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MitarbeiterOrdner\Bernecker\GitHub Desktop Project Foulder\SARO-Dunkelflaute\Mapping\"/>
    </mc:Choice>
  </mc:AlternateContent>
  <xr:revisionPtr revIDLastSave="0" documentId="13_ncr:1_{67409533-A360-4A89-9E0E-6F65081958B6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Verarbeitendes Gew. 2019" sheetId="1" r:id="rId1"/>
    <sheet name="Baugewerbe 2019" sheetId="3" r:id="rId2"/>
    <sheet name="Demand breakdown 1" sheetId="2" r:id="rId3"/>
    <sheet name="Demand breakdown 2" sheetId="4" r:id="rId4"/>
    <sheet name="Demand breakdown final" sheetId="6" r:id="rId5"/>
    <sheet name="Doku" sheetId="5" r:id="rId6"/>
  </sheets>
  <definedNames>
    <definedName name="_xlnm._FilterDatabase" localSheetId="0" hidden="1">'Verarbeitendes Gew. 2019'!$A$1:$A$17228</definedName>
    <definedName name="_xlnm.Print_Titles" localSheetId="0">'Verarbeitendes Gew. 2019'!$1:$5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" i="4" l="1" a="1"/>
  <c r="N2" i="4" s="1"/>
  <c r="AB2" i="2"/>
  <c r="AA2" i="2"/>
  <c r="M2" i="2"/>
  <c r="U2" i="2"/>
  <c r="Y3" i="4"/>
  <c r="Y4" i="4"/>
  <c r="Y17" i="4"/>
  <c r="M405" i="6"/>
  <c r="M403" i="6"/>
  <c r="M402" i="6"/>
  <c r="L403" i="6"/>
  <c r="M401" i="6"/>
  <c r="M375" i="6"/>
  <c r="V3" i="4" a="1"/>
  <c r="V3" i="4" s="1"/>
  <c r="V4" i="4" a="1"/>
  <c r="V4" i="4" s="1"/>
  <c r="V5" i="4" a="1"/>
  <c r="V5" i="4" s="1"/>
  <c r="V6" i="4" a="1"/>
  <c r="V6" i="4" s="1"/>
  <c r="V7" i="4" a="1"/>
  <c r="V7" i="4" s="1"/>
  <c r="V8" i="4" a="1"/>
  <c r="V8" i="4" s="1"/>
  <c r="V9" i="4" a="1"/>
  <c r="V9" i="4" s="1"/>
  <c r="V10" i="4" a="1"/>
  <c r="V10" i="4" s="1"/>
  <c r="V11" i="4" a="1"/>
  <c r="V11" i="4" s="1"/>
  <c r="V12" i="4" a="1"/>
  <c r="V12" i="4" s="1"/>
  <c r="V13" i="4" a="1"/>
  <c r="V13" i="4" s="1"/>
  <c r="V14" i="4" a="1"/>
  <c r="V14" i="4" s="1"/>
  <c r="V15" i="4" a="1"/>
  <c r="V15" i="4" s="1"/>
  <c r="V16" i="4" a="1"/>
  <c r="V16" i="4" s="1"/>
  <c r="V17" i="4" a="1"/>
  <c r="V17" i="4" s="1"/>
  <c r="V18" i="4" a="1"/>
  <c r="V18" i="4" s="1"/>
  <c r="V19" i="4" a="1"/>
  <c r="V19" i="4" s="1"/>
  <c r="V20" i="4" a="1"/>
  <c r="V20" i="4" s="1"/>
  <c r="V21" i="4" a="1"/>
  <c r="V21" i="4" s="1"/>
  <c r="V22" i="4" a="1"/>
  <c r="V22" i="4" s="1"/>
  <c r="V23" i="4" a="1"/>
  <c r="V23" i="4" s="1"/>
  <c r="V24" i="4" a="1"/>
  <c r="V24" i="4" s="1"/>
  <c r="V25" i="4" a="1"/>
  <c r="V25" i="4" s="1"/>
  <c r="V26" i="4" a="1"/>
  <c r="V26" i="4" s="1"/>
  <c r="V27" i="4" a="1"/>
  <c r="V27" i="4" s="1"/>
  <c r="V28" i="4" a="1"/>
  <c r="V28" i="4" s="1"/>
  <c r="V29" i="4" a="1"/>
  <c r="V29" i="4" s="1"/>
  <c r="V30" i="4" a="1"/>
  <c r="V30" i="4" s="1"/>
  <c r="V31" i="4" a="1"/>
  <c r="V31" i="4" s="1"/>
  <c r="V32" i="4" a="1"/>
  <c r="V32" i="4" s="1"/>
  <c r="V33" i="4" a="1"/>
  <c r="V33" i="4" s="1"/>
  <c r="V34" i="4" a="1"/>
  <c r="V34" i="4" s="1"/>
  <c r="V35" i="4" a="1"/>
  <c r="V35" i="4" s="1"/>
  <c r="V36" i="4" a="1"/>
  <c r="V36" i="4" s="1"/>
  <c r="V37" i="4" a="1"/>
  <c r="V37" i="4" s="1"/>
  <c r="V38" i="4" a="1"/>
  <c r="V38" i="4" s="1"/>
  <c r="V39" i="4" a="1"/>
  <c r="V39" i="4" s="1"/>
  <c r="V40" i="4" a="1"/>
  <c r="V40" i="4" s="1"/>
  <c r="V41" i="4" a="1"/>
  <c r="V41" i="4" s="1"/>
  <c r="V42" i="4" a="1"/>
  <c r="V42" i="4" s="1"/>
  <c r="V43" i="4" a="1"/>
  <c r="V43" i="4" s="1"/>
  <c r="V44" i="4" a="1"/>
  <c r="V44" i="4" s="1"/>
  <c r="V45" i="4" a="1"/>
  <c r="V45" i="4" s="1"/>
  <c r="V46" i="4" a="1"/>
  <c r="V46" i="4" s="1"/>
  <c r="V47" i="4" a="1"/>
  <c r="V47" i="4" s="1"/>
  <c r="V48" i="4" a="1"/>
  <c r="V48" i="4" s="1"/>
  <c r="V49" i="4" a="1"/>
  <c r="V49" i="4" s="1"/>
  <c r="V50" i="4" a="1"/>
  <c r="V50" i="4" s="1"/>
  <c r="V51" i="4" a="1"/>
  <c r="V51" i="4" s="1"/>
  <c r="V52" i="4" a="1"/>
  <c r="V52" i="4" s="1"/>
  <c r="V53" i="4" a="1"/>
  <c r="V53" i="4" s="1"/>
  <c r="V54" i="4" a="1"/>
  <c r="V54" i="4" s="1"/>
  <c r="V55" i="4" a="1"/>
  <c r="V55" i="4" s="1"/>
  <c r="V56" i="4" a="1"/>
  <c r="V56" i="4" s="1"/>
  <c r="V57" i="4" a="1"/>
  <c r="V57" i="4" s="1"/>
  <c r="V58" i="4" a="1"/>
  <c r="V58" i="4" s="1"/>
  <c r="V59" i="4" a="1"/>
  <c r="V59" i="4" s="1"/>
  <c r="V60" i="4" a="1"/>
  <c r="V60" i="4" s="1"/>
  <c r="V61" i="4" a="1"/>
  <c r="V61" i="4" s="1"/>
  <c r="V62" i="4" a="1"/>
  <c r="V62" i="4" s="1"/>
  <c r="V63" i="4" a="1"/>
  <c r="V63" i="4" s="1"/>
  <c r="V64" i="4" a="1"/>
  <c r="V64" i="4" s="1"/>
  <c r="V65" i="4" a="1"/>
  <c r="V65" i="4" s="1"/>
  <c r="V66" i="4" a="1"/>
  <c r="V66" i="4" s="1"/>
  <c r="V67" i="4" a="1"/>
  <c r="V67" i="4" s="1"/>
  <c r="V68" i="4" a="1"/>
  <c r="V68" i="4" s="1"/>
  <c r="V69" i="4" a="1"/>
  <c r="V69" i="4" s="1"/>
  <c r="V70" i="4" a="1"/>
  <c r="V70" i="4" s="1"/>
  <c r="V71" i="4" a="1"/>
  <c r="V71" i="4" s="1"/>
  <c r="V72" i="4" a="1"/>
  <c r="V72" i="4" s="1"/>
  <c r="V73" i="4" a="1"/>
  <c r="V73" i="4" s="1"/>
  <c r="V74" i="4" a="1"/>
  <c r="V74" i="4" s="1"/>
  <c r="V75" i="4" a="1"/>
  <c r="V75" i="4" s="1"/>
  <c r="V76" i="4" a="1"/>
  <c r="V76" i="4" s="1"/>
  <c r="V77" i="4" a="1"/>
  <c r="V77" i="4" s="1"/>
  <c r="V78" i="4" a="1"/>
  <c r="V78" i="4" s="1"/>
  <c r="V79" i="4" a="1"/>
  <c r="V79" i="4" s="1"/>
  <c r="V80" i="4" a="1"/>
  <c r="V80" i="4" s="1"/>
  <c r="V81" i="4" a="1"/>
  <c r="V81" i="4" s="1"/>
  <c r="V82" i="4" a="1"/>
  <c r="V82" i="4" s="1"/>
  <c r="V83" i="4" a="1"/>
  <c r="V83" i="4" s="1"/>
  <c r="V84" i="4" a="1"/>
  <c r="V84" i="4" s="1"/>
  <c r="V85" i="4" a="1"/>
  <c r="V85" i="4" s="1"/>
  <c r="V86" i="4" a="1"/>
  <c r="V86" i="4" s="1"/>
  <c r="V87" i="4" a="1"/>
  <c r="V87" i="4" s="1"/>
  <c r="V88" i="4" a="1"/>
  <c r="V88" i="4" s="1"/>
  <c r="V89" i="4" a="1"/>
  <c r="V89" i="4" s="1"/>
  <c r="V90" i="4" a="1"/>
  <c r="V90" i="4" s="1"/>
  <c r="V91" i="4" a="1"/>
  <c r="V91" i="4" s="1"/>
  <c r="V92" i="4" a="1"/>
  <c r="V92" i="4" s="1"/>
  <c r="V93" i="4" a="1"/>
  <c r="V93" i="4" s="1"/>
  <c r="V94" i="4" a="1"/>
  <c r="V94" i="4" s="1"/>
  <c r="V95" i="4" a="1"/>
  <c r="V95" i="4" s="1"/>
  <c r="V96" i="4" a="1"/>
  <c r="V96" i="4" s="1"/>
  <c r="V97" i="4" a="1"/>
  <c r="V97" i="4" s="1"/>
  <c r="V98" i="4" a="1"/>
  <c r="V98" i="4" s="1"/>
  <c r="V99" i="4" a="1"/>
  <c r="V99" i="4" s="1"/>
  <c r="V100" i="4" a="1"/>
  <c r="V100" i="4" s="1"/>
  <c r="V101" i="4" a="1"/>
  <c r="V101" i="4" s="1"/>
  <c r="V102" i="4" a="1"/>
  <c r="V102" i="4" s="1"/>
  <c r="V103" i="4" a="1"/>
  <c r="V103" i="4" s="1"/>
  <c r="V104" i="4" a="1"/>
  <c r="V104" i="4" s="1"/>
  <c r="V105" i="4" a="1"/>
  <c r="V105" i="4" s="1"/>
  <c r="V106" i="4" a="1"/>
  <c r="V106" i="4" s="1"/>
  <c r="V107" i="4" a="1"/>
  <c r="V107" i="4" s="1"/>
  <c r="V108" i="4" a="1"/>
  <c r="V108" i="4" s="1"/>
  <c r="V109" i="4" a="1"/>
  <c r="V109" i="4" s="1"/>
  <c r="V110" i="4" a="1"/>
  <c r="V110" i="4" s="1"/>
  <c r="V111" i="4" a="1"/>
  <c r="V111" i="4" s="1"/>
  <c r="V112" i="4" a="1"/>
  <c r="V112" i="4" s="1"/>
  <c r="V113" i="4" a="1"/>
  <c r="V113" i="4" s="1"/>
  <c r="V114" i="4" a="1"/>
  <c r="V114" i="4" s="1"/>
  <c r="V115" i="4" a="1"/>
  <c r="V115" i="4" s="1"/>
  <c r="V116" i="4" a="1"/>
  <c r="V116" i="4" s="1"/>
  <c r="V117" i="4" a="1"/>
  <c r="V117" i="4" s="1"/>
  <c r="V118" i="4" a="1"/>
  <c r="V118" i="4" s="1"/>
  <c r="V119" i="4" a="1"/>
  <c r="V119" i="4" s="1"/>
  <c r="V120" i="4" a="1"/>
  <c r="V120" i="4" s="1"/>
  <c r="V121" i="4" a="1"/>
  <c r="V121" i="4" s="1"/>
  <c r="V122" i="4" a="1"/>
  <c r="V122" i="4" s="1"/>
  <c r="V123" i="4" a="1"/>
  <c r="V123" i="4" s="1"/>
  <c r="V124" i="4" a="1"/>
  <c r="V124" i="4" s="1"/>
  <c r="V125" i="4" a="1"/>
  <c r="V125" i="4" s="1"/>
  <c r="V126" i="4" a="1"/>
  <c r="V126" i="4" s="1"/>
  <c r="V127" i="4" a="1"/>
  <c r="V127" i="4" s="1"/>
  <c r="V128" i="4" a="1"/>
  <c r="V128" i="4" s="1"/>
  <c r="V129" i="4" a="1"/>
  <c r="V129" i="4" s="1"/>
  <c r="V130" i="4" a="1"/>
  <c r="V130" i="4" s="1"/>
  <c r="V131" i="4" a="1"/>
  <c r="V131" i="4" s="1"/>
  <c r="V132" i="4" a="1"/>
  <c r="V132" i="4" s="1"/>
  <c r="V133" i="4" a="1"/>
  <c r="V133" i="4" s="1"/>
  <c r="V134" i="4" a="1"/>
  <c r="V134" i="4" s="1"/>
  <c r="V135" i="4" a="1"/>
  <c r="V135" i="4" s="1"/>
  <c r="V136" i="4" a="1"/>
  <c r="V136" i="4" s="1"/>
  <c r="V137" i="4" a="1"/>
  <c r="V137" i="4" s="1"/>
  <c r="V138" i="4" a="1"/>
  <c r="V138" i="4" s="1"/>
  <c r="V139" i="4" a="1"/>
  <c r="V139" i="4" s="1"/>
  <c r="V140" i="4" a="1"/>
  <c r="V140" i="4" s="1"/>
  <c r="V141" i="4" a="1"/>
  <c r="V141" i="4" s="1"/>
  <c r="V142" i="4" a="1"/>
  <c r="V142" i="4" s="1"/>
  <c r="V143" i="4" a="1"/>
  <c r="V143" i="4" s="1"/>
  <c r="V144" i="4" a="1"/>
  <c r="V144" i="4" s="1"/>
  <c r="V145" i="4" a="1"/>
  <c r="V145" i="4" s="1"/>
  <c r="V146" i="4" a="1"/>
  <c r="V146" i="4" s="1"/>
  <c r="V147" i="4" a="1"/>
  <c r="V147" i="4" s="1"/>
  <c r="V148" i="4" a="1"/>
  <c r="V148" i="4" s="1"/>
  <c r="V149" i="4" a="1"/>
  <c r="V149" i="4" s="1"/>
  <c r="V150" i="4" a="1"/>
  <c r="V150" i="4" s="1"/>
  <c r="V151" i="4" a="1"/>
  <c r="V151" i="4" s="1"/>
  <c r="V152" i="4" a="1"/>
  <c r="V152" i="4" s="1"/>
  <c r="V153" i="4" a="1"/>
  <c r="V153" i="4" s="1"/>
  <c r="V154" i="4" a="1"/>
  <c r="V154" i="4" s="1"/>
  <c r="V155" i="4" a="1"/>
  <c r="V155" i="4" s="1"/>
  <c r="V156" i="4" a="1"/>
  <c r="V156" i="4" s="1"/>
  <c r="V157" i="4" a="1"/>
  <c r="V157" i="4" s="1"/>
  <c r="V158" i="4" a="1"/>
  <c r="V158" i="4" s="1"/>
  <c r="V159" i="4" a="1"/>
  <c r="V159" i="4" s="1"/>
  <c r="V160" i="4" a="1"/>
  <c r="V160" i="4" s="1"/>
  <c r="V161" i="4" a="1"/>
  <c r="V161" i="4" s="1"/>
  <c r="V162" i="4" a="1"/>
  <c r="V162" i="4" s="1"/>
  <c r="V163" i="4" a="1"/>
  <c r="V163" i="4" s="1"/>
  <c r="V164" i="4" a="1"/>
  <c r="V164" i="4" s="1"/>
  <c r="V165" i="4" a="1"/>
  <c r="V165" i="4" s="1"/>
  <c r="V166" i="4" a="1"/>
  <c r="V166" i="4" s="1"/>
  <c r="V167" i="4" a="1"/>
  <c r="V167" i="4" s="1"/>
  <c r="V168" i="4" a="1"/>
  <c r="V168" i="4" s="1"/>
  <c r="V169" i="4" a="1"/>
  <c r="V169" i="4" s="1"/>
  <c r="V170" i="4" a="1"/>
  <c r="V170" i="4" s="1"/>
  <c r="V171" i="4" a="1"/>
  <c r="V171" i="4" s="1"/>
  <c r="V172" i="4" a="1"/>
  <c r="V172" i="4" s="1"/>
  <c r="V173" i="4" a="1"/>
  <c r="V173" i="4" s="1"/>
  <c r="V174" i="4" a="1"/>
  <c r="V174" i="4" s="1"/>
  <c r="V175" i="4" a="1"/>
  <c r="V175" i="4" s="1"/>
  <c r="V176" i="4" a="1"/>
  <c r="V176" i="4" s="1"/>
  <c r="V177" i="4" a="1"/>
  <c r="V177" i="4" s="1"/>
  <c r="V178" i="4" a="1"/>
  <c r="V178" i="4" s="1"/>
  <c r="V179" i="4" a="1"/>
  <c r="V179" i="4" s="1"/>
  <c r="V180" i="4" a="1"/>
  <c r="V180" i="4" s="1"/>
  <c r="V181" i="4" a="1"/>
  <c r="V181" i="4" s="1"/>
  <c r="V182" i="4" a="1"/>
  <c r="V182" i="4" s="1"/>
  <c r="V183" i="4" a="1"/>
  <c r="V183" i="4" s="1"/>
  <c r="V184" i="4" a="1"/>
  <c r="V184" i="4" s="1"/>
  <c r="V185" i="4" a="1"/>
  <c r="V185" i="4" s="1"/>
  <c r="V186" i="4" a="1"/>
  <c r="V186" i="4" s="1"/>
  <c r="V187" i="4" a="1"/>
  <c r="V187" i="4" s="1"/>
  <c r="V188" i="4" a="1"/>
  <c r="V188" i="4" s="1"/>
  <c r="V189" i="4" a="1"/>
  <c r="V189" i="4" s="1"/>
  <c r="V190" i="4" a="1"/>
  <c r="V190" i="4" s="1"/>
  <c r="V191" i="4" a="1"/>
  <c r="V191" i="4" s="1"/>
  <c r="V192" i="4" a="1"/>
  <c r="V192" i="4" s="1"/>
  <c r="V193" i="4" a="1"/>
  <c r="V193" i="4" s="1"/>
  <c r="V194" i="4" a="1"/>
  <c r="V194" i="4" s="1"/>
  <c r="V195" i="4" a="1"/>
  <c r="V195" i="4" s="1"/>
  <c r="V196" i="4" a="1"/>
  <c r="V196" i="4" s="1"/>
  <c r="V197" i="4" a="1"/>
  <c r="V197" i="4" s="1"/>
  <c r="V198" i="4" a="1"/>
  <c r="V198" i="4" s="1"/>
  <c r="V199" i="4" a="1"/>
  <c r="V199" i="4" s="1"/>
  <c r="V200" i="4" a="1"/>
  <c r="V200" i="4" s="1"/>
  <c r="V201" i="4" a="1"/>
  <c r="V201" i="4" s="1"/>
  <c r="V202" i="4" a="1"/>
  <c r="V202" i="4" s="1"/>
  <c r="V203" i="4" a="1"/>
  <c r="V203" i="4" s="1"/>
  <c r="V204" i="4" a="1"/>
  <c r="V204" i="4" s="1"/>
  <c r="V205" i="4" a="1"/>
  <c r="V205" i="4" s="1"/>
  <c r="V206" i="4" a="1"/>
  <c r="V206" i="4" s="1"/>
  <c r="V207" i="4" a="1"/>
  <c r="V207" i="4" s="1"/>
  <c r="V208" i="4" a="1"/>
  <c r="V208" i="4" s="1"/>
  <c r="V209" i="4" a="1"/>
  <c r="V209" i="4" s="1"/>
  <c r="V210" i="4" a="1"/>
  <c r="V210" i="4" s="1"/>
  <c r="V211" i="4" a="1"/>
  <c r="V211" i="4" s="1"/>
  <c r="V212" i="4" a="1"/>
  <c r="V212" i="4" s="1"/>
  <c r="V213" i="4" a="1"/>
  <c r="V213" i="4" s="1"/>
  <c r="V214" i="4" a="1"/>
  <c r="V214" i="4" s="1"/>
  <c r="V215" i="4" a="1"/>
  <c r="V215" i="4" s="1"/>
  <c r="V216" i="4" a="1"/>
  <c r="V216" i="4" s="1"/>
  <c r="V217" i="4" a="1"/>
  <c r="V217" i="4" s="1"/>
  <c r="V218" i="4" a="1"/>
  <c r="V218" i="4" s="1"/>
  <c r="V219" i="4" a="1"/>
  <c r="V219" i="4" s="1"/>
  <c r="V220" i="4" a="1"/>
  <c r="V220" i="4" s="1"/>
  <c r="V221" i="4" a="1"/>
  <c r="V221" i="4" s="1"/>
  <c r="V222" i="4" a="1"/>
  <c r="V222" i="4" s="1"/>
  <c r="V223" i="4" a="1"/>
  <c r="V223" i="4" s="1"/>
  <c r="V224" i="4" a="1"/>
  <c r="V224" i="4" s="1"/>
  <c r="V225" i="4" a="1"/>
  <c r="V225" i="4" s="1"/>
  <c r="V226" i="4" a="1"/>
  <c r="V226" i="4" s="1"/>
  <c r="V227" i="4" a="1"/>
  <c r="V227" i="4" s="1"/>
  <c r="V228" i="4" a="1"/>
  <c r="V228" i="4" s="1"/>
  <c r="V229" i="4" a="1"/>
  <c r="V229" i="4" s="1"/>
  <c r="V230" i="4" a="1"/>
  <c r="V230" i="4" s="1"/>
  <c r="V231" i="4" a="1"/>
  <c r="V231" i="4" s="1"/>
  <c r="V232" i="4" a="1"/>
  <c r="V232" i="4" s="1"/>
  <c r="V233" i="4" a="1"/>
  <c r="V233" i="4" s="1"/>
  <c r="V234" i="4" a="1"/>
  <c r="V234" i="4" s="1"/>
  <c r="V235" i="4" a="1"/>
  <c r="V235" i="4" s="1"/>
  <c r="V236" i="4" a="1"/>
  <c r="V236" i="4" s="1"/>
  <c r="V237" i="4" a="1"/>
  <c r="V237" i="4" s="1"/>
  <c r="V238" i="4" a="1"/>
  <c r="V238" i="4" s="1"/>
  <c r="V239" i="4" a="1"/>
  <c r="V239" i="4" s="1"/>
  <c r="V240" i="4" a="1"/>
  <c r="V240" i="4" s="1"/>
  <c r="V241" i="4" a="1"/>
  <c r="V241" i="4" s="1"/>
  <c r="V242" i="4" a="1"/>
  <c r="V242" i="4" s="1"/>
  <c r="V243" i="4" a="1"/>
  <c r="V243" i="4" s="1"/>
  <c r="V244" i="4" a="1"/>
  <c r="V244" i="4" s="1"/>
  <c r="V245" i="4" a="1"/>
  <c r="V245" i="4" s="1"/>
  <c r="V246" i="4" a="1"/>
  <c r="V246" i="4" s="1"/>
  <c r="V247" i="4" a="1"/>
  <c r="V247" i="4" s="1"/>
  <c r="V248" i="4" a="1"/>
  <c r="V248" i="4" s="1"/>
  <c r="V249" i="4" a="1"/>
  <c r="V249" i="4" s="1"/>
  <c r="V250" i="4" a="1"/>
  <c r="V250" i="4" s="1"/>
  <c r="V251" i="4" a="1"/>
  <c r="V251" i="4" s="1"/>
  <c r="V252" i="4" a="1"/>
  <c r="V252" i="4" s="1"/>
  <c r="V253" i="4" a="1"/>
  <c r="V253" i="4" s="1"/>
  <c r="V254" i="4" a="1"/>
  <c r="V254" i="4" s="1"/>
  <c r="V255" i="4" a="1"/>
  <c r="V255" i="4" s="1"/>
  <c r="V256" i="4" a="1"/>
  <c r="V256" i="4" s="1"/>
  <c r="V257" i="4" a="1"/>
  <c r="V257" i="4" s="1"/>
  <c r="V258" i="4" a="1"/>
  <c r="V258" i="4" s="1"/>
  <c r="V259" i="4" a="1"/>
  <c r="V259" i="4" s="1"/>
  <c r="V260" i="4" a="1"/>
  <c r="V260" i="4" s="1"/>
  <c r="V261" i="4" a="1"/>
  <c r="V261" i="4" s="1"/>
  <c r="V262" i="4" a="1"/>
  <c r="V262" i="4" s="1"/>
  <c r="V263" i="4" a="1"/>
  <c r="V263" i="4" s="1"/>
  <c r="V264" i="4" a="1"/>
  <c r="V264" i="4" s="1"/>
  <c r="V265" i="4" a="1"/>
  <c r="V265" i="4" s="1"/>
  <c r="V266" i="4" a="1"/>
  <c r="V266" i="4" s="1"/>
  <c r="V267" i="4" a="1"/>
  <c r="V267" i="4" s="1"/>
  <c r="V268" i="4" a="1"/>
  <c r="V268" i="4" s="1"/>
  <c r="V269" i="4" a="1"/>
  <c r="V269" i="4" s="1"/>
  <c r="V270" i="4" a="1"/>
  <c r="V270" i="4" s="1"/>
  <c r="V271" i="4" a="1"/>
  <c r="V271" i="4" s="1"/>
  <c r="V272" i="4" a="1"/>
  <c r="V272" i="4" s="1"/>
  <c r="V273" i="4" a="1"/>
  <c r="V273" i="4" s="1"/>
  <c r="V274" i="4" a="1"/>
  <c r="V274" i="4" s="1"/>
  <c r="V275" i="4" a="1"/>
  <c r="V275" i="4" s="1"/>
  <c r="V276" i="4" a="1"/>
  <c r="V276" i="4" s="1"/>
  <c r="V277" i="4" a="1"/>
  <c r="V277" i="4" s="1"/>
  <c r="V278" i="4" a="1"/>
  <c r="V278" i="4" s="1"/>
  <c r="V279" i="4" a="1"/>
  <c r="V279" i="4" s="1"/>
  <c r="V280" i="4" a="1"/>
  <c r="V280" i="4" s="1"/>
  <c r="V281" i="4" a="1"/>
  <c r="V281" i="4" s="1"/>
  <c r="V282" i="4" a="1"/>
  <c r="V282" i="4" s="1"/>
  <c r="V283" i="4" a="1"/>
  <c r="V283" i="4" s="1"/>
  <c r="V284" i="4" a="1"/>
  <c r="V284" i="4" s="1"/>
  <c r="V285" i="4" a="1"/>
  <c r="V285" i="4" s="1"/>
  <c r="V286" i="4" a="1"/>
  <c r="V286" i="4" s="1"/>
  <c r="V287" i="4" a="1"/>
  <c r="V287" i="4" s="1"/>
  <c r="V288" i="4" a="1"/>
  <c r="V288" i="4" s="1"/>
  <c r="V289" i="4" a="1"/>
  <c r="V289" i="4" s="1"/>
  <c r="V290" i="4" a="1"/>
  <c r="V290" i="4" s="1"/>
  <c r="V291" i="4" a="1"/>
  <c r="V291" i="4" s="1"/>
  <c r="V292" i="4" a="1"/>
  <c r="V292" i="4" s="1"/>
  <c r="V293" i="4" a="1"/>
  <c r="V293" i="4" s="1"/>
  <c r="V294" i="4" a="1"/>
  <c r="V294" i="4" s="1"/>
  <c r="V295" i="4" a="1"/>
  <c r="V295" i="4" s="1"/>
  <c r="V296" i="4" a="1"/>
  <c r="V296" i="4" s="1"/>
  <c r="V297" i="4" a="1"/>
  <c r="V297" i="4" s="1"/>
  <c r="V298" i="4" a="1"/>
  <c r="V298" i="4" s="1"/>
  <c r="V299" i="4" a="1"/>
  <c r="V299" i="4" s="1"/>
  <c r="V300" i="4" a="1"/>
  <c r="V300" i="4" s="1"/>
  <c r="V301" i="4" a="1"/>
  <c r="V301" i="4" s="1"/>
  <c r="V302" i="4" a="1"/>
  <c r="V302" i="4" s="1"/>
  <c r="V303" i="4" a="1"/>
  <c r="V303" i="4" s="1"/>
  <c r="V304" i="4" a="1"/>
  <c r="V304" i="4" s="1"/>
  <c r="V305" i="4" a="1"/>
  <c r="V305" i="4" s="1"/>
  <c r="V306" i="4" a="1"/>
  <c r="V306" i="4" s="1"/>
  <c r="V307" i="4" a="1"/>
  <c r="V307" i="4" s="1"/>
  <c r="V308" i="4" a="1"/>
  <c r="V308" i="4" s="1"/>
  <c r="V309" i="4" a="1"/>
  <c r="V309" i="4" s="1"/>
  <c r="V310" i="4" a="1"/>
  <c r="V310" i="4" s="1"/>
  <c r="V311" i="4" a="1"/>
  <c r="V311" i="4" s="1"/>
  <c r="V312" i="4" a="1"/>
  <c r="V312" i="4" s="1"/>
  <c r="V313" i="4" a="1"/>
  <c r="V313" i="4" s="1"/>
  <c r="V314" i="4" a="1"/>
  <c r="V314" i="4" s="1"/>
  <c r="V315" i="4" a="1"/>
  <c r="V315" i="4" s="1"/>
  <c r="V316" i="4" a="1"/>
  <c r="V316" i="4" s="1"/>
  <c r="V317" i="4" a="1"/>
  <c r="V317" i="4" s="1"/>
  <c r="V318" i="4" a="1"/>
  <c r="V318" i="4" s="1"/>
  <c r="V319" i="4" a="1"/>
  <c r="V319" i="4" s="1"/>
  <c r="V320" i="4" a="1"/>
  <c r="V320" i="4" s="1"/>
  <c r="V321" i="4" a="1"/>
  <c r="V321" i="4" s="1"/>
  <c r="V322" i="4" a="1"/>
  <c r="V322" i="4" s="1"/>
  <c r="V323" i="4" a="1"/>
  <c r="V323" i="4" s="1"/>
  <c r="V324" i="4" a="1"/>
  <c r="V324" i="4" s="1"/>
  <c r="V325" i="4" a="1"/>
  <c r="V325" i="4" s="1"/>
  <c r="V326" i="4" a="1"/>
  <c r="V326" i="4" s="1"/>
  <c r="V327" i="4" a="1"/>
  <c r="V327" i="4" s="1"/>
  <c r="V328" i="4" a="1"/>
  <c r="V328" i="4" s="1"/>
  <c r="V329" i="4" a="1"/>
  <c r="V329" i="4" s="1"/>
  <c r="V330" i="4" a="1"/>
  <c r="V330" i="4" s="1"/>
  <c r="V331" i="4" a="1"/>
  <c r="V331" i="4" s="1"/>
  <c r="V332" i="4" a="1"/>
  <c r="V332" i="4" s="1"/>
  <c r="V333" i="4" a="1"/>
  <c r="V333" i="4" s="1"/>
  <c r="V334" i="4" a="1"/>
  <c r="V334" i="4" s="1"/>
  <c r="V335" i="4" a="1"/>
  <c r="V335" i="4" s="1"/>
  <c r="V336" i="4" a="1"/>
  <c r="V336" i="4" s="1"/>
  <c r="V337" i="4" a="1"/>
  <c r="V337" i="4" s="1"/>
  <c r="V338" i="4" a="1"/>
  <c r="V338" i="4" s="1"/>
  <c r="V339" i="4" a="1"/>
  <c r="V339" i="4" s="1"/>
  <c r="V340" i="4" a="1"/>
  <c r="V340" i="4" s="1"/>
  <c r="V341" i="4" a="1"/>
  <c r="V341" i="4" s="1"/>
  <c r="V342" i="4" a="1"/>
  <c r="V342" i="4" s="1"/>
  <c r="V343" i="4" a="1"/>
  <c r="V343" i="4" s="1"/>
  <c r="V344" i="4" a="1"/>
  <c r="V344" i="4" s="1"/>
  <c r="V345" i="4" a="1"/>
  <c r="V345" i="4" s="1"/>
  <c r="V346" i="4" a="1"/>
  <c r="V346" i="4" s="1"/>
  <c r="V347" i="4" a="1"/>
  <c r="V347" i="4" s="1"/>
  <c r="V348" i="4" a="1"/>
  <c r="V348" i="4" s="1"/>
  <c r="V349" i="4" a="1"/>
  <c r="V349" i="4" s="1"/>
  <c r="V350" i="4" a="1"/>
  <c r="V350" i="4" s="1"/>
  <c r="V351" i="4" a="1"/>
  <c r="V351" i="4" s="1"/>
  <c r="V352" i="4" a="1"/>
  <c r="V352" i="4" s="1"/>
  <c r="V353" i="4" a="1"/>
  <c r="V353" i="4" s="1"/>
  <c r="V354" i="4" a="1"/>
  <c r="V354" i="4" s="1"/>
  <c r="V355" i="4" a="1"/>
  <c r="V355" i="4" s="1"/>
  <c r="V356" i="4" a="1"/>
  <c r="V356" i="4" s="1"/>
  <c r="V357" i="4" a="1"/>
  <c r="V357" i="4" s="1"/>
  <c r="V358" i="4" a="1"/>
  <c r="V358" i="4" s="1"/>
  <c r="V359" i="4" a="1"/>
  <c r="V359" i="4" s="1"/>
  <c r="V360" i="4" a="1"/>
  <c r="V360" i="4" s="1"/>
  <c r="V361" i="4" a="1"/>
  <c r="V361" i="4" s="1"/>
  <c r="V362" i="4" a="1"/>
  <c r="V362" i="4" s="1"/>
  <c r="V363" i="4" a="1"/>
  <c r="V363" i="4" s="1"/>
  <c r="V364" i="4" a="1"/>
  <c r="V364" i="4" s="1"/>
  <c r="V365" i="4" a="1"/>
  <c r="V365" i="4" s="1"/>
  <c r="V366" i="4" a="1"/>
  <c r="V366" i="4" s="1"/>
  <c r="V367" i="4" a="1"/>
  <c r="V367" i="4" s="1"/>
  <c r="V368" i="4" a="1"/>
  <c r="V368" i="4" s="1"/>
  <c r="V369" i="4" a="1"/>
  <c r="V369" i="4" s="1"/>
  <c r="V370" i="4" a="1"/>
  <c r="V370" i="4" s="1"/>
  <c r="V371" i="4" a="1"/>
  <c r="V371" i="4" s="1"/>
  <c r="V372" i="4" a="1"/>
  <c r="V372" i="4" s="1"/>
  <c r="V373" i="4" a="1"/>
  <c r="V373" i="4" s="1"/>
  <c r="V374" i="4" a="1"/>
  <c r="V374" i="4" s="1"/>
  <c r="V375" i="4" a="1"/>
  <c r="V375" i="4" s="1"/>
  <c r="V376" i="4" a="1"/>
  <c r="V376" i="4" s="1"/>
  <c r="V377" i="4" a="1"/>
  <c r="V377" i="4" s="1"/>
  <c r="V378" i="4" a="1"/>
  <c r="V378" i="4" s="1"/>
  <c r="V379" i="4" a="1"/>
  <c r="V379" i="4" s="1"/>
  <c r="V380" i="4" a="1"/>
  <c r="V380" i="4" s="1"/>
  <c r="V381" i="4" a="1"/>
  <c r="V381" i="4" s="1"/>
  <c r="V382" i="4" a="1"/>
  <c r="V382" i="4" s="1"/>
  <c r="V383" i="4" a="1"/>
  <c r="V383" i="4" s="1"/>
  <c r="V384" i="4" a="1"/>
  <c r="V384" i="4" s="1"/>
  <c r="V385" i="4" a="1"/>
  <c r="V385" i="4" s="1"/>
  <c r="V386" i="4" a="1"/>
  <c r="V386" i="4" s="1"/>
  <c r="V387" i="4" a="1"/>
  <c r="V387" i="4" s="1"/>
  <c r="V388" i="4" a="1"/>
  <c r="V388" i="4" s="1"/>
  <c r="V389" i="4" a="1"/>
  <c r="V389" i="4" s="1"/>
  <c r="V390" i="4" a="1"/>
  <c r="V390" i="4" s="1"/>
  <c r="V391" i="4" a="1"/>
  <c r="V391" i="4" s="1"/>
  <c r="V392" i="4" a="1"/>
  <c r="V392" i="4" s="1"/>
  <c r="V393" i="4" a="1"/>
  <c r="V393" i="4" s="1"/>
  <c r="V394" i="4" a="1"/>
  <c r="V394" i="4" s="1"/>
  <c r="V395" i="4" a="1"/>
  <c r="V395" i="4" s="1"/>
  <c r="V396" i="4" a="1"/>
  <c r="V396" i="4" s="1"/>
  <c r="V397" i="4" a="1"/>
  <c r="V397" i="4" s="1"/>
  <c r="V398" i="4" a="1"/>
  <c r="V398" i="4" s="1"/>
  <c r="V399" i="4" a="1"/>
  <c r="V399" i="4" s="1"/>
  <c r="V400" i="4" a="1"/>
  <c r="V400" i="4" s="1"/>
  <c r="V401" i="4" a="1"/>
  <c r="V401" i="4" s="1"/>
  <c r="V402" i="4" a="1"/>
  <c r="V402" i="4" s="1"/>
  <c r="W3" i="4" a="1"/>
  <c r="W3" i="4" s="1"/>
  <c r="W4" i="4" a="1"/>
  <c r="W4" i="4" s="1"/>
  <c r="W5" i="4" a="1"/>
  <c r="W5" i="4" s="1"/>
  <c r="W6" i="4" a="1"/>
  <c r="W6" i="4" s="1"/>
  <c r="W7" i="4" a="1"/>
  <c r="W7" i="4" s="1"/>
  <c r="W8" i="4" a="1"/>
  <c r="W8" i="4" s="1"/>
  <c r="W9" i="4" a="1"/>
  <c r="W9" i="4" s="1"/>
  <c r="W10" i="4" a="1"/>
  <c r="W10" i="4" s="1"/>
  <c r="W11" i="4" a="1"/>
  <c r="W11" i="4" s="1"/>
  <c r="W12" i="4" a="1"/>
  <c r="W12" i="4" s="1"/>
  <c r="W13" i="4" a="1"/>
  <c r="W13" i="4" s="1"/>
  <c r="W14" i="4" a="1"/>
  <c r="W14" i="4" s="1"/>
  <c r="W15" i="4" a="1"/>
  <c r="W15" i="4" s="1"/>
  <c r="W16" i="4" a="1"/>
  <c r="W16" i="4" s="1"/>
  <c r="W17" i="4" a="1"/>
  <c r="W17" i="4" s="1"/>
  <c r="W18" i="4" a="1"/>
  <c r="W18" i="4" s="1"/>
  <c r="W19" i="4" a="1"/>
  <c r="W19" i="4" s="1"/>
  <c r="W20" i="4" a="1"/>
  <c r="W20" i="4" s="1"/>
  <c r="W21" i="4" a="1"/>
  <c r="W21" i="4" s="1"/>
  <c r="W22" i="4" a="1"/>
  <c r="W22" i="4" s="1"/>
  <c r="W23" i="4" a="1"/>
  <c r="W23" i="4" s="1"/>
  <c r="W24" i="4" a="1"/>
  <c r="W24" i="4" s="1"/>
  <c r="W25" i="4" a="1"/>
  <c r="W25" i="4" s="1"/>
  <c r="W26" i="4" a="1"/>
  <c r="W26" i="4" s="1"/>
  <c r="W27" i="4" a="1"/>
  <c r="W27" i="4" s="1"/>
  <c r="W28" i="4" a="1"/>
  <c r="W28" i="4" s="1"/>
  <c r="W29" i="4" a="1"/>
  <c r="W29" i="4" s="1"/>
  <c r="W30" i="4" a="1"/>
  <c r="W30" i="4" s="1"/>
  <c r="W31" i="4" a="1"/>
  <c r="W31" i="4" s="1"/>
  <c r="W32" i="4" a="1"/>
  <c r="W32" i="4" s="1"/>
  <c r="W33" i="4" a="1"/>
  <c r="W33" i="4" s="1"/>
  <c r="W34" i="4" a="1"/>
  <c r="W34" i="4" s="1"/>
  <c r="W35" i="4" a="1"/>
  <c r="W35" i="4" s="1"/>
  <c r="W36" i="4" a="1"/>
  <c r="W36" i="4" s="1"/>
  <c r="W37" i="4" a="1"/>
  <c r="W37" i="4" s="1"/>
  <c r="W38" i="4" a="1"/>
  <c r="W38" i="4" s="1"/>
  <c r="W39" i="4" a="1"/>
  <c r="W39" i="4" s="1"/>
  <c r="W40" i="4" a="1"/>
  <c r="W40" i="4" s="1"/>
  <c r="W41" i="4" a="1"/>
  <c r="W41" i="4" s="1"/>
  <c r="W42" i="4" a="1"/>
  <c r="W42" i="4" s="1"/>
  <c r="W43" i="4" a="1"/>
  <c r="W43" i="4" s="1"/>
  <c r="W44" i="4" a="1"/>
  <c r="W44" i="4" s="1"/>
  <c r="W45" i="4" a="1"/>
  <c r="W45" i="4" s="1"/>
  <c r="W46" i="4" a="1"/>
  <c r="W46" i="4" s="1"/>
  <c r="W47" i="4" a="1"/>
  <c r="W47" i="4" s="1"/>
  <c r="W48" i="4" a="1"/>
  <c r="W48" i="4" s="1"/>
  <c r="W49" i="4" a="1"/>
  <c r="W49" i="4" s="1"/>
  <c r="W50" i="4" a="1"/>
  <c r="W50" i="4" s="1"/>
  <c r="W51" i="4" a="1"/>
  <c r="W51" i="4" s="1"/>
  <c r="W52" i="4" a="1"/>
  <c r="W52" i="4" s="1"/>
  <c r="W53" i="4" a="1"/>
  <c r="W53" i="4" s="1"/>
  <c r="W54" i="4" a="1"/>
  <c r="W54" i="4" s="1"/>
  <c r="W55" i="4" a="1"/>
  <c r="W55" i="4" s="1"/>
  <c r="W56" i="4" a="1"/>
  <c r="W56" i="4" s="1"/>
  <c r="W57" i="4" a="1"/>
  <c r="W57" i="4" s="1"/>
  <c r="W58" i="4" a="1"/>
  <c r="W58" i="4" s="1"/>
  <c r="W59" i="4" a="1"/>
  <c r="W59" i="4" s="1"/>
  <c r="W60" i="4" a="1"/>
  <c r="W60" i="4" s="1"/>
  <c r="W61" i="4" a="1"/>
  <c r="W61" i="4" s="1"/>
  <c r="W62" i="4" a="1"/>
  <c r="W62" i="4" s="1"/>
  <c r="W63" i="4" a="1"/>
  <c r="W63" i="4" s="1"/>
  <c r="W64" i="4" a="1"/>
  <c r="W64" i="4" s="1"/>
  <c r="W65" i="4" a="1"/>
  <c r="W65" i="4" s="1"/>
  <c r="W66" i="4" a="1"/>
  <c r="W66" i="4" s="1"/>
  <c r="W67" i="4" a="1"/>
  <c r="W67" i="4" s="1"/>
  <c r="W68" i="4" a="1"/>
  <c r="W68" i="4" s="1"/>
  <c r="W69" i="4" a="1"/>
  <c r="W69" i="4" s="1"/>
  <c r="W70" i="4" a="1"/>
  <c r="W70" i="4" s="1"/>
  <c r="W71" i="4" a="1"/>
  <c r="W71" i="4" s="1"/>
  <c r="W72" i="4" a="1"/>
  <c r="W72" i="4" s="1"/>
  <c r="W73" i="4" a="1"/>
  <c r="W73" i="4" s="1"/>
  <c r="W74" i="4" a="1"/>
  <c r="W74" i="4" s="1"/>
  <c r="W75" i="4" a="1"/>
  <c r="W75" i="4" s="1"/>
  <c r="W76" i="4" a="1"/>
  <c r="W76" i="4" s="1"/>
  <c r="W77" i="4" a="1"/>
  <c r="W77" i="4" s="1"/>
  <c r="W78" i="4" a="1"/>
  <c r="W78" i="4" s="1"/>
  <c r="W79" i="4" a="1"/>
  <c r="W79" i="4" s="1"/>
  <c r="W80" i="4" a="1"/>
  <c r="W80" i="4" s="1"/>
  <c r="W81" i="4" a="1"/>
  <c r="W81" i="4" s="1"/>
  <c r="W82" i="4" a="1"/>
  <c r="W82" i="4" s="1"/>
  <c r="W83" i="4" a="1"/>
  <c r="W83" i="4" s="1"/>
  <c r="W84" i="4" a="1"/>
  <c r="W84" i="4" s="1"/>
  <c r="W85" i="4" a="1"/>
  <c r="W85" i="4" s="1"/>
  <c r="W86" i="4" a="1"/>
  <c r="W86" i="4" s="1"/>
  <c r="W87" i="4" a="1"/>
  <c r="W87" i="4" s="1"/>
  <c r="W88" i="4" a="1"/>
  <c r="W88" i="4" s="1"/>
  <c r="W89" i="4" a="1"/>
  <c r="W89" i="4" s="1"/>
  <c r="W90" i="4" a="1"/>
  <c r="W90" i="4" s="1"/>
  <c r="W91" i="4" a="1"/>
  <c r="W91" i="4" s="1"/>
  <c r="W92" i="4" a="1"/>
  <c r="W92" i="4" s="1"/>
  <c r="W93" i="4" a="1"/>
  <c r="W93" i="4" s="1"/>
  <c r="W94" i="4" a="1"/>
  <c r="W94" i="4" s="1"/>
  <c r="W95" i="4" a="1"/>
  <c r="W95" i="4" s="1"/>
  <c r="W96" i="4" a="1"/>
  <c r="W96" i="4" s="1"/>
  <c r="W97" i="4" a="1"/>
  <c r="W97" i="4" s="1"/>
  <c r="W98" i="4" a="1"/>
  <c r="W98" i="4" s="1"/>
  <c r="W99" i="4" a="1"/>
  <c r="W99" i="4" s="1"/>
  <c r="W100" i="4" a="1"/>
  <c r="W100" i="4" s="1"/>
  <c r="W101" i="4" a="1"/>
  <c r="W101" i="4" s="1"/>
  <c r="W102" i="4" a="1"/>
  <c r="W102" i="4" s="1"/>
  <c r="W103" i="4" a="1"/>
  <c r="W103" i="4" s="1"/>
  <c r="W104" i="4" a="1"/>
  <c r="W104" i="4" s="1"/>
  <c r="W105" i="4" a="1"/>
  <c r="W105" i="4" s="1"/>
  <c r="W106" i="4" a="1"/>
  <c r="W106" i="4" s="1"/>
  <c r="W107" i="4" a="1"/>
  <c r="W107" i="4" s="1"/>
  <c r="W108" i="4" a="1"/>
  <c r="W108" i="4" s="1"/>
  <c r="W109" i="4" a="1"/>
  <c r="W109" i="4" s="1"/>
  <c r="W110" i="4" a="1"/>
  <c r="W110" i="4" s="1"/>
  <c r="W111" i="4" a="1"/>
  <c r="W111" i="4" s="1"/>
  <c r="W112" i="4" a="1"/>
  <c r="W112" i="4" s="1"/>
  <c r="W113" i="4" a="1"/>
  <c r="W113" i="4" s="1"/>
  <c r="W114" i="4" a="1"/>
  <c r="W114" i="4" s="1"/>
  <c r="W115" i="4" a="1"/>
  <c r="W115" i="4" s="1"/>
  <c r="W116" i="4" a="1"/>
  <c r="W116" i="4" s="1"/>
  <c r="W117" i="4" a="1"/>
  <c r="W117" i="4" s="1"/>
  <c r="W118" i="4" a="1"/>
  <c r="W118" i="4" s="1"/>
  <c r="W119" i="4" a="1"/>
  <c r="W119" i="4" s="1"/>
  <c r="W120" i="4" a="1"/>
  <c r="W120" i="4" s="1"/>
  <c r="W121" i="4" a="1"/>
  <c r="W121" i="4" s="1"/>
  <c r="W122" i="4" a="1"/>
  <c r="W122" i="4" s="1"/>
  <c r="W123" i="4" a="1"/>
  <c r="W123" i="4" s="1"/>
  <c r="W124" i="4" a="1"/>
  <c r="W124" i="4" s="1"/>
  <c r="W125" i="4" a="1"/>
  <c r="W125" i="4" s="1"/>
  <c r="W126" i="4" a="1"/>
  <c r="W126" i="4" s="1"/>
  <c r="W127" i="4" a="1"/>
  <c r="W127" i="4" s="1"/>
  <c r="W128" i="4" a="1"/>
  <c r="W128" i="4" s="1"/>
  <c r="W129" i="4" a="1"/>
  <c r="W129" i="4" s="1"/>
  <c r="W130" i="4" a="1"/>
  <c r="W130" i="4" s="1"/>
  <c r="W131" i="4" a="1"/>
  <c r="W131" i="4" s="1"/>
  <c r="W132" i="4" a="1"/>
  <c r="W132" i="4" s="1"/>
  <c r="W133" i="4" a="1"/>
  <c r="W133" i="4" s="1"/>
  <c r="W134" i="4" a="1"/>
  <c r="W134" i="4" s="1"/>
  <c r="W135" i="4" a="1"/>
  <c r="W135" i="4" s="1"/>
  <c r="W136" i="4" a="1"/>
  <c r="W136" i="4" s="1"/>
  <c r="W137" i="4" a="1"/>
  <c r="W137" i="4" s="1"/>
  <c r="W138" i="4" a="1"/>
  <c r="W138" i="4" s="1"/>
  <c r="W139" i="4" a="1"/>
  <c r="W139" i="4" s="1"/>
  <c r="W140" i="4" a="1"/>
  <c r="W140" i="4" s="1"/>
  <c r="W141" i="4" a="1"/>
  <c r="W141" i="4" s="1"/>
  <c r="W142" i="4" a="1"/>
  <c r="W142" i="4" s="1"/>
  <c r="W143" i="4" a="1"/>
  <c r="W143" i="4" s="1"/>
  <c r="W144" i="4" a="1"/>
  <c r="W144" i="4" s="1"/>
  <c r="W145" i="4" a="1"/>
  <c r="W145" i="4" s="1"/>
  <c r="W146" i="4" a="1"/>
  <c r="W146" i="4" s="1"/>
  <c r="W147" i="4" a="1"/>
  <c r="W147" i="4" s="1"/>
  <c r="W148" i="4" a="1"/>
  <c r="W148" i="4" s="1"/>
  <c r="W149" i="4" a="1"/>
  <c r="W149" i="4" s="1"/>
  <c r="W150" i="4" a="1"/>
  <c r="W150" i="4" s="1"/>
  <c r="W151" i="4" a="1"/>
  <c r="W151" i="4" s="1"/>
  <c r="W152" i="4" a="1"/>
  <c r="W152" i="4" s="1"/>
  <c r="W153" i="4" a="1"/>
  <c r="W153" i="4" s="1"/>
  <c r="W154" i="4" a="1"/>
  <c r="W154" i="4" s="1"/>
  <c r="W155" i="4" a="1"/>
  <c r="W155" i="4" s="1"/>
  <c r="W156" i="4" a="1"/>
  <c r="W156" i="4" s="1"/>
  <c r="W157" i="4" a="1"/>
  <c r="W157" i="4" s="1"/>
  <c r="W158" i="4" a="1"/>
  <c r="W158" i="4" s="1"/>
  <c r="W159" i="4" a="1"/>
  <c r="W159" i="4" s="1"/>
  <c r="W160" i="4" a="1"/>
  <c r="W160" i="4" s="1"/>
  <c r="W161" i="4" a="1"/>
  <c r="W161" i="4" s="1"/>
  <c r="W162" i="4" a="1"/>
  <c r="W162" i="4" s="1"/>
  <c r="W163" i="4" a="1"/>
  <c r="W163" i="4" s="1"/>
  <c r="W164" i="4" a="1"/>
  <c r="W164" i="4" s="1"/>
  <c r="W165" i="4" a="1"/>
  <c r="W165" i="4" s="1"/>
  <c r="W166" i="4" a="1"/>
  <c r="W166" i="4" s="1"/>
  <c r="W167" i="4" a="1"/>
  <c r="W167" i="4" s="1"/>
  <c r="W168" i="4" a="1"/>
  <c r="W168" i="4" s="1"/>
  <c r="W169" i="4" a="1"/>
  <c r="W169" i="4" s="1"/>
  <c r="W170" i="4" a="1"/>
  <c r="W170" i="4" s="1"/>
  <c r="W171" i="4" a="1"/>
  <c r="W171" i="4" s="1"/>
  <c r="W172" i="4" a="1"/>
  <c r="W172" i="4" s="1"/>
  <c r="W173" i="4" a="1"/>
  <c r="W173" i="4" s="1"/>
  <c r="W174" i="4" a="1"/>
  <c r="W174" i="4" s="1"/>
  <c r="W175" i="4" a="1"/>
  <c r="W175" i="4" s="1"/>
  <c r="W176" i="4" a="1"/>
  <c r="W176" i="4" s="1"/>
  <c r="W177" i="4" a="1"/>
  <c r="W177" i="4" s="1"/>
  <c r="W178" i="4" a="1"/>
  <c r="W178" i="4" s="1"/>
  <c r="W179" i="4" a="1"/>
  <c r="W179" i="4" s="1"/>
  <c r="W180" i="4" a="1"/>
  <c r="W180" i="4" s="1"/>
  <c r="W181" i="4" a="1"/>
  <c r="W181" i="4" s="1"/>
  <c r="W182" i="4" a="1"/>
  <c r="W182" i="4" s="1"/>
  <c r="W183" i="4" a="1"/>
  <c r="W183" i="4" s="1"/>
  <c r="W184" i="4" a="1"/>
  <c r="W184" i="4" s="1"/>
  <c r="W185" i="4" a="1"/>
  <c r="W185" i="4" s="1"/>
  <c r="W186" i="4" a="1"/>
  <c r="W186" i="4" s="1"/>
  <c r="W187" i="4" a="1"/>
  <c r="W187" i="4" s="1"/>
  <c r="W188" i="4" a="1"/>
  <c r="W188" i="4" s="1"/>
  <c r="W189" i="4" a="1"/>
  <c r="W189" i="4" s="1"/>
  <c r="W190" i="4" a="1"/>
  <c r="W190" i="4" s="1"/>
  <c r="W191" i="4" a="1"/>
  <c r="W191" i="4" s="1"/>
  <c r="W192" i="4" a="1"/>
  <c r="W192" i="4" s="1"/>
  <c r="W193" i="4" a="1"/>
  <c r="W193" i="4" s="1"/>
  <c r="W194" i="4" a="1"/>
  <c r="W194" i="4" s="1"/>
  <c r="W195" i="4" a="1"/>
  <c r="W195" i="4" s="1"/>
  <c r="W196" i="4" a="1"/>
  <c r="W196" i="4" s="1"/>
  <c r="W197" i="4" a="1"/>
  <c r="W197" i="4" s="1"/>
  <c r="W198" i="4" a="1"/>
  <c r="W198" i="4" s="1"/>
  <c r="W199" i="4" a="1"/>
  <c r="W199" i="4" s="1"/>
  <c r="W200" i="4" a="1"/>
  <c r="W200" i="4" s="1"/>
  <c r="W201" i="4" a="1"/>
  <c r="W201" i="4" s="1"/>
  <c r="W202" i="4" a="1"/>
  <c r="W202" i="4" s="1"/>
  <c r="W203" i="4" a="1"/>
  <c r="W203" i="4" s="1"/>
  <c r="W204" i="4" a="1"/>
  <c r="W204" i="4" s="1"/>
  <c r="W205" i="4" a="1"/>
  <c r="W205" i="4" s="1"/>
  <c r="W206" i="4" a="1"/>
  <c r="W206" i="4" s="1"/>
  <c r="W207" i="4" a="1"/>
  <c r="W207" i="4" s="1"/>
  <c r="W208" i="4" a="1"/>
  <c r="W208" i="4" s="1"/>
  <c r="W209" i="4" a="1"/>
  <c r="W209" i="4" s="1"/>
  <c r="W210" i="4" a="1"/>
  <c r="W210" i="4" s="1"/>
  <c r="W211" i="4" a="1"/>
  <c r="W211" i="4" s="1"/>
  <c r="W212" i="4" a="1"/>
  <c r="W212" i="4" s="1"/>
  <c r="W213" i="4" a="1"/>
  <c r="W213" i="4" s="1"/>
  <c r="W214" i="4" a="1"/>
  <c r="W214" i="4" s="1"/>
  <c r="W215" i="4" a="1"/>
  <c r="W215" i="4" s="1"/>
  <c r="W216" i="4" a="1"/>
  <c r="W216" i="4" s="1"/>
  <c r="W217" i="4" a="1"/>
  <c r="W217" i="4" s="1"/>
  <c r="W218" i="4" a="1"/>
  <c r="W218" i="4" s="1"/>
  <c r="W219" i="4" a="1"/>
  <c r="W219" i="4" s="1"/>
  <c r="W220" i="4" a="1"/>
  <c r="W220" i="4" s="1"/>
  <c r="W221" i="4" a="1"/>
  <c r="W221" i="4" s="1"/>
  <c r="W222" i="4" a="1"/>
  <c r="W222" i="4" s="1"/>
  <c r="W223" i="4" a="1"/>
  <c r="W223" i="4" s="1"/>
  <c r="W224" i="4" a="1"/>
  <c r="W224" i="4" s="1"/>
  <c r="W225" i="4" a="1"/>
  <c r="W225" i="4" s="1"/>
  <c r="W226" i="4" a="1"/>
  <c r="W226" i="4" s="1"/>
  <c r="W227" i="4" a="1"/>
  <c r="W227" i="4" s="1"/>
  <c r="W228" i="4" a="1"/>
  <c r="W228" i="4" s="1"/>
  <c r="W229" i="4" a="1"/>
  <c r="W229" i="4" s="1"/>
  <c r="W230" i="4" a="1"/>
  <c r="W230" i="4" s="1"/>
  <c r="W231" i="4" a="1"/>
  <c r="W231" i="4" s="1"/>
  <c r="W232" i="4" a="1"/>
  <c r="W232" i="4" s="1"/>
  <c r="W233" i="4" a="1"/>
  <c r="W233" i="4" s="1"/>
  <c r="W234" i="4" a="1"/>
  <c r="W234" i="4" s="1"/>
  <c r="W235" i="4" a="1"/>
  <c r="W235" i="4" s="1"/>
  <c r="W236" i="4" a="1"/>
  <c r="W236" i="4" s="1"/>
  <c r="W237" i="4" a="1"/>
  <c r="W237" i="4" s="1"/>
  <c r="W238" i="4" a="1"/>
  <c r="W238" i="4" s="1"/>
  <c r="W239" i="4" a="1"/>
  <c r="W239" i="4" s="1"/>
  <c r="W240" i="4" a="1"/>
  <c r="W240" i="4" s="1"/>
  <c r="W241" i="4" a="1"/>
  <c r="W241" i="4" s="1"/>
  <c r="W242" i="4" a="1"/>
  <c r="W242" i="4" s="1"/>
  <c r="W243" i="4" a="1"/>
  <c r="W243" i="4" s="1"/>
  <c r="W244" i="4" a="1"/>
  <c r="W244" i="4" s="1"/>
  <c r="W245" i="4" a="1"/>
  <c r="W245" i="4" s="1"/>
  <c r="W246" i="4" a="1"/>
  <c r="W246" i="4" s="1"/>
  <c r="W247" i="4" a="1"/>
  <c r="W247" i="4" s="1"/>
  <c r="W248" i="4" a="1"/>
  <c r="W248" i="4" s="1"/>
  <c r="W249" i="4" a="1"/>
  <c r="W249" i="4" s="1"/>
  <c r="W250" i="4" a="1"/>
  <c r="W250" i="4" s="1"/>
  <c r="W251" i="4" a="1"/>
  <c r="W251" i="4" s="1"/>
  <c r="W252" i="4" a="1"/>
  <c r="W252" i="4" s="1"/>
  <c r="W253" i="4" a="1"/>
  <c r="W253" i="4" s="1"/>
  <c r="W254" i="4" a="1"/>
  <c r="W254" i="4" s="1"/>
  <c r="W255" i="4" a="1"/>
  <c r="W255" i="4" s="1"/>
  <c r="W256" i="4" a="1"/>
  <c r="W256" i="4" s="1"/>
  <c r="W257" i="4" a="1"/>
  <c r="W257" i="4" s="1"/>
  <c r="W258" i="4" a="1"/>
  <c r="W258" i="4" s="1"/>
  <c r="W259" i="4" a="1"/>
  <c r="W259" i="4" s="1"/>
  <c r="W260" i="4" a="1"/>
  <c r="W260" i="4" s="1"/>
  <c r="W261" i="4" a="1"/>
  <c r="W261" i="4" s="1"/>
  <c r="W262" i="4" a="1"/>
  <c r="W262" i="4" s="1"/>
  <c r="W263" i="4" a="1"/>
  <c r="W263" i="4" s="1"/>
  <c r="W264" i="4" a="1"/>
  <c r="W264" i="4" s="1"/>
  <c r="W265" i="4" a="1"/>
  <c r="W265" i="4" s="1"/>
  <c r="W266" i="4" a="1"/>
  <c r="W266" i="4" s="1"/>
  <c r="W267" i="4" a="1"/>
  <c r="W267" i="4" s="1"/>
  <c r="W268" i="4" a="1"/>
  <c r="W268" i="4" s="1"/>
  <c r="W269" i="4" a="1"/>
  <c r="W269" i="4" s="1"/>
  <c r="W270" i="4" a="1"/>
  <c r="W270" i="4" s="1"/>
  <c r="W271" i="4" a="1"/>
  <c r="W271" i="4" s="1"/>
  <c r="W272" i="4" a="1"/>
  <c r="W272" i="4" s="1"/>
  <c r="W273" i="4" a="1"/>
  <c r="W273" i="4" s="1"/>
  <c r="W274" i="4" a="1"/>
  <c r="W274" i="4" s="1"/>
  <c r="W275" i="4" a="1"/>
  <c r="W275" i="4" s="1"/>
  <c r="W276" i="4" a="1"/>
  <c r="W276" i="4" s="1"/>
  <c r="W277" i="4" a="1"/>
  <c r="W277" i="4" s="1"/>
  <c r="W278" i="4" a="1"/>
  <c r="W278" i="4" s="1"/>
  <c r="W279" i="4" a="1"/>
  <c r="W279" i="4" s="1"/>
  <c r="W280" i="4" a="1"/>
  <c r="W280" i="4" s="1"/>
  <c r="W281" i="4" a="1"/>
  <c r="W281" i="4" s="1"/>
  <c r="W282" i="4" a="1"/>
  <c r="W282" i="4" s="1"/>
  <c r="W283" i="4" a="1"/>
  <c r="W283" i="4" s="1"/>
  <c r="W284" i="4" a="1"/>
  <c r="W284" i="4" s="1"/>
  <c r="W285" i="4" a="1"/>
  <c r="W285" i="4" s="1"/>
  <c r="W286" i="4" a="1"/>
  <c r="W286" i="4" s="1"/>
  <c r="W287" i="4" a="1"/>
  <c r="W287" i="4" s="1"/>
  <c r="W288" i="4" a="1"/>
  <c r="W288" i="4" s="1"/>
  <c r="W289" i="4" a="1"/>
  <c r="W289" i="4" s="1"/>
  <c r="W290" i="4" a="1"/>
  <c r="W290" i="4" s="1"/>
  <c r="W291" i="4" a="1"/>
  <c r="W291" i="4" s="1"/>
  <c r="W292" i="4" a="1"/>
  <c r="W292" i="4" s="1"/>
  <c r="W293" i="4" a="1"/>
  <c r="W293" i="4" s="1"/>
  <c r="W294" i="4" a="1"/>
  <c r="W294" i="4" s="1"/>
  <c r="W295" i="4" a="1"/>
  <c r="W295" i="4" s="1"/>
  <c r="W296" i="4" a="1"/>
  <c r="W296" i="4" s="1"/>
  <c r="W297" i="4" a="1"/>
  <c r="W297" i="4" s="1"/>
  <c r="W298" i="4" a="1"/>
  <c r="W298" i="4" s="1"/>
  <c r="W299" i="4" a="1"/>
  <c r="W299" i="4" s="1"/>
  <c r="W300" i="4" a="1"/>
  <c r="W300" i="4" s="1"/>
  <c r="W301" i="4" a="1"/>
  <c r="W301" i="4" s="1"/>
  <c r="W302" i="4" a="1"/>
  <c r="W302" i="4" s="1"/>
  <c r="W303" i="4" a="1"/>
  <c r="W303" i="4" s="1"/>
  <c r="W304" i="4" a="1"/>
  <c r="W304" i="4" s="1"/>
  <c r="W305" i="4" a="1"/>
  <c r="W305" i="4" s="1"/>
  <c r="W306" i="4" a="1"/>
  <c r="W306" i="4" s="1"/>
  <c r="W307" i="4" a="1"/>
  <c r="W307" i="4" s="1"/>
  <c r="W308" i="4" a="1"/>
  <c r="W308" i="4" s="1"/>
  <c r="W309" i="4" a="1"/>
  <c r="W309" i="4" s="1"/>
  <c r="W310" i="4" a="1"/>
  <c r="W310" i="4" s="1"/>
  <c r="W311" i="4" a="1"/>
  <c r="W311" i="4" s="1"/>
  <c r="W312" i="4" a="1"/>
  <c r="W312" i="4" s="1"/>
  <c r="W313" i="4" a="1"/>
  <c r="W313" i="4" s="1"/>
  <c r="W314" i="4" a="1"/>
  <c r="W314" i="4" s="1"/>
  <c r="W315" i="4" a="1"/>
  <c r="W315" i="4" s="1"/>
  <c r="W316" i="4" a="1"/>
  <c r="W316" i="4" s="1"/>
  <c r="W317" i="4" a="1"/>
  <c r="W317" i="4" s="1"/>
  <c r="W318" i="4" a="1"/>
  <c r="W318" i="4" s="1"/>
  <c r="W319" i="4" a="1"/>
  <c r="W319" i="4" s="1"/>
  <c r="W320" i="4" a="1"/>
  <c r="W320" i="4" s="1"/>
  <c r="W321" i="4" a="1"/>
  <c r="W321" i="4" s="1"/>
  <c r="W322" i="4" a="1"/>
  <c r="W322" i="4" s="1"/>
  <c r="W323" i="4" a="1"/>
  <c r="W323" i="4" s="1"/>
  <c r="W324" i="4" a="1"/>
  <c r="W324" i="4" s="1"/>
  <c r="W325" i="4" a="1"/>
  <c r="W325" i="4" s="1"/>
  <c r="W326" i="4" a="1"/>
  <c r="W326" i="4" s="1"/>
  <c r="W327" i="4" a="1"/>
  <c r="W327" i="4" s="1"/>
  <c r="W328" i="4" a="1"/>
  <c r="W328" i="4" s="1"/>
  <c r="W329" i="4" a="1"/>
  <c r="W329" i="4" s="1"/>
  <c r="W330" i="4" a="1"/>
  <c r="W330" i="4" s="1"/>
  <c r="W331" i="4" a="1"/>
  <c r="W331" i="4" s="1"/>
  <c r="W332" i="4" a="1"/>
  <c r="W332" i="4" s="1"/>
  <c r="W333" i="4" a="1"/>
  <c r="W333" i="4" s="1"/>
  <c r="W334" i="4" a="1"/>
  <c r="W334" i="4" s="1"/>
  <c r="W335" i="4" a="1"/>
  <c r="W335" i="4" s="1"/>
  <c r="W336" i="4" a="1"/>
  <c r="W336" i="4" s="1"/>
  <c r="W337" i="4" a="1"/>
  <c r="W337" i="4" s="1"/>
  <c r="W338" i="4" a="1"/>
  <c r="W338" i="4" s="1"/>
  <c r="W339" i="4" a="1"/>
  <c r="W339" i="4" s="1"/>
  <c r="W340" i="4" a="1"/>
  <c r="W340" i="4" s="1"/>
  <c r="W341" i="4" a="1"/>
  <c r="W341" i="4" s="1"/>
  <c r="W342" i="4" a="1"/>
  <c r="W342" i="4" s="1"/>
  <c r="W343" i="4" a="1"/>
  <c r="W343" i="4" s="1"/>
  <c r="W344" i="4" a="1"/>
  <c r="W344" i="4" s="1"/>
  <c r="W345" i="4" a="1"/>
  <c r="W345" i="4" s="1"/>
  <c r="W346" i="4" a="1"/>
  <c r="W346" i="4" s="1"/>
  <c r="W347" i="4" a="1"/>
  <c r="W347" i="4" s="1"/>
  <c r="W348" i="4" a="1"/>
  <c r="W348" i="4" s="1"/>
  <c r="W349" i="4" a="1"/>
  <c r="W349" i="4" s="1"/>
  <c r="W350" i="4" a="1"/>
  <c r="W350" i="4" s="1"/>
  <c r="W351" i="4" a="1"/>
  <c r="W351" i="4" s="1"/>
  <c r="W352" i="4" a="1"/>
  <c r="W352" i="4" s="1"/>
  <c r="W353" i="4" a="1"/>
  <c r="W353" i="4" s="1"/>
  <c r="W354" i="4" a="1"/>
  <c r="W354" i="4" s="1"/>
  <c r="W355" i="4" a="1"/>
  <c r="W355" i="4" s="1"/>
  <c r="W356" i="4" a="1"/>
  <c r="W356" i="4" s="1"/>
  <c r="W357" i="4" a="1"/>
  <c r="W357" i="4" s="1"/>
  <c r="W358" i="4" a="1"/>
  <c r="W358" i="4" s="1"/>
  <c r="W359" i="4" a="1"/>
  <c r="W359" i="4" s="1"/>
  <c r="W360" i="4" a="1"/>
  <c r="W360" i="4" s="1"/>
  <c r="W361" i="4" a="1"/>
  <c r="W361" i="4" s="1"/>
  <c r="W362" i="4" a="1"/>
  <c r="W362" i="4" s="1"/>
  <c r="W363" i="4" a="1"/>
  <c r="W363" i="4" s="1"/>
  <c r="W364" i="4" a="1"/>
  <c r="W364" i="4" s="1"/>
  <c r="W365" i="4" a="1"/>
  <c r="W365" i="4" s="1"/>
  <c r="W366" i="4" a="1"/>
  <c r="W366" i="4" s="1"/>
  <c r="W367" i="4" a="1"/>
  <c r="W367" i="4" s="1"/>
  <c r="W368" i="4" a="1"/>
  <c r="W368" i="4" s="1"/>
  <c r="W369" i="4" a="1"/>
  <c r="W369" i="4" s="1"/>
  <c r="W370" i="4" a="1"/>
  <c r="W370" i="4" s="1"/>
  <c r="W371" i="4" a="1"/>
  <c r="W371" i="4" s="1"/>
  <c r="W372" i="4" a="1"/>
  <c r="W372" i="4" s="1"/>
  <c r="W373" i="4" a="1"/>
  <c r="W373" i="4" s="1"/>
  <c r="W374" i="4" a="1"/>
  <c r="W374" i="4" s="1"/>
  <c r="W375" i="4" a="1"/>
  <c r="W375" i="4" s="1"/>
  <c r="W376" i="4" a="1"/>
  <c r="W376" i="4" s="1"/>
  <c r="W377" i="4" a="1"/>
  <c r="W377" i="4" s="1"/>
  <c r="W378" i="4" a="1"/>
  <c r="W378" i="4" s="1"/>
  <c r="W379" i="4" a="1"/>
  <c r="W379" i="4" s="1"/>
  <c r="W380" i="4" a="1"/>
  <c r="W380" i="4" s="1"/>
  <c r="W381" i="4" a="1"/>
  <c r="W381" i="4" s="1"/>
  <c r="W382" i="4" a="1"/>
  <c r="W382" i="4" s="1"/>
  <c r="W383" i="4" a="1"/>
  <c r="W383" i="4" s="1"/>
  <c r="W384" i="4" a="1"/>
  <c r="W384" i="4" s="1"/>
  <c r="W385" i="4" a="1"/>
  <c r="W385" i="4" s="1"/>
  <c r="W386" i="4" a="1"/>
  <c r="W386" i="4" s="1"/>
  <c r="W387" i="4" a="1"/>
  <c r="W387" i="4" s="1"/>
  <c r="W388" i="4" a="1"/>
  <c r="W388" i="4" s="1"/>
  <c r="W389" i="4" a="1"/>
  <c r="W389" i="4" s="1"/>
  <c r="W390" i="4" a="1"/>
  <c r="W390" i="4" s="1"/>
  <c r="W391" i="4" a="1"/>
  <c r="W391" i="4" s="1"/>
  <c r="W392" i="4" a="1"/>
  <c r="W392" i="4" s="1"/>
  <c r="W393" i="4" a="1"/>
  <c r="W393" i="4" s="1"/>
  <c r="W394" i="4" a="1"/>
  <c r="W394" i="4" s="1"/>
  <c r="W395" i="4" a="1"/>
  <c r="W395" i="4" s="1"/>
  <c r="W396" i="4" a="1"/>
  <c r="W396" i="4" s="1"/>
  <c r="W397" i="4" a="1"/>
  <c r="W397" i="4" s="1"/>
  <c r="W398" i="4" a="1"/>
  <c r="W398" i="4" s="1"/>
  <c r="W399" i="4" a="1"/>
  <c r="W399" i="4" s="1"/>
  <c r="W400" i="4" a="1"/>
  <c r="W400" i="4" s="1"/>
  <c r="W401" i="4" a="1"/>
  <c r="W401" i="4" s="1"/>
  <c r="W402" i="4" a="1"/>
  <c r="W402" i="4" s="1"/>
  <c r="U3" i="4" a="1"/>
  <c r="U3" i="4" s="1"/>
  <c r="U4" i="4" a="1"/>
  <c r="U4" i="4" s="1"/>
  <c r="U5" i="4" a="1"/>
  <c r="U5" i="4" s="1"/>
  <c r="U6" i="4" a="1"/>
  <c r="U6" i="4" s="1"/>
  <c r="U7" i="4" a="1"/>
  <c r="U7" i="4" s="1"/>
  <c r="U8" i="4" a="1"/>
  <c r="U8" i="4" s="1"/>
  <c r="U9" i="4" a="1"/>
  <c r="U9" i="4" s="1"/>
  <c r="U10" i="4" a="1"/>
  <c r="U10" i="4" s="1"/>
  <c r="U11" i="4" a="1"/>
  <c r="U11" i="4" s="1"/>
  <c r="U12" i="4" a="1"/>
  <c r="U12" i="4" s="1"/>
  <c r="U13" i="4" a="1"/>
  <c r="U13" i="4" s="1"/>
  <c r="U14" i="4" a="1"/>
  <c r="U14" i="4" s="1"/>
  <c r="U15" i="4" a="1"/>
  <c r="U15" i="4" s="1"/>
  <c r="U16" i="4" a="1"/>
  <c r="U16" i="4" s="1"/>
  <c r="U17" i="4" a="1"/>
  <c r="U17" i="4" s="1"/>
  <c r="U18" i="4" a="1"/>
  <c r="U18" i="4" s="1"/>
  <c r="U19" i="4" a="1"/>
  <c r="U19" i="4" s="1"/>
  <c r="U20" i="4" a="1"/>
  <c r="U20" i="4" s="1"/>
  <c r="U21" i="4" a="1"/>
  <c r="U21" i="4" s="1"/>
  <c r="U22" i="4" a="1"/>
  <c r="U22" i="4" s="1"/>
  <c r="U23" i="4" a="1"/>
  <c r="U23" i="4" s="1"/>
  <c r="U24" i="4" a="1"/>
  <c r="U24" i="4" s="1"/>
  <c r="U25" i="4" a="1"/>
  <c r="U25" i="4" s="1"/>
  <c r="U26" i="4" a="1"/>
  <c r="U26" i="4" s="1"/>
  <c r="U27" i="4" a="1"/>
  <c r="U27" i="4" s="1"/>
  <c r="U28" i="4" a="1"/>
  <c r="U28" i="4" s="1"/>
  <c r="U29" i="4" a="1"/>
  <c r="U29" i="4" s="1"/>
  <c r="U30" i="4" a="1"/>
  <c r="U30" i="4" s="1"/>
  <c r="U31" i="4" a="1"/>
  <c r="U31" i="4" s="1"/>
  <c r="U32" i="4" a="1"/>
  <c r="U32" i="4" s="1"/>
  <c r="U33" i="4" a="1"/>
  <c r="U33" i="4" s="1"/>
  <c r="U34" i="4" a="1"/>
  <c r="U34" i="4" s="1"/>
  <c r="U35" i="4" a="1"/>
  <c r="U35" i="4" s="1"/>
  <c r="U36" i="4" a="1"/>
  <c r="U36" i="4" s="1"/>
  <c r="U37" i="4" a="1"/>
  <c r="U37" i="4" s="1"/>
  <c r="U38" i="4" a="1"/>
  <c r="U38" i="4" s="1"/>
  <c r="U39" i="4" a="1"/>
  <c r="U39" i="4" s="1"/>
  <c r="U40" i="4" a="1"/>
  <c r="U40" i="4" s="1"/>
  <c r="U41" i="4" a="1"/>
  <c r="U41" i="4" s="1"/>
  <c r="U42" i="4" a="1"/>
  <c r="U42" i="4" s="1"/>
  <c r="U43" i="4" a="1"/>
  <c r="U43" i="4" s="1"/>
  <c r="U44" i="4" a="1"/>
  <c r="U44" i="4" s="1"/>
  <c r="U45" i="4" a="1"/>
  <c r="U45" i="4" s="1"/>
  <c r="U46" i="4" a="1"/>
  <c r="U46" i="4" s="1"/>
  <c r="U47" i="4" a="1"/>
  <c r="U47" i="4" s="1"/>
  <c r="U48" i="4" a="1"/>
  <c r="U48" i="4" s="1"/>
  <c r="U49" i="4" a="1"/>
  <c r="U49" i="4" s="1"/>
  <c r="U50" i="4" a="1"/>
  <c r="U50" i="4" s="1"/>
  <c r="U51" i="4" a="1"/>
  <c r="U51" i="4" s="1"/>
  <c r="U52" i="4" a="1"/>
  <c r="U52" i="4" s="1"/>
  <c r="U53" i="4" a="1"/>
  <c r="U53" i="4" s="1"/>
  <c r="U54" i="4" a="1"/>
  <c r="U54" i="4" s="1"/>
  <c r="U55" i="4" a="1"/>
  <c r="U55" i="4" s="1"/>
  <c r="U56" i="4" a="1"/>
  <c r="U56" i="4" s="1"/>
  <c r="U57" i="4" a="1"/>
  <c r="U57" i="4" s="1"/>
  <c r="U58" i="4" a="1"/>
  <c r="U58" i="4" s="1"/>
  <c r="U59" i="4" a="1"/>
  <c r="U59" i="4" s="1"/>
  <c r="U60" i="4" a="1"/>
  <c r="U60" i="4" s="1"/>
  <c r="U61" i="4" a="1"/>
  <c r="U61" i="4" s="1"/>
  <c r="U62" i="4" a="1"/>
  <c r="U62" i="4" s="1"/>
  <c r="U63" i="4" a="1"/>
  <c r="U63" i="4" s="1"/>
  <c r="U64" i="4" a="1"/>
  <c r="U64" i="4" s="1"/>
  <c r="U65" i="4" a="1"/>
  <c r="U65" i="4" s="1"/>
  <c r="U66" i="4" a="1"/>
  <c r="U66" i="4" s="1"/>
  <c r="U67" i="4" a="1"/>
  <c r="U67" i="4" s="1"/>
  <c r="U68" i="4" a="1"/>
  <c r="U68" i="4" s="1"/>
  <c r="U69" i="4" a="1"/>
  <c r="U69" i="4" s="1"/>
  <c r="U70" i="4" a="1"/>
  <c r="U70" i="4" s="1"/>
  <c r="U71" i="4" a="1"/>
  <c r="U71" i="4" s="1"/>
  <c r="U72" i="4" a="1"/>
  <c r="U72" i="4" s="1"/>
  <c r="U73" i="4" a="1"/>
  <c r="U73" i="4" s="1"/>
  <c r="U74" i="4" a="1"/>
  <c r="U74" i="4" s="1"/>
  <c r="U75" i="4" a="1"/>
  <c r="U75" i="4" s="1"/>
  <c r="U76" i="4" a="1"/>
  <c r="U76" i="4" s="1"/>
  <c r="U77" i="4" a="1"/>
  <c r="U77" i="4" s="1"/>
  <c r="U78" i="4" a="1"/>
  <c r="U78" i="4" s="1"/>
  <c r="U79" i="4" a="1"/>
  <c r="U79" i="4" s="1"/>
  <c r="U80" i="4" a="1"/>
  <c r="U80" i="4" s="1"/>
  <c r="U81" i="4" a="1"/>
  <c r="U81" i="4" s="1"/>
  <c r="U82" i="4" a="1"/>
  <c r="U82" i="4" s="1"/>
  <c r="U83" i="4" a="1"/>
  <c r="U83" i="4" s="1"/>
  <c r="U84" i="4" a="1"/>
  <c r="U84" i="4" s="1"/>
  <c r="U85" i="4" a="1"/>
  <c r="U85" i="4" s="1"/>
  <c r="U86" i="4" a="1"/>
  <c r="U86" i="4" s="1"/>
  <c r="U87" i="4" a="1"/>
  <c r="U87" i="4" s="1"/>
  <c r="U88" i="4" a="1"/>
  <c r="U88" i="4" s="1"/>
  <c r="U89" i="4" a="1"/>
  <c r="U89" i="4" s="1"/>
  <c r="U90" i="4" a="1"/>
  <c r="U90" i="4" s="1"/>
  <c r="U91" i="4" a="1"/>
  <c r="U91" i="4" s="1"/>
  <c r="U92" i="4" a="1"/>
  <c r="U92" i="4" s="1"/>
  <c r="U93" i="4" a="1"/>
  <c r="U93" i="4" s="1"/>
  <c r="U94" i="4" a="1"/>
  <c r="U94" i="4" s="1"/>
  <c r="U95" i="4" a="1"/>
  <c r="U95" i="4" s="1"/>
  <c r="U96" i="4" a="1"/>
  <c r="U96" i="4" s="1"/>
  <c r="U97" i="4" a="1"/>
  <c r="U97" i="4" s="1"/>
  <c r="U98" i="4" a="1"/>
  <c r="U98" i="4" s="1"/>
  <c r="U99" i="4" a="1"/>
  <c r="U99" i="4" s="1"/>
  <c r="U100" i="4" a="1"/>
  <c r="U100" i="4" s="1"/>
  <c r="U101" i="4" a="1"/>
  <c r="U101" i="4" s="1"/>
  <c r="U102" i="4" a="1"/>
  <c r="U102" i="4" s="1"/>
  <c r="U103" i="4" a="1"/>
  <c r="U103" i="4" s="1"/>
  <c r="U104" i="4" a="1"/>
  <c r="U104" i="4" s="1"/>
  <c r="U105" i="4" a="1"/>
  <c r="U105" i="4" s="1"/>
  <c r="U106" i="4" a="1"/>
  <c r="U106" i="4" s="1"/>
  <c r="U107" i="4" a="1"/>
  <c r="U107" i="4" s="1"/>
  <c r="U108" i="4" a="1"/>
  <c r="U108" i="4" s="1"/>
  <c r="U109" i="4" a="1"/>
  <c r="U109" i="4" s="1"/>
  <c r="U110" i="4" a="1"/>
  <c r="U110" i="4" s="1"/>
  <c r="U111" i="4" a="1"/>
  <c r="U111" i="4" s="1"/>
  <c r="U112" i="4" a="1"/>
  <c r="U112" i="4" s="1"/>
  <c r="U113" i="4" a="1"/>
  <c r="U113" i="4" s="1"/>
  <c r="U114" i="4" a="1"/>
  <c r="U114" i="4" s="1"/>
  <c r="U115" i="4" a="1"/>
  <c r="U115" i="4" s="1"/>
  <c r="U116" i="4" a="1"/>
  <c r="U116" i="4" s="1"/>
  <c r="U117" i="4" a="1"/>
  <c r="U117" i="4" s="1"/>
  <c r="U118" i="4" a="1"/>
  <c r="U118" i="4" s="1"/>
  <c r="U119" i="4" a="1"/>
  <c r="U119" i="4" s="1"/>
  <c r="U120" i="4" a="1"/>
  <c r="U120" i="4" s="1"/>
  <c r="U121" i="4" a="1"/>
  <c r="U121" i="4" s="1"/>
  <c r="U122" i="4" a="1"/>
  <c r="U122" i="4" s="1"/>
  <c r="U123" i="4" a="1"/>
  <c r="U123" i="4" s="1"/>
  <c r="U124" i="4" a="1"/>
  <c r="U124" i="4" s="1"/>
  <c r="U125" i="4" a="1"/>
  <c r="U125" i="4" s="1"/>
  <c r="U126" i="4" a="1"/>
  <c r="U126" i="4" s="1"/>
  <c r="U127" i="4" a="1"/>
  <c r="U127" i="4" s="1"/>
  <c r="U128" i="4" a="1"/>
  <c r="U128" i="4" s="1"/>
  <c r="U129" i="4" a="1"/>
  <c r="U129" i="4" s="1"/>
  <c r="U130" i="4" a="1"/>
  <c r="U130" i="4" s="1"/>
  <c r="U131" i="4" a="1"/>
  <c r="U131" i="4" s="1"/>
  <c r="U132" i="4" a="1"/>
  <c r="U132" i="4" s="1"/>
  <c r="U133" i="4" a="1"/>
  <c r="U133" i="4" s="1"/>
  <c r="U134" i="4" a="1"/>
  <c r="U134" i="4" s="1"/>
  <c r="U135" i="4" a="1"/>
  <c r="U135" i="4" s="1"/>
  <c r="U136" i="4" a="1"/>
  <c r="U136" i="4" s="1"/>
  <c r="U137" i="4" a="1"/>
  <c r="U137" i="4" s="1"/>
  <c r="U138" i="4" a="1"/>
  <c r="U138" i="4" s="1"/>
  <c r="U139" i="4" a="1"/>
  <c r="U139" i="4" s="1"/>
  <c r="U140" i="4" a="1"/>
  <c r="U140" i="4" s="1"/>
  <c r="U141" i="4" a="1"/>
  <c r="U141" i="4" s="1"/>
  <c r="U142" i="4" a="1"/>
  <c r="U142" i="4" s="1"/>
  <c r="U143" i="4" a="1"/>
  <c r="U143" i="4" s="1"/>
  <c r="U144" i="4" a="1"/>
  <c r="U144" i="4" s="1"/>
  <c r="U145" i="4" a="1"/>
  <c r="U145" i="4" s="1"/>
  <c r="U146" i="4" a="1"/>
  <c r="U146" i="4" s="1"/>
  <c r="U147" i="4" a="1"/>
  <c r="U147" i="4" s="1"/>
  <c r="U148" i="4" a="1"/>
  <c r="U148" i="4" s="1"/>
  <c r="U149" i="4" a="1"/>
  <c r="U149" i="4" s="1"/>
  <c r="U150" i="4" a="1"/>
  <c r="U150" i="4" s="1"/>
  <c r="U151" i="4" a="1"/>
  <c r="U151" i="4" s="1"/>
  <c r="U152" i="4" a="1"/>
  <c r="U152" i="4" s="1"/>
  <c r="U153" i="4" a="1"/>
  <c r="U153" i="4" s="1"/>
  <c r="U154" i="4" a="1"/>
  <c r="U154" i="4" s="1"/>
  <c r="U155" i="4" a="1"/>
  <c r="U155" i="4" s="1"/>
  <c r="U156" i="4" a="1"/>
  <c r="U156" i="4" s="1"/>
  <c r="U157" i="4" a="1"/>
  <c r="U157" i="4" s="1"/>
  <c r="U158" i="4" a="1"/>
  <c r="U158" i="4" s="1"/>
  <c r="U159" i="4" a="1"/>
  <c r="U159" i="4" s="1"/>
  <c r="U160" i="4" a="1"/>
  <c r="U160" i="4" s="1"/>
  <c r="U161" i="4" a="1"/>
  <c r="U161" i="4" s="1"/>
  <c r="U162" i="4" a="1"/>
  <c r="U162" i="4" s="1"/>
  <c r="U163" i="4" a="1"/>
  <c r="U163" i="4" s="1"/>
  <c r="U164" i="4" a="1"/>
  <c r="U164" i="4" s="1"/>
  <c r="U165" i="4" a="1"/>
  <c r="U165" i="4" s="1"/>
  <c r="U166" i="4" a="1"/>
  <c r="U166" i="4" s="1"/>
  <c r="U167" i="4" a="1"/>
  <c r="U167" i="4" s="1"/>
  <c r="U168" i="4" a="1"/>
  <c r="U168" i="4" s="1"/>
  <c r="U169" i="4" a="1"/>
  <c r="U169" i="4" s="1"/>
  <c r="U170" i="4" a="1"/>
  <c r="U170" i="4" s="1"/>
  <c r="U171" i="4" a="1"/>
  <c r="U171" i="4" s="1"/>
  <c r="U172" i="4" a="1"/>
  <c r="U172" i="4" s="1"/>
  <c r="U173" i="4" a="1"/>
  <c r="U173" i="4" s="1"/>
  <c r="U174" i="4" a="1"/>
  <c r="U174" i="4" s="1"/>
  <c r="U175" i="4" a="1"/>
  <c r="U175" i="4" s="1"/>
  <c r="U176" i="4" a="1"/>
  <c r="U176" i="4" s="1"/>
  <c r="U177" i="4" a="1"/>
  <c r="U177" i="4" s="1"/>
  <c r="U178" i="4" a="1"/>
  <c r="U178" i="4" s="1"/>
  <c r="U179" i="4" a="1"/>
  <c r="U179" i="4" s="1"/>
  <c r="U180" i="4" a="1"/>
  <c r="U180" i="4" s="1"/>
  <c r="U181" i="4" a="1"/>
  <c r="U181" i="4" s="1"/>
  <c r="U182" i="4" a="1"/>
  <c r="U182" i="4" s="1"/>
  <c r="U183" i="4" a="1"/>
  <c r="U183" i="4" s="1"/>
  <c r="U184" i="4" a="1"/>
  <c r="U184" i="4" s="1"/>
  <c r="U185" i="4" a="1"/>
  <c r="U185" i="4" s="1"/>
  <c r="U186" i="4" a="1"/>
  <c r="U186" i="4" s="1"/>
  <c r="U187" i="4" a="1"/>
  <c r="U187" i="4" s="1"/>
  <c r="U188" i="4" a="1"/>
  <c r="U188" i="4" s="1"/>
  <c r="U189" i="4" a="1"/>
  <c r="U189" i="4" s="1"/>
  <c r="U190" i="4" a="1"/>
  <c r="U190" i="4" s="1"/>
  <c r="U191" i="4" a="1"/>
  <c r="U191" i="4" s="1"/>
  <c r="U192" i="4" a="1"/>
  <c r="U192" i="4" s="1"/>
  <c r="U193" i="4" a="1"/>
  <c r="U193" i="4" s="1"/>
  <c r="U194" i="4" a="1"/>
  <c r="U194" i="4" s="1"/>
  <c r="U195" i="4" a="1"/>
  <c r="U195" i="4" s="1"/>
  <c r="U196" i="4" a="1"/>
  <c r="U196" i="4" s="1"/>
  <c r="U197" i="4" a="1"/>
  <c r="U197" i="4" s="1"/>
  <c r="U198" i="4" a="1"/>
  <c r="U198" i="4" s="1"/>
  <c r="U199" i="4" a="1"/>
  <c r="U199" i="4" s="1"/>
  <c r="U200" i="4" a="1"/>
  <c r="U200" i="4" s="1"/>
  <c r="U201" i="4" a="1"/>
  <c r="U201" i="4" s="1"/>
  <c r="U202" i="4" a="1"/>
  <c r="U202" i="4" s="1"/>
  <c r="U203" i="4" a="1"/>
  <c r="U203" i="4" s="1"/>
  <c r="U204" i="4" a="1"/>
  <c r="U204" i="4" s="1"/>
  <c r="U205" i="4" a="1"/>
  <c r="U205" i="4" s="1"/>
  <c r="U206" i="4" a="1"/>
  <c r="U206" i="4" s="1"/>
  <c r="U207" i="4" a="1"/>
  <c r="U207" i="4" s="1"/>
  <c r="U208" i="4" a="1"/>
  <c r="U208" i="4" s="1"/>
  <c r="U209" i="4" a="1"/>
  <c r="U209" i="4" s="1"/>
  <c r="U210" i="4" a="1"/>
  <c r="U210" i="4" s="1"/>
  <c r="U211" i="4" a="1"/>
  <c r="U211" i="4" s="1"/>
  <c r="U212" i="4" a="1"/>
  <c r="U212" i="4" s="1"/>
  <c r="U213" i="4" a="1"/>
  <c r="U213" i="4" s="1"/>
  <c r="U214" i="4" a="1"/>
  <c r="U214" i="4" s="1"/>
  <c r="U215" i="4" a="1"/>
  <c r="U215" i="4" s="1"/>
  <c r="U216" i="4" a="1"/>
  <c r="U216" i="4" s="1"/>
  <c r="U217" i="4" a="1"/>
  <c r="U217" i="4" s="1"/>
  <c r="U218" i="4" a="1"/>
  <c r="U218" i="4" s="1"/>
  <c r="U219" i="4" a="1"/>
  <c r="U219" i="4" s="1"/>
  <c r="U220" i="4" a="1"/>
  <c r="U220" i="4" s="1"/>
  <c r="U221" i="4" a="1"/>
  <c r="U221" i="4" s="1"/>
  <c r="U222" i="4" a="1"/>
  <c r="U222" i="4" s="1"/>
  <c r="U223" i="4" a="1"/>
  <c r="U223" i="4" s="1"/>
  <c r="U224" i="4" a="1"/>
  <c r="U224" i="4" s="1"/>
  <c r="U225" i="4" a="1"/>
  <c r="U225" i="4" s="1"/>
  <c r="U226" i="4" a="1"/>
  <c r="U226" i="4" s="1"/>
  <c r="U227" i="4" a="1"/>
  <c r="U227" i="4" s="1"/>
  <c r="U228" i="4" a="1"/>
  <c r="U228" i="4" s="1"/>
  <c r="U229" i="4" a="1"/>
  <c r="U229" i="4" s="1"/>
  <c r="U230" i="4" a="1"/>
  <c r="U230" i="4" s="1"/>
  <c r="U231" i="4" a="1"/>
  <c r="U231" i="4" s="1"/>
  <c r="U232" i="4" a="1"/>
  <c r="U232" i="4" s="1"/>
  <c r="U233" i="4" a="1"/>
  <c r="U233" i="4" s="1"/>
  <c r="U234" i="4" a="1"/>
  <c r="U234" i="4" s="1"/>
  <c r="U235" i="4" a="1"/>
  <c r="U235" i="4" s="1"/>
  <c r="U236" i="4" a="1"/>
  <c r="U236" i="4" s="1"/>
  <c r="U237" i="4" a="1"/>
  <c r="U237" i="4" s="1"/>
  <c r="U238" i="4" a="1"/>
  <c r="U238" i="4" s="1"/>
  <c r="U239" i="4" a="1"/>
  <c r="U239" i="4" s="1"/>
  <c r="U240" i="4" a="1"/>
  <c r="U240" i="4" s="1"/>
  <c r="U241" i="4" a="1"/>
  <c r="U241" i="4" s="1"/>
  <c r="U242" i="4" a="1"/>
  <c r="U242" i="4" s="1"/>
  <c r="U243" i="4" a="1"/>
  <c r="U243" i="4" s="1"/>
  <c r="U244" i="4" a="1"/>
  <c r="U244" i="4" s="1"/>
  <c r="U245" i="4" a="1"/>
  <c r="U245" i="4" s="1"/>
  <c r="U246" i="4" a="1"/>
  <c r="U246" i="4" s="1"/>
  <c r="U247" i="4" a="1"/>
  <c r="U247" i="4" s="1"/>
  <c r="U248" i="4" a="1"/>
  <c r="U248" i="4" s="1"/>
  <c r="U249" i="4" a="1"/>
  <c r="U249" i="4" s="1"/>
  <c r="U250" i="4" a="1"/>
  <c r="U250" i="4" s="1"/>
  <c r="U251" i="4" a="1"/>
  <c r="U251" i="4" s="1"/>
  <c r="U252" i="4" a="1"/>
  <c r="U252" i="4" s="1"/>
  <c r="U253" i="4" a="1"/>
  <c r="U253" i="4" s="1"/>
  <c r="U254" i="4" a="1"/>
  <c r="U254" i="4" s="1"/>
  <c r="U255" i="4" a="1"/>
  <c r="U255" i="4" s="1"/>
  <c r="U256" i="4" a="1"/>
  <c r="U256" i="4" s="1"/>
  <c r="U257" i="4" a="1"/>
  <c r="U257" i="4" s="1"/>
  <c r="U258" i="4" a="1"/>
  <c r="U258" i="4" s="1"/>
  <c r="U259" i="4" a="1"/>
  <c r="U259" i="4" s="1"/>
  <c r="U260" i="4" a="1"/>
  <c r="U260" i="4" s="1"/>
  <c r="U261" i="4" a="1"/>
  <c r="U261" i="4" s="1"/>
  <c r="U262" i="4" a="1"/>
  <c r="U262" i="4" s="1"/>
  <c r="U263" i="4" a="1"/>
  <c r="U263" i="4" s="1"/>
  <c r="U264" i="4" a="1"/>
  <c r="U264" i="4" s="1"/>
  <c r="U265" i="4" a="1"/>
  <c r="U265" i="4" s="1"/>
  <c r="U266" i="4" a="1"/>
  <c r="U266" i="4" s="1"/>
  <c r="U267" i="4" a="1"/>
  <c r="U267" i="4" s="1"/>
  <c r="U268" i="4" a="1"/>
  <c r="U268" i="4" s="1"/>
  <c r="U269" i="4" a="1"/>
  <c r="U269" i="4" s="1"/>
  <c r="U270" i="4" a="1"/>
  <c r="U270" i="4" s="1"/>
  <c r="U271" i="4" a="1"/>
  <c r="U271" i="4" s="1"/>
  <c r="U272" i="4" a="1"/>
  <c r="U272" i="4" s="1"/>
  <c r="U273" i="4" a="1"/>
  <c r="U273" i="4" s="1"/>
  <c r="U274" i="4" a="1"/>
  <c r="U274" i="4" s="1"/>
  <c r="U275" i="4" a="1"/>
  <c r="U275" i="4" s="1"/>
  <c r="U276" i="4" a="1"/>
  <c r="U276" i="4" s="1"/>
  <c r="U277" i="4" a="1"/>
  <c r="U277" i="4" s="1"/>
  <c r="U278" i="4" a="1"/>
  <c r="U278" i="4" s="1"/>
  <c r="U279" i="4" a="1"/>
  <c r="U279" i="4" s="1"/>
  <c r="U280" i="4" a="1"/>
  <c r="U280" i="4" s="1"/>
  <c r="U281" i="4" a="1"/>
  <c r="U281" i="4" s="1"/>
  <c r="U282" i="4" a="1"/>
  <c r="U282" i="4" s="1"/>
  <c r="U283" i="4" a="1"/>
  <c r="U283" i="4" s="1"/>
  <c r="U284" i="4" a="1"/>
  <c r="U284" i="4" s="1"/>
  <c r="U285" i="4" a="1"/>
  <c r="U285" i="4" s="1"/>
  <c r="U286" i="4" a="1"/>
  <c r="U286" i="4" s="1"/>
  <c r="U287" i="4" a="1"/>
  <c r="U287" i="4" s="1"/>
  <c r="U288" i="4" a="1"/>
  <c r="U288" i="4" s="1"/>
  <c r="U289" i="4" a="1"/>
  <c r="U289" i="4" s="1"/>
  <c r="U290" i="4" a="1"/>
  <c r="U290" i="4" s="1"/>
  <c r="U291" i="4" a="1"/>
  <c r="U291" i="4" s="1"/>
  <c r="U292" i="4" a="1"/>
  <c r="U292" i="4" s="1"/>
  <c r="U293" i="4" a="1"/>
  <c r="U293" i="4" s="1"/>
  <c r="U294" i="4" a="1"/>
  <c r="U294" i="4" s="1"/>
  <c r="U295" i="4" a="1"/>
  <c r="U295" i="4" s="1"/>
  <c r="U296" i="4" a="1"/>
  <c r="U296" i="4" s="1"/>
  <c r="U297" i="4" a="1"/>
  <c r="U297" i="4" s="1"/>
  <c r="U298" i="4" a="1"/>
  <c r="U298" i="4" s="1"/>
  <c r="U299" i="4" a="1"/>
  <c r="U299" i="4" s="1"/>
  <c r="U300" i="4" a="1"/>
  <c r="U300" i="4" s="1"/>
  <c r="U301" i="4" a="1"/>
  <c r="U301" i="4" s="1"/>
  <c r="U302" i="4" a="1"/>
  <c r="U302" i="4" s="1"/>
  <c r="U303" i="4" a="1"/>
  <c r="U303" i="4" s="1"/>
  <c r="U304" i="4" a="1"/>
  <c r="U304" i="4" s="1"/>
  <c r="U305" i="4" a="1"/>
  <c r="U305" i="4" s="1"/>
  <c r="U306" i="4" a="1"/>
  <c r="U306" i="4" s="1"/>
  <c r="U307" i="4" a="1"/>
  <c r="U307" i="4" s="1"/>
  <c r="U308" i="4" a="1"/>
  <c r="U308" i="4" s="1"/>
  <c r="U309" i="4" a="1"/>
  <c r="U309" i="4" s="1"/>
  <c r="U310" i="4" a="1"/>
  <c r="U310" i="4" s="1"/>
  <c r="U311" i="4" a="1"/>
  <c r="U311" i="4" s="1"/>
  <c r="U312" i="4" a="1"/>
  <c r="U312" i="4" s="1"/>
  <c r="U313" i="4" a="1"/>
  <c r="U313" i="4" s="1"/>
  <c r="U314" i="4" a="1"/>
  <c r="U314" i="4" s="1"/>
  <c r="U315" i="4" a="1"/>
  <c r="U315" i="4" s="1"/>
  <c r="U316" i="4" a="1"/>
  <c r="U316" i="4" s="1"/>
  <c r="U317" i="4" a="1"/>
  <c r="U317" i="4" s="1"/>
  <c r="U318" i="4" a="1"/>
  <c r="U318" i="4" s="1"/>
  <c r="U319" i="4" a="1"/>
  <c r="U319" i="4" s="1"/>
  <c r="U320" i="4" a="1"/>
  <c r="U320" i="4" s="1"/>
  <c r="U321" i="4" a="1"/>
  <c r="U321" i="4" s="1"/>
  <c r="U322" i="4" a="1"/>
  <c r="U322" i="4" s="1"/>
  <c r="U323" i="4" a="1"/>
  <c r="U323" i="4" s="1"/>
  <c r="U324" i="4" a="1"/>
  <c r="U324" i="4" s="1"/>
  <c r="U325" i="4" a="1"/>
  <c r="U325" i="4" s="1"/>
  <c r="U326" i="4" a="1"/>
  <c r="U326" i="4" s="1"/>
  <c r="U327" i="4" a="1"/>
  <c r="U327" i="4" s="1"/>
  <c r="U328" i="4" a="1"/>
  <c r="U328" i="4" s="1"/>
  <c r="U329" i="4" a="1"/>
  <c r="U329" i="4" s="1"/>
  <c r="U330" i="4" a="1"/>
  <c r="U330" i="4" s="1"/>
  <c r="U331" i="4" a="1"/>
  <c r="U331" i="4" s="1"/>
  <c r="U332" i="4" a="1"/>
  <c r="U332" i="4" s="1"/>
  <c r="U333" i="4" a="1"/>
  <c r="U333" i="4" s="1"/>
  <c r="U334" i="4" a="1"/>
  <c r="U334" i="4" s="1"/>
  <c r="U335" i="4" a="1"/>
  <c r="U335" i="4" s="1"/>
  <c r="U336" i="4" a="1"/>
  <c r="U336" i="4" s="1"/>
  <c r="U337" i="4" a="1"/>
  <c r="U337" i="4" s="1"/>
  <c r="U338" i="4" a="1"/>
  <c r="U338" i="4" s="1"/>
  <c r="U339" i="4" a="1"/>
  <c r="U339" i="4" s="1"/>
  <c r="U340" i="4" a="1"/>
  <c r="U340" i="4" s="1"/>
  <c r="U341" i="4" a="1"/>
  <c r="U341" i="4" s="1"/>
  <c r="U342" i="4" a="1"/>
  <c r="U342" i="4" s="1"/>
  <c r="U343" i="4" a="1"/>
  <c r="U343" i="4" s="1"/>
  <c r="U344" i="4" a="1"/>
  <c r="U344" i="4" s="1"/>
  <c r="U345" i="4" a="1"/>
  <c r="U345" i="4" s="1"/>
  <c r="U346" i="4" a="1"/>
  <c r="U346" i="4" s="1"/>
  <c r="U347" i="4" a="1"/>
  <c r="U347" i="4" s="1"/>
  <c r="U348" i="4" a="1"/>
  <c r="U348" i="4" s="1"/>
  <c r="U349" i="4" a="1"/>
  <c r="U349" i="4" s="1"/>
  <c r="U350" i="4" a="1"/>
  <c r="U350" i="4" s="1"/>
  <c r="U351" i="4" a="1"/>
  <c r="U351" i="4" s="1"/>
  <c r="U352" i="4" a="1"/>
  <c r="U352" i="4" s="1"/>
  <c r="U353" i="4" a="1"/>
  <c r="U353" i="4" s="1"/>
  <c r="U354" i="4" a="1"/>
  <c r="U354" i="4" s="1"/>
  <c r="U355" i="4" a="1"/>
  <c r="U355" i="4" s="1"/>
  <c r="U356" i="4" a="1"/>
  <c r="U356" i="4" s="1"/>
  <c r="U357" i="4" a="1"/>
  <c r="U357" i="4" s="1"/>
  <c r="U358" i="4" a="1"/>
  <c r="U358" i="4" s="1"/>
  <c r="U359" i="4" a="1"/>
  <c r="U359" i="4" s="1"/>
  <c r="U360" i="4" a="1"/>
  <c r="U360" i="4" s="1"/>
  <c r="U361" i="4" a="1"/>
  <c r="U361" i="4" s="1"/>
  <c r="U362" i="4" a="1"/>
  <c r="U362" i="4" s="1"/>
  <c r="U363" i="4" a="1"/>
  <c r="U363" i="4" s="1"/>
  <c r="U364" i="4" a="1"/>
  <c r="U364" i="4" s="1"/>
  <c r="U365" i="4" a="1"/>
  <c r="U365" i="4" s="1"/>
  <c r="U366" i="4" a="1"/>
  <c r="U366" i="4" s="1"/>
  <c r="U367" i="4" a="1"/>
  <c r="U367" i="4" s="1"/>
  <c r="U368" i="4" a="1"/>
  <c r="U368" i="4" s="1"/>
  <c r="U369" i="4" a="1"/>
  <c r="U369" i="4" s="1"/>
  <c r="U370" i="4" a="1"/>
  <c r="U370" i="4" s="1"/>
  <c r="U371" i="4" a="1"/>
  <c r="U371" i="4" s="1"/>
  <c r="U372" i="4" a="1"/>
  <c r="U372" i="4" s="1"/>
  <c r="U373" i="4" a="1"/>
  <c r="U373" i="4" s="1"/>
  <c r="U374" i="4" a="1"/>
  <c r="U374" i="4" s="1"/>
  <c r="U375" i="4" a="1"/>
  <c r="U375" i="4" s="1"/>
  <c r="U376" i="4" a="1"/>
  <c r="U376" i="4" s="1"/>
  <c r="U377" i="4" a="1"/>
  <c r="U377" i="4" s="1"/>
  <c r="U378" i="4" a="1"/>
  <c r="U378" i="4" s="1"/>
  <c r="U379" i="4" a="1"/>
  <c r="U379" i="4" s="1"/>
  <c r="U380" i="4" a="1"/>
  <c r="U380" i="4" s="1"/>
  <c r="U381" i="4" a="1"/>
  <c r="U381" i="4" s="1"/>
  <c r="U382" i="4" a="1"/>
  <c r="U382" i="4" s="1"/>
  <c r="U383" i="4" a="1"/>
  <c r="U383" i="4" s="1"/>
  <c r="U384" i="4" a="1"/>
  <c r="U384" i="4" s="1"/>
  <c r="U385" i="4" a="1"/>
  <c r="U385" i="4" s="1"/>
  <c r="U386" i="4" a="1"/>
  <c r="U386" i="4" s="1"/>
  <c r="U387" i="4" a="1"/>
  <c r="U387" i="4" s="1"/>
  <c r="U388" i="4" a="1"/>
  <c r="U388" i="4" s="1"/>
  <c r="U389" i="4" a="1"/>
  <c r="U389" i="4" s="1"/>
  <c r="U390" i="4" a="1"/>
  <c r="U390" i="4" s="1"/>
  <c r="U391" i="4" a="1"/>
  <c r="U391" i="4" s="1"/>
  <c r="U392" i="4" a="1"/>
  <c r="U392" i="4" s="1"/>
  <c r="U393" i="4" a="1"/>
  <c r="U393" i="4" s="1"/>
  <c r="U394" i="4" a="1"/>
  <c r="U394" i="4" s="1"/>
  <c r="U395" i="4" a="1"/>
  <c r="U395" i="4" s="1"/>
  <c r="U396" i="4" a="1"/>
  <c r="U396" i="4" s="1"/>
  <c r="U397" i="4" a="1"/>
  <c r="U397" i="4" s="1"/>
  <c r="U398" i="4" a="1"/>
  <c r="U398" i="4" s="1"/>
  <c r="U399" i="4" a="1"/>
  <c r="U399" i="4" s="1"/>
  <c r="U400" i="4" a="1"/>
  <c r="U400" i="4" s="1"/>
  <c r="U401" i="4" a="1"/>
  <c r="U401" i="4" s="1"/>
  <c r="U402" i="4" a="1"/>
  <c r="U402" i="4" s="1"/>
  <c r="T3" i="4" a="1"/>
  <c r="T3" i="4" s="1"/>
  <c r="T4" i="4" a="1"/>
  <c r="T4" i="4" s="1"/>
  <c r="T5" i="4" a="1"/>
  <c r="T5" i="4" s="1"/>
  <c r="T6" i="4" a="1"/>
  <c r="T6" i="4" s="1"/>
  <c r="T7" i="4" a="1"/>
  <c r="T7" i="4" s="1"/>
  <c r="T8" i="4" a="1"/>
  <c r="T8" i="4" s="1"/>
  <c r="T9" i="4" a="1"/>
  <c r="T9" i="4" s="1"/>
  <c r="T10" i="4" a="1"/>
  <c r="T10" i="4" s="1"/>
  <c r="T11" i="4" a="1"/>
  <c r="T11" i="4" s="1"/>
  <c r="T12" i="4" a="1"/>
  <c r="T12" i="4" s="1"/>
  <c r="T13" i="4" a="1"/>
  <c r="T13" i="4" s="1"/>
  <c r="T14" i="4" a="1"/>
  <c r="T14" i="4" s="1"/>
  <c r="T15" i="4" a="1"/>
  <c r="T15" i="4" s="1"/>
  <c r="T16" i="4" a="1"/>
  <c r="T16" i="4" s="1"/>
  <c r="T17" i="4" a="1"/>
  <c r="T17" i="4" s="1"/>
  <c r="T18" i="4" a="1"/>
  <c r="T18" i="4" s="1"/>
  <c r="T19" i="4" a="1"/>
  <c r="T19" i="4" s="1"/>
  <c r="T20" i="4" a="1"/>
  <c r="T20" i="4" s="1"/>
  <c r="T21" i="4" a="1"/>
  <c r="T21" i="4" s="1"/>
  <c r="T22" i="4" a="1"/>
  <c r="T22" i="4" s="1"/>
  <c r="T23" i="4" a="1"/>
  <c r="T23" i="4" s="1"/>
  <c r="T24" i="4" a="1"/>
  <c r="T24" i="4" s="1"/>
  <c r="T25" i="4" a="1"/>
  <c r="T25" i="4" s="1"/>
  <c r="T26" i="4" a="1"/>
  <c r="T26" i="4" s="1"/>
  <c r="T27" i="4" a="1"/>
  <c r="T27" i="4" s="1"/>
  <c r="T28" i="4" a="1"/>
  <c r="T28" i="4" s="1"/>
  <c r="T29" i="4" a="1"/>
  <c r="T29" i="4" s="1"/>
  <c r="T30" i="4" a="1"/>
  <c r="T30" i="4" s="1"/>
  <c r="T31" i="4" a="1"/>
  <c r="T31" i="4" s="1"/>
  <c r="T32" i="4" a="1"/>
  <c r="T32" i="4" s="1"/>
  <c r="T33" i="4" a="1"/>
  <c r="T33" i="4" s="1"/>
  <c r="T34" i="4" a="1"/>
  <c r="T34" i="4" s="1"/>
  <c r="T35" i="4" a="1"/>
  <c r="T35" i="4" s="1"/>
  <c r="T36" i="4" a="1"/>
  <c r="T36" i="4" s="1"/>
  <c r="T37" i="4" a="1"/>
  <c r="T37" i="4" s="1"/>
  <c r="T38" i="4" a="1"/>
  <c r="T38" i="4" s="1"/>
  <c r="T39" i="4" a="1"/>
  <c r="T39" i="4" s="1"/>
  <c r="T40" i="4" a="1"/>
  <c r="T40" i="4" s="1"/>
  <c r="T41" i="4" a="1"/>
  <c r="T41" i="4" s="1"/>
  <c r="T42" i="4" a="1"/>
  <c r="T42" i="4" s="1"/>
  <c r="T43" i="4" a="1"/>
  <c r="T43" i="4" s="1"/>
  <c r="T44" i="4" a="1"/>
  <c r="T44" i="4" s="1"/>
  <c r="T45" i="4" a="1"/>
  <c r="T45" i="4" s="1"/>
  <c r="T46" i="4" a="1"/>
  <c r="T46" i="4" s="1"/>
  <c r="T47" i="4" a="1"/>
  <c r="T47" i="4" s="1"/>
  <c r="T48" i="4" a="1"/>
  <c r="T48" i="4" s="1"/>
  <c r="T49" i="4" a="1"/>
  <c r="T49" i="4" s="1"/>
  <c r="T50" i="4" a="1"/>
  <c r="T50" i="4" s="1"/>
  <c r="T51" i="4" a="1"/>
  <c r="T51" i="4" s="1"/>
  <c r="T52" i="4" a="1"/>
  <c r="T52" i="4" s="1"/>
  <c r="T53" i="4" a="1"/>
  <c r="T53" i="4" s="1"/>
  <c r="T54" i="4" a="1"/>
  <c r="T54" i="4" s="1"/>
  <c r="T55" i="4" a="1"/>
  <c r="T55" i="4" s="1"/>
  <c r="T56" i="4" a="1"/>
  <c r="T56" i="4" s="1"/>
  <c r="T57" i="4" a="1"/>
  <c r="T57" i="4" s="1"/>
  <c r="T58" i="4" a="1"/>
  <c r="T58" i="4" s="1"/>
  <c r="T59" i="4" a="1"/>
  <c r="T59" i="4" s="1"/>
  <c r="T60" i="4" a="1"/>
  <c r="T60" i="4" s="1"/>
  <c r="T61" i="4" a="1"/>
  <c r="T61" i="4" s="1"/>
  <c r="T62" i="4" a="1"/>
  <c r="T62" i="4" s="1"/>
  <c r="T63" i="4" a="1"/>
  <c r="T63" i="4" s="1"/>
  <c r="T64" i="4" a="1"/>
  <c r="T64" i="4" s="1"/>
  <c r="T65" i="4" a="1"/>
  <c r="T65" i="4" s="1"/>
  <c r="T66" i="4" a="1"/>
  <c r="T66" i="4" s="1"/>
  <c r="T67" i="4" a="1"/>
  <c r="T67" i="4" s="1"/>
  <c r="T68" i="4" a="1"/>
  <c r="T68" i="4" s="1"/>
  <c r="T69" i="4" a="1"/>
  <c r="T69" i="4" s="1"/>
  <c r="T70" i="4" a="1"/>
  <c r="T70" i="4" s="1"/>
  <c r="T71" i="4" a="1"/>
  <c r="T71" i="4" s="1"/>
  <c r="T72" i="4" a="1"/>
  <c r="T72" i="4" s="1"/>
  <c r="T73" i="4" a="1"/>
  <c r="T73" i="4" s="1"/>
  <c r="T74" i="4" a="1"/>
  <c r="T74" i="4" s="1"/>
  <c r="T75" i="4" a="1"/>
  <c r="T75" i="4" s="1"/>
  <c r="T76" i="4" a="1"/>
  <c r="T76" i="4" s="1"/>
  <c r="T77" i="4" a="1"/>
  <c r="T77" i="4" s="1"/>
  <c r="T78" i="4" a="1"/>
  <c r="T78" i="4" s="1"/>
  <c r="T79" i="4" a="1"/>
  <c r="T79" i="4" s="1"/>
  <c r="T80" i="4" a="1"/>
  <c r="T80" i="4" s="1"/>
  <c r="T81" i="4" a="1"/>
  <c r="T81" i="4" s="1"/>
  <c r="T82" i="4" a="1"/>
  <c r="T82" i="4" s="1"/>
  <c r="T83" i="4" a="1"/>
  <c r="T83" i="4" s="1"/>
  <c r="T84" i="4" a="1"/>
  <c r="T84" i="4" s="1"/>
  <c r="T85" i="4" a="1"/>
  <c r="T85" i="4" s="1"/>
  <c r="T86" i="4" a="1"/>
  <c r="T86" i="4" s="1"/>
  <c r="T87" i="4" a="1"/>
  <c r="T87" i="4" s="1"/>
  <c r="T88" i="4" a="1"/>
  <c r="T88" i="4" s="1"/>
  <c r="T89" i="4" a="1"/>
  <c r="T89" i="4" s="1"/>
  <c r="T90" i="4" a="1"/>
  <c r="T90" i="4" s="1"/>
  <c r="T91" i="4" a="1"/>
  <c r="T91" i="4" s="1"/>
  <c r="T92" i="4" a="1"/>
  <c r="T92" i="4" s="1"/>
  <c r="T93" i="4" a="1"/>
  <c r="T93" i="4" s="1"/>
  <c r="T94" i="4" a="1"/>
  <c r="T94" i="4" s="1"/>
  <c r="T95" i="4" a="1"/>
  <c r="T95" i="4" s="1"/>
  <c r="T96" i="4" a="1"/>
  <c r="T96" i="4" s="1"/>
  <c r="T97" i="4" a="1"/>
  <c r="T97" i="4" s="1"/>
  <c r="T98" i="4" a="1"/>
  <c r="T98" i="4" s="1"/>
  <c r="T99" i="4" a="1"/>
  <c r="T99" i="4" s="1"/>
  <c r="T100" i="4" a="1"/>
  <c r="T100" i="4" s="1"/>
  <c r="T101" i="4" a="1"/>
  <c r="T101" i="4" s="1"/>
  <c r="T102" i="4" a="1"/>
  <c r="T102" i="4" s="1"/>
  <c r="T103" i="4" a="1"/>
  <c r="T103" i="4" s="1"/>
  <c r="T104" i="4" a="1"/>
  <c r="T104" i="4" s="1"/>
  <c r="T105" i="4" a="1"/>
  <c r="T105" i="4" s="1"/>
  <c r="T106" i="4" a="1"/>
  <c r="T106" i="4" s="1"/>
  <c r="T107" i="4" a="1"/>
  <c r="T107" i="4" s="1"/>
  <c r="T108" i="4" a="1"/>
  <c r="T108" i="4" s="1"/>
  <c r="T109" i="4" a="1"/>
  <c r="T109" i="4" s="1"/>
  <c r="T110" i="4" a="1"/>
  <c r="T110" i="4" s="1"/>
  <c r="T111" i="4" a="1"/>
  <c r="T111" i="4" s="1"/>
  <c r="T112" i="4" a="1"/>
  <c r="T112" i="4" s="1"/>
  <c r="T113" i="4" a="1"/>
  <c r="T113" i="4" s="1"/>
  <c r="T114" i="4" a="1"/>
  <c r="T114" i="4" s="1"/>
  <c r="T115" i="4" a="1"/>
  <c r="T115" i="4" s="1"/>
  <c r="T116" i="4" a="1"/>
  <c r="T116" i="4" s="1"/>
  <c r="T117" i="4" a="1"/>
  <c r="T117" i="4" s="1"/>
  <c r="T118" i="4" a="1"/>
  <c r="T118" i="4" s="1"/>
  <c r="T119" i="4" a="1"/>
  <c r="T119" i="4" s="1"/>
  <c r="T120" i="4" a="1"/>
  <c r="T120" i="4" s="1"/>
  <c r="T121" i="4" a="1"/>
  <c r="T121" i="4" s="1"/>
  <c r="T122" i="4" a="1"/>
  <c r="T122" i="4" s="1"/>
  <c r="T123" i="4" a="1"/>
  <c r="T123" i="4" s="1"/>
  <c r="T124" i="4" a="1"/>
  <c r="T124" i="4" s="1"/>
  <c r="T125" i="4" a="1"/>
  <c r="T125" i="4" s="1"/>
  <c r="T126" i="4" a="1"/>
  <c r="T126" i="4" s="1"/>
  <c r="T127" i="4" a="1"/>
  <c r="T127" i="4" s="1"/>
  <c r="T128" i="4" a="1"/>
  <c r="T128" i="4" s="1"/>
  <c r="T129" i="4" a="1"/>
  <c r="T129" i="4" s="1"/>
  <c r="T130" i="4" a="1"/>
  <c r="T130" i="4" s="1"/>
  <c r="T131" i="4" a="1"/>
  <c r="T131" i="4" s="1"/>
  <c r="T132" i="4" a="1"/>
  <c r="T132" i="4" s="1"/>
  <c r="T133" i="4" a="1"/>
  <c r="T133" i="4" s="1"/>
  <c r="T134" i="4" a="1"/>
  <c r="T134" i="4" s="1"/>
  <c r="T135" i="4" a="1"/>
  <c r="T135" i="4" s="1"/>
  <c r="T136" i="4" a="1"/>
  <c r="T136" i="4" s="1"/>
  <c r="T137" i="4" a="1"/>
  <c r="T137" i="4" s="1"/>
  <c r="T138" i="4" a="1"/>
  <c r="T138" i="4" s="1"/>
  <c r="T139" i="4" a="1"/>
  <c r="T139" i="4" s="1"/>
  <c r="T140" i="4" a="1"/>
  <c r="T140" i="4" s="1"/>
  <c r="T141" i="4" a="1"/>
  <c r="T141" i="4" s="1"/>
  <c r="T142" i="4" a="1"/>
  <c r="T142" i="4" s="1"/>
  <c r="T143" i="4" a="1"/>
  <c r="T143" i="4" s="1"/>
  <c r="T144" i="4" a="1"/>
  <c r="T144" i="4" s="1"/>
  <c r="T145" i="4" a="1"/>
  <c r="T145" i="4" s="1"/>
  <c r="T146" i="4" a="1"/>
  <c r="T146" i="4" s="1"/>
  <c r="T147" i="4" a="1"/>
  <c r="T147" i="4" s="1"/>
  <c r="T148" i="4" a="1"/>
  <c r="T148" i="4" s="1"/>
  <c r="T149" i="4" a="1"/>
  <c r="T149" i="4" s="1"/>
  <c r="T150" i="4" a="1"/>
  <c r="T150" i="4" s="1"/>
  <c r="T151" i="4" a="1"/>
  <c r="T151" i="4" s="1"/>
  <c r="T152" i="4" a="1"/>
  <c r="T152" i="4" s="1"/>
  <c r="T153" i="4" a="1"/>
  <c r="T153" i="4" s="1"/>
  <c r="T154" i="4" a="1"/>
  <c r="T154" i="4" s="1"/>
  <c r="T155" i="4" a="1"/>
  <c r="T155" i="4" s="1"/>
  <c r="T156" i="4" a="1"/>
  <c r="T156" i="4" s="1"/>
  <c r="T157" i="4" a="1"/>
  <c r="T157" i="4" s="1"/>
  <c r="T158" i="4" a="1"/>
  <c r="T158" i="4" s="1"/>
  <c r="T159" i="4" a="1"/>
  <c r="T159" i="4" s="1"/>
  <c r="T160" i="4" a="1"/>
  <c r="T160" i="4" s="1"/>
  <c r="T161" i="4" a="1"/>
  <c r="T161" i="4" s="1"/>
  <c r="T162" i="4" a="1"/>
  <c r="T162" i="4" s="1"/>
  <c r="T163" i="4" a="1"/>
  <c r="T163" i="4" s="1"/>
  <c r="T164" i="4" a="1"/>
  <c r="T164" i="4" s="1"/>
  <c r="T165" i="4" a="1"/>
  <c r="T165" i="4" s="1"/>
  <c r="T166" i="4" a="1"/>
  <c r="T166" i="4" s="1"/>
  <c r="T167" i="4" a="1"/>
  <c r="T167" i="4" s="1"/>
  <c r="T168" i="4" a="1"/>
  <c r="T168" i="4" s="1"/>
  <c r="T169" i="4" a="1"/>
  <c r="T169" i="4" s="1"/>
  <c r="T170" i="4" a="1"/>
  <c r="T170" i="4" s="1"/>
  <c r="T171" i="4" a="1"/>
  <c r="T171" i="4" s="1"/>
  <c r="T172" i="4" a="1"/>
  <c r="T172" i="4" s="1"/>
  <c r="T173" i="4" a="1"/>
  <c r="T173" i="4" s="1"/>
  <c r="T174" i="4" a="1"/>
  <c r="T174" i="4" s="1"/>
  <c r="T175" i="4" a="1"/>
  <c r="T175" i="4" s="1"/>
  <c r="T176" i="4" a="1"/>
  <c r="T176" i="4" s="1"/>
  <c r="T177" i="4" a="1"/>
  <c r="T177" i="4" s="1"/>
  <c r="T178" i="4" a="1"/>
  <c r="T178" i="4" s="1"/>
  <c r="T179" i="4" a="1"/>
  <c r="T179" i="4" s="1"/>
  <c r="T180" i="4" a="1"/>
  <c r="T180" i="4" s="1"/>
  <c r="T181" i="4" a="1"/>
  <c r="T181" i="4" s="1"/>
  <c r="T182" i="4" a="1"/>
  <c r="T182" i="4" s="1"/>
  <c r="T183" i="4" a="1"/>
  <c r="T183" i="4" s="1"/>
  <c r="T184" i="4" a="1"/>
  <c r="T184" i="4" s="1"/>
  <c r="T185" i="4" a="1"/>
  <c r="T185" i="4" s="1"/>
  <c r="T186" i="4" a="1"/>
  <c r="T186" i="4" s="1"/>
  <c r="T187" i="4" a="1"/>
  <c r="T187" i="4" s="1"/>
  <c r="T188" i="4" a="1"/>
  <c r="T188" i="4" s="1"/>
  <c r="T189" i="4" a="1"/>
  <c r="T189" i="4" s="1"/>
  <c r="T190" i="4" a="1"/>
  <c r="T190" i="4" s="1"/>
  <c r="T191" i="4" a="1"/>
  <c r="T191" i="4" s="1"/>
  <c r="T192" i="4" a="1"/>
  <c r="T192" i="4" s="1"/>
  <c r="T193" i="4" a="1"/>
  <c r="T193" i="4" s="1"/>
  <c r="T194" i="4" a="1"/>
  <c r="T194" i="4" s="1"/>
  <c r="T195" i="4" a="1"/>
  <c r="T195" i="4" s="1"/>
  <c r="T196" i="4" a="1"/>
  <c r="T196" i="4" s="1"/>
  <c r="T197" i="4" a="1"/>
  <c r="T197" i="4" s="1"/>
  <c r="T198" i="4" a="1"/>
  <c r="T198" i="4" s="1"/>
  <c r="T199" i="4" a="1"/>
  <c r="T199" i="4" s="1"/>
  <c r="T200" i="4" a="1"/>
  <c r="T200" i="4" s="1"/>
  <c r="T201" i="4" a="1"/>
  <c r="T201" i="4" s="1"/>
  <c r="T202" i="4" a="1"/>
  <c r="T202" i="4" s="1"/>
  <c r="T203" i="4" a="1"/>
  <c r="T203" i="4" s="1"/>
  <c r="T204" i="4" a="1"/>
  <c r="T204" i="4" s="1"/>
  <c r="T205" i="4" a="1"/>
  <c r="T205" i="4" s="1"/>
  <c r="T206" i="4" a="1"/>
  <c r="T206" i="4" s="1"/>
  <c r="T207" i="4" a="1"/>
  <c r="T207" i="4" s="1"/>
  <c r="T208" i="4" a="1"/>
  <c r="T208" i="4" s="1"/>
  <c r="T209" i="4" a="1"/>
  <c r="T209" i="4" s="1"/>
  <c r="T210" i="4" a="1"/>
  <c r="T210" i="4" s="1"/>
  <c r="T211" i="4" a="1"/>
  <c r="T211" i="4" s="1"/>
  <c r="T212" i="4" a="1"/>
  <c r="T212" i="4" s="1"/>
  <c r="T213" i="4" a="1"/>
  <c r="T213" i="4" s="1"/>
  <c r="T214" i="4" a="1"/>
  <c r="T214" i="4" s="1"/>
  <c r="T215" i="4" a="1"/>
  <c r="T215" i="4" s="1"/>
  <c r="T216" i="4" a="1"/>
  <c r="T216" i="4" s="1"/>
  <c r="T217" i="4" a="1"/>
  <c r="T217" i="4" s="1"/>
  <c r="T218" i="4" a="1"/>
  <c r="T218" i="4" s="1"/>
  <c r="T219" i="4" a="1"/>
  <c r="T219" i="4" s="1"/>
  <c r="T220" i="4" a="1"/>
  <c r="T220" i="4" s="1"/>
  <c r="T221" i="4" a="1"/>
  <c r="T221" i="4" s="1"/>
  <c r="T222" i="4" a="1"/>
  <c r="T222" i="4" s="1"/>
  <c r="T223" i="4" a="1"/>
  <c r="T223" i="4" s="1"/>
  <c r="T224" i="4" a="1"/>
  <c r="T224" i="4" s="1"/>
  <c r="T225" i="4" a="1"/>
  <c r="T225" i="4" s="1"/>
  <c r="T226" i="4" a="1"/>
  <c r="T226" i="4" s="1"/>
  <c r="T227" i="4" a="1"/>
  <c r="T227" i="4" s="1"/>
  <c r="T228" i="4" a="1"/>
  <c r="T228" i="4" s="1"/>
  <c r="T229" i="4" a="1"/>
  <c r="T229" i="4" s="1"/>
  <c r="T230" i="4" a="1"/>
  <c r="T230" i="4" s="1"/>
  <c r="T231" i="4" a="1"/>
  <c r="T231" i="4" s="1"/>
  <c r="T232" i="4" a="1"/>
  <c r="T232" i="4" s="1"/>
  <c r="T233" i="4" a="1"/>
  <c r="T233" i="4" s="1"/>
  <c r="T234" i="4" a="1"/>
  <c r="T234" i="4" s="1"/>
  <c r="T235" i="4" a="1"/>
  <c r="T235" i="4" s="1"/>
  <c r="T236" i="4" a="1"/>
  <c r="T236" i="4" s="1"/>
  <c r="T237" i="4" a="1"/>
  <c r="T237" i="4" s="1"/>
  <c r="T238" i="4" a="1"/>
  <c r="T238" i="4" s="1"/>
  <c r="T239" i="4" a="1"/>
  <c r="T239" i="4" s="1"/>
  <c r="T240" i="4" a="1"/>
  <c r="T240" i="4" s="1"/>
  <c r="T241" i="4" a="1"/>
  <c r="T241" i="4" s="1"/>
  <c r="T242" i="4" a="1"/>
  <c r="T242" i="4" s="1"/>
  <c r="T243" i="4" a="1"/>
  <c r="T243" i="4" s="1"/>
  <c r="T244" i="4" a="1"/>
  <c r="T244" i="4" s="1"/>
  <c r="T245" i="4" a="1"/>
  <c r="T245" i="4" s="1"/>
  <c r="T246" i="4" a="1"/>
  <c r="T246" i="4" s="1"/>
  <c r="T247" i="4" a="1"/>
  <c r="T247" i="4" s="1"/>
  <c r="T248" i="4" a="1"/>
  <c r="T248" i="4" s="1"/>
  <c r="T249" i="4" a="1"/>
  <c r="T249" i="4" s="1"/>
  <c r="T250" i="4" a="1"/>
  <c r="T250" i="4" s="1"/>
  <c r="T251" i="4" a="1"/>
  <c r="T251" i="4" s="1"/>
  <c r="T252" i="4" a="1"/>
  <c r="T252" i="4" s="1"/>
  <c r="T253" i="4" a="1"/>
  <c r="T253" i="4" s="1"/>
  <c r="T254" i="4" a="1"/>
  <c r="T254" i="4" s="1"/>
  <c r="T255" i="4" a="1"/>
  <c r="T255" i="4" s="1"/>
  <c r="T256" i="4" a="1"/>
  <c r="T256" i="4" s="1"/>
  <c r="T257" i="4" a="1"/>
  <c r="T257" i="4" s="1"/>
  <c r="T258" i="4" a="1"/>
  <c r="T258" i="4" s="1"/>
  <c r="T259" i="4" a="1"/>
  <c r="T259" i="4" s="1"/>
  <c r="T260" i="4" a="1"/>
  <c r="T260" i="4" s="1"/>
  <c r="T261" i="4" a="1"/>
  <c r="T261" i="4" s="1"/>
  <c r="T262" i="4" a="1"/>
  <c r="T262" i="4" s="1"/>
  <c r="T263" i="4" a="1"/>
  <c r="T263" i="4" s="1"/>
  <c r="T264" i="4" a="1"/>
  <c r="T264" i="4" s="1"/>
  <c r="T265" i="4" a="1"/>
  <c r="T265" i="4" s="1"/>
  <c r="T266" i="4" a="1"/>
  <c r="T266" i="4" s="1"/>
  <c r="T267" i="4" a="1"/>
  <c r="T267" i="4" s="1"/>
  <c r="T268" i="4" a="1"/>
  <c r="T268" i="4" s="1"/>
  <c r="T269" i="4" a="1"/>
  <c r="T269" i="4" s="1"/>
  <c r="T270" i="4" a="1"/>
  <c r="T270" i="4" s="1"/>
  <c r="T271" i="4" a="1"/>
  <c r="T271" i="4" s="1"/>
  <c r="T272" i="4" a="1"/>
  <c r="T272" i="4" s="1"/>
  <c r="T273" i="4" a="1"/>
  <c r="T273" i="4" s="1"/>
  <c r="T274" i="4" a="1"/>
  <c r="T274" i="4" s="1"/>
  <c r="T275" i="4" a="1"/>
  <c r="T275" i="4" s="1"/>
  <c r="T276" i="4" a="1"/>
  <c r="T276" i="4" s="1"/>
  <c r="T277" i="4" a="1"/>
  <c r="T277" i="4" s="1"/>
  <c r="T278" i="4" a="1"/>
  <c r="T278" i="4" s="1"/>
  <c r="T279" i="4" a="1"/>
  <c r="T279" i="4" s="1"/>
  <c r="T280" i="4" a="1"/>
  <c r="T280" i="4" s="1"/>
  <c r="T281" i="4" a="1"/>
  <c r="T281" i="4" s="1"/>
  <c r="T282" i="4" a="1"/>
  <c r="T282" i="4" s="1"/>
  <c r="T283" i="4" a="1"/>
  <c r="T283" i="4" s="1"/>
  <c r="T284" i="4" a="1"/>
  <c r="T284" i="4" s="1"/>
  <c r="T285" i="4" a="1"/>
  <c r="T285" i="4" s="1"/>
  <c r="T286" i="4" a="1"/>
  <c r="T286" i="4" s="1"/>
  <c r="T287" i="4" a="1"/>
  <c r="T287" i="4" s="1"/>
  <c r="T288" i="4" a="1"/>
  <c r="T288" i="4" s="1"/>
  <c r="T289" i="4" a="1"/>
  <c r="T289" i="4" s="1"/>
  <c r="T290" i="4" a="1"/>
  <c r="T290" i="4" s="1"/>
  <c r="T291" i="4" a="1"/>
  <c r="T291" i="4" s="1"/>
  <c r="T292" i="4" a="1"/>
  <c r="T292" i="4" s="1"/>
  <c r="T293" i="4" a="1"/>
  <c r="T293" i="4" s="1"/>
  <c r="T294" i="4" a="1"/>
  <c r="T294" i="4" s="1"/>
  <c r="T295" i="4" a="1"/>
  <c r="T295" i="4" s="1"/>
  <c r="T296" i="4" a="1"/>
  <c r="T296" i="4" s="1"/>
  <c r="T297" i="4" a="1"/>
  <c r="T297" i="4" s="1"/>
  <c r="T298" i="4" a="1"/>
  <c r="T298" i="4" s="1"/>
  <c r="T299" i="4" a="1"/>
  <c r="T299" i="4" s="1"/>
  <c r="T300" i="4" a="1"/>
  <c r="T300" i="4" s="1"/>
  <c r="T301" i="4" a="1"/>
  <c r="T301" i="4" s="1"/>
  <c r="T302" i="4" a="1"/>
  <c r="T302" i="4" s="1"/>
  <c r="T303" i="4" a="1"/>
  <c r="T303" i="4" s="1"/>
  <c r="T304" i="4" a="1"/>
  <c r="T304" i="4" s="1"/>
  <c r="T305" i="4" a="1"/>
  <c r="T305" i="4" s="1"/>
  <c r="T306" i="4" a="1"/>
  <c r="T306" i="4" s="1"/>
  <c r="T307" i="4" a="1"/>
  <c r="T307" i="4" s="1"/>
  <c r="T308" i="4" a="1"/>
  <c r="T308" i="4" s="1"/>
  <c r="T309" i="4" a="1"/>
  <c r="T309" i="4" s="1"/>
  <c r="T310" i="4" a="1"/>
  <c r="T310" i="4" s="1"/>
  <c r="T311" i="4" a="1"/>
  <c r="T311" i="4" s="1"/>
  <c r="T312" i="4" a="1"/>
  <c r="T312" i="4" s="1"/>
  <c r="T313" i="4" a="1"/>
  <c r="T313" i="4" s="1"/>
  <c r="T314" i="4" a="1"/>
  <c r="T314" i="4" s="1"/>
  <c r="T315" i="4" a="1"/>
  <c r="T315" i="4" s="1"/>
  <c r="T316" i="4" a="1"/>
  <c r="T316" i="4" s="1"/>
  <c r="T317" i="4" a="1"/>
  <c r="T317" i="4" s="1"/>
  <c r="T318" i="4" a="1"/>
  <c r="T318" i="4" s="1"/>
  <c r="T319" i="4" a="1"/>
  <c r="T319" i="4" s="1"/>
  <c r="T320" i="4" a="1"/>
  <c r="T320" i="4" s="1"/>
  <c r="T321" i="4" a="1"/>
  <c r="T321" i="4" s="1"/>
  <c r="T322" i="4" a="1"/>
  <c r="T322" i="4" s="1"/>
  <c r="T323" i="4" a="1"/>
  <c r="T323" i="4" s="1"/>
  <c r="T324" i="4" a="1"/>
  <c r="T324" i="4" s="1"/>
  <c r="T325" i="4" a="1"/>
  <c r="T325" i="4" s="1"/>
  <c r="T326" i="4" a="1"/>
  <c r="T326" i="4" s="1"/>
  <c r="T327" i="4" a="1"/>
  <c r="T327" i="4" s="1"/>
  <c r="T328" i="4" a="1"/>
  <c r="T328" i="4" s="1"/>
  <c r="T329" i="4" a="1"/>
  <c r="T329" i="4" s="1"/>
  <c r="T330" i="4" a="1"/>
  <c r="T330" i="4" s="1"/>
  <c r="T331" i="4" a="1"/>
  <c r="T331" i="4" s="1"/>
  <c r="T332" i="4" a="1"/>
  <c r="T332" i="4" s="1"/>
  <c r="T333" i="4" a="1"/>
  <c r="T333" i="4" s="1"/>
  <c r="T334" i="4" a="1"/>
  <c r="T334" i="4" s="1"/>
  <c r="T335" i="4" a="1"/>
  <c r="T335" i="4" s="1"/>
  <c r="T336" i="4" a="1"/>
  <c r="T336" i="4" s="1"/>
  <c r="T337" i="4" a="1"/>
  <c r="T337" i="4" s="1"/>
  <c r="T338" i="4" a="1"/>
  <c r="T338" i="4" s="1"/>
  <c r="T339" i="4" a="1"/>
  <c r="T339" i="4" s="1"/>
  <c r="T340" i="4" a="1"/>
  <c r="T340" i="4" s="1"/>
  <c r="T341" i="4" a="1"/>
  <c r="T341" i="4" s="1"/>
  <c r="T342" i="4" a="1"/>
  <c r="T342" i="4" s="1"/>
  <c r="T343" i="4" a="1"/>
  <c r="T343" i="4" s="1"/>
  <c r="T344" i="4" a="1"/>
  <c r="T344" i="4" s="1"/>
  <c r="T345" i="4" a="1"/>
  <c r="T345" i="4" s="1"/>
  <c r="T346" i="4" a="1"/>
  <c r="T346" i="4" s="1"/>
  <c r="T347" i="4" a="1"/>
  <c r="T347" i="4" s="1"/>
  <c r="T348" i="4" a="1"/>
  <c r="T348" i="4" s="1"/>
  <c r="T349" i="4" a="1"/>
  <c r="T349" i="4" s="1"/>
  <c r="T350" i="4" a="1"/>
  <c r="T350" i="4" s="1"/>
  <c r="T351" i="4" a="1"/>
  <c r="T351" i="4" s="1"/>
  <c r="T352" i="4" a="1"/>
  <c r="T352" i="4" s="1"/>
  <c r="T353" i="4" a="1"/>
  <c r="T353" i="4" s="1"/>
  <c r="T354" i="4" a="1"/>
  <c r="T354" i="4" s="1"/>
  <c r="T355" i="4" a="1"/>
  <c r="T355" i="4" s="1"/>
  <c r="T356" i="4" a="1"/>
  <c r="T356" i="4" s="1"/>
  <c r="T357" i="4" a="1"/>
  <c r="T357" i="4" s="1"/>
  <c r="T358" i="4" a="1"/>
  <c r="T358" i="4" s="1"/>
  <c r="T359" i="4" a="1"/>
  <c r="T359" i="4" s="1"/>
  <c r="T360" i="4" a="1"/>
  <c r="T360" i="4" s="1"/>
  <c r="T361" i="4" a="1"/>
  <c r="T361" i="4" s="1"/>
  <c r="T362" i="4" a="1"/>
  <c r="T362" i="4" s="1"/>
  <c r="T363" i="4" a="1"/>
  <c r="T363" i="4" s="1"/>
  <c r="T364" i="4" a="1"/>
  <c r="T364" i="4" s="1"/>
  <c r="T365" i="4" a="1"/>
  <c r="T365" i="4" s="1"/>
  <c r="T366" i="4" a="1"/>
  <c r="T366" i="4" s="1"/>
  <c r="T367" i="4" a="1"/>
  <c r="T367" i="4" s="1"/>
  <c r="T368" i="4" a="1"/>
  <c r="T368" i="4" s="1"/>
  <c r="T369" i="4" a="1"/>
  <c r="T369" i="4" s="1"/>
  <c r="T370" i="4" a="1"/>
  <c r="T370" i="4" s="1"/>
  <c r="T371" i="4" a="1"/>
  <c r="T371" i="4" s="1"/>
  <c r="T372" i="4" a="1"/>
  <c r="T372" i="4" s="1"/>
  <c r="T373" i="4" a="1"/>
  <c r="T373" i="4" s="1"/>
  <c r="T374" i="4" a="1"/>
  <c r="T374" i="4" s="1"/>
  <c r="T375" i="4" a="1"/>
  <c r="T375" i="4" s="1"/>
  <c r="T376" i="4" a="1"/>
  <c r="T376" i="4" s="1"/>
  <c r="T377" i="4" a="1"/>
  <c r="T377" i="4" s="1"/>
  <c r="T378" i="4" a="1"/>
  <c r="T378" i="4" s="1"/>
  <c r="T379" i="4" a="1"/>
  <c r="T379" i="4" s="1"/>
  <c r="T380" i="4" a="1"/>
  <c r="T380" i="4" s="1"/>
  <c r="T381" i="4" a="1"/>
  <c r="T381" i="4" s="1"/>
  <c r="T382" i="4" a="1"/>
  <c r="T382" i="4" s="1"/>
  <c r="T383" i="4" a="1"/>
  <c r="T383" i="4" s="1"/>
  <c r="T384" i="4" a="1"/>
  <c r="T384" i="4" s="1"/>
  <c r="T385" i="4" a="1"/>
  <c r="T385" i="4" s="1"/>
  <c r="T386" i="4" a="1"/>
  <c r="T386" i="4" s="1"/>
  <c r="T387" i="4" a="1"/>
  <c r="T387" i="4" s="1"/>
  <c r="T388" i="4" a="1"/>
  <c r="T388" i="4" s="1"/>
  <c r="T389" i="4" a="1"/>
  <c r="T389" i="4" s="1"/>
  <c r="T390" i="4" a="1"/>
  <c r="T390" i="4" s="1"/>
  <c r="T391" i="4" a="1"/>
  <c r="T391" i="4" s="1"/>
  <c r="T392" i="4" a="1"/>
  <c r="T392" i="4" s="1"/>
  <c r="T393" i="4" a="1"/>
  <c r="T393" i="4" s="1"/>
  <c r="T394" i="4" a="1"/>
  <c r="T394" i="4" s="1"/>
  <c r="T395" i="4" a="1"/>
  <c r="T395" i="4" s="1"/>
  <c r="T396" i="4" a="1"/>
  <c r="T396" i="4" s="1"/>
  <c r="T397" i="4" a="1"/>
  <c r="T397" i="4" s="1"/>
  <c r="T398" i="4" a="1"/>
  <c r="T398" i="4" s="1"/>
  <c r="T399" i="4" a="1"/>
  <c r="T399" i="4" s="1"/>
  <c r="T400" i="4" a="1"/>
  <c r="T400" i="4" s="1"/>
  <c r="T401" i="4" a="1"/>
  <c r="T401" i="4" s="1"/>
  <c r="T402" i="4" a="1"/>
  <c r="T402" i="4" s="1"/>
  <c r="S3" i="4" a="1"/>
  <c r="S3" i="4" s="1"/>
  <c r="S4" i="4" a="1"/>
  <c r="S4" i="4" s="1"/>
  <c r="S5" i="4" a="1"/>
  <c r="S5" i="4" s="1"/>
  <c r="S6" i="4" a="1"/>
  <c r="S6" i="4" s="1"/>
  <c r="S7" i="4" a="1"/>
  <c r="S7" i="4" s="1"/>
  <c r="S8" i="4" a="1"/>
  <c r="S8" i="4" s="1"/>
  <c r="S9" i="4" a="1"/>
  <c r="S9" i="4" s="1"/>
  <c r="S10" i="4" a="1"/>
  <c r="S10" i="4" s="1"/>
  <c r="S11" i="4" a="1"/>
  <c r="S11" i="4" s="1"/>
  <c r="S12" i="4" a="1"/>
  <c r="S12" i="4" s="1"/>
  <c r="S13" i="4" a="1"/>
  <c r="S13" i="4" s="1"/>
  <c r="S14" i="4" a="1"/>
  <c r="S14" i="4" s="1"/>
  <c r="S15" i="4" a="1"/>
  <c r="S15" i="4" s="1"/>
  <c r="S16" i="4" a="1"/>
  <c r="S16" i="4" s="1"/>
  <c r="S17" i="4" a="1"/>
  <c r="S17" i="4" s="1"/>
  <c r="S18" i="4" a="1"/>
  <c r="S18" i="4" s="1"/>
  <c r="S19" i="4" a="1"/>
  <c r="S19" i="4" s="1"/>
  <c r="S20" i="4" a="1"/>
  <c r="S20" i="4" s="1"/>
  <c r="S21" i="4" a="1"/>
  <c r="S21" i="4" s="1"/>
  <c r="S22" i="4" a="1"/>
  <c r="S22" i="4" s="1"/>
  <c r="S23" i="4" a="1"/>
  <c r="S23" i="4" s="1"/>
  <c r="S24" i="4" a="1"/>
  <c r="S24" i="4" s="1"/>
  <c r="S25" i="4" a="1"/>
  <c r="S25" i="4" s="1"/>
  <c r="S26" i="4" a="1"/>
  <c r="S26" i="4" s="1"/>
  <c r="S27" i="4" a="1"/>
  <c r="S27" i="4" s="1"/>
  <c r="S28" i="4" a="1"/>
  <c r="S28" i="4" s="1"/>
  <c r="S29" i="4" a="1"/>
  <c r="S29" i="4" s="1"/>
  <c r="S30" i="4" a="1"/>
  <c r="S30" i="4" s="1"/>
  <c r="S31" i="4" a="1"/>
  <c r="S31" i="4" s="1"/>
  <c r="S32" i="4" a="1"/>
  <c r="S32" i="4" s="1"/>
  <c r="S33" i="4" a="1"/>
  <c r="S33" i="4" s="1"/>
  <c r="S34" i="4" a="1"/>
  <c r="S34" i="4" s="1"/>
  <c r="S35" i="4" a="1"/>
  <c r="S35" i="4" s="1"/>
  <c r="S36" i="4" a="1"/>
  <c r="S36" i="4" s="1"/>
  <c r="S37" i="4" a="1"/>
  <c r="S37" i="4" s="1"/>
  <c r="S38" i="4" a="1"/>
  <c r="S38" i="4" s="1"/>
  <c r="S39" i="4" a="1"/>
  <c r="S39" i="4" s="1"/>
  <c r="S40" i="4" a="1"/>
  <c r="S40" i="4" s="1"/>
  <c r="S41" i="4" a="1"/>
  <c r="S41" i="4" s="1"/>
  <c r="S42" i="4" a="1"/>
  <c r="S42" i="4" s="1"/>
  <c r="S43" i="4" a="1"/>
  <c r="S43" i="4" s="1"/>
  <c r="S44" i="4" a="1"/>
  <c r="S44" i="4" s="1"/>
  <c r="S45" i="4" a="1"/>
  <c r="S45" i="4" s="1"/>
  <c r="S46" i="4" a="1"/>
  <c r="S46" i="4" s="1"/>
  <c r="S47" i="4" a="1"/>
  <c r="S47" i="4" s="1"/>
  <c r="S48" i="4" a="1"/>
  <c r="S48" i="4" s="1"/>
  <c r="S49" i="4" a="1"/>
  <c r="S49" i="4" s="1"/>
  <c r="S50" i="4" a="1"/>
  <c r="S50" i="4" s="1"/>
  <c r="S51" i="4" a="1"/>
  <c r="S51" i="4" s="1"/>
  <c r="S52" i="4" a="1"/>
  <c r="S52" i="4" s="1"/>
  <c r="S53" i="4" a="1"/>
  <c r="S53" i="4" s="1"/>
  <c r="S54" i="4" a="1"/>
  <c r="S54" i="4" s="1"/>
  <c r="S55" i="4" a="1"/>
  <c r="S55" i="4" s="1"/>
  <c r="S56" i="4" a="1"/>
  <c r="S56" i="4" s="1"/>
  <c r="S57" i="4" a="1"/>
  <c r="S57" i="4" s="1"/>
  <c r="S58" i="4" a="1"/>
  <c r="S58" i="4" s="1"/>
  <c r="S59" i="4" a="1"/>
  <c r="S59" i="4" s="1"/>
  <c r="S60" i="4" a="1"/>
  <c r="S60" i="4" s="1"/>
  <c r="S61" i="4" a="1"/>
  <c r="S61" i="4" s="1"/>
  <c r="S62" i="4" a="1"/>
  <c r="S62" i="4" s="1"/>
  <c r="S63" i="4" a="1"/>
  <c r="S63" i="4" s="1"/>
  <c r="S64" i="4" a="1"/>
  <c r="S64" i="4" s="1"/>
  <c r="S65" i="4" a="1"/>
  <c r="S65" i="4" s="1"/>
  <c r="S66" i="4" a="1"/>
  <c r="S66" i="4" s="1"/>
  <c r="S67" i="4" a="1"/>
  <c r="S67" i="4" s="1"/>
  <c r="S68" i="4" a="1"/>
  <c r="S68" i="4" s="1"/>
  <c r="S69" i="4" a="1"/>
  <c r="S69" i="4" s="1"/>
  <c r="S70" i="4" a="1"/>
  <c r="S70" i="4" s="1"/>
  <c r="S71" i="4" a="1"/>
  <c r="S71" i="4" s="1"/>
  <c r="S72" i="4" a="1"/>
  <c r="S72" i="4" s="1"/>
  <c r="S73" i="4" a="1"/>
  <c r="S73" i="4" s="1"/>
  <c r="S74" i="4" a="1"/>
  <c r="S74" i="4" s="1"/>
  <c r="S75" i="4" a="1"/>
  <c r="S75" i="4" s="1"/>
  <c r="S76" i="4" a="1"/>
  <c r="S76" i="4" s="1"/>
  <c r="S77" i="4" a="1"/>
  <c r="S77" i="4" s="1"/>
  <c r="S78" i="4" a="1"/>
  <c r="S78" i="4" s="1"/>
  <c r="S79" i="4" a="1"/>
  <c r="S79" i="4" s="1"/>
  <c r="S80" i="4" a="1"/>
  <c r="S80" i="4" s="1"/>
  <c r="S81" i="4" a="1"/>
  <c r="S81" i="4" s="1"/>
  <c r="S82" i="4" a="1"/>
  <c r="S82" i="4" s="1"/>
  <c r="S83" i="4" a="1"/>
  <c r="S83" i="4" s="1"/>
  <c r="S84" i="4" a="1"/>
  <c r="S84" i="4" s="1"/>
  <c r="S85" i="4" a="1"/>
  <c r="S85" i="4" s="1"/>
  <c r="S86" i="4" a="1"/>
  <c r="S86" i="4" s="1"/>
  <c r="S87" i="4" a="1"/>
  <c r="S87" i="4" s="1"/>
  <c r="S88" i="4" a="1"/>
  <c r="S88" i="4" s="1"/>
  <c r="S89" i="4" a="1"/>
  <c r="S89" i="4" s="1"/>
  <c r="S90" i="4" a="1"/>
  <c r="S90" i="4" s="1"/>
  <c r="S91" i="4" a="1"/>
  <c r="S91" i="4" s="1"/>
  <c r="S92" i="4" a="1"/>
  <c r="S92" i="4" s="1"/>
  <c r="S93" i="4" a="1"/>
  <c r="S93" i="4" s="1"/>
  <c r="S94" i="4" a="1"/>
  <c r="S94" i="4" s="1"/>
  <c r="S95" i="4" a="1"/>
  <c r="S95" i="4" s="1"/>
  <c r="S96" i="4" a="1"/>
  <c r="S96" i="4" s="1"/>
  <c r="S97" i="4" a="1"/>
  <c r="S97" i="4" s="1"/>
  <c r="S98" i="4" a="1"/>
  <c r="S98" i="4" s="1"/>
  <c r="S99" i="4" a="1"/>
  <c r="S99" i="4" s="1"/>
  <c r="S100" i="4" a="1"/>
  <c r="S100" i="4" s="1"/>
  <c r="S101" i="4" a="1"/>
  <c r="S101" i="4" s="1"/>
  <c r="S102" i="4" a="1"/>
  <c r="S102" i="4" s="1"/>
  <c r="S103" i="4" a="1"/>
  <c r="S103" i="4" s="1"/>
  <c r="S104" i="4" a="1"/>
  <c r="S104" i="4" s="1"/>
  <c r="S105" i="4" a="1"/>
  <c r="S105" i="4" s="1"/>
  <c r="S106" i="4" a="1"/>
  <c r="S106" i="4" s="1"/>
  <c r="S107" i="4" a="1"/>
  <c r="S107" i="4" s="1"/>
  <c r="S108" i="4" a="1"/>
  <c r="S108" i="4" s="1"/>
  <c r="S109" i="4" a="1"/>
  <c r="S109" i="4" s="1"/>
  <c r="S110" i="4" a="1"/>
  <c r="S110" i="4" s="1"/>
  <c r="S111" i="4" a="1"/>
  <c r="S111" i="4" s="1"/>
  <c r="S112" i="4" a="1"/>
  <c r="S112" i="4" s="1"/>
  <c r="S113" i="4" a="1"/>
  <c r="S113" i="4" s="1"/>
  <c r="S114" i="4" a="1"/>
  <c r="S114" i="4" s="1"/>
  <c r="S115" i="4" a="1"/>
  <c r="S115" i="4" s="1"/>
  <c r="S116" i="4" a="1"/>
  <c r="S116" i="4" s="1"/>
  <c r="S117" i="4" a="1"/>
  <c r="S117" i="4" s="1"/>
  <c r="S118" i="4" a="1"/>
  <c r="S118" i="4" s="1"/>
  <c r="S119" i="4" a="1"/>
  <c r="S119" i="4" s="1"/>
  <c r="S120" i="4" a="1"/>
  <c r="S120" i="4" s="1"/>
  <c r="S121" i="4" a="1"/>
  <c r="S121" i="4" s="1"/>
  <c r="S122" i="4" a="1"/>
  <c r="S122" i="4" s="1"/>
  <c r="S123" i="4" a="1"/>
  <c r="S123" i="4" s="1"/>
  <c r="S124" i="4" a="1"/>
  <c r="S124" i="4" s="1"/>
  <c r="S125" i="4" a="1"/>
  <c r="S125" i="4" s="1"/>
  <c r="S126" i="4" a="1"/>
  <c r="S126" i="4" s="1"/>
  <c r="S127" i="4" a="1"/>
  <c r="S127" i="4" s="1"/>
  <c r="S128" i="4" a="1"/>
  <c r="S128" i="4" s="1"/>
  <c r="S129" i="4" a="1"/>
  <c r="S129" i="4" s="1"/>
  <c r="S130" i="4" a="1"/>
  <c r="S130" i="4" s="1"/>
  <c r="S131" i="4" a="1"/>
  <c r="S131" i="4" s="1"/>
  <c r="S132" i="4" a="1"/>
  <c r="S132" i="4" s="1"/>
  <c r="S133" i="4" a="1"/>
  <c r="S133" i="4" s="1"/>
  <c r="S134" i="4" a="1"/>
  <c r="S134" i="4" s="1"/>
  <c r="S135" i="4" a="1"/>
  <c r="S135" i="4" s="1"/>
  <c r="S136" i="4" a="1"/>
  <c r="S136" i="4" s="1"/>
  <c r="S137" i="4" a="1"/>
  <c r="S137" i="4" s="1"/>
  <c r="S138" i="4" a="1"/>
  <c r="S138" i="4" s="1"/>
  <c r="S139" i="4" a="1"/>
  <c r="S139" i="4" s="1"/>
  <c r="S140" i="4" a="1"/>
  <c r="S140" i="4" s="1"/>
  <c r="S141" i="4" a="1"/>
  <c r="S141" i="4" s="1"/>
  <c r="S142" i="4" a="1"/>
  <c r="S142" i="4" s="1"/>
  <c r="S143" i="4" a="1"/>
  <c r="S143" i="4" s="1"/>
  <c r="S144" i="4" a="1"/>
  <c r="S144" i="4" s="1"/>
  <c r="S145" i="4" a="1"/>
  <c r="S145" i="4" s="1"/>
  <c r="S146" i="4" a="1"/>
  <c r="S146" i="4" s="1"/>
  <c r="S147" i="4" a="1"/>
  <c r="S147" i="4" s="1"/>
  <c r="S148" i="4" a="1"/>
  <c r="S148" i="4" s="1"/>
  <c r="S149" i="4" a="1"/>
  <c r="S149" i="4" s="1"/>
  <c r="S150" i="4" a="1"/>
  <c r="S150" i="4" s="1"/>
  <c r="S151" i="4" a="1"/>
  <c r="S151" i="4" s="1"/>
  <c r="S152" i="4" a="1"/>
  <c r="S152" i="4" s="1"/>
  <c r="S153" i="4" a="1"/>
  <c r="S153" i="4" s="1"/>
  <c r="S154" i="4" a="1"/>
  <c r="S154" i="4" s="1"/>
  <c r="S155" i="4" a="1"/>
  <c r="S155" i="4" s="1"/>
  <c r="S156" i="4" a="1"/>
  <c r="S156" i="4" s="1"/>
  <c r="S157" i="4" a="1"/>
  <c r="S157" i="4" s="1"/>
  <c r="S158" i="4" a="1"/>
  <c r="S158" i="4" s="1"/>
  <c r="S159" i="4" a="1"/>
  <c r="S159" i="4" s="1"/>
  <c r="S160" i="4" a="1"/>
  <c r="S160" i="4" s="1"/>
  <c r="S161" i="4" a="1"/>
  <c r="S161" i="4" s="1"/>
  <c r="S162" i="4" a="1"/>
  <c r="S162" i="4" s="1"/>
  <c r="S163" i="4" a="1"/>
  <c r="S163" i="4" s="1"/>
  <c r="S164" i="4" a="1"/>
  <c r="S164" i="4" s="1"/>
  <c r="S165" i="4" a="1"/>
  <c r="S165" i="4" s="1"/>
  <c r="S166" i="4" a="1"/>
  <c r="S166" i="4" s="1"/>
  <c r="S167" i="4" a="1"/>
  <c r="S167" i="4" s="1"/>
  <c r="S168" i="4" a="1"/>
  <c r="S168" i="4" s="1"/>
  <c r="S169" i="4" a="1"/>
  <c r="S169" i="4" s="1"/>
  <c r="S170" i="4" a="1"/>
  <c r="S170" i="4" s="1"/>
  <c r="S171" i="4" a="1"/>
  <c r="S171" i="4" s="1"/>
  <c r="S172" i="4" a="1"/>
  <c r="S172" i="4" s="1"/>
  <c r="S173" i="4" a="1"/>
  <c r="S173" i="4" s="1"/>
  <c r="S174" i="4" a="1"/>
  <c r="S174" i="4" s="1"/>
  <c r="S175" i="4" a="1"/>
  <c r="S175" i="4" s="1"/>
  <c r="S176" i="4" a="1"/>
  <c r="S176" i="4" s="1"/>
  <c r="S177" i="4" a="1"/>
  <c r="S177" i="4" s="1"/>
  <c r="S178" i="4" a="1"/>
  <c r="S178" i="4" s="1"/>
  <c r="S179" i="4" a="1"/>
  <c r="S179" i="4" s="1"/>
  <c r="S180" i="4" a="1"/>
  <c r="S180" i="4" s="1"/>
  <c r="S181" i="4" a="1"/>
  <c r="S181" i="4" s="1"/>
  <c r="S182" i="4" a="1"/>
  <c r="S182" i="4" s="1"/>
  <c r="S183" i="4" a="1"/>
  <c r="S183" i="4" s="1"/>
  <c r="S184" i="4" a="1"/>
  <c r="S184" i="4" s="1"/>
  <c r="S185" i="4" a="1"/>
  <c r="S185" i="4" s="1"/>
  <c r="S186" i="4" a="1"/>
  <c r="S186" i="4" s="1"/>
  <c r="S187" i="4" a="1"/>
  <c r="S187" i="4" s="1"/>
  <c r="S188" i="4" a="1"/>
  <c r="S188" i="4" s="1"/>
  <c r="S189" i="4" a="1"/>
  <c r="S189" i="4" s="1"/>
  <c r="S190" i="4" a="1"/>
  <c r="S190" i="4" s="1"/>
  <c r="S191" i="4" a="1"/>
  <c r="S191" i="4" s="1"/>
  <c r="S192" i="4" a="1"/>
  <c r="S192" i="4" s="1"/>
  <c r="S193" i="4" a="1"/>
  <c r="S193" i="4" s="1"/>
  <c r="S194" i="4" a="1"/>
  <c r="S194" i="4" s="1"/>
  <c r="S195" i="4" a="1"/>
  <c r="S195" i="4" s="1"/>
  <c r="S196" i="4" a="1"/>
  <c r="S196" i="4" s="1"/>
  <c r="S197" i="4" a="1"/>
  <c r="S197" i="4" s="1"/>
  <c r="S198" i="4" a="1"/>
  <c r="S198" i="4" s="1"/>
  <c r="S199" i="4" a="1"/>
  <c r="S199" i="4" s="1"/>
  <c r="S200" i="4" a="1"/>
  <c r="S200" i="4" s="1"/>
  <c r="S201" i="4" a="1"/>
  <c r="S201" i="4" s="1"/>
  <c r="S202" i="4" a="1"/>
  <c r="S202" i="4" s="1"/>
  <c r="S203" i="4" a="1"/>
  <c r="S203" i="4" s="1"/>
  <c r="S204" i="4" a="1"/>
  <c r="S204" i="4" s="1"/>
  <c r="S205" i="4" a="1"/>
  <c r="S205" i="4" s="1"/>
  <c r="S206" i="4" a="1"/>
  <c r="S206" i="4" s="1"/>
  <c r="S207" i="4" a="1"/>
  <c r="S207" i="4" s="1"/>
  <c r="S208" i="4" a="1"/>
  <c r="S208" i="4" s="1"/>
  <c r="S209" i="4" a="1"/>
  <c r="S209" i="4" s="1"/>
  <c r="S210" i="4" a="1"/>
  <c r="S210" i="4" s="1"/>
  <c r="S211" i="4" a="1"/>
  <c r="S211" i="4" s="1"/>
  <c r="S212" i="4" a="1"/>
  <c r="S212" i="4" s="1"/>
  <c r="S213" i="4" a="1"/>
  <c r="S213" i="4" s="1"/>
  <c r="S214" i="4" a="1"/>
  <c r="S214" i="4" s="1"/>
  <c r="S215" i="4" a="1"/>
  <c r="S215" i="4" s="1"/>
  <c r="S216" i="4" a="1"/>
  <c r="S216" i="4" s="1"/>
  <c r="S217" i="4" a="1"/>
  <c r="S217" i="4" s="1"/>
  <c r="S218" i="4" a="1"/>
  <c r="S218" i="4" s="1"/>
  <c r="S219" i="4" a="1"/>
  <c r="S219" i="4" s="1"/>
  <c r="S220" i="4" a="1"/>
  <c r="S220" i="4" s="1"/>
  <c r="S221" i="4" a="1"/>
  <c r="S221" i="4" s="1"/>
  <c r="S222" i="4" a="1"/>
  <c r="S222" i="4" s="1"/>
  <c r="S223" i="4" a="1"/>
  <c r="S223" i="4" s="1"/>
  <c r="S224" i="4" a="1"/>
  <c r="S224" i="4" s="1"/>
  <c r="S225" i="4" a="1"/>
  <c r="S225" i="4" s="1"/>
  <c r="S226" i="4" a="1"/>
  <c r="S226" i="4" s="1"/>
  <c r="S227" i="4" a="1"/>
  <c r="S227" i="4" s="1"/>
  <c r="S228" i="4" a="1"/>
  <c r="S228" i="4" s="1"/>
  <c r="S229" i="4" a="1"/>
  <c r="S229" i="4" s="1"/>
  <c r="S230" i="4" a="1"/>
  <c r="S230" i="4" s="1"/>
  <c r="S231" i="4" a="1"/>
  <c r="S231" i="4" s="1"/>
  <c r="S232" i="4" a="1"/>
  <c r="S232" i="4" s="1"/>
  <c r="S233" i="4" a="1"/>
  <c r="S233" i="4" s="1"/>
  <c r="S234" i="4" a="1"/>
  <c r="S234" i="4" s="1"/>
  <c r="S235" i="4" a="1"/>
  <c r="S235" i="4" s="1"/>
  <c r="S236" i="4" a="1"/>
  <c r="S236" i="4" s="1"/>
  <c r="S237" i="4" a="1"/>
  <c r="S237" i="4" s="1"/>
  <c r="S238" i="4" a="1"/>
  <c r="S238" i="4" s="1"/>
  <c r="S239" i="4" a="1"/>
  <c r="S239" i="4" s="1"/>
  <c r="S240" i="4" a="1"/>
  <c r="S240" i="4" s="1"/>
  <c r="S241" i="4" a="1"/>
  <c r="S241" i="4" s="1"/>
  <c r="S242" i="4" a="1"/>
  <c r="S242" i="4" s="1"/>
  <c r="S243" i="4" a="1"/>
  <c r="S243" i="4" s="1"/>
  <c r="S244" i="4" a="1"/>
  <c r="S244" i="4" s="1"/>
  <c r="S245" i="4" a="1"/>
  <c r="S245" i="4" s="1"/>
  <c r="S246" i="4" a="1"/>
  <c r="S246" i="4" s="1"/>
  <c r="S247" i="4" a="1"/>
  <c r="S247" i="4" s="1"/>
  <c r="S248" i="4" a="1"/>
  <c r="S248" i="4" s="1"/>
  <c r="S249" i="4" a="1"/>
  <c r="S249" i="4" s="1"/>
  <c r="S250" i="4" a="1"/>
  <c r="S250" i="4" s="1"/>
  <c r="S251" i="4" a="1"/>
  <c r="S251" i="4" s="1"/>
  <c r="S252" i="4" a="1"/>
  <c r="S252" i="4" s="1"/>
  <c r="S253" i="4" a="1"/>
  <c r="S253" i="4" s="1"/>
  <c r="S254" i="4" a="1"/>
  <c r="S254" i="4" s="1"/>
  <c r="S255" i="4" a="1"/>
  <c r="S255" i="4" s="1"/>
  <c r="S256" i="4" a="1"/>
  <c r="S256" i="4" s="1"/>
  <c r="S257" i="4" a="1"/>
  <c r="S257" i="4" s="1"/>
  <c r="S258" i="4" a="1"/>
  <c r="S258" i="4" s="1"/>
  <c r="S259" i="4" a="1"/>
  <c r="S259" i="4" s="1"/>
  <c r="S260" i="4" a="1"/>
  <c r="S260" i="4" s="1"/>
  <c r="S261" i="4" a="1"/>
  <c r="S261" i="4" s="1"/>
  <c r="S262" i="4" a="1"/>
  <c r="S262" i="4" s="1"/>
  <c r="S263" i="4" a="1"/>
  <c r="S263" i="4" s="1"/>
  <c r="S264" i="4" a="1"/>
  <c r="S264" i="4" s="1"/>
  <c r="S265" i="4" a="1"/>
  <c r="S265" i="4" s="1"/>
  <c r="S266" i="4" a="1"/>
  <c r="S266" i="4" s="1"/>
  <c r="S267" i="4" a="1"/>
  <c r="S267" i="4" s="1"/>
  <c r="S268" i="4" a="1"/>
  <c r="S268" i="4" s="1"/>
  <c r="S269" i="4" a="1"/>
  <c r="S269" i="4" s="1"/>
  <c r="S270" i="4" a="1"/>
  <c r="S270" i="4" s="1"/>
  <c r="S271" i="4" a="1"/>
  <c r="S271" i="4" s="1"/>
  <c r="S272" i="4" a="1"/>
  <c r="S272" i="4" s="1"/>
  <c r="S273" i="4" a="1"/>
  <c r="S273" i="4" s="1"/>
  <c r="S274" i="4" a="1"/>
  <c r="S274" i="4" s="1"/>
  <c r="S275" i="4" a="1"/>
  <c r="S275" i="4" s="1"/>
  <c r="S276" i="4" a="1"/>
  <c r="S276" i="4" s="1"/>
  <c r="S277" i="4" a="1"/>
  <c r="S277" i="4" s="1"/>
  <c r="S278" i="4" a="1"/>
  <c r="S278" i="4" s="1"/>
  <c r="S279" i="4" a="1"/>
  <c r="S279" i="4" s="1"/>
  <c r="S280" i="4" a="1"/>
  <c r="S280" i="4" s="1"/>
  <c r="S281" i="4" a="1"/>
  <c r="S281" i="4" s="1"/>
  <c r="S282" i="4" a="1"/>
  <c r="S282" i="4" s="1"/>
  <c r="S283" i="4" a="1"/>
  <c r="S283" i="4" s="1"/>
  <c r="S284" i="4" a="1"/>
  <c r="S284" i="4" s="1"/>
  <c r="S285" i="4" a="1"/>
  <c r="S285" i="4" s="1"/>
  <c r="S286" i="4" a="1"/>
  <c r="S286" i="4" s="1"/>
  <c r="S287" i="4" a="1"/>
  <c r="S287" i="4" s="1"/>
  <c r="S288" i="4" a="1"/>
  <c r="S288" i="4" s="1"/>
  <c r="S289" i="4" a="1"/>
  <c r="S289" i="4" s="1"/>
  <c r="S290" i="4" a="1"/>
  <c r="S290" i="4" s="1"/>
  <c r="S291" i="4" a="1"/>
  <c r="S291" i="4" s="1"/>
  <c r="S292" i="4" a="1"/>
  <c r="S292" i="4" s="1"/>
  <c r="S293" i="4" a="1"/>
  <c r="S293" i="4" s="1"/>
  <c r="S294" i="4" a="1"/>
  <c r="S294" i="4" s="1"/>
  <c r="S295" i="4" a="1"/>
  <c r="S295" i="4" s="1"/>
  <c r="S296" i="4" a="1"/>
  <c r="S296" i="4" s="1"/>
  <c r="S297" i="4" a="1"/>
  <c r="S297" i="4" s="1"/>
  <c r="S298" i="4" a="1"/>
  <c r="S298" i="4" s="1"/>
  <c r="S299" i="4" a="1"/>
  <c r="S299" i="4" s="1"/>
  <c r="S300" i="4" a="1"/>
  <c r="S300" i="4" s="1"/>
  <c r="S301" i="4" a="1"/>
  <c r="S301" i="4" s="1"/>
  <c r="S302" i="4" a="1"/>
  <c r="S302" i="4" s="1"/>
  <c r="S303" i="4" a="1"/>
  <c r="S303" i="4" s="1"/>
  <c r="S304" i="4" a="1"/>
  <c r="S304" i="4" s="1"/>
  <c r="S305" i="4" a="1"/>
  <c r="S305" i="4" s="1"/>
  <c r="S306" i="4" a="1"/>
  <c r="S306" i="4" s="1"/>
  <c r="S307" i="4" a="1"/>
  <c r="S307" i="4" s="1"/>
  <c r="S308" i="4" a="1"/>
  <c r="S308" i="4" s="1"/>
  <c r="S309" i="4" a="1"/>
  <c r="S309" i="4" s="1"/>
  <c r="S310" i="4" a="1"/>
  <c r="S310" i="4" s="1"/>
  <c r="S311" i="4" a="1"/>
  <c r="S311" i="4" s="1"/>
  <c r="S312" i="4" a="1"/>
  <c r="S312" i="4" s="1"/>
  <c r="S313" i="4" a="1"/>
  <c r="S313" i="4" s="1"/>
  <c r="S314" i="4" a="1"/>
  <c r="S314" i="4" s="1"/>
  <c r="S315" i="4" a="1"/>
  <c r="S315" i="4" s="1"/>
  <c r="S316" i="4" a="1"/>
  <c r="S316" i="4" s="1"/>
  <c r="S317" i="4" a="1"/>
  <c r="S317" i="4" s="1"/>
  <c r="S318" i="4" a="1"/>
  <c r="S318" i="4" s="1"/>
  <c r="S319" i="4" a="1"/>
  <c r="S319" i="4" s="1"/>
  <c r="S320" i="4" a="1"/>
  <c r="S320" i="4" s="1"/>
  <c r="S321" i="4" a="1"/>
  <c r="S321" i="4" s="1"/>
  <c r="S322" i="4" a="1"/>
  <c r="S322" i="4" s="1"/>
  <c r="S323" i="4" a="1"/>
  <c r="S323" i="4" s="1"/>
  <c r="S324" i="4" a="1"/>
  <c r="S324" i="4" s="1"/>
  <c r="S325" i="4" a="1"/>
  <c r="S325" i="4" s="1"/>
  <c r="S326" i="4" a="1"/>
  <c r="S326" i="4" s="1"/>
  <c r="S327" i="4" a="1"/>
  <c r="S327" i="4" s="1"/>
  <c r="S328" i="4" a="1"/>
  <c r="S328" i="4" s="1"/>
  <c r="S329" i="4" a="1"/>
  <c r="S329" i="4" s="1"/>
  <c r="S330" i="4" a="1"/>
  <c r="S330" i="4" s="1"/>
  <c r="S331" i="4" a="1"/>
  <c r="S331" i="4" s="1"/>
  <c r="S332" i="4" a="1"/>
  <c r="S332" i="4" s="1"/>
  <c r="S333" i="4" a="1"/>
  <c r="S333" i="4" s="1"/>
  <c r="S334" i="4" a="1"/>
  <c r="S334" i="4" s="1"/>
  <c r="S335" i="4" a="1"/>
  <c r="S335" i="4" s="1"/>
  <c r="S336" i="4" a="1"/>
  <c r="S336" i="4" s="1"/>
  <c r="S337" i="4" a="1"/>
  <c r="S337" i="4" s="1"/>
  <c r="S338" i="4" a="1"/>
  <c r="S338" i="4" s="1"/>
  <c r="S339" i="4" a="1"/>
  <c r="S339" i="4" s="1"/>
  <c r="S340" i="4" a="1"/>
  <c r="S340" i="4" s="1"/>
  <c r="S341" i="4" a="1"/>
  <c r="S341" i="4" s="1"/>
  <c r="S342" i="4" a="1"/>
  <c r="S342" i="4" s="1"/>
  <c r="S343" i="4" a="1"/>
  <c r="S343" i="4" s="1"/>
  <c r="S344" i="4" a="1"/>
  <c r="S344" i="4" s="1"/>
  <c r="S345" i="4" a="1"/>
  <c r="S345" i="4" s="1"/>
  <c r="S346" i="4" a="1"/>
  <c r="S346" i="4" s="1"/>
  <c r="S347" i="4" a="1"/>
  <c r="S347" i="4" s="1"/>
  <c r="S348" i="4" a="1"/>
  <c r="S348" i="4" s="1"/>
  <c r="S349" i="4" a="1"/>
  <c r="S349" i="4" s="1"/>
  <c r="S350" i="4" a="1"/>
  <c r="S350" i="4" s="1"/>
  <c r="S351" i="4" a="1"/>
  <c r="S351" i="4" s="1"/>
  <c r="S352" i="4" a="1"/>
  <c r="S352" i="4" s="1"/>
  <c r="S353" i="4" a="1"/>
  <c r="S353" i="4" s="1"/>
  <c r="S354" i="4" a="1"/>
  <c r="S354" i="4" s="1"/>
  <c r="S355" i="4" a="1"/>
  <c r="S355" i="4" s="1"/>
  <c r="S356" i="4" a="1"/>
  <c r="S356" i="4" s="1"/>
  <c r="S357" i="4" a="1"/>
  <c r="S357" i="4" s="1"/>
  <c r="S358" i="4" a="1"/>
  <c r="S358" i="4" s="1"/>
  <c r="S359" i="4" a="1"/>
  <c r="S359" i="4" s="1"/>
  <c r="S360" i="4" a="1"/>
  <c r="S360" i="4" s="1"/>
  <c r="S361" i="4" a="1"/>
  <c r="S361" i="4" s="1"/>
  <c r="S362" i="4" a="1"/>
  <c r="S362" i="4" s="1"/>
  <c r="S363" i="4" a="1"/>
  <c r="S363" i="4" s="1"/>
  <c r="S364" i="4" a="1"/>
  <c r="S364" i="4" s="1"/>
  <c r="S365" i="4" a="1"/>
  <c r="S365" i="4" s="1"/>
  <c r="S366" i="4" a="1"/>
  <c r="S366" i="4" s="1"/>
  <c r="S367" i="4" a="1"/>
  <c r="S367" i="4" s="1"/>
  <c r="S368" i="4" a="1"/>
  <c r="S368" i="4" s="1"/>
  <c r="S369" i="4" a="1"/>
  <c r="S369" i="4" s="1"/>
  <c r="S370" i="4" a="1"/>
  <c r="S370" i="4" s="1"/>
  <c r="S371" i="4" a="1"/>
  <c r="S371" i="4" s="1"/>
  <c r="S372" i="4" a="1"/>
  <c r="S372" i="4" s="1"/>
  <c r="S373" i="4" a="1"/>
  <c r="S373" i="4" s="1"/>
  <c r="S374" i="4" a="1"/>
  <c r="S374" i="4" s="1"/>
  <c r="S375" i="4" a="1"/>
  <c r="S375" i="4" s="1"/>
  <c r="S376" i="4" a="1"/>
  <c r="S376" i="4" s="1"/>
  <c r="S377" i="4" a="1"/>
  <c r="S377" i="4" s="1"/>
  <c r="S378" i="4" a="1"/>
  <c r="S378" i="4" s="1"/>
  <c r="S379" i="4" a="1"/>
  <c r="S379" i="4" s="1"/>
  <c r="S380" i="4" a="1"/>
  <c r="S380" i="4" s="1"/>
  <c r="S381" i="4" a="1"/>
  <c r="S381" i="4" s="1"/>
  <c r="S382" i="4" a="1"/>
  <c r="S382" i="4" s="1"/>
  <c r="S383" i="4" a="1"/>
  <c r="S383" i="4" s="1"/>
  <c r="S384" i="4" a="1"/>
  <c r="S384" i="4" s="1"/>
  <c r="S385" i="4" a="1"/>
  <c r="S385" i="4" s="1"/>
  <c r="S386" i="4" a="1"/>
  <c r="S386" i="4" s="1"/>
  <c r="S387" i="4" a="1"/>
  <c r="S387" i="4" s="1"/>
  <c r="S388" i="4" a="1"/>
  <c r="S388" i="4" s="1"/>
  <c r="S389" i="4" a="1"/>
  <c r="S389" i="4" s="1"/>
  <c r="S390" i="4" a="1"/>
  <c r="S390" i="4" s="1"/>
  <c r="S391" i="4" a="1"/>
  <c r="S391" i="4" s="1"/>
  <c r="S392" i="4" a="1"/>
  <c r="S392" i="4" s="1"/>
  <c r="S393" i="4" a="1"/>
  <c r="S393" i="4" s="1"/>
  <c r="S394" i="4" a="1"/>
  <c r="S394" i="4" s="1"/>
  <c r="S395" i="4" a="1"/>
  <c r="S395" i="4" s="1"/>
  <c r="S396" i="4" a="1"/>
  <c r="S396" i="4" s="1"/>
  <c r="S397" i="4" a="1"/>
  <c r="S397" i="4" s="1"/>
  <c r="S398" i="4" a="1"/>
  <c r="S398" i="4" s="1"/>
  <c r="S399" i="4" a="1"/>
  <c r="S399" i="4" s="1"/>
  <c r="S400" i="4" a="1"/>
  <c r="S400" i="4" s="1"/>
  <c r="S401" i="4" a="1"/>
  <c r="S401" i="4" s="1"/>
  <c r="S402" i="4" a="1"/>
  <c r="S402" i="4" s="1"/>
  <c r="R3" i="4" a="1"/>
  <c r="R3" i="4" s="1"/>
  <c r="R4" i="4" a="1"/>
  <c r="R4" i="4" s="1"/>
  <c r="R5" i="4" a="1"/>
  <c r="R5" i="4" s="1"/>
  <c r="R6" i="4" a="1"/>
  <c r="R6" i="4" s="1"/>
  <c r="R7" i="4" a="1"/>
  <c r="R7" i="4" s="1"/>
  <c r="R8" i="4" a="1"/>
  <c r="R8" i="4" s="1"/>
  <c r="R9" i="4" a="1"/>
  <c r="R9" i="4" s="1"/>
  <c r="R10" i="4" a="1"/>
  <c r="R10" i="4" s="1"/>
  <c r="R11" i="4" a="1"/>
  <c r="R11" i="4" s="1"/>
  <c r="R12" i="4" a="1"/>
  <c r="R12" i="4" s="1"/>
  <c r="R13" i="4" a="1"/>
  <c r="R13" i="4" s="1"/>
  <c r="R14" i="4" a="1"/>
  <c r="R14" i="4" s="1"/>
  <c r="R15" i="4" a="1"/>
  <c r="R15" i="4" s="1"/>
  <c r="R16" i="4" a="1"/>
  <c r="R16" i="4" s="1"/>
  <c r="R17" i="4" a="1"/>
  <c r="R17" i="4" s="1"/>
  <c r="R18" i="4" a="1"/>
  <c r="R18" i="4" s="1"/>
  <c r="R19" i="4" a="1"/>
  <c r="R19" i="4" s="1"/>
  <c r="R20" i="4" a="1"/>
  <c r="R20" i="4" s="1"/>
  <c r="R21" i="4" a="1"/>
  <c r="R21" i="4" s="1"/>
  <c r="R22" i="4" a="1"/>
  <c r="R22" i="4" s="1"/>
  <c r="R23" i="4" a="1"/>
  <c r="R23" i="4" s="1"/>
  <c r="R24" i="4" a="1"/>
  <c r="R24" i="4" s="1"/>
  <c r="R25" i="4" a="1"/>
  <c r="R25" i="4" s="1"/>
  <c r="R26" i="4" a="1"/>
  <c r="R26" i="4" s="1"/>
  <c r="R27" i="4" a="1"/>
  <c r="R27" i="4" s="1"/>
  <c r="R28" i="4" a="1"/>
  <c r="R28" i="4" s="1"/>
  <c r="R29" i="4" a="1"/>
  <c r="R29" i="4" s="1"/>
  <c r="R30" i="4" a="1"/>
  <c r="R30" i="4" s="1"/>
  <c r="R31" i="4" a="1"/>
  <c r="R31" i="4" s="1"/>
  <c r="R32" i="4" a="1"/>
  <c r="R32" i="4" s="1"/>
  <c r="R33" i="4" a="1"/>
  <c r="R33" i="4" s="1"/>
  <c r="R34" i="4" a="1"/>
  <c r="R34" i="4" s="1"/>
  <c r="R35" i="4" a="1"/>
  <c r="R35" i="4" s="1"/>
  <c r="R36" i="4" a="1"/>
  <c r="R36" i="4" s="1"/>
  <c r="R37" i="4" a="1"/>
  <c r="R37" i="4" s="1"/>
  <c r="R38" i="4" a="1"/>
  <c r="R38" i="4" s="1"/>
  <c r="R39" i="4" a="1"/>
  <c r="R39" i="4" s="1"/>
  <c r="R40" i="4" a="1"/>
  <c r="R40" i="4" s="1"/>
  <c r="R41" i="4" a="1"/>
  <c r="R41" i="4" s="1"/>
  <c r="R42" i="4" a="1"/>
  <c r="R42" i="4" s="1"/>
  <c r="R43" i="4" a="1"/>
  <c r="R43" i="4" s="1"/>
  <c r="R44" i="4" a="1"/>
  <c r="R44" i="4" s="1"/>
  <c r="R45" i="4" a="1"/>
  <c r="R45" i="4" s="1"/>
  <c r="R46" i="4" a="1"/>
  <c r="R46" i="4" s="1"/>
  <c r="R47" i="4" a="1"/>
  <c r="R47" i="4" s="1"/>
  <c r="R48" i="4" a="1"/>
  <c r="R48" i="4" s="1"/>
  <c r="R49" i="4" a="1"/>
  <c r="R49" i="4" s="1"/>
  <c r="R50" i="4" a="1"/>
  <c r="R50" i="4" s="1"/>
  <c r="R51" i="4" a="1"/>
  <c r="R51" i="4" s="1"/>
  <c r="R52" i="4" a="1"/>
  <c r="R52" i="4" s="1"/>
  <c r="R53" i="4" a="1"/>
  <c r="R53" i="4" s="1"/>
  <c r="R54" i="4" a="1"/>
  <c r="R54" i="4" s="1"/>
  <c r="R55" i="4" a="1"/>
  <c r="R55" i="4" s="1"/>
  <c r="R56" i="4" a="1"/>
  <c r="R56" i="4" s="1"/>
  <c r="R57" i="4" a="1"/>
  <c r="R57" i="4" s="1"/>
  <c r="R58" i="4" a="1"/>
  <c r="R58" i="4" s="1"/>
  <c r="R59" i="4" a="1"/>
  <c r="R59" i="4" s="1"/>
  <c r="R60" i="4" a="1"/>
  <c r="R60" i="4" s="1"/>
  <c r="R61" i="4" a="1"/>
  <c r="R61" i="4" s="1"/>
  <c r="R62" i="4" a="1"/>
  <c r="R62" i="4" s="1"/>
  <c r="R63" i="4" a="1"/>
  <c r="R63" i="4" s="1"/>
  <c r="R64" i="4" a="1"/>
  <c r="R64" i="4" s="1"/>
  <c r="R65" i="4" a="1"/>
  <c r="R65" i="4" s="1"/>
  <c r="R66" i="4" a="1"/>
  <c r="R66" i="4" s="1"/>
  <c r="R67" i="4" a="1"/>
  <c r="R67" i="4" s="1"/>
  <c r="R68" i="4" a="1"/>
  <c r="R68" i="4" s="1"/>
  <c r="R69" i="4" a="1"/>
  <c r="R69" i="4" s="1"/>
  <c r="R70" i="4" a="1"/>
  <c r="R70" i="4" s="1"/>
  <c r="R71" i="4" a="1"/>
  <c r="R71" i="4" s="1"/>
  <c r="R72" i="4" a="1"/>
  <c r="R72" i="4" s="1"/>
  <c r="R73" i="4" a="1"/>
  <c r="R73" i="4" s="1"/>
  <c r="R74" i="4" a="1"/>
  <c r="R74" i="4" s="1"/>
  <c r="R75" i="4" a="1"/>
  <c r="R75" i="4" s="1"/>
  <c r="R76" i="4" a="1"/>
  <c r="R76" i="4" s="1"/>
  <c r="R77" i="4" a="1"/>
  <c r="R77" i="4" s="1"/>
  <c r="R78" i="4" a="1"/>
  <c r="R78" i="4" s="1"/>
  <c r="R79" i="4" a="1"/>
  <c r="R79" i="4" s="1"/>
  <c r="R80" i="4" a="1"/>
  <c r="R80" i="4" s="1"/>
  <c r="R81" i="4" a="1"/>
  <c r="R81" i="4" s="1"/>
  <c r="R82" i="4" a="1"/>
  <c r="R82" i="4" s="1"/>
  <c r="R83" i="4" a="1"/>
  <c r="R83" i="4" s="1"/>
  <c r="R84" i="4" a="1"/>
  <c r="R84" i="4" s="1"/>
  <c r="R85" i="4" a="1"/>
  <c r="R85" i="4" s="1"/>
  <c r="R86" i="4" a="1"/>
  <c r="R86" i="4" s="1"/>
  <c r="R87" i="4" a="1"/>
  <c r="R87" i="4" s="1"/>
  <c r="R88" i="4" a="1"/>
  <c r="R88" i="4" s="1"/>
  <c r="R89" i="4" a="1"/>
  <c r="R89" i="4" s="1"/>
  <c r="R90" i="4" a="1"/>
  <c r="R90" i="4" s="1"/>
  <c r="R91" i="4" a="1"/>
  <c r="R91" i="4" s="1"/>
  <c r="R92" i="4" a="1"/>
  <c r="R92" i="4" s="1"/>
  <c r="R93" i="4" a="1"/>
  <c r="R93" i="4" s="1"/>
  <c r="R94" i="4" a="1"/>
  <c r="R94" i="4" s="1"/>
  <c r="R95" i="4" a="1"/>
  <c r="R95" i="4" s="1"/>
  <c r="R96" i="4" a="1"/>
  <c r="R96" i="4" s="1"/>
  <c r="R97" i="4" a="1"/>
  <c r="R97" i="4" s="1"/>
  <c r="R98" i="4" a="1"/>
  <c r="R98" i="4" s="1"/>
  <c r="R99" i="4" a="1"/>
  <c r="R99" i="4" s="1"/>
  <c r="R100" i="4" a="1"/>
  <c r="R100" i="4" s="1"/>
  <c r="R101" i="4" a="1"/>
  <c r="R101" i="4" s="1"/>
  <c r="R102" i="4" a="1"/>
  <c r="R102" i="4" s="1"/>
  <c r="R103" i="4" a="1"/>
  <c r="R103" i="4" s="1"/>
  <c r="R104" i="4" a="1"/>
  <c r="R104" i="4" s="1"/>
  <c r="R105" i="4" a="1"/>
  <c r="R105" i="4" s="1"/>
  <c r="R106" i="4" a="1"/>
  <c r="R106" i="4" s="1"/>
  <c r="R107" i="4" a="1"/>
  <c r="R107" i="4" s="1"/>
  <c r="R108" i="4" a="1"/>
  <c r="R108" i="4" s="1"/>
  <c r="R109" i="4" a="1"/>
  <c r="R109" i="4" s="1"/>
  <c r="R110" i="4" a="1"/>
  <c r="R110" i="4" s="1"/>
  <c r="R111" i="4" a="1"/>
  <c r="R111" i="4" s="1"/>
  <c r="R112" i="4" a="1"/>
  <c r="R112" i="4" s="1"/>
  <c r="R113" i="4" a="1"/>
  <c r="R113" i="4" s="1"/>
  <c r="R114" i="4" a="1"/>
  <c r="R114" i="4" s="1"/>
  <c r="R115" i="4" a="1"/>
  <c r="R115" i="4" s="1"/>
  <c r="R116" i="4" a="1"/>
  <c r="R116" i="4" s="1"/>
  <c r="R117" i="4" a="1"/>
  <c r="R117" i="4" s="1"/>
  <c r="R118" i="4" a="1"/>
  <c r="R118" i="4" s="1"/>
  <c r="R119" i="4" a="1"/>
  <c r="R119" i="4" s="1"/>
  <c r="R120" i="4" a="1"/>
  <c r="R120" i="4" s="1"/>
  <c r="R121" i="4" a="1"/>
  <c r="R121" i="4" s="1"/>
  <c r="R122" i="4" a="1"/>
  <c r="R122" i="4" s="1"/>
  <c r="R123" i="4" a="1"/>
  <c r="R123" i="4" s="1"/>
  <c r="R124" i="4" a="1"/>
  <c r="R124" i="4" s="1"/>
  <c r="R125" i="4" a="1"/>
  <c r="R125" i="4" s="1"/>
  <c r="R126" i="4" a="1"/>
  <c r="R126" i="4" s="1"/>
  <c r="R127" i="4" a="1"/>
  <c r="R127" i="4" s="1"/>
  <c r="R128" i="4" a="1"/>
  <c r="R128" i="4" s="1"/>
  <c r="R129" i="4" a="1"/>
  <c r="R129" i="4" s="1"/>
  <c r="R130" i="4" a="1"/>
  <c r="R130" i="4" s="1"/>
  <c r="R131" i="4" a="1"/>
  <c r="R131" i="4" s="1"/>
  <c r="R132" i="4" a="1"/>
  <c r="R132" i="4" s="1"/>
  <c r="R133" i="4" a="1"/>
  <c r="R133" i="4" s="1"/>
  <c r="R134" i="4" a="1"/>
  <c r="R134" i="4" s="1"/>
  <c r="R135" i="4" a="1"/>
  <c r="R135" i="4" s="1"/>
  <c r="R136" i="4" a="1"/>
  <c r="R136" i="4" s="1"/>
  <c r="R137" i="4" a="1"/>
  <c r="R137" i="4" s="1"/>
  <c r="R138" i="4" a="1"/>
  <c r="R138" i="4" s="1"/>
  <c r="R139" i="4" a="1"/>
  <c r="R139" i="4" s="1"/>
  <c r="R140" i="4" a="1"/>
  <c r="R140" i="4" s="1"/>
  <c r="R141" i="4" a="1"/>
  <c r="R141" i="4" s="1"/>
  <c r="R142" i="4" a="1"/>
  <c r="R142" i="4" s="1"/>
  <c r="R143" i="4" a="1"/>
  <c r="R143" i="4" s="1"/>
  <c r="R144" i="4" a="1"/>
  <c r="R144" i="4" s="1"/>
  <c r="R145" i="4" a="1"/>
  <c r="R145" i="4" s="1"/>
  <c r="R146" i="4" a="1"/>
  <c r="R146" i="4" s="1"/>
  <c r="R147" i="4" a="1"/>
  <c r="R147" i="4" s="1"/>
  <c r="R148" i="4" a="1"/>
  <c r="R148" i="4" s="1"/>
  <c r="R149" i="4" a="1"/>
  <c r="R149" i="4" s="1"/>
  <c r="R150" i="4" a="1"/>
  <c r="R150" i="4" s="1"/>
  <c r="R151" i="4" a="1"/>
  <c r="R151" i="4" s="1"/>
  <c r="R152" i="4" a="1"/>
  <c r="R152" i="4" s="1"/>
  <c r="R153" i="4" a="1"/>
  <c r="R153" i="4" s="1"/>
  <c r="R154" i="4" a="1"/>
  <c r="R154" i="4" s="1"/>
  <c r="R155" i="4" a="1"/>
  <c r="R155" i="4" s="1"/>
  <c r="R156" i="4" a="1"/>
  <c r="R156" i="4" s="1"/>
  <c r="R157" i="4" a="1"/>
  <c r="R157" i="4" s="1"/>
  <c r="R158" i="4" a="1"/>
  <c r="R158" i="4" s="1"/>
  <c r="R159" i="4" a="1"/>
  <c r="R159" i="4" s="1"/>
  <c r="R160" i="4" a="1"/>
  <c r="R160" i="4" s="1"/>
  <c r="R161" i="4" a="1"/>
  <c r="R161" i="4" s="1"/>
  <c r="R162" i="4" a="1"/>
  <c r="R162" i="4" s="1"/>
  <c r="R163" i="4" a="1"/>
  <c r="R163" i="4" s="1"/>
  <c r="R164" i="4" a="1"/>
  <c r="R164" i="4" s="1"/>
  <c r="R165" i="4" a="1"/>
  <c r="R165" i="4" s="1"/>
  <c r="R166" i="4" a="1"/>
  <c r="R166" i="4" s="1"/>
  <c r="R167" i="4" a="1"/>
  <c r="R167" i="4" s="1"/>
  <c r="R168" i="4" a="1"/>
  <c r="R168" i="4" s="1"/>
  <c r="R169" i="4" a="1"/>
  <c r="R169" i="4" s="1"/>
  <c r="R170" i="4" a="1"/>
  <c r="R170" i="4" s="1"/>
  <c r="R171" i="4" a="1"/>
  <c r="R171" i="4" s="1"/>
  <c r="R172" i="4" a="1"/>
  <c r="R172" i="4" s="1"/>
  <c r="R173" i="4" a="1"/>
  <c r="R173" i="4" s="1"/>
  <c r="R174" i="4" a="1"/>
  <c r="R174" i="4" s="1"/>
  <c r="R175" i="4" a="1"/>
  <c r="R175" i="4" s="1"/>
  <c r="R176" i="4" a="1"/>
  <c r="R176" i="4" s="1"/>
  <c r="R177" i="4" a="1"/>
  <c r="R177" i="4" s="1"/>
  <c r="R178" i="4" a="1"/>
  <c r="R178" i="4" s="1"/>
  <c r="R179" i="4" a="1"/>
  <c r="R179" i="4" s="1"/>
  <c r="R180" i="4" a="1"/>
  <c r="R180" i="4" s="1"/>
  <c r="R181" i="4" a="1"/>
  <c r="R181" i="4" s="1"/>
  <c r="R182" i="4" a="1"/>
  <c r="R182" i="4" s="1"/>
  <c r="R183" i="4" a="1"/>
  <c r="R183" i="4" s="1"/>
  <c r="R184" i="4" a="1"/>
  <c r="R184" i="4" s="1"/>
  <c r="R185" i="4" a="1"/>
  <c r="R185" i="4" s="1"/>
  <c r="R186" i="4" a="1"/>
  <c r="R186" i="4" s="1"/>
  <c r="R187" i="4" a="1"/>
  <c r="R187" i="4" s="1"/>
  <c r="R188" i="4" a="1"/>
  <c r="R188" i="4" s="1"/>
  <c r="R189" i="4" a="1"/>
  <c r="R189" i="4" s="1"/>
  <c r="R190" i="4" a="1"/>
  <c r="R190" i="4" s="1"/>
  <c r="R191" i="4" a="1"/>
  <c r="R191" i="4" s="1"/>
  <c r="R192" i="4" a="1"/>
  <c r="R192" i="4" s="1"/>
  <c r="R193" i="4" a="1"/>
  <c r="R193" i="4" s="1"/>
  <c r="R194" i="4" a="1"/>
  <c r="R194" i="4" s="1"/>
  <c r="R195" i="4" a="1"/>
  <c r="R195" i="4" s="1"/>
  <c r="R196" i="4" a="1"/>
  <c r="R196" i="4" s="1"/>
  <c r="R197" i="4" a="1"/>
  <c r="R197" i="4" s="1"/>
  <c r="R198" i="4" a="1"/>
  <c r="R198" i="4" s="1"/>
  <c r="R199" i="4" a="1"/>
  <c r="R199" i="4" s="1"/>
  <c r="R200" i="4" a="1"/>
  <c r="R200" i="4" s="1"/>
  <c r="R201" i="4" a="1"/>
  <c r="R201" i="4" s="1"/>
  <c r="R202" i="4" a="1"/>
  <c r="R202" i="4" s="1"/>
  <c r="R203" i="4" a="1"/>
  <c r="R203" i="4" s="1"/>
  <c r="R204" i="4" a="1"/>
  <c r="R204" i="4" s="1"/>
  <c r="R205" i="4" a="1"/>
  <c r="R205" i="4" s="1"/>
  <c r="R206" i="4" a="1"/>
  <c r="R206" i="4" s="1"/>
  <c r="R207" i="4" a="1"/>
  <c r="R207" i="4" s="1"/>
  <c r="R208" i="4" a="1"/>
  <c r="R208" i="4" s="1"/>
  <c r="R209" i="4" a="1"/>
  <c r="R209" i="4" s="1"/>
  <c r="R210" i="4" a="1"/>
  <c r="R210" i="4" s="1"/>
  <c r="R211" i="4" a="1"/>
  <c r="R211" i="4" s="1"/>
  <c r="R212" i="4" a="1"/>
  <c r="R212" i="4" s="1"/>
  <c r="R213" i="4" a="1"/>
  <c r="R213" i="4" s="1"/>
  <c r="R214" i="4" a="1"/>
  <c r="R214" i="4" s="1"/>
  <c r="R215" i="4" a="1"/>
  <c r="R215" i="4" s="1"/>
  <c r="R216" i="4" a="1"/>
  <c r="R216" i="4" s="1"/>
  <c r="R217" i="4" a="1"/>
  <c r="R217" i="4" s="1"/>
  <c r="R218" i="4" a="1"/>
  <c r="R218" i="4" s="1"/>
  <c r="R219" i="4" a="1"/>
  <c r="R219" i="4" s="1"/>
  <c r="R220" i="4" a="1"/>
  <c r="R220" i="4" s="1"/>
  <c r="R221" i="4" a="1"/>
  <c r="R221" i="4" s="1"/>
  <c r="R222" i="4" a="1"/>
  <c r="R222" i="4" s="1"/>
  <c r="R223" i="4" a="1"/>
  <c r="R223" i="4" s="1"/>
  <c r="R224" i="4" a="1"/>
  <c r="R224" i="4" s="1"/>
  <c r="R225" i="4" a="1"/>
  <c r="R225" i="4" s="1"/>
  <c r="R226" i="4" a="1"/>
  <c r="R226" i="4" s="1"/>
  <c r="R227" i="4" a="1"/>
  <c r="R227" i="4" s="1"/>
  <c r="R228" i="4" a="1"/>
  <c r="R228" i="4" s="1"/>
  <c r="R229" i="4" a="1"/>
  <c r="R229" i="4" s="1"/>
  <c r="R230" i="4" a="1"/>
  <c r="R230" i="4" s="1"/>
  <c r="R231" i="4" a="1"/>
  <c r="R231" i="4" s="1"/>
  <c r="R232" i="4" a="1"/>
  <c r="R232" i="4" s="1"/>
  <c r="R233" i="4" a="1"/>
  <c r="R233" i="4" s="1"/>
  <c r="R234" i="4" a="1"/>
  <c r="R234" i="4" s="1"/>
  <c r="R235" i="4" a="1"/>
  <c r="R235" i="4" s="1"/>
  <c r="R236" i="4" a="1"/>
  <c r="R236" i="4" s="1"/>
  <c r="R237" i="4" a="1"/>
  <c r="R237" i="4" s="1"/>
  <c r="R238" i="4" a="1"/>
  <c r="R238" i="4" s="1"/>
  <c r="R239" i="4" a="1"/>
  <c r="R239" i="4" s="1"/>
  <c r="R240" i="4" a="1"/>
  <c r="R240" i="4" s="1"/>
  <c r="R241" i="4" a="1"/>
  <c r="R241" i="4" s="1"/>
  <c r="R242" i="4" a="1"/>
  <c r="R242" i="4" s="1"/>
  <c r="R243" i="4" a="1"/>
  <c r="R243" i="4" s="1"/>
  <c r="R244" i="4" a="1"/>
  <c r="R244" i="4" s="1"/>
  <c r="R245" i="4" a="1"/>
  <c r="R245" i="4" s="1"/>
  <c r="R246" i="4" a="1"/>
  <c r="R246" i="4" s="1"/>
  <c r="R247" i="4" a="1"/>
  <c r="R247" i="4" s="1"/>
  <c r="R248" i="4" a="1"/>
  <c r="R248" i="4" s="1"/>
  <c r="R249" i="4" a="1"/>
  <c r="R249" i="4" s="1"/>
  <c r="R250" i="4" a="1"/>
  <c r="R250" i="4" s="1"/>
  <c r="R251" i="4" a="1"/>
  <c r="R251" i="4" s="1"/>
  <c r="R252" i="4" a="1"/>
  <c r="R252" i="4" s="1"/>
  <c r="R253" i="4" a="1"/>
  <c r="R253" i="4" s="1"/>
  <c r="R254" i="4" a="1"/>
  <c r="R254" i="4" s="1"/>
  <c r="R255" i="4" a="1"/>
  <c r="R255" i="4" s="1"/>
  <c r="R256" i="4" a="1"/>
  <c r="R256" i="4" s="1"/>
  <c r="R257" i="4" a="1"/>
  <c r="R257" i="4" s="1"/>
  <c r="R258" i="4" a="1"/>
  <c r="R258" i="4" s="1"/>
  <c r="R259" i="4" a="1"/>
  <c r="R259" i="4" s="1"/>
  <c r="R260" i="4" a="1"/>
  <c r="R260" i="4" s="1"/>
  <c r="R261" i="4" a="1"/>
  <c r="R261" i="4" s="1"/>
  <c r="R262" i="4" a="1"/>
  <c r="R262" i="4" s="1"/>
  <c r="R263" i="4" a="1"/>
  <c r="R263" i="4" s="1"/>
  <c r="R264" i="4" a="1"/>
  <c r="R264" i="4" s="1"/>
  <c r="R265" i="4" a="1"/>
  <c r="R265" i="4" s="1"/>
  <c r="R266" i="4" a="1"/>
  <c r="R266" i="4" s="1"/>
  <c r="R267" i="4" a="1"/>
  <c r="R267" i="4" s="1"/>
  <c r="R268" i="4" a="1"/>
  <c r="R268" i="4" s="1"/>
  <c r="R269" i="4" a="1"/>
  <c r="R269" i="4" s="1"/>
  <c r="R270" i="4" a="1"/>
  <c r="R270" i="4" s="1"/>
  <c r="R271" i="4" a="1"/>
  <c r="R271" i="4" s="1"/>
  <c r="R272" i="4" a="1"/>
  <c r="R272" i="4" s="1"/>
  <c r="R273" i="4" a="1"/>
  <c r="R273" i="4" s="1"/>
  <c r="R274" i="4" a="1"/>
  <c r="R274" i="4" s="1"/>
  <c r="R275" i="4" a="1"/>
  <c r="R275" i="4" s="1"/>
  <c r="R276" i="4" a="1"/>
  <c r="R276" i="4" s="1"/>
  <c r="R277" i="4" a="1"/>
  <c r="R277" i="4" s="1"/>
  <c r="R278" i="4" a="1"/>
  <c r="R278" i="4" s="1"/>
  <c r="R279" i="4" a="1"/>
  <c r="R279" i="4" s="1"/>
  <c r="R280" i="4" a="1"/>
  <c r="R280" i="4" s="1"/>
  <c r="R281" i="4" a="1"/>
  <c r="R281" i="4" s="1"/>
  <c r="R282" i="4" a="1"/>
  <c r="R282" i="4" s="1"/>
  <c r="R283" i="4" a="1"/>
  <c r="R283" i="4" s="1"/>
  <c r="R284" i="4" a="1"/>
  <c r="R284" i="4" s="1"/>
  <c r="R285" i="4" a="1"/>
  <c r="R285" i="4" s="1"/>
  <c r="R286" i="4" a="1"/>
  <c r="R286" i="4" s="1"/>
  <c r="R287" i="4" a="1"/>
  <c r="R287" i="4" s="1"/>
  <c r="R288" i="4" a="1"/>
  <c r="R288" i="4" s="1"/>
  <c r="R289" i="4" a="1"/>
  <c r="R289" i="4" s="1"/>
  <c r="R290" i="4" a="1"/>
  <c r="R290" i="4" s="1"/>
  <c r="R291" i="4" a="1"/>
  <c r="R291" i="4" s="1"/>
  <c r="R292" i="4" a="1"/>
  <c r="R292" i="4" s="1"/>
  <c r="R293" i="4" a="1"/>
  <c r="R293" i="4" s="1"/>
  <c r="R294" i="4" a="1"/>
  <c r="R294" i="4" s="1"/>
  <c r="R295" i="4" a="1"/>
  <c r="R295" i="4" s="1"/>
  <c r="R296" i="4" a="1"/>
  <c r="R296" i="4" s="1"/>
  <c r="R297" i="4" a="1"/>
  <c r="R297" i="4" s="1"/>
  <c r="R298" i="4" a="1"/>
  <c r="R298" i="4" s="1"/>
  <c r="R299" i="4" a="1"/>
  <c r="R299" i="4" s="1"/>
  <c r="R300" i="4" a="1"/>
  <c r="R300" i="4" s="1"/>
  <c r="R301" i="4" a="1"/>
  <c r="R301" i="4" s="1"/>
  <c r="R302" i="4" a="1"/>
  <c r="R302" i="4" s="1"/>
  <c r="R303" i="4" a="1"/>
  <c r="R303" i="4" s="1"/>
  <c r="R304" i="4" a="1"/>
  <c r="R304" i="4" s="1"/>
  <c r="R305" i="4" a="1"/>
  <c r="R305" i="4" s="1"/>
  <c r="R306" i="4" a="1"/>
  <c r="R306" i="4" s="1"/>
  <c r="R307" i="4" a="1"/>
  <c r="R307" i="4" s="1"/>
  <c r="R308" i="4" a="1"/>
  <c r="R308" i="4" s="1"/>
  <c r="R309" i="4" a="1"/>
  <c r="R309" i="4" s="1"/>
  <c r="R310" i="4" a="1"/>
  <c r="R310" i="4" s="1"/>
  <c r="R311" i="4" a="1"/>
  <c r="R311" i="4" s="1"/>
  <c r="R312" i="4" a="1"/>
  <c r="R312" i="4" s="1"/>
  <c r="R313" i="4" a="1"/>
  <c r="R313" i="4" s="1"/>
  <c r="R314" i="4" a="1"/>
  <c r="R314" i="4" s="1"/>
  <c r="R315" i="4" a="1"/>
  <c r="R315" i="4" s="1"/>
  <c r="R316" i="4" a="1"/>
  <c r="R316" i="4" s="1"/>
  <c r="R317" i="4" a="1"/>
  <c r="R317" i="4" s="1"/>
  <c r="R318" i="4" a="1"/>
  <c r="R318" i="4" s="1"/>
  <c r="R319" i="4" a="1"/>
  <c r="R319" i="4" s="1"/>
  <c r="R320" i="4" a="1"/>
  <c r="R320" i="4" s="1"/>
  <c r="R321" i="4" a="1"/>
  <c r="R321" i="4" s="1"/>
  <c r="R322" i="4" a="1"/>
  <c r="R322" i="4" s="1"/>
  <c r="R323" i="4" a="1"/>
  <c r="R323" i="4" s="1"/>
  <c r="R324" i="4" a="1"/>
  <c r="R324" i="4" s="1"/>
  <c r="R325" i="4" a="1"/>
  <c r="R325" i="4" s="1"/>
  <c r="R326" i="4" a="1"/>
  <c r="R326" i="4" s="1"/>
  <c r="R327" i="4" a="1"/>
  <c r="R327" i="4" s="1"/>
  <c r="R328" i="4" a="1"/>
  <c r="R328" i="4" s="1"/>
  <c r="R329" i="4" a="1"/>
  <c r="R329" i="4" s="1"/>
  <c r="R330" i="4" a="1"/>
  <c r="R330" i="4" s="1"/>
  <c r="R331" i="4" a="1"/>
  <c r="R331" i="4" s="1"/>
  <c r="R332" i="4" a="1"/>
  <c r="R332" i="4" s="1"/>
  <c r="R333" i="4" a="1"/>
  <c r="R333" i="4" s="1"/>
  <c r="R334" i="4" a="1"/>
  <c r="R334" i="4" s="1"/>
  <c r="R335" i="4" a="1"/>
  <c r="R335" i="4" s="1"/>
  <c r="R336" i="4" a="1"/>
  <c r="R336" i="4" s="1"/>
  <c r="R337" i="4" a="1"/>
  <c r="R337" i="4" s="1"/>
  <c r="R338" i="4" a="1"/>
  <c r="R338" i="4" s="1"/>
  <c r="R339" i="4" a="1"/>
  <c r="R339" i="4" s="1"/>
  <c r="R340" i="4" a="1"/>
  <c r="R340" i="4" s="1"/>
  <c r="R341" i="4" a="1"/>
  <c r="R341" i="4" s="1"/>
  <c r="R342" i="4" a="1"/>
  <c r="R342" i="4" s="1"/>
  <c r="R343" i="4" a="1"/>
  <c r="R343" i="4" s="1"/>
  <c r="R344" i="4" a="1"/>
  <c r="R344" i="4" s="1"/>
  <c r="R345" i="4" a="1"/>
  <c r="R345" i="4" s="1"/>
  <c r="R346" i="4" a="1"/>
  <c r="R346" i="4" s="1"/>
  <c r="R347" i="4" a="1"/>
  <c r="R347" i="4" s="1"/>
  <c r="R348" i="4" a="1"/>
  <c r="R348" i="4" s="1"/>
  <c r="R349" i="4" a="1"/>
  <c r="R349" i="4" s="1"/>
  <c r="R350" i="4" a="1"/>
  <c r="R350" i="4" s="1"/>
  <c r="R351" i="4" a="1"/>
  <c r="R351" i="4" s="1"/>
  <c r="R352" i="4" a="1"/>
  <c r="R352" i="4" s="1"/>
  <c r="R353" i="4" a="1"/>
  <c r="R353" i="4" s="1"/>
  <c r="R354" i="4" a="1"/>
  <c r="R354" i="4" s="1"/>
  <c r="R355" i="4" a="1"/>
  <c r="R355" i="4" s="1"/>
  <c r="R356" i="4" a="1"/>
  <c r="R356" i="4" s="1"/>
  <c r="R357" i="4" a="1"/>
  <c r="R357" i="4" s="1"/>
  <c r="R358" i="4" a="1"/>
  <c r="R358" i="4" s="1"/>
  <c r="R359" i="4" a="1"/>
  <c r="R359" i="4" s="1"/>
  <c r="R360" i="4" a="1"/>
  <c r="R360" i="4" s="1"/>
  <c r="R361" i="4" a="1"/>
  <c r="R361" i="4" s="1"/>
  <c r="R362" i="4" a="1"/>
  <c r="R362" i="4" s="1"/>
  <c r="R363" i="4" a="1"/>
  <c r="R363" i="4" s="1"/>
  <c r="R364" i="4" a="1"/>
  <c r="R364" i="4" s="1"/>
  <c r="R365" i="4" a="1"/>
  <c r="R365" i="4" s="1"/>
  <c r="R366" i="4" a="1"/>
  <c r="R366" i="4" s="1"/>
  <c r="R367" i="4" a="1"/>
  <c r="R367" i="4" s="1"/>
  <c r="R368" i="4" a="1"/>
  <c r="R368" i="4" s="1"/>
  <c r="R369" i="4" a="1"/>
  <c r="R369" i="4" s="1"/>
  <c r="R370" i="4" a="1"/>
  <c r="R370" i="4" s="1"/>
  <c r="R371" i="4" a="1"/>
  <c r="R371" i="4" s="1"/>
  <c r="R372" i="4" a="1"/>
  <c r="R372" i="4" s="1"/>
  <c r="R373" i="4" a="1"/>
  <c r="R373" i="4" s="1"/>
  <c r="R374" i="4" a="1"/>
  <c r="R374" i="4" s="1"/>
  <c r="R375" i="4" a="1"/>
  <c r="R375" i="4" s="1"/>
  <c r="R376" i="4" a="1"/>
  <c r="R376" i="4" s="1"/>
  <c r="R377" i="4" a="1"/>
  <c r="R377" i="4" s="1"/>
  <c r="R378" i="4" a="1"/>
  <c r="R378" i="4" s="1"/>
  <c r="R379" i="4" a="1"/>
  <c r="R379" i="4" s="1"/>
  <c r="R380" i="4" a="1"/>
  <c r="R380" i="4" s="1"/>
  <c r="R381" i="4" a="1"/>
  <c r="R381" i="4" s="1"/>
  <c r="R382" i="4" a="1"/>
  <c r="R382" i="4" s="1"/>
  <c r="R383" i="4" a="1"/>
  <c r="R383" i="4" s="1"/>
  <c r="R384" i="4" a="1"/>
  <c r="R384" i="4" s="1"/>
  <c r="R385" i="4" a="1"/>
  <c r="R385" i="4" s="1"/>
  <c r="R386" i="4" a="1"/>
  <c r="R386" i="4" s="1"/>
  <c r="R387" i="4" a="1"/>
  <c r="R387" i="4" s="1"/>
  <c r="R388" i="4" a="1"/>
  <c r="R388" i="4" s="1"/>
  <c r="R389" i="4" a="1"/>
  <c r="R389" i="4" s="1"/>
  <c r="R390" i="4" a="1"/>
  <c r="R390" i="4" s="1"/>
  <c r="R391" i="4" a="1"/>
  <c r="R391" i="4" s="1"/>
  <c r="R392" i="4" a="1"/>
  <c r="R392" i="4" s="1"/>
  <c r="R393" i="4" a="1"/>
  <c r="R393" i="4" s="1"/>
  <c r="R394" i="4" a="1"/>
  <c r="R394" i="4" s="1"/>
  <c r="R395" i="4" a="1"/>
  <c r="R395" i="4" s="1"/>
  <c r="R396" i="4" a="1"/>
  <c r="R396" i="4" s="1"/>
  <c r="R397" i="4" a="1"/>
  <c r="R397" i="4" s="1"/>
  <c r="R398" i="4" a="1"/>
  <c r="R398" i="4" s="1"/>
  <c r="R399" i="4" a="1"/>
  <c r="R399" i="4" s="1"/>
  <c r="R400" i="4" a="1"/>
  <c r="R400" i="4" s="1"/>
  <c r="R401" i="4" a="1"/>
  <c r="R401" i="4" s="1"/>
  <c r="R402" i="4" a="1"/>
  <c r="R402" i="4" s="1"/>
  <c r="Q3" i="4" a="1"/>
  <c r="Q3" i="4" s="1"/>
  <c r="Q4" i="4" a="1"/>
  <c r="Q4" i="4" s="1"/>
  <c r="Q5" i="4" a="1"/>
  <c r="Q5" i="4" s="1"/>
  <c r="Q6" i="4" a="1"/>
  <c r="Q6" i="4" s="1"/>
  <c r="Q7" i="4" a="1"/>
  <c r="Q7" i="4" s="1"/>
  <c r="Q8" i="4" a="1"/>
  <c r="Q8" i="4" s="1"/>
  <c r="Q9" i="4" a="1"/>
  <c r="Q9" i="4" s="1"/>
  <c r="Q10" i="4" a="1"/>
  <c r="Q10" i="4" s="1"/>
  <c r="Q11" i="4" a="1"/>
  <c r="Q11" i="4" s="1"/>
  <c r="Q12" i="4" a="1"/>
  <c r="Q12" i="4" s="1"/>
  <c r="Q13" i="4" a="1"/>
  <c r="Q13" i="4" s="1"/>
  <c r="Q14" i="4" a="1"/>
  <c r="Q14" i="4" s="1"/>
  <c r="Q15" i="4" a="1"/>
  <c r="Q15" i="4" s="1"/>
  <c r="Q16" i="4" a="1"/>
  <c r="Q16" i="4" s="1"/>
  <c r="Q17" i="4" a="1"/>
  <c r="Q17" i="4" s="1"/>
  <c r="Q18" i="4" a="1"/>
  <c r="Q18" i="4" s="1"/>
  <c r="Q19" i="4" a="1"/>
  <c r="Q19" i="4" s="1"/>
  <c r="Q20" i="4" a="1"/>
  <c r="Q20" i="4" s="1"/>
  <c r="Q21" i="4" a="1"/>
  <c r="Q21" i="4" s="1"/>
  <c r="Q22" i="4" a="1"/>
  <c r="Q22" i="4" s="1"/>
  <c r="Q23" i="4" a="1"/>
  <c r="Q23" i="4" s="1"/>
  <c r="Q24" i="4" a="1"/>
  <c r="Q24" i="4" s="1"/>
  <c r="Q25" i="4" a="1"/>
  <c r="Q25" i="4" s="1"/>
  <c r="Q26" i="4" a="1"/>
  <c r="Q26" i="4" s="1"/>
  <c r="Q27" i="4" a="1"/>
  <c r="Q27" i="4" s="1"/>
  <c r="Q28" i="4" a="1"/>
  <c r="Q28" i="4" s="1"/>
  <c r="Q29" i="4" a="1"/>
  <c r="Q29" i="4" s="1"/>
  <c r="Q30" i="4" a="1"/>
  <c r="Q30" i="4" s="1"/>
  <c r="Q31" i="4" a="1"/>
  <c r="Q31" i="4" s="1"/>
  <c r="Q32" i="4" a="1"/>
  <c r="Q32" i="4" s="1"/>
  <c r="Q33" i="4" a="1"/>
  <c r="Q33" i="4" s="1"/>
  <c r="Q34" i="4" a="1"/>
  <c r="Q34" i="4" s="1"/>
  <c r="Q35" i="4" a="1"/>
  <c r="Q35" i="4" s="1"/>
  <c r="Q36" i="4" a="1"/>
  <c r="Q36" i="4" s="1"/>
  <c r="Q37" i="4" a="1"/>
  <c r="Q37" i="4" s="1"/>
  <c r="Q38" i="4" a="1"/>
  <c r="Q38" i="4" s="1"/>
  <c r="Q39" i="4" a="1"/>
  <c r="Q39" i="4" s="1"/>
  <c r="Q40" i="4" a="1"/>
  <c r="Q40" i="4" s="1"/>
  <c r="Q41" i="4" a="1"/>
  <c r="Q41" i="4" s="1"/>
  <c r="Q42" i="4" a="1"/>
  <c r="Q42" i="4" s="1"/>
  <c r="Q43" i="4" a="1"/>
  <c r="Q43" i="4" s="1"/>
  <c r="Q44" i="4" a="1"/>
  <c r="Q44" i="4" s="1"/>
  <c r="Q45" i="4" a="1"/>
  <c r="Q45" i="4" s="1"/>
  <c r="Q46" i="4" a="1"/>
  <c r="Q46" i="4" s="1"/>
  <c r="Q47" i="4" a="1"/>
  <c r="Q47" i="4" s="1"/>
  <c r="Q48" i="4" a="1"/>
  <c r="Q48" i="4" s="1"/>
  <c r="Q49" i="4" a="1"/>
  <c r="Q49" i="4" s="1"/>
  <c r="Q50" i="4" a="1"/>
  <c r="Q50" i="4" s="1"/>
  <c r="Q51" i="4" a="1"/>
  <c r="Q51" i="4" s="1"/>
  <c r="Q52" i="4" a="1"/>
  <c r="Q52" i="4" s="1"/>
  <c r="Q53" i="4" a="1"/>
  <c r="Q53" i="4" s="1"/>
  <c r="Q54" i="4" a="1"/>
  <c r="Q54" i="4" s="1"/>
  <c r="Q55" i="4" a="1"/>
  <c r="Q55" i="4" s="1"/>
  <c r="Q56" i="4" a="1"/>
  <c r="Q56" i="4" s="1"/>
  <c r="Q57" i="4" a="1"/>
  <c r="Q57" i="4" s="1"/>
  <c r="Q58" i="4" a="1"/>
  <c r="Q58" i="4" s="1"/>
  <c r="Q59" i="4" a="1"/>
  <c r="Q59" i="4" s="1"/>
  <c r="Q60" i="4" a="1"/>
  <c r="Q60" i="4" s="1"/>
  <c r="Q61" i="4" a="1"/>
  <c r="Q61" i="4" s="1"/>
  <c r="Q62" i="4" a="1"/>
  <c r="Q62" i="4" s="1"/>
  <c r="Q63" i="4" a="1"/>
  <c r="Q63" i="4" s="1"/>
  <c r="Q64" i="4" a="1"/>
  <c r="Q64" i="4" s="1"/>
  <c r="Q65" i="4" a="1"/>
  <c r="Q65" i="4" s="1"/>
  <c r="Q66" i="4" a="1"/>
  <c r="Q66" i="4" s="1"/>
  <c r="Q67" i="4" a="1"/>
  <c r="Q67" i="4" s="1"/>
  <c r="Q68" i="4" a="1"/>
  <c r="Q68" i="4" s="1"/>
  <c r="Q69" i="4" a="1"/>
  <c r="Q69" i="4" s="1"/>
  <c r="Q70" i="4" a="1"/>
  <c r="Q70" i="4" s="1"/>
  <c r="Q71" i="4" a="1"/>
  <c r="Q71" i="4" s="1"/>
  <c r="Q72" i="4" a="1"/>
  <c r="Q72" i="4" s="1"/>
  <c r="Q73" i="4" a="1"/>
  <c r="Q73" i="4" s="1"/>
  <c r="Q74" i="4" a="1"/>
  <c r="Q74" i="4" s="1"/>
  <c r="Q75" i="4" a="1"/>
  <c r="Q75" i="4" s="1"/>
  <c r="Q76" i="4" a="1"/>
  <c r="Q76" i="4" s="1"/>
  <c r="Q77" i="4" a="1"/>
  <c r="Q77" i="4" s="1"/>
  <c r="Q78" i="4" a="1"/>
  <c r="Q78" i="4" s="1"/>
  <c r="Q79" i="4" a="1"/>
  <c r="Q79" i="4" s="1"/>
  <c r="Q80" i="4" a="1"/>
  <c r="Q80" i="4" s="1"/>
  <c r="Q81" i="4" a="1"/>
  <c r="Q81" i="4" s="1"/>
  <c r="Q82" i="4" a="1"/>
  <c r="Q82" i="4" s="1"/>
  <c r="Q83" i="4" a="1"/>
  <c r="Q83" i="4" s="1"/>
  <c r="Q84" i="4" a="1"/>
  <c r="Q84" i="4" s="1"/>
  <c r="Q85" i="4" a="1"/>
  <c r="Q85" i="4" s="1"/>
  <c r="Q86" i="4" a="1"/>
  <c r="Q86" i="4" s="1"/>
  <c r="Q87" i="4" a="1"/>
  <c r="Q87" i="4" s="1"/>
  <c r="Q88" i="4" a="1"/>
  <c r="Q88" i="4" s="1"/>
  <c r="Q89" i="4" a="1"/>
  <c r="Q89" i="4" s="1"/>
  <c r="Q90" i="4" a="1"/>
  <c r="Q90" i="4" s="1"/>
  <c r="Q91" i="4" a="1"/>
  <c r="Q91" i="4" s="1"/>
  <c r="Q92" i="4" a="1"/>
  <c r="Q92" i="4" s="1"/>
  <c r="Q93" i="4" a="1"/>
  <c r="Q93" i="4" s="1"/>
  <c r="Q94" i="4" a="1"/>
  <c r="Q94" i="4" s="1"/>
  <c r="Q95" i="4" a="1"/>
  <c r="Q95" i="4" s="1"/>
  <c r="Q96" i="4" a="1"/>
  <c r="Q96" i="4" s="1"/>
  <c r="Q97" i="4" a="1"/>
  <c r="Q97" i="4" s="1"/>
  <c r="Q98" i="4" a="1"/>
  <c r="Q98" i="4" s="1"/>
  <c r="Q99" i="4" a="1"/>
  <c r="Q99" i="4" s="1"/>
  <c r="Q100" i="4" a="1"/>
  <c r="Q100" i="4" s="1"/>
  <c r="Q101" i="4" a="1"/>
  <c r="Q101" i="4" s="1"/>
  <c r="Q102" i="4" a="1"/>
  <c r="Q102" i="4" s="1"/>
  <c r="Q103" i="4" a="1"/>
  <c r="Q103" i="4" s="1"/>
  <c r="Q104" i="4" a="1"/>
  <c r="Q104" i="4" s="1"/>
  <c r="Q105" i="4" a="1"/>
  <c r="Q105" i="4" s="1"/>
  <c r="Q106" i="4" a="1"/>
  <c r="Q106" i="4" s="1"/>
  <c r="Q107" i="4" a="1"/>
  <c r="Q107" i="4" s="1"/>
  <c r="Q108" i="4" a="1"/>
  <c r="Q108" i="4" s="1"/>
  <c r="Q109" i="4" a="1"/>
  <c r="Q109" i="4" s="1"/>
  <c r="Q110" i="4" a="1"/>
  <c r="Q110" i="4" s="1"/>
  <c r="Q111" i="4" a="1"/>
  <c r="Q111" i="4" s="1"/>
  <c r="Q112" i="4" a="1"/>
  <c r="Q112" i="4" s="1"/>
  <c r="Q113" i="4" a="1"/>
  <c r="Q113" i="4" s="1"/>
  <c r="Q114" i="4" a="1"/>
  <c r="Q114" i="4" s="1"/>
  <c r="Q115" i="4" a="1"/>
  <c r="Q115" i="4" s="1"/>
  <c r="Q116" i="4" a="1"/>
  <c r="Q116" i="4" s="1"/>
  <c r="Q117" i="4" a="1"/>
  <c r="Q117" i="4" s="1"/>
  <c r="Q118" i="4" a="1"/>
  <c r="Q118" i="4" s="1"/>
  <c r="Q119" i="4" a="1"/>
  <c r="Q119" i="4" s="1"/>
  <c r="Q120" i="4" a="1"/>
  <c r="Q120" i="4" s="1"/>
  <c r="Q121" i="4" a="1"/>
  <c r="Q121" i="4" s="1"/>
  <c r="Q122" i="4" a="1"/>
  <c r="Q122" i="4" s="1"/>
  <c r="Q123" i="4" a="1"/>
  <c r="Q123" i="4" s="1"/>
  <c r="Q124" i="4" a="1"/>
  <c r="Q124" i="4" s="1"/>
  <c r="Q125" i="4" a="1"/>
  <c r="Q125" i="4" s="1"/>
  <c r="Q126" i="4" a="1"/>
  <c r="Q126" i="4" s="1"/>
  <c r="Q127" i="4" a="1"/>
  <c r="Q127" i="4" s="1"/>
  <c r="Q128" i="4" a="1"/>
  <c r="Q128" i="4" s="1"/>
  <c r="Q129" i="4" a="1"/>
  <c r="Q129" i="4" s="1"/>
  <c r="Q130" i="4" a="1"/>
  <c r="Q130" i="4" s="1"/>
  <c r="Q131" i="4" a="1"/>
  <c r="Q131" i="4" s="1"/>
  <c r="Q132" i="4" a="1"/>
  <c r="Q132" i="4" s="1"/>
  <c r="Q133" i="4" a="1"/>
  <c r="Q133" i="4" s="1"/>
  <c r="Q134" i="4" a="1"/>
  <c r="Q134" i="4" s="1"/>
  <c r="Q135" i="4" a="1"/>
  <c r="Q135" i="4" s="1"/>
  <c r="Q136" i="4" a="1"/>
  <c r="Q136" i="4" s="1"/>
  <c r="Q137" i="4" a="1"/>
  <c r="Q137" i="4" s="1"/>
  <c r="Q138" i="4" a="1"/>
  <c r="Q138" i="4" s="1"/>
  <c r="Q139" i="4" a="1"/>
  <c r="Q139" i="4" s="1"/>
  <c r="Q140" i="4" a="1"/>
  <c r="Q140" i="4" s="1"/>
  <c r="Q141" i="4" a="1"/>
  <c r="Q141" i="4" s="1"/>
  <c r="Q142" i="4" a="1"/>
  <c r="Q142" i="4" s="1"/>
  <c r="Q143" i="4" a="1"/>
  <c r="Q143" i="4" s="1"/>
  <c r="Q144" i="4" a="1"/>
  <c r="Q144" i="4" s="1"/>
  <c r="Q145" i="4" a="1"/>
  <c r="Q145" i="4" s="1"/>
  <c r="Q146" i="4" a="1"/>
  <c r="Q146" i="4" s="1"/>
  <c r="Q147" i="4" a="1"/>
  <c r="Q147" i="4" s="1"/>
  <c r="Q148" i="4" a="1"/>
  <c r="Q148" i="4" s="1"/>
  <c r="Q149" i="4" a="1"/>
  <c r="Q149" i="4" s="1"/>
  <c r="Q150" i="4" a="1"/>
  <c r="Q150" i="4" s="1"/>
  <c r="Q151" i="4" a="1"/>
  <c r="Q151" i="4" s="1"/>
  <c r="Q152" i="4" a="1"/>
  <c r="Q152" i="4" s="1"/>
  <c r="Q153" i="4" a="1"/>
  <c r="Q153" i="4" s="1"/>
  <c r="Q154" i="4" a="1"/>
  <c r="Q154" i="4" s="1"/>
  <c r="Q155" i="4" a="1"/>
  <c r="Q155" i="4" s="1"/>
  <c r="Q156" i="4" a="1"/>
  <c r="Q156" i="4" s="1"/>
  <c r="Q157" i="4" a="1"/>
  <c r="Q157" i="4" s="1"/>
  <c r="Q158" i="4" a="1"/>
  <c r="Q158" i="4" s="1"/>
  <c r="Q159" i="4" a="1"/>
  <c r="Q159" i="4" s="1"/>
  <c r="Q160" i="4" a="1"/>
  <c r="Q160" i="4" s="1"/>
  <c r="Q161" i="4" a="1"/>
  <c r="Q161" i="4" s="1"/>
  <c r="Q162" i="4" a="1"/>
  <c r="Q162" i="4" s="1"/>
  <c r="Q163" i="4" a="1"/>
  <c r="Q163" i="4" s="1"/>
  <c r="Q164" i="4" a="1"/>
  <c r="Q164" i="4" s="1"/>
  <c r="Q165" i="4" a="1"/>
  <c r="Q165" i="4" s="1"/>
  <c r="Q166" i="4" a="1"/>
  <c r="Q166" i="4" s="1"/>
  <c r="Q167" i="4" a="1"/>
  <c r="Q167" i="4" s="1"/>
  <c r="Q168" i="4" a="1"/>
  <c r="Q168" i="4" s="1"/>
  <c r="Q169" i="4" a="1"/>
  <c r="Q169" i="4" s="1"/>
  <c r="Q170" i="4" a="1"/>
  <c r="Q170" i="4" s="1"/>
  <c r="Q171" i="4" a="1"/>
  <c r="Q171" i="4" s="1"/>
  <c r="Q172" i="4" a="1"/>
  <c r="Q172" i="4" s="1"/>
  <c r="Q173" i="4" a="1"/>
  <c r="Q173" i="4" s="1"/>
  <c r="Q174" i="4" a="1"/>
  <c r="Q174" i="4" s="1"/>
  <c r="Q175" i="4" a="1"/>
  <c r="Q175" i="4" s="1"/>
  <c r="Q176" i="4" a="1"/>
  <c r="Q176" i="4" s="1"/>
  <c r="Q177" i="4" a="1"/>
  <c r="Q177" i="4" s="1"/>
  <c r="Q178" i="4" a="1"/>
  <c r="Q178" i="4" s="1"/>
  <c r="Q179" i="4" a="1"/>
  <c r="Q179" i="4" s="1"/>
  <c r="Q180" i="4" a="1"/>
  <c r="Q180" i="4" s="1"/>
  <c r="Q181" i="4" a="1"/>
  <c r="Q181" i="4" s="1"/>
  <c r="Q182" i="4" a="1"/>
  <c r="Q182" i="4" s="1"/>
  <c r="Q183" i="4" a="1"/>
  <c r="Q183" i="4" s="1"/>
  <c r="Q184" i="4" a="1"/>
  <c r="Q184" i="4" s="1"/>
  <c r="Q185" i="4" a="1"/>
  <c r="Q185" i="4" s="1"/>
  <c r="Q186" i="4" a="1"/>
  <c r="Q186" i="4" s="1"/>
  <c r="Q187" i="4" a="1"/>
  <c r="Q187" i="4" s="1"/>
  <c r="Q188" i="4" a="1"/>
  <c r="Q188" i="4" s="1"/>
  <c r="Q189" i="4" a="1"/>
  <c r="Q189" i="4" s="1"/>
  <c r="Q190" i="4" a="1"/>
  <c r="Q190" i="4" s="1"/>
  <c r="Q191" i="4" a="1"/>
  <c r="Q191" i="4" s="1"/>
  <c r="Q192" i="4" a="1"/>
  <c r="Q192" i="4" s="1"/>
  <c r="Q193" i="4" a="1"/>
  <c r="Q193" i="4" s="1"/>
  <c r="Q194" i="4" a="1"/>
  <c r="Q194" i="4" s="1"/>
  <c r="Q195" i="4" a="1"/>
  <c r="Q195" i="4" s="1"/>
  <c r="Q196" i="4" a="1"/>
  <c r="Q196" i="4" s="1"/>
  <c r="Q197" i="4" a="1"/>
  <c r="Q197" i="4" s="1"/>
  <c r="Q198" i="4" a="1"/>
  <c r="Q198" i="4" s="1"/>
  <c r="Q199" i="4" a="1"/>
  <c r="Q199" i="4" s="1"/>
  <c r="Q200" i="4" a="1"/>
  <c r="Q200" i="4" s="1"/>
  <c r="Q201" i="4" a="1"/>
  <c r="Q201" i="4" s="1"/>
  <c r="Q202" i="4" a="1"/>
  <c r="Q202" i="4" s="1"/>
  <c r="Q203" i="4" a="1"/>
  <c r="Q203" i="4" s="1"/>
  <c r="Q204" i="4" a="1"/>
  <c r="Q204" i="4" s="1"/>
  <c r="Q205" i="4" a="1"/>
  <c r="Q205" i="4" s="1"/>
  <c r="Q206" i="4" a="1"/>
  <c r="Q206" i="4" s="1"/>
  <c r="Q207" i="4" a="1"/>
  <c r="Q207" i="4" s="1"/>
  <c r="Q208" i="4" a="1"/>
  <c r="Q208" i="4" s="1"/>
  <c r="Q209" i="4" a="1"/>
  <c r="Q209" i="4" s="1"/>
  <c r="Q210" i="4" a="1"/>
  <c r="Q210" i="4" s="1"/>
  <c r="Q211" i="4" a="1"/>
  <c r="Q211" i="4" s="1"/>
  <c r="Q212" i="4" a="1"/>
  <c r="Q212" i="4" s="1"/>
  <c r="Q213" i="4" a="1"/>
  <c r="Q213" i="4" s="1"/>
  <c r="Q214" i="4" a="1"/>
  <c r="Q214" i="4" s="1"/>
  <c r="Q215" i="4" a="1"/>
  <c r="Q215" i="4" s="1"/>
  <c r="Q216" i="4" a="1"/>
  <c r="Q216" i="4" s="1"/>
  <c r="Q217" i="4" a="1"/>
  <c r="Q217" i="4" s="1"/>
  <c r="Q218" i="4" a="1"/>
  <c r="Q218" i="4" s="1"/>
  <c r="Q219" i="4" a="1"/>
  <c r="Q219" i="4" s="1"/>
  <c r="Q220" i="4" a="1"/>
  <c r="Q220" i="4" s="1"/>
  <c r="Q221" i="4" a="1"/>
  <c r="Q221" i="4" s="1"/>
  <c r="Q222" i="4" a="1"/>
  <c r="Q222" i="4" s="1"/>
  <c r="Q223" i="4" a="1"/>
  <c r="Q223" i="4" s="1"/>
  <c r="Q224" i="4" a="1"/>
  <c r="Q224" i="4" s="1"/>
  <c r="Q225" i="4" a="1"/>
  <c r="Q225" i="4" s="1"/>
  <c r="Q226" i="4" a="1"/>
  <c r="Q226" i="4" s="1"/>
  <c r="Q227" i="4" a="1"/>
  <c r="Q227" i="4" s="1"/>
  <c r="Q228" i="4" a="1"/>
  <c r="Q228" i="4" s="1"/>
  <c r="Q229" i="4" a="1"/>
  <c r="Q229" i="4" s="1"/>
  <c r="Q230" i="4" a="1"/>
  <c r="Q230" i="4" s="1"/>
  <c r="Q231" i="4" a="1"/>
  <c r="Q231" i="4" s="1"/>
  <c r="Q232" i="4" a="1"/>
  <c r="Q232" i="4" s="1"/>
  <c r="Q233" i="4" a="1"/>
  <c r="Q233" i="4" s="1"/>
  <c r="Q234" i="4" a="1"/>
  <c r="Q234" i="4" s="1"/>
  <c r="Q235" i="4" a="1"/>
  <c r="Q235" i="4" s="1"/>
  <c r="Q236" i="4" a="1"/>
  <c r="Q236" i="4" s="1"/>
  <c r="Q237" i="4" a="1"/>
  <c r="Q237" i="4" s="1"/>
  <c r="Q238" i="4" a="1"/>
  <c r="Q238" i="4" s="1"/>
  <c r="Q239" i="4" a="1"/>
  <c r="Q239" i="4" s="1"/>
  <c r="Q240" i="4" a="1"/>
  <c r="Q240" i="4" s="1"/>
  <c r="Q241" i="4" a="1"/>
  <c r="Q241" i="4" s="1"/>
  <c r="Q242" i="4" a="1"/>
  <c r="Q242" i="4" s="1"/>
  <c r="Q243" i="4" a="1"/>
  <c r="Q243" i="4" s="1"/>
  <c r="Q244" i="4" a="1"/>
  <c r="Q244" i="4" s="1"/>
  <c r="Q245" i="4" a="1"/>
  <c r="Q245" i="4" s="1"/>
  <c r="Q246" i="4" a="1"/>
  <c r="Q246" i="4" s="1"/>
  <c r="Q247" i="4" a="1"/>
  <c r="Q247" i="4" s="1"/>
  <c r="Q248" i="4" a="1"/>
  <c r="Q248" i="4" s="1"/>
  <c r="Q249" i="4" a="1"/>
  <c r="Q249" i="4" s="1"/>
  <c r="Q250" i="4" a="1"/>
  <c r="Q250" i="4" s="1"/>
  <c r="Q251" i="4" a="1"/>
  <c r="Q251" i="4" s="1"/>
  <c r="Q252" i="4" a="1"/>
  <c r="Q252" i="4" s="1"/>
  <c r="Q253" i="4" a="1"/>
  <c r="Q253" i="4" s="1"/>
  <c r="Q254" i="4" a="1"/>
  <c r="Q254" i="4" s="1"/>
  <c r="Q255" i="4" a="1"/>
  <c r="Q255" i="4" s="1"/>
  <c r="Q256" i="4" a="1"/>
  <c r="Q256" i="4" s="1"/>
  <c r="Q257" i="4" a="1"/>
  <c r="Q257" i="4" s="1"/>
  <c r="Q258" i="4" a="1"/>
  <c r="Q258" i="4" s="1"/>
  <c r="Q259" i="4" a="1"/>
  <c r="Q259" i="4" s="1"/>
  <c r="Q260" i="4" a="1"/>
  <c r="Q260" i="4" s="1"/>
  <c r="Q261" i="4" a="1"/>
  <c r="Q261" i="4" s="1"/>
  <c r="Q262" i="4" a="1"/>
  <c r="Q262" i="4" s="1"/>
  <c r="Q263" i="4" a="1"/>
  <c r="Q263" i="4" s="1"/>
  <c r="Q264" i="4" a="1"/>
  <c r="Q264" i="4" s="1"/>
  <c r="Q265" i="4" a="1"/>
  <c r="Q265" i="4" s="1"/>
  <c r="Q266" i="4" a="1"/>
  <c r="Q266" i="4" s="1"/>
  <c r="Q267" i="4" a="1"/>
  <c r="Q267" i="4" s="1"/>
  <c r="Q268" i="4" a="1"/>
  <c r="Q268" i="4" s="1"/>
  <c r="Q269" i="4" a="1"/>
  <c r="Q269" i="4" s="1"/>
  <c r="Q270" i="4" a="1"/>
  <c r="Q270" i="4" s="1"/>
  <c r="Q271" i="4" a="1"/>
  <c r="Q271" i="4" s="1"/>
  <c r="Q272" i="4" a="1"/>
  <c r="Q272" i="4" s="1"/>
  <c r="Q273" i="4" a="1"/>
  <c r="Q273" i="4" s="1"/>
  <c r="Q274" i="4" a="1"/>
  <c r="Q274" i="4" s="1"/>
  <c r="Q275" i="4" a="1"/>
  <c r="Q275" i="4" s="1"/>
  <c r="Q276" i="4" a="1"/>
  <c r="Q276" i="4" s="1"/>
  <c r="Q277" i="4" a="1"/>
  <c r="Q277" i="4" s="1"/>
  <c r="Q278" i="4" a="1"/>
  <c r="Q278" i="4" s="1"/>
  <c r="Q279" i="4" a="1"/>
  <c r="Q279" i="4" s="1"/>
  <c r="Q280" i="4" a="1"/>
  <c r="Q280" i="4" s="1"/>
  <c r="Q281" i="4" a="1"/>
  <c r="Q281" i="4" s="1"/>
  <c r="Q282" i="4" a="1"/>
  <c r="Q282" i="4" s="1"/>
  <c r="Q283" i="4" a="1"/>
  <c r="Q283" i="4" s="1"/>
  <c r="Q284" i="4" a="1"/>
  <c r="Q284" i="4" s="1"/>
  <c r="Q285" i="4" a="1"/>
  <c r="Q285" i="4" s="1"/>
  <c r="Q286" i="4" a="1"/>
  <c r="Q286" i="4" s="1"/>
  <c r="Q287" i="4" a="1"/>
  <c r="Q287" i="4" s="1"/>
  <c r="Q288" i="4" a="1"/>
  <c r="Q288" i="4" s="1"/>
  <c r="Q289" i="4" a="1"/>
  <c r="Q289" i="4" s="1"/>
  <c r="Q290" i="4" a="1"/>
  <c r="Q290" i="4" s="1"/>
  <c r="Q291" i="4" a="1"/>
  <c r="Q291" i="4" s="1"/>
  <c r="Q292" i="4" a="1"/>
  <c r="Q292" i="4" s="1"/>
  <c r="Q293" i="4" a="1"/>
  <c r="Q293" i="4" s="1"/>
  <c r="Q294" i="4" a="1"/>
  <c r="Q294" i="4" s="1"/>
  <c r="Q295" i="4" a="1"/>
  <c r="Q295" i="4" s="1"/>
  <c r="Q296" i="4" a="1"/>
  <c r="Q296" i="4" s="1"/>
  <c r="Q297" i="4" a="1"/>
  <c r="Q297" i="4" s="1"/>
  <c r="Q298" i="4" a="1"/>
  <c r="Q298" i="4" s="1"/>
  <c r="Q299" i="4" a="1"/>
  <c r="Q299" i="4" s="1"/>
  <c r="Q300" i="4" a="1"/>
  <c r="Q300" i="4" s="1"/>
  <c r="Q301" i="4" a="1"/>
  <c r="Q301" i="4" s="1"/>
  <c r="Q302" i="4" a="1"/>
  <c r="Q302" i="4" s="1"/>
  <c r="Q303" i="4" a="1"/>
  <c r="Q303" i="4" s="1"/>
  <c r="Q304" i="4" a="1"/>
  <c r="Q304" i="4" s="1"/>
  <c r="Q305" i="4" a="1"/>
  <c r="Q305" i="4" s="1"/>
  <c r="Q306" i="4" a="1"/>
  <c r="Q306" i="4" s="1"/>
  <c r="Q307" i="4" a="1"/>
  <c r="Q307" i="4" s="1"/>
  <c r="Q308" i="4" a="1"/>
  <c r="Q308" i="4" s="1"/>
  <c r="Q309" i="4" a="1"/>
  <c r="Q309" i="4" s="1"/>
  <c r="Q310" i="4" a="1"/>
  <c r="Q310" i="4" s="1"/>
  <c r="Q311" i="4" a="1"/>
  <c r="Q311" i="4" s="1"/>
  <c r="Q312" i="4" a="1"/>
  <c r="Q312" i="4" s="1"/>
  <c r="Q313" i="4" a="1"/>
  <c r="Q313" i="4" s="1"/>
  <c r="Q314" i="4" a="1"/>
  <c r="Q314" i="4" s="1"/>
  <c r="Q315" i="4" a="1"/>
  <c r="Q315" i="4" s="1"/>
  <c r="Q316" i="4" a="1"/>
  <c r="Q316" i="4" s="1"/>
  <c r="Q317" i="4" a="1"/>
  <c r="Q317" i="4" s="1"/>
  <c r="Q318" i="4" a="1"/>
  <c r="Q318" i="4" s="1"/>
  <c r="Q319" i="4" a="1"/>
  <c r="Q319" i="4" s="1"/>
  <c r="Q320" i="4" a="1"/>
  <c r="Q320" i="4" s="1"/>
  <c r="Q321" i="4" a="1"/>
  <c r="Q321" i="4" s="1"/>
  <c r="Q322" i="4" a="1"/>
  <c r="Q322" i="4" s="1"/>
  <c r="Q323" i="4" a="1"/>
  <c r="Q323" i="4" s="1"/>
  <c r="Q324" i="4" a="1"/>
  <c r="Q324" i="4" s="1"/>
  <c r="Q325" i="4" a="1"/>
  <c r="Q325" i="4" s="1"/>
  <c r="Q326" i="4" a="1"/>
  <c r="Q326" i="4" s="1"/>
  <c r="Q327" i="4" a="1"/>
  <c r="Q327" i="4" s="1"/>
  <c r="Q328" i="4" a="1"/>
  <c r="Q328" i="4" s="1"/>
  <c r="Q329" i="4" a="1"/>
  <c r="Q329" i="4" s="1"/>
  <c r="Q330" i="4" a="1"/>
  <c r="Q330" i="4" s="1"/>
  <c r="Q331" i="4" a="1"/>
  <c r="Q331" i="4" s="1"/>
  <c r="Q332" i="4" a="1"/>
  <c r="Q332" i="4" s="1"/>
  <c r="Q333" i="4" a="1"/>
  <c r="Q333" i="4" s="1"/>
  <c r="Q334" i="4" a="1"/>
  <c r="Q334" i="4" s="1"/>
  <c r="Q335" i="4" a="1"/>
  <c r="Q335" i="4" s="1"/>
  <c r="Q336" i="4" a="1"/>
  <c r="Q336" i="4" s="1"/>
  <c r="Q337" i="4" a="1"/>
  <c r="Q337" i="4" s="1"/>
  <c r="Q338" i="4" a="1"/>
  <c r="Q338" i="4" s="1"/>
  <c r="Q339" i="4" a="1"/>
  <c r="Q339" i="4" s="1"/>
  <c r="Q340" i="4" a="1"/>
  <c r="Q340" i="4" s="1"/>
  <c r="Q341" i="4" a="1"/>
  <c r="Q341" i="4" s="1"/>
  <c r="Q342" i="4" a="1"/>
  <c r="Q342" i="4" s="1"/>
  <c r="Q343" i="4" a="1"/>
  <c r="Q343" i="4" s="1"/>
  <c r="Q344" i="4" a="1"/>
  <c r="Q344" i="4" s="1"/>
  <c r="Q345" i="4" a="1"/>
  <c r="Q345" i="4" s="1"/>
  <c r="Q346" i="4" a="1"/>
  <c r="Q346" i="4" s="1"/>
  <c r="Q347" i="4" a="1"/>
  <c r="Q347" i="4" s="1"/>
  <c r="Q348" i="4" a="1"/>
  <c r="Q348" i="4" s="1"/>
  <c r="Q349" i="4" a="1"/>
  <c r="Q349" i="4" s="1"/>
  <c r="Q350" i="4" a="1"/>
  <c r="Q350" i="4" s="1"/>
  <c r="Q351" i="4" a="1"/>
  <c r="Q351" i="4" s="1"/>
  <c r="Q352" i="4" a="1"/>
  <c r="Q352" i="4" s="1"/>
  <c r="Q353" i="4" a="1"/>
  <c r="Q353" i="4" s="1"/>
  <c r="Q354" i="4" a="1"/>
  <c r="Q354" i="4" s="1"/>
  <c r="Q355" i="4" a="1"/>
  <c r="Q355" i="4" s="1"/>
  <c r="Q356" i="4" a="1"/>
  <c r="Q356" i="4" s="1"/>
  <c r="Q357" i="4" a="1"/>
  <c r="Q357" i="4" s="1"/>
  <c r="Q358" i="4" a="1"/>
  <c r="Q358" i="4" s="1"/>
  <c r="Q359" i="4" a="1"/>
  <c r="Q359" i="4" s="1"/>
  <c r="Q360" i="4" a="1"/>
  <c r="Q360" i="4" s="1"/>
  <c r="Q361" i="4" a="1"/>
  <c r="Q361" i="4" s="1"/>
  <c r="Q362" i="4" a="1"/>
  <c r="Q362" i="4" s="1"/>
  <c r="Q363" i="4" a="1"/>
  <c r="Q363" i="4" s="1"/>
  <c r="Q364" i="4" a="1"/>
  <c r="Q364" i="4" s="1"/>
  <c r="Q365" i="4" a="1"/>
  <c r="Q365" i="4" s="1"/>
  <c r="Q366" i="4" a="1"/>
  <c r="Q366" i="4" s="1"/>
  <c r="Q367" i="4" a="1"/>
  <c r="Q367" i="4" s="1"/>
  <c r="Q368" i="4" a="1"/>
  <c r="Q368" i="4" s="1"/>
  <c r="Q369" i="4" a="1"/>
  <c r="Q369" i="4" s="1"/>
  <c r="Q370" i="4" a="1"/>
  <c r="Q370" i="4" s="1"/>
  <c r="Q371" i="4" a="1"/>
  <c r="Q371" i="4" s="1"/>
  <c r="Q372" i="4" a="1"/>
  <c r="Q372" i="4" s="1"/>
  <c r="Q373" i="4" a="1"/>
  <c r="Q373" i="4" s="1"/>
  <c r="Q374" i="4" a="1"/>
  <c r="Q374" i="4" s="1"/>
  <c r="Q375" i="4" a="1"/>
  <c r="Q375" i="4" s="1"/>
  <c r="Q376" i="4" a="1"/>
  <c r="Q376" i="4" s="1"/>
  <c r="Q377" i="4" a="1"/>
  <c r="Q377" i="4" s="1"/>
  <c r="Q378" i="4" a="1"/>
  <c r="Q378" i="4" s="1"/>
  <c r="Q379" i="4" a="1"/>
  <c r="Q379" i="4" s="1"/>
  <c r="Q380" i="4" a="1"/>
  <c r="Q380" i="4" s="1"/>
  <c r="Q381" i="4" a="1"/>
  <c r="Q381" i="4" s="1"/>
  <c r="Q382" i="4" a="1"/>
  <c r="Q382" i="4" s="1"/>
  <c r="Q383" i="4" a="1"/>
  <c r="Q383" i="4" s="1"/>
  <c r="Q384" i="4" a="1"/>
  <c r="Q384" i="4" s="1"/>
  <c r="Q385" i="4" a="1"/>
  <c r="Q385" i="4" s="1"/>
  <c r="Q386" i="4" a="1"/>
  <c r="Q386" i="4" s="1"/>
  <c r="Q387" i="4" a="1"/>
  <c r="Q387" i="4" s="1"/>
  <c r="Q388" i="4" a="1"/>
  <c r="Q388" i="4" s="1"/>
  <c r="Q389" i="4" a="1"/>
  <c r="Q389" i="4" s="1"/>
  <c r="Q390" i="4" a="1"/>
  <c r="Q390" i="4" s="1"/>
  <c r="Q391" i="4" a="1"/>
  <c r="Q391" i="4" s="1"/>
  <c r="Q392" i="4" a="1"/>
  <c r="Q392" i="4" s="1"/>
  <c r="Q393" i="4" a="1"/>
  <c r="Q393" i="4" s="1"/>
  <c r="Q394" i="4" a="1"/>
  <c r="Q394" i="4" s="1"/>
  <c r="Q395" i="4" a="1"/>
  <c r="Q395" i="4" s="1"/>
  <c r="Q396" i="4" a="1"/>
  <c r="Q396" i="4" s="1"/>
  <c r="Q397" i="4" a="1"/>
  <c r="Q397" i="4" s="1"/>
  <c r="Q398" i="4" a="1"/>
  <c r="Q398" i="4" s="1"/>
  <c r="Q399" i="4" a="1"/>
  <c r="Q399" i="4" s="1"/>
  <c r="Q400" i="4" a="1"/>
  <c r="Q400" i="4" s="1"/>
  <c r="Q401" i="4" a="1"/>
  <c r="Q401" i="4" s="1"/>
  <c r="Q402" i="4" a="1"/>
  <c r="Q402" i="4" s="1"/>
  <c r="P3" i="4" a="1"/>
  <c r="P3" i="4" s="1"/>
  <c r="P4" i="4" a="1"/>
  <c r="P4" i="4" s="1"/>
  <c r="P5" i="4" a="1"/>
  <c r="P5" i="4" s="1"/>
  <c r="P6" i="4" a="1"/>
  <c r="P6" i="4" s="1"/>
  <c r="P7" i="4" a="1"/>
  <c r="P7" i="4" s="1"/>
  <c r="P8" i="4" a="1"/>
  <c r="P8" i="4" s="1"/>
  <c r="P9" i="4" a="1"/>
  <c r="P9" i="4" s="1"/>
  <c r="P10" i="4" a="1"/>
  <c r="P10" i="4" s="1"/>
  <c r="P11" i="4" a="1"/>
  <c r="P11" i="4" s="1"/>
  <c r="P12" i="4" a="1"/>
  <c r="P12" i="4" s="1"/>
  <c r="P13" i="4" a="1"/>
  <c r="P13" i="4" s="1"/>
  <c r="P14" i="4" a="1"/>
  <c r="P14" i="4" s="1"/>
  <c r="P15" i="4" a="1"/>
  <c r="P15" i="4" s="1"/>
  <c r="P16" i="4" a="1"/>
  <c r="P16" i="4" s="1"/>
  <c r="P17" i="4" a="1"/>
  <c r="P17" i="4" s="1"/>
  <c r="P18" i="4" a="1"/>
  <c r="P18" i="4" s="1"/>
  <c r="P19" i="4" a="1"/>
  <c r="P19" i="4" s="1"/>
  <c r="P20" i="4" a="1"/>
  <c r="P20" i="4" s="1"/>
  <c r="P21" i="4" a="1"/>
  <c r="P21" i="4" s="1"/>
  <c r="P22" i="4" a="1"/>
  <c r="P22" i="4" s="1"/>
  <c r="P23" i="4" a="1"/>
  <c r="P23" i="4" s="1"/>
  <c r="P24" i="4" a="1"/>
  <c r="P24" i="4" s="1"/>
  <c r="P25" i="4" a="1"/>
  <c r="P25" i="4" s="1"/>
  <c r="P26" i="4" a="1"/>
  <c r="P26" i="4" s="1"/>
  <c r="P27" i="4" a="1"/>
  <c r="P27" i="4" s="1"/>
  <c r="P28" i="4" a="1"/>
  <c r="P28" i="4" s="1"/>
  <c r="P29" i="4" a="1"/>
  <c r="P29" i="4" s="1"/>
  <c r="P30" i="4" a="1"/>
  <c r="P30" i="4" s="1"/>
  <c r="P31" i="4" a="1"/>
  <c r="P31" i="4" s="1"/>
  <c r="P32" i="4" a="1"/>
  <c r="P32" i="4" s="1"/>
  <c r="P33" i="4" a="1"/>
  <c r="P33" i="4" s="1"/>
  <c r="P34" i="4" a="1"/>
  <c r="P34" i="4" s="1"/>
  <c r="P35" i="4" a="1"/>
  <c r="P35" i="4" s="1"/>
  <c r="P36" i="4" a="1"/>
  <c r="P36" i="4" s="1"/>
  <c r="P37" i="4" a="1"/>
  <c r="P37" i="4" s="1"/>
  <c r="P38" i="4" a="1"/>
  <c r="P38" i="4" s="1"/>
  <c r="P39" i="4" a="1"/>
  <c r="P39" i="4" s="1"/>
  <c r="P40" i="4" a="1"/>
  <c r="P40" i="4" s="1"/>
  <c r="P41" i="4" a="1"/>
  <c r="P41" i="4" s="1"/>
  <c r="P42" i="4" a="1"/>
  <c r="P42" i="4" s="1"/>
  <c r="P43" i="4" a="1"/>
  <c r="P43" i="4" s="1"/>
  <c r="P44" i="4" a="1"/>
  <c r="P44" i="4" s="1"/>
  <c r="P45" i="4" a="1"/>
  <c r="P45" i="4" s="1"/>
  <c r="P46" i="4" a="1"/>
  <c r="P46" i="4" s="1"/>
  <c r="P47" i="4" a="1"/>
  <c r="P47" i="4" s="1"/>
  <c r="P48" i="4" a="1"/>
  <c r="P48" i="4" s="1"/>
  <c r="P49" i="4" a="1"/>
  <c r="P49" i="4" s="1"/>
  <c r="P50" i="4" a="1"/>
  <c r="P50" i="4" s="1"/>
  <c r="P51" i="4" a="1"/>
  <c r="P51" i="4" s="1"/>
  <c r="P52" i="4" a="1"/>
  <c r="P52" i="4" s="1"/>
  <c r="P53" i="4" a="1"/>
  <c r="P53" i="4" s="1"/>
  <c r="P54" i="4" a="1"/>
  <c r="P54" i="4" s="1"/>
  <c r="P55" i="4" a="1"/>
  <c r="P55" i="4" s="1"/>
  <c r="P56" i="4" a="1"/>
  <c r="P56" i="4" s="1"/>
  <c r="P57" i="4" a="1"/>
  <c r="P57" i="4" s="1"/>
  <c r="P58" i="4" a="1"/>
  <c r="P58" i="4" s="1"/>
  <c r="P59" i="4" a="1"/>
  <c r="P59" i="4" s="1"/>
  <c r="P60" i="4" a="1"/>
  <c r="P60" i="4" s="1"/>
  <c r="P61" i="4" a="1"/>
  <c r="P61" i="4" s="1"/>
  <c r="P62" i="4" a="1"/>
  <c r="P62" i="4" s="1"/>
  <c r="P63" i="4" a="1"/>
  <c r="P63" i="4" s="1"/>
  <c r="P64" i="4" a="1"/>
  <c r="P64" i="4" s="1"/>
  <c r="P65" i="4" a="1"/>
  <c r="P65" i="4" s="1"/>
  <c r="P66" i="4" a="1"/>
  <c r="P66" i="4" s="1"/>
  <c r="P67" i="4" a="1"/>
  <c r="P67" i="4" s="1"/>
  <c r="P68" i="4" a="1"/>
  <c r="P68" i="4" s="1"/>
  <c r="P69" i="4" a="1"/>
  <c r="P69" i="4" s="1"/>
  <c r="P70" i="4" a="1"/>
  <c r="P70" i="4" s="1"/>
  <c r="P71" i="4" a="1"/>
  <c r="P71" i="4" s="1"/>
  <c r="P72" i="4" a="1"/>
  <c r="P72" i="4" s="1"/>
  <c r="P73" i="4" a="1"/>
  <c r="P73" i="4" s="1"/>
  <c r="P74" i="4" a="1"/>
  <c r="P74" i="4" s="1"/>
  <c r="P75" i="4" a="1"/>
  <c r="P75" i="4" s="1"/>
  <c r="P76" i="4" a="1"/>
  <c r="P76" i="4" s="1"/>
  <c r="P77" i="4" a="1"/>
  <c r="P77" i="4" s="1"/>
  <c r="P78" i="4" a="1"/>
  <c r="P78" i="4" s="1"/>
  <c r="P79" i="4" a="1"/>
  <c r="P79" i="4" s="1"/>
  <c r="P80" i="4" a="1"/>
  <c r="P80" i="4" s="1"/>
  <c r="P81" i="4" a="1"/>
  <c r="P81" i="4" s="1"/>
  <c r="P82" i="4" a="1"/>
  <c r="P82" i="4" s="1"/>
  <c r="P83" i="4" a="1"/>
  <c r="P83" i="4" s="1"/>
  <c r="P84" i="4" a="1"/>
  <c r="P84" i="4" s="1"/>
  <c r="P85" i="4" a="1"/>
  <c r="P85" i="4" s="1"/>
  <c r="P86" i="4" a="1"/>
  <c r="P86" i="4" s="1"/>
  <c r="P87" i="4" a="1"/>
  <c r="P87" i="4" s="1"/>
  <c r="P88" i="4" a="1"/>
  <c r="P88" i="4" s="1"/>
  <c r="P89" i="4" a="1"/>
  <c r="P89" i="4" s="1"/>
  <c r="P90" i="4" a="1"/>
  <c r="P90" i="4" s="1"/>
  <c r="P91" i="4" a="1"/>
  <c r="P91" i="4" s="1"/>
  <c r="P92" i="4" a="1"/>
  <c r="P92" i="4" s="1"/>
  <c r="P93" i="4" a="1"/>
  <c r="P93" i="4" s="1"/>
  <c r="P94" i="4" a="1"/>
  <c r="P94" i="4" s="1"/>
  <c r="P95" i="4" a="1"/>
  <c r="P95" i="4" s="1"/>
  <c r="P96" i="4" a="1"/>
  <c r="P96" i="4" s="1"/>
  <c r="P97" i="4" a="1"/>
  <c r="P97" i="4" s="1"/>
  <c r="P98" i="4" a="1"/>
  <c r="P98" i="4" s="1"/>
  <c r="P99" i="4" a="1"/>
  <c r="P99" i="4" s="1"/>
  <c r="P100" i="4" a="1"/>
  <c r="P100" i="4" s="1"/>
  <c r="P101" i="4" a="1"/>
  <c r="P101" i="4" s="1"/>
  <c r="P102" i="4" a="1"/>
  <c r="P102" i="4" s="1"/>
  <c r="P103" i="4" a="1"/>
  <c r="P103" i="4" s="1"/>
  <c r="P104" i="4" a="1"/>
  <c r="P104" i="4" s="1"/>
  <c r="P105" i="4" a="1"/>
  <c r="P105" i="4" s="1"/>
  <c r="P106" i="4" a="1"/>
  <c r="P106" i="4" s="1"/>
  <c r="P107" i="4" a="1"/>
  <c r="P107" i="4" s="1"/>
  <c r="P108" i="4" a="1"/>
  <c r="P108" i="4" s="1"/>
  <c r="P109" i="4" a="1"/>
  <c r="P109" i="4" s="1"/>
  <c r="P110" i="4" a="1"/>
  <c r="P110" i="4" s="1"/>
  <c r="P111" i="4" a="1"/>
  <c r="P111" i="4" s="1"/>
  <c r="P112" i="4" a="1"/>
  <c r="P112" i="4" s="1"/>
  <c r="P113" i="4" a="1"/>
  <c r="P113" i="4" s="1"/>
  <c r="P114" i="4" a="1"/>
  <c r="P114" i="4" s="1"/>
  <c r="P115" i="4" a="1"/>
  <c r="P115" i="4" s="1"/>
  <c r="P116" i="4" a="1"/>
  <c r="P116" i="4" s="1"/>
  <c r="P117" i="4" a="1"/>
  <c r="P117" i="4" s="1"/>
  <c r="P118" i="4" a="1"/>
  <c r="P118" i="4" s="1"/>
  <c r="P119" i="4" a="1"/>
  <c r="P119" i="4" s="1"/>
  <c r="P120" i="4" a="1"/>
  <c r="P120" i="4" s="1"/>
  <c r="P121" i="4" a="1"/>
  <c r="P121" i="4" s="1"/>
  <c r="P122" i="4" a="1"/>
  <c r="P122" i="4" s="1"/>
  <c r="P123" i="4" a="1"/>
  <c r="P123" i="4" s="1"/>
  <c r="P124" i="4" a="1"/>
  <c r="P124" i="4" s="1"/>
  <c r="P125" i="4" a="1"/>
  <c r="P125" i="4" s="1"/>
  <c r="P126" i="4" a="1"/>
  <c r="P126" i="4" s="1"/>
  <c r="P127" i="4" a="1"/>
  <c r="P127" i="4" s="1"/>
  <c r="P128" i="4" a="1"/>
  <c r="P128" i="4" s="1"/>
  <c r="P129" i="4" a="1"/>
  <c r="P129" i="4" s="1"/>
  <c r="P130" i="4" a="1"/>
  <c r="P130" i="4" s="1"/>
  <c r="P131" i="4" a="1"/>
  <c r="P131" i="4" s="1"/>
  <c r="P132" i="4" a="1"/>
  <c r="P132" i="4" s="1"/>
  <c r="P133" i="4" a="1"/>
  <c r="P133" i="4" s="1"/>
  <c r="P134" i="4" a="1"/>
  <c r="P134" i="4" s="1"/>
  <c r="P135" i="4" a="1"/>
  <c r="P135" i="4" s="1"/>
  <c r="P136" i="4" a="1"/>
  <c r="P136" i="4" s="1"/>
  <c r="P137" i="4" a="1"/>
  <c r="P137" i="4" s="1"/>
  <c r="P138" i="4" a="1"/>
  <c r="P138" i="4" s="1"/>
  <c r="P139" i="4" a="1"/>
  <c r="P139" i="4" s="1"/>
  <c r="P140" i="4" a="1"/>
  <c r="P140" i="4" s="1"/>
  <c r="P141" i="4" a="1"/>
  <c r="P141" i="4" s="1"/>
  <c r="P142" i="4" a="1"/>
  <c r="P142" i="4" s="1"/>
  <c r="P143" i="4" a="1"/>
  <c r="P143" i="4" s="1"/>
  <c r="P144" i="4" a="1"/>
  <c r="P144" i="4" s="1"/>
  <c r="P145" i="4" a="1"/>
  <c r="P145" i="4" s="1"/>
  <c r="P146" i="4" a="1"/>
  <c r="P146" i="4" s="1"/>
  <c r="P147" i="4" a="1"/>
  <c r="P147" i="4" s="1"/>
  <c r="P148" i="4" a="1"/>
  <c r="P148" i="4" s="1"/>
  <c r="P149" i="4" a="1"/>
  <c r="P149" i="4" s="1"/>
  <c r="P150" i="4" a="1"/>
  <c r="P150" i="4" s="1"/>
  <c r="P151" i="4" a="1"/>
  <c r="P151" i="4" s="1"/>
  <c r="P152" i="4" a="1"/>
  <c r="P152" i="4" s="1"/>
  <c r="P153" i="4" a="1"/>
  <c r="P153" i="4" s="1"/>
  <c r="P154" i="4" a="1"/>
  <c r="P154" i="4" s="1"/>
  <c r="P155" i="4" a="1"/>
  <c r="P155" i="4" s="1"/>
  <c r="P156" i="4" a="1"/>
  <c r="P156" i="4" s="1"/>
  <c r="P157" i="4" a="1"/>
  <c r="P157" i="4" s="1"/>
  <c r="P158" i="4" a="1"/>
  <c r="P158" i="4" s="1"/>
  <c r="P159" i="4" a="1"/>
  <c r="P159" i="4" s="1"/>
  <c r="P160" i="4" a="1"/>
  <c r="P160" i="4" s="1"/>
  <c r="P161" i="4" a="1"/>
  <c r="P161" i="4" s="1"/>
  <c r="P162" i="4" a="1"/>
  <c r="P162" i="4" s="1"/>
  <c r="P163" i="4" a="1"/>
  <c r="P163" i="4" s="1"/>
  <c r="P164" i="4" a="1"/>
  <c r="P164" i="4" s="1"/>
  <c r="P165" i="4" a="1"/>
  <c r="P165" i="4" s="1"/>
  <c r="P166" i="4" a="1"/>
  <c r="P166" i="4" s="1"/>
  <c r="P167" i="4" a="1"/>
  <c r="P167" i="4" s="1"/>
  <c r="P168" i="4" a="1"/>
  <c r="P168" i="4" s="1"/>
  <c r="P169" i="4" a="1"/>
  <c r="P169" i="4" s="1"/>
  <c r="P170" i="4" a="1"/>
  <c r="P170" i="4" s="1"/>
  <c r="P171" i="4" a="1"/>
  <c r="P171" i="4" s="1"/>
  <c r="P172" i="4" a="1"/>
  <c r="P172" i="4" s="1"/>
  <c r="P173" i="4" a="1"/>
  <c r="P173" i="4" s="1"/>
  <c r="P174" i="4" a="1"/>
  <c r="P174" i="4" s="1"/>
  <c r="P175" i="4" a="1"/>
  <c r="P175" i="4" s="1"/>
  <c r="P176" i="4" a="1"/>
  <c r="P176" i="4" s="1"/>
  <c r="P177" i="4" a="1"/>
  <c r="P177" i="4" s="1"/>
  <c r="P178" i="4" a="1"/>
  <c r="P178" i="4" s="1"/>
  <c r="P179" i="4" a="1"/>
  <c r="P179" i="4" s="1"/>
  <c r="P180" i="4" a="1"/>
  <c r="P180" i="4" s="1"/>
  <c r="P181" i="4" a="1"/>
  <c r="P181" i="4" s="1"/>
  <c r="P182" i="4" a="1"/>
  <c r="P182" i="4" s="1"/>
  <c r="P183" i="4" a="1"/>
  <c r="P183" i="4" s="1"/>
  <c r="P184" i="4" a="1"/>
  <c r="P184" i="4" s="1"/>
  <c r="P185" i="4" a="1"/>
  <c r="P185" i="4" s="1"/>
  <c r="P186" i="4" a="1"/>
  <c r="P186" i="4" s="1"/>
  <c r="P187" i="4" a="1"/>
  <c r="P187" i="4" s="1"/>
  <c r="P188" i="4" a="1"/>
  <c r="P188" i="4" s="1"/>
  <c r="P189" i="4" a="1"/>
  <c r="P189" i="4" s="1"/>
  <c r="P190" i="4" a="1"/>
  <c r="P190" i="4" s="1"/>
  <c r="P191" i="4" a="1"/>
  <c r="P191" i="4" s="1"/>
  <c r="P192" i="4" a="1"/>
  <c r="P192" i="4" s="1"/>
  <c r="P193" i="4" a="1"/>
  <c r="P193" i="4" s="1"/>
  <c r="P194" i="4" a="1"/>
  <c r="P194" i="4" s="1"/>
  <c r="P195" i="4" a="1"/>
  <c r="P195" i="4" s="1"/>
  <c r="P196" i="4" a="1"/>
  <c r="P196" i="4" s="1"/>
  <c r="P197" i="4" a="1"/>
  <c r="P197" i="4" s="1"/>
  <c r="P198" i="4" a="1"/>
  <c r="P198" i="4" s="1"/>
  <c r="P199" i="4" a="1"/>
  <c r="P199" i="4" s="1"/>
  <c r="P200" i="4" a="1"/>
  <c r="P200" i="4" s="1"/>
  <c r="P201" i="4" a="1"/>
  <c r="P201" i="4" s="1"/>
  <c r="P202" i="4" a="1"/>
  <c r="P202" i="4" s="1"/>
  <c r="P203" i="4" a="1"/>
  <c r="P203" i="4" s="1"/>
  <c r="P204" i="4" a="1"/>
  <c r="P204" i="4" s="1"/>
  <c r="P205" i="4" a="1"/>
  <c r="P205" i="4" s="1"/>
  <c r="P206" i="4" a="1"/>
  <c r="P206" i="4" s="1"/>
  <c r="P207" i="4" a="1"/>
  <c r="P207" i="4" s="1"/>
  <c r="P208" i="4" a="1"/>
  <c r="P208" i="4" s="1"/>
  <c r="P209" i="4" a="1"/>
  <c r="P209" i="4" s="1"/>
  <c r="P210" i="4" a="1"/>
  <c r="P210" i="4" s="1"/>
  <c r="P211" i="4" a="1"/>
  <c r="P211" i="4" s="1"/>
  <c r="P212" i="4" a="1"/>
  <c r="P212" i="4" s="1"/>
  <c r="P213" i="4" a="1"/>
  <c r="P213" i="4" s="1"/>
  <c r="P214" i="4" a="1"/>
  <c r="P214" i="4" s="1"/>
  <c r="P215" i="4" a="1"/>
  <c r="P215" i="4" s="1"/>
  <c r="P216" i="4" a="1"/>
  <c r="P216" i="4" s="1"/>
  <c r="P217" i="4" a="1"/>
  <c r="P217" i="4" s="1"/>
  <c r="P218" i="4" a="1"/>
  <c r="P218" i="4" s="1"/>
  <c r="P219" i="4" a="1"/>
  <c r="P219" i="4" s="1"/>
  <c r="P220" i="4" a="1"/>
  <c r="P220" i="4" s="1"/>
  <c r="P221" i="4" a="1"/>
  <c r="P221" i="4" s="1"/>
  <c r="P222" i="4" a="1"/>
  <c r="P222" i="4" s="1"/>
  <c r="P223" i="4" a="1"/>
  <c r="P223" i="4" s="1"/>
  <c r="P224" i="4" a="1"/>
  <c r="P224" i="4" s="1"/>
  <c r="P225" i="4" a="1"/>
  <c r="P225" i="4" s="1"/>
  <c r="P226" i="4" a="1"/>
  <c r="P226" i="4" s="1"/>
  <c r="P227" i="4" a="1"/>
  <c r="P227" i="4" s="1"/>
  <c r="P228" i="4" a="1"/>
  <c r="P228" i="4" s="1"/>
  <c r="P229" i="4" a="1"/>
  <c r="P229" i="4" s="1"/>
  <c r="P230" i="4" a="1"/>
  <c r="P230" i="4" s="1"/>
  <c r="P231" i="4" a="1"/>
  <c r="P231" i="4" s="1"/>
  <c r="P232" i="4" a="1"/>
  <c r="P232" i="4" s="1"/>
  <c r="P233" i="4" a="1"/>
  <c r="P233" i="4" s="1"/>
  <c r="P234" i="4" a="1"/>
  <c r="P234" i="4" s="1"/>
  <c r="P235" i="4" a="1"/>
  <c r="P235" i="4" s="1"/>
  <c r="P236" i="4" a="1"/>
  <c r="P236" i="4" s="1"/>
  <c r="P237" i="4" a="1"/>
  <c r="P237" i="4" s="1"/>
  <c r="P238" i="4" a="1"/>
  <c r="P238" i="4" s="1"/>
  <c r="P239" i="4" a="1"/>
  <c r="P239" i="4" s="1"/>
  <c r="P240" i="4" a="1"/>
  <c r="P240" i="4" s="1"/>
  <c r="P241" i="4" a="1"/>
  <c r="P241" i="4" s="1"/>
  <c r="P242" i="4" a="1"/>
  <c r="P242" i="4" s="1"/>
  <c r="P243" i="4" a="1"/>
  <c r="P243" i="4" s="1"/>
  <c r="P244" i="4" a="1"/>
  <c r="P244" i="4" s="1"/>
  <c r="P245" i="4" a="1"/>
  <c r="P245" i="4" s="1"/>
  <c r="P246" i="4" a="1"/>
  <c r="P246" i="4" s="1"/>
  <c r="P247" i="4" a="1"/>
  <c r="P247" i="4" s="1"/>
  <c r="P248" i="4" a="1"/>
  <c r="P248" i="4" s="1"/>
  <c r="P249" i="4" a="1"/>
  <c r="P249" i="4" s="1"/>
  <c r="P250" i="4" a="1"/>
  <c r="P250" i="4" s="1"/>
  <c r="P251" i="4" a="1"/>
  <c r="P251" i="4" s="1"/>
  <c r="P252" i="4" a="1"/>
  <c r="P252" i="4" s="1"/>
  <c r="P253" i="4" a="1"/>
  <c r="P253" i="4" s="1"/>
  <c r="P254" i="4" a="1"/>
  <c r="P254" i="4" s="1"/>
  <c r="P255" i="4" a="1"/>
  <c r="P255" i="4" s="1"/>
  <c r="P256" i="4" a="1"/>
  <c r="P256" i="4" s="1"/>
  <c r="P257" i="4" a="1"/>
  <c r="P257" i="4" s="1"/>
  <c r="P258" i="4" a="1"/>
  <c r="P258" i="4" s="1"/>
  <c r="P259" i="4" a="1"/>
  <c r="P259" i="4" s="1"/>
  <c r="P260" i="4" a="1"/>
  <c r="P260" i="4" s="1"/>
  <c r="P261" i="4" a="1"/>
  <c r="P261" i="4" s="1"/>
  <c r="P262" i="4" a="1"/>
  <c r="P262" i="4" s="1"/>
  <c r="P263" i="4" a="1"/>
  <c r="P263" i="4" s="1"/>
  <c r="P264" i="4" a="1"/>
  <c r="P264" i="4" s="1"/>
  <c r="P265" i="4" a="1"/>
  <c r="P265" i="4" s="1"/>
  <c r="P266" i="4" a="1"/>
  <c r="P266" i="4" s="1"/>
  <c r="P267" i="4" a="1"/>
  <c r="P267" i="4" s="1"/>
  <c r="P268" i="4" a="1"/>
  <c r="P268" i="4" s="1"/>
  <c r="P269" i="4" a="1"/>
  <c r="P269" i="4" s="1"/>
  <c r="P270" i="4" a="1"/>
  <c r="P270" i="4" s="1"/>
  <c r="P271" i="4" a="1"/>
  <c r="P271" i="4" s="1"/>
  <c r="P272" i="4" a="1"/>
  <c r="P272" i="4" s="1"/>
  <c r="P273" i="4" a="1"/>
  <c r="P273" i="4" s="1"/>
  <c r="P274" i="4" a="1"/>
  <c r="P274" i="4" s="1"/>
  <c r="P275" i="4" a="1"/>
  <c r="P275" i="4" s="1"/>
  <c r="P276" i="4" a="1"/>
  <c r="P276" i="4" s="1"/>
  <c r="P277" i="4" a="1"/>
  <c r="P277" i="4" s="1"/>
  <c r="P278" i="4" a="1"/>
  <c r="P278" i="4" s="1"/>
  <c r="P279" i="4" a="1"/>
  <c r="P279" i="4" s="1"/>
  <c r="P280" i="4" a="1"/>
  <c r="P280" i="4" s="1"/>
  <c r="P281" i="4" a="1"/>
  <c r="P281" i="4" s="1"/>
  <c r="P282" i="4" a="1"/>
  <c r="P282" i="4" s="1"/>
  <c r="P283" i="4" a="1"/>
  <c r="P283" i="4" s="1"/>
  <c r="P284" i="4" a="1"/>
  <c r="P284" i="4" s="1"/>
  <c r="P285" i="4" a="1"/>
  <c r="P285" i="4" s="1"/>
  <c r="P286" i="4" a="1"/>
  <c r="P286" i="4" s="1"/>
  <c r="P287" i="4" a="1"/>
  <c r="P287" i="4" s="1"/>
  <c r="P288" i="4" a="1"/>
  <c r="P288" i="4" s="1"/>
  <c r="P289" i="4" a="1"/>
  <c r="P289" i="4" s="1"/>
  <c r="P290" i="4" a="1"/>
  <c r="P290" i="4" s="1"/>
  <c r="P291" i="4" a="1"/>
  <c r="P291" i="4" s="1"/>
  <c r="P292" i="4" a="1"/>
  <c r="P292" i="4" s="1"/>
  <c r="P293" i="4" a="1"/>
  <c r="P293" i="4" s="1"/>
  <c r="P294" i="4" a="1"/>
  <c r="P294" i="4" s="1"/>
  <c r="P295" i="4" a="1"/>
  <c r="P295" i="4" s="1"/>
  <c r="P296" i="4" a="1"/>
  <c r="P296" i="4" s="1"/>
  <c r="P297" i="4" a="1"/>
  <c r="P297" i="4" s="1"/>
  <c r="P298" i="4" a="1"/>
  <c r="P298" i="4" s="1"/>
  <c r="P299" i="4" a="1"/>
  <c r="P299" i="4" s="1"/>
  <c r="P300" i="4" a="1"/>
  <c r="P300" i="4" s="1"/>
  <c r="P301" i="4" a="1"/>
  <c r="P301" i="4" s="1"/>
  <c r="P302" i="4" a="1"/>
  <c r="P302" i="4" s="1"/>
  <c r="P303" i="4" a="1"/>
  <c r="P303" i="4" s="1"/>
  <c r="P304" i="4" a="1"/>
  <c r="P304" i="4" s="1"/>
  <c r="P305" i="4" a="1"/>
  <c r="P305" i="4" s="1"/>
  <c r="P306" i="4" a="1"/>
  <c r="P306" i="4" s="1"/>
  <c r="P307" i="4" a="1"/>
  <c r="P307" i="4" s="1"/>
  <c r="P308" i="4" a="1"/>
  <c r="P308" i="4" s="1"/>
  <c r="P309" i="4" a="1"/>
  <c r="P309" i="4" s="1"/>
  <c r="P310" i="4" a="1"/>
  <c r="P310" i="4" s="1"/>
  <c r="P311" i="4" a="1"/>
  <c r="P311" i="4" s="1"/>
  <c r="P312" i="4" a="1"/>
  <c r="P312" i="4" s="1"/>
  <c r="P313" i="4" a="1"/>
  <c r="P313" i="4" s="1"/>
  <c r="P314" i="4" a="1"/>
  <c r="P314" i="4" s="1"/>
  <c r="P315" i="4" a="1"/>
  <c r="P315" i="4" s="1"/>
  <c r="P316" i="4" a="1"/>
  <c r="P316" i="4" s="1"/>
  <c r="P317" i="4" a="1"/>
  <c r="P317" i="4" s="1"/>
  <c r="P318" i="4" a="1"/>
  <c r="P318" i="4" s="1"/>
  <c r="P319" i="4" a="1"/>
  <c r="P319" i="4" s="1"/>
  <c r="P320" i="4" a="1"/>
  <c r="P320" i="4" s="1"/>
  <c r="P321" i="4" a="1"/>
  <c r="P321" i="4" s="1"/>
  <c r="P322" i="4" a="1"/>
  <c r="P322" i="4" s="1"/>
  <c r="P323" i="4" a="1"/>
  <c r="P323" i="4" s="1"/>
  <c r="P324" i="4" a="1"/>
  <c r="P324" i="4" s="1"/>
  <c r="P325" i="4" a="1"/>
  <c r="P325" i="4" s="1"/>
  <c r="P326" i="4" a="1"/>
  <c r="P326" i="4" s="1"/>
  <c r="P327" i="4" a="1"/>
  <c r="P327" i="4" s="1"/>
  <c r="P328" i="4" a="1"/>
  <c r="P328" i="4" s="1"/>
  <c r="P329" i="4" a="1"/>
  <c r="P329" i="4" s="1"/>
  <c r="P330" i="4" a="1"/>
  <c r="P330" i="4" s="1"/>
  <c r="P331" i="4" a="1"/>
  <c r="P331" i="4" s="1"/>
  <c r="P332" i="4" a="1"/>
  <c r="P332" i="4" s="1"/>
  <c r="P333" i="4" a="1"/>
  <c r="P333" i="4" s="1"/>
  <c r="P334" i="4" a="1"/>
  <c r="P334" i="4" s="1"/>
  <c r="P335" i="4" a="1"/>
  <c r="P335" i="4" s="1"/>
  <c r="P336" i="4" a="1"/>
  <c r="P336" i="4" s="1"/>
  <c r="P337" i="4" a="1"/>
  <c r="P337" i="4" s="1"/>
  <c r="P338" i="4" a="1"/>
  <c r="P338" i="4" s="1"/>
  <c r="P339" i="4" a="1"/>
  <c r="P339" i="4" s="1"/>
  <c r="P340" i="4" a="1"/>
  <c r="P340" i="4" s="1"/>
  <c r="P341" i="4" a="1"/>
  <c r="P341" i="4" s="1"/>
  <c r="P342" i="4" a="1"/>
  <c r="P342" i="4" s="1"/>
  <c r="P343" i="4" a="1"/>
  <c r="P343" i="4" s="1"/>
  <c r="P344" i="4" a="1"/>
  <c r="P344" i="4" s="1"/>
  <c r="P345" i="4" a="1"/>
  <c r="P345" i="4" s="1"/>
  <c r="P346" i="4" a="1"/>
  <c r="P346" i="4" s="1"/>
  <c r="P347" i="4" a="1"/>
  <c r="P347" i="4" s="1"/>
  <c r="P348" i="4" a="1"/>
  <c r="P348" i="4" s="1"/>
  <c r="P349" i="4" a="1"/>
  <c r="P349" i="4" s="1"/>
  <c r="P350" i="4" a="1"/>
  <c r="P350" i="4" s="1"/>
  <c r="P351" i="4" a="1"/>
  <c r="P351" i="4" s="1"/>
  <c r="P352" i="4" a="1"/>
  <c r="P352" i="4" s="1"/>
  <c r="P353" i="4" a="1"/>
  <c r="P353" i="4" s="1"/>
  <c r="P354" i="4" a="1"/>
  <c r="P354" i="4" s="1"/>
  <c r="P355" i="4" a="1"/>
  <c r="P355" i="4" s="1"/>
  <c r="P356" i="4" a="1"/>
  <c r="P356" i="4" s="1"/>
  <c r="P357" i="4" a="1"/>
  <c r="P357" i="4" s="1"/>
  <c r="P358" i="4" a="1"/>
  <c r="P358" i="4" s="1"/>
  <c r="P359" i="4" a="1"/>
  <c r="P359" i="4" s="1"/>
  <c r="P360" i="4" a="1"/>
  <c r="P360" i="4" s="1"/>
  <c r="P361" i="4" a="1"/>
  <c r="P361" i="4" s="1"/>
  <c r="P362" i="4" a="1"/>
  <c r="P362" i="4" s="1"/>
  <c r="P363" i="4" a="1"/>
  <c r="P363" i="4" s="1"/>
  <c r="P364" i="4" a="1"/>
  <c r="P364" i="4" s="1"/>
  <c r="P365" i="4" a="1"/>
  <c r="P365" i="4" s="1"/>
  <c r="P366" i="4" a="1"/>
  <c r="P366" i="4" s="1"/>
  <c r="P367" i="4" a="1"/>
  <c r="P367" i="4" s="1"/>
  <c r="P368" i="4" a="1"/>
  <c r="P368" i="4" s="1"/>
  <c r="P369" i="4" a="1"/>
  <c r="P369" i="4" s="1"/>
  <c r="P370" i="4" a="1"/>
  <c r="P370" i="4" s="1"/>
  <c r="P371" i="4" a="1"/>
  <c r="P371" i="4" s="1"/>
  <c r="P372" i="4" a="1"/>
  <c r="P372" i="4" s="1"/>
  <c r="P373" i="4" a="1"/>
  <c r="P373" i="4" s="1"/>
  <c r="P374" i="4" a="1"/>
  <c r="P374" i="4" s="1"/>
  <c r="P375" i="4" a="1"/>
  <c r="P375" i="4" s="1"/>
  <c r="P376" i="4" a="1"/>
  <c r="P376" i="4" s="1"/>
  <c r="P377" i="4" a="1"/>
  <c r="P377" i="4" s="1"/>
  <c r="P378" i="4" a="1"/>
  <c r="P378" i="4" s="1"/>
  <c r="P379" i="4" a="1"/>
  <c r="P379" i="4" s="1"/>
  <c r="P380" i="4" a="1"/>
  <c r="P380" i="4" s="1"/>
  <c r="P381" i="4" a="1"/>
  <c r="P381" i="4" s="1"/>
  <c r="P382" i="4" a="1"/>
  <c r="P382" i="4" s="1"/>
  <c r="P383" i="4" a="1"/>
  <c r="P383" i="4" s="1"/>
  <c r="P384" i="4" a="1"/>
  <c r="P384" i="4" s="1"/>
  <c r="P385" i="4" a="1"/>
  <c r="P385" i="4" s="1"/>
  <c r="P386" i="4" a="1"/>
  <c r="P386" i="4" s="1"/>
  <c r="P387" i="4" a="1"/>
  <c r="P387" i="4" s="1"/>
  <c r="P388" i="4" a="1"/>
  <c r="P388" i="4" s="1"/>
  <c r="P389" i="4" a="1"/>
  <c r="P389" i="4" s="1"/>
  <c r="P390" i="4" a="1"/>
  <c r="P390" i="4" s="1"/>
  <c r="P391" i="4" a="1"/>
  <c r="P391" i="4" s="1"/>
  <c r="P392" i="4" a="1"/>
  <c r="P392" i="4" s="1"/>
  <c r="P393" i="4" a="1"/>
  <c r="P393" i="4" s="1"/>
  <c r="P394" i="4" a="1"/>
  <c r="P394" i="4" s="1"/>
  <c r="P395" i="4" a="1"/>
  <c r="P395" i="4" s="1"/>
  <c r="P396" i="4" a="1"/>
  <c r="P396" i="4" s="1"/>
  <c r="P397" i="4" a="1"/>
  <c r="P397" i="4" s="1"/>
  <c r="P398" i="4" a="1"/>
  <c r="P398" i="4" s="1"/>
  <c r="P399" i="4" a="1"/>
  <c r="P399" i="4" s="1"/>
  <c r="P400" i="4" a="1"/>
  <c r="P400" i="4" s="1"/>
  <c r="P401" i="4" a="1"/>
  <c r="P401" i="4" s="1"/>
  <c r="P402" i="4" a="1"/>
  <c r="P402" i="4" s="1"/>
  <c r="O3" i="4" a="1"/>
  <c r="O3" i="4" s="1"/>
  <c r="O4" i="4" a="1"/>
  <c r="O4" i="4" s="1"/>
  <c r="O5" i="4" a="1"/>
  <c r="O5" i="4" s="1"/>
  <c r="O6" i="4" a="1"/>
  <c r="O6" i="4" s="1"/>
  <c r="O7" i="4" a="1"/>
  <c r="O7" i="4" s="1"/>
  <c r="O8" i="4" a="1"/>
  <c r="O8" i="4" s="1"/>
  <c r="O9" i="4" a="1"/>
  <c r="O9" i="4" s="1"/>
  <c r="O10" i="4" a="1"/>
  <c r="O10" i="4" s="1"/>
  <c r="O11" i="4" a="1"/>
  <c r="O11" i="4" s="1"/>
  <c r="O12" i="4" a="1"/>
  <c r="O12" i="4" s="1"/>
  <c r="O13" i="4" a="1"/>
  <c r="O13" i="4" s="1"/>
  <c r="O14" i="4" a="1"/>
  <c r="O14" i="4" s="1"/>
  <c r="O15" i="4" a="1"/>
  <c r="O15" i="4" s="1"/>
  <c r="O16" i="4" a="1"/>
  <c r="O16" i="4" s="1"/>
  <c r="O17" i="4" a="1"/>
  <c r="O17" i="4" s="1"/>
  <c r="O18" i="4" a="1"/>
  <c r="O18" i="4" s="1"/>
  <c r="O19" i="4" a="1"/>
  <c r="O19" i="4" s="1"/>
  <c r="O20" i="4" a="1"/>
  <c r="O20" i="4" s="1"/>
  <c r="O21" i="4" a="1"/>
  <c r="O21" i="4" s="1"/>
  <c r="O22" i="4" a="1"/>
  <c r="O22" i="4" s="1"/>
  <c r="O23" i="4" a="1"/>
  <c r="O23" i="4" s="1"/>
  <c r="O24" i="4" a="1"/>
  <c r="O24" i="4" s="1"/>
  <c r="O25" i="4" a="1"/>
  <c r="O25" i="4" s="1"/>
  <c r="O26" i="4" a="1"/>
  <c r="O26" i="4" s="1"/>
  <c r="O27" i="4" a="1"/>
  <c r="O27" i="4" s="1"/>
  <c r="O28" i="4" a="1"/>
  <c r="O28" i="4" s="1"/>
  <c r="O29" i="4" a="1"/>
  <c r="O29" i="4" s="1"/>
  <c r="O30" i="4" a="1"/>
  <c r="O30" i="4" s="1"/>
  <c r="O31" i="4" a="1"/>
  <c r="O31" i="4" s="1"/>
  <c r="O32" i="4" a="1"/>
  <c r="O32" i="4" s="1"/>
  <c r="O33" i="4" a="1"/>
  <c r="O33" i="4" s="1"/>
  <c r="O34" i="4" a="1"/>
  <c r="O34" i="4" s="1"/>
  <c r="O35" i="4" a="1"/>
  <c r="O35" i="4" s="1"/>
  <c r="O36" i="4" a="1"/>
  <c r="O36" i="4" s="1"/>
  <c r="O37" i="4" a="1"/>
  <c r="O37" i="4" s="1"/>
  <c r="O38" i="4" a="1"/>
  <c r="O38" i="4" s="1"/>
  <c r="O39" i="4" a="1"/>
  <c r="O39" i="4" s="1"/>
  <c r="O40" i="4" a="1"/>
  <c r="O40" i="4" s="1"/>
  <c r="O41" i="4" a="1"/>
  <c r="O41" i="4" s="1"/>
  <c r="O42" i="4" a="1"/>
  <c r="O42" i="4" s="1"/>
  <c r="O43" i="4" a="1"/>
  <c r="O43" i="4" s="1"/>
  <c r="O44" i="4" a="1"/>
  <c r="O44" i="4" s="1"/>
  <c r="O45" i="4" a="1"/>
  <c r="O45" i="4" s="1"/>
  <c r="O46" i="4" a="1"/>
  <c r="O46" i="4" s="1"/>
  <c r="O47" i="4" a="1"/>
  <c r="O47" i="4" s="1"/>
  <c r="O48" i="4" a="1"/>
  <c r="O48" i="4" s="1"/>
  <c r="O49" i="4" a="1"/>
  <c r="O49" i="4" s="1"/>
  <c r="O50" i="4" a="1"/>
  <c r="O50" i="4" s="1"/>
  <c r="O51" i="4" a="1"/>
  <c r="O51" i="4" s="1"/>
  <c r="O52" i="4" a="1"/>
  <c r="O52" i="4" s="1"/>
  <c r="O53" i="4" a="1"/>
  <c r="O53" i="4" s="1"/>
  <c r="O54" i="4" a="1"/>
  <c r="O54" i="4" s="1"/>
  <c r="O55" i="4" a="1"/>
  <c r="O55" i="4" s="1"/>
  <c r="O56" i="4" a="1"/>
  <c r="O56" i="4" s="1"/>
  <c r="O57" i="4" a="1"/>
  <c r="O57" i="4" s="1"/>
  <c r="O58" i="4" a="1"/>
  <c r="O58" i="4" s="1"/>
  <c r="O59" i="4" a="1"/>
  <c r="O59" i="4" s="1"/>
  <c r="O60" i="4" a="1"/>
  <c r="O60" i="4" s="1"/>
  <c r="O61" i="4" a="1"/>
  <c r="O61" i="4" s="1"/>
  <c r="O62" i="4" a="1"/>
  <c r="O62" i="4" s="1"/>
  <c r="O63" i="4" a="1"/>
  <c r="O63" i="4" s="1"/>
  <c r="O64" i="4" a="1"/>
  <c r="O64" i="4" s="1"/>
  <c r="O65" i="4" a="1"/>
  <c r="O65" i="4" s="1"/>
  <c r="O66" i="4" a="1"/>
  <c r="O66" i="4" s="1"/>
  <c r="O67" i="4" a="1"/>
  <c r="O67" i="4" s="1"/>
  <c r="O68" i="4" a="1"/>
  <c r="O68" i="4" s="1"/>
  <c r="O69" i="4" a="1"/>
  <c r="O69" i="4" s="1"/>
  <c r="O70" i="4" a="1"/>
  <c r="O70" i="4" s="1"/>
  <c r="O71" i="4" a="1"/>
  <c r="O71" i="4" s="1"/>
  <c r="O72" i="4" a="1"/>
  <c r="O72" i="4" s="1"/>
  <c r="O73" i="4" a="1"/>
  <c r="O73" i="4" s="1"/>
  <c r="O74" i="4" a="1"/>
  <c r="O74" i="4" s="1"/>
  <c r="O75" i="4" a="1"/>
  <c r="O75" i="4" s="1"/>
  <c r="O76" i="4" a="1"/>
  <c r="O76" i="4" s="1"/>
  <c r="O77" i="4" a="1"/>
  <c r="O77" i="4" s="1"/>
  <c r="O78" i="4" a="1"/>
  <c r="O78" i="4" s="1"/>
  <c r="O79" i="4" a="1"/>
  <c r="O79" i="4" s="1"/>
  <c r="O80" i="4" a="1"/>
  <c r="O80" i="4" s="1"/>
  <c r="O81" i="4" a="1"/>
  <c r="O81" i="4" s="1"/>
  <c r="O82" i="4" a="1"/>
  <c r="O82" i="4" s="1"/>
  <c r="O83" i="4" a="1"/>
  <c r="O83" i="4" s="1"/>
  <c r="O84" i="4" a="1"/>
  <c r="O84" i="4" s="1"/>
  <c r="O85" i="4" a="1"/>
  <c r="O85" i="4" s="1"/>
  <c r="O86" i="4" a="1"/>
  <c r="O86" i="4" s="1"/>
  <c r="O87" i="4" a="1"/>
  <c r="O87" i="4" s="1"/>
  <c r="O88" i="4" a="1"/>
  <c r="O88" i="4" s="1"/>
  <c r="O89" i="4" a="1"/>
  <c r="O89" i="4" s="1"/>
  <c r="O90" i="4" a="1"/>
  <c r="O90" i="4" s="1"/>
  <c r="O91" i="4" a="1"/>
  <c r="O91" i="4" s="1"/>
  <c r="O92" i="4" a="1"/>
  <c r="O92" i="4" s="1"/>
  <c r="O93" i="4" a="1"/>
  <c r="O93" i="4" s="1"/>
  <c r="O94" i="4" a="1"/>
  <c r="O94" i="4" s="1"/>
  <c r="O95" i="4" a="1"/>
  <c r="O95" i="4" s="1"/>
  <c r="O96" i="4" a="1"/>
  <c r="O96" i="4" s="1"/>
  <c r="O97" i="4" a="1"/>
  <c r="O97" i="4" s="1"/>
  <c r="O98" i="4" a="1"/>
  <c r="O98" i="4" s="1"/>
  <c r="O99" i="4" a="1"/>
  <c r="O99" i="4" s="1"/>
  <c r="O100" i="4" a="1"/>
  <c r="O100" i="4" s="1"/>
  <c r="O101" i="4" a="1"/>
  <c r="O101" i="4" s="1"/>
  <c r="O102" i="4" a="1"/>
  <c r="O102" i="4" s="1"/>
  <c r="O103" i="4" a="1"/>
  <c r="O103" i="4" s="1"/>
  <c r="O104" i="4" a="1"/>
  <c r="O104" i="4" s="1"/>
  <c r="O105" i="4" a="1"/>
  <c r="O105" i="4" s="1"/>
  <c r="O106" i="4" a="1"/>
  <c r="O106" i="4" s="1"/>
  <c r="O107" i="4" a="1"/>
  <c r="O107" i="4" s="1"/>
  <c r="O108" i="4" a="1"/>
  <c r="O108" i="4" s="1"/>
  <c r="O109" i="4" a="1"/>
  <c r="O109" i="4" s="1"/>
  <c r="O110" i="4" a="1"/>
  <c r="O110" i="4" s="1"/>
  <c r="O111" i="4" a="1"/>
  <c r="O111" i="4" s="1"/>
  <c r="O112" i="4" a="1"/>
  <c r="O112" i="4" s="1"/>
  <c r="O113" i="4" a="1"/>
  <c r="O113" i="4" s="1"/>
  <c r="O114" i="4" a="1"/>
  <c r="O114" i="4" s="1"/>
  <c r="O115" i="4" a="1"/>
  <c r="O115" i="4" s="1"/>
  <c r="O116" i="4" a="1"/>
  <c r="O116" i="4" s="1"/>
  <c r="O117" i="4" a="1"/>
  <c r="O117" i="4" s="1"/>
  <c r="O118" i="4" a="1"/>
  <c r="O118" i="4" s="1"/>
  <c r="O119" i="4" a="1"/>
  <c r="O119" i="4" s="1"/>
  <c r="O120" i="4" a="1"/>
  <c r="O120" i="4" s="1"/>
  <c r="O121" i="4" a="1"/>
  <c r="O121" i="4" s="1"/>
  <c r="O122" i="4" a="1"/>
  <c r="O122" i="4" s="1"/>
  <c r="O123" i="4" a="1"/>
  <c r="O123" i="4" s="1"/>
  <c r="O124" i="4" a="1"/>
  <c r="O124" i="4" s="1"/>
  <c r="O125" i="4" a="1"/>
  <c r="O125" i="4" s="1"/>
  <c r="O126" i="4" a="1"/>
  <c r="O126" i="4" s="1"/>
  <c r="O127" i="4" a="1"/>
  <c r="O127" i="4" s="1"/>
  <c r="O128" i="4" a="1"/>
  <c r="O128" i="4" s="1"/>
  <c r="O129" i="4" a="1"/>
  <c r="O129" i="4" s="1"/>
  <c r="O130" i="4" a="1"/>
  <c r="O130" i="4" s="1"/>
  <c r="O131" i="4" a="1"/>
  <c r="O131" i="4" s="1"/>
  <c r="O132" i="4" a="1"/>
  <c r="O132" i="4" s="1"/>
  <c r="O133" i="4" a="1"/>
  <c r="O133" i="4" s="1"/>
  <c r="O134" i="4" a="1"/>
  <c r="O134" i="4" s="1"/>
  <c r="O135" i="4" a="1"/>
  <c r="O135" i="4" s="1"/>
  <c r="O136" i="4" a="1"/>
  <c r="O136" i="4" s="1"/>
  <c r="O137" i="4" a="1"/>
  <c r="O137" i="4" s="1"/>
  <c r="O138" i="4" a="1"/>
  <c r="O138" i="4" s="1"/>
  <c r="O139" i="4" a="1"/>
  <c r="O139" i="4" s="1"/>
  <c r="O140" i="4" a="1"/>
  <c r="O140" i="4" s="1"/>
  <c r="O141" i="4" a="1"/>
  <c r="O141" i="4" s="1"/>
  <c r="O142" i="4" a="1"/>
  <c r="O142" i="4" s="1"/>
  <c r="O143" i="4" a="1"/>
  <c r="O143" i="4" s="1"/>
  <c r="O144" i="4" a="1"/>
  <c r="O144" i="4" s="1"/>
  <c r="O145" i="4" a="1"/>
  <c r="O145" i="4" s="1"/>
  <c r="O146" i="4" a="1"/>
  <c r="O146" i="4" s="1"/>
  <c r="O147" i="4" a="1"/>
  <c r="O147" i="4" s="1"/>
  <c r="O148" i="4" a="1"/>
  <c r="O148" i="4" s="1"/>
  <c r="O149" i="4" a="1"/>
  <c r="O149" i="4" s="1"/>
  <c r="O150" i="4" a="1"/>
  <c r="O150" i="4" s="1"/>
  <c r="O151" i="4" a="1"/>
  <c r="O151" i="4" s="1"/>
  <c r="O152" i="4" a="1"/>
  <c r="O152" i="4" s="1"/>
  <c r="O153" i="4" a="1"/>
  <c r="O153" i="4" s="1"/>
  <c r="O154" i="4" a="1"/>
  <c r="O154" i="4" s="1"/>
  <c r="O155" i="4" a="1"/>
  <c r="O155" i="4" s="1"/>
  <c r="O156" i="4" a="1"/>
  <c r="O156" i="4" s="1"/>
  <c r="O157" i="4" a="1"/>
  <c r="O157" i="4" s="1"/>
  <c r="O158" i="4" a="1"/>
  <c r="O158" i="4" s="1"/>
  <c r="O159" i="4" a="1"/>
  <c r="O159" i="4" s="1"/>
  <c r="O160" i="4" a="1"/>
  <c r="O160" i="4" s="1"/>
  <c r="O161" i="4" a="1"/>
  <c r="O161" i="4" s="1"/>
  <c r="O162" i="4" a="1"/>
  <c r="O162" i="4" s="1"/>
  <c r="O163" i="4" a="1"/>
  <c r="O163" i="4" s="1"/>
  <c r="O164" i="4" a="1"/>
  <c r="O164" i="4" s="1"/>
  <c r="O165" i="4" a="1"/>
  <c r="O165" i="4" s="1"/>
  <c r="O166" i="4" a="1"/>
  <c r="O166" i="4" s="1"/>
  <c r="O167" i="4" a="1"/>
  <c r="O167" i="4" s="1"/>
  <c r="O168" i="4" a="1"/>
  <c r="O168" i="4" s="1"/>
  <c r="O169" i="4" a="1"/>
  <c r="O169" i="4" s="1"/>
  <c r="O170" i="4" a="1"/>
  <c r="O170" i="4" s="1"/>
  <c r="O171" i="4" a="1"/>
  <c r="O171" i="4" s="1"/>
  <c r="O172" i="4" a="1"/>
  <c r="O172" i="4" s="1"/>
  <c r="O173" i="4" a="1"/>
  <c r="O173" i="4" s="1"/>
  <c r="O174" i="4" a="1"/>
  <c r="O174" i="4" s="1"/>
  <c r="O175" i="4" a="1"/>
  <c r="O175" i="4" s="1"/>
  <c r="O176" i="4" a="1"/>
  <c r="O176" i="4" s="1"/>
  <c r="O177" i="4" a="1"/>
  <c r="O177" i="4" s="1"/>
  <c r="O178" i="4" a="1"/>
  <c r="O178" i="4" s="1"/>
  <c r="O179" i="4" a="1"/>
  <c r="O179" i="4" s="1"/>
  <c r="O180" i="4" a="1"/>
  <c r="O180" i="4" s="1"/>
  <c r="O181" i="4" a="1"/>
  <c r="O181" i="4" s="1"/>
  <c r="O182" i="4" a="1"/>
  <c r="O182" i="4" s="1"/>
  <c r="O183" i="4" a="1"/>
  <c r="O183" i="4" s="1"/>
  <c r="O184" i="4" a="1"/>
  <c r="O184" i="4" s="1"/>
  <c r="O185" i="4" a="1"/>
  <c r="O185" i="4" s="1"/>
  <c r="O186" i="4" a="1"/>
  <c r="O186" i="4" s="1"/>
  <c r="O187" i="4" a="1"/>
  <c r="O187" i="4" s="1"/>
  <c r="O188" i="4" a="1"/>
  <c r="O188" i="4" s="1"/>
  <c r="O189" i="4" a="1"/>
  <c r="O189" i="4" s="1"/>
  <c r="O190" i="4" a="1"/>
  <c r="O190" i="4" s="1"/>
  <c r="O191" i="4" a="1"/>
  <c r="O191" i="4" s="1"/>
  <c r="O192" i="4" a="1"/>
  <c r="O192" i="4" s="1"/>
  <c r="O193" i="4" a="1"/>
  <c r="O193" i="4" s="1"/>
  <c r="O194" i="4" a="1"/>
  <c r="O194" i="4" s="1"/>
  <c r="O195" i="4" a="1"/>
  <c r="O195" i="4" s="1"/>
  <c r="O196" i="4" a="1"/>
  <c r="O196" i="4" s="1"/>
  <c r="O197" i="4" a="1"/>
  <c r="O197" i="4" s="1"/>
  <c r="O198" i="4" a="1"/>
  <c r="O198" i="4" s="1"/>
  <c r="O199" i="4" a="1"/>
  <c r="O199" i="4" s="1"/>
  <c r="O200" i="4" a="1"/>
  <c r="O200" i="4" s="1"/>
  <c r="O201" i="4" a="1"/>
  <c r="O201" i="4" s="1"/>
  <c r="O202" i="4" a="1"/>
  <c r="O202" i="4" s="1"/>
  <c r="O203" i="4" a="1"/>
  <c r="O203" i="4" s="1"/>
  <c r="O204" i="4" a="1"/>
  <c r="O204" i="4" s="1"/>
  <c r="O205" i="4" a="1"/>
  <c r="O205" i="4" s="1"/>
  <c r="O206" i="4" a="1"/>
  <c r="O206" i="4" s="1"/>
  <c r="O207" i="4" a="1"/>
  <c r="O207" i="4" s="1"/>
  <c r="O208" i="4" a="1"/>
  <c r="O208" i="4" s="1"/>
  <c r="O209" i="4" a="1"/>
  <c r="O209" i="4" s="1"/>
  <c r="O210" i="4" a="1"/>
  <c r="O210" i="4" s="1"/>
  <c r="O211" i="4" a="1"/>
  <c r="O211" i="4" s="1"/>
  <c r="O212" i="4" a="1"/>
  <c r="O212" i="4" s="1"/>
  <c r="O213" i="4" a="1"/>
  <c r="O213" i="4" s="1"/>
  <c r="O214" i="4" a="1"/>
  <c r="O214" i="4" s="1"/>
  <c r="O215" i="4" a="1"/>
  <c r="O215" i="4" s="1"/>
  <c r="O216" i="4" a="1"/>
  <c r="O216" i="4" s="1"/>
  <c r="O217" i="4" a="1"/>
  <c r="O217" i="4" s="1"/>
  <c r="O218" i="4" a="1"/>
  <c r="O218" i="4" s="1"/>
  <c r="O219" i="4" a="1"/>
  <c r="O219" i="4" s="1"/>
  <c r="O220" i="4" a="1"/>
  <c r="O220" i="4" s="1"/>
  <c r="O221" i="4" a="1"/>
  <c r="O221" i="4" s="1"/>
  <c r="O222" i="4" a="1"/>
  <c r="O222" i="4" s="1"/>
  <c r="O223" i="4" a="1"/>
  <c r="O223" i="4" s="1"/>
  <c r="O224" i="4" a="1"/>
  <c r="O224" i="4" s="1"/>
  <c r="O225" i="4" a="1"/>
  <c r="O225" i="4" s="1"/>
  <c r="O226" i="4" a="1"/>
  <c r="O226" i="4" s="1"/>
  <c r="O227" i="4" a="1"/>
  <c r="O227" i="4" s="1"/>
  <c r="O228" i="4" a="1"/>
  <c r="O228" i="4" s="1"/>
  <c r="O229" i="4" a="1"/>
  <c r="O229" i="4" s="1"/>
  <c r="O230" i="4" a="1"/>
  <c r="O230" i="4" s="1"/>
  <c r="O231" i="4" a="1"/>
  <c r="O231" i="4" s="1"/>
  <c r="O232" i="4" a="1"/>
  <c r="O232" i="4" s="1"/>
  <c r="O233" i="4" a="1"/>
  <c r="O233" i="4" s="1"/>
  <c r="O234" i="4" a="1"/>
  <c r="O234" i="4" s="1"/>
  <c r="O235" i="4" a="1"/>
  <c r="O235" i="4" s="1"/>
  <c r="O236" i="4" a="1"/>
  <c r="O236" i="4" s="1"/>
  <c r="O237" i="4" a="1"/>
  <c r="O237" i="4" s="1"/>
  <c r="O238" i="4" a="1"/>
  <c r="O238" i="4" s="1"/>
  <c r="O239" i="4" a="1"/>
  <c r="O239" i="4" s="1"/>
  <c r="O240" i="4" a="1"/>
  <c r="O240" i="4" s="1"/>
  <c r="O241" i="4" a="1"/>
  <c r="O241" i="4" s="1"/>
  <c r="O242" i="4" a="1"/>
  <c r="O242" i="4" s="1"/>
  <c r="O243" i="4" a="1"/>
  <c r="O243" i="4" s="1"/>
  <c r="O244" i="4" a="1"/>
  <c r="O244" i="4" s="1"/>
  <c r="O245" i="4" a="1"/>
  <c r="O245" i="4" s="1"/>
  <c r="O246" i="4" a="1"/>
  <c r="O246" i="4" s="1"/>
  <c r="O247" i="4" a="1"/>
  <c r="O247" i="4" s="1"/>
  <c r="O248" i="4" a="1"/>
  <c r="O248" i="4" s="1"/>
  <c r="O249" i="4" a="1"/>
  <c r="O249" i="4" s="1"/>
  <c r="O250" i="4" a="1"/>
  <c r="O250" i="4" s="1"/>
  <c r="O251" i="4" a="1"/>
  <c r="O251" i="4" s="1"/>
  <c r="O252" i="4" a="1"/>
  <c r="O252" i="4" s="1"/>
  <c r="O253" i="4" a="1"/>
  <c r="O253" i="4" s="1"/>
  <c r="O254" i="4" a="1"/>
  <c r="O254" i="4" s="1"/>
  <c r="O255" i="4" a="1"/>
  <c r="O255" i="4" s="1"/>
  <c r="O256" i="4" a="1"/>
  <c r="O256" i="4" s="1"/>
  <c r="O257" i="4" a="1"/>
  <c r="O257" i="4" s="1"/>
  <c r="O258" i="4" a="1"/>
  <c r="O258" i="4" s="1"/>
  <c r="O259" i="4" a="1"/>
  <c r="O259" i="4" s="1"/>
  <c r="O260" i="4" a="1"/>
  <c r="O260" i="4" s="1"/>
  <c r="O261" i="4" a="1"/>
  <c r="O261" i="4" s="1"/>
  <c r="O262" i="4" a="1"/>
  <c r="O262" i="4" s="1"/>
  <c r="O263" i="4" a="1"/>
  <c r="O263" i="4" s="1"/>
  <c r="O264" i="4" a="1"/>
  <c r="O264" i="4" s="1"/>
  <c r="O265" i="4" a="1"/>
  <c r="O265" i="4" s="1"/>
  <c r="O266" i="4" a="1"/>
  <c r="O266" i="4" s="1"/>
  <c r="O267" i="4" a="1"/>
  <c r="O267" i="4" s="1"/>
  <c r="O268" i="4" a="1"/>
  <c r="O268" i="4" s="1"/>
  <c r="O269" i="4" a="1"/>
  <c r="O269" i="4" s="1"/>
  <c r="O270" i="4" a="1"/>
  <c r="O270" i="4" s="1"/>
  <c r="O271" i="4" a="1"/>
  <c r="O271" i="4" s="1"/>
  <c r="O272" i="4" a="1"/>
  <c r="O272" i="4" s="1"/>
  <c r="O273" i="4" a="1"/>
  <c r="O273" i="4" s="1"/>
  <c r="O274" i="4" a="1"/>
  <c r="O274" i="4" s="1"/>
  <c r="O275" i="4" a="1"/>
  <c r="O275" i="4" s="1"/>
  <c r="O276" i="4" a="1"/>
  <c r="O276" i="4" s="1"/>
  <c r="O277" i="4" a="1"/>
  <c r="O277" i="4" s="1"/>
  <c r="O278" i="4" a="1"/>
  <c r="O278" i="4" s="1"/>
  <c r="O279" i="4" a="1"/>
  <c r="O279" i="4" s="1"/>
  <c r="O280" i="4" a="1"/>
  <c r="O280" i="4" s="1"/>
  <c r="O281" i="4" a="1"/>
  <c r="O281" i="4" s="1"/>
  <c r="O282" i="4" a="1"/>
  <c r="O282" i="4" s="1"/>
  <c r="O283" i="4" a="1"/>
  <c r="O283" i="4" s="1"/>
  <c r="O284" i="4" a="1"/>
  <c r="O284" i="4" s="1"/>
  <c r="O285" i="4" a="1"/>
  <c r="O285" i="4" s="1"/>
  <c r="O286" i="4" a="1"/>
  <c r="O286" i="4" s="1"/>
  <c r="O287" i="4" a="1"/>
  <c r="O287" i="4" s="1"/>
  <c r="O288" i="4" a="1"/>
  <c r="O288" i="4" s="1"/>
  <c r="O289" i="4" a="1"/>
  <c r="O289" i="4" s="1"/>
  <c r="O290" i="4" a="1"/>
  <c r="O290" i="4" s="1"/>
  <c r="O291" i="4" a="1"/>
  <c r="O291" i="4" s="1"/>
  <c r="O292" i="4" a="1"/>
  <c r="O292" i="4" s="1"/>
  <c r="O293" i="4" a="1"/>
  <c r="O293" i="4" s="1"/>
  <c r="O294" i="4" a="1"/>
  <c r="O294" i="4" s="1"/>
  <c r="O295" i="4" a="1"/>
  <c r="O295" i="4" s="1"/>
  <c r="O296" i="4" a="1"/>
  <c r="O296" i="4" s="1"/>
  <c r="O297" i="4" a="1"/>
  <c r="O297" i="4" s="1"/>
  <c r="O298" i="4" a="1"/>
  <c r="O298" i="4" s="1"/>
  <c r="O299" i="4" a="1"/>
  <c r="O299" i="4" s="1"/>
  <c r="O300" i="4" a="1"/>
  <c r="O300" i="4" s="1"/>
  <c r="O301" i="4" a="1"/>
  <c r="O301" i="4" s="1"/>
  <c r="O302" i="4" a="1"/>
  <c r="O302" i="4" s="1"/>
  <c r="O303" i="4" a="1"/>
  <c r="O303" i="4" s="1"/>
  <c r="O304" i="4" a="1"/>
  <c r="O304" i="4" s="1"/>
  <c r="O305" i="4" a="1"/>
  <c r="O305" i="4" s="1"/>
  <c r="O306" i="4" a="1"/>
  <c r="O306" i="4" s="1"/>
  <c r="O307" i="4" a="1"/>
  <c r="O307" i="4" s="1"/>
  <c r="O308" i="4" a="1"/>
  <c r="O308" i="4" s="1"/>
  <c r="O309" i="4" a="1"/>
  <c r="O309" i="4" s="1"/>
  <c r="O310" i="4" a="1"/>
  <c r="O310" i="4" s="1"/>
  <c r="O311" i="4" a="1"/>
  <c r="O311" i="4" s="1"/>
  <c r="O312" i="4" a="1"/>
  <c r="O312" i="4" s="1"/>
  <c r="O313" i="4" a="1"/>
  <c r="O313" i="4" s="1"/>
  <c r="O314" i="4" a="1"/>
  <c r="O314" i="4" s="1"/>
  <c r="O315" i="4" a="1"/>
  <c r="O315" i="4" s="1"/>
  <c r="O316" i="4" a="1"/>
  <c r="O316" i="4" s="1"/>
  <c r="O317" i="4" a="1"/>
  <c r="O317" i="4" s="1"/>
  <c r="O318" i="4" a="1"/>
  <c r="O318" i="4" s="1"/>
  <c r="O319" i="4" a="1"/>
  <c r="O319" i="4" s="1"/>
  <c r="O320" i="4" a="1"/>
  <c r="O320" i="4" s="1"/>
  <c r="O321" i="4" a="1"/>
  <c r="O321" i="4" s="1"/>
  <c r="O322" i="4" a="1"/>
  <c r="O322" i="4" s="1"/>
  <c r="O323" i="4" a="1"/>
  <c r="O323" i="4" s="1"/>
  <c r="O324" i="4" a="1"/>
  <c r="O324" i="4" s="1"/>
  <c r="O325" i="4" a="1"/>
  <c r="O325" i="4" s="1"/>
  <c r="O326" i="4" a="1"/>
  <c r="O326" i="4" s="1"/>
  <c r="O327" i="4" a="1"/>
  <c r="O327" i="4" s="1"/>
  <c r="O328" i="4" a="1"/>
  <c r="O328" i="4" s="1"/>
  <c r="O329" i="4" a="1"/>
  <c r="O329" i="4" s="1"/>
  <c r="O330" i="4" a="1"/>
  <c r="O330" i="4" s="1"/>
  <c r="O331" i="4" a="1"/>
  <c r="O331" i="4" s="1"/>
  <c r="O332" i="4" a="1"/>
  <c r="O332" i="4" s="1"/>
  <c r="O333" i="4" a="1"/>
  <c r="O333" i="4" s="1"/>
  <c r="O334" i="4" a="1"/>
  <c r="O334" i="4" s="1"/>
  <c r="O335" i="4" a="1"/>
  <c r="O335" i="4" s="1"/>
  <c r="O336" i="4" a="1"/>
  <c r="O336" i="4" s="1"/>
  <c r="O337" i="4" a="1"/>
  <c r="O337" i="4" s="1"/>
  <c r="O338" i="4" a="1"/>
  <c r="O338" i="4" s="1"/>
  <c r="O339" i="4" a="1"/>
  <c r="O339" i="4" s="1"/>
  <c r="O340" i="4" a="1"/>
  <c r="O340" i="4" s="1"/>
  <c r="O341" i="4" a="1"/>
  <c r="O341" i="4" s="1"/>
  <c r="O342" i="4" a="1"/>
  <c r="O342" i="4" s="1"/>
  <c r="O343" i="4" a="1"/>
  <c r="O343" i="4" s="1"/>
  <c r="O344" i="4" a="1"/>
  <c r="O344" i="4" s="1"/>
  <c r="O345" i="4" a="1"/>
  <c r="O345" i="4" s="1"/>
  <c r="O346" i="4" a="1"/>
  <c r="O346" i="4" s="1"/>
  <c r="O347" i="4" a="1"/>
  <c r="O347" i="4" s="1"/>
  <c r="O348" i="4" a="1"/>
  <c r="O348" i="4" s="1"/>
  <c r="O349" i="4" a="1"/>
  <c r="O349" i="4" s="1"/>
  <c r="O350" i="4" a="1"/>
  <c r="O350" i="4" s="1"/>
  <c r="O351" i="4" a="1"/>
  <c r="O351" i="4" s="1"/>
  <c r="O352" i="4" a="1"/>
  <c r="O352" i="4" s="1"/>
  <c r="O353" i="4" a="1"/>
  <c r="O353" i="4" s="1"/>
  <c r="O354" i="4" a="1"/>
  <c r="O354" i="4" s="1"/>
  <c r="O355" i="4" a="1"/>
  <c r="O355" i="4" s="1"/>
  <c r="O356" i="4" a="1"/>
  <c r="O356" i="4" s="1"/>
  <c r="O357" i="4" a="1"/>
  <c r="O357" i="4" s="1"/>
  <c r="O358" i="4" a="1"/>
  <c r="O358" i="4" s="1"/>
  <c r="O359" i="4" a="1"/>
  <c r="O359" i="4" s="1"/>
  <c r="O360" i="4" a="1"/>
  <c r="O360" i="4" s="1"/>
  <c r="O361" i="4" a="1"/>
  <c r="O361" i="4" s="1"/>
  <c r="O362" i="4" a="1"/>
  <c r="O362" i="4" s="1"/>
  <c r="O363" i="4" a="1"/>
  <c r="O363" i="4" s="1"/>
  <c r="O364" i="4" a="1"/>
  <c r="O364" i="4" s="1"/>
  <c r="O365" i="4" a="1"/>
  <c r="O365" i="4" s="1"/>
  <c r="O366" i="4" a="1"/>
  <c r="O366" i="4" s="1"/>
  <c r="O367" i="4" a="1"/>
  <c r="O367" i="4" s="1"/>
  <c r="O368" i="4" a="1"/>
  <c r="O368" i="4" s="1"/>
  <c r="O369" i="4" a="1"/>
  <c r="O369" i="4" s="1"/>
  <c r="O370" i="4" a="1"/>
  <c r="O370" i="4" s="1"/>
  <c r="O371" i="4" a="1"/>
  <c r="O371" i="4" s="1"/>
  <c r="O372" i="4" a="1"/>
  <c r="O372" i="4" s="1"/>
  <c r="O373" i="4" a="1"/>
  <c r="O373" i="4" s="1"/>
  <c r="O374" i="4" a="1"/>
  <c r="O374" i="4" s="1"/>
  <c r="O375" i="4" a="1"/>
  <c r="O375" i="4" s="1"/>
  <c r="O376" i="4" a="1"/>
  <c r="O376" i="4" s="1"/>
  <c r="O377" i="4" a="1"/>
  <c r="O377" i="4" s="1"/>
  <c r="O378" i="4" a="1"/>
  <c r="O378" i="4" s="1"/>
  <c r="O379" i="4" a="1"/>
  <c r="O379" i="4" s="1"/>
  <c r="O380" i="4" a="1"/>
  <c r="O380" i="4" s="1"/>
  <c r="O381" i="4" a="1"/>
  <c r="O381" i="4" s="1"/>
  <c r="O382" i="4" a="1"/>
  <c r="O382" i="4" s="1"/>
  <c r="O383" i="4" a="1"/>
  <c r="O383" i="4" s="1"/>
  <c r="O384" i="4" a="1"/>
  <c r="O384" i="4" s="1"/>
  <c r="O385" i="4" a="1"/>
  <c r="O385" i="4" s="1"/>
  <c r="O386" i="4" a="1"/>
  <c r="O386" i="4" s="1"/>
  <c r="O387" i="4" a="1"/>
  <c r="O387" i="4" s="1"/>
  <c r="O388" i="4" a="1"/>
  <c r="O388" i="4" s="1"/>
  <c r="O389" i="4" a="1"/>
  <c r="O389" i="4" s="1"/>
  <c r="O390" i="4" a="1"/>
  <c r="O390" i="4" s="1"/>
  <c r="O391" i="4" a="1"/>
  <c r="O391" i="4" s="1"/>
  <c r="O392" i="4" a="1"/>
  <c r="O392" i="4" s="1"/>
  <c r="O393" i="4" a="1"/>
  <c r="O393" i="4" s="1"/>
  <c r="O394" i="4" a="1"/>
  <c r="O394" i="4" s="1"/>
  <c r="O395" i="4" a="1"/>
  <c r="O395" i="4" s="1"/>
  <c r="O396" i="4" a="1"/>
  <c r="O396" i="4" s="1"/>
  <c r="O397" i="4" a="1"/>
  <c r="O397" i="4" s="1"/>
  <c r="O398" i="4" a="1"/>
  <c r="O398" i="4" s="1"/>
  <c r="O399" i="4" a="1"/>
  <c r="O399" i="4" s="1"/>
  <c r="O400" i="4" a="1"/>
  <c r="O400" i="4" s="1"/>
  <c r="O401" i="4" a="1"/>
  <c r="O401" i="4" s="1"/>
  <c r="O402" i="4" a="1"/>
  <c r="O402" i="4" s="1"/>
  <c r="AL372" i="2"/>
  <c r="AE372" i="2"/>
  <c r="AF372" i="2"/>
  <c r="AG372" i="2"/>
  <c r="AH372" i="2"/>
  <c r="AI372" i="2"/>
  <c r="AJ372" i="2"/>
  <c r="AK372" i="2"/>
  <c r="AD372" i="2"/>
  <c r="X3" i="4" a="1"/>
  <c r="X3" i="4" s="1"/>
  <c r="X3" i="6" s="1" a="1"/>
  <c r="X3" i="6" s="1"/>
  <c r="X4" i="4" a="1"/>
  <c r="X4" i="4" s="1"/>
  <c r="X4" i="6" s="1" a="1"/>
  <c r="X4" i="6" s="1"/>
  <c r="X5" i="4" a="1"/>
  <c r="X5" i="4" s="1"/>
  <c r="Y5" i="4" s="1"/>
  <c r="Y5" i="6" s="1"/>
  <c r="X6" i="4" a="1"/>
  <c r="X6" i="4" s="1"/>
  <c r="X6" i="6" s="1" a="1"/>
  <c r="X6" i="6" s="1"/>
  <c r="X7" i="4" a="1"/>
  <c r="X7" i="4" s="1"/>
  <c r="X7" i="6" s="1" a="1"/>
  <c r="X7" i="6" s="1"/>
  <c r="X8" i="4" a="1"/>
  <c r="X8" i="4" s="1"/>
  <c r="X8" i="6" s="1" a="1"/>
  <c r="X8" i="6" s="1"/>
  <c r="X9" i="4" a="1"/>
  <c r="X9" i="4" s="1"/>
  <c r="Y9" i="4" s="1"/>
  <c r="Y9" i="6" s="1"/>
  <c r="X10" i="4" a="1"/>
  <c r="X10" i="4" s="1"/>
  <c r="X10" i="6" s="1" a="1"/>
  <c r="X10" i="6" s="1"/>
  <c r="X11" i="4" a="1"/>
  <c r="X11" i="4" s="1"/>
  <c r="X11" i="6" s="1" a="1"/>
  <c r="X11" i="6" s="1"/>
  <c r="X12" i="4" a="1"/>
  <c r="X12" i="4" s="1"/>
  <c r="X12" i="6" s="1" a="1"/>
  <c r="X12" i="6" s="1"/>
  <c r="X13" i="4" a="1"/>
  <c r="X13" i="4" s="1"/>
  <c r="X13" i="6" s="1" a="1"/>
  <c r="X13" i="6" s="1"/>
  <c r="X14" i="4" a="1"/>
  <c r="X14" i="4" s="1"/>
  <c r="X14" i="6" s="1" a="1"/>
  <c r="X14" i="6" s="1"/>
  <c r="X15" i="4" a="1"/>
  <c r="X15" i="4" s="1"/>
  <c r="Y15" i="4" s="1"/>
  <c r="Y15" i="6" s="1"/>
  <c r="X16" i="4" a="1"/>
  <c r="X16" i="4" s="1"/>
  <c r="X16" i="6" s="1" a="1"/>
  <c r="X16" i="6" s="1"/>
  <c r="X17" i="4" a="1"/>
  <c r="X17" i="4" s="1"/>
  <c r="X17" i="6" s="1" a="1"/>
  <c r="X17" i="6" s="1"/>
  <c r="X18" i="4" a="1"/>
  <c r="X18" i="4" s="1"/>
  <c r="X18" i="6" s="1" a="1"/>
  <c r="X18" i="6" s="1"/>
  <c r="X19" i="4" a="1"/>
  <c r="X19" i="4" s="1"/>
  <c r="Y19" i="4" s="1"/>
  <c r="Y19" i="6" s="1"/>
  <c r="X20" i="4" a="1"/>
  <c r="X20" i="4" s="1"/>
  <c r="X20" i="6" s="1" a="1"/>
  <c r="X20" i="6" s="1"/>
  <c r="X21" i="4" a="1"/>
  <c r="X21" i="4" s="1"/>
  <c r="Y21" i="4" s="1"/>
  <c r="Y21" i="6" s="1"/>
  <c r="X22" i="4" a="1"/>
  <c r="X22" i="4" s="1"/>
  <c r="Y22" i="4" s="1"/>
  <c r="Y22" i="6" s="1"/>
  <c r="X23" i="4" a="1"/>
  <c r="X23" i="4" s="1"/>
  <c r="Y23" i="4" s="1"/>
  <c r="Y23" i="6" s="1"/>
  <c r="X24" i="4" a="1"/>
  <c r="X24" i="4" s="1"/>
  <c r="Y24" i="4" s="1"/>
  <c r="Y24" i="6" s="1"/>
  <c r="X25" i="4" a="1"/>
  <c r="X25" i="4" s="1"/>
  <c r="X25" i="6" s="1" a="1"/>
  <c r="X25" i="6" s="1"/>
  <c r="X26" i="4" a="1"/>
  <c r="X26" i="4" s="1"/>
  <c r="Y26" i="4" s="1"/>
  <c r="Y26" i="6" s="1"/>
  <c r="X27" i="4" a="1"/>
  <c r="X27" i="4" s="1"/>
  <c r="Y27" i="4" s="1"/>
  <c r="Y27" i="6" s="1"/>
  <c r="X28" i="4" a="1"/>
  <c r="X28" i="4" s="1"/>
  <c r="X28" i="6" s="1" a="1"/>
  <c r="X28" i="6" s="1"/>
  <c r="X29" i="4" a="1"/>
  <c r="X29" i="4" s="1"/>
  <c r="Y29" i="4" s="1"/>
  <c r="Y29" i="6" s="1"/>
  <c r="X30" i="4" a="1"/>
  <c r="X30" i="4" s="1"/>
  <c r="Y30" i="4" s="1"/>
  <c r="Y30" i="6" s="1"/>
  <c r="X31" i="4" a="1"/>
  <c r="X31" i="4" s="1"/>
  <c r="X31" i="6" s="1" a="1"/>
  <c r="X31" i="6" s="1"/>
  <c r="X32" i="4" a="1"/>
  <c r="X32" i="4" s="1"/>
  <c r="Y32" i="4" s="1"/>
  <c r="Y32" i="6" s="1"/>
  <c r="X33" i="4" a="1"/>
  <c r="X33" i="4" s="1"/>
  <c r="X33" i="6" s="1" a="1"/>
  <c r="X33" i="6" s="1"/>
  <c r="X34" i="4" a="1"/>
  <c r="X34" i="4" s="1"/>
  <c r="X34" i="6" s="1" a="1"/>
  <c r="X34" i="6" s="1"/>
  <c r="X35" i="4" a="1"/>
  <c r="X35" i="4" s="1"/>
  <c r="X35" i="6" s="1" a="1"/>
  <c r="X35" i="6" s="1"/>
  <c r="X36" i="4" a="1"/>
  <c r="X36" i="4" s="1"/>
  <c r="Y36" i="4" s="1"/>
  <c r="Y36" i="6" s="1"/>
  <c r="X37" i="4" a="1"/>
  <c r="X37" i="4" s="1"/>
  <c r="X37" i="6" s="1" a="1"/>
  <c r="X37" i="6" s="1"/>
  <c r="X38" i="4" a="1"/>
  <c r="X38" i="4" s="1"/>
  <c r="Y38" i="4" s="1"/>
  <c r="Y38" i="6" s="1"/>
  <c r="X39" i="4" a="1"/>
  <c r="X39" i="4" s="1"/>
  <c r="Y39" i="4" s="1"/>
  <c r="Y39" i="6" s="1"/>
  <c r="X40" i="4" a="1"/>
  <c r="X40" i="4" s="1"/>
  <c r="X40" i="6" s="1" a="1"/>
  <c r="X40" i="6" s="1"/>
  <c r="X41" i="4" a="1"/>
  <c r="X41" i="4" s="1"/>
  <c r="Y41" i="4" s="1"/>
  <c r="Y41" i="6" s="1"/>
  <c r="X42" i="4" a="1"/>
  <c r="X42" i="4" s="1"/>
  <c r="X42" i="6" s="1" a="1"/>
  <c r="X42" i="6" s="1"/>
  <c r="X43" i="4" a="1"/>
  <c r="X43" i="4" s="1"/>
  <c r="Y43" i="4" s="1"/>
  <c r="Y43" i="6" s="1"/>
  <c r="X44" i="4" a="1"/>
  <c r="X44" i="4" s="1"/>
  <c r="X44" i="6" s="1" a="1"/>
  <c r="X44" i="6" s="1"/>
  <c r="X45" i="4" a="1"/>
  <c r="X45" i="4" s="1"/>
  <c r="Y45" i="4" s="1"/>
  <c r="Y45" i="6" s="1"/>
  <c r="X46" i="4" a="1"/>
  <c r="X46" i="4" s="1"/>
  <c r="X46" i="6" s="1" a="1"/>
  <c r="X46" i="6" s="1"/>
  <c r="X47" i="4" a="1"/>
  <c r="X47" i="4" s="1"/>
  <c r="Y47" i="4" s="1"/>
  <c r="Y47" i="6" s="1"/>
  <c r="X48" i="4" a="1"/>
  <c r="X48" i="4" s="1"/>
  <c r="X48" i="6" s="1" a="1"/>
  <c r="X48" i="6" s="1"/>
  <c r="X49" i="4" a="1"/>
  <c r="X49" i="4" s="1"/>
  <c r="Y49" i="4" s="1"/>
  <c r="Y49" i="6" s="1"/>
  <c r="X50" i="4" a="1"/>
  <c r="X50" i="4" s="1"/>
  <c r="X50" i="6" s="1" a="1"/>
  <c r="X50" i="6" s="1"/>
  <c r="X51" i="4" a="1"/>
  <c r="X51" i="4" s="1"/>
  <c r="X51" i="6" s="1" a="1"/>
  <c r="X51" i="6" s="1"/>
  <c r="X52" i="4" a="1"/>
  <c r="X52" i="4" s="1"/>
  <c r="Y52" i="4" s="1"/>
  <c r="Y52" i="6" s="1"/>
  <c r="X53" i="4" a="1"/>
  <c r="X53" i="4" s="1"/>
  <c r="X53" i="6" s="1" a="1"/>
  <c r="X53" i="6" s="1"/>
  <c r="X54" i="4" a="1"/>
  <c r="X54" i="4" s="1"/>
  <c r="X54" i="6" s="1" a="1"/>
  <c r="X54" i="6" s="1"/>
  <c r="X55" i="4" a="1"/>
  <c r="X55" i="4" s="1"/>
  <c r="X55" i="6" s="1" a="1"/>
  <c r="X55" i="6" s="1"/>
  <c r="X56" i="4" a="1"/>
  <c r="X56" i="4" s="1"/>
  <c r="X56" i="6" s="1" a="1"/>
  <c r="X56" i="6" s="1"/>
  <c r="X57" i="4" a="1"/>
  <c r="X57" i="4" s="1"/>
  <c r="Y57" i="4" s="1"/>
  <c r="Y57" i="6" s="1"/>
  <c r="X58" i="4" a="1"/>
  <c r="X58" i="4" s="1"/>
  <c r="Y58" i="4" s="1"/>
  <c r="Y58" i="6" s="1"/>
  <c r="X59" i="4" a="1"/>
  <c r="X59" i="4" s="1"/>
  <c r="Y59" i="4" s="1"/>
  <c r="Y59" i="6" s="1"/>
  <c r="X60" i="4" a="1"/>
  <c r="X60" i="4" s="1"/>
  <c r="Y60" i="4" s="1"/>
  <c r="Y60" i="6" s="1"/>
  <c r="X61" i="4" a="1"/>
  <c r="X61" i="4" s="1"/>
  <c r="X61" i="6" s="1" a="1"/>
  <c r="X61" i="6" s="1"/>
  <c r="X62" i="4" a="1"/>
  <c r="X62" i="4" s="1"/>
  <c r="Y62" i="4" s="1"/>
  <c r="Y62" i="6" s="1"/>
  <c r="X63" i="4" a="1"/>
  <c r="X63" i="4" s="1"/>
  <c r="Y63" i="4" s="1"/>
  <c r="Y63" i="6" s="1"/>
  <c r="X64" i="4" a="1"/>
  <c r="X64" i="4" s="1"/>
  <c r="Y64" i="4" s="1"/>
  <c r="Y64" i="6" s="1"/>
  <c r="X65" i="4" a="1"/>
  <c r="X65" i="4" s="1"/>
  <c r="Y65" i="4" s="1"/>
  <c r="Y65" i="6" s="1"/>
  <c r="X66" i="4" a="1"/>
  <c r="X66" i="4" s="1"/>
  <c r="Y66" i="4" s="1"/>
  <c r="Y66" i="6" s="1"/>
  <c r="X67" i="4" a="1"/>
  <c r="X67" i="4" s="1"/>
  <c r="Y67" i="4" s="1"/>
  <c r="Y67" i="6" s="1"/>
  <c r="X68" i="4" a="1"/>
  <c r="X68" i="4" s="1"/>
  <c r="X68" i="6" s="1" a="1"/>
  <c r="X68" i="6" s="1"/>
  <c r="X69" i="4" a="1"/>
  <c r="X69" i="4" s="1"/>
  <c r="X69" i="6" s="1" a="1"/>
  <c r="X69" i="6" s="1"/>
  <c r="X70" i="4" a="1"/>
  <c r="X70" i="4" s="1"/>
  <c r="X70" i="6" s="1" a="1"/>
  <c r="X70" i="6" s="1"/>
  <c r="X71" i="4" a="1"/>
  <c r="X71" i="4" s="1"/>
  <c r="X71" i="6" s="1" a="1"/>
  <c r="X71" i="6" s="1"/>
  <c r="X72" i="4" a="1"/>
  <c r="X72" i="4" s="1"/>
  <c r="X72" i="6" s="1" a="1"/>
  <c r="X72" i="6" s="1"/>
  <c r="X73" i="4" a="1"/>
  <c r="X73" i="4" s="1"/>
  <c r="X73" i="6" s="1" a="1"/>
  <c r="X73" i="6" s="1"/>
  <c r="X74" i="4" a="1"/>
  <c r="X74" i="4" s="1"/>
  <c r="X74" i="6" s="1" a="1"/>
  <c r="X74" i="6" s="1"/>
  <c r="X75" i="4" a="1"/>
  <c r="X75" i="4" s="1"/>
  <c r="X75" i="6" s="1" a="1"/>
  <c r="X75" i="6" s="1"/>
  <c r="X76" i="4" a="1"/>
  <c r="X76" i="4" s="1"/>
  <c r="X76" i="6" s="1" a="1"/>
  <c r="X76" i="6" s="1"/>
  <c r="X77" i="4" a="1"/>
  <c r="X77" i="4" s="1"/>
  <c r="Y77" i="4" s="1"/>
  <c r="Y77" i="6" s="1"/>
  <c r="X78" i="4" a="1"/>
  <c r="X78" i="4" s="1"/>
  <c r="X78" i="6" s="1" a="1"/>
  <c r="X78" i="6" s="1"/>
  <c r="X79" i="4" a="1"/>
  <c r="X79" i="4" s="1"/>
  <c r="X79" i="6" s="1" a="1"/>
  <c r="X79" i="6" s="1"/>
  <c r="X80" i="4" a="1"/>
  <c r="X80" i="4" s="1"/>
  <c r="X80" i="6" s="1" a="1"/>
  <c r="X80" i="6" s="1"/>
  <c r="X81" i="4" a="1"/>
  <c r="X81" i="4" s="1"/>
  <c r="X81" i="6" s="1" a="1"/>
  <c r="X81" i="6" s="1"/>
  <c r="X82" i="4" a="1"/>
  <c r="X82" i="4" s="1"/>
  <c r="X82" i="6" s="1" a="1"/>
  <c r="X82" i="6" s="1"/>
  <c r="X83" i="4" a="1"/>
  <c r="X83" i="4" s="1"/>
  <c r="Y83" i="4" s="1"/>
  <c r="Y83" i="6" s="1"/>
  <c r="X84" i="4" a="1"/>
  <c r="X84" i="4" s="1"/>
  <c r="Y84" i="4" s="1"/>
  <c r="Y84" i="6" s="1"/>
  <c r="X85" i="4" a="1"/>
  <c r="X85" i="4" s="1"/>
  <c r="Y85" i="4" s="1"/>
  <c r="Y85" i="6" s="1"/>
  <c r="X86" i="4" a="1"/>
  <c r="X86" i="4" s="1"/>
  <c r="Y86" i="4" s="1"/>
  <c r="Y86" i="6" s="1"/>
  <c r="X87" i="4" a="1"/>
  <c r="X87" i="4" s="1"/>
  <c r="X87" i="6" s="1" a="1"/>
  <c r="X87" i="6" s="1"/>
  <c r="X88" i="4" a="1"/>
  <c r="X88" i="4" s="1"/>
  <c r="Y88" i="4" s="1"/>
  <c r="Y88" i="6" s="1"/>
  <c r="X89" i="4" a="1"/>
  <c r="X89" i="4" s="1"/>
  <c r="X89" i="6" s="1" a="1"/>
  <c r="X89" i="6" s="1"/>
  <c r="X90" i="4" a="1"/>
  <c r="X90" i="4" s="1"/>
  <c r="X90" i="6" s="1" a="1"/>
  <c r="X90" i="6" s="1"/>
  <c r="X91" i="4" a="1"/>
  <c r="X91" i="4" s="1"/>
  <c r="Y91" i="4" s="1"/>
  <c r="Y91" i="6" s="1"/>
  <c r="X92" i="4" a="1"/>
  <c r="X92" i="4" s="1"/>
  <c r="Y92" i="4" s="1"/>
  <c r="Y92" i="6" s="1"/>
  <c r="X93" i="4" a="1"/>
  <c r="X93" i="4" s="1"/>
  <c r="X93" i="6" s="1" a="1"/>
  <c r="X93" i="6" s="1"/>
  <c r="X94" i="4" a="1"/>
  <c r="X94" i="4" s="1"/>
  <c r="Y94" i="4" s="1"/>
  <c r="Y94" i="6" s="1"/>
  <c r="X95" i="4" a="1"/>
  <c r="X95" i="4" s="1"/>
  <c r="Y95" i="4" s="1"/>
  <c r="Y95" i="6" s="1"/>
  <c r="X96" i="4" a="1"/>
  <c r="X96" i="4" s="1"/>
  <c r="Y96" i="4" s="1"/>
  <c r="Y96" i="6" s="1"/>
  <c r="X97" i="4" a="1"/>
  <c r="X97" i="4" s="1"/>
  <c r="X97" i="6" s="1" a="1"/>
  <c r="X97" i="6" s="1"/>
  <c r="X98" i="4" a="1"/>
  <c r="X98" i="4" s="1"/>
  <c r="X98" i="6" s="1" a="1"/>
  <c r="X98" i="6" s="1"/>
  <c r="X99" i="4" a="1"/>
  <c r="X99" i="4" s="1"/>
  <c r="Y99" i="4" s="1"/>
  <c r="Y99" i="6" s="1"/>
  <c r="X100" i="4" a="1"/>
  <c r="X100" i="4" s="1"/>
  <c r="X100" i="6" s="1" a="1"/>
  <c r="X100" i="6" s="1"/>
  <c r="X101" i="4" a="1"/>
  <c r="X101" i="4" s="1"/>
  <c r="X101" i="6" s="1" a="1"/>
  <c r="X101" i="6" s="1"/>
  <c r="X102" i="4" a="1"/>
  <c r="X102" i="4" s="1"/>
  <c r="Y102" i="4" s="1"/>
  <c r="Y102" i="6" s="1"/>
  <c r="X103" i="4" a="1"/>
  <c r="X103" i="4" s="1"/>
  <c r="X103" i="6" s="1" a="1"/>
  <c r="X103" i="6" s="1"/>
  <c r="X104" i="4" a="1"/>
  <c r="X104" i="4" s="1"/>
  <c r="Y104" i="4" s="1"/>
  <c r="Y104" i="6" s="1"/>
  <c r="X105" i="4" a="1"/>
  <c r="X105" i="4" s="1"/>
  <c r="Y105" i="4" s="1"/>
  <c r="Y105" i="6" s="1"/>
  <c r="X106" i="4" a="1"/>
  <c r="X106" i="4" s="1"/>
  <c r="Y106" i="4" s="1"/>
  <c r="Y106" i="6" s="1"/>
  <c r="X107" i="4" a="1"/>
  <c r="X107" i="4" s="1"/>
  <c r="Y107" i="4" s="1"/>
  <c r="Y107" i="6" s="1"/>
  <c r="X108" i="4" a="1"/>
  <c r="X108" i="4" s="1"/>
  <c r="X108" i="6" s="1" a="1"/>
  <c r="X108" i="6" s="1"/>
  <c r="X109" i="4" a="1"/>
  <c r="X109" i="4" s="1"/>
  <c r="X109" i="6" s="1" a="1"/>
  <c r="X109" i="6" s="1"/>
  <c r="X110" i="4" a="1"/>
  <c r="X110" i="4" s="1"/>
  <c r="Y110" i="4" s="1"/>
  <c r="Y110" i="6" s="1"/>
  <c r="X111" i="4" a="1"/>
  <c r="X111" i="4" s="1"/>
  <c r="Y111" i="4" s="1"/>
  <c r="Y111" i="6" s="1"/>
  <c r="X112" i="4" a="1"/>
  <c r="X112" i="4" s="1"/>
  <c r="X112" i="6" s="1" a="1"/>
  <c r="X112" i="6" s="1"/>
  <c r="X113" i="4" a="1"/>
  <c r="X113" i="4" s="1"/>
  <c r="X113" i="6" s="1" a="1"/>
  <c r="X113" i="6" s="1"/>
  <c r="X114" i="4" a="1"/>
  <c r="X114" i="4" s="1"/>
  <c r="Y114" i="4" s="1"/>
  <c r="Y114" i="6" s="1"/>
  <c r="X115" i="4" a="1"/>
  <c r="X115" i="4" s="1"/>
  <c r="Y115" i="4" s="1"/>
  <c r="Y115" i="6" s="1"/>
  <c r="X116" i="4" a="1"/>
  <c r="X116" i="4" s="1"/>
  <c r="X116" i="6" s="1" a="1"/>
  <c r="X116" i="6" s="1"/>
  <c r="X117" i="4" a="1"/>
  <c r="X117" i="4" s="1"/>
  <c r="Y117" i="4" s="1"/>
  <c r="Y117" i="6" s="1"/>
  <c r="X118" i="4" a="1"/>
  <c r="X118" i="4" s="1"/>
  <c r="X118" i="6" s="1" a="1"/>
  <c r="X118" i="6" s="1"/>
  <c r="X119" i="4" a="1"/>
  <c r="X119" i="4" s="1"/>
  <c r="X119" i="6" s="1" a="1"/>
  <c r="X119" i="6" s="1"/>
  <c r="X120" i="4" a="1"/>
  <c r="X120" i="4" s="1"/>
  <c r="X120" i="6" s="1" a="1"/>
  <c r="X120" i="6" s="1"/>
  <c r="X121" i="4" a="1"/>
  <c r="X121" i="4" s="1"/>
  <c r="X121" i="6" s="1" a="1"/>
  <c r="X121" i="6" s="1"/>
  <c r="X122" i="4" a="1"/>
  <c r="X122" i="4" s="1"/>
  <c r="X122" i="6" s="1" a="1"/>
  <c r="X122" i="6" s="1"/>
  <c r="X123" i="4" a="1"/>
  <c r="X123" i="4" s="1"/>
  <c r="X123" i="6" s="1" a="1"/>
  <c r="X123" i="6" s="1"/>
  <c r="X124" i="4" a="1"/>
  <c r="X124" i="4" s="1"/>
  <c r="Y124" i="4" s="1"/>
  <c r="Y124" i="6" s="1"/>
  <c r="X125" i="4" a="1"/>
  <c r="X125" i="4" s="1"/>
  <c r="Y125" i="4" s="1"/>
  <c r="Y125" i="6" s="1"/>
  <c r="X126" i="4" a="1"/>
  <c r="X126" i="4" s="1"/>
  <c r="Y126" i="4" s="1"/>
  <c r="Y126" i="6" s="1"/>
  <c r="X127" i="4" a="1"/>
  <c r="X127" i="4" s="1"/>
  <c r="X127" i="6" s="1" a="1"/>
  <c r="X127" i="6" s="1"/>
  <c r="X128" i="4" a="1"/>
  <c r="X128" i="4" s="1"/>
  <c r="X128" i="6" s="1" a="1"/>
  <c r="X128" i="6" s="1"/>
  <c r="X129" i="4" a="1"/>
  <c r="X129" i="4" s="1"/>
  <c r="Y129" i="4" s="1"/>
  <c r="Y129" i="6" s="1"/>
  <c r="X130" i="4" a="1"/>
  <c r="X130" i="4" s="1"/>
  <c r="X130" i="6" s="1" a="1"/>
  <c r="X130" i="6" s="1"/>
  <c r="X131" i="4" a="1"/>
  <c r="X131" i="4" s="1"/>
  <c r="Y131" i="4" s="1"/>
  <c r="Y131" i="6" s="1"/>
  <c r="X132" i="4" a="1"/>
  <c r="X132" i="4" s="1"/>
  <c r="Y132" i="4" s="1"/>
  <c r="Y132" i="6" s="1"/>
  <c r="X133" i="4" a="1"/>
  <c r="X133" i="4" s="1"/>
  <c r="X133" i="6" s="1" a="1"/>
  <c r="X133" i="6" s="1"/>
  <c r="X134" i="4" a="1"/>
  <c r="X134" i="4" s="1"/>
  <c r="X134" i="6" s="1" a="1"/>
  <c r="X134" i="6" s="1"/>
  <c r="X135" i="4" a="1"/>
  <c r="X135" i="4" s="1"/>
  <c r="X135" i="6" s="1" a="1"/>
  <c r="X135" i="6" s="1"/>
  <c r="X136" i="4" a="1"/>
  <c r="X136" i="4" s="1"/>
  <c r="Y136" i="4" s="1"/>
  <c r="Y136" i="6" s="1"/>
  <c r="X137" i="4" a="1"/>
  <c r="X137" i="4" s="1"/>
  <c r="Y137" i="4" s="1"/>
  <c r="Y137" i="6" s="1"/>
  <c r="X138" i="4" a="1"/>
  <c r="X138" i="4" s="1"/>
  <c r="Y138" i="4" s="1"/>
  <c r="Y138" i="6" s="1"/>
  <c r="X139" i="4" a="1"/>
  <c r="X139" i="4" s="1"/>
  <c r="Y139" i="4" s="1"/>
  <c r="Y139" i="6" s="1"/>
  <c r="X140" i="4" a="1"/>
  <c r="X140" i="4" s="1"/>
  <c r="Y140" i="4" s="1"/>
  <c r="Y140" i="6" s="1"/>
  <c r="X141" i="4" a="1"/>
  <c r="X141" i="4" s="1"/>
  <c r="X141" i="6" s="1" a="1"/>
  <c r="X141" i="6" s="1"/>
  <c r="X142" i="4" a="1"/>
  <c r="X142" i="4" s="1"/>
  <c r="Y142" i="4" s="1"/>
  <c r="Y142" i="6" s="1"/>
  <c r="X143" i="4" a="1"/>
  <c r="X143" i="4" s="1"/>
  <c r="Y143" i="4" s="1"/>
  <c r="Y143" i="6" s="1"/>
  <c r="X144" i="4" a="1"/>
  <c r="X144" i="4" s="1"/>
  <c r="X144" i="6" s="1" a="1"/>
  <c r="X144" i="6" s="1"/>
  <c r="X145" i="4" a="1"/>
  <c r="X145" i="4" s="1"/>
  <c r="X145" i="6" s="1" a="1"/>
  <c r="X145" i="6" s="1"/>
  <c r="X146" i="4" a="1"/>
  <c r="X146" i="4" s="1"/>
  <c r="X146" i="6" s="1" a="1"/>
  <c r="X146" i="6" s="1"/>
  <c r="X147" i="4" a="1"/>
  <c r="X147" i="4" s="1"/>
  <c r="X147" i="6" s="1" a="1"/>
  <c r="X147" i="6" s="1"/>
  <c r="X148" i="4" a="1"/>
  <c r="X148" i="4" s="1"/>
  <c r="Y148" i="4" s="1"/>
  <c r="Y148" i="6" s="1"/>
  <c r="X149" i="4" a="1"/>
  <c r="X149" i="4" s="1"/>
  <c r="Y149" i="4" s="1"/>
  <c r="Y149" i="6" s="1"/>
  <c r="X150" i="4" a="1"/>
  <c r="X150" i="4" s="1"/>
  <c r="Y150" i="4" s="1"/>
  <c r="Y150" i="6" s="1"/>
  <c r="X151" i="4" a="1"/>
  <c r="X151" i="4" s="1"/>
  <c r="X151" i="6" s="1" a="1"/>
  <c r="X151" i="6" s="1"/>
  <c r="X152" i="4" a="1"/>
  <c r="X152" i="4" s="1"/>
  <c r="X152" i="6" s="1" a="1"/>
  <c r="X152" i="6" s="1"/>
  <c r="X153" i="4" a="1"/>
  <c r="X153" i="4" s="1"/>
  <c r="Y153" i="4" s="1"/>
  <c r="Y153" i="6" s="1"/>
  <c r="X154" i="4" a="1"/>
  <c r="X154" i="4" s="1"/>
  <c r="Y154" i="4" s="1"/>
  <c r="Y154" i="6" s="1"/>
  <c r="X155" i="4" a="1"/>
  <c r="X155" i="4" s="1"/>
  <c r="X155" i="6" s="1" a="1"/>
  <c r="X155" i="6" s="1"/>
  <c r="X156" i="4" a="1"/>
  <c r="X156" i="4" s="1"/>
  <c r="Y156" i="4" s="1"/>
  <c r="Y156" i="6" s="1"/>
  <c r="X157" i="4" a="1"/>
  <c r="X157" i="4" s="1"/>
  <c r="X157" i="6" s="1" a="1"/>
  <c r="X157" i="6" s="1"/>
  <c r="X158" i="4" a="1"/>
  <c r="X158" i="4" s="1"/>
  <c r="X158" i="6" s="1" a="1"/>
  <c r="X158" i="6" s="1"/>
  <c r="X159" i="4" a="1"/>
  <c r="X159" i="4" s="1"/>
  <c r="X159" i="6" s="1" a="1"/>
  <c r="X159" i="6" s="1"/>
  <c r="X160" i="4" a="1"/>
  <c r="X160" i="4" s="1"/>
  <c r="X160" i="6" s="1" a="1"/>
  <c r="X160" i="6" s="1"/>
  <c r="X161" i="4" a="1"/>
  <c r="X161" i="4" s="1"/>
  <c r="X161" i="6" s="1" a="1"/>
  <c r="X161" i="6" s="1"/>
  <c r="X162" i="4" a="1"/>
  <c r="X162" i="4" s="1"/>
  <c r="X162" i="6" s="1" a="1"/>
  <c r="X162" i="6" s="1"/>
  <c r="X163" i="4" a="1"/>
  <c r="X163" i="4" s="1"/>
  <c r="X163" i="6" s="1" a="1"/>
  <c r="X163" i="6" s="1"/>
  <c r="X164" i="4" a="1"/>
  <c r="X164" i="4" s="1"/>
  <c r="X164" i="6" s="1" a="1"/>
  <c r="X164" i="6" s="1"/>
  <c r="X165" i="4" a="1"/>
  <c r="X165" i="4" s="1"/>
  <c r="X165" i="6" s="1" a="1"/>
  <c r="X165" i="6" s="1"/>
  <c r="X166" i="4" a="1"/>
  <c r="X166" i="4" s="1"/>
  <c r="X166" i="6" s="1" a="1"/>
  <c r="X166" i="6" s="1"/>
  <c r="X167" i="4" a="1"/>
  <c r="X167" i="4" s="1"/>
  <c r="Y167" i="4" s="1"/>
  <c r="Y167" i="6" s="1"/>
  <c r="X168" i="4" a="1"/>
  <c r="X168" i="4" s="1"/>
  <c r="Y168" i="4" s="1"/>
  <c r="Y168" i="6" s="1"/>
  <c r="X169" i="4" a="1"/>
  <c r="X169" i="4" s="1"/>
  <c r="X169" i="6" s="1" a="1"/>
  <c r="X169" i="6" s="1"/>
  <c r="X170" i="4" a="1"/>
  <c r="X170" i="4" s="1"/>
  <c r="Y170" i="4" s="1"/>
  <c r="Y170" i="6" s="1"/>
  <c r="X171" i="4" a="1"/>
  <c r="X171" i="4" s="1"/>
  <c r="X171" i="6" s="1" a="1"/>
  <c r="X171" i="6" s="1"/>
  <c r="X172" i="4" a="1"/>
  <c r="X172" i="4" s="1"/>
  <c r="X172" i="6" s="1" a="1"/>
  <c r="X172" i="6" s="1"/>
  <c r="X173" i="4" a="1"/>
  <c r="X173" i="4" s="1"/>
  <c r="X173" i="6" s="1" a="1"/>
  <c r="X173" i="6" s="1"/>
  <c r="X174" i="4" a="1"/>
  <c r="X174" i="4" s="1"/>
  <c r="Y174" i="4" s="1"/>
  <c r="Y174" i="6" s="1"/>
  <c r="X175" i="4" a="1"/>
  <c r="X175" i="4" s="1"/>
  <c r="X175" i="6" s="1" a="1"/>
  <c r="X175" i="6" s="1"/>
  <c r="X176" i="4" a="1"/>
  <c r="X176" i="4" s="1"/>
  <c r="Y176" i="4" s="1"/>
  <c r="Y176" i="6" s="1"/>
  <c r="X177" i="4" a="1"/>
  <c r="X177" i="4" s="1"/>
  <c r="X177" i="6" s="1" a="1"/>
  <c r="X177" i="6" s="1"/>
  <c r="X178" i="4" a="1"/>
  <c r="X178" i="4" s="1"/>
  <c r="Y178" i="4" s="1"/>
  <c r="Y178" i="6" s="1"/>
  <c r="X179" i="4" a="1"/>
  <c r="X179" i="4" s="1"/>
  <c r="X179" i="6" s="1" a="1"/>
  <c r="X179" i="6" s="1"/>
  <c r="X180" i="4" a="1"/>
  <c r="X180" i="4" s="1"/>
  <c r="Y180" i="4" s="1"/>
  <c r="Y180" i="6" s="1"/>
  <c r="X181" i="4" a="1"/>
  <c r="X181" i="4" s="1"/>
  <c r="X181" i="6" s="1" a="1"/>
  <c r="X181" i="6" s="1"/>
  <c r="X182" i="4" a="1"/>
  <c r="X182" i="4" s="1"/>
  <c r="Y182" i="4" s="1"/>
  <c r="Y182" i="6" s="1"/>
  <c r="X183" i="4" a="1"/>
  <c r="X183" i="4" s="1"/>
  <c r="Y183" i="4" s="1"/>
  <c r="Y183" i="6" s="1"/>
  <c r="X184" i="4" a="1"/>
  <c r="X184" i="4" s="1"/>
  <c r="X184" i="6" s="1" a="1"/>
  <c r="X184" i="6" s="1"/>
  <c r="X185" i="4" a="1"/>
  <c r="X185" i="4" s="1"/>
  <c r="Y185" i="4" s="1"/>
  <c r="Y185" i="6" s="1"/>
  <c r="X186" i="4" a="1"/>
  <c r="X186" i="4" s="1"/>
  <c r="Y186" i="4" s="1"/>
  <c r="Y186" i="6" s="1"/>
  <c r="X187" i="4" a="1"/>
  <c r="X187" i="4" s="1"/>
  <c r="X187" i="6" s="1" a="1"/>
  <c r="X187" i="6" s="1"/>
  <c r="X188" i="4" a="1"/>
  <c r="X188" i="4" s="1"/>
  <c r="X188" i="6" s="1" a="1"/>
  <c r="X188" i="6" s="1"/>
  <c r="X189" i="4" a="1"/>
  <c r="X189" i="4" s="1"/>
  <c r="X189" i="6" s="1" a="1"/>
  <c r="X189" i="6" s="1"/>
  <c r="X190" i="4" a="1"/>
  <c r="X190" i="4" s="1"/>
  <c r="Y190" i="4" s="1"/>
  <c r="Y190" i="6" s="1"/>
  <c r="X191" i="4" a="1"/>
  <c r="X191" i="4" s="1"/>
  <c r="X191" i="6" s="1" a="1"/>
  <c r="X191" i="6" s="1"/>
  <c r="X192" i="4" a="1"/>
  <c r="X192" i="4" s="1"/>
  <c r="X192" i="6" s="1" a="1"/>
  <c r="X192" i="6" s="1"/>
  <c r="X193" i="4" a="1"/>
  <c r="X193" i="4" s="1"/>
  <c r="X193" i="6" s="1" a="1"/>
  <c r="X193" i="6" s="1"/>
  <c r="X194" i="4" a="1"/>
  <c r="X194" i="4" s="1"/>
  <c r="X194" i="6" s="1" a="1"/>
  <c r="X194" i="6" s="1"/>
  <c r="X195" i="4" a="1"/>
  <c r="X195" i="4" s="1"/>
  <c r="X195" i="6" s="1" a="1"/>
  <c r="X195" i="6" s="1"/>
  <c r="X196" i="4" a="1"/>
  <c r="X196" i="4" s="1"/>
  <c r="X196" i="6" s="1" a="1"/>
  <c r="X196" i="6" s="1"/>
  <c r="X197" i="4" a="1"/>
  <c r="X197" i="4" s="1"/>
  <c r="Y197" i="4" s="1"/>
  <c r="Y197" i="6" s="1"/>
  <c r="X198" i="4" a="1"/>
  <c r="X198" i="4" s="1"/>
  <c r="Y198" i="4" s="1"/>
  <c r="Y198" i="6" s="1"/>
  <c r="X199" i="4" a="1"/>
  <c r="X199" i="4" s="1"/>
  <c r="X199" i="6" s="1" a="1"/>
  <c r="X199" i="6" s="1"/>
  <c r="X200" i="4" a="1"/>
  <c r="X200" i="4" s="1"/>
  <c r="Y200" i="4" s="1"/>
  <c r="Y200" i="6" s="1"/>
  <c r="X201" i="4" a="1"/>
  <c r="X201" i="4" s="1"/>
  <c r="X201" i="6" s="1" a="1"/>
  <c r="X201" i="6" s="1"/>
  <c r="X202" i="4" a="1"/>
  <c r="X202" i="4" s="1"/>
  <c r="Y202" i="4" s="1"/>
  <c r="Y202" i="6" s="1"/>
  <c r="X203" i="4" a="1"/>
  <c r="X203" i="4" s="1"/>
  <c r="Y203" i="4" s="1"/>
  <c r="Y203" i="6" s="1"/>
  <c r="X204" i="4" a="1"/>
  <c r="X204" i="4" s="1"/>
  <c r="X204" i="6" s="1" a="1"/>
  <c r="X204" i="6" s="1"/>
  <c r="X205" i="4" a="1"/>
  <c r="X205" i="4" s="1"/>
  <c r="Y205" i="4" s="1"/>
  <c r="Y205" i="6" s="1"/>
  <c r="X206" i="4" a="1"/>
  <c r="X206" i="4" s="1"/>
  <c r="X206" i="6" s="1" a="1"/>
  <c r="X206" i="6" s="1"/>
  <c r="X207" i="4" a="1"/>
  <c r="X207" i="4" s="1"/>
  <c r="Y207" i="4" s="1"/>
  <c r="Y207" i="6" s="1"/>
  <c r="X208" i="4" a="1"/>
  <c r="X208" i="4" s="1"/>
  <c r="X208" i="6" s="1" a="1"/>
  <c r="X208" i="6" s="1"/>
  <c r="X209" i="4" a="1"/>
  <c r="X209" i="4" s="1"/>
  <c r="Y209" i="4" s="1"/>
  <c r="Y209" i="6" s="1"/>
  <c r="X210" i="4" a="1"/>
  <c r="X210" i="4" s="1"/>
  <c r="Y210" i="4" s="1"/>
  <c r="Y210" i="6" s="1"/>
  <c r="X211" i="4" a="1"/>
  <c r="X211" i="4" s="1"/>
  <c r="Y211" i="4" s="1"/>
  <c r="Y211" i="6" s="1"/>
  <c r="X212" i="4" a="1"/>
  <c r="X212" i="4" s="1"/>
  <c r="Y212" i="4" s="1"/>
  <c r="Y212" i="6" s="1"/>
  <c r="X213" i="4" a="1"/>
  <c r="X213" i="4" s="1"/>
  <c r="Y213" i="4" s="1"/>
  <c r="Y213" i="6" s="1"/>
  <c r="X214" i="4" a="1"/>
  <c r="X214" i="4" s="1"/>
  <c r="X214" i="6" s="1" a="1"/>
  <c r="X214" i="6" s="1"/>
  <c r="X215" i="4" a="1"/>
  <c r="X215" i="4" s="1"/>
  <c r="X215" i="6" s="1" a="1"/>
  <c r="X215" i="6" s="1"/>
  <c r="X216" i="4" a="1"/>
  <c r="X216" i="4" s="1"/>
  <c r="Y216" i="4" s="1"/>
  <c r="Y216" i="6" s="1"/>
  <c r="X217" i="4" a="1"/>
  <c r="X217" i="4" s="1"/>
  <c r="Y217" i="4" s="1"/>
  <c r="Y217" i="6" s="1"/>
  <c r="X218" i="4" a="1"/>
  <c r="X218" i="4" s="1"/>
  <c r="X218" i="6" s="1" a="1"/>
  <c r="X218" i="6" s="1"/>
  <c r="X219" i="4" a="1"/>
  <c r="X219" i="4" s="1"/>
  <c r="X219" i="6" s="1" a="1"/>
  <c r="X219" i="6" s="1"/>
  <c r="X220" i="4" a="1"/>
  <c r="X220" i="4" s="1"/>
  <c r="X220" i="6" s="1" a="1"/>
  <c r="X220" i="6" s="1"/>
  <c r="X221" i="4" a="1"/>
  <c r="X221" i="4" s="1"/>
  <c r="X221" i="6" s="1" a="1"/>
  <c r="X221" i="6" s="1"/>
  <c r="X222" i="4" a="1"/>
  <c r="X222" i="4" s="1"/>
  <c r="X222" i="6" s="1" a="1"/>
  <c r="X222" i="6" s="1"/>
  <c r="X223" i="4" a="1"/>
  <c r="X223" i="4" s="1"/>
  <c r="X223" i="6" s="1" a="1"/>
  <c r="X223" i="6" s="1"/>
  <c r="X224" i="4" a="1"/>
  <c r="X224" i="4" s="1"/>
  <c r="Y224" i="4" s="1"/>
  <c r="Y224" i="6" s="1"/>
  <c r="X225" i="4" a="1"/>
  <c r="X225" i="4" s="1"/>
  <c r="Y225" i="4" s="1"/>
  <c r="Y225" i="6" s="1"/>
  <c r="X226" i="4" a="1"/>
  <c r="X226" i="4" s="1"/>
  <c r="X226" i="6" s="1" a="1"/>
  <c r="X226" i="6" s="1"/>
  <c r="X227" i="4" a="1"/>
  <c r="X227" i="4" s="1"/>
  <c r="X227" i="6" s="1" a="1"/>
  <c r="X227" i="6" s="1"/>
  <c r="X228" i="4" a="1"/>
  <c r="X228" i="4" s="1"/>
  <c r="Y228" i="4" s="1"/>
  <c r="Y228" i="6" s="1"/>
  <c r="X229" i="4" a="1"/>
  <c r="X229" i="4" s="1"/>
  <c r="Y229" i="4" s="1"/>
  <c r="Y229" i="6" s="1"/>
  <c r="X230" i="4" a="1"/>
  <c r="X230" i="4" s="1"/>
  <c r="Y230" i="4" s="1"/>
  <c r="Y230" i="6" s="1"/>
  <c r="X231" i="4" a="1"/>
  <c r="X231" i="4" s="1"/>
  <c r="Y231" i="4" s="1"/>
  <c r="Y231" i="6" s="1"/>
  <c r="X232" i="4" a="1"/>
  <c r="X232" i="4" s="1"/>
  <c r="X232" i="6" s="1" a="1"/>
  <c r="X232" i="6" s="1"/>
  <c r="X233" i="4" a="1"/>
  <c r="X233" i="4" s="1"/>
  <c r="Y233" i="4" s="1"/>
  <c r="Y233" i="6" s="1"/>
  <c r="X234" i="4" a="1"/>
  <c r="X234" i="4" s="1"/>
  <c r="X234" i="6" s="1" a="1"/>
  <c r="X234" i="6" s="1"/>
  <c r="X235" i="4" a="1"/>
  <c r="X235" i="4" s="1"/>
  <c r="Y235" i="4" s="1"/>
  <c r="Y235" i="6" s="1"/>
  <c r="X236" i="4" a="1"/>
  <c r="X236" i="4" s="1"/>
  <c r="Y236" i="4" s="1"/>
  <c r="Y236" i="6" s="1"/>
  <c r="X237" i="4" a="1"/>
  <c r="X237" i="4" s="1"/>
  <c r="Y237" i="4" s="1"/>
  <c r="Y237" i="6" s="1"/>
  <c r="X238" i="4" a="1"/>
  <c r="X238" i="4" s="1"/>
  <c r="Y238" i="4" s="1"/>
  <c r="Y238" i="6" s="1"/>
  <c r="X239" i="4" a="1"/>
  <c r="X239" i="4" s="1"/>
  <c r="Y239" i="4" s="1"/>
  <c r="Y239" i="6" s="1"/>
  <c r="X240" i="4" a="1"/>
  <c r="X240" i="4" s="1"/>
  <c r="X240" i="6" s="1" a="1"/>
  <c r="X240" i="6" s="1"/>
  <c r="X241" i="4" a="1"/>
  <c r="X241" i="4" s="1"/>
  <c r="X241" i="6" s="1" a="1"/>
  <c r="X241" i="6" s="1"/>
  <c r="X242" i="4" a="1"/>
  <c r="X242" i="4" s="1"/>
  <c r="Y242" i="4" s="1"/>
  <c r="Y242" i="6" s="1"/>
  <c r="X243" i="4" a="1"/>
  <c r="X243" i="4" s="1"/>
  <c r="X243" i="6" s="1" a="1"/>
  <c r="X243" i="6" s="1"/>
  <c r="X244" i="4" a="1"/>
  <c r="X244" i="4" s="1"/>
  <c r="Y244" i="4" s="1"/>
  <c r="Y244" i="6" s="1"/>
  <c r="X245" i="4" a="1"/>
  <c r="X245" i="4" s="1"/>
  <c r="X245" i="6" s="1" a="1"/>
  <c r="X245" i="6" s="1"/>
  <c r="X246" i="4" a="1"/>
  <c r="X246" i="4" s="1"/>
  <c r="Y246" i="4" s="1"/>
  <c r="Y246" i="6" s="1"/>
  <c r="X247" i="4" a="1"/>
  <c r="X247" i="4" s="1"/>
  <c r="X247" i="6" s="1" a="1"/>
  <c r="X247" i="6" s="1"/>
  <c r="X248" i="4" a="1"/>
  <c r="X248" i="4" s="1"/>
  <c r="X248" i="6" s="1" a="1"/>
  <c r="X248" i="6" s="1"/>
  <c r="X249" i="4" a="1"/>
  <c r="X249" i="4" s="1"/>
  <c r="Y249" i="4" s="1"/>
  <c r="Y249" i="6" s="1"/>
  <c r="X250" i="4" a="1"/>
  <c r="X250" i="4" s="1"/>
  <c r="X250" i="6" s="1" a="1"/>
  <c r="X250" i="6" s="1"/>
  <c r="X251" i="4" a="1"/>
  <c r="X251" i="4" s="1"/>
  <c r="Y251" i="4" s="1"/>
  <c r="Y251" i="6" s="1"/>
  <c r="X252" i="4" a="1"/>
  <c r="X252" i="4" s="1"/>
  <c r="Y252" i="4" s="1"/>
  <c r="Y252" i="6" s="1"/>
  <c r="X253" i="4" a="1"/>
  <c r="X253" i="4" s="1"/>
  <c r="Y253" i="4" s="1"/>
  <c r="Y253" i="6" s="1"/>
  <c r="X254" i="4" a="1"/>
  <c r="X254" i="4" s="1"/>
  <c r="Y254" i="4" s="1"/>
  <c r="Y254" i="6" s="1"/>
  <c r="X255" i="4" a="1"/>
  <c r="X255" i="4" s="1"/>
  <c r="Y255" i="4" s="1"/>
  <c r="Y255" i="6" s="1"/>
  <c r="X256" i="4" a="1"/>
  <c r="X256" i="4" s="1"/>
  <c r="Y256" i="4" s="1"/>
  <c r="Y256" i="6" s="1"/>
  <c r="X257" i="4" a="1"/>
  <c r="X257" i="4" s="1"/>
  <c r="X257" i="6" s="1" a="1"/>
  <c r="X257" i="6" s="1"/>
  <c r="X258" i="4" a="1"/>
  <c r="X258" i="4" s="1"/>
  <c r="X258" i="6" s="1" a="1"/>
  <c r="X258" i="6" s="1"/>
  <c r="X259" i="4" a="1"/>
  <c r="X259" i="4" s="1"/>
  <c r="X259" i="6" s="1" a="1"/>
  <c r="X259" i="6" s="1"/>
  <c r="X260" i="4" a="1"/>
  <c r="X260" i="4" s="1"/>
  <c r="X260" i="6" s="1" a="1"/>
  <c r="X260" i="6" s="1"/>
  <c r="X261" i="4" a="1"/>
  <c r="X261" i="4" s="1"/>
  <c r="X261" i="6" s="1" a="1"/>
  <c r="X261" i="6" s="1"/>
  <c r="X262" i="4" a="1"/>
  <c r="X262" i="4" s="1"/>
  <c r="X262" i="6" s="1" a="1"/>
  <c r="X262" i="6" s="1"/>
  <c r="X263" i="4" a="1"/>
  <c r="X263" i="4" s="1"/>
  <c r="X263" i="6" s="1" a="1"/>
  <c r="X263" i="6" s="1"/>
  <c r="X264" i="4" a="1"/>
  <c r="X264" i="4" s="1"/>
  <c r="X264" i="6" s="1" a="1"/>
  <c r="X264" i="6" s="1"/>
  <c r="X265" i="4" a="1"/>
  <c r="X265" i="4" s="1"/>
  <c r="X265" i="6" s="1" a="1"/>
  <c r="X265" i="6" s="1"/>
  <c r="X266" i="4" a="1"/>
  <c r="X266" i="4" s="1"/>
  <c r="Y266" i="4" s="1"/>
  <c r="Y266" i="6" s="1"/>
  <c r="X267" i="4" a="1"/>
  <c r="X267" i="4" s="1"/>
  <c r="Y267" i="4" s="1"/>
  <c r="Y267" i="6" s="1"/>
  <c r="X268" i="4" a="1"/>
  <c r="X268" i="4" s="1"/>
  <c r="Y268" i="4" s="1"/>
  <c r="Y268" i="6" s="1"/>
  <c r="X269" i="4" a="1"/>
  <c r="X269" i="4" s="1"/>
  <c r="X269" i="6" s="1" a="1"/>
  <c r="X269" i="6" s="1"/>
  <c r="X270" i="4" a="1"/>
  <c r="X270" i="4" s="1"/>
  <c r="X270" i="6" s="1" a="1"/>
  <c r="X270" i="6" s="1"/>
  <c r="X271" i="4" a="1"/>
  <c r="X271" i="4" s="1"/>
  <c r="X271" i="6" s="1" a="1"/>
  <c r="X271" i="6" s="1"/>
  <c r="X272" i="4" a="1"/>
  <c r="X272" i="4" s="1"/>
  <c r="X272" i="6" s="1" a="1"/>
  <c r="X272" i="6" s="1"/>
  <c r="X273" i="4" a="1"/>
  <c r="X273" i="4" s="1"/>
  <c r="X273" i="6" s="1" a="1"/>
  <c r="X273" i="6" s="1"/>
  <c r="X274" i="4" a="1"/>
  <c r="X274" i="4" s="1"/>
  <c r="X274" i="6" s="1" a="1"/>
  <c r="X274" i="6" s="1"/>
  <c r="X275" i="4" a="1"/>
  <c r="X275" i="4" s="1"/>
  <c r="Y275" i="4" s="1"/>
  <c r="Y275" i="6" s="1"/>
  <c r="X276" i="4" a="1"/>
  <c r="X276" i="4" s="1"/>
  <c r="X276" i="6" s="1" a="1"/>
  <c r="X276" i="6" s="1"/>
  <c r="X277" i="4" a="1"/>
  <c r="X277" i="4" s="1"/>
  <c r="Y277" i="4" s="1"/>
  <c r="Y277" i="6" s="1"/>
  <c r="X278" i="4" a="1"/>
  <c r="X278" i="4" s="1"/>
  <c r="Y278" i="4" s="1"/>
  <c r="Y278" i="6" s="1"/>
  <c r="X279" i="4" a="1"/>
  <c r="X279" i="4" s="1"/>
  <c r="Y279" i="4" s="1"/>
  <c r="Y279" i="6" s="1"/>
  <c r="X280" i="4" a="1"/>
  <c r="X280" i="4" s="1"/>
  <c r="X280" i="6" s="1" a="1"/>
  <c r="X280" i="6" s="1"/>
  <c r="X281" i="4" a="1"/>
  <c r="X281" i="4" s="1"/>
  <c r="Y281" i="4" s="1"/>
  <c r="Y281" i="6" s="1"/>
  <c r="X282" i="4" a="1"/>
  <c r="X282" i="4" s="1"/>
  <c r="X282" i="6" s="1" a="1"/>
  <c r="X282" i="6" s="1"/>
  <c r="X283" i="4" a="1"/>
  <c r="X283" i="4" s="1"/>
  <c r="X283" i="6" s="1" a="1"/>
  <c r="X283" i="6" s="1"/>
  <c r="X284" i="4" a="1"/>
  <c r="X284" i="4" s="1"/>
  <c r="X284" i="6" s="1" a="1"/>
  <c r="X284" i="6" s="1"/>
  <c r="X285" i="4" a="1"/>
  <c r="X285" i="4" s="1"/>
  <c r="X285" i="6" s="1" a="1"/>
  <c r="X285" i="6" s="1"/>
  <c r="X286" i="4" a="1"/>
  <c r="X286" i="4" s="1"/>
  <c r="X286" i="6" s="1" a="1"/>
  <c r="X286" i="6" s="1"/>
  <c r="X287" i="4" a="1"/>
  <c r="X287" i="4" s="1"/>
  <c r="X287" i="6" s="1" a="1"/>
  <c r="X287" i="6" s="1"/>
  <c r="X288" i="4" a="1"/>
  <c r="X288" i="4" s="1"/>
  <c r="Y288" i="4" s="1"/>
  <c r="Y288" i="6" s="1"/>
  <c r="X289" i="4" a="1"/>
  <c r="X289" i="4" s="1"/>
  <c r="X289" i="6" s="1" a="1"/>
  <c r="X289" i="6" s="1"/>
  <c r="X290" i="4" a="1"/>
  <c r="X290" i="4" s="1"/>
  <c r="X290" i="6" s="1" a="1"/>
  <c r="X290" i="6" s="1"/>
  <c r="X291" i="4" a="1"/>
  <c r="X291" i="4" s="1"/>
  <c r="Y291" i="4" s="1"/>
  <c r="Y291" i="6" s="1"/>
  <c r="X292" i="4" a="1"/>
  <c r="X292" i="4" s="1"/>
  <c r="Y292" i="4" s="1"/>
  <c r="Y292" i="6" s="1"/>
  <c r="X293" i="4" a="1"/>
  <c r="X293" i="4" s="1"/>
  <c r="X293" i="6" s="1" a="1"/>
  <c r="X293" i="6" s="1"/>
  <c r="X294" i="4" a="1"/>
  <c r="X294" i="4" s="1"/>
  <c r="X294" i="6" s="1" a="1"/>
  <c r="X294" i="6" s="1"/>
  <c r="X295" i="4" a="1"/>
  <c r="X295" i="4" s="1"/>
  <c r="Y295" i="4" s="1"/>
  <c r="Y295" i="6" s="1"/>
  <c r="X296" i="4" a="1"/>
  <c r="X296" i="4" s="1"/>
  <c r="X296" i="6" s="1" a="1"/>
  <c r="X296" i="6" s="1"/>
  <c r="X297" i="4" a="1"/>
  <c r="X297" i="4" s="1"/>
  <c r="X297" i="6" s="1" a="1"/>
  <c r="X297" i="6" s="1"/>
  <c r="X298" i="4" a="1"/>
  <c r="X298" i="4" s="1"/>
  <c r="Y298" i="4" s="1"/>
  <c r="Y298" i="6" s="1"/>
  <c r="X299" i="4" a="1"/>
  <c r="X299" i="4" s="1"/>
  <c r="Y299" i="4" s="1"/>
  <c r="Y299" i="6" s="1"/>
  <c r="X300" i="4" a="1"/>
  <c r="X300" i="4" s="1"/>
  <c r="Y300" i="4" s="1"/>
  <c r="Y300" i="6" s="1"/>
  <c r="X301" i="4" a="1"/>
  <c r="X301" i="4" s="1"/>
  <c r="X301" i="6" s="1" a="1"/>
  <c r="X301" i="6" s="1"/>
  <c r="X302" i="4" a="1"/>
  <c r="X302" i="4" s="1"/>
  <c r="Y302" i="4" s="1"/>
  <c r="Y302" i="6" s="1"/>
  <c r="X303" i="4" a="1"/>
  <c r="X303" i="4" s="1"/>
  <c r="Y303" i="4" s="1"/>
  <c r="Y303" i="6" s="1"/>
  <c r="X304" i="4" a="1"/>
  <c r="X304" i="4" s="1"/>
  <c r="Y304" i="4" s="1"/>
  <c r="Y304" i="6" s="1"/>
  <c r="X305" i="4" a="1"/>
  <c r="X305" i="4" s="1"/>
  <c r="X305" i="6" s="1" a="1"/>
  <c r="X305" i="6" s="1"/>
  <c r="X306" i="4" a="1"/>
  <c r="X306" i="4" s="1"/>
  <c r="X306" i="6" s="1" a="1"/>
  <c r="X306" i="6" s="1"/>
  <c r="X307" i="4" a="1"/>
  <c r="X307" i="4" s="1"/>
  <c r="X307" i="6" s="1" a="1"/>
  <c r="X307" i="6" s="1"/>
  <c r="X308" i="4" a="1"/>
  <c r="X308" i="4" s="1"/>
  <c r="X308" i="6" s="1" a="1"/>
  <c r="X308" i="6" s="1"/>
  <c r="X309" i="4" a="1"/>
  <c r="X309" i="4" s="1"/>
  <c r="Y309" i="4" s="1"/>
  <c r="Y309" i="6" s="1"/>
  <c r="X310" i="4" a="1"/>
  <c r="X310" i="4" s="1"/>
  <c r="X310" i="6" s="1" a="1"/>
  <c r="X310" i="6" s="1"/>
  <c r="X311" i="4" a="1"/>
  <c r="X311" i="4" s="1"/>
  <c r="Y311" i="4" s="1"/>
  <c r="Y311" i="6" s="1"/>
  <c r="X312" i="4" a="1"/>
  <c r="X312" i="4" s="1"/>
  <c r="X312" i="6" s="1" a="1"/>
  <c r="X312" i="6" s="1"/>
  <c r="X313" i="4" a="1"/>
  <c r="X313" i="4" s="1"/>
  <c r="Y313" i="4" s="1"/>
  <c r="Y313" i="6" s="1"/>
  <c r="X314" i="4" a="1"/>
  <c r="X314" i="4" s="1"/>
  <c r="X314" i="6" s="1" a="1"/>
  <c r="X314" i="6" s="1"/>
  <c r="X315" i="4" a="1"/>
  <c r="X315" i="4" s="1"/>
  <c r="X315" i="6" s="1" a="1"/>
  <c r="X315" i="6" s="1"/>
  <c r="X316" i="4" a="1"/>
  <c r="X316" i="4" s="1"/>
  <c r="Y316" i="4" s="1"/>
  <c r="Y316" i="6" s="1"/>
  <c r="X317" i="4" a="1"/>
  <c r="X317" i="4" s="1"/>
  <c r="X317" i="6" s="1" a="1"/>
  <c r="X317" i="6" s="1"/>
  <c r="X318" i="4" a="1"/>
  <c r="X318" i="4" s="1"/>
  <c r="X318" i="6" s="1" a="1"/>
  <c r="X318" i="6" s="1"/>
  <c r="X319" i="4" a="1"/>
  <c r="X319" i="4" s="1"/>
  <c r="Y319" i="4" s="1"/>
  <c r="Y319" i="6" s="1"/>
  <c r="X320" i="4" a="1"/>
  <c r="X320" i="4" s="1"/>
  <c r="Y320" i="4" s="1"/>
  <c r="Y320" i="6" s="1"/>
  <c r="X321" i="4" a="1"/>
  <c r="X321" i="4" s="1"/>
  <c r="Y321" i="4" s="1"/>
  <c r="Y321" i="6" s="1"/>
  <c r="X322" i="4" a="1"/>
  <c r="X322" i="4" s="1"/>
  <c r="X322" i="6" s="1" a="1"/>
  <c r="X322" i="6" s="1"/>
  <c r="X323" i="4" a="1"/>
  <c r="X323" i="4" s="1"/>
  <c r="X323" i="6" s="1" a="1"/>
  <c r="X323" i="6" s="1"/>
  <c r="X324" i="4" a="1"/>
  <c r="X324" i="4" s="1"/>
  <c r="X324" i="6" s="1" a="1"/>
  <c r="X324" i="6" s="1"/>
  <c r="X325" i="4" a="1"/>
  <c r="X325" i="4" s="1"/>
  <c r="Y325" i="4" s="1"/>
  <c r="Y325" i="6" s="1"/>
  <c r="X326" i="4" a="1"/>
  <c r="X326" i="4" s="1"/>
  <c r="X326" i="6" s="1" a="1"/>
  <c r="X326" i="6" s="1"/>
  <c r="X327" i="4" a="1"/>
  <c r="X327" i="4" s="1"/>
  <c r="X327" i="6" s="1" a="1"/>
  <c r="X327" i="6" s="1"/>
  <c r="X328" i="4" a="1"/>
  <c r="X328" i="4" s="1"/>
  <c r="X328" i="6" s="1" a="1"/>
  <c r="X328" i="6" s="1"/>
  <c r="X329" i="4" a="1"/>
  <c r="X329" i="4" s="1"/>
  <c r="X329" i="6" s="1" a="1"/>
  <c r="X329" i="6" s="1"/>
  <c r="X330" i="4" a="1"/>
  <c r="X330" i="4" s="1"/>
  <c r="X330" i="6" s="1" a="1"/>
  <c r="X330" i="6" s="1"/>
  <c r="X331" i="4" a="1"/>
  <c r="X331" i="4" s="1"/>
  <c r="X331" i="6" s="1" a="1"/>
  <c r="X331" i="6" s="1"/>
  <c r="X332" i="4" a="1"/>
  <c r="X332" i="4" s="1"/>
  <c r="X332" i="6" s="1" a="1"/>
  <c r="X332" i="6" s="1"/>
  <c r="X333" i="4" a="1"/>
  <c r="X333" i="4" s="1"/>
  <c r="X333" i="6" s="1" a="1"/>
  <c r="X333" i="6" s="1"/>
  <c r="X334" i="4" a="1"/>
  <c r="X334" i="4" s="1"/>
  <c r="X334" i="6" s="1" a="1"/>
  <c r="X334" i="6" s="1"/>
  <c r="X335" i="4" a="1"/>
  <c r="X335" i="4" s="1"/>
  <c r="X335" i="6" s="1" a="1"/>
  <c r="X335" i="6" s="1"/>
  <c r="X336" i="4" a="1"/>
  <c r="X336" i="4" s="1"/>
  <c r="X336" i="6" s="1" a="1"/>
  <c r="X336" i="6" s="1"/>
  <c r="X337" i="4" a="1"/>
  <c r="X337" i="4" s="1"/>
  <c r="X337" i="6" s="1" a="1"/>
  <c r="X337" i="6" s="1"/>
  <c r="X338" i="4" a="1"/>
  <c r="X338" i="4" s="1"/>
  <c r="X338" i="6" s="1" a="1"/>
  <c r="X338" i="6" s="1"/>
  <c r="X339" i="4" a="1"/>
  <c r="X339" i="4" s="1"/>
  <c r="X339" i="6" s="1" a="1"/>
  <c r="X339" i="6" s="1"/>
  <c r="X340" i="4" a="1"/>
  <c r="X340" i="4" s="1"/>
  <c r="X340" i="6" s="1" a="1"/>
  <c r="X340" i="6" s="1"/>
  <c r="X341" i="4" a="1"/>
  <c r="X341" i="4" s="1"/>
  <c r="X341" i="6" s="1" a="1"/>
  <c r="X341" i="6" s="1"/>
  <c r="X342" i="4" a="1"/>
  <c r="X342" i="4" s="1"/>
  <c r="Y342" i="4" s="1"/>
  <c r="Y342" i="6" s="1"/>
  <c r="X343" i="4" a="1"/>
  <c r="X343" i="4" s="1"/>
  <c r="X343" i="6" s="1" a="1"/>
  <c r="X343" i="6" s="1"/>
  <c r="X344" i="4" a="1"/>
  <c r="X344" i="4" s="1"/>
  <c r="X344" i="6" s="1" a="1"/>
  <c r="X344" i="6" s="1"/>
  <c r="X345" i="4" a="1"/>
  <c r="X345" i="4" s="1"/>
  <c r="X345" i="6" s="1" a="1"/>
  <c r="X345" i="6" s="1"/>
  <c r="X346" i="4" a="1"/>
  <c r="X346" i="4" s="1"/>
  <c r="X346" i="6" s="1" a="1"/>
  <c r="X346" i="6" s="1"/>
  <c r="X347" i="4" a="1"/>
  <c r="X347" i="4" s="1"/>
  <c r="X347" i="6" s="1" a="1"/>
  <c r="X347" i="6" s="1"/>
  <c r="X348" i="4" a="1"/>
  <c r="X348" i="4" s="1"/>
  <c r="Y348" i="4" s="1"/>
  <c r="Y348" i="6" s="1"/>
  <c r="X349" i="4" a="1"/>
  <c r="X349" i="4" s="1"/>
  <c r="Y349" i="4" s="1"/>
  <c r="Y349" i="6" s="1"/>
  <c r="X350" i="4" a="1"/>
  <c r="X350" i="4" s="1"/>
  <c r="X350" i="6" s="1" a="1"/>
  <c r="X350" i="6" s="1"/>
  <c r="X351" i="4" a="1"/>
  <c r="X351" i="4" s="1"/>
  <c r="X351" i="6" s="1" a="1"/>
  <c r="X351" i="6" s="1"/>
  <c r="X352" i="4" a="1"/>
  <c r="X352" i="4" s="1"/>
  <c r="X352" i="6" s="1" a="1"/>
  <c r="X352" i="6" s="1"/>
  <c r="X353" i="4" a="1"/>
  <c r="X353" i="4" s="1"/>
  <c r="Y353" i="4" s="1"/>
  <c r="Y353" i="6" s="1"/>
  <c r="X354" i="4" a="1"/>
  <c r="X354" i="4" s="1"/>
  <c r="Y354" i="4" s="1"/>
  <c r="Y354" i="6" s="1"/>
  <c r="X355" i="4" a="1"/>
  <c r="X355" i="4" s="1"/>
  <c r="X355" i="6" s="1" a="1"/>
  <c r="X355" i="6" s="1"/>
  <c r="X356" i="4" a="1"/>
  <c r="X356" i="4" s="1"/>
  <c r="X356" i="6" s="1" a="1"/>
  <c r="X356" i="6" s="1"/>
  <c r="X357" i="4" a="1"/>
  <c r="X357" i="4" s="1"/>
  <c r="Y357" i="4" s="1"/>
  <c r="Y357" i="6" s="1"/>
  <c r="X358" i="4" a="1"/>
  <c r="X358" i="4" s="1"/>
  <c r="X358" i="6" s="1" a="1"/>
  <c r="X358" i="6" s="1"/>
  <c r="X359" i="4" a="1"/>
  <c r="X359" i="4" s="1"/>
  <c r="X359" i="6" s="1" a="1"/>
  <c r="X359" i="6" s="1"/>
  <c r="X360" i="4" a="1"/>
  <c r="X360" i="4" s="1"/>
  <c r="Y360" i="4" s="1"/>
  <c r="Y360" i="6" s="1"/>
  <c r="X361" i="4" a="1"/>
  <c r="X361" i="4" s="1"/>
  <c r="X361" i="6" s="1" a="1"/>
  <c r="X361" i="6" s="1"/>
  <c r="X362" i="4" a="1"/>
  <c r="X362" i="4" s="1"/>
  <c r="Y362" i="4" s="1"/>
  <c r="Y362" i="6" s="1"/>
  <c r="X363" i="4" a="1"/>
  <c r="X363" i="4" s="1"/>
  <c r="Y363" i="4" s="1"/>
  <c r="Y363" i="6" s="1"/>
  <c r="X364" i="4" a="1"/>
  <c r="X364" i="4" s="1"/>
  <c r="Y364" i="4" s="1"/>
  <c r="Y364" i="6" s="1"/>
  <c r="X365" i="4" a="1"/>
  <c r="X365" i="4" s="1"/>
  <c r="X365" i="6" s="1" a="1"/>
  <c r="X365" i="6" s="1"/>
  <c r="X366" i="4" a="1"/>
  <c r="X366" i="4" s="1"/>
  <c r="X366" i="6" s="1" a="1"/>
  <c r="X366" i="6" s="1"/>
  <c r="X367" i="4" a="1"/>
  <c r="X367" i="4" s="1"/>
  <c r="X367" i="6" s="1" a="1"/>
  <c r="X367" i="6" s="1"/>
  <c r="X368" i="4" a="1"/>
  <c r="X368" i="4" s="1"/>
  <c r="X368" i="6" s="1" a="1"/>
  <c r="X368" i="6" s="1"/>
  <c r="X369" i="4" a="1"/>
  <c r="X369" i="4" s="1"/>
  <c r="X369" i="6" s="1" a="1"/>
  <c r="X369" i="6" s="1"/>
  <c r="X370" i="4" a="1"/>
  <c r="X370" i="4" s="1"/>
  <c r="X370" i="6" s="1" a="1"/>
  <c r="X370" i="6" s="1"/>
  <c r="X371" i="4" a="1"/>
  <c r="X371" i="4" s="1"/>
  <c r="X371" i="6" s="1" a="1"/>
  <c r="X371" i="6" s="1"/>
  <c r="X373" i="4" a="1"/>
  <c r="X373" i="4" s="1"/>
  <c r="X373" i="6" s="1" a="1"/>
  <c r="X373" i="6" s="1"/>
  <c r="X374" i="4" a="1"/>
  <c r="X374" i="4" s="1"/>
  <c r="Y374" i="4" s="1"/>
  <c r="Y374" i="6" s="1"/>
  <c r="X375" i="4" a="1"/>
  <c r="X375" i="4" s="1"/>
  <c r="Y375" i="4" s="1"/>
  <c r="Y375" i="6" s="1"/>
  <c r="X376" i="4" a="1"/>
  <c r="X376" i="4" s="1"/>
  <c r="X376" i="6" s="1" a="1"/>
  <c r="X376" i="6" s="1"/>
  <c r="X377" i="4" a="1"/>
  <c r="X377" i="4" s="1"/>
  <c r="X377" i="6" s="1" a="1"/>
  <c r="X377" i="6" s="1"/>
  <c r="X378" i="4" a="1"/>
  <c r="X378" i="4" s="1"/>
  <c r="Y378" i="4" s="1"/>
  <c r="Y378" i="6" s="1"/>
  <c r="X379" i="4" a="1"/>
  <c r="X379" i="4" s="1"/>
  <c r="Y379" i="4" s="1"/>
  <c r="Y379" i="6" s="1"/>
  <c r="X380" i="4" a="1"/>
  <c r="X380" i="4" s="1"/>
  <c r="Y380" i="4" s="1"/>
  <c r="Y380" i="6" s="1"/>
  <c r="X381" i="4" a="1"/>
  <c r="X381" i="4" s="1"/>
  <c r="X381" i="6" s="1" a="1"/>
  <c r="X381" i="6" s="1"/>
  <c r="X382" i="4" a="1"/>
  <c r="X382" i="4" s="1"/>
  <c r="X382" i="6" s="1" a="1"/>
  <c r="X382" i="6" s="1"/>
  <c r="X383" i="4" a="1"/>
  <c r="X383" i="4" s="1"/>
  <c r="X383" i="6" s="1" a="1"/>
  <c r="X383" i="6" s="1"/>
  <c r="X384" i="4" a="1"/>
  <c r="X384" i="4" s="1"/>
  <c r="X384" i="6" s="1" a="1"/>
  <c r="X384" i="6" s="1"/>
  <c r="X385" i="4" a="1"/>
  <c r="X385" i="4" s="1"/>
  <c r="X385" i="6" s="1" a="1"/>
  <c r="X385" i="6" s="1"/>
  <c r="X386" i="4" a="1"/>
  <c r="X386" i="4" s="1"/>
  <c r="X386" i="6" s="1" a="1"/>
  <c r="X386" i="6" s="1"/>
  <c r="X387" i="4" a="1"/>
  <c r="X387" i="4" s="1"/>
  <c r="Y387" i="4" s="1"/>
  <c r="Y387" i="6" s="1"/>
  <c r="X388" i="4" a="1"/>
  <c r="X388" i="4" s="1"/>
  <c r="X388" i="6" s="1" a="1"/>
  <c r="X388" i="6" s="1"/>
  <c r="X389" i="4" a="1"/>
  <c r="X389" i="4" s="1"/>
  <c r="Y389" i="4" s="1"/>
  <c r="Y389" i="6" s="1"/>
  <c r="X390" i="4" a="1"/>
  <c r="X390" i="4" s="1"/>
  <c r="Y390" i="4" s="1"/>
  <c r="Y390" i="6" s="1"/>
  <c r="X391" i="4" a="1"/>
  <c r="X391" i="4" s="1"/>
  <c r="X391" i="6" s="1" a="1"/>
  <c r="X391" i="6" s="1"/>
  <c r="X392" i="4" a="1"/>
  <c r="X392" i="4" s="1"/>
  <c r="X392" i="6" s="1" a="1"/>
  <c r="X392" i="6" s="1"/>
  <c r="X393" i="4" a="1"/>
  <c r="X393" i="4" s="1"/>
  <c r="Y393" i="4" s="1"/>
  <c r="Y393" i="6" s="1"/>
  <c r="X394" i="4" a="1"/>
  <c r="X394" i="4" s="1"/>
  <c r="Y394" i="4" s="1"/>
  <c r="Y394" i="6" s="1"/>
  <c r="X395" i="4" a="1"/>
  <c r="X395" i="4" s="1"/>
  <c r="X395" i="6" s="1" a="1"/>
  <c r="X395" i="6" s="1"/>
  <c r="X396" i="4" a="1"/>
  <c r="X396" i="4" s="1"/>
  <c r="X396" i="6" s="1" a="1"/>
  <c r="X396" i="6" s="1"/>
  <c r="X397" i="4" a="1"/>
  <c r="X397" i="4" s="1"/>
  <c r="Y397" i="4" s="1"/>
  <c r="Y397" i="6" s="1"/>
  <c r="X398" i="4" a="1"/>
  <c r="X398" i="4" s="1"/>
  <c r="Y398" i="4" s="1"/>
  <c r="Y398" i="6" s="1"/>
  <c r="X399" i="4" a="1"/>
  <c r="X399" i="4" s="1"/>
  <c r="X399" i="6" s="1" a="1"/>
  <c r="X399" i="6" s="1"/>
  <c r="X400" i="4" a="1"/>
  <c r="X400" i="4" s="1"/>
  <c r="Y400" i="4" s="1"/>
  <c r="Y400" i="6" s="1"/>
  <c r="X401" i="4" a="1"/>
  <c r="X401" i="4" s="1"/>
  <c r="Y401" i="4" s="1"/>
  <c r="Y401" i="6" s="1"/>
  <c r="X402" i="4" a="1"/>
  <c r="X402" i="4" s="1"/>
  <c r="X402" i="6" s="1" a="1"/>
  <c r="X402" i="6" s="1"/>
  <c r="X372" i="4" a="1"/>
  <c r="X372" i="4" s="1"/>
  <c r="Y372" i="4" s="1"/>
  <c r="Y372" i="6" s="1"/>
  <c r="N3" i="4" a="1"/>
  <c r="N3" i="4" s="1"/>
  <c r="N4" i="4" a="1"/>
  <c r="N4" i="4" s="1"/>
  <c r="N5" i="4" a="1"/>
  <c r="N5" i="4" s="1"/>
  <c r="N6" i="4" a="1"/>
  <c r="N6" i="4" s="1"/>
  <c r="N7" i="4" a="1"/>
  <c r="N7" i="4" s="1"/>
  <c r="N8" i="4" a="1"/>
  <c r="N8" i="4" s="1"/>
  <c r="N9" i="4" a="1"/>
  <c r="N9" i="4" s="1"/>
  <c r="N10" i="4" a="1"/>
  <c r="N10" i="4" s="1"/>
  <c r="N11" i="4" a="1"/>
  <c r="N11" i="4" s="1"/>
  <c r="N12" i="4" a="1"/>
  <c r="N12" i="4" s="1"/>
  <c r="N13" i="4" a="1"/>
  <c r="N13" i="4" s="1"/>
  <c r="N14" i="4" a="1"/>
  <c r="N14" i="4" s="1"/>
  <c r="N15" i="4" a="1"/>
  <c r="N15" i="4" s="1"/>
  <c r="N16" i="4" a="1"/>
  <c r="N16" i="4" s="1"/>
  <c r="N17" i="4" a="1"/>
  <c r="N17" i="4" s="1"/>
  <c r="N18" i="4" a="1"/>
  <c r="N18" i="4" s="1"/>
  <c r="N19" i="4" a="1"/>
  <c r="N19" i="4" s="1"/>
  <c r="N20" i="4" a="1"/>
  <c r="N20" i="4" s="1"/>
  <c r="N21" i="4" a="1"/>
  <c r="N21" i="4" s="1"/>
  <c r="N22" i="4" a="1"/>
  <c r="N22" i="4" s="1"/>
  <c r="N23" i="4" a="1"/>
  <c r="N23" i="4" s="1"/>
  <c r="N24" i="4" a="1"/>
  <c r="N24" i="4" s="1"/>
  <c r="N25" i="4" a="1"/>
  <c r="N25" i="4" s="1"/>
  <c r="N26" i="4" a="1"/>
  <c r="N26" i="4" s="1"/>
  <c r="N27" i="4" a="1"/>
  <c r="N27" i="4" s="1"/>
  <c r="N28" i="4" a="1"/>
  <c r="N28" i="4" s="1"/>
  <c r="N29" i="4" a="1"/>
  <c r="N29" i="4" s="1"/>
  <c r="N30" i="4" a="1"/>
  <c r="N30" i="4" s="1"/>
  <c r="N31" i="4" a="1"/>
  <c r="N31" i="4" s="1"/>
  <c r="N32" i="4" a="1"/>
  <c r="N32" i="4" s="1"/>
  <c r="N33" i="4" a="1"/>
  <c r="N33" i="4" s="1"/>
  <c r="N34" i="4" a="1"/>
  <c r="N34" i="4" s="1"/>
  <c r="N35" i="4" a="1"/>
  <c r="N35" i="4" s="1"/>
  <c r="N36" i="4" a="1"/>
  <c r="N36" i="4" s="1"/>
  <c r="N37" i="4" a="1"/>
  <c r="N37" i="4" s="1"/>
  <c r="N38" i="4" a="1"/>
  <c r="N38" i="4" s="1"/>
  <c r="N39" i="4" a="1"/>
  <c r="N39" i="4" s="1"/>
  <c r="N40" i="4" a="1"/>
  <c r="N40" i="4" s="1"/>
  <c r="N41" i="4" a="1"/>
  <c r="N41" i="4" s="1"/>
  <c r="N42" i="4" a="1"/>
  <c r="N42" i="4" s="1"/>
  <c r="N43" i="4" a="1"/>
  <c r="N43" i="4" s="1"/>
  <c r="N44" i="4" a="1"/>
  <c r="N44" i="4" s="1"/>
  <c r="N45" i="4" a="1"/>
  <c r="N45" i="4" s="1"/>
  <c r="N46" i="4" a="1"/>
  <c r="N46" i="4" s="1"/>
  <c r="N47" i="4" a="1"/>
  <c r="N47" i="4" s="1"/>
  <c r="N48" i="4" a="1"/>
  <c r="N48" i="4" s="1"/>
  <c r="N49" i="4" a="1"/>
  <c r="N49" i="4" s="1"/>
  <c r="N50" i="4" a="1"/>
  <c r="N50" i="4" s="1"/>
  <c r="N51" i="4" a="1"/>
  <c r="N51" i="4" s="1"/>
  <c r="N52" i="4" a="1"/>
  <c r="N52" i="4" s="1"/>
  <c r="N53" i="4" a="1"/>
  <c r="N53" i="4" s="1"/>
  <c r="N54" i="4" a="1"/>
  <c r="N54" i="4" s="1"/>
  <c r="N55" i="4" a="1"/>
  <c r="N55" i="4" s="1"/>
  <c r="N56" i="4" a="1"/>
  <c r="N56" i="4" s="1"/>
  <c r="N57" i="4" a="1"/>
  <c r="N57" i="4" s="1"/>
  <c r="N58" i="4" a="1"/>
  <c r="N58" i="4" s="1"/>
  <c r="N59" i="4" a="1"/>
  <c r="N59" i="4" s="1"/>
  <c r="N60" i="4" a="1"/>
  <c r="N60" i="4" s="1"/>
  <c r="N61" i="4" a="1"/>
  <c r="N61" i="4" s="1"/>
  <c r="N62" i="4" a="1"/>
  <c r="N62" i="4" s="1"/>
  <c r="N63" i="4" a="1"/>
  <c r="N63" i="4" s="1"/>
  <c r="N64" i="4" a="1"/>
  <c r="N64" i="4" s="1"/>
  <c r="N65" i="4" a="1"/>
  <c r="N65" i="4" s="1"/>
  <c r="N66" i="4" a="1"/>
  <c r="N66" i="4" s="1"/>
  <c r="N67" i="4" a="1"/>
  <c r="N67" i="4" s="1"/>
  <c r="N68" i="4" a="1"/>
  <c r="N68" i="4" s="1"/>
  <c r="N69" i="4" a="1"/>
  <c r="N69" i="4" s="1"/>
  <c r="N70" i="4" a="1"/>
  <c r="N70" i="4" s="1"/>
  <c r="N71" i="4" a="1"/>
  <c r="N71" i="4" s="1"/>
  <c r="N72" i="4" a="1"/>
  <c r="N72" i="4" s="1"/>
  <c r="N73" i="4" a="1"/>
  <c r="N73" i="4" s="1"/>
  <c r="N74" i="4" a="1"/>
  <c r="N74" i="4" s="1"/>
  <c r="N75" i="4" a="1"/>
  <c r="N75" i="4" s="1"/>
  <c r="N76" i="4" a="1"/>
  <c r="N76" i="4" s="1"/>
  <c r="N77" i="4" a="1"/>
  <c r="N77" i="4" s="1"/>
  <c r="N78" i="4" a="1"/>
  <c r="N78" i="4" s="1"/>
  <c r="N79" i="4" a="1"/>
  <c r="N79" i="4" s="1"/>
  <c r="N80" i="4" a="1"/>
  <c r="N80" i="4" s="1"/>
  <c r="N81" i="4" a="1"/>
  <c r="N81" i="4" s="1"/>
  <c r="N82" i="4" a="1"/>
  <c r="N82" i="4" s="1"/>
  <c r="N83" i="4" a="1"/>
  <c r="N83" i="4" s="1"/>
  <c r="N84" i="4" a="1"/>
  <c r="N84" i="4" s="1"/>
  <c r="N85" i="4" a="1"/>
  <c r="N85" i="4" s="1"/>
  <c r="N86" i="4" a="1"/>
  <c r="N86" i="4" s="1"/>
  <c r="N87" i="4" a="1"/>
  <c r="N87" i="4" s="1"/>
  <c r="N88" i="4" a="1"/>
  <c r="N88" i="4" s="1"/>
  <c r="N89" i="4" a="1"/>
  <c r="N89" i="4" s="1"/>
  <c r="N90" i="4" a="1"/>
  <c r="N90" i="4" s="1"/>
  <c r="N91" i="4" a="1"/>
  <c r="N91" i="4" s="1"/>
  <c r="N92" i="4" a="1"/>
  <c r="N92" i="4" s="1"/>
  <c r="N93" i="4" a="1"/>
  <c r="N93" i="4" s="1"/>
  <c r="N94" i="4" a="1"/>
  <c r="N94" i="4" s="1"/>
  <c r="N95" i="4" a="1"/>
  <c r="N95" i="4" s="1"/>
  <c r="N96" i="4" a="1"/>
  <c r="N96" i="4" s="1"/>
  <c r="N97" i="4" a="1"/>
  <c r="N97" i="4" s="1"/>
  <c r="N98" i="4" a="1"/>
  <c r="N98" i="4" s="1"/>
  <c r="N99" i="4" a="1"/>
  <c r="N99" i="4" s="1"/>
  <c r="N100" i="4" a="1"/>
  <c r="N100" i="4" s="1"/>
  <c r="N101" i="4" a="1"/>
  <c r="N101" i="4" s="1"/>
  <c r="N102" i="4" a="1"/>
  <c r="N102" i="4" s="1"/>
  <c r="N103" i="4" a="1"/>
  <c r="N103" i="4" s="1"/>
  <c r="N104" i="4" a="1"/>
  <c r="N104" i="4" s="1"/>
  <c r="N105" i="4" a="1"/>
  <c r="N105" i="4" s="1"/>
  <c r="N106" i="4" a="1"/>
  <c r="N106" i="4" s="1"/>
  <c r="N107" i="4" a="1"/>
  <c r="N107" i="4" s="1"/>
  <c r="N108" i="4" a="1"/>
  <c r="N108" i="4" s="1"/>
  <c r="N109" i="4" a="1"/>
  <c r="N109" i="4" s="1"/>
  <c r="N110" i="4" a="1"/>
  <c r="N110" i="4" s="1"/>
  <c r="N111" i="4" a="1"/>
  <c r="N111" i="4" s="1"/>
  <c r="N112" i="4" a="1"/>
  <c r="N112" i="4" s="1"/>
  <c r="N113" i="4" a="1"/>
  <c r="N113" i="4" s="1"/>
  <c r="N114" i="4" a="1"/>
  <c r="N114" i="4" s="1"/>
  <c r="N115" i="4" a="1"/>
  <c r="N115" i="4" s="1"/>
  <c r="N116" i="4" a="1"/>
  <c r="N116" i="4" s="1"/>
  <c r="N117" i="4" a="1"/>
  <c r="N117" i="4" s="1"/>
  <c r="N118" i="4" a="1"/>
  <c r="N118" i="4" s="1"/>
  <c r="N119" i="4" a="1"/>
  <c r="N119" i="4" s="1"/>
  <c r="N120" i="4" a="1"/>
  <c r="N120" i="4" s="1"/>
  <c r="N121" i="4" a="1"/>
  <c r="N121" i="4" s="1"/>
  <c r="N122" i="4" a="1"/>
  <c r="N122" i="4" s="1"/>
  <c r="N123" i="4" a="1"/>
  <c r="N123" i="4" s="1"/>
  <c r="N124" i="4" a="1"/>
  <c r="N124" i="4" s="1"/>
  <c r="N125" i="4" a="1"/>
  <c r="N125" i="4" s="1"/>
  <c r="N126" i="4" a="1"/>
  <c r="N126" i="4" s="1"/>
  <c r="N127" i="4" a="1"/>
  <c r="N127" i="4" s="1"/>
  <c r="N128" i="4" a="1"/>
  <c r="N128" i="4" s="1"/>
  <c r="N129" i="4" a="1"/>
  <c r="N129" i="4" s="1"/>
  <c r="N130" i="4" a="1"/>
  <c r="N130" i="4" s="1"/>
  <c r="N131" i="4" a="1"/>
  <c r="N131" i="4" s="1"/>
  <c r="N132" i="4" a="1"/>
  <c r="N132" i="4" s="1"/>
  <c r="N133" i="4" a="1"/>
  <c r="N133" i="4" s="1"/>
  <c r="N134" i="4" a="1"/>
  <c r="N134" i="4" s="1"/>
  <c r="N135" i="4" a="1"/>
  <c r="N135" i="4" s="1"/>
  <c r="N136" i="4" a="1"/>
  <c r="N136" i="4" s="1"/>
  <c r="N137" i="4" a="1"/>
  <c r="N137" i="4" s="1"/>
  <c r="N138" i="4" a="1"/>
  <c r="N138" i="4" s="1"/>
  <c r="N139" i="4" a="1"/>
  <c r="N139" i="4" s="1"/>
  <c r="N140" i="4" a="1"/>
  <c r="N140" i="4" s="1"/>
  <c r="N141" i="4" a="1"/>
  <c r="N141" i="4" s="1"/>
  <c r="N142" i="4" a="1"/>
  <c r="N142" i="4" s="1"/>
  <c r="N143" i="4" a="1"/>
  <c r="N143" i="4" s="1"/>
  <c r="N144" i="4" a="1"/>
  <c r="N144" i="4" s="1"/>
  <c r="N145" i="4" a="1"/>
  <c r="N145" i="4" s="1"/>
  <c r="N146" i="4" a="1"/>
  <c r="N146" i="4" s="1"/>
  <c r="N147" i="4" a="1"/>
  <c r="N147" i="4" s="1"/>
  <c r="N148" i="4" a="1"/>
  <c r="N148" i="4" s="1"/>
  <c r="N149" i="4" a="1"/>
  <c r="N149" i="4" s="1"/>
  <c r="N150" i="4" a="1"/>
  <c r="N150" i="4" s="1"/>
  <c r="N151" i="4" a="1"/>
  <c r="N151" i="4" s="1"/>
  <c r="N152" i="4" a="1"/>
  <c r="N152" i="4" s="1"/>
  <c r="N153" i="4" a="1"/>
  <c r="N153" i="4" s="1"/>
  <c r="N154" i="4" a="1"/>
  <c r="N154" i="4" s="1"/>
  <c r="N155" i="4" a="1"/>
  <c r="N155" i="4" s="1"/>
  <c r="N156" i="4" a="1"/>
  <c r="N156" i="4" s="1"/>
  <c r="N157" i="4" a="1"/>
  <c r="N157" i="4" s="1"/>
  <c r="N158" i="4" a="1"/>
  <c r="N158" i="4" s="1"/>
  <c r="N159" i="4" a="1"/>
  <c r="N159" i="4" s="1"/>
  <c r="N160" i="4" a="1"/>
  <c r="N160" i="4" s="1"/>
  <c r="N161" i="4" a="1"/>
  <c r="N161" i="4" s="1"/>
  <c r="N162" i="4" a="1"/>
  <c r="N162" i="4" s="1"/>
  <c r="N163" i="4" a="1"/>
  <c r="N163" i="4" s="1"/>
  <c r="N164" i="4" a="1"/>
  <c r="N164" i="4" s="1"/>
  <c r="N165" i="4" a="1"/>
  <c r="N165" i="4" s="1"/>
  <c r="N166" i="4" a="1"/>
  <c r="N166" i="4" s="1"/>
  <c r="N167" i="4" a="1"/>
  <c r="N167" i="4" s="1"/>
  <c r="N168" i="4" a="1"/>
  <c r="N168" i="4" s="1"/>
  <c r="N169" i="4" a="1"/>
  <c r="N169" i="4" s="1"/>
  <c r="N170" i="4" a="1"/>
  <c r="N170" i="4" s="1"/>
  <c r="N171" i="4" a="1"/>
  <c r="N171" i="4" s="1"/>
  <c r="N172" i="4" a="1"/>
  <c r="N172" i="4" s="1"/>
  <c r="N173" i="4" a="1"/>
  <c r="N173" i="4" s="1"/>
  <c r="N174" i="4" a="1"/>
  <c r="N174" i="4" s="1"/>
  <c r="N175" i="4" a="1"/>
  <c r="N175" i="4" s="1"/>
  <c r="N176" i="4" a="1"/>
  <c r="N176" i="4" s="1"/>
  <c r="N177" i="4" a="1"/>
  <c r="N177" i="4" s="1"/>
  <c r="N178" i="4" a="1"/>
  <c r="N178" i="4" s="1"/>
  <c r="N179" i="4" a="1"/>
  <c r="N179" i="4" s="1"/>
  <c r="N180" i="4" a="1"/>
  <c r="N180" i="4" s="1"/>
  <c r="N181" i="4" a="1"/>
  <c r="N181" i="4" s="1"/>
  <c r="N182" i="4" a="1"/>
  <c r="N182" i="4" s="1"/>
  <c r="N183" i="4" a="1"/>
  <c r="N183" i="4" s="1"/>
  <c r="N184" i="4" a="1"/>
  <c r="N184" i="4" s="1"/>
  <c r="N185" i="4" a="1"/>
  <c r="N185" i="4" s="1"/>
  <c r="N186" i="4" a="1"/>
  <c r="N186" i="4" s="1"/>
  <c r="N187" i="4" a="1"/>
  <c r="N187" i="4" s="1"/>
  <c r="N188" i="4" a="1"/>
  <c r="N188" i="4" s="1"/>
  <c r="N189" i="4" a="1"/>
  <c r="N189" i="4" s="1"/>
  <c r="N190" i="4" a="1"/>
  <c r="N190" i="4" s="1"/>
  <c r="N191" i="4" a="1"/>
  <c r="N191" i="4" s="1"/>
  <c r="N192" i="4" a="1"/>
  <c r="N192" i="4" s="1"/>
  <c r="N193" i="4" a="1"/>
  <c r="N193" i="4" s="1"/>
  <c r="N194" i="4" a="1"/>
  <c r="N194" i="4" s="1"/>
  <c r="N195" i="4" a="1"/>
  <c r="N195" i="4" s="1"/>
  <c r="N196" i="4" a="1"/>
  <c r="N196" i="4" s="1"/>
  <c r="N197" i="4" a="1"/>
  <c r="N197" i="4" s="1"/>
  <c r="N198" i="4" a="1"/>
  <c r="N198" i="4" s="1"/>
  <c r="N199" i="4" a="1"/>
  <c r="N199" i="4" s="1"/>
  <c r="N200" i="4" a="1"/>
  <c r="N200" i="4" s="1"/>
  <c r="N201" i="4" a="1"/>
  <c r="N201" i="4" s="1"/>
  <c r="N202" i="4" a="1"/>
  <c r="N202" i="4" s="1"/>
  <c r="N203" i="4" a="1"/>
  <c r="N203" i="4" s="1"/>
  <c r="N204" i="4" a="1"/>
  <c r="N204" i="4" s="1"/>
  <c r="N205" i="4" a="1"/>
  <c r="N205" i="4" s="1"/>
  <c r="N206" i="4" a="1"/>
  <c r="N206" i="4" s="1"/>
  <c r="N207" i="4" a="1"/>
  <c r="N207" i="4" s="1"/>
  <c r="N208" i="4" a="1"/>
  <c r="N208" i="4" s="1"/>
  <c r="N209" i="4" a="1"/>
  <c r="N209" i="4" s="1"/>
  <c r="N210" i="4" a="1"/>
  <c r="N210" i="4" s="1"/>
  <c r="N211" i="4" a="1"/>
  <c r="N211" i="4" s="1"/>
  <c r="N212" i="4" a="1"/>
  <c r="N212" i="4" s="1"/>
  <c r="N213" i="4" a="1"/>
  <c r="N213" i="4" s="1"/>
  <c r="N214" i="4" a="1"/>
  <c r="N214" i="4" s="1"/>
  <c r="N215" i="4" a="1"/>
  <c r="N215" i="4" s="1"/>
  <c r="N216" i="4" a="1"/>
  <c r="N216" i="4" s="1"/>
  <c r="N217" i="4" a="1"/>
  <c r="N217" i="4" s="1"/>
  <c r="N218" i="4" a="1"/>
  <c r="N218" i="4" s="1"/>
  <c r="N219" i="4" a="1"/>
  <c r="N219" i="4" s="1"/>
  <c r="N220" i="4" a="1"/>
  <c r="N220" i="4" s="1"/>
  <c r="N221" i="4" a="1"/>
  <c r="N221" i="4" s="1"/>
  <c r="N222" i="4" a="1"/>
  <c r="N222" i="4" s="1"/>
  <c r="N223" i="4" a="1"/>
  <c r="N223" i="4" s="1"/>
  <c r="N224" i="4" a="1"/>
  <c r="N224" i="4" s="1"/>
  <c r="N225" i="4" a="1"/>
  <c r="N225" i="4" s="1"/>
  <c r="N226" i="4" a="1"/>
  <c r="N226" i="4" s="1"/>
  <c r="N227" i="4" a="1"/>
  <c r="N227" i="4" s="1"/>
  <c r="N228" i="4" a="1"/>
  <c r="N228" i="4" s="1"/>
  <c r="N229" i="4" a="1"/>
  <c r="N229" i="4" s="1"/>
  <c r="N230" i="4" a="1"/>
  <c r="N230" i="4" s="1"/>
  <c r="N231" i="4" a="1"/>
  <c r="N231" i="4" s="1"/>
  <c r="N232" i="4" a="1"/>
  <c r="N232" i="4" s="1"/>
  <c r="N233" i="4" a="1"/>
  <c r="N233" i="4" s="1"/>
  <c r="N234" i="4" a="1"/>
  <c r="N234" i="4" s="1"/>
  <c r="N235" i="4" a="1"/>
  <c r="N235" i="4" s="1"/>
  <c r="N236" i="4" a="1"/>
  <c r="N236" i="4" s="1"/>
  <c r="N237" i="4" a="1"/>
  <c r="N237" i="4" s="1"/>
  <c r="N238" i="4" a="1"/>
  <c r="N238" i="4" s="1"/>
  <c r="N239" i="4" a="1"/>
  <c r="N239" i="4" s="1"/>
  <c r="N240" i="4" a="1"/>
  <c r="N240" i="4" s="1"/>
  <c r="N241" i="4" a="1"/>
  <c r="N241" i="4" s="1"/>
  <c r="N242" i="4" a="1"/>
  <c r="N242" i="4" s="1"/>
  <c r="N243" i="4" a="1"/>
  <c r="N243" i="4" s="1"/>
  <c r="N244" i="4" a="1"/>
  <c r="N244" i="4" s="1"/>
  <c r="N245" i="4" a="1"/>
  <c r="N245" i="4" s="1"/>
  <c r="N246" i="4" a="1"/>
  <c r="N246" i="4" s="1"/>
  <c r="N247" i="4" a="1"/>
  <c r="N247" i="4" s="1"/>
  <c r="N248" i="4" a="1"/>
  <c r="N248" i="4" s="1"/>
  <c r="N249" i="4" a="1"/>
  <c r="N249" i="4" s="1"/>
  <c r="N250" i="4" a="1"/>
  <c r="N250" i="4" s="1"/>
  <c r="N251" i="4" a="1"/>
  <c r="N251" i="4" s="1"/>
  <c r="N252" i="4" a="1"/>
  <c r="N252" i="4" s="1"/>
  <c r="N253" i="4" a="1"/>
  <c r="N253" i="4" s="1"/>
  <c r="N254" i="4" a="1"/>
  <c r="N254" i="4" s="1"/>
  <c r="N255" i="4" a="1"/>
  <c r="N255" i="4" s="1"/>
  <c r="N256" i="4" a="1"/>
  <c r="N256" i="4" s="1"/>
  <c r="N257" i="4" a="1"/>
  <c r="N257" i="4" s="1"/>
  <c r="N258" i="4" a="1"/>
  <c r="N258" i="4" s="1"/>
  <c r="N259" i="4" a="1"/>
  <c r="N259" i="4" s="1"/>
  <c r="N260" i="4" a="1"/>
  <c r="N260" i="4" s="1"/>
  <c r="N261" i="4" a="1"/>
  <c r="N261" i="4" s="1"/>
  <c r="N262" i="4" a="1"/>
  <c r="N262" i="4" s="1"/>
  <c r="N263" i="4" a="1"/>
  <c r="N263" i="4" s="1"/>
  <c r="N264" i="4" a="1"/>
  <c r="N264" i="4" s="1"/>
  <c r="N265" i="4" a="1"/>
  <c r="N265" i="4" s="1"/>
  <c r="N266" i="4" a="1"/>
  <c r="N266" i="4" s="1"/>
  <c r="N267" i="4" a="1"/>
  <c r="N267" i="4" s="1"/>
  <c r="N268" i="4" a="1"/>
  <c r="N268" i="4" s="1"/>
  <c r="N269" i="4" a="1"/>
  <c r="N269" i="4" s="1"/>
  <c r="N270" i="4" a="1"/>
  <c r="N270" i="4" s="1"/>
  <c r="N271" i="4" a="1"/>
  <c r="N271" i="4" s="1"/>
  <c r="N272" i="4" a="1"/>
  <c r="N272" i="4" s="1"/>
  <c r="N273" i="4" a="1"/>
  <c r="N273" i="4" s="1"/>
  <c r="N274" i="4" a="1"/>
  <c r="N274" i="4" s="1"/>
  <c r="N275" i="4" a="1"/>
  <c r="N275" i="4" s="1"/>
  <c r="N276" i="4" a="1"/>
  <c r="N276" i="4" s="1"/>
  <c r="N277" i="4" a="1"/>
  <c r="N277" i="4" s="1"/>
  <c r="N278" i="4" a="1"/>
  <c r="N278" i="4" s="1"/>
  <c r="N279" i="4" a="1"/>
  <c r="N279" i="4" s="1"/>
  <c r="N280" i="4" a="1"/>
  <c r="N280" i="4" s="1"/>
  <c r="N281" i="4" a="1"/>
  <c r="N281" i="4" s="1"/>
  <c r="N282" i="4" a="1"/>
  <c r="N282" i="4" s="1"/>
  <c r="N283" i="4" a="1"/>
  <c r="N283" i="4" s="1"/>
  <c r="N284" i="4" a="1"/>
  <c r="N284" i="4" s="1"/>
  <c r="N285" i="4" a="1"/>
  <c r="N285" i="4" s="1"/>
  <c r="N286" i="4" a="1"/>
  <c r="N286" i="4" s="1"/>
  <c r="N287" i="4" a="1"/>
  <c r="N287" i="4" s="1"/>
  <c r="N288" i="4" a="1"/>
  <c r="N288" i="4" s="1"/>
  <c r="N289" i="4" a="1"/>
  <c r="N289" i="4" s="1"/>
  <c r="N290" i="4" a="1"/>
  <c r="N290" i="4" s="1"/>
  <c r="N291" i="4" a="1"/>
  <c r="N291" i="4" s="1"/>
  <c r="N292" i="4" a="1"/>
  <c r="N292" i="4" s="1"/>
  <c r="N293" i="4" a="1"/>
  <c r="N293" i="4" s="1"/>
  <c r="N294" i="4" a="1"/>
  <c r="N294" i="4" s="1"/>
  <c r="N295" i="4" a="1"/>
  <c r="N295" i="4" s="1"/>
  <c r="N296" i="4" a="1"/>
  <c r="N296" i="4" s="1"/>
  <c r="N297" i="4" a="1"/>
  <c r="N297" i="4" s="1"/>
  <c r="N298" i="4" a="1"/>
  <c r="N298" i="4" s="1"/>
  <c r="N299" i="4" a="1"/>
  <c r="N299" i="4" s="1"/>
  <c r="N300" i="4" a="1"/>
  <c r="N300" i="4" s="1"/>
  <c r="N301" i="4" a="1"/>
  <c r="N301" i="4" s="1"/>
  <c r="N302" i="4" a="1"/>
  <c r="N302" i="4" s="1"/>
  <c r="N303" i="4" a="1"/>
  <c r="N303" i="4" s="1"/>
  <c r="N304" i="4" a="1"/>
  <c r="N304" i="4" s="1"/>
  <c r="N305" i="4" a="1"/>
  <c r="N305" i="4" s="1"/>
  <c r="N306" i="4" a="1"/>
  <c r="N306" i="4" s="1"/>
  <c r="N307" i="4" a="1"/>
  <c r="N307" i="4" s="1"/>
  <c r="N308" i="4" a="1"/>
  <c r="N308" i="4" s="1"/>
  <c r="N309" i="4" a="1"/>
  <c r="N309" i="4" s="1"/>
  <c r="N310" i="4" a="1"/>
  <c r="N310" i="4" s="1"/>
  <c r="N311" i="4" a="1"/>
  <c r="N311" i="4" s="1"/>
  <c r="N312" i="4" a="1"/>
  <c r="N312" i="4" s="1"/>
  <c r="N313" i="4" a="1"/>
  <c r="N313" i="4" s="1"/>
  <c r="N314" i="4" a="1"/>
  <c r="N314" i="4" s="1"/>
  <c r="N315" i="4" a="1"/>
  <c r="N315" i="4" s="1"/>
  <c r="N316" i="4" a="1"/>
  <c r="N316" i="4" s="1"/>
  <c r="N317" i="4" a="1"/>
  <c r="N317" i="4" s="1"/>
  <c r="N318" i="4" a="1"/>
  <c r="N318" i="4" s="1"/>
  <c r="N319" i="4" a="1"/>
  <c r="N319" i="4" s="1"/>
  <c r="N320" i="4" a="1"/>
  <c r="N320" i="4" s="1"/>
  <c r="N321" i="4" a="1"/>
  <c r="N321" i="4" s="1"/>
  <c r="N322" i="4" a="1"/>
  <c r="N322" i="4" s="1"/>
  <c r="N323" i="4" a="1"/>
  <c r="N323" i="4" s="1"/>
  <c r="N324" i="4" a="1"/>
  <c r="N324" i="4" s="1"/>
  <c r="N325" i="4" a="1"/>
  <c r="N325" i="4" s="1"/>
  <c r="N326" i="4" a="1"/>
  <c r="N326" i="4" s="1"/>
  <c r="N327" i="4" a="1"/>
  <c r="N327" i="4" s="1"/>
  <c r="N328" i="4" a="1"/>
  <c r="N328" i="4" s="1"/>
  <c r="N329" i="4" a="1"/>
  <c r="N329" i="4" s="1"/>
  <c r="N330" i="4" a="1"/>
  <c r="N330" i="4" s="1"/>
  <c r="N331" i="4" a="1"/>
  <c r="N331" i="4" s="1"/>
  <c r="N332" i="4" a="1"/>
  <c r="N332" i="4" s="1"/>
  <c r="N333" i="4" a="1"/>
  <c r="N333" i="4" s="1"/>
  <c r="N334" i="4" a="1"/>
  <c r="N334" i="4" s="1"/>
  <c r="N335" i="4" a="1"/>
  <c r="N335" i="4" s="1"/>
  <c r="N336" i="4" a="1"/>
  <c r="N336" i="4" s="1"/>
  <c r="N337" i="4" a="1"/>
  <c r="N337" i="4" s="1"/>
  <c r="N338" i="4" a="1"/>
  <c r="N338" i="4" s="1"/>
  <c r="N339" i="4" a="1"/>
  <c r="N339" i="4" s="1"/>
  <c r="N340" i="4" a="1"/>
  <c r="N340" i="4" s="1"/>
  <c r="N341" i="4" a="1"/>
  <c r="N341" i="4" s="1"/>
  <c r="N342" i="4" a="1"/>
  <c r="N342" i="4" s="1"/>
  <c r="N343" i="4" a="1"/>
  <c r="N343" i="4" s="1"/>
  <c r="N344" i="4" a="1"/>
  <c r="N344" i="4" s="1"/>
  <c r="N345" i="4" a="1"/>
  <c r="N345" i="4" s="1"/>
  <c r="N346" i="4" a="1"/>
  <c r="N346" i="4" s="1"/>
  <c r="N347" i="4" a="1"/>
  <c r="N347" i="4" s="1"/>
  <c r="N348" i="4" a="1"/>
  <c r="N348" i="4" s="1"/>
  <c r="N349" i="4" a="1"/>
  <c r="N349" i="4" s="1"/>
  <c r="N350" i="4" a="1"/>
  <c r="N350" i="4" s="1"/>
  <c r="N351" i="4" a="1"/>
  <c r="N351" i="4" s="1"/>
  <c r="N352" i="4" a="1"/>
  <c r="N352" i="4" s="1"/>
  <c r="N353" i="4" a="1"/>
  <c r="N353" i="4" s="1"/>
  <c r="N354" i="4" a="1"/>
  <c r="N354" i="4" s="1"/>
  <c r="N355" i="4" a="1"/>
  <c r="N355" i="4" s="1"/>
  <c r="N356" i="4" a="1"/>
  <c r="N356" i="4" s="1"/>
  <c r="N357" i="4" a="1"/>
  <c r="N357" i="4" s="1"/>
  <c r="N358" i="4" a="1"/>
  <c r="N358" i="4" s="1"/>
  <c r="N359" i="4" a="1"/>
  <c r="N359" i="4" s="1"/>
  <c r="N360" i="4" a="1"/>
  <c r="N360" i="4" s="1"/>
  <c r="N361" i="4" a="1"/>
  <c r="N361" i="4" s="1"/>
  <c r="N362" i="4" a="1"/>
  <c r="N362" i="4" s="1"/>
  <c r="N363" i="4" a="1"/>
  <c r="N363" i="4" s="1"/>
  <c r="N364" i="4" a="1"/>
  <c r="N364" i="4" s="1"/>
  <c r="N365" i="4" a="1"/>
  <c r="N365" i="4" s="1"/>
  <c r="N366" i="4" a="1"/>
  <c r="N366" i="4" s="1"/>
  <c r="N367" i="4" a="1"/>
  <c r="N367" i="4" s="1"/>
  <c r="N368" i="4" a="1"/>
  <c r="N368" i="4" s="1"/>
  <c r="N369" i="4" a="1"/>
  <c r="N369" i="4" s="1"/>
  <c r="N370" i="4" a="1"/>
  <c r="N370" i="4" s="1"/>
  <c r="N371" i="4" a="1"/>
  <c r="N371" i="4" s="1"/>
  <c r="N372" i="4" a="1"/>
  <c r="N372" i="4" s="1"/>
  <c r="N372" i="6" s="1"/>
  <c r="N373" i="4" a="1"/>
  <c r="N373" i="4" s="1"/>
  <c r="N374" i="4" a="1"/>
  <c r="N374" i="4" s="1"/>
  <c r="N375" i="4" a="1"/>
  <c r="N375" i="4" s="1"/>
  <c r="N376" i="4" a="1"/>
  <c r="N376" i="4" s="1"/>
  <c r="N377" i="4" a="1"/>
  <c r="N377" i="4" s="1"/>
  <c r="N378" i="4" a="1"/>
  <c r="N378" i="4" s="1"/>
  <c r="N379" i="4" a="1"/>
  <c r="N379" i="4" s="1"/>
  <c r="N380" i="4" a="1"/>
  <c r="N380" i="4" s="1"/>
  <c r="N381" i="4" a="1"/>
  <c r="N381" i="4" s="1"/>
  <c r="N382" i="4" a="1"/>
  <c r="N382" i="4" s="1"/>
  <c r="N383" i="4" a="1"/>
  <c r="N383" i="4" s="1"/>
  <c r="N384" i="4" a="1"/>
  <c r="N384" i="4" s="1"/>
  <c r="N385" i="4" a="1"/>
  <c r="N385" i="4" s="1"/>
  <c r="N386" i="4" a="1"/>
  <c r="N386" i="4" s="1"/>
  <c r="N387" i="4" a="1"/>
  <c r="N387" i="4" s="1"/>
  <c r="N388" i="4" a="1"/>
  <c r="N388" i="4" s="1"/>
  <c r="N389" i="4" a="1"/>
  <c r="N389" i="4" s="1"/>
  <c r="N390" i="4" a="1"/>
  <c r="N390" i="4" s="1"/>
  <c r="N391" i="4" a="1"/>
  <c r="N391" i="4" s="1"/>
  <c r="N392" i="4" a="1"/>
  <c r="N392" i="4" s="1"/>
  <c r="N393" i="4" a="1"/>
  <c r="N393" i="4" s="1"/>
  <c r="N394" i="4" a="1"/>
  <c r="N394" i="4" s="1"/>
  <c r="N395" i="4" a="1"/>
  <c r="N395" i="4" s="1"/>
  <c r="N396" i="4" a="1"/>
  <c r="N396" i="4" s="1"/>
  <c r="N397" i="4" a="1"/>
  <c r="N397" i="4" s="1"/>
  <c r="N398" i="4" a="1"/>
  <c r="N398" i="4" s="1"/>
  <c r="N399" i="4" a="1"/>
  <c r="N399" i="4" s="1"/>
  <c r="N400" i="4" a="1"/>
  <c r="N400" i="4" s="1"/>
  <c r="N401" i="4" a="1"/>
  <c r="N401" i="4" s="1"/>
  <c r="N402" i="4" a="1"/>
  <c r="N402" i="4" s="1"/>
  <c r="X371" i="2"/>
  <c r="Y371" i="2" s="1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Z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K402" i="6"/>
  <c r="L402" i="6" s="1"/>
  <c r="AA402" i="6" s="1"/>
  <c r="K401" i="6"/>
  <c r="L401" i="6" s="1"/>
  <c r="K400" i="6"/>
  <c r="L400" i="6" s="1"/>
  <c r="AA400" i="6" s="1"/>
  <c r="K399" i="6"/>
  <c r="L399" i="6" s="1"/>
  <c r="K398" i="6"/>
  <c r="L398" i="6" s="1"/>
  <c r="K397" i="6"/>
  <c r="L397" i="6" s="1"/>
  <c r="K396" i="6"/>
  <c r="L396" i="6" s="1"/>
  <c r="AA396" i="6" s="1"/>
  <c r="K395" i="6"/>
  <c r="L395" i="6" s="1"/>
  <c r="AA395" i="6" s="1"/>
  <c r="K394" i="6"/>
  <c r="L394" i="6" s="1"/>
  <c r="AA394" i="6" s="1"/>
  <c r="K393" i="6"/>
  <c r="L393" i="6" s="1"/>
  <c r="AA393" i="6" s="1"/>
  <c r="K392" i="6"/>
  <c r="L392" i="6" s="1"/>
  <c r="AA392" i="6" s="1"/>
  <c r="K391" i="6"/>
  <c r="L391" i="6" s="1"/>
  <c r="L390" i="6"/>
  <c r="K390" i="6"/>
  <c r="K389" i="6"/>
  <c r="L389" i="6" s="1"/>
  <c r="K388" i="6"/>
  <c r="L388" i="6" s="1"/>
  <c r="AA388" i="6" s="1"/>
  <c r="K387" i="6"/>
  <c r="L387" i="6" s="1"/>
  <c r="K386" i="6"/>
  <c r="L386" i="6" s="1"/>
  <c r="AA386" i="6" s="1"/>
  <c r="K385" i="6"/>
  <c r="L385" i="6" s="1"/>
  <c r="AA385" i="6" s="1"/>
  <c r="K384" i="6"/>
  <c r="L384" i="6" s="1"/>
  <c r="AA384" i="6" s="1"/>
  <c r="K383" i="6"/>
  <c r="L383" i="6" s="1"/>
  <c r="K382" i="6"/>
  <c r="L382" i="6" s="1"/>
  <c r="K381" i="6"/>
  <c r="L381" i="6" s="1"/>
  <c r="K380" i="6"/>
  <c r="L380" i="6" s="1"/>
  <c r="AA380" i="6" s="1"/>
  <c r="K379" i="6"/>
  <c r="L379" i="6" s="1"/>
  <c r="K378" i="6"/>
  <c r="L378" i="6" s="1"/>
  <c r="AA378" i="6" s="1"/>
  <c r="K377" i="6"/>
  <c r="L377" i="6" s="1"/>
  <c r="K376" i="6"/>
  <c r="L376" i="6" s="1"/>
  <c r="AA376" i="6" s="1"/>
  <c r="K375" i="6"/>
  <c r="L375" i="6" s="1"/>
  <c r="K374" i="6"/>
  <c r="L374" i="6" s="1"/>
  <c r="K373" i="6"/>
  <c r="L373" i="6" s="1"/>
  <c r="K372" i="6"/>
  <c r="L372" i="6" s="1"/>
  <c r="AA372" i="6" s="1"/>
  <c r="K371" i="6"/>
  <c r="L371" i="6" s="1"/>
  <c r="K370" i="6"/>
  <c r="L370" i="6" s="1"/>
  <c r="AA370" i="6" s="1"/>
  <c r="K369" i="6"/>
  <c r="L369" i="6" s="1"/>
  <c r="K368" i="6"/>
  <c r="L368" i="6" s="1"/>
  <c r="AA368" i="6" s="1"/>
  <c r="K367" i="6"/>
  <c r="L367" i="6" s="1"/>
  <c r="K366" i="6"/>
  <c r="L366" i="6" s="1"/>
  <c r="K365" i="6"/>
  <c r="L365" i="6" s="1"/>
  <c r="K364" i="6"/>
  <c r="L364" i="6" s="1"/>
  <c r="AA364" i="6" s="1"/>
  <c r="K363" i="6"/>
  <c r="L363" i="6" s="1"/>
  <c r="AA363" i="6" s="1"/>
  <c r="K362" i="6"/>
  <c r="L362" i="6" s="1"/>
  <c r="K361" i="6"/>
  <c r="L361" i="6" s="1"/>
  <c r="K360" i="6"/>
  <c r="L360" i="6" s="1"/>
  <c r="K359" i="6"/>
  <c r="L359" i="6" s="1"/>
  <c r="AA359" i="6" s="1"/>
  <c r="K358" i="6"/>
  <c r="L358" i="6" s="1"/>
  <c r="K357" i="6"/>
  <c r="L357" i="6" s="1"/>
  <c r="Z357" i="6" s="1"/>
  <c r="K356" i="6"/>
  <c r="L356" i="6" s="1"/>
  <c r="K355" i="6"/>
  <c r="L355" i="6" s="1"/>
  <c r="AA355" i="6" s="1"/>
  <c r="K354" i="6"/>
  <c r="L354" i="6" s="1"/>
  <c r="K353" i="6"/>
  <c r="L353" i="6" s="1"/>
  <c r="L352" i="6"/>
  <c r="AA352" i="6" s="1"/>
  <c r="K352" i="6"/>
  <c r="K351" i="6"/>
  <c r="L351" i="6" s="1"/>
  <c r="AA351" i="6" s="1"/>
  <c r="K350" i="6"/>
  <c r="L350" i="6" s="1"/>
  <c r="K349" i="6"/>
  <c r="L349" i="6" s="1"/>
  <c r="K348" i="6"/>
  <c r="L348" i="6" s="1"/>
  <c r="K347" i="6"/>
  <c r="L347" i="6" s="1"/>
  <c r="AA347" i="6" s="1"/>
  <c r="K346" i="6"/>
  <c r="L346" i="6" s="1"/>
  <c r="AA346" i="6" s="1"/>
  <c r="K345" i="6"/>
  <c r="L345" i="6" s="1"/>
  <c r="K344" i="6"/>
  <c r="L344" i="6" s="1"/>
  <c r="M344" i="6" s="1"/>
  <c r="K343" i="6"/>
  <c r="L343" i="6" s="1"/>
  <c r="K342" i="6"/>
  <c r="L342" i="6" s="1"/>
  <c r="K341" i="6"/>
  <c r="L341" i="6" s="1"/>
  <c r="AA341" i="6" s="1"/>
  <c r="K340" i="6"/>
  <c r="L340" i="6" s="1"/>
  <c r="K339" i="6"/>
  <c r="L339" i="6" s="1"/>
  <c r="AA339" i="6" s="1"/>
  <c r="K338" i="6"/>
  <c r="L338" i="6" s="1"/>
  <c r="M338" i="6" s="1"/>
  <c r="K337" i="6"/>
  <c r="L337" i="6" s="1"/>
  <c r="K336" i="6"/>
  <c r="L336" i="6" s="1"/>
  <c r="K335" i="6"/>
  <c r="L335" i="6" s="1"/>
  <c r="K334" i="6"/>
  <c r="L334" i="6" s="1"/>
  <c r="K333" i="6"/>
  <c r="L333" i="6" s="1"/>
  <c r="K332" i="6"/>
  <c r="L332" i="6" s="1"/>
  <c r="K331" i="6"/>
  <c r="L331" i="6" s="1"/>
  <c r="K330" i="6"/>
  <c r="L330" i="6" s="1"/>
  <c r="M330" i="6" s="1"/>
  <c r="K329" i="6"/>
  <c r="L329" i="6" s="1"/>
  <c r="AA329" i="6" s="1"/>
  <c r="K328" i="6"/>
  <c r="L328" i="6" s="1"/>
  <c r="K327" i="6"/>
  <c r="L327" i="6" s="1"/>
  <c r="K326" i="6"/>
  <c r="L326" i="6" s="1"/>
  <c r="K325" i="6"/>
  <c r="L325" i="6" s="1"/>
  <c r="K324" i="6"/>
  <c r="L324" i="6" s="1"/>
  <c r="K323" i="6"/>
  <c r="L323" i="6" s="1"/>
  <c r="K322" i="6"/>
  <c r="L322" i="6" s="1"/>
  <c r="K321" i="6"/>
  <c r="L321" i="6" s="1"/>
  <c r="AA321" i="6" s="1"/>
  <c r="K320" i="6"/>
  <c r="L320" i="6" s="1"/>
  <c r="K319" i="6"/>
  <c r="L319" i="6" s="1"/>
  <c r="K318" i="6"/>
  <c r="L318" i="6" s="1"/>
  <c r="K317" i="6"/>
  <c r="L317" i="6" s="1"/>
  <c r="K316" i="6"/>
  <c r="L316" i="6" s="1"/>
  <c r="K315" i="6"/>
  <c r="L315" i="6" s="1"/>
  <c r="M315" i="6" s="1"/>
  <c r="K314" i="6"/>
  <c r="L314" i="6" s="1"/>
  <c r="K313" i="6"/>
  <c r="L313" i="6" s="1"/>
  <c r="K312" i="6"/>
  <c r="L312" i="6" s="1"/>
  <c r="K311" i="6"/>
  <c r="L311" i="6" s="1"/>
  <c r="K310" i="6"/>
  <c r="L310" i="6" s="1"/>
  <c r="M310" i="6" s="1"/>
  <c r="K309" i="6"/>
  <c r="L309" i="6" s="1"/>
  <c r="K308" i="6"/>
  <c r="L308" i="6" s="1"/>
  <c r="K307" i="6"/>
  <c r="L307" i="6" s="1"/>
  <c r="Z307" i="6" s="1"/>
  <c r="K306" i="6"/>
  <c r="L306" i="6" s="1"/>
  <c r="K305" i="6"/>
  <c r="L305" i="6" s="1"/>
  <c r="K304" i="6"/>
  <c r="L304" i="6" s="1"/>
  <c r="K303" i="6"/>
  <c r="L303" i="6" s="1"/>
  <c r="K302" i="6"/>
  <c r="L302" i="6" s="1"/>
  <c r="K301" i="6"/>
  <c r="L301" i="6" s="1"/>
  <c r="K300" i="6"/>
  <c r="L300" i="6" s="1"/>
  <c r="M300" i="6" s="1"/>
  <c r="K299" i="6"/>
  <c r="L299" i="6" s="1"/>
  <c r="K298" i="6"/>
  <c r="L298" i="6" s="1"/>
  <c r="K297" i="6"/>
  <c r="L297" i="6" s="1"/>
  <c r="Z297" i="6" s="1"/>
  <c r="K296" i="6"/>
  <c r="L296" i="6" s="1"/>
  <c r="K295" i="6"/>
  <c r="L295" i="6" s="1"/>
  <c r="K294" i="6"/>
  <c r="L294" i="6" s="1"/>
  <c r="K293" i="6"/>
  <c r="L293" i="6" s="1"/>
  <c r="K292" i="6"/>
  <c r="L292" i="6" s="1"/>
  <c r="K291" i="6"/>
  <c r="L291" i="6" s="1"/>
  <c r="M291" i="6" s="1"/>
  <c r="K290" i="6"/>
  <c r="L290" i="6" s="1"/>
  <c r="K289" i="6"/>
  <c r="L289" i="6" s="1"/>
  <c r="K288" i="6"/>
  <c r="L288" i="6" s="1"/>
  <c r="K287" i="6"/>
  <c r="L287" i="6" s="1"/>
  <c r="K286" i="6"/>
  <c r="L286" i="6" s="1"/>
  <c r="K285" i="6"/>
  <c r="L285" i="6" s="1"/>
  <c r="K284" i="6"/>
  <c r="L284" i="6" s="1"/>
  <c r="K283" i="6"/>
  <c r="L283" i="6" s="1"/>
  <c r="M283" i="6" s="1"/>
  <c r="K282" i="6"/>
  <c r="L282" i="6" s="1"/>
  <c r="K281" i="6"/>
  <c r="L281" i="6" s="1"/>
  <c r="K280" i="6"/>
  <c r="L280" i="6" s="1"/>
  <c r="K279" i="6"/>
  <c r="L279" i="6" s="1"/>
  <c r="K278" i="6"/>
  <c r="L278" i="6" s="1"/>
  <c r="M278" i="6" s="1"/>
  <c r="K277" i="6"/>
  <c r="L277" i="6" s="1"/>
  <c r="K276" i="6"/>
  <c r="L276" i="6" s="1"/>
  <c r="K275" i="6"/>
  <c r="L275" i="6" s="1"/>
  <c r="M275" i="6" s="1"/>
  <c r="K274" i="6"/>
  <c r="L274" i="6" s="1"/>
  <c r="K273" i="6"/>
  <c r="L273" i="6" s="1"/>
  <c r="K272" i="6"/>
  <c r="L272" i="6" s="1"/>
  <c r="K271" i="6"/>
  <c r="L271" i="6" s="1"/>
  <c r="K270" i="6"/>
  <c r="L270" i="6" s="1"/>
  <c r="M270" i="6" s="1"/>
  <c r="K269" i="6"/>
  <c r="L269" i="6" s="1"/>
  <c r="K268" i="6"/>
  <c r="L268" i="6" s="1"/>
  <c r="K267" i="6"/>
  <c r="L267" i="6" s="1"/>
  <c r="AA267" i="6" s="1"/>
  <c r="K266" i="6"/>
  <c r="L266" i="6" s="1"/>
  <c r="K265" i="6"/>
  <c r="L265" i="6" s="1"/>
  <c r="M265" i="6" s="1"/>
  <c r="K264" i="6"/>
  <c r="L264" i="6" s="1"/>
  <c r="Z264" i="6" s="1"/>
  <c r="K263" i="6"/>
  <c r="L263" i="6" s="1"/>
  <c r="K262" i="6"/>
  <c r="L262" i="6" s="1"/>
  <c r="K261" i="6"/>
  <c r="L261" i="6" s="1"/>
  <c r="K260" i="6"/>
  <c r="L260" i="6" s="1"/>
  <c r="K259" i="6"/>
  <c r="L259" i="6" s="1"/>
  <c r="Z259" i="6" s="1"/>
  <c r="K258" i="6"/>
  <c r="L258" i="6" s="1"/>
  <c r="M258" i="6" s="1"/>
  <c r="K257" i="6"/>
  <c r="L257" i="6" s="1"/>
  <c r="Z257" i="6" s="1"/>
  <c r="K256" i="6"/>
  <c r="L256" i="6" s="1"/>
  <c r="K255" i="6"/>
  <c r="L255" i="6" s="1"/>
  <c r="K254" i="6"/>
  <c r="L254" i="6" s="1"/>
  <c r="K253" i="6"/>
  <c r="L253" i="6" s="1"/>
  <c r="K252" i="6"/>
  <c r="L252" i="6" s="1"/>
  <c r="K251" i="6"/>
  <c r="L251" i="6" s="1"/>
  <c r="K250" i="6"/>
  <c r="L250" i="6" s="1"/>
  <c r="M250" i="6" s="1"/>
  <c r="K249" i="6"/>
  <c r="L249" i="6" s="1"/>
  <c r="M249" i="6" s="1"/>
  <c r="K248" i="6"/>
  <c r="L248" i="6" s="1"/>
  <c r="K247" i="6"/>
  <c r="L247" i="6" s="1"/>
  <c r="K246" i="6"/>
  <c r="L246" i="6" s="1"/>
  <c r="AA246" i="6" s="1"/>
  <c r="K245" i="6"/>
  <c r="L245" i="6" s="1"/>
  <c r="K244" i="6"/>
  <c r="L244" i="6" s="1"/>
  <c r="AA244" i="6" s="1"/>
  <c r="K243" i="6"/>
  <c r="L243" i="6" s="1"/>
  <c r="K242" i="6"/>
  <c r="L242" i="6" s="1"/>
  <c r="Z242" i="6" s="1"/>
  <c r="K241" i="6"/>
  <c r="L241" i="6" s="1"/>
  <c r="K240" i="6"/>
  <c r="L240" i="6" s="1"/>
  <c r="Z240" i="6" s="1"/>
  <c r="K239" i="6"/>
  <c r="L239" i="6" s="1"/>
  <c r="K238" i="6"/>
  <c r="L238" i="6" s="1"/>
  <c r="AA238" i="6" s="1"/>
  <c r="K237" i="6"/>
  <c r="L237" i="6" s="1"/>
  <c r="K236" i="6"/>
  <c r="L236" i="6" s="1"/>
  <c r="AA236" i="6" s="1"/>
  <c r="L235" i="6"/>
  <c r="M235" i="6" s="1"/>
  <c r="K235" i="6"/>
  <c r="K234" i="6"/>
  <c r="L234" i="6" s="1"/>
  <c r="K233" i="6"/>
  <c r="L233" i="6" s="1"/>
  <c r="M233" i="6" s="1"/>
  <c r="K232" i="6"/>
  <c r="L232" i="6" s="1"/>
  <c r="K231" i="6"/>
  <c r="L231" i="6" s="1"/>
  <c r="K230" i="6"/>
  <c r="L230" i="6" s="1"/>
  <c r="AA230" i="6" s="1"/>
  <c r="K229" i="6"/>
  <c r="L229" i="6" s="1"/>
  <c r="K228" i="6"/>
  <c r="L228" i="6" s="1"/>
  <c r="AA228" i="6" s="1"/>
  <c r="K227" i="6"/>
  <c r="L227" i="6" s="1"/>
  <c r="K226" i="6"/>
  <c r="L226" i="6" s="1"/>
  <c r="Z226" i="6" s="1"/>
  <c r="K225" i="6"/>
  <c r="L225" i="6" s="1"/>
  <c r="K224" i="6"/>
  <c r="L224" i="6" s="1"/>
  <c r="Z224" i="6" s="1"/>
  <c r="K223" i="6"/>
  <c r="L223" i="6" s="1"/>
  <c r="K222" i="6"/>
  <c r="L222" i="6" s="1"/>
  <c r="AA222" i="6" s="1"/>
  <c r="K221" i="6"/>
  <c r="L221" i="6" s="1"/>
  <c r="AA221" i="6" s="1"/>
  <c r="K220" i="6"/>
  <c r="L220" i="6" s="1"/>
  <c r="AA220" i="6" s="1"/>
  <c r="K219" i="6"/>
  <c r="L219" i="6" s="1"/>
  <c r="M219" i="6" s="1"/>
  <c r="L218" i="6"/>
  <c r="Z218" i="6" s="1"/>
  <c r="K218" i="6"/>
  <c r="K217" i="6"/>
  <c r="L217" i="6" s="1"/>
  <c r="K216" i="6"/>
  <c r="L216" i="6" s="1"/>
  <c r="K215" i="6"/>
  <c r="L215" i="6" s="1"/>
  <c r="K214" i="6"/>
  <c r="L214" i="6" s="1"/>
  <c r="K213" i="6"/>
  <c r="L213" i="6" s="1"/>
  <c r="AA213" i="6" s="1"/>
  <c r="K212" i="6"/>
  <c r="L212" i="6" s="1"/>
  <c r="K211" i="6"/>
  <c r="L211" i="6" s="1"/>
  <c r="M211" i="6" s="1"/>
  <c r="K210" i="6"/>
  <c r="L210" i="6" s="1"/>
  <c r="K209" i="6"/>
  <c r="L209" i="6" s="1"/>
  <c r="K208" i="6"/>
  <c r="L208" i="6" s="1"/>
  <c r="Z208" i="6" s="1"/>
  <c r="K207" i="6"/>
  <c r="L207" i="6" s="1"/>
  <c r="AA207" i="6" s="1"/>
  <c r="K206" i="6"/>
  <c r="L206" i="6" s="1"/>
  <c r="AA206" i="6" s="1"/>
  <c r="K205" i="6"/>
  <c r="L205" i="6" s="1"/>
  <c r="M205" i="6" s="1"/>
  <c r="K204" i="6"/>
  <c r="L204" i="6" s="1"/>
  <c r="K203" i="6"/>
  <c r="L203" i="6" s="1"/>
  <c r="K202" i="6"/>
  <c r="L202" i="6" s="1"/>
  <c r="Z202" i="6" s="1"/>
  <c r="K201" i="6"/>
  <c r="L201" i="6" s="1"/>
  <c r="K200" i="6"/>
  <c r="L200" i="6" s="1"/>
  <c r="K199" i="6"/>
  <c r="L199" i="6" s="1"/>
  <c r="K198" i="6"/>
  <c r="L198" i="6" s="1"/>
  <c r="K197" i="6"/>
  <c r="L197" i="6" s="1"/>
  <c r="K196" i="6"/>
  <c r="L196" i="6" s="1"/>
  <c r="AA196" i="6" s="1"/>
  <c r="K195" i="6"/>
  <c r="L195" i="6" s="1"/>
  <c r="K194" i="6"/>
  <c r="L194" i="6" s="1"/>
  <c r="Z194" i="6" s="1"/>
  <c r="K193" i="6"/>
  <c r="L193" i="6" s="1"/>
  <c r="K192" i="6"/>
  <c r="L192" i="6" s="1"/>
  <c r="AA192" i="6" s="1"/>
  <c r="K191" i="6"/>
  <c r="L191" i="6" s="1"/>
  <c r="K190" i="6"/>
  <c r="L190" i="6" s="1"/>
  <c r="Z190" i="6" s="1"/>
  <c r="K189" i="6"/>
  <c r="L189" i="6" s="1"/>
  <c r="K188" i="6"/>
  <c r="L188" i="6" s="1"/>
  <c r="M188" i="6" s="1"/>
  <c r="K187" i="6"/>
  <c r="L187" i="6" s="1"/>
  <c r="K186" i="6"/>
  <c r="L186" i="6" s="1"/>
  <c r="Z186" i="6" s="1"/>
  <c r="K185" i="6"/>
  <c r="L185" i="6" s="1"/>
  <c r="K184" i="6"/>
  <c r="L184" i="6" s="1"/>
  <c r="K183" i="6"/>
  <c r="L183" i="6" s="1"/>
  <c r="K182" i="6"/>
  <c r="L182" i="6" s="1"/>
  <c r="K181" i="6"/>
  <c r="L181" i="6" s="1"/>
  <c r="K180" i="6"/>
  <c r="L180" i="6" s="1"/>
  <c r="AA180" i="6" s="1"/>
  <c r="K179" i="6"/>
  <c r="L179" i="6" s="1"/>
  <c r="K178" i="6"/>
  <c r="L178" i="6" s="1"/>
  <c r="Z178" i="6" s="1"/>
  <c r="K177" i="6"/>
  <c r="L177" i="6" s="1"/>
  <c r="K176" i="6"/>
  <c r="L176" i="6" s="1"/>
  <c r="AA176" i="6" s="1"/>
  <c r="K175" i="6"/>
  <c r="L175" i="6" s="1"/>
  <c r="K174" i="6"/>
  <c r="L174" i="6" s="1"/>
  <c r="K173" i="6"/>
  <c r="L173" i="6" s="1"/>
  <c r="AA173" i="6" s="1"/>
  <c r="K172" i="6"/>
  <c r="L172" i="6" s="1"/>
  <c r="K171" i="6"/>
  <c r="L171" i="6" s="1"/>
  <c r="Z171" i="6" s="1"/>
  <c r="K170" i="6"/>
  <c r="L170" i="6" s="1"/>
  <c r="K169" i="6"/>
  <c r="L169" i="6" s="1"/>
  <c r="AA169" i="6" s="1"/>
  <c r="K168" i="6"/>
  <c r="L168" i="6" s="1"/>
  <c r="AA168" i="6" s="1"/>
  <c r="K167" i="6"/>
  <c r="L167" i="6" s="1"/>
  <c r="Z167" i="6" s="1"/>
  <c r="K166" i="6"/>
  <c r="L166" i="6" s="1"/>
  <c r="M166" i="6" s="1"/>
  <c r="K165" i="6"/>
  <c r="L165" i="6" s="1"/>
  <c r="AA165" i="6" s="1"/>
  <c r="K164" i="6"/>
  <c r="L164" i="6" s="1"/>
  <c r="K163" i="6"/>
  <c r="L163" i="6" s="1"/>
  <c r="K162" i="6"/>
  <c r="L162" i="6" s="1"/>
  <c r="M162" i="6" s="1"/>
  <c r="K161" i="6"/>
  <c r="L161" i="6" s="1"/>
  <c r="Z161" i="6" s="1"/>
  <c r="K160" i="6"/>
  <c r="L160" i="6" s="1"/>
  <c r="AA160" i="6" s="1"/>
  <c r="K159" i="6"/>
  <c r="L159" i="6" s="1"/>
  <c r="K158" i="6"/>
  <c r="L158" i="6" s="1"/>
  <c r="K157" i="6"/>
  <c r="L157" i="6" s="1"/>
  <c r="K156" i="6"/>
  <c r="L156" i="6" s="1"/>
  <c r="AA156" i="6" s="1"/>
  <c r="K155" i="6"/>
  <c r="L155" i="6" s="1"/>
  <c r="K154" i="6"/>
  <c r="L154" i="6" s="1"/>
  <c r="AA154" i="6" s="1"/>
  <c r="K153" i="6"/>
  <c r="L153" i="6" s="1"/>
  <c r="K152" i="6"/>
  <c r="L152" i="6" s="1"/>
  <c r="K151" i="6"/>
  <c r="L151" i="6" s="1"/>
  <c r="K150" i="6"/>
  <c r="L150" i="6" s="1"/>
  <c r="K149" i="6"/>
  <c r="L149" i="6" s="1"/>
  <c r="K148" i="6"/>
  <c r="L148" i="6" s="1"/>
  <c r="K147" i="6"/>
  <c r="L147" i="6" s="1"/>
  <c r="K146" i="6"/>
  <c r="L146" i="6" s="1"/>
  <c r="AA146" i="6" s="1"/>
  <c r="K145" i="6"/>
  <c r="L145" i="6" s="1"/>
  <c r="K144" i="6"/>
  <c r="L144" i="6" s="1"/>
  <c r="K143" i="6"/>
  <c r="L143" i="6" s="1"/>
  <c r="M143" i="6" s="1"/>
  <c r="K142" i="6"/>
  <c r="L142" i="6" s="1"/>
  <c r="Z142" i="6" s="1"/>
  <c r="K141" i="6"/>
  <c r="L141" i="6" s="1"/>
  <c r="K140" i="6"/>
  <c r="L140" i="6" s="1"/>
  <c r="AA140" i="6" s="1"/>
  <c r="K139" i="6"/>
  <c r="L139" i="6" s="1"/>
  <c r="K138" i="6"/>
  <c r="L138" i="6" s="1"/>
  <c r="AA138" i="6" s="1"/>
  <c r="K137" i="6"/>
  <c r="L137" i="6" s="1"/>
  <c r="K136" i="6"/>
  <c r="L136" i="6" s="1"/>
  <c r="K135" i="6"/>
  <c r="L135" i="6" s="1"/>
  <c r="K134" i="6"/>
  <c r="L134" i="6" s="1"/>
  <c r="K133" i="6"/>
  <c r="L133" i="6" s="1"/>
  <c r="K132" i="6"/>
  <c r="L132" i="6" s="1"/>
  <c r="K131" i="6"/>
  <c r="L131" i="6" s="1"/>
  <c r="K130" i="6"/>
  <c r="L130" i="6" s="1"/>
  <c r="K129" i="6"/>
  <c r="L129" i="6" s="1"/>
  <c r="M129" i="6" s="1"/>
  <c r="K128" i="6"/>
  <c r="L128" i="6" s="1"/>
  <c r="K127" i="6"/>
  <c r="L127" i="6" s="1"/>
  <c r="Z127" i="6" s="1"/>
  <c r="K126" i="6"/>
  <c r="L126" i="6" s="1"/>
  <c r="K125" i="6"/>
  <c r="L125" i="6" s="1"/>
  <c r="Z125" i="6" s="1"/>
  <c r="K124" i="6"/>
  <c r="L124" i="6" s="1"/>
  <c r="Z124" i="6" s="1"/>
  <c r="K123" i="6"/>
  <c r="L123" i="6" s="1"/>
  <c r="M123" i="6" s="1"/>
  <c r="K122" i="6"/>
  <c r="L122" i="6" s="1"/>
  <c r="Z122" i="6" s="1"/>
  <c r="K121" i="6"/>
  <c r="L121" i="6" s="1"/>
  <c r="K120" i="6"/>
  <c r="L120" i="6" s="1"/>
  <c r="M120" i="6" s="1"/>
  <c r="K119" i="6"/>
  <c r="L119" i="6" s="1"/>
  <c r="K118" i="6"/>
  <c r="L118" i="6" s="1"/>
  <c r="K117" i="6"/>
  <c r="L117" i="6" s="1"/>
  <c r="K116" i="6"/>
  <c r="L116" i="6" s="1"/>
  <c r="Z116" i="6" s="1"/>
  <c r="K115" i="6"/>
  <c r="L115" i="6" s="1"/>
  <c r="K114" i="6"/>
  <c r="L114" i="6" s="1"/>
  <c r="Z114" i="6" s="1"/>
  <c r="K113" i="6"/>
  <c r="L113" i="6" s="1"/>
  <c r="K112" i="6"/>
  <c r="L112" i="6" s="1"/>
  <c r="M112" i="6" s="1"/>
  <c r="K111" i="6"/>
  <c r="L111" i="6" s="1"/>
  <c r="K110" i="6"/>
  <c r="L110" i="6" s="1"/>
  <c r="K109" i="6"/>
  <c r="L109" i="6" s="1"/>
  <c r="K108" i="6"/>
  <c r="L108" i="6" s="1"/>
  <c r="Z108" i="6" s="1"/>
  <c r="K107" i="6"/>
  <c r="L107" i="6" s="1"/>
  <c r="K106" i="6"/>
  <c r="L106" i="6" s="1"/>
  <c r="Z106" i="6" s="1"/>
  <c r="K105" i="6"/>
  <c r="L105" i="6" s="1"/>
  <c r="K104" i="6"/>
  <c r="L104" i="6" s="1"/>
  <c r="M104" i="6" s="1"/>
  <c r="K103" i="6"/>
  <c r="L103" i="6" s="1"/>
  <c r="Z103" i="6" s="1"/>
  <c r="K102" i="6"/>
  <c r="L102" i="6" s="1"/>
  <c r="K101" i="6"/>
  <c r="L101" i="6" s="1"/>
  <c r="K100" i="6"/>
  <c r="L100" i="6" s="1"/>
  <c r="K99" i="6"/>
  <c r="L99" i="6" s="1"/>
  <c r="K98" i="6"/>
  <c r="L98" i="6" s="1"/>
  <c r="K97" i="6"/>
  <c r="L97" i="6" s="1"/>
  <c r="K96" i="6"/>
  <c r="L96" i="6" s="1"/>
  <c r="K95" i="6"/>
  <c r="L95" i="6" s="1"/>
  <c r="K94" i="6"/>
  <c r="L94" i="6" s="1"/>
  <c r="K93" i="6"/>
  <c r="L93" i="6" s="1"/>
  <c r="K92" i="6"/>
  <c r="L92" i="6" s="1"/>
  <c r="K91" i="6"/>
  <c r="L91" i="6" s="1"/>
  <c r="M91" i="6" s="1"/>
  <c r="K90" i="6"/>
  <c r="L90" i="6" s="1"/>
  <c r="Z90" i="6" s="1"/>
  <c r="K89" i="6"/>
  <c r="L89" i="6" s="1"/>
  <c r="K88" i="6"/>
  <c r="L88" i="6" s="1"/>
  <c r="K87" i="6"/>
  <c r="L87" i="6" s="1"/>
  <c r="K86" i="6"/>
  <c r="L86" i="6" s="1"/>
  <c r="M86" i="6" s="1"/>
  <c r="K85" i="6"/>
  <c r="L85" i="6" s="1"/>
  <c r="K84" i="6"/>
  <c r="L84" i="6" s="1"/>
  <c r="K83" i="6"/>
  <c r="L83" i="6" s="1"/>
  <c r="K82" i="6"/>
  <c r="L82" i="6" s="1"/>
  <c r="Z82" i="6" s="1"/>
  <c r="K81" i="6"/>
  <c r="L81" i="6" s="1"/>
  <c r="M81" i="6" s="1"/>
  <c r="K80" i="6"/>
  <c r="L80" i="6" s="1"/>
  <c r="K79" i="6"/>
  <c r="L79" i="6" s="1"/>
  <c r="M79" i="6" s="1"/>
  <c r="K78" i="6"/>
  <c r="L78" i="6" s="1"/>
  <c r="K77" i="6"/>
  <c r="L77" i="6" s="1"/>
  <c r="K76" i="6"/>
  <c r="L76" i="6" s="1"/>
  <c r="K75" i="6"/>
  <c r="L75" i="6" s="1"/>
  <c r="K74" i="6"/>
  <c r="L74" i="6" s="1"/>
  <c r="M74" i="6" s="1"/>
  <c r="K73" i="6"/>
  <c r="L73" i="6" s="1"/>
  <c r="Z73" i="6" s="1"/>
  <c r="K72" i="6"/>
  <c r="L72" i="6" s="1"/>
  <c r="K71" i="6"/>
  <c r="L71" i="6" s="1"/>
  <c r="K70" i="6"/>
  <c r="L70" i="6" s="1"/>
  <c r="K69" i="6"/>
  <c r="L69" i="6" s="1"/>
  <c r="AA69" i="6" s="1"/>
  <c r="K68" i="6"/>
  <c r="L68" i="6" s="1"/>
  <c r="K67" i="6"/>
  <c r="L67" i="6" s="1"/>
  <c r="K66" i="6"/>
  <c r="L66" i="6" s="1"/>
  <c r="M66" i="6" s="1"/>
  <c r="K65" i="6"/>
  <c r="L65" i="6" s="1"/>
  <c r="K64" i="6"/>
  <c r="L64" i="6" s="1"/>
  <c r="AA64" i="6" s="1"/>
  <c r="K63" i="6"/>
  <c r="L63" i="6" s="1"/>
  <c r="K62" i="6"/>
  <c r="L62" i="6" s="1"/>
  <c r="K61" i="6"/>
  <c r="L61" i="6" s="1"/>
  <c r="AA61" i="6" s="1"/>
  <c r="K60" i="6"/>
  <c r="L60" i="6" s="1"/>
  <c r="K59" i="6"/>
  <c r="L59" i="6" s="1"/>
  <c r="AA59" i="6" s="1"/>
  <c r="K58" i="6"/>
  <c r="L58" i="6" s="1"/>
  <c r="K57" i="6"/>
  <c r="L57" i="6" s="1"/>
  <c r="K56" i="6"/>
  <c r="L56" i="6" s="1"/>
  <c r="AA56" i="6" s="1"/>
  <c r="K55" i="6"/>
  <c r="L55" i="6" s="1"/>
  <c r="K54" i="6"/>
  <c r="L54" i="6" s="1"/>
  <c r="K53" i="6"/>
  <c r="L53" i="6" s="1"/>
  <c r="AA53" i="6" s="1"/>
  <c r="K52" i="6"/>
  <c r="L52" i="6" s="1"/>
  <c r="K51" i="6"/>
  <c r="L51" i="6" s="1"/>
  <c r="K50" i="6"/>
  <c r="L50" i="6" s="1"/>
  <c r="M50" i="6" s="1"/>
  <c r="K49" i="6"/>
  <c r="L49" i="6" s="1"/>
  <c r="K48" i="6"/>
  <c r="L48" i="6" s="1"/>
  <c r="AA48" i="6" s="1"/>
  <c r="K47" i="6"/>
  <c r="L47" i="6" s="1"/>
  <c r="K46" i="6"/>
  <c r="L46" i="6" s="1"/>
  <c r="K45" i="6"/>
  <c r="L45" i="6" s="1"/>
  <c r="AA45" i="6" s="1"/>
  <c r="K44" i="6"/>
  <c r="L44" i="6" s="1"/>
  <c r="K43" i="6"/>
  <c r="L43" i="6" s="1"/>
  <c r="K42" i="6"/>
  <c r="L42" i="6" s="1"/>
  <c r="M42" i="6" s="1"/>
  <c r="K41" i="6"/>
  <c r="L41" i="6" s="1"/>
  <c r="Z41" i="6" s="1"/>
  <c r="K40" i="6"/>
  <c r="L40" i="6" s="1"/>
  <c r="M40" i="6" s="1"/>
  <c r="K39" i="6"/>
  <c r="L39" i="6" s="1"/>
  <c r="K38" i="6"/>
  <c r="L38" i="6" s="1"/>
  <c r="K37" i="6"/>
  <c r="L37" i="6" s="1"/>
  <c r="K36" i="6"/>
  <c r="L36" i="6" s="1"/>
  <c r="K35" i="6"/>
  <c r="L35" i="6" s="1"/>
  <c r="K34" i="6"/>
  <c r="L34" i="6" s="1"/>
  <c r="K33" i="6"/>
  <c r="L33" i="6" s="1"/>
  <c r="K32" i="6"/>
  <c r="L32" i="6" s="1"/>
  <c r="AA32" i="6" s="1"/>
  <c r="K31" i="6"/>
  <c r="L31" i="6" s="1"/>
  <c r="K30" i="6"/>
  <c r="L30" i="6" s="1"/>
  <c r="K29" i="6"/>
  <c r="L29" i="6" s="1"/>
  <c r="Z29" i="6" s="1"/>
  <c r="K28" i="6"/>
  <c r="L28" i="6" s="1"/>
  <c r="M28" i="6" s="1"/>
  <c r="K27" i="6"/>
  <c r="L27" i="6" s="1"/>
  <c r="K26" i="6"/>
  <c r="L26" i="6" s="1"/>
  <c r="M26" i="6" s="1"/>
  <c r="K25" i="6"/>
  <c r="L25" i="6" s="1"/>
  <c r="K24" i="6"/>
  <c r="L24" i="6" s="1"/>
  <c r="AA24" i="6" s="1"/>
  <c r="K23" i="6"/>
  <c r="L23" i="6" s="1"/>
  <c r="M23" i="6" s="1"/>
  <c r="K22" i="6"/>
  <c r="L22" i="6" s="1"/>
  <c r="K21" i="6"/>
  <c r="L21" i="6" s="1"/>
  <c r="Z21" i="6" s="1"/>
  <c r="K20" i="6"/>
  <c r="L20" i="6" s="1"/>
  <c r="M20" i="6" s="1"/>
  <c r="K19" i="6"/>
  <c r="L19" i="6" s="1"/>
  <c r="K18" i="6"/>
  <c r="L18" i="6" s="1"/>
  <c r="M18" i="6" s="1"/>
  <c r="K17" i="6"/>
  <c r="L17" i="6" s="1"/>
  <c r="K16" i="6"/>
  <c r="L16" i="6" s="1"/>
  <c r="AA16" i="6" s="1"/>
  <c r="K15" i="6"/>
  <c r="L15" i="6" s="1"/>
  <c r="M15" i="6" s="1"/>
  <c r="K14" i="6"/>
  <c r="L14" i="6" s="1"/>
  <c r="K13" i="6"/>
  <c r="L13" i="6" s="1"/>
  <c r="Z13" i="6" s="1"/>
  <c r="K12" i="6"/>
  <c r="L12" i="6" s="1"/>
  <c r="K11" i="6"/>
  <c r="L11" i="6" s="1"/>
  <c r="K10" i="6"/>
  <c r="L10" i="6" s="1"/>
  <c r="M10" i="6" s="1"/>
  <c r="K9" i="6"/>
  <c r="L9" i="6" s="1"/>
  <c r="K8" i="6"/>
  <c r="L8" i="6" s="1"/>
  <c r="AA8" i="6" s="1"/>
  <c r="K7" i="6"/>
  <c r="L7" i="6" s="1"/>
  <c r="M7" i="6" s="1"/>
  <c r="K6" i="6"/>
  <c r="L6" i="6" s="1"/>
  <c r="K5" i="6"/>
  <c r="L5" i="6" s="1"/>
  <c r="Z5" i="6" s="1"/>
  <c r="K4" i="6"/>
  <c r="L4" i="6" s="1"/>
  <c r="K3" i="6"/>
  <c r="L3" i="6" s="1"/>
  <c r="K2" i="6"/>
  <c r="L2" i="6" s="1"/>
  <c r="M2" i="6" s="1"/>
  <c r="H9" i="5"/>
  <c r="N2" i="2"/>
  <c r="K402" i="4"/>
  <c r="L402" i="4" s="1"/>
  <c r="K401" i="4"/>
  <c r="L401" i="4" s="1"/>
  <c r="AA401" i="4" s="1"/>
  <c r="K400" i="4"/>
  <c r="L400" i="4" s="1"/>
  <c r="K399" i="4"/>
  <c r="L399" i="4" s="1"/>
  <c r="K398" i="4"/>
  <c r="L398" i="4" s="1"/>
  <c r="M398" i="4" s="1"/>
  <c r="K397" i="4"/>
  <c r="L397" i="4" s="1"/>
  <c r="K396" i="4"/>
  <c r="L396" i="4" s="1"/>
  <c r="K395" i="4"/>
  <c r="L395" i="4" s="1"/>
  <c r="K394" i="4"/>
  <c r="L394" i="4" s="1"/>
  <c r="K393" i="4"/>
  <c r="L393" i="4" s="1"/>
  <c r="K392" i="4"/>
  <c r="L392" i="4" s="1"/>
  <c r="K391" i="4"/>
  <c r="L391" i="4" s="1"/>
  <c r="K390" i="4"/>
  <c r="L390" i="4" s="1"/>
  <c r="K389" i="4"/>
  <c r="L389" i="4" s="1"/>
  <c r="K388" i="4"/>
  <c r="L388" i="4" s="1"/>
  <c r="K387" i="4"/>
  <c r="L387" i="4" s="1"/>
  <c r="Z387" i="4" s="1"/>
  <c r="K386" i="4"/>
  <c r="L386" i="4" s="1"/>
  <c r="K385" i="4"/>
  <c r="L385" i="4" s="1"/>
  <c r="K384" i="4"/>
  <c r="L384" i="4" s="1"/>
  <c r="M384" i="4" s="1"/>
  <c r="K383" i="4"/>
  <c r="L383" i="4" s="1"/>
  <c r="K382" i="4"/>
  <c r="L382" i="4" s="1"/>
  <c r="M382" i="4" s="1"/>
  <c r="K381" i="4"/>
  <c r="L381" i="4" s="1"/>
  <c r="K380" i="4"/>
  <c r="L380" i="4" s="1"/>
  <c r="K379" i="4"/>
  <c r="L379" i="4" s="1"/>
  <c r="K378" i="4"/>
  <c r="L378" i="4" s="1"/>
  <c r="K377" i="4"/>
  <c r="L377" i="4" s="1"/>
  <c r="K376" i="4"/>
  <c r="L376" i="4" s="1"/>
  <c r="K375" i="4"/>
  <c r="L375" i="4" s="1"/>
  <c r="M375" i="4" s="1"/>
  <c r="K374" i="4"/>
  <c r="L374" i="4" s="1"/>
  <c r="K373" i="4"/>
  <c r="L373" i="4" s="1"/>
  <c r="K372" i="4"/>
  <c r="L372" i="4" s="1"/>
  <c r="K371" i="4"/>
  <c r="L371" i="4" s="1"/>
  <c r="Z371" i="4" s="1"/>
  <c r="K370" i="4"/>
  <c r="L370" i="4" s="1"/>
  <c r="K369" i="4"/>
  <c r="L369" i="4" s="1"/>
  <c r="K368" i="4"/>
  <c r="L368" i="4" s="1"/>
  <c r="M368" i="4" s="1"/>
  <c r="K367" i="4"/>
  <c r="L367" i="4" s="1"/>
  <c r="K366" i="4"/>
  <c r="L366" i="4" s="1"/>
  <c r="K365" i="4"/>
  <c r="L365" i="4" s="1"/>
  <c r="M365" i="4" s="1"/>
  <c r="K364" i="4"/>
  <c r="L364" i="4" s="1"/>
  <c r="K363" i="4"/>
  <c r="L363" i="4" s="1"/>
  <c r="K362" i="4"/>
  <c r="L362" i="4" s="1"/>
  <c r="K361" i="4"/>
  <c r="L361" i="4" s="1"/>
  <c r="K360" i="4"/>
  <c r="L360" i="4" s="1"/>
  <c r="K359" i="4"/>
  <c r="L359" i="4" s="1"/>
  <c r="M359" i="4" s="1"/>
  <c r="K358" i="4"/>
  <c r="L358" i="4" s="1"/>
  <c r="K357" i="4"/>
  <c r="L357" i="4" s="1"/>
  <c r="K356" i="4"/>
  <c r="L356" i="4" s="1"/>
  <c r="K355" i="4"/>
  <c r="L355" i="4" s="1"/>
  <c r="Z355" i="4" s="1"/>
  <c r="K354" i="4"/>
  <c r="L354" i="4" s="1"/>
  <c r="K353" i="4"/>
  <c r="L353" i="4" s="1"/>
  <c r="K352" i="4"/>
  <c r="L352" i="4" s="1"/>
  <c r="M352" i="4" s="1"/>
  <c r="K351" i="4"/>
  <c r="L351" i="4" s="1"/>
  <c r="K350" i="4"/>
  <c r="L350" i="4" s="1"/>
  <c r="K349" i="4"/>
  <c r="L349" i="4" s="1"/>
  <c r="M349" i="4" s="1"/>
  <c r="K348" i="4"/>
  <c r="L348" i="4" s="1"/>
  <c r="K347" i="4"/>
  <c r="L347" i="4" s="1"/>
  <c r="K346" i="4"/>
  <c r="L346" i="4" s="1"/>
  <c r="K345" i="4"/>
  <c r="L345" i="4" s="1"/>
  <c r="K344" i="4"/>
  <c r="L344" i="4" s="1"/>
  <c r="K343" i="4"/>
  <c r="L343" i="4" s="1"/>
  <c r="M343" i="4" s="1"/>
  <c r="K342" i="4"/>
  <c r="L342" i="4" s="1"/>
  <c r="K341" i="4"/>
  <c r="L341" i="4" s="1"/>
  <c r="K340" i="4"/>
  <c r="L340" i="4" s="1"/>
  <c r="K339" i="4"/>
  <c r="L339" i="4" s="1"/>
  <c r="Z339" i="4" s="1"/>
  <c r="K338" i="4"/>
  <c r="L338" i="4" s="1"/>
  <c r="K337" i="4"/>
  <c r="L337" i="4" s="1"/>
  <c r="K336" i="4"/>
  <c r="L336" i="4" s="1"/>
  <c r="M336" i="4" s="1"/>
  <c r="K335" i="4"/>
  <c r="L335" i="4" s="1"/>
  <c r="K334" i="4"/>
  <c r="L334" i="4" s="1"/>
  <c r="K333" i="4"/>
  <c r="L333" i="4" s="1"/>
  <c r="M333" i="4" s="1"/>
  <c r="K332" i="4"/>
  <c r="L332" i="4" s="1"/>
  <c r="AA332" i="4" s="1"/>
  <c r="K331" i="4"/>
  <c r="L331" i="4" s="1"/>
  <c r="K330" i="4"/>
  <c r="L330" i="4" s="1"/>
  <c r="K329" i="4"/>
  <c r="L329" i="4" s="1"/>
  <c r="M329" i="4" s="1"/>
  <c r="K328" i="4"/>
  <c r="L328" i="4" s="1"/>
  <c r="K327" i="4"/>
  <c r="L327" i="4" s="1"/>
  <c r="M327" i="4" s="1"/>
  <c r="K326" i="4"/>
  <c r="L326" i="4" s="1"/>
  <c r="K325" i="4"/>
  <c r="L325" i="4" s="1"/>
  <c r="K324" i="4"/>
  <c r="L324" i="4" s="1"/>
  <c r="K323" i="4"/>
  <c r="L323" i="4" s="1"/>
  <c r="Z323" i="4" s="1"/>
  <c r="K322" i="4"/>
  <c r="L322" i="4" s="1"/>
  <c r="K321" i="4"/>
  <c r="L321" i="4" s="1"/>
  <c r="K320" i="4"/>
  <c r="L320" i="4" s="1"/>
  <c r="M320" i="4" s="1"/>
  <c r="K319" i="4"/>
  <c r="L319" i="4" s="1"/>
  <c r="K318" i="4"/>
  <c r="L318" i="4" s="1"/>
  <c r="K317" i="4"/>
  <c r="L317" i="4" s="1"/>
  <c r="M317" i="4" s="1"/>
  <c r="K316" i="4"/>
  <c r="L316" i="4" s="1"/>
  <c r="K315" i="4"/>
  <c r="L315" i="4" s="1"/>
  <c r="K314" i="4"/>
  <c r="L314" i="4" s="1"/>
  <c r="K313" i="4"/>
  <c r="L313" i="4" s="1"/>
  <c r="M313" i="4" s="1"/>
  <c r="K312" i="4"/>
  <c r="L312" i="4" s="1"/>
  <c r="K311" i="4"/>
  <c r="L311" i="4" s="1"/>
  <c r="M311" i="4" s="1"/>
  <c r="K310" i="4"/>
  <c r="L310" i="4" s="1"/>
  <c r="K309" i="4"/>
  <c r="L309" i="4" s="1"/>
  <c r="K308" i="4"/>
  <c r="L308" i="4" s="1"/>
  <c r="K307" i="4"/>
  <c r="L307" i="4" s="1"/>
  <c r="Z307" i="4" s="1"/>
  <c r="K306" i="4"/>
  <c r="L306" i="4" s="1"/>
  <c r="K305" i="4"/>
  <c r="L305" i="4" s="1"/>
  <c r="K304" i="4"/>
  <c r="L304" i="4" s="1"/>
  <c r="M304" i="4" s="1"/>
  <c r="K303" i="4"/>
  <c r="L303" i="4" s="1"/>
  <c r="K302" i="4"/>
  <c r="L302" i="4" s="1"/>
  <c r="K301" i="4"/>
  <c r="L301" i="4" s="1"/>
  <c r="M301" i="4" s="1"/>
  <c r="K300" i="4"/>
  <c r="L300" i="4" s="1"/>
  <c r="AA300" i="4" s="1"/>
  <c r="K299" i="4"/>
  <c r="L299" i="4" s="1"/>
  <c r="K298" i="4"/>
  <c r="L298" i="4" s="1"/>
  <c r="K297" i="4"/>
  <c r="L297" i="4" s="1"/>
  <c r="K296" i="4"/>
  <c r="L296" i="4" s="1"/>
  <c r="K295" i="4"/>
  <c r="L295" i="4" s="1"/>
  <c r="M295" i="4" s="1"/>
  <c r="K294" i="4"/>
  <c r="L294" i="4" s="1"/>
  <c r="K293" i="4"/>
  <c r="L293" i="4" s="1"/>
  <c r="Z293" i="4" s="1"/>
  <c r="K292" i="4"/>
  <c r="L292" i="4" s="1"/>
  <c r="AA292" i="4" s="1"/>
  <c r="K291" i="4"/>
  <c r="L291" i="4" s="1"/>
  <c r="K290" i="4"/>
  <c r="L290" i="4" s="1"/>
  <c r="M290" i="4" s="1"/>
  <c r="K289" i="4"/>
  <c r="L289" i="4" s="1"/>
  <c r="K288" i="4"/>
  <c r="L288" i="4" s="1"/>
  <c r="M288" i="4" s="1"/>
  <c r="K287" i="4"/>
  <c r="L287" i="4" s="1"/>
  <c r="K286" i="4"/>
  <c r="L286" i="4" s="1"/>
  <c r="K285" i="4"/>
  <c r="L285" i="4" s="1"/>
  <c r="M285" i="4" s="1"/>
  <c r="K284" i="4"/>
  <c r="L284" i="4" s="1"/>
  <c r="K283" i="4"/>
  <c r="L283" i="4" s="1"/>
  <c r="K282" i="4"/>
  <c r="L282" i="4" s="1"/>
  <c r="K281" i="4"/>
  <c r="L281" i="4" s="1"/>
  <c r="M281" i="4" s="1"/>
  <c r="K280" i="4"/>
  <c r="L280" i="4" s="1"/>
  <c r="K279" i="4"/>
  <c r="L279" i="4" s="1"/>
  <c r="M279" i="4" s="1"/>
  <c r="K278" i="4"/>
  <c r="L278" i="4" s="1"/>
  <c r="K277" i="4"/>
  <c r="L277" i="4" s="1"/>
  <c r="Z277" i="4" s="1"/>
  <c r="K276" i="4"/>
  <c r="L276" i="4" s="1"/>
  <c r="AA276" i="4" s="1"/>
  <c r="K275" i="4"/>
  <c r="L275" i="4" s="1"/>
  <c r="K274" i="4"/>
  <c r="L274" i="4" s="1"/>
  <c r="M274" i="4" s="1"/>
  <c r="K273" i="4"/>
  <c r="L273" i="4" s="1"/>
  <c r="K272" i="4"/>
  <c r="L272" i="4" s="1"/>
  <c r="M272" i="4" s="1"/>
  <c r="K271" i="4"/>
  <c r="L271" i="4" s="1"/>
  <c r="K270" i="4"/>
  <c r="L270" i="4" s="1"/>
  <c r="K269" i="4"/>
  <c r="L269" i="4" s="1"/>
  <c r="M269" i="4" s="1"/>
  <c r="K268" i="4"/>
  <c r="L268" i="4" s="1"/>
  <c r="K267" i="4"/>
  <c r="L267" i="4" s="1"/>
  <c r="K266" i="4"/>
  <c r="L266" i="4" s="1"/>
  <c r="K265" i="4"/>
  <c r="L265" i="4" s="1"/>
  <c r="M265" i="4" s="1"/>
  <c r="K264" i="4"/>
  <c r="L264" i="4" s="1"/>
  <c r="K263" i="4"/>
  <c r="L263" i="4" s="1"/>
  <c r="M263" i="4" s="1"/>
  <c r="K262" i="4"/>
  <c r="L262" i="4" s="1"/>
  <c r="K261" i="4"/>
  <c r="L261" i="4" s="1"/>
  <c r="Z261" i="4" s="1"/>
  <c r="K260" i="4"/>
  <c r="L260" i="4" s="1"/>
  <c r="AA260" i="4" s="1"/>
  <c r="K259" i="4"/>
  <c r="L259" i="4" s="1"/>
  <c r="K258" i="4"/>
  <c r="L258" i="4" s="1"/>
  <c r="K257" i="4"/>
  <c r="L257" i="4" s="1"/>
  <c r="K256" i="4"/>
  <c r="L256" i="4" s="1"/>
  <c r="M256" i="4" s="1"/>
  <c r="K255" i="4"/>
  <c r="L255" i="4" s="1"/>
  <c r="K254" i="4"/>
  <c r="L254" i="4" s="1"/>
  <c r="K253" i="4"/>
  <c r="L253" i="4" s="1"/>
  <c r="M253" i="4" s="1"/>
  <c r="K252" i="4"/>
  <c r="L252" i="4" s="1"/>
  <c r="K251" i="4"/>
  <c r="L251" i="4" s="1"/>
  <c r="K250" i="4"/>
  <c r="L250" i="4" s="1"/>
  <c r="K249" i="4"/>
  <c r="L249" i="4" s="1"/>
  <c r="K248" i="4"/>
  <c r="L248" i="4" s="1"/>
  <c r="K247" i="4"/>
  <c r="L247" i="4" s="1"/>
  <c r="M247" i="4" s="1"/>
  <c r="K246" i="4"/>
  <c r="L246" i="4" s="1"/>
  <c r="K245" i="4"/>
  <c r="L245" i="4" s="1"/>
  <c r="Z245" i="4" s="1"/>
  <c r="K244" i="4"/>
  <c r="L244" i="4" s="1"/>
  <c r="AA244" i="4" s="1"/>
  <c r="K243" i="4"/>
  <c r="L243" i="4" s="1"/>
  <c r="K242" i="4"/>
  <c r="L242" i="4" s="1"/>
  <c r="K241" i="4"/>
  <c r="L241" i="4" s="1"/>
  <c r="K240" i="4"/>
  <c r="L240" i="4" s="1"/>
  <c r="M240" i="4" s="1"/>
  <c r="K239" i="4"/>
  <c r="L239" i="4" s="1"/>
  <c r="K238" i="4"/>
  <c r="L238" i="4" s="1"/>
  <c r="K237" i="4"/>
  <c r="L237" i="4" s="1"/>
  <c r="M237" i="4" s="1"/>
  <c r="K236" i="4"/>
  <c r="L236" i="4" s="1"/>
  <c r="K235" i="4"/>
  <c r="L235" i="4" s="1"/>
  <c r="K234" i="4"/>
  <c r="L234" i="4" s="1"/>
  <c r="K233" i="4"/>
  <c r="L233" i="4" s="1"/>
  <c r="K232" i="4"/>
  <c r="L232" i="4" s="1"/>
  <c r="K231" i="4"/>
  <c r="L231" i="4" s="1"/>
  <c r="M231" i="4" s="1"/>
  <c r="K230" i="4"/>
  <c r="L230" i="4" s="1"/>
  <c r="K229" i="4"/>
  <c r="L229" i="4" s="1"/>
  <c r="Z229" i="4" s="1"/>
  <c r="K228" i="4"/>
  <c r="L228" i="4" s="1"/>
  <c r="AA228" i="4" s="1"/>
  <c r="K227" i="4"/>
  <c r="L227" i="4" s="1"/>
  <c r="K226" i="4"/>
  <c r="L226" i="4" s="1"/>
  <c r="M226" i="4" s="1"/>
  <c r="K225" i="4"/>
  <c r="L225" i="4" s="1"/>
  <c r="K224" i="4"/>
  <c r="L224" i="4" s="1"/>
  <c r="M224" i="4" s="1"/>
  <c r="K223" i="4"/>
  <c r="L223" i="4" s="1"/>
  <c r="K222" i="4"/>
  <c r="L222" i="4" s="1"/>
  <c r="K221" i="4"/>
  <c r="L221" i="4" s="1"/>
  <c r="M221" i="4" s="1"/>
  <c r="K220" i="4"/>
  <c r="L220" i="4" s="1"/>
  <c r="K219" i="4"/>
  <c r="L219" i="4" s="1"/>
  <c r="K218" i="4"/>
  <c r="L218" i="4" s="1"/>
  <c r="K217" i="4"/>
  <c r="L217" i="4" s="1"/>
  <c r="K216" i="4"/>
  <c r="L216" i="4" s="1"/>
  <c r="K215" i="4"/>
  <c r="L215" i="4" s="1"/>
  <c r="M215" i="4" s="1"/>
  <c r="K214" i="4"/>
  <c r="L214" i="4" s="1"/>
  <c r="K213" i="4"/>
  <c r="L213" i="4" s="1"/>
  <c r="Z213" i="4" s="1"/>
  <c r="K212" i="4"/>
  <c r="L212" i="4" s="1"/>
  <c r="AA212" i="4" s="1"/>
  <c r="K211" i="4"/>
  <c r="L211" i="4" s="1"/>
  <c r="K210" i="4"/>
  <c r="L210" i="4" s="1"/>
  <c r="K209" i="4"/>
  <c r="L209" i="4" s="1"/>
  <c r="K208" i="4"/>
  <c r="L208" i="4" s="1"/>
  <c r="M208" i="4" s="1"/>
  <c r="K207" i="4"/>
  <c r="L207" i="4" s="1"/>
  <c r="K206" i="4"/>
  <c r="L206" i="4" s="1"/>
  <c r="K205" i="4"/>
  <c r="L205" i="4" s="1"/>
  <c r="M205" i="4" s="1"/>
  <c r="K204" i="4"/>
  <c r="L204" i="4" s="1"/>
  <c r="AA204" i="4" s="1"/>
  <c r="K203" i="4"/>
  <c r="L203" i="4" s="1"/>
  <c r="K202" i="4"/>
  <c r="L202" i="4" s="1"/>
  <c r="K201" i="4"/>
  <c r="L201" i="4" s="1"/>
  <c r="M201" i="4" s="1"/>
  <c r="K200" i="4"/>
  <c r="L200" i="4" s="1"/>
  <c r="K199" i="4"/>
  <c r="L199" i="4" s="1"/>
  <c r="M199" i="4" s="1"/>
  <c r="K198" i="4"/>
  <c r="L198" i="4" s="1"/>
  <c r="K197" i="4"/>
  <c r="L197" i="4" s="1"/>
  <c r="Z197" i="4" s="1"/>
  <c r="K196" i="4"/>
  <c r="L196" i="4" s="1"/>
  <c r="K195" i="4"/>
  <c r="L195" i="4" s="1"/>
  <c r="K194" i="4"/>
  <c r="L194" i="4" s="1"/>
  <c r="K193" i="4"/>
  <c r="L193" i="4" s="1"/>
  <c r="K192" i="4"/>
  <c r="L192" i="4" s="1"/>
  <c r="M192" i="4" s="1"/>
  <c r="K191" i="4"/>
  <c r="L191" i="4" s="1"/>
  <c r="K190" i="4"/>
  <c r="L190" i="4" s="1"/>
  <c r="K189" i="4"/>
  <c r="L189" i="4" s="1"/>
  <c r="M189" i="4" s="1"/>
  <c r="K188" i="4"/>
  <c r="L188" i="4" s="1"/>
  <c r="K187" i="4"/>
  <c r="L187" i="4" s="1"/>
  <c r="K186" i="4"/>
  <c r="L186" i="4" s="1"/>
  <c r="K185" i="4"/>
  <c r="L185" i="4" s="1"/>
  <c r="M185" i="4" s="1"/>
  <c r="K184" i="4"/>
  <c r="L184" i="4" s="1"/>
  <c r="K183" i="4"/>
  <c r="L183" i="4" s="1"/>
  <c r="M183" i="4" s="1"/>
  <c r="K182" i="4"/>
  <c r="L182" i="4" s="1"/>
  <c r="K181" i="4"/>
  <c r="L181" i="4" s="1"/>
  <c r="Z181" i="4" s="1"/>
  <c r="K180" i="4"/>
  <c r="L180" i="4" s="1"/>
  <c r="AA180" i="4" s="1"/>
  <c r="K179" i="4"/>
  <c r="L179" i="4" s="1"/>
  <c r="K178" i="4"/>
  <c r="L178" i="4" s="1"/>
  <c r="K177" i="4"/>
  <c r="L177" i="4" s="1"/>
  <c r="K176" i="4"/>
  <c r="L176" i="4" s="1"/>
  <c r="M176" i="4" s="1"/>
  <c r="K175" i="4"/>
  <c r="L175" i="4" s="1"/>
  <c r="K174" i="4"/>
  <c r="L174" i="4" s="1"/>
  <c r="K173" i="4"/>
  <c r="L173" i="4" s="1"/>
  <c r="M173" i="4" s="1"/>
  <c r="K172" i="4"/>
  <c r="L172" i="4" s="1"/>
  <c r="K171" i="4"/>
  <c r="L171" i="4" s="1"/>
  <c r="K170" i="4"/>
  <c r="L170" i="4" s="1"/>
  <c r="K169" i="4"/>
  <c r="L169" i="4" s="1"/>
  <c r="M169" i="4" s="1"/>
  <c r="K168" i="4"/>
  <c r="L168" i="4" s="1"/>
  <c r="K167" i="4"/>
  <c r="L167" i="4" s="1"/>
  <c r="M167" i="4" s="1"/>
  <c r="K166" i="4"/>
  <c r="L166" i="4" s="1"/>
  <c r="K165" i="4"/>
  <c r="L165" i="4" s="1"/>
  <c r="Z165" i="4" s="1"/>
  <c r="K164" i="4"/>
  <c r="L164" i="4" s="1"/>
  <c r="AA164" i="4" s="1"/>
  <c r="K163" i="4"/>
  <c r="L163" i="4" s="1"/>
  <c r="K162" i="4"/>
  <c r="L162" i="4" s="1"/>
  <c r="M162" i="4" s="1"/>
  <c r="K161" i="4"/>
  <c r="L161" i="4" s="1"/>
  <c r="K160" i="4"/>
  <c r="L160" i="4" s="1"/>
  <c r="M160" i="4" s="1"/>
  <c r="K159" i="4"/>
  <c r="L159" i="4" s="1"/>
  <c r="K158" i="4"/>
  <c r="L158" i="4" s="1"/>
  <c r="K157" i="4"/>
  <c r="L157" i="4" s="1"/>
  <c r="M157" i="4" s="1"/>
  <c r="K156" i="4"/>
  <c r="L156" i="4" s="1"/>
  <c r="AA156" i="4" s="1"/>
  <c r="K155" i="4"/>
  <c r="L155" i="4" s="1"/>
  <c r="K154" i="4"/>
  <c r="L154" i="4" s="1"/>
  <c r="K153" i="4"/>
  <c r="L153" i="4" s="1"/>
  <c r="K152" i="4"/>
  <c r="L152" i="4" s="1"/>
  <c r="K151" i="4"/>
  <c r="L151" i="4" s="1"/>
  <c r="M151" i="4" s="1"/>
  <c r="K150" i="4"/>
  <c r="L150" i="4" s="1"/>
  <c r="K149" i="4"/>
  <c r="L149" i="4" s="1"/>
  <c r="Z149" i="4" s="1"/>
  <c r="K148" i="4"/>
  <c r="L148" i="4" s="1"/>
  <c r="AA148" i="4" s="1"/>
  <c r="K147" i="4"/>
  <c r="L147" i="4" s="1"/>
  <c r="K146" i="4"/>
  <c r="L146" i="4" s="1"/>
  <c r="AA146" i="4" s="1"/>
  <c r="K145" i="4"/>
  <c r="L145" i="4" s="1"/>
  <c r="K144" i="4"/>
  <c r="L144" i="4" s="1"/>
  <c r="K143" i="4"/>
  <c r="L143" i="4" s="1"/>
  <c r="K142" i="4"/>
  <c r="L142" i="4" s="1"/>
  <c r="K141" i="4"/>
  <c r="L141" i="4" s="1"/>
  <c r="M141" i="4" s="1"/>
  <c r="K140" i="4"/>
  <c r="L140" i="4" s="1"/>
  <c r="AA140" i="4" s="1"/>
  <c r="K139" i="4"/>
  <c r="L139" i="4" s="1"/>
  <c r="K138" i="4"/>
  <c r="L138" i="4" s="1"/>
  <c r="K137" i="4"/>
  <c r="L137" i="4" s="1"/>
  <c r="K136" i="4"/>
  <c r="L136" i="4" s="1"/>
  <c r="K135" i="4"/>
  <c r="L135" i="4" s="1"/>
  <c r="M135" i="4" s="1"/>
  <c r="K134" i="4"/>
  <c r="L134" i="4" s="1"/>
  <c r="K133" i="4"/>
  <c r="L133" i="4" s="1"/>
  <c r="Z133" i="4" s="1"/>
  <c r="K132" i="4"/>
  <c r="L132" i="4" s="1"/>
  <c r="AA132" i="4" s="1"/>
  <c r="K131" i="4"/>
  <c r="L131" i="4" s="1"/>
  <c r="K130" i="4"/>
  <c r="L130" i="4" s="1"/>
  <c r="AA130" i="4" s="1"/>
  <c r="K129" i="4"/>
  <c r="L129" i="4" s="1"/>
  <c r="AA129" i="4" s="1"/>
  <c r="K128" i="4"/>
  <c r="L128" i="4" s="1"/>
  <c r="K127" i="4"/>
  <c r="L127" i="4" s="1"/>
  <c r="M127" i="4" s="1"/>
  <c r="K126" i="4"/>
  <c r="L126" i="4" s="1"/>
  <c r="K125" i="4"/>
  <c r="L125" i="4" s="1"/>
  <c r="M125" i="4" s="1"/>
  <c r="K124" i="4"/>
  <c r="L124" i="4" s="1"/>
  <c r="K123" i="4"/>
  <c r="L123" i="4" s="1"/>
  <c r="K122" i="4"/>
  <c r="L122" i="4" s="1"/>
  <c r="K121" i="4"/>
  <c r="L121" i="4" s="1"/>
  <c r="M121" i="4" s="1"/>
  <c r="K120" i="4"/>
  <c r="L120" i="4" s="1"/>
  <c r="K119" i="4"/>
  <c r="L119" i="4" s="1"/>
  <c r="M119" i="4" s="1"/>
  <c r="K118" i="4"/>
  <c r="L118" i="4" s="1"/>
  <c r="K117" i="4"/>
  <c r="L117" i="4" s="1"/>
  <c r="Z117" i="4" s="1"/>
  <c r="K116" i="4"/>
  <c r="L116" i="4" s="1"/>
  <c r="AA116" i="4" s="1"/>
  <c r="K115" i="4"/>
  <c r="L115" i="4" s="1"/>
  <c r="K114" i="4"/>
  <c r="L114" i="4" s="1"/>
  <c r="AA114" i="4" s="1"/>
  <c r="K113" i="4"/>
  <c r="L113" i="4" s="1"/>
  <c r="AA113" i="4" s="1"/>
  <c r="K112" i="4"/>
  <c r="L112" i="4" s="1"/>
  <c r="K111" i="4"/>
  <c r="L111" i="4" s="1"/>
  <c r="K110" i="4"/>
  <c r="L110" i="4" s="1"/>
  <c r="K109" i="4"/>
  <c r="L109" i="4" s="1"/>
  <c r="M109" i="4" s="1"/>
  <c r="K108" i="4"/>
  <c r="L108" i="4" s="1"/>
  <c r="AA108" i="4" s="1"/>
  <c r="K107" i="4"/>
  <c r="L107" i="4" s="1"/>
  <c r="K106" i="4"/>
  <c r="L106" i="4" s="1"/>
  <c r="K105" i="4"/>
  <c r="L105" i="4" s="1"/>
  <c r="K104" i="4"/>
  <c r="L104" i="4" s="1"/>
  <c r="K103" i="4"/>
  <c r="L103" i="4" s="1"/>
  <c r="M103" i="4" s="1"/>
  <c r="K102" i="4"/>
  <c r="L102" i="4" s="1"/>
  <c r="K101" i="4"/>
  <c r="L101" i="4" s="1"/>
  <c r="Z101" i="4" s="1"/>
  <c r="K100" i="4"/>
  <c r="L100" i="4" s="1"/>
  <c r="K99" i="4"/>
  <c r="L99" i="4" s="1"/>
  <c r="K98" i="4"/>
  <c r="L98" i="4" s="1"/>
  <c r="AA98" i="4" s="1"/>
  <c r="K97" i="4"/>
  <c r="L97" i="4" s="1"/>
  <c r="AA97" i="4" s="1"/>
  <c r="K96" i="4"/>
  <c r="L96" i="4" s="1"/>
  <c r="K95" i="4"/>
  <c r="L95" i="4" s="1"/>
  <c r="AA95" i="4" s="1"/>
  <c r="K94" i="4"/>
  <c r="L94" i="4" s="1"/>
  <c r="AA94" i="4" s="1"/>
  <c r="K93" i="4"/>
  <c r="L93" i="4" s="1"/>
  <c r="K92" i="4"/>
  <c r="L92" i="4" s="1"/>
  <c r="AA92" i="4" s="1"/>
  <c r="K91" i="4"/>
  <c r="L91" i="4" s="1"/>
  <c r="K90" i="4"/>
  <c r="L90" i="4" s="1"/>
  <c r="K89" i="4"/>
  <c r="L89" i="4" s="1"/>
  <c r="Z89" i="4" s="1"/>
  <c r="K88" i="4"/>
  <c r="L88" i="4" s="1"/>
  <c r="AA88" i="4" s="1"/>
  <c r="K87" i="4"/>
  <c r="L87" i="4" s="1"/>
  <c r="K86" i="4"/>
  <c r="L86" i="4" s="1"/>
  <c r="K85" i="4"/>
  <c r="L85" i="4" s="1"/>
  <c r="Z85" i="4" s="1"/>
  <c r="K84" i="4"/>
  <c r="L84" i="4" s="1"/>
  <c r="AA84" i="4" s="1"/>
  <c r="K83" i="4"/>
  <c r="L83" i="4" s="1"/>
  <c r="K82" i="4"/>
  <c r="L82" i="4" s="1"/>
  <c r="AA82" i="4" s="1"/>
  <c r="K81" i="4"/>
  <c r="L81" i="4" s="1"/>
  <c r="AA81" i="4" s="1"/>
  <c r="K80" i="4"/>
  <c r="L80" i="4" s="1"/>
  <c r="Z80" i="4" s="1"/>
  <c r="K79" i="4"/>
  <c r="L79" i="4" s="1"/>
  <c r="M79" i="4" s="1"/>
  <c r="K78" i="4"/>
  <c r="L78" i="4" s="1"/>
  <c r="K77" i="4"/>
  <c r="L77" i="4" s="1"/>
  <c r="M77" i="4" s="1"/>
  <c r="K76" i="4"/>
  <c r="L76" i="4" s="1"/>
  <c r="K75" i="4"/>
  <c r="L75" i="4" s="1"/>
  <c r="Z75" i="4" s="1"/>
  <c r="K74" i="4"/>
  <c r="L74" i="4" s="1"/>
  <c r="M74" i="4" s="1"/>
  <c r="K73" i="4"/>
  <c r="L73" i="4" s="1"/>
  <c r="M73" i="4" s="1"/>
  <c r="K72" i="4"/>
  <c r="L72" i="4" s="1"/>
  <c r="K71" i="4"/>
  <c r="L71" i="4" s="1"/>
  <c r="M71" i="4" s="1"/>
  <c r="K70" i="4"/>
  <c r="L70" i="4" s="1"/>
  <c r="K69" i="4"/>
  <c r="L69" i="4" s="1"/>
  <c r="K68" i="4"/>
  <c r="L68" i="4" s="1"/>
  <c r="K67" i="4"/>
  <c r="L67" i="4" s="1"/>
  <c r="M67" i="4" s="1"/>
  <c r="K66" i="4"/>
  <c r="L66" i="4" s="1"/>
  <c r="K65" i="4"/>
  <c r="L65" i="4" s="1"/>
  <c r="K64" i="4"/>
  <c r="L64" i="4" s="1"/>
  <c r="K63" i="4"/>
  <c r="L63" i="4" s="1"/>
  <c r="AA63" i="4" s="1"/>
  <c r="K62" i="4"/>
  <c r="L62" i="4" s="1"/>
  <c r="K61" i="4"/>
  <c r="L61" i="4" s="1"/>
  <c r="K60" i="4"/>
  <c r="L60" i="4" s="1"/>
  <c r="M60" i="4" s="1"/>
  <c r="K59" i="4"/>
  <c r="L59" i="4" s="1"/>
  <c r="K58" i="4"/>
  <c r="L58" i="4" s="1"/>
  <c r="K57" i="4"/>
  <c r="L57" i="4" s="1"/>
  <c r="K56" i="4"/>
  <c r="L56" i="4" s="1"/>
  <c r="K55" i="4"/>
  <c r="L55" i="4" s="1"/>
  <c r="K54" i="4"/>
  <c r="L54" i="4" s="1"/>
  <c r="M54" i="4" s="1"/>
  <c r="K53" i="4"/>
  <c r="L53" i="4" s="1"/>
  <c r="K52" i="4"/>
  <c r="L52" i="4" s="1"/>
  <c r="K51" i="4"/>
  <c r="L51" i="4" s="1"/>
  <c r="K50" i="4"/>
  <c r="L50" i="4" s="1"/>
  <c r="M50" i="4" s="1"/>
  <c r="K49" i="4"/>
  <c r="L49" i="4" s="1"/>
  <c r="K48" i="4"/>
  <c r="L48" i="4" s="1"/>
  <c r="K47" i="4"/>
  <c r="L47" i="4" s="1"/>
  <c r="K46" i="4"/>
  <c r="L46" i="4" s="1"/>
  <c r="AA46" i="4" s="1"/>
  <c r="K45" i="4"/>
  <c r="L45" i="4" s="1"/>
  <c r="K44" i="4"/>
  <c r="L44" i="4" s="1"/>
  <c r="M44" i="4" s="1"/>
  <c r="K43" i="4"/>
  <c r="L43" i="4" s="1"/>
  <c r="AA43" i="4" s="1"/>
  <c r="K42" i="4"/>
  <c r="L42" i="4" s="1"/>
  <c r="K41" i="4"/>
  <c r="L41" i="4" s="1"/>
  <c r="K40" i="4"/>
  <c r="L40" i="4" s="1"/>
  <c r="M40" i="4" s="1"/>
  <c r="K39" i="4"/>
  <c r="L39" i="4" s="1"/>
  <c r="K38" i="4"/>
  <c r="L38" i="4" s="1"/>
  <c r="M38" i="4" s="1"/>
  <c r="K37" i="4"/>
  <c r="L37" i="4" s="1"/>
  <c r="K36" i="4"/>
  <c r="L36" i="4" s="1"/>
  <c r="K35" i="4"/>
  <c r="L35" i="4" s="1"/>
  <c r="K34" i="4"/>
  <c r="L34" i="4" s="1"/>
  <c r="M34" i="4" s="1"/>
  <c r="K33" i="4"/>
  <c r="L33" i="4" s="1"/>
  <c r="K32" i="4"/>
  <c r="L32" i="4" s="1"/>
  <c r="K31" i="4"/>
  <c r="L31" i="4" s="1"/>
  <c r="K30" i="4"/>
  <c r="L30" i="4" s="1"/>
  <c r="AA30" i="4" s="1"/>
  <c r="K29" i="4"/>
  <c r="L29" i="4" s="1"/>
  <c r="K28" i="4"/>
  <c r="L28" i="4" s="1"/>
  <c r="M28" i="4" s="1"/>
  <c r="K27" i="4"/>
  <c r="L27" i="4" s="1"/>
  <c r="K26" i="4"/>
  <c r="L26" i="4" s="1"/>
  <c r="K25" i="4"/>
  <c r="L25" i="4" s="1"/>
  <c r="K24" i="4"/>
  <c r="L24" i="4" s="1"/>
  <c r="K23" i="4"/>
  <c r="L23" i="4" s="1"/>
  <c r="K22" i="4"/>
  <c r="L22" i="4" s="1"/>
  <c r="M22" i="4" s="1"/>
  <c r="K21" i="4"/>
  <c r="L21" i="4" s="1"/>
  <c r="AA21" i="4" s="1"/>
  <c r="K20" i="4"/>
  <c r="L20" i="4" s="1"/>
  <c r="K19" i="4"/>
  <c r="L19" i="4" s="1"/>
  <c r="K18" i="4"/>
  <c r="L18" i="4" s="1"/>
  <c r="M18" i="4" s="1"/>
  <c r="K17" i="4"/>
  <c r="L17" i="4" s="1"/>
  <c r="K16" i="4"/>
  <c r="L16" i="4" s="1"/>
  <c r="K15" i="4"/>
  <c r="L15" i="4" s="1"/>
  <c r="K14" i="4"/>
  <c r="L14" i="4" s="1"/>
  <c r="AA14" i="4" s="1"/>
  <c r="K13" i="4"/>
  <c r="L13" i="4" s="1"/>
  <c r="K12" i="4"/>
  <c r="L12" i="4" s="1"/>
  <c r="M12" i="4" s="1"/>
  <c r="K11" i="4"/>
  <c r="L11" i="4" s="1"/>
  <c r="AA11" i="4" s="1"/>
  <c r="K10" i="4"/>
  <c r="L10" i="4" s="1"/>
  <c r="K9" i="4"/>
  <c r="L9" i="4" s="1"/>
  <c r="K8" i="4"/>
  <c r="L8" i="4" s="1"/>
  <c r="K7" i="4"/>
  <c r="L7" i="4" s="1"/>
  <c r="K6" i="4"/>
  <c r="L6" i="4" s="1"/>
  <c r="K5" i="4"/>
  <c r="L5" i="4" s="1"/>
  <c r="M5" i="4" s="1"/>
  <c r="K4" i="4"/>
  <c r="L4" i="4" s="1"/>
  <c r="K3" i="4"/>
  <c r="L3" i="4" s="1"/>
  <c r="K2" i="4"/>
  <c r="L2" i="4" s="1"/>
  <c r="M2" i="4" s="1"/>
  <c r="Y2" i="2" l="1"/>
  <c r="X2" i="4" s="1" a="1"/>
  <c r="X2" i="4" s="1"/>
  <c r="P2" i="4" a="1"/>
  <c r="P2" i="4" s="1"/>
  <c r="X398" i="6" a="1"/>
  <c r="X398" i="6" s="1"/>
  <c r="X387" i="6" a="1"/>
  <c r="X387" i="6" s="1"/>
  <c r="X313" i="6" a="1"/>
  <c r="X313" i="6" s="1"/>
  <c r="X302" i="6" a="1"/>
  <c r="X302" i="6" s="1"/>
  <c r="X291" i="6" a="1"/>
  <c r="X291" i="6" s="1"/>
  <c r="X281" i="6" a="1"/>
  <c r="X281" i="6" s="1"/>
  <c r="X249" i="6" a="1"/>
  <c r="X249" i="6" s="1"/>
  <c r="X238" i="6" a="1"/>
  <c r="X238" i="6" s="1"/>
  <c r="X217" i="6" a="1"/>
  <c r="X217" i="6" s="1"/>
  <c r="X185" i="6" a="1"/>
  <c r="X185" i="6" s="1"/>
  <c r="X174" i="6" a="1"/>
  <c r="X174" i="6" s="1"/>
  <c r="X153" i="6" a="1"/>
  <c r="X153" i="6" s="1"/>
  <c r="X142" i="6" a="1"/>
  <c r="X142" i="6" s="1"/>
  <c r="X131" i="6" a="1"/>
  <c r="X131" i="6" s="1"/>
  <c r="X110" i="6" a="1"/>
  <c r="X110" i="6" s="1"/>
  <c r="X99" i="6" a="1"/>
  <c r="X99" i="6" s="1"/>
  <c r="X67" i="6" a="1"/>
  <c r="X67" i="6" s="1"/>
  <c r="X57" i="6" a="1"/>
  <c r="X57" i="6" s="1"/>
  <c r="X397" i="6" a="1"/>
  <c r="X397" i="6" s="1"/>
  <c r="X237" i="6" a="1"/>
  <c r="X237" i="6" s="1"/>
  <c r="X216" i="6" a="1"/>
  <c r="X216" i="6" s="1"/>
  <c r="X205" i="6" a="1"/>
  <c r="X205" i="6" s="1"/>
  <c r="X88" i="6" a="1"/>
  <c r="X88" i="6" s="1"/>
  <c r="X77" i="6" a="1"/>
  <c r="X77" i="6" s="1"/>
  <c r="X45" i="6" a="1"/>
  <c r="X45" i="6" s="1"/>
  <c r="X24" i="6" a="1"/>
  <c r="X24" i="6" s="1"/>
  <c r="X375" i="6" a="1"/>
  <c r="X375" i="6" s="1"/>
  <c r="X364" i="6" a="1"/>
  <c r="X364" i="6" s="1"/>
  <c r="X354" i="6" a="1"/>
  <c r="X354" i="6" s="1"/>
  <c r="X311" i="6" a="1"/>
  <c r="X311" i="6" s="1"/>
  <c r="X300" i="6" a="1"/>
  <c r="X300" i="6" s="1"/>
  <c r="X279" i="6" a="1"/>
  <c r="X279" i="6" s="1"/>
  <c r="X268" i="6" a="1"/>
  <c r="X268" i="6" s="1"/>
  <c r="X236" i="6" a="1"/>
  <c r="X236" i="6" s="1"/>
  <c r="X183" i="6" a="1"/>
  <c r="X183" i="6" s="1"/>
  <c r="X140" i="6" a="1"/>
  <c r="X140" i="6" s="1"/>
  <c r="X66" i="6" a="1"/>
  <c r="X66" i="6" s="1"/>
  <c r="X23" i="6" a="1"/>
  <c r="X23" i="6" s="1"/>
  <c r="X374" i="6" a="1"/>
  <c r="X374" i="6" s="1"/>
  <c r="X363" i="6" a="1"/>
  <c r="X363" i="6" s="1"/>
  <c r="X353" i="6" a="1"/>
  <c r="X353" i="6" s="1"/>
  <c r="X342" i="6" a="1"/>
  <c r="X342" i="6" s="1"/>
  <c r="X321" i="6" a="1"/>
  <c r="X321" i="6" s="1"/>
  <c r="X299" i="6" a="1"/>
  <c r="X299" i="6" s="1"/>
  <c r="X278" i="6" a="1"/>
  <c r="X278" i="6" s="1"/>
  <c r="X267" i="6" a="1"/>
  <c r="X267" i="6" s="1"/>
  <c r="X246" i="6" a="1"/>
  <c r="X246" i="6" s="1"/>
  <c r="X235" i="6" a="1"/>
  <c r="X235" i="6" s="1"/>
  <c r="X225" i="6" a="1"/>
  <c r="X225" i="6" s="1"/>
  <c r="X203" i="6" a="1"/>
  <c r="X203" i="6" s="1"/>
  <c r="X182" i="6" a="1"/>
  <c r="X182" i="6" s="1"/>
  <c r="X150" i="6" a="1"/>
  <c r="X150" i="6" s="1"/>
  <c r="X139" i="6" a="1"/>
  <c r="X139" i="6" s="1"/>
  <c r="X129" i="6" a="1"/>
  <c r="X129" i="6" s="1"/>
  <c r="X107" i="6" a="1"/>
  <c r="X107" i="6" s="1"/>
  <c r="X86" i="6" a="1"/>
  <c r="X86" i="6" s="1"/>
  <c r="X65" i="6" a="1"/>
  <c r="X65" i="6" s="1"/>
  <c r="X43" i="6" a="1"/>
  <c r="X43" i="6" s="1"/>
  <c r="X22" i="6" a="1"/>
  <c r="X22" i="6" s="1"/>
  <c r="X320" i="6" a="1"/>
  <c r="X320" i="6" s="1"/>
  <c r="X309" i="6" a="1"/>
  <c r="X309" i="6" s="1"/>
  <c r="X288" i="6" a="1"/>
  <c r="X288" i="6" s="1"/>
  <c r="X277" i="6" a="1"/>
  <c r="X277" i="6" s="1"/>
  <c r="X256" i="6" a="1"/>
  <c r="X256" i="6" s="1"/>
  <c r="X224" i="6" a="1"/>
  <c r="X224" i="6" s="1"/>
  <c r="X213" i="6" a="1"/>
  <c r="X213" i="6" s="1"/>
  <c r="X149" i="6" a="1"/>
  <c r="X149" i="6" s="1"/>
  <c r="X117" i="6" a="1"/>
  <c r="X117" i="6" s="1"/>
  <c r="X96" i="6" a="1"/>
  <c r="X96" i="6" s="1"/>
  <c r="X85" i="6" a="1"/>
  <c r="X85" i="6" s="1"/>
  <c r="X64" i="6" a="1"/>
  <c r="X64" i="6" s="1"/>
  <c r="X32" i="6" a="1"/>
  <c r="X32" i="6" s="1"/>
  <c r="X21" i="6" a="1"/>
  <c r="X21" i="6" s="1"/>
  <c r="X394" i="6" a="1"/>
  <c r="X394" i="6" s="1"/>
  <c r="X372" i="6" a="1"/>
  <c r="X372" i="6" s="1"/>
  <c r="X362" i="6" a="1"/>
  <c r="X362" i="6" s="1"/>
  <c r="X319" i="6" a="1"/>
  <c r="X319" i="6" s="1"/>
  <c r="X298" i="6" a="1"/>
  <c r="X298" i="6" s="1"/>
  <c r="X266" i="6" a="1"/>
  <c r="X266" i="6" s="1"/>
  <c r="X255" i="6" a="1"/>
  <c r="X255" i="6" s="1"/>
  <c r="X244" i="6" a="1"/>
  <c r="X244" i="6" s="1"/>
  <c r="X212" i="6" a="1"/>
  <c r="X212" i="6" s="1"/>
  <c r="X202" i="6" a="1"/>
  <c r="X202" i="6" s="1"/>
  <c r="X180" i="6" a="1"/>
  <c r="X180" i="6" s="1"/>
  <c r="X170" i="6" a="1"/>
  <c r="X170" i="6" s="1"/>
  <c r="X148" i="6" a="1"/>
  <c r="X148" i="6" s="1"/>
  <c r="X138" i="6" a="1"/>
  <c r="X138" i="6" s="1"/>
  <c r="X106" i="6" a="1"/>
  <c r="X106" i="6" s="1"/>
  <c r="X95" i="6" a="1"/>
  <c r="X95" i="6" s="1"/>
  <c r="X84" i="6" a="1"/>
  <c r="X84" i="6" s="1"/>
  <c r="X63" i="6" a="1"/>
  <c r="X63" i="6" s="1"/>
  <c r="X52" i="6" a="1"/>
  <c r="X52" i="6" s="1"/>
  <c r="X9" i="6" a="1"/>
  <c r="X9" i="6" s="1"/>
  <c r="X393" i="6" a="1"/>
  <c r="X393" i="6" s="1"/>
  <c r="X275" i="6" a="1"/>
  <c r="X275" i="6" s="1"/>
  <c r="X254" i="6" a="1"/>
  <c r="X254" i="6" s="1"/>
  <c r="X233" i="6" a="1"/>
  <c r="X233" i="6" s="1"/>
  <c r="X211" i="6" a="1"/>
  <c r="X211" i="6" s="1"/>
  <c r="X190" i="6" a="1"/>
  <c r="X190" i="6" s="1"/>
  <c r="X137" i="6" a="1"/>
  <c r="X137" i="6" s="1"/>
  <c r="X126" i="6" a="1"/>
  <c r="X126" i="6" s="1"/>
  <c r="X115" i="6" a="1"/>
  <c r="X115" i="6" s="1"/>
  <c r="X105" i="6" a="1"/>
  <c r="X105" i="6" s="1"/>
  <c r="X94" i="6" a="1"/>
  <c r="X94" i="6" s="1"/>
  <c r="X83" i="6" a="1"/>
  <c r="X83" i="6" s="1"/>
  <c r="X62" i="6" a="1"/>
  <c r="X62" i="6" s="1"/>
  <c r="X41" i="6" a="1"/>
  <c r="X41" i="6" s="1"/>
  <c r="X30" i="6" a="1"/>
  <c r="X30" i="6" s="1"/>
  <c r="X19" i="6" a="1"/>
  <c r="X19" i="6" s="1"/>
  <c r="X360" i="6" a="1"/>
  <c r="X360" i="6" s="1"/>
  <c r="X349" i="6" a="1"/>
  <c r="X349" i="6" s="1"/>
  <c r="X253" i="6" a="1"/>
  <c r="X253" i="6" s="1"/>
  <c r="X200" i="6" a="1"/>
  <c r="X200" i="6" s="1"/>
  <c r="X168" i="6" a="1"/>
  <c r="X168" i="6" s="1"/>
  <c r="X136" i="6" a="1"/>
  <c r="X136" i="6" s="1"/>
  <c r="X125" i="6" a="1"/>
  <c r="X125" i="6" s="1"/>
  <c r="X104" i="6" a="1"/>
  <c r="X104" i="6" s="1"/>
  <c r="X29" i="6" a="1"/>
  <c r="X29" i="6" s="1"/>
  <c r="X380" i="6" a="1"/>
  <c r="X380" i="6" s="1"/>
  <c r="X348" i="6" a="1"/>
  <c r="X348" i="6" s="1"/>
  <c r="X316" i="6" a="1"/>
  <c r="X316" i="6" s="1"/>
  <c r="X295" i="6" a="1"/>
  <c r="X295" i="6" s="1"/>
  <c r="X252" i="6" a="1"/>
  <c r="X252" i="6" s="1"/>
  <c r="X242" i="6" a="1"/>
  <c r="X242" i="6" s="1"/>
  <c r="X231" i="6" a="1"/>
  <c r="X231" i="6" s="1"/>
  <c r="X210" i="6" a="1"/>
  <c r="X210" i="6" s="1"/>
  <c r="X178" i="6" a="1"/>
  <c r="X178" i="6" s="1"/>
  <c r="X167" i="6" a="1"/>
  <c r="X167" i="6" s="1"/>
  <c r="X156" i="6" a="1"/>
  <c r="X156" i="6" s="1"/>
  <c r="X124" i="6" a="1"/>
  <c r="X124" i="6" s="1"/>
  <c r="X114" i="6" a="1"/>
  <c r="X114" i="6" s="1"/>
  <c r="X92" i="6" a="1"/>
  <c r="X92" i="6" s="1"/>
  <c r="X60" i="6" a="1"/>
  <c r="X60" i="6" s="1"/>
  <c r="X39" i="6" a="1"/>
  <c r="X39" i="6" s="1"/>
  <c r="X401" i="6" a="1"/>
  <c r="X401" i="6" s="1"/>
  <c r="X390" i="6" a="1"/>
  <c r="X390" i="6" s="1"/>
  <c r="X379" i="6" a="1"/>
  <c r="X379" i="6" s="1"/>
  <c r="X251" i="6" a="1"/>
  <c r="X251" i="6" s="1"/>
  <c r="X230" i="6" a="1"/>
  <c r="X230" i="6" s="1"/>
  <c r="X209" i="6" a="1"/>
  <c r="X209" i="6" s="1"/>
  <c r="X198" i="6" a="1"/>
  <c r="X198" i="6" s="1"/>
  <c r="X102" i="6" a="1"/>
  <c r="X102" i="6" s="1"/>
  <c r="X91" i="6" a="1"/>
  <c r="X91" i="6" s="1"/>
  <c r="X59" i="6" a="1"/>
  <c r="X59" i="6" s="1"/>
  <c r="X49" i="6" a="1"/>
  <c r="X49" i="6" s="1"/>
  <c r="X38" i="6" a="1"/>
  <c r="X38" i="6" s="1"/>
  <c r="X27" i="6" a="1"/>
  <c r="X27" i="6" s="1"/>
  <c r="X5" i="6" a="1"/>
  <c r="X5" i="6" s="1"/>
  <c r="X400" i="6" a="1"/>
  <c r="X400" i="6" s="1"/>
  <c r="X389" i="6" a="1"/>
  <c r="X389" i="6" s="1"/>
  <c r="X357" i="6" a="1"/>
  <c r="X357" i="6" s="1"/>
  <c r="X325" i="6" a="1"/>
  <c r="X325" i="6" s="1"/>
  <c r="X304" i="6" a="1"/>
  <c r="X304" i="6" s="1"/>
  <c r="X229" i="6" a="1"/>
  <c r="X229" i="6" s="1"/>
  <c r="X197" i="6" a="1"/>
  <c r="X197" i="6" s="1"/>
  <c r="X176" i="6" a="1"/>
  <c r="X176" i="6" s="1"/>
  <c r="X15" i="6" a="1"/>
  <c r="X15" i="6" s="1"/>
  <c r="X378" i="6" a="1"/>
  <c r="X378" i="6" s="1"/>
  <c r="X303" i="6" a="1"/>
  <c r="X303" i="6" s="1"/>
  <c r="X292" i="6" a="1"/>
  <c r="X292" i="6" s="1"/>
  <c r="X239" i="6" a="1"/>
  <c r="X239" i="6" s="1"/>
  <c r="X228" i="6" a="1"/>
  <c r="X228" i="6" s="1"/>
  <c r="X207" i="6" a="1"/>
  <c r="X207" i="6" s="1"/>
  <c r="X186" i="6" a="1"/>
  <c r="X186" i="6" s="1"/>
  <c r="X154" i="6" a="1"/>
  <c r="X154" i="6" s="1"/>
  <c r="X143" i="6" a="1"/>
  <c r="X143" i="6" s="1"/>
  <c r="X132" i="6" a="1"/>
  <c r="X132" i="6" s="1"/>
  <c r="X111" i="6" a="1"/>
  <c r="X111" i="6" s="1"/>
  <c r="X58" i="6" a="1"/>
  <c r="X58" i="6" s="1"/>
  <c r="X47" i="6" a="1"/>
  <c r="X47" i="6" s="1"/>
  <c r="X36" i="6" a="1"/>
  <c r="X36" i="6" s="1"/>
  <c r="X26" i="6" a="1"/>
  <c r="X26" i="6" s="1"/>
  <c r="Y314" i="4"/>
  <c r="Y314" i="6" s="1"/>
  <c r="Y399" i="4"/>
  <c r="Y399" i="6" s="1"/>
  <c r="Y385" i="4"/>
  <c r="Y385" i="6" s="1"/>
  <c r="Y370" i="4"/>
  <c r="Y370" i="6" s="1"/>
  <c r="Y356" i="4"/>
  <c r="Y356" i="6" s="1"/>
  <c r="Y328" i="4"/>
  <c r="Y328" i="6" s="1"/>
  <c r="Y285" i="4"/>
  <c r="Y285" i="6" s="1"/>
  <c r="Y271" i="4"/>
  <c r="Y271" i="6" s="1"/>
  <c r="Y257" i="4"/>
  <c r="Y257" i="6" s="1"/>
  <c r="Y214" i="4"/>
  <c r="Y214" i="6" s="1"/>
  <c r="Y171" i="4"/>
  <c r="Y171" i="6" s="1"/>
  <c r="Y157" i="4"/>
  <c r="Y157" i="6" s="1"/>
  <c r="Y100" i="4"/>
  <c r="Y100" i="6" s="1"/>
  <c r="Y72" i="4"/>
  <c r="Y72" i="6" s="1"/>
  <c r="Y384" i="4"/>
  <c r="Y384" i="6" s="1"/>
  <c r="Y355" i="4"/>
  <c r="Y355" i="6" s="1"/>
  <c r="Y341" i="4"/>
  <c r="Y341" i="6" s="1"/>
  <c r="Y327" i="4"/>
  <c r="Y327" i="6" s="1"/>
  <c r="Y284" i="4"/>
  <c r="Y284" i="6" s="1"/>
  <c r="Y270" i="4"/>
  <c r="Y270" i="6" s="1"/>
  <c r="Y227" i="4"/>
  <c r="Y227" i="6" s="1"/>
  <c r="Y199" i="4"/>
  <c r="Y199" i="6" s="1"/>
  <c r="Y128" i="4"/>
  <c r="Y128" i="6" s="1"/>
  <c r="Y71" i="4"/>
  <c r="Y71" i="6" s="1"/>
  <c r="Y42" i="4"/>
  <c r="Y42" i="6" s="1"/>
  <c r="Y28" i="4"/>
  <c r="Y28" i="6" s="1"/>
  <c r="Y14" i="4"/>
  <c r="Y14" i="6" s="1"/>
  <c r="Y383" i="4"/>
  <c r="Y383" i="6" s="1"/>
  <c r="Y369" i="4"/>
  <c r="Y369" i="6" s="1"/>
  <c r="Y340" i="4"/>
  <c r="Y340" i="6" s="1"/>
  <c r="Y326" i="4"/>
  <c r="Y326" i="6" s="1"/>
  <c r="Y312" i="4"/>
  <c r="Y312" i="6" s="1"/>
  <c r="Y283" i="4"/>
  <c r="Y283" i="6" s="1"/>
  <c r="Y269" i="4"/>
  <c r="Y269" i="6" s="1"/>
  <c r="Y241" i="4"/>
  <c r="Y241" i="6" s="1"/>
  <c r="Y226" i="4"/>
  <c r="Y226" i="6" s="1"/>
  <c r="Y184" i="4"/>
  <c r="Y184" i="6" s="1"/>
  <c r="Y155" i="4"/>
  <c r="Y155" i="6" s="1"/>
  <c r="Y141" i="4"/>
  <c r="Y141" i="6" s="1"/>
  <c r="Y127" i="4"/>
  <c r="Y127" i="6" s="1"/>
  <c r="Y113" i="4"/>
  <c r="Y113" i="6" s="1"/>
  <c r="Y98" i="4"/>
  <c r="Y98" i="6" s="1"/>
  <c r="Y70" i="4"/>
  <c r="Y70" i="6" s="1"/>
  <c r="Y56" i="4"/>
  <c r="Y56" i="6" s="1"/>
  <c r="Y13" i="4"/>
  <c r="Y13" i="6" s="1"/>
  <c r="Y201" i="4"/>
  <c r="Y201" i="6" s="1"/>
  <c r="Y16" i="4"/>
  <c r="Y16" i="6" s="1"/>
  <c r="Y396" i="4"/>
  <c r="Y396" i="6" s="1"/>
  <c r="Y382" i="4"/>
  <c r="Y382" i="6" s="1"/>
  <c r="Y368" i="4"/>
  <c r="Y368" i="6" s="1"/>
  <c r="Y339" i="4"/>
  <c r="Y339" i="6" s="1"/>
  <c r="Y297" i="4"/>
  <c r="Y297" i="6" s="1"/>
  <c r="Y282" i="4"/>
  <c r="Y282" i="6" s="1"/>
  <c r="Y240" i="4"/>
  <c r="Y240" i="6" s="1"/>
  <c r="Y169" i="4"/>
  <c r="Y169" i="6" s="1"/>
  <c r="Y112" i="4"/>
  <c r="Y112" i="6" s="1"/>
  <c r="Y69" i="4"/>
  <c r="Y69" i="6" s="1"/>
  <c r="Y55" i="4"/>
  <c r="Y55" i="6" s="1"/>
  <c r="Y12" i="4"/>
  <c r="Y12" i="6" s="1"/>
  <c r="Y158" i="4"/>
  <c r="Y158" i="6" s="1"/>
  <c r="Y395" i="4"/>
  <c r="Y395" i="6" s="1"/>
  <c r="Y381" i="4"/>
  <c r="Y381" i="6" s="1"/>
  <c r="Y367" i="4"/>
  <c r="Y367" i="6" s="1"/>
  <c r="Y338" i="4"/>
  <c r="Y338" i="6" s="1"/>
  <c r="Y324" i="4"/>
  <c r="Y324" i="6" s="1"/>
  <c r="Y310" i="4"/>
  <c r="Y310" i="6" s="1"/>
  <c r="Y296" i="4"/>
  <c r="Y296" i="6" s="1"/>
  <c r="Y196" i="4"/>
  <c r="Y196" i="6" s="1"/>
  <c r="Y97" i="4"/>
  <c r="Y97" i="6" s="1"/>
  <c r="Y82" i="4"/>
  <c r="Y82" i="6" s="1"/>
  <c r="Y68" i="4"/>
  <c r="Y68" i="6" s="1"/>
  <c r="Y54" i="4"/>
  <c r="Y54" i="6" s="1"/>
  <c r="Y40" i="4"/>
  <c r="Y40" i="6" s="1"/>
  <c r="Y11" i="4"/>
  <c r="Y11" i="6" s="1"/>
  <c r="Y366" i="4"/>
  <c r="Y366" i="6" s="1"/>
  <c r="Y352" i="4"/>
  <c r="Y352" i="6" s="1"/>
  <c r="Y323" i="4"/>
  <c r="Y323" i="6" s="1"/>
  <c r="Y195" i="4"/>
  <c r="Y195" i="6" s="1"/>
  <c r="Y181" i="4"/>
  <c r="Y181" i="6" s="1"/>
  <c r="Y53" i="4"/>
  <c r="Y53" i="6" s="1"/>
  <c r="Y25" i="4"/>
  <c r="Y25" i="6" s="1"/>
  <c r="Y10" i="4"/>
  <c r="Y10" i="6" s="1"/>
  <c r="Y243" i="4"/>
  <c r="Y243" i="6" s="1"/>
  <c r="Y365" i="4"/>
  <c r="Y365" i="6" s="1"/>
  <c r="Y351" i="4"/>
  <c r="Y351" i="6" s="1"/>
  <c r="Y337" i="4"/>
  <c r="Y337" i="6" s="1"/>
  <c r="Y322" i="4"/>
  <c r="Y322" i="6" s="1"/>
  <c r="Y308" i="4"/>
  <c r="Y308" i="6" s="1"/>
  <c r="Y294" i="4"/>
  <c r="Y294" i="6" s="1"/>
  <c r="Y280" i="4"/>
  <c r="Y280" i="6" s="1"/>
  <c r="Y223" i="4"/>
  <c r="Y223" i="6" s="1"/>
  <c r="Y194" i="4"/>
  <c r="Y194" i="6" s="1"/>
  <c r="Y166" i="4"/>
  <c r="Y166" i="6" s="1"/>
  <c r="Y152" i="4"/>
  <c r="Y152" i="6" s="1"/>
  <c r="Y123" i="4"/>
  <c r="Y123" i="6" s="1"/>
  <c r="Y109" i="4"/>
  <c r="Y109" i="6" s="1"/>
  <c r="Y81" i="4"/>
  <c r="Y81" i="6" s="1"/>
  <c r="Y350" i="4"/>
  <c r="Y350" i="6" s="1"/>
  <c r="Y336" i="4"/>
  <c r="Y336" i="6" s="1"/>
  <c r="Y307" i="4"/>
  <c r="Y307" i="6" s="1"/>
  <c r="Y293" i="4"/>
  <c r="Y293" i="6" s="1"/>
  <c r="Y265" i="4"/>
  <c r="Y265" i="6" s="1"/>
  <c r="Y250" i="4"/>
  <c r="Y250" i="6" s="1"/>
  <c r="Y222" i="4"/>
  <c r="Y222" i="6" s="1"/>
  <c r="Y208" i="4"/>
  <c r="Y208" i="6" s="1"/>
  <c r="Y179" i="4"/>
  <c r="Y179" i="6" s="1"/>
  <c r="Y165" i="4"/>
  <c r="Y165" i="6" s="1"/>
  <c r="Y151" i="4"/>
  <c r="Y151" i="6" s="1"/>
  <c r="Y122" i="4"/>
  <c r="Y122" i="6" s="1"/>
  <c r="Y108" i="4"/>
  <c r="Y108" i="6" s="1"/>
  <c r="Y80" i="4"/>
  <c r="Y80" i="6" s="1"/>
  <c r="Y51" i="4"/>
  <c r="Y51" i="6" s="1"/>
  <c r="Y37" i="4"/>
  <c r="Y37" i="6" s="1"/>
  <c r="Y272" i="4"/>
  <c r="Y272" i="6" s="1"/>
  <c r="Y87" i="4"/>
  <c r="Y87" i="6" s="1"/>
  <c r="Y392" i="4"/>
  <c r="Y392" i="6" s="1"/>
  <c r="Y335" i="4"/>
  <c r="Y335" i="6" s="1"/>
  <c r="Y306" i="4"/>
  <c r="Y306" i="6" s="1"/>
  <c r="Y264" i="4"/>
  <c r="Y264" i="6" s="1"/>
  <c r="Y221" i="4"/>
  <c r="Y221" i="6" s="1"/>
  <c r="Y193" i="4"/>
  <c r="Y193" i="6" s="1"/>
  <c r="Y164" i="4"/>
  <c r="Y164" i="6" s="1"/>
  <c r="Y93" i="4"/>
  <c r="Y93" i="6" s="1"/>
  <c r="Y79" i="4"/>
  <c r="Y79" i="6" s="1"/>
  <c r="Y50" i="4"/>
  <c r="Y50" i="6" s="1"/>
  <c r="Y8" i="4"/>
  <c r="Y8" i="6" s="1"/>
  <c r="Y329" i="4"/>
  <c r="Y329" i="6" s="1"/>
  <c r="Y391" i="4"/>
  <c r="Y391" i="6" s="1"/>
  <c r="Y377" i="4"/>
  <c r="Y377" i="6" s="1"/>
  <c r="Y334" i="4"/>
  <c r="Y334" i="6" s="1"/>
  <c r="Y263" i="4"/>
  <c r="Y263" i="6" s="1"/>
  <c r="Y234" i="4"/>
  <c r="Y234" i="6" s="1"/>
  <c r="Y220" i="4"/>
  <c r="Y220" i="6" s="1"/>
  <c r="Y206" i="4"/>
  <c r="Y206" i="6" s="1"/>
  <c r="Y192" i="4"/>
  <c r="Y192" i="6" s="1"/>
  <c r="Y163" i="4"/>
  <c r="Y163" i="6" s="1"/>
  <c r="Y135" i="4"/>
  <c r="Y135" i="6" s="1"/>
  <c r="Y121" i="4"/>
  <c r="Y121" i="6" s="1"/>
  <c r="Y78" i="4"/>
  <c r="Y78" i="6" s="1"/>
  <c r="Y35" i="4"/>
  <c r="Y35" i="6" s="1"/>
  <c r="Y7" i="4"/>
  <c r="Y7" i="6" s="1"/>
  <c r="Y343" i="4"/>
  <c r="Y343" i="6" s="1"/>
  <c r="Y215" i="4"/>
  <c r="Y215" i="6" s="1"/>
  <c r="Y144" i="4"/>
  <c r="Y144" i="6" s="1"/>
  <c r="Y73" i="4"/>
  <c r="Y73" i="6" s="1"/>
  <c r="Y376" i="4"/>
  <c r="Y376" i="6" s="1"/>
  <c r="Y347" i="4"/>
  <c r="Y347" i="6" s="1"/>
  <c r="Y333" i="4"/>
  <c r="Y333" i="6" s="1"/>
  <c r="Y305" i="4"/>
  <c r="Y305" i="6" s="1"/>
  <c r="Y290" i="4"/>
  <c r="Y290" i="6" s="1"/>
  <c r="Y276" i="4"/>
  <c r="Y276" i="6" s="1"/>
  <c r="Y262" i="4"/>
  <c r="Y262" i="6" s="1"/>
  <c r="Y248" i="4"/>
  <c r="Y248" i="6" s="1"/>
  <c r="Y219" i="4"/>
  <c r="Y219" i="6" s="1"/>
  <c r="Y191" i="4"/>
  <c r="Y191" i="6" s="1"/>
  <c r="Y177" i="4"/>
  <c r="Y177" i="6" s="1"/>
  <c r="Y162" i="4"/>
  <c r="Y162" i="6" s="1"/>
  <c r="Y134" i="4"/>
  <c r="Y134" i="6" s="1"/>
  <c r="Y120" i="4"/>
  <c r="Y120" i="6" s="1"/>
  <c r="Y34" i="4"/>
  <c r="Y34" i="6" s="1"/>
  <c r="Y20" i="4"/>
  <c r="Y20" i="6" s="1"/>
  <c r="Y6" i="4"/>
  <c r="Y6" i="6" s="1"/>
  <c r="Y371" i="4"/>
  <c r="Y371" i="6" s="1"/>
  <c r="Y44" i="4"/>
  <c r="Y44" i="6" s="1"/>
  <c r="Y361" i="4"/>
  <c r="Y361" i="6" s="1"/>
  <c r="Y346" i="4"/>
  <c r="Y346" i="6" s="1"/>
  <c r="Y332" i="4"/>
  <c r="Y332" i="6" s="1"/>
  <c r="Y318" i="4"/>
  <c r="Y318" i="6" s="1"/>
  <c r="Y261" i="4"/>
  <c r="Y261" i="6" s="1"/>
  <c r="Y247" i="4"/>
  <c r="Y247" i="6" s="1"/>
  <c r="Y218" i="4"/>
  <c r="Y218" i="6" s="1"/>
  <c r="Y204" i="4"/>
  <c r="Y204" i="6" s="1"/>
  <c r="Y147" i="4"/>
  <c r="Y147" i="6" s="1"/>
  <c r="Y133" i="4"/>
  <c r="Y133" i="6" s="1"/>
  <c r="Y119" i="4"/>
  <c r="Y119" i="6" s="1"/>
  <c r="Y90" i="4"/>
  <c r="Y90" i="6" s="1"/>
  <c r="Y76" i="4"/>
  <c r="Y76" i="6" s="1"/>
  <c r="Y48" i="4"/>
  <c r="Y48" i="6" s="1"/>
  <c r="Y286" i="4"/>
  <c r="Y286" i="6" s="1"/>
  <c r="Y101" i="4"/>
  <c r="Y101" i="6" s="1"/>
  <c r="Y402" i="4"/>
  <c r="Y402" i="6" s="1"/>
  <c r="Y388" i="4"/>
  <c r="Y388" i="6" s="1"/>
  <c r="Y331" i="4"/>
  <c r="Y331" i="6" s="1"/>
  <c r="Y317" i="4"/>
  <c r="Y317" i="6" s="1"/>
  <c r="Y289" i="4"/>
  <c r="Y289" i="6" s="1"/>
  <c r="Y274" i="4"/>
  <c r="Y274" i="6" s="1"/>
  <c r="Y260" i="4"/>
  <c r="Y260" i="6" s="1"/>
  <c r="Y232" i="4"/>
  <c r="Y232" i="6" s="1"/>
  <c r="Y189" i="4"/>
  <c r="Y189" i="6" s="1"/>
  <c r="Y175" i="4"/>
  <c r="Y175" i="6" s="1"/>
  <c r="Y161" i="4"/>
  <c r="Y161" i="6" s="1"/>
  <c r="Y146" i="4"/>
  <c r="Y146" i="6" s="1"/>
  <c r="Y118" i="4"/>
  <c r="Y118" i="6" s="1"/>
  <c r="Y75" i="4"/>
  <c r="Y75" i="6" s="1"/>
  <c r="Y61" i="4"/>
  <c r="Y61" i="6" s="1"/>
  <c r="Y33" i="4"/>
  <c r="Y33" i="6" s="1"/>
  <c r="Y18" i="4"/>
  <c r="Y18" i="6" s="1"/>
  <c r="Y4" i="6"/>
  <c r="Y172" i="4"/>
  <c r="Y172" i="6" s="1"/>
  <c r="Y373" i="4"/>
  <c r="Y373" i="6" s="1"/>
  <c r="Y359" i="4"/>
  <c r="Y359" i="6" s="1"/>
  <c r="Y345" i="4"/>
  <c r="Y345" i="6" s="1"/>
  <c r="Y330" i="4"/>
  <c r="Y330" i="6" s="1"/>
  <c r="Y259" i="4"/>
  <c r="Y259" i="6" s="1"/>
  <c r="Y245" i="4"/>
  <c r="Y245" i="6" s="1"/>
  <c r="Y188" i="4"/>
  <c r="Y188" i="6" s="1"/>
  <c r="Y160" i="4"/>
  <c r="Y160" i="6" s="1"/>
  <c r="Y103" i="4"/>
  <c r="Y103" i="6" s="1"/>
  <c r="Y89" i="4"/>
  <c r="Y89" i="6" s="1"/>
  <c r="Y74" i="4"/>
  <c r="Y74" i="6" s="1"/>
  <c r="Y46" i="4"/>
  <c r="Y46" i="6" s="1"/>
  <c r="Y3" i="6"/>
  <c r="Y386" i="4"/>
  <c r="Y386" i="6" s="1"/>
  <c r="Y358" i="4"/>
  <c r="Y358" i="6" s="1"/>
  <c r="Y344" i="4"/>
  <c r="Y344" i="6" s="1"/>
  <c r="Y315" i="4"/>
  <c r="Y315" i="6" s="1"/>
  <c r="Y301" i="4"/>
  <c r="Y301" i="6" s="1"/>
  <c r="Y287" i="4"/>
  <c r="Y287" i="6" s="1"/>
  <c r="Y273" i="4"/>
  <c r="Y273" i="6" s="1"/>
  <c r="Y258" i="4"/>
  <c r="Y258" i="6" s="1"/>
  <c r="Y187" i="4"/>
  <c r="Y187" i="6" s="1"/>
  <c r="Y173" i="4"/>
  <c r="Y173" i="6" s="1"/>
  <c r="Y159" i="4"/>
  <c r="Y159" i="6" s="1"/>
  <c r="Y145" i="4"/>
  <c r="Y145" i="6" s="1"/>
  <c r="Y130" i="4"/>
  <c r="Y130" i="6" s="1"/>
  <c r="Y116" i="4"/>
  <c r="Y116" i="6" s="1"/>
  <c r="Y31" i="4"/>
  <c r="Y31" i="6" s="1"/>
  <c r="Y17" i="6"/>
  <c r="Z119" i="6"/>
  <c r="M119" i="6"/>
  <c r="M133" i="6"/>
  <c r="AA133" i="6"/>
  <c r="Z133" i="6"/>
  <c r="Z280" i="6"/>
  <c r="AA280" i="6"/>
  <c r="M294" i="6"/>
  <c r="Z294" i="6"/>
  <c r="Z309" i="6"/>
  <c r="M309" i="6"/>
  <c r="M47" i="6"/>
  <c r="Z47" i="6"/>
  <c r="Z92" i="6"/>
  <c r="M92" i="6"/>
  <c r="M107" i="6"/>
  <c r="AA107" i="6"/>
  <c r="Z266" i="6"/>
  <c r="AA266" i="6"/>
  <c r="Z365" i="6"/>
  <c r="M365" i="6"/>
  <c r="Z17" i="6"/>
  <c r="AA17" i="6"/>
  <c r="M63" i="6"/>
  <c r="Z63" i="6"/>
  <c r="M148" i="6"/>
  <c r="AA148" i="6"/>
  <c r="M209" i="6"/>
  <c r="Z209" i="6"/>
  <c r="Z296" i="6"/>
  <c r="AA296" i="6"/>
  <c r="M296" i="6"/>
  <c r="Z3" i="6"/>
  <c r="AA3" i="6"/>
  <c r="Z49" i="6"/>
  <c r="M49" i="6"/>
  <c r="M149" i="6"/>
  <c r="AA149" i="6"/>
  <c r="Z149" i="6"/>
  <c r="Z210" i="6"/>
  <c r="AA210" i="6"/>
  <c r="Z311" i="6"/>
  <c r="AA311" i="6"/>
  <c r="AA34" i="6"/>
  <c r="M34" i="6"/>
  <c r="AA96" i="6"/>
  <c r="M96" i="6"/>
  <c r="Z111" i="6"/>
  <c r="AA111" i="6"/>
  <c r="M111" i="6"/>
  <c r="Z182" i="6"/>
  <c r="M182" i="6"/>
  <c r="AA313" i="6"/>
  <c r="Z313" i="6"/>
  <c r="M313" i="6"/>
  <c r="AA328" i="6"/>
  <c r="Z328" i="6"/>
  <c r="M328" i="6"/>
  <c r="M225" i="6"/>
  <c r="Z225" i="6"/>
  <c r="AA312" i="6"/>
  <c r="M312" i="6"/>
  <c r="Z327" i="6"/>
  <c r="M327" i="6"/>
  <c r="AA327" i="6"/>
  <c r="Z6" i="6"/>
  <c r="AA6" i="6"/>
  <c r="AA97" i="6"/>
  <c r="Z97" i="6"/>
  <c r="M227" i="6"/>
  <c r="Z227" i="6"/>
  <c r="Z343" i="6"/>
  <c r="M343" i="6"/>
  <c r="Z198" i="6"/>
  <c r="M198" i="6"/>
  <c r="M286" i="6"/>
  <c r="AA286" i="6"/>
  <c r="M358" i="6"/>
  <c r="Z358" i="6"/>
  <c r="AA358" i="6"/>
  <c r="AA33" i="6"/>
  <c r="Z33" i="6"/>
  <c r="M33" i="6"/>
  <c r="M109" i="6"/>
  <c r="Z109" i="6"/>
  <c r="AA109" i="6"/>
  <c r="Z19" i="6"/>
  <c r="AA19" i="6"/>
  <c r="M98" i="6"/>
  <c r="AA98" i="6"/>
  <c r="Z98" i="6"/>
  <c r="Z153" i="6"/>
  <c r="AA153" i="6"/>
  <c r="M153" i="6"/>
  <c r="Z38" i="6"/>
  <c r="M38" i="6"/>
  <c r="AA38" i="6"/>
  <c r="M99" i="6"/>
  <c r="AA99" i="6"/>
  <c r="Z99" i="6"/>
  <c r="M241" i="6"/>
  <c r="AA241" i="6"/>
  <c r="Z241" i="6"/>
  <c r="Z345" i="6"/>
  <c r="AA345" i="6"/>
  <c r="M4" i="6"/>
  <c r="AA4" i="6"/>
  <c r="Z65" i="6"/>
  <c r="M65" i="6"/>
  <c r="AA184" i="6"/>
  <c r="Z184" i="6"/>
  <c r="M184" i="6"/>
  <c r="Z9" i="6"/>
  <c r="AA9" i="6"/>
  <c r="AA39" i="6"/>
  <c r="Z39" i="6"/>
  <c r="M39" i="6"/>
  <c r="AA85" i="6"/>
  <c r="Z85" i="6"/>
  <c r="M85" i="6"/>
  <c r="M115" i="6"/>
  <c r="AA115" i="6"/>
  <c r="AA288" i="6"/>
  <c r="Z288" i="6"/>
  <c r="M288" i="6"/>
  <c r="M71" i="6"/>
  <c r="Z71" i="6"/>
  <c r="M243" i="6"/>
  <c r="Z243" i="6"/>
  <c r="Z303" i="6"/>
  <c r="AA303" i="6"/>
  <c r="M303" i="6"/>
  <c r="Z11" i="6"/>
  <c r="AA11" i="6"/>
  <c r="Z87" i="6"/>
  <c r="AA87" i="6"/>
  <c r="M87" i="6"/>
  <c r="M12" i="6"/>
  <c r="AA12" i="6"/>
  <c r="Z57" i="6"/>
  <c r="M57" i="6"/>
  <c r="AA88" i="6"/>
  <c r="Z88" i="6"/>
  <c r="M117" i="6"/>
  <c r="AA117" i="6"/>
  <c r="Z117" i="6"/>
  <c r="Z232" i="6"/>
  <c r="M232" i="6"/>
  <c r="AA305" i="6"/>
  <c r="Z305" i="6"/>
  <c r="M305" i="6"/>
  <c r="Z319" i="6"/>
  <c r="AA319" i="6"/>
  <c r="Z349" i="6"/>
  <c r="AA349" i="6"/>
  <c r="M349" i="6"/>
  <c r="Z25" i="6"/>
  <c r="AA25" i="6"/>
  <c r="M25" i="6"/>
  <c r="M101" i="6"/>
  <c r="AA101" i="6"/>
  <c r="Z101" i="6"/>
  <c r="M350" i="6"/>
  <c r="AA350" i="6"/>
  <c r="Z350" i="6"/>
  <c r="M141" i="6"/>
  <c r="AA141" i="6"/>
  <c r="Z141" i="6"/>
  <c r="M58" i="6"/>
  <c r="AA58" i="6"/>
  <c r="Z130" i="6"/>
  <c r="M130" i="6"/>
  <c r="AA130" i="6"/>
  <c r="Z262" i="6"/>
  <c r="AA262" i="6"/>
  <c r="M306" i="6"/>
  <c r="Z306" i="6"/>
  <c r="Z335" i="6"/>
  <c r="AA335" i="6"/>
  <c r="M335" i="6"/>
  <c r="Z14" i="6"/>
  <c r="AA14" i="6"/>
  <c r="AA131" i="6"/>
  <c r="Z131" i="6"/>
  <c r="Z234" i="6"/>
  <c r="AA234" i="6"/>
  <c r="M234" i="6"/>
  <c r="Z336" i="6"/>
  <c r="AA336" i="6"/>
  <c r="M336" i="6"/>
  <c r="M55" i="6"/>
  <c r="Z55" i="6"/>
  <c r="Z216" i="6"/>
  <c r="M216" i="6"/>
  <c r="M189" i="6"/>
  <c r="AA189" i="6"/>
  <c r="M204" i="6"/>
  <c r="AA204" i="6"/>
  <c r="AA132" i="6"/>
  <c r="Z132" i="6"/>
  <c r="Z191" i="6"/>
  <c r="AA191" i="6"/>
  <c r="Z248" i="6"/>
  <c r="M248" i="6"/>
  <c r="M308" i="6"/>
  <c r="AA308" i="6"/>
  <c r="Z308" i="6"/>
  <c r="Z337" i="6"/>
  <c r="AA337" i="6"/>
  <c r="M337" i="6"/>
  <c r="Z74" i="6"/>
  <c r="AA90" i="6"/>
  <c r="M103" i="6"/>
  <c r="AA123" i="6"/>
  <c r="M138" i="6"/>
  <c r="Z211" i="6"/>
  <c r="M218" i="6"/>
  <c r="Z283" i="6"/>
  <c r="Z291" i="6"/>
  <c r="AA103" i="6"/>
  <c r="Z138" i="6"/>
  <c r="AA211" i="6"/>
  <c r="AA218" i="6"/>
  <c r="AA283" i="6"/>
  <c r="Z300" i="6"/>
  <c r="M140" i="6"/>
  <c r="Z140" i="6"/>
  <c r="AA119" i="6"/>
  <c r="M357" i="6"/>
  <c r="AA357" i="6"/>
  <c r="Z270" i="6"/>
  <c r="M98" i="4"/>
  <c r="M67" i="6"/>
  <c r="Z67" i="6"/>
  <c r="AA67" i="6"/>
  <c r="M75" i="6"/>
  <c r="Z75" i="6"/>
  <c r="AA75" i="6"/>
  <c r="Z46" i="6"/>
  <c r="M46" i="6"/>
  <c r="AA46" i="6"/>
  <c r="Z54" i="6"/>
  <c r="M54" i="6"/>
  <c r="AA54" i="6"/>
  <c r="AA30" i="6"/>
  <c r="Z30" i="6"/>
  <c r="M30" i="6"/>
  <c r="Z36" i="6"/>
  <c r="M36" i="6"/>
  <c r="AA36" i="6"/>
  <c r="M35" i="6"/>
  <c r="Z35" i="6"/>
  <c r="AA35" i="6"/>
  <c r="M43" i="6"/>
  <c r="Z43" i="6"/>
  <c r="AA43" i="6"/>
  <c r="AA27" i="6"/>
  <c r="Z27" i="6"/>
  <c r="M27" i="6"/>
  <c r="M51" i="6"/>
  <c r="Z51" i="6"/>
  <c r="AA51" i="6"/>
  <c r="Z62" i="6"/>
  <c r="M62" i="6"/>
  <c r="AA62" i="6"/>
  <c r="Z70" i="6"/>
  <c r="M70" i="6"/>
  <c r="AA70" i="6"/>
  <c r="AA22" i="6"/>
  <c r="Z22" i="6"/>
  <c r="M22" i="6"/>
  <c r="M31" i="6"/>
  <c r="AA31" i="6"/>
  <c r="Z31" i="6"/>
  <c r="AA21" i="6"/>
  <c r="AA29" i="6"/>
  <c r="Z40" i="6"/>
  <c r="AA50" i="6"/>
  <c r="AA66" i="6"/>
  <c r="Z86" i="6"/>
  <c r="AA86" i="6"/>
  <c r="Z121" i="6"/>
  <c r="AA121" i="6"/>
  <c r="M121" i="6"/>
  <c r="AA5" i="6"/>
  <c r="AA13" i="6"/>
  <c r="Z2" i="6"/>
  <c r="M9" i="6"/>
  <c r="Z10" i="6"/>
  <c r="M17" i="6"/>
  <c r="Z18" i="6"/>
  <c r="Z26" i="6"/>
  <c r="AA40" i="6"/>
  <c r="Z94" i="6"/>
  <c r="AA94" i="6"/>
  <c r="M94" i="6"/>
  <c r="AA2" i="6"/>
  <c r="AA18" i="6"/>
  <c r="AA26" i="6"/>
  <c r="Z52" i="6"/>
  <c r="M52" i="6"/>
  <c r="AA52" i="6"/>
  <c r="Z68" i="6"/>
  <c r="M68" i="6"/>
  <c r="AA68" i="6"/>
  <c r="AA89" i="6"/>
  <c r="Z89" i="6"/>
  <c r="M89" i="6"/>
  <c r="AA10" i="6"/>
  <c r="M6" i="6"/>
  <c r="Z7" i="6"/>
  <c r="M14" i="6"/>
  <c r="Z15" i="6"/>
  <c r="Z23" i="6"/>
  <c r="M93" i="6"/>
  <c r="Z93" i="6"/>
  <c r="AA93" i="6"/>
  <c r="Z113" i="6"/>
  <c r="AA113" i="6"/>
  <c r="M113" i="6"/>
  <c r="AA7" i="6"/>
  <c r="AA15" i="6"/>
  <c r="AA23" i="6"/>
  <c r="M41" i="6"/>
  <c r="AA41" i="6"/>
  <c r="Z53" i="6"/>
  <c r="M53" i="6"/>
  <c r="Z69" i="6"/>
  <c r="M69" i="6"/>
  <c r="M83" i="6"/>
  <c r="AA83" i="6"/>
  <c r="Z83" i="6"/>
  <c r="Z100" i="6"/>
  <c r="AA100" i="6"/>
  <c r="M100" i="6"/>
  <c r="Z105" i="6"/>
  <c r="AA105" i="6"/>
  <c r="M105" i="6"/>
  <c r="M3" i="6"/>
  <c r="Z4" i="6"/>
  <c r="M11" i="6"/>
  <c r="Z12" i="6"/>
  <c r="M19" i="6"/>
  <c r="Z20" i="6"/>
  <c r="Z28" i="6"/>
  <c r="AA55" i="6"/>
  <c r="AA71" i="6"/>
  <c r="AA20" i="6"/>
  <c r="AA28" i="6"/>
  <c r="Z37" i="6"/>
  <c r="M37" i="6"/>
  <c r="Z42" i="6"/>
  <c r="AA73" i="6"/>
  <c r="M8" i="6"/>
  <c r="M16" i="6"/>
  <c r="M24" i="6"/>
  <c r="M32" i="6"/>
  <c r="AA42" i="6"/>
  <c r="Z56" i="6"/>
  <c r="M56" i="6"/>
  <c r="AA57" i="6"/>
  <c r="Z58" i="6"/>
  <c r="AA72" i="6"/>
  <c r="Z72" i="6"/>
  <c r="M72" i="6"/>
  <c r="M73" i="6"/>
  <c r="AA74" i="6"/>
  <c r="AA37" i="6"/>
  <c r="AA76" i="6"/>
  <c r="Z76" i="6"/>
  <c r="M76" i="6"/>
  <c r="Z84" i="6"/>
  <c r="AA84" i="6"/>
  <c r="M84" i="6"/>
  <c r="M5" i="6"/>
  <c r="M13" i="6"/>
  <c r="M21" i="6"/>
  <c r="M29" i="6"/>
  <c r="Z44" i="6"/>
  <c r="M44" i="6"/>
  <c r="AA44" i="6"/>
  <c r="M59" i="6"/>
  <c r="Z59" i="6"/>
  <c r="Z60" i="6"/>
  <c r="M60" i="6"/>
  <c r="AA60" i="6"/>
  <c r="AA77" i="6"/>
  <c r="Z77" i="6"/>
  <c r="M77" i="6"/>
  <c r="AA78" i="6"/>
  <c r="Z78" i="6"/>
  <c r="M78" i="6"/>
  <c r="Z34" i="6"/>
  <c r="Z45" i="6"/>
  <c r="M45" i="6"/>
  <c r="Z61" i="6"/>
  <c r="M61" i="6"/>
  <c r="Z79" i="6"/>
  <c r="Z8" i="6"/>
  <c r="Z16" i="6"/>
  <c r="Z24" i="6"/>
  <c r="Z32" i="6"/>
  <c r="AA47" i="6"/>
  <c r="AA63" i="6"/>
  <c r="AA79" i="6"/>
  <c r="AA81" i="6"/>
  <c r="Z81" i="6"/>
  <c r="Z95" i="6"/>
  <c r="AA95" i="6"/>
  <c r="M95" i="6"/>
  <c r="AA80" i="6"/>
  <c r="Z80" i="6"/>
  <c r="M80" i="6"/>
  <c r="Z48" i="6"/>
  <c r="M48" i="6"/>
  <c r="AA49" i="6"/>
  <c r="Z50" i="6"/>
  <c r="Z64" i="6"/>
  <c r="M64" i="6"/>
  <c r="AA65" i="6"/>
  <c r="Z66" i="6"/>
  <c r="AA82" i="6"/>
  <c r="M82" i="6"/>
  <c r="Z118" i="6"/>
  <c r="M118" i="6"/>
  <c r="AA118" i="6"/>
  <c r="Z96" i="6"/>
  <c r="AA106" i="6"/>
  <c r="AA114" i="6"/>
  <c r="AA122" i="6"/>
  <c r="Z134" i="6"/>
  <c r="AA134" i="6"/>
  <c r="M134" i="6"/>
  <c r="Z91" i="6"/>
  <c r="AA127" i="6"/>
  <c r="AA91" i="6"/>
  <c r="Z107" i="6"/>
  <c r="Z115" i="6"/>
  <c r="Z123" i="6"/>
  <c r="AA128" i="6"/>
  <c r="M128" i="6"/>
  <c r="M159" i="6"/>
  <c r="AA159" i="6"/>
  <c r="Z159" i="6"/>
  <c r="M97" i="6"/>
  <c r="AA147" i="6"/>
  <c r="Z147" i="6"/>
  <c r="M147" i="6"/>
  <c r="Z158" i="6"/>
  <c r="M158" i="6"/>
  <c r="AA158" i="6"/>
  <c r="Z104" i="6"/>
  <c r="M108" i="6"/>
  <c r="Z112" i="6"/>
  <c r="M116" i="6"/>
  <c r="Z120" i="6"/>
  <c r="M124" i="6"/>
  <c r="Z128" i="6"/>
  <c r="M90" i="6"/>
  <c r="AA104" i="6"/>
  <c r="AA108" i="6"/>
  <c r="AA112" i="6"/>
  <c r="AA116" i="6"/>
  <c r="AA120" i="6"/>
  <c r="AA124" i="6"/>
  <c r="AA129" i="6"/>
  <c r="Z129" i="6"/>
  <c r="M155" i="6"/>
  <c r="AA155" i="6"/>
  <c r="Z155" i="6"/>
  <c r="Z145" i="6"/>
  <c r="M145" i="6"/>
  <c r="AA145" i="6"/>
  <c r="M151" i="6"/>
  <c r="AA151" i="6"/>
  <c r="Z151" i="6"/>
  <c r="M88" i="6"/>
  <c r="AA92" i="6"/>
  <c r="AA125" i="6"/>
  <c r="M125" i="6"/>
  <c r="Z144" i="6"/>
  <c r="M144" i="6"/>
  <c r="AA144" i="6"/>
  <c r="Z150" i="6"/>
  <c r="AA150" i="6"/>
  <c r="M150" i="6"/>
  <c r="Z163" i="6"/>
  <c r="M163" i="6"/>
  <c r="AA163" i="6"/>
  <c r="AA126" i="6"/>
  <c r="Z126" i="6"/>
  <c r="M126" i="6"/>
  <c r="Z137" i="6"/>
  <c r="AA137" i="6"/>
  <c r="M137" i="6"/>
  <c r="Z139" i="6"/>
  <c r="M139" i="6"/>
  <c r="AA139" i="6"/>
  <c r="M106" i="6"/>
  <c r="M114" i="6"/>
  <c r="M122" i="6"/>
  <c r="Z102" i="6"/>
  <c r="M102" i="6"/>
  <c r="AA102" i="6"/>
  <c r="Z110" i="6"/>
  <c r="M110" i="6"/>
  <c r="AA110" i="6"/>
  <c r="M127" i="6"/>
  <c r="Z136" i="6"/>
  <c r="M136" i="6"/>
  <c r="AA136" i="6"/>
  <c r="M135" i="6"/>
  <c r="AA135" i="6"/>
  <c r="Z135" i="6"/>
  <c r="M131" i="6"/>
  <c r="AA142" i="6"/>
  <c r="Z148" i="6"/>
  <c r="Z157" i="6"/>
  <c r="M157" i="6"/>
  <c r="AA157" i="6"/>
  <c r="M167" i="6"/>
  <c r="M185" i="6"/>
  <c r="AA185" i="6"/>
  <c r="Z185" i="6"/>
  <c r="AA187" i="6"/>
  <c r="Z187" i="6"/>
  <c r="M187" i="6"/>
  <c r="M193" i="6"/>
  <c r="AA193" i="6"/>
  <c r="Z193" i="6"/>
  <c r="M195" i="6"/>
  <c r="AA195" i="6"/>
  <c r="Z195" i="6"/>
  <c r="M146" i="6"/>
  <c r="Z152" i="6"/>
  <c r="M152" i="6"/>
  <c r="AA167" i="6"/>
  <c r="AA152" i="6"/>
  <c r="Z143" i="6"/>
  <c r="Z146" i="6"/>
  <c r="M132" i="6"/>
  <c r="AA143" i="6"/>
  <c r="M168" i="6"/>
  <c r="Z168" i="6"/>
  <c r="M197" i="6"/>
  <c r="Z197" i="6"/>
  <c r="AA197" i="6"/>
  <c r="M169" i="6"/>
  <c r="Z169" i="6"/>
  <c r="M201" i="6"/>
  <c r="AA201" i="6"/>
  <c r="Z201" i="6"/>
  <c r="AA203" i="6"/>
  <c r="Z203" i="6"/>
  <c r="M203" i="6"/>
  <c r="Z160" i="6"/>
  <c r="M160" i="6"/>
  <c r="Z170" i="6"/>
  <c r="M170" i="6"/>
  <c r="AA170" i="6"/>
  <c r="M171" i="6"/>
  <c r="AA171" i="6"/>
  <c r="Z154" i="6"/>
  <c r="AA161" i="6"/>
  <c r="Z162" i="6"/>
  <c r="AA199" i="6"/>
  <c r="Z199" i="6"/>
  <c r="M199" i="6"/>
  <c r="M154" i="6"/>
  <c r="M161" i="6"/>
  <c r="AA162" i="6"/>
  <c r="M172" i="6"/>
  <c r="AA172" i="6"/>
  <c r="Z172" i="6"/>
  <c r="M173" i="6"/>
  <c r="Z173" i="6"/>
  <c r="AA175" i="6"/>
  <c r="Z175" i="6"/>
  <c r="M175" i="6"/>
  <c r="M179" i="6"/>
  <c r="AA179" i="6"/>
  <c r="Z179" i="6"/>
  <c r="AA200" i="6"/>
  <c r="Z200" i="6"/>
  <c r="M200" i="6"/>
  <c r="Z174" i="6"/>
  <c r="AA174" i="6"/>
  <c r="M174" i="6"/>
  <c r="M177" i="6"/>
  <c r="AA177" i="6"/>
  <c r="Z177" i="6"/>
  <c r="M181" i="6"/>
  <c r="Z181" i="6"/>
  <c r="AA181" i="6"/>
  <c r="M164" i="6"/>
  <c r="Z164" i="6"/>
  <c r="AA164" i="6"/>
  <c r="AA183" i="6"/>
  <c r="Z183" i="6"/>
  <c r="M183" i="6"/>
  <c r="M142" i="6"/>
  <c r="M156" i="6"/>
  <c r="Z156" i="6"/>
  <c r="Z165" i="6"/>
  <c r="M165" i="6"/>
  <c r="Z166" i="6"/>
  <c r="AA166" i="6"/>
  <c r="Z188" i="6"/>
  <c r="Z204" i="6"/>
  <c r="M208" i="6"/>
  <c r="AA208" i="6"/>
  <c r="AA188" i="6"/>
  <c r="M217" i="6"/>
  <c r="AA217" i="6"/>
  <c r="Z217" i="6"/>
  <c r="M191" i="6"/>
  <c r="AA209" i="6"/>
  <c r="AA186" i="6"/>
  <c r="AA202" i="6"/>
  <c r="Z215" i="6"/>
  <c r="M215" i="6"/>
  <c r="AA215" i="6"/>
  <c r="M180" i="6"/>
  <c r="M196" i="6"/>
  <c r="Z205" i="6"/>
  <c r="M210" i="6"/>
  <c r="AA205" i="6"/>
  <c r="Z213" i="6"/>
  <c r="M213" i="6"/>
  <c r="M214" i="6"/>
  <c r="Z214" i="6"/>
  <c r="AA214" i="6"/>
  <c r="M178" i="6"/>
  <c r="AA182" i="6"/>
  <c r="Z189" i="6"/>
  <c r="M194" i="6"/>
  <c r="AA198" i="6"/>
  <c r="Z180" i="6"/>
  <c r="Z196" i="6"/>
  <c r="Z212" i="6"/>
  <c r="M212" i="6"/>
  <c r="AA212" i="6"/>
  <c r="Z223" i="6"/>
  <c r="M223" i="6"/>
  <c r="AA223" i="6"/>
  <c r="Z231" i="6"/>
  <c r="M231" i="6"/>
  <c r="AA231" i="6"/>
  <c r="M176" i="6"/>
  <c r="M192" i="6"/>
  <c r="M206" i="6"/>
  <c r="Z221" i="6"/>
  <c r="M221" i="6"/>
  <c r="Z239" i="6"/>
  <c r="M239" i="6"/>
  <c r="AA239" i="6"/>
  <c r="AA178" i="6"/>
  <c r="M190" i="6"/>
  <c r="AA194" i="6"/>
  <c r="Z206" i="6"/>
  <c r="Z229" i="6"/>
  <c r="M229" i="6"/>
  <c r="AA229" i="6"/>
  <c r="Z247" i="6"/>
  <c r="M247" i="6"/>
  <c r="AA247" i="6"/>
  <c r="Z176" i="6"/>
  <c r="Z192" i="6"/>
  <c r="Z237" i="6"/>
  <c r="M237" i="6"/>
  <c r="AA237" i="6"/>
  <c r="Z207" i="6"/>
  <c r="M207" i="6"/>
  <c r="M186" i="6"/>
  <c r="AA190" i="6"/>
  <c r="M202" i="6"/>
  <c r="Z245" i="6"/>
  <c r="M245" i="6"/>
  <c r="AA245" i="6"/>
  <c r="AA226" i="6"/>
  <c r="AA242" i="6"/>
  <c r="AA269" i="6"/>
  <c r="Z269" i="6"/>
  <c r="M269" i="6"/>
  <c r="AA293" i="6"/>
  <c r="Z293" i="6"/>
  <c r="M293" i="6"/>
  <c r="AA256" i="6"/>
  <c r="Z256" i="6"/>
  <c r="M272" i="6"/>
  <c r="AA272" i="6"/>
  <c r="Z272" i="6"/>
  <c r="M226" i="6"/>
  <c r="AA227" i="6"/>
  <c r="M242" i="6"/>
  <c r="AA243" i="6"/>
  <c r="M256" i="6"/>
  <c r="M259" i="6"/>
  <c r="AA259" i="6"/>
  <c r="M268" i="6"/>
  <c r="AA268" i="6"/>
  <c r="Z268" i="6"/>
  <c r="AA271" i="6"/>
  <c r="Z271" i="6"/>
  <c r="M271" i="6"/>
  <c r="M273" i="6"/>
  <c r="AA273" i="6"/>
  <c r="Z273" i="6"/>
  <c r="Z292" i="6"/>
  <c r="M292" i="6"/>
  <c r="AA292" i="6"/>
  <c r="Z282" i="6"/>
  <c r="AA282" i="6"/>
  <c r="M282" i="6"/>
  <c r="Z228" i="6"/>
  <c r="M228" i="6"/>
  <c r="Z244" i="6"/>
  <c r="M244" i="6"/>
  <c r="AA285" i="6"/>
  <c r="Z285" i="6"/>
  <c r="M285" i="6"/>
  <c r="Z290" i="6"/>
  <c r="AA290" i="6"/>
  <c r="M290" i="6"/>
  <c r="M230" i="6"/>
  <c r="Z230" i="6"/>
  <c r="M246" i="6"/>
  <c r="Z246" i="6"/>
  <c r="M257" i="6"/>
  <c r="AA257" i="6"/>
  <c r="Z284" i="6"/>
  <c r="AA284" i="6"/>
  <c r="M284" i="6"/>
  <c r="Z287" i="6"/>
  <c r="AA287" i="6"/>
  <c r="M287" i="6"/>
  <c r="AA216" i="6"/>
  <c r="AA232" i="6"/>
  <c r="Z233" i="6"/>
  <c r="AA248" i="6"/>
  <c r="Z249" i="6"/>
  <c r="M281" i="6"/>
  <c r="AA281" i="6"/>
  <c r="Z281" i="6"/>
  <c r="M289" i="6"/>
  <c r="Z289" i="6"/>
  <c r="AA289" i="6"/>
  <c r="AA233" i="6"/>
  <c r="AA249" i="6"/>
  <c r="Z279" i="6"/>
  <c r="AA279" i="6"/>
  <c r="M279" i="6"/>
  <c r="AA261" i="6"/>
  <c r="Z261" i="6"/>
  <c r="Z219" i="6"/>
  <c r="Z235" i="6"/>
  <c r="AA250" i="6"/>
  <c r="Z250" i="6"/>
  <c r="AA260" i="6"/>
  <c r="Z260" i="6"/>
  <c r="M260" i="6"/>
  <c r="M261" i="6"/>
  <c r="M264" i="6"/>
  <c r="AA264" i="6"/>
  <c r="AA219" i="6"/>
  <c r="AA235" i="6"/>
  <c r="M251" i="6"/>
  <c r="AA251" i="6"/>
  <c r="Z251" i="6"/>
  <c r="AA277" i="6"/>
  <c r="Z277" i="6"/>
  <c r="M277" i="6"/>
  <c r="AA258" i="6"/>
  <c r="Z258" i="6"/>
  <c r="AA263" i="6"/>
  <c r="Z263" i="6"/>
  <c r="M263" i="6"/>
  <c r="Z220" i="6"/>
  <c r="M220" i="6"/>
  <c r="Z236" i="6"/>
  <c r="M236" i="6"/>
  <c r="Z252" i="6"/>
  <c r="M252" i="6"/>
  <c r="AA252" i="6"/>
  <c r="M222" i="6"/>
  <c r="Z222" i="6"/>
  <c r="M238" i="6"/>
  <c r="Z238" i="6"/>
  <c r="Z276" i="6"/>
  <c r="AA276" i="6"/>
  <c r="M276" i="6"/>
  <c r="AA298" i="6"/>
  <c r="Z298" i="6"/>
  <c r="M298" i="6"/>
  <c r="AA224" i="6"/>
  <c r="AA240" i="6"/>
  <c r="AA253" i="6"/>
  <c r="Z253" i="6"/>
  <c r="M253" i="6"/>
  <c r="M254" i="6"/>
  <c r="AA254" i="6"/>
  <c r="Z254" i="6"/>
  <c r="Z295" i="6"/>
  <c r="M295" i="6"/>
  <c r="AA295" i="6"/>
  <c r="M224" i="6"/>
  <c r="AA225" i="6"/>
  <c r="M240" i="6"/>
  <c r="AA255" i="6"/>
  <c r="Z255" i="6"/>
  <c r="M255" i="6"/>
  <c r="Z274" i="6"/>
  <c r="AA274" i="6"/>
  <c r="M274" i="6"/>
  <c r="Z299" i="6"/>
  <c r="M299" i="6"/>
  <c r="AA299" i="6"/>
  <c r="Z379" i="6"/>
  <c r="M379" i="6"/>
  <c r="AA379" i="6"/>
  <c r="AA300" i="6"/>
  <c r="M332" i="6"/>
  <c r="Z332" i="6"/>
  <c r="AA332" i="6"/>
  <c r="Z301" i="6"/>
  <c r="AA301" i="6"/>
  <c r="M318" i="6"/>
  <c r="AA318" i="6"/>
  <c r="Z318" i="6"/>
  <c r="AA320" i="6"/>
  <c r="Z320" i="6"/>
  <c r="M320" i="6"/>
  <c r="Z275" i="6"/>
  <c r="Z278" i="6"/>
  <c r="M301" i="6"/>
  <c r="Z317" i="6"/>
  <c r="AA317" i="6"/>
  <c r="M317" i="6"/>
  <c r="M267" i="6"/>
  <c r="AA270" i="6"/>
  <c r="AA275" i="6"/>
  <c r="AA278" i="6"/>
  <c r="Z315" i="6"/>
  <c r="AA315" i="6"/>
  <c r="M316" i="6"/>
  <c r="AA316" i="6"/>
  <c r="Z316" i="6"/>
  <c r="M302" i="6"/>
  <c r="Z302" i="6"/>
  <c r="AA302" i="6"/>
  <c r="M314" i="6"/>
  <c r="AA314" i="6"/>
  <c r="Z314" i="6"/>
  <c r="M326" i="6"/>
  <c r="AA326" i="6"/>
  <c r="Z326" i="6"/>
  <c r="M342" i="6"/>
  <c r="Z342" i="6"/>
  <c r="AA342" i="6"/>
  <c r="Z265" i="6"/>
  <c r="AA304" i="6"/>
  <c r="Z304" i="6"/>
  <c r="AA265" i="6"/>
  <c r="Z267" i="6"/>
  <c r="AA297" i="6"/>
  <c r="M297" i="6"/>
  <c r="M304" i="6"/>
  <c r="Z325" i="6"/>
  <c r="AA325" i="6"/>
  <c r="M325" i="6"/>
  <c r="M262" i="6"/>
  <c r="M340" i="6"/>
  <c r="Z340" i="6"/>
  <c r="AA340" i="6"/>
  <c r="M266" i="6"/>
  <c r="M280" i="6"/>
  <c r="AA291" i="6"/>
  <c r="AA294" i="6"/>
  <c r="M324" i="6"/>
  <c r="Z324" i="6"/>
  <c r="AA324" i="6"/>
  <c r="M322" i="6"/>
  <c r="AA322" i="6"/>
  <c r="Z322" i="6"/>
  <c r="Z286" i="6"/>
  <c r="Z333" i="6"/>
  <c r="AA333" i="6"/>
  <c r="M333" i="6"/>
  <c r="Z338" i="6"/>
  <c r="Z354" i="6"/>
  <c r="M354" i="6"/>
  <c r="AA306" i="6"/>
  <c r="AA309" i="6"/>
  <c r="Z312" i="6"/>
  <c r="M321" i="6"/>
  <c r="AA338" i="6"/>
  <c r="Z375" i="6"/>
  <c r="AA375" i="6"/>
  <c r="Z362" i="6"/>
  <c r="M362" i="6"/>
  <c r="AA362" i="6"/>
  <c r="Z321" i="6"/>
  <c r="Z339" i="6"/>
  <c r="M339" i="6"/>
  <c r="Z371" i="6"/>
  <c r="M371" i="6"/>
  <c r="AA371" i="6"/>
  <c r="Z389" i="6"/>
  <c r="M389" i="6"/>
  <c r="AA389" i="6"/>
  <c r="M307" i="6"/>
  <c r="M329" i="6"/>
  <c r="Z329" i="6"/>
  <c r="Z353" i="6"/>
  <c r="M353" i="6"/>
  <c r="AA353" i="6"/>
  <c r="AA397" i="6"/>
  <c r="Z397" i="6"/>
  <c r="M397" i="6"/>
  <c r="M334" i="6"/>
  <c r="Z334" i="6"/>
  <c r="AA334" i="6"/>
  <c r="Z341" i="6"/>
  <c r="M341" i="6"/>
  <c r="M352" i="6"/>
  <c r="Z352" i="6"/>
  <c r="Z367" i="6"/>
  <c r="M367" i="6"/>
  <c r="AA367" i="6"/>
  <c r="Z310" i="6"/>
  <c r="M319" i="6"/>
  <c r="AA343" i="6"/>
  <c r="Z344" i="6"/>
  <c r="Z361" i="6"/>
  <c r="M361" i="6"/>
  <c r="AA361" i="6"/>
  <c r="Z381" i="6"/>
  <c r="M381" i="6"/>
  <c r="AA381" i="6"/>
  <c r="AA307" i="6"/>
  <c r="AA310" i="6"/>
  <c r="AA344" i="6"/>
  <c r="Z330" i="6"/>
  <c r="M360" i="6"/>
  <c r="Z360" i="6"/>
  <c r="AA360" i="6"/>
  <c r="Z377" i="6"/>
  <c r="M377" i="6"/>
  <c r="AA377" i="6"/>
  <c r="AA330" i="6"/>
  <c r="M311" i="6"/>
  <c r="M345" i="6"/>
  <c r="Z346" i="6"/>
  <c r="M346" i="6"/>
  <c r="Z348" i="6"/>
  <c r="M348" i="6"/>
  <c r="AA348" i="6"/>
  <c r="Z373" i="6"/>
  <c r="M373" i="6"/>
  <c r="AA373" i="6"/>
  <c r="Z323" i="6"/>
  <c r="M323" i="6"/>
  <c r="Z331" i="6"/>
  <c r="M331" i="6"/>
  <c r="M347" i="6"/>
  <c r="Z347" i="6"/>
  <c r="Z391" i="6"/>
  <c r="M391" i="6"/>
  <c r="AA391" i="6"/>
  <c r="AA354" i="6"/>
  <c r="Z369" i="6"/>
  <c r="M369" i="6"/>
  <c r="AA369" i="6"/>
  <c r="Z387" i="6"/>
  <c r="M387" i="6"/>
  <c r="AA387" i="6"/>
  <c r="AA323" i="6"/>
  <c r="AA331" i="6"/>
  <c r="Z356" i="6"/>
  <c r="M356" i="6"/>
  <c r="AA356" i="6"/>
  <c r="Z383" i="6"/>
  <c r="M383" i="6"/>
  <c r="AA383" i="6"/>
  <c r="M355" i="6"/>
  <c r="Z355" i="6"/>
  <c r="AA365" i="6"/>
  <c r="AA398" i="6"/>
  <c r="Z398" i="6"/>
  <c r="M398" i="6"/>
  <c r="Z366" i="6"/>
  <c r="M366" i="6"/>
  <c r="Z374" i="6"/>
  <c r="M374" i="6"/>
  <c r="Z382" i="6"/>
  <c r="M382" i="6"/>
  <c r="Z390" i="6"/>
  <c r="M390" i="6"/>
  <c r="M363" i="6"/>
  <c r="Z363" i="6"/>
  <c r="Z364" i="6"/>
  <c r="M364" i="6"/>
  <c r="Z359" i="6"/>
  <c r="M359" i="6"/>
  <c r="Z372" i="6"/>
  <c r="M372" i="6"/>
  <c r="Z380" i="6"/>
  <c r="M380" i="6"/>
  <c r="Z388" i="6"/>
  <c r="M388" i="6"/>
  <c r="Z396" i="6"/>
  <c r="M396" i="6"/>
  <c r="AA401" i="6"/>
  <c r="Z401" i="6"/>
  <c r="Z395" i="6"/>
  <c r="M395" i="6"/>
  <c r="Z351" i="6"/>
  <c r="M351" i="6"/>
  <c r="Z370" i="6"/>
  <c r="M370" i="6"/>
  <c r="Z378" i="6"/>
  <c r="M378" i="6"/>
  <c r="Z386" i="6"/>
  <c r="M386" i="6"/>
  <c r="Z394" i="6"/>
  <c r="M394" i="6"/>
  <c r="Z385" i="6"/>
  <c r="M385" i="6"/>
  <c r="Z393" i="6"/>
  <c r="M393" i="6"/>
  <c r="AA399" i="6"/>
  <c r="Z399" i="6"/>
  <c r="M399" i="6"/>
  <c r="AA366" i="6"/>
  <c r="Z368" i="6"/>
  <c r="M368" i="6"/>
  <c r="AA374" i="6"/>
  <c r="Z376" i="6"/>
  <c r="M376" i="6"/>
  <c r="AA382" i="6"/>
  <c r="Z384" i="6"/>
  <c r="M384" i="6"/>
  <c r="AA390" i="6"/>
  <c r="Z392" i="6"/>
  <c r="M392" i="6"/>
  <c r="M400" i="6"/>
  <c r="Z400" i="6"/>
  <c r="Z402" i="6"/>
  <c r="H10" i="5"/>
  <c r="AA236" i="4"/>
  <c r="Z236" i="4"/>
  <c r="AA284" i="4"/>
  <c r="Z284" i="4"/>
  <c r="AA364" i="4"/>
  <c r="Z364" i="4"/>
  <c r="M217" i="4"/>
  <c r="Z217" i="4"/>
  <c r="AA188" i="4"/>
  <c r="Z188" i="4"/>
  <c r="M188" i="4"/>
  <c r="M233" i="4"/>
  <c r="Z233" i="4"/>
  <c r="M236" i="4"/>
  <c r="M284" i="4"/>
  <c r="M92" i="4"/>
  <c r="Z265" i="4"/>
  <c r="Z92" i="4"/>
  <c r="Z40" i="4"/>
  <c r="Z156" i="4"/>
  <c r="M204" i="4"/>
  <c r="Z300" i="4"/>
  <c r="Z313" i="4"/>
  <c r="Z108" i="4"/>
  <c r="M8" i="4"/>
  <c r="Z8" i="4"/>
  <c r="AA124" i="4"/>
  <c r="M124" i="4"/>
  <c r="Z124" i="4"/>
  <c r="AA76" i="4"/>
  <c r="M76" i="4"/>
  <c r="Z76" i="4"/>
  <c r="M249" i="4"/>
  <c r="Z249" i="4"/>
  <c r="M24" i="4"/>
  <c r="Z24" i="4"/>
  <c r="M153" i="4"/>
  <c r="Z153" i="4"/>
  <c r="M297" i="4"/>
  <c r="Z297" i="4"/>
  <c r="AA348" i="4"/>
  <c r="Z348" i="4"/>
  <c r="M348" i="4"/>
  <c r="AA252" i="4"/>
  <c r="Z252" i="4"/>
  <c r="M252" i="4"/>
  <c r="AA27" i="4"/>
  <c r="M27" i="4"/>
  <c r="Z27" i="4"/>
  <c r="M105" i="4"/>
  <c r="Z105" i="4"/>
  <c r="AA59" i="4"/>
  <c r="Z59" i="4"/>
  <c r="M59" i="4"/>
  <c r="AA268" i="4"/>
  <c r="M268" i="4"/>
  <c r="Z268" i="4"/>
  <c r="AA381" i="4"/>
  <c r="M381" i="4"/>
  <c r="M137" i="4"/>
  <c r="Z137" i="4"/>
  <c r="M56" i="4"/>
  <c r="Z56" i="4"/>
  <c r="AA220" i="4"/>
  <c r="Z220" i="4"/>
  <c r="M220" i="4"/>
  <c r="AA316" i="4"/>
  <c r="M316" i="4"/>
  <c r="Z316" i="4"/>
  <c r="AA172" i="4"/>
  <c r="M172" i="4"/>
  <c r="Z172" i="4"/>
  <c r="Z329" i="4"/>
  <c r="Z98" i="4"/>
  <c r="M108" i="4"/>
  <c r="M156" i="4"/>
  <c r="Z185" i="4"/>
  <c r="Z204" i="4"/>
  <c r="Z281" i="4"/>
  <c r="M300" i="4"/>
  <c r="M364" i="4"/>
  <c r="M332" i="4"/>
  <c r="Z401" i="4"/>
  <c r="Z332" i="4"/>
  <c r="M11" i="4"/>
  <c r="M21" i="4"/>
  <c r="Z121" i="4"/>
  <c r="M140" i="4"/>
  <c r="Z169" i="4"/>
  <c r="Z11" i="4"/>
  <c r="Z140" i="4"/>
  <c r="Z114" i="4"/>
  <c r="Z201" i="4"/>
  <c r="M43" i="4"/>
  <c r="Z43" i="4"/>
  <c r="M58" i="4"/>
  <c r="AA58" i="4"/>
  <c r="Z58" i="4"/>
  <c r="M65" i="4"/>
  <c r="AA65" i="4"/>
  <c r="Z65" i="4"/>
  <c r="M25" i="4"/>
  <c r="AA25" i="4"/>
  <c r="Z25" i="4"/>
  <c r="M32" i="4"/>
  <c r="Z32" i="4"/>
  <c r="AA32" i="4"/>
  <c r="M78" i="4"/>
  <c r="Z78" i="4"/>
  <c r="AA78" i="4"/>
  <c r="Z4" i="4"/>
  <c r="M4" i="4"/>
  <c r="AA4" i="4"/>
  <c r="AA45" i="4"/>
  <c r="Z45" i="4"/>
  <c r="M45" i="4"/>
  <c r="M51" i="4"/>
  <c r="AA51" i="4"/>
  <c r="Z51" i="4"/>
  <c r="M70" i="4"/>
  <c r="AA70" i="4"/>
  <c r="Z70" i="4"/>
  <c r="M37" i="4"/>
  <c r="AA37" i="4"/>
  <c r="Z37" i="4"/>
  <c r="Z64" i="4"/>
  <c r="M64" i="4"/>
  <c r="AA64" i="4"/>
  <c r="M17" i="4"/>
  <c r="AA17" i="4"/>
  <c r="Z17" i="4"/>
  <c r="M57" i="4"/>
  <c r="AA57" i="4"/>
  <c r="Z57" i="4"/>
  <c r="Z31" i="4"/>
  <c r="M31" i="4"/>
  <c r="AA31" i="4"/>
  <c r="AA3" i="4"/>
  <c r="M3" i="4"/>
  <c r="Z3" i="4"/>
  <c r="M23" i="4"/>
  <c r="AA23" i="4"/>
  <c r="Z23" i="4"/>
  <c r="M69" i="4"/>
  <c r="AA69" i="4"/>
  <c r="Z69" i="4"/>
  <c r="M9" i="4"/>
  <c r="AA9" i="4"/>
  <c r="Z9" i="4"/>
  <c r="Z16" i="4"/>
  <c r="M16" i="4"/>
  <c r="AA16" i="4"/>
  <c r="M36" i="4"/>
  <c r="AA36" i="4"/>
  <c r="Z36" i="4"/>
  <c r="M10" i="4"/>
  <c r="AA10" i="4"/>
  <c r="Z10" i="4"/>
  <c r="M42" i="4"/>
  <c r="AA42" i="4"/>
  <c r="Z42" i="4"/>
  <c r="M49" i="4"/>
  <c r="AA49" i="4"/>
  <c r="Z49" i="4"/>
  <c r="M55" i="4"/>
  <c r="AA55" i="4"/>
  <c r="Z55" i="4"/>
  <c r="AA62" i="4"/>
  <c r="Z62" i="4"/>
  <c r="M62" i="4"/>
  <c r="M68" i="4"/>
  <c r="AA68" i="4"/>
  <c r="Z68" i="4"/>
  <c r="Z15" i="4"/>
  <c r="AA15" i="4"/>
  <c r="M15" i="4"/>
  <c r="AA29" i="4"/>
  <c r="Z29" i="4"/>
  <c r="M29" i="4"/>
  <c r="M35" i="4"/>
  <c r="AA35" i="4"/>
  <c r="Z35" i="4"/>
  <c r="M7" i="4"/>
  <c r="AA7" i="4"/>
  <c r="Z7" i="4"/>
  <c r="M41" i="4"/>
  <c r="AA41" i="4"/>
  <c r="Z41" i="4"/>
  <c r="M48" i="4"/>
  <c r="AA48" i="4"/>
  <c r="Z48" i="4"/>
  <c r="Z61" i="4"/>
  <c r="AA61" i="4"/>
  <c r="M61" i="4"/>
  <c r="M53" i="4"/>
  <c r="AA53" i="4"/>
  <c r="Z53" i="4"/>
  <c r="M20" i="4"/>
  <c r="AA20" i="4"/>
  <c r="Z20" i="4"/>
  <c r="M6" i="4"/>
  <c r="AA6" i="4"/>
  <c r="Z6" i="4"/>
  <c r="Z47" i="4"/>
  <c r="M47" i="4"/>
  <c r="AA47" i="4"/>
  <c r="M66" i="4"/>
  <c r="AA66" i="4"/>
  <c r="Z66" i="4"/>
  <c r="M72" i="4"/>
  <c r="AA72" i="4"/>
  <c r="Z72" i="4"/>
  <c r="AA13" i="4"/>
  <c r="Z13" i="4"/>
  <c r="M13" i="4"/>
  <c r="M19" i="4"/>
  <c r="AA19" i="4"/>
  <c r="Z19" i="4"/>
  <c r="M26" i="4"/>
  <c r="AA26" i="4"/>
  <c r="Z26" i="4"/>
  <c r="M33" i="4"/>
  <c r="AA33" i="4"/>
  <c r="Z33" i="4"/>
  <c r="M39" i="4"/>
  <c r="AA39" i="4"/>
  <c r="Z39" i="4"/>
  <c r="M52" i="4"/>
  <c r="AA52" i="4"/>
  <c r="Z52" i="4"/>
  <c r="M100" i="4"/>
  <c r="Z100" i="4"/>
  <c r="M107" i="4"/>
  <c r="AA107" i="4"/>
  <c r="Z107" i="4"/>
  <c r="Z147" i="4"/>
  <c r="M147" i="4"/>
  <c r="AA147" i="4"/>
  <c r="M154" i="4"/>
  <c r="AA154" i="4"/>
  <c r="Z154" i="4"/>
  <c r="AA161" i="4"/>
  <c r="Z161" i="4"/>
  <c r="M161" i="4"/>
  <c r="M168" i="4"/>
  <c r="AA168" i="4"/>
  <c r="Z168" i="4"/>
  <c r="M190" i="4"/>
  <c r="AA190" i="4"/>
  <c r="Z190" i="4"/>
  <c r="Z211" i="4"/>
  <c r="M211" i="4"/>
  <c r="AA211" i="4"/>
  <c r="M218" i="4"/>
  <c r="AA218" i="4"/>
  <c r="Z218" i="4"/>
  <c r="AA225" i="4"/>
  <c r="Z225" i="4"/>
  <c r="M225" i="4"/>
  <c r="M232" i="4"/>
  <c r="AA232" i="4"/>
  <c r="Z232" i="4"/>
  <c r="M254" i="4"/>
  <c r="AA254" i="4"/>
  <c r="Z254" i="4"/>
  <c r="Z275" i="4"/>
  <c r="M275" i="4"/>
  <c r="AA275" i="4"/>
  <c r="M282" i="4"/>
  <c r="AA282" i="4"/>
  <c r="Z282" i="4"/>
  <c r="AA289" i="4"/>
  <c r="Z289" i="4"/>
  <c r="M289" i="4"/>
  <c r="M296" i="4"/>
  <c r="AA296" i="4"/>
  <c r="Z296" i="4"/>
  <c r="M342" i="4"/>
  <c r="AA342" i="4"/>
  <c r="Z342" i="4"/>
  <c r="M379" i="4"/>
  <c r="AA379" i="4"/>
  <c r="Z379" i="4"/>
  <c r="M14" i="4"/>
  <c r="M30" i="4"/>
  <c r="M46" i="4"/>
  <c r="M63" i="4"/>
  <c r="Z83" i="4"/>
  <c r="M83" i="4"/>
  <c r="AA83" i="4"/>
  <c r="Z131" i="4"/>
  <c r="M131" i="4"/>
  <c r="AA131" i="4"/>
  <c r="M138" i="4"/>
  <c r="AA138" i="4"/>
  <c r="Z138" i="4"/>
  <c r="M146" i="4"/>
  <c r="M175" i="4"/>
  <c r="AA175" i="4"/>
  <c r="Z175" i="4"/>
  <c r="M182" i="4"/>
  <c r="AA182" i="4"/>
  <c r="Z182" i="4"/>
  <c r="M196" i="4"/>
  <c r="Z196" i="4"/>
  <c r="M203" i="4"/>
  <c r="AA203" i="4"/>
  <c r="Z203" i="4"/>
  <c r="AA210" i="4"/>
  <c r="Z210" i="4"/>
  <c r="M239" i="4"/>
  <c r="AA239" i="4"/>
  <c r="Z239" i="4"/>
  <c r="M246" i="4"/>
  <c r="AA246" i="4"/>
  <c r="Z246" i="4"/>
  <c r="M260" i="4"/>
  <c r="Z260" i="4"/>
  <c r="M267" i="4"/>
  <c r="AA267" i="4"/>
  <c r="Z267" i="4"/>
  <c r="AA274" i="4"/>
  <c r="Z274" i="4"/>
  <c r="M303" i="4"/>
  <c r="AA303" i="4"/>
  <c r="Z303" i="4"/>
  <c r="M309" i="4"/>
  <c r="AA309" i="4"/>
  <c r="Z309" i="4"/>
  <c r="M367" i="4"/>
  <c r="AA367" i="4"/>
  <c r="Z367" i="4"/>
  <c r="M373" i="4"/>
  <c r="AA373" i="4"/>
  <c r="Z373" i="4"/>
  <c r="M391" i="4"/>
  <c r="AA391" i="4"/>
  <c r="Z391" i="4"/>
  <c r="Z2" i="4"/>
  <c r="Z18" i="4"/>
  <c r="Z34" i="4"/>
  <c r="Z50" i="4"/>
  <c r="Z67" i="4"/>
  <c r="Z79" i="4"/>
  <c r="M82" i="4"/>
  <c r="M90" i="4"/>
  <c r="AA90" i="4"/>
  <c r="Z90" i="4"/>
  <c r="Z115" i="4"/>
  <c r="M115" i="4"/>
  <c r="AA115" i="4"/>
  <c r="M122" i="4"/>
  <c r="AA122" i="4"/>
  <c r="Z122" i="4"/>
  <c r="M130" i="4"/>
  <c r="Z145" i="4"/>
  <c r="M145" i="4"/>
  <c r="M210" i="4"/>
  <c r="M315" i="4"/>
  <c r="AA315" i="4"/>
  <c r="Z315" i="4"/>
  <c r="AA322" i="4"/>
  <c r="Z322" i="4"/>
  <c r="M322" i="4"/>
  <c r="M328" i="4"/>
  <c r="AA328" i="4"/>
  <c r="Z328" i="4"/>
  <c r="M347" i="4"/>
  <c r="AA347" i="4"/>
  <c r="Z347" i="4"/>
  <c r="AA354" i="4"/>
  <c r="Z354" i="4"/>
  <c r="M354" i="4"/>
  <c r="M360" i="4"/>
  <c r="AA360" i="4"/>
  <c r="Z360" i="4"/>
  <c r="AA385" i="4"/>
  <c r="Z385" i="4"/>
  <c r="M385" i="4"/>
  <c r="M396" i="4"/>
  <c r="AA396" i="4"/>
  <c r="Z396" i="4"/>
  <c r="AA2" i="4"/>
  <c r="AA18" i="4"/>
  <c r="AA34" i="4"/>
  <c r="AA50" i="4"/>
  <c r="AA67" i="4"/>
  <c r="AA79" i="4"/>
  <c r="Z81" i="4"/>
  <c r="M81" i="4"/>
  <c r="Z99" i="4"/>
  <c r="M99" i="4"/>
  <c r="AA99" i="4"/>
  <c r="M106" i="4"/>
  <c r="AA106" i="4"/>
  <c r="Z106" i="4"/>
  <c r="M114" i="4"/>
  <c r="Z129" i="4"/>
  <c r="M129" i="4"/>
  <c r="M181" i="4"/>
  <c r="AA181" i="4"/>
  <c r="M245" i="4"/>
  <c r="AA245" i="4"/>
  <c r="M335" i="4"/>
  <c r="AA335" i="4"/>
  <c r="Z335" i="4"/>
  <c r="M341" i="4"/>
  <c r="AA341" i="4"/>
  <c r="Z341" i="4"/>
  <c r="M378" i="4"/>
  <c r="AA378" i="4"/>
  <c r="Z378" i="4"/>
  <c r="AA402" i="4"/>
  <c r="Z402" i="4"/>
  <c r="M402" i="4"/>
  <c r="M89" i="4"/>
  <c r="AA89" i="4"/>
  <c r="Z113" i="4"/>
  <c r="M113" i="4"/>
  <c r="M152" i="4"/>
  <c r="AA152" i="4"/>
  <c r="Z152" i="4"/>
  <c r="M174" i="4"/>
  <c r="AA174" i="4"/>
  <c r="Z174" i="4"/>
  <c r="Z195" i="4"/>
  <c r="M195" i="4"/>
  <c r="AA195" i="4"/>
  <c r="M202" i="4"/>
  <c r="AA202" i="4"/>
  <c r="Z202" i="4"/>
  <c r="AA209" i="4"/>
  <c r="Z209" i="4"/>
  <c r="M209" i="4"/>
  <c r="M216" i="4"/>
  <c r="AA216" i="4"/>
  <c r="Z216" i="4"/>
  <c r="M238" i="4"/>
  <c r="AA238" i="4"/>
  <c r="Z238" i="4"/>
  <c r="Z259" i="4"/>
  <c r="M259" i="4"/>
  <c r="AA259" i="4"/>
  <c r="M266" i="4"/>
  <c r="AA266" i="4"/>
  <c r="Z266" i="4"/>
  <c r="AA273" i="4"/>
  <c r="Z273" i="4"/>
  <c r="M273" i="4"/>
  <c r="M280" i="4"/>
  <c r="AA280" i="4"/>
  <c r="Z280" i="4"/>
  <c r="M302" i="4"/>
  <c r="AA302" i="4"/>
  <c r="Z302" i="4"/>
  <c r="M308" i="4"/>
  <c r="AA308" i="4"/>
  <c r="Z308" i="4"/>
  <c r="M366" i="4"/>
  <c r="AA366" i="4"/>
  <c r="Z366" i="4"/>
  <c r="M372" i="4"/>
  <c r="AA372" i="4"/>
  <c r="Z372" i="4"/>
  <c r="M390" i="4"/>
  <c r="AA390" i="4"/>
  <c r="Z390" i="4"/>
  <c r="Z5" i="4"/>
  <c r="Z21" i="4"/>
  <c r="M80" i="4"/>
  <c r="AA80" i="4"/>
  <c r="Z97" i="4"/>
  <c r="M97" i="4"/>
  <c r="M136" i="4"/>
  <c r="AA136" i="4"/>
  <c r="Z136" i="4"/>
  <c r="M144" i="4"/>
  <c r="AA144" i="4"/>
  <c r="Z144" i="4"/>
  <c r="M159" i="4"/>
  <c r="AA159" i="4"/>
  <c r="Z159" i="4"/>
  <c r="M166" i="4"/>
  <c r="AA166" i="4"/>
  <c r="Z166" i="4"/>
  <c r="M180" i="4"/>
  <c r="Z180" i="4"/>
  <c r="M187" i="4"/>
  <c r="AA187" i="4"/>
  <c r="Z187" i="4"/>
  <c r="AA194" i="4"/>
  <c r="Z194" i="4"/>
  <c r="M223" i="4"/>
  <c r="AA223" i="4"/>
  <c r="Z223" i="4"/>
  <c r="M230" i="4"/>
  <c r="AA230" i="4"/>
  <c r="Z230" i="4"/>
  <c r="M244" i="4"/>
  <c r="Z244" i="4"/>
  <c r="M251" i="4"/>
  <c r="AA251" i="4"/>
  <c r="Z251" i="4"/>
  <c r="AA258" i="4"/>
  <c r="Z258" i="4"/>
  <c r="M287" i="4"/>
  <c r="AA287" i="4"/>
  <c r="Z287" i="4"/>
  <c r="M294" i="4"/>
  <c r="AA294" i="4"/>
  <c r="Z294" i="4"/>
  <c r="M314" i="4"/>
  <c r="AA314" i="4"/>
  <c r="Z314" i="4"/>
  <c r="AA321" i="4"/>
  <c r="Z321" i="4"/>
  <c r="M321" i="4"/>
  <c r="M346" i="4"/>
  <c r="AA346" i="4"/>
  <c r="Z346" i="4"/>
  <c r="AA353" i="4"/>
  <c r="Z353" i="4"/>
  <c r="M353" i="4"/>
  <c r="M395" i="4"/>
  <c r="AA395" i="4"/>
  <c r="Z395" i="4"/>
  <c r="AA5" i="4"/>
  <c r="Z22" i="4"/>
  <c r="Z38" i="4"/>
  <c r="Z54" i="4"/>
  <c r="Z71" i="4"/>
  <c r="Z74" i="4"/>
  <c r="M88" i="4"/>
  <c r="Z88" i="4"/>
  <c r="Z95" i="4"/>
  <c r="M120" i="4"/>
  <c r="AA120" i="4"/>
  <c r="Z120" i="4"/>
  <c r="M128" i="4"/>
  <c r="AA128" i="4"/>
  <c r="Z128" i="4"/>
  <c r="AA143" i="4"/>
  <c r="Z143" i="4"/>
  <c r="M194" i="4"/>
  <c r="M258" i="4"/>
  <c r="M334" i="4"/>
  <c r="AA334" i="4"/>
  <c r="Z334" i="4"/>
  <c r="M340" i="4"/>
  <c r="AA340" i="4"/>
  <c r="Z340" i="4"/>
  <c r="M377" i="4"/>
  <c r="AA377" i="4"/>
  <c r="Z377" i="4"/>
  <c r="AA22" i="4"/>
  <c r="AA38" i="4"/>
  <c r="AA54" i="4"/>
  <c r="AA71" i="4"/>
  <c r="Z73" i="4"/>
  <c r="AA74" i="4"/>
  <c r="AA77" i="4"/>
  <c r="Z77" i="4"/>
  <c r="M104" i="4"/>
  <c r="AA104" i="4"/>
  <c r="Z104" i="4"/>
  <c r="M112" i="4"/>
  <c r="AA112" i="4"/>
  <c r="Z112" i="4"/>
  <c r="AA127" i="4"/>
  <c r="Z127" i="4"/>
  <c r="M143" i="4"/>
  <c r="M165" i="4"/>
  <c r="AA165" i="4"/>
  <c r="M229" i="4"/>
  <c r="AA229" i="4"/>
  <c r="M293" i="4"/>
  <c r="AA293" i="4"/>
  <c r="M326" i="4"/>
  <c r="AA326" i="4"/>
  <c r="Z326" i="4"/>
  <c r="M358" i="4"/>
  <c r="AA358" i="4"/>
  <c r="Z358" i="4"/>
  <c r="M383" i="4"/>
  <c r="AA383" i="4"/>
  <c r="Z383" i="4"/>
  <c r="M389" i="4"/>
  <c r="AA389" i="4"/>
  <c r="Z389" i="4"/>
  <c r="M400" i="4"/>
  <c r="AA400" i="4"/>
  <c r="Z400" i="4"/>
  <c r="AA73" i="4"/>
  <c r="M75" i="4"/>
  <c r="AA75" i="4"/>
  <c r="M96" i="4"/>
  <c r="AA96" i="4"/>
  <c r="Z96" i="4"/>
  <c r="AA111" i="4"/>
  <c r="Z111" i="4"/>
  <c r="M158" i="4"/>
  <c r="AA158" i="4"/>
  <c r="Z158" i="4"/>
  <c r="Z179" i="4"/>
  <c r="M179" i="4"/>
  <c r="AA179" i="4"/>
  <c r="M186" i="4"/>
  <c r="AA186" i="4"/>
  <c r="Z186" i="4"/>
  <c r="AA193" i="4"/>
  <c r="Z193" i="4"/>
  <c r="M193" i="4"/>
  <c r="M200" i="4"/>
  <c r="AA200" i="4"/>
  <c r="Z200" i="4"/>
  <c r="M222" i="4"/>
  <c r="AA222" i="4"/>
  <c r="Z222" i="4"/>
  <c r="Z243" i="4"/>
  <c r="M243" i="4"/>
  <c r="AA243" i="4"/>
  <c r="M250" i="4"/>
  <c r="AA250" i="4"/>
  <c r="Z250" i="4"/>
  <c r="AA257" i="4"/>
  <c r="Z257" i="4"/>
  <c r="M257" i="4"/>
  <c r="M264" i="4"/>
  <c r="AA264" i="4"/>
  <c r="Z264" i="4"/>
  <c r="M286" i="4"/>
  <c r="AA286" i="4"/>
  <c r="Z286" i="4"/>
  <c r="M345" i="4"/>
  <c r="AA345" i="4"/>
  <c r="Z345" i="4"/>
  <c r="M394" i="4"/>
  <c r="AA394" i="4"/>
  <c r="Z394" i="4"/>
  <c r="AA8" i="4"/>
  <c r="AA24" i="4"/>
  <c r="AA40" i="4"/>
  <c r="AA56" i="4"/>
  <c r="M87" i="4"/>
  <c r="AA87" i="4"/>
  <c r="Z87" i="4"/>
  <c r="M95" i="4"/>
  <c r="M111" i="4"/>
  <c r="M142" i="4"/>
  <c r="AA142" i="4"/>
  <c r="Z142" i="4"/>
  <c r="M150" i="4"/>
  <c r="AA150" i="4"/>
  <c r="Z150" i="4"/>
  <c r="M164" i="4"/>
  <c r="Z164" i="4"/>
  <c r="M171" i="4"/>
  <c r="AA171" i="4"/>
  <c r="Z171" i="4"/>
  <c r="AA178" i="4"/>
  <c r="Z178" i="4"/>
  <c r="M207" i="4"/>
  <c r="AA207" i="4"/>
  <c r="Z207" i="4"/>
  <c r="M214" i="4"/>
  <c r="AA214" i="4"/>
  <c r="Z214" i="4"/>
  <c r="M228" i="4"/>
  <c r="Z228" i="4"/>
  <c r="M235" i="4"/>
  <c r="AA235" i="4"/>
  <c r="Z235" i="4"/>
  <c r="AA242" i="4"/>
  <c r="Z242" i="4"/>
  <c r="M271" i="4"/>
  <c r="AA271" i="4"/>
  <c r="Z271" i="4"/>
  <c r="M278" i="4"/>
  <c r="AA278" i="4"/>
  <c r="Z278" i="4"/>
  <c r="M292" i="4"/>
  <c r="Z292" i="4"/>
  <c r="M299" i="4"/>
  <c r="AA299" i="4"/>
  <c r="Z299" i="4"/>
  <c r="AA306" i="4"/>
  <c r="Z306" i="4"/>
  <c r="M306" i="4"/>
  <c r="M312" i="4"/>
  <c r="AA312" i="4"/>
  <c r="Z312" i="4"/>
  <c r="M363" i="4"/>
  <c r="AA363" i="4"/>
  <c r="Z363" i="4"/>
  <c r="AA370" i="4"/>
  <c r="Z370" i="4"/>
  <c r="M370" i="4"/>
  <c r="M376" i="4"/>
  <c r="AA376" i="4"/>
  <c r="Z376" i="4"/>
  <c r="AA86" i="4"/>
  <c r="Z86" i="4"/>
  <c r="M94" i="4"/>
  <c r="Z94" i="4"/>
  <c r="M126" i="4"/>
  <c r="AA126" i="4"/>
  <c r="Z126" i="4"/>
  <c r="M134" i="4"/>
  <c r="AA134" i="4"/>
  <c r="Z134" i="4"/>
  <c r="M178" i="4"/>
  <c r="M242" i="4"/>
  <c r="M319" i="4"/>
  <c r="AA319" i="4"/>
  <c r="Z319" i="4"/>
  <c r="M325" i="4"/>
  <c r="AA325" i="4"/>
  <c r="Z325" i="4"/>
  <c r="M351" i="4"/>
  <c r="AA351" i="4"/>
  <c r="Z351" i="4"/>
  <c r="M357" i="4"/>
  <c r="AA357" i="4"/>
  <c r="Z357" i="4"/>
  <c r="M388" i="4"/>
  <c r="AA388" i="4"/>
  <c r="Z388" i="4"/>
  <c r="M399" i="4"/>
  <c r="AA399" i="4"/>
  <c r="Z399" i="4"/>
  <c r="M86" i="4"/>
  <c r="M110" i="4"/>
  <c r="AA110" i="4"/>
  <c r="Z110" i="4"/>
  <c r="M118" i="4"/>
  <c r="AA118" i="4"/>
  <c r="Z118" i="4"/>
  <c r="M149" i="4"/>
  <c r="AA149" i="4"/>
  <c r="M213" i="4"/>
  <c r="AA213" i="4"/>
  <c r="M277" i="4"/>
  <c r="AA277" i="4"/>
  <c r="M331" i="4"/>
  <c r="AA331" i="4"/>
  <c r="Z331" i="4"/>
  <c r="AA338" i="4"/>
  <c r="Z338" i="4"/>
  <c r="M338" i="4"/>
  <c r="M344" i="4"/>
  <c r="AA344" i="4"/>
  <c r="Z344" i="4"/>
  <c r="M393" i="4"/>
  <c r="AA393" i="4"/>
  <c r="Z393" i="4"/>
  <c r="Z12" i="4"/>
  <c r="Z28" i="4"/>
  <c r="Z44" i="4"/>
  <c r="Z60" i="4"/>
  <c r="M85" i="4"/>
  <c r="AA85" i="4"/>
  <c r="M102" i="4"/>
  <c r="AA102" i="4"/>
  <c r="Z102" i="4"/>
  <c r="M133" i="4"/>
  <c r="AA133" i="4"/>
  <c r="Z163" i="4"/>
  <c r="M163" i="4"/>
  <c r="AA163" i="4"/>
  <c r="M170" i="4"/>
  <c r="AA170" i="4"/>
  <c r="Z170" i="4"/>
  <c r="AA177" i="4"/>
  <c r="Z177" i="4"/>
  <c r="M177" i="4"/>
  <c r="M184" i="4"/>
  <c r="AA184" i="4"/>
  <c r="Z184" i="4"/>
  <c r="M206" i="4"/>
  <c r="AA206" i="4"/>
  <c r="Z206" i="4"/>
  <c r="Z227" i="4"/>
  <c r="M227" i="4"/>
  <c r="AA227" i="4"/>
  <c r="M234" i="4"/>
  <c r="AA234" i="4"/>
  <c r="Z234" i="4"/>
  <c r="AA241" i="4"/>
  <c r="Z241" i="4"/>
  <c r="M241" i="4"/>
  <c r="M248" i="4"/>
  <c r="AA248" i="4"/>
  <c r="Z248" i="4"/>
  <c r="M270" i="4"/>
  <c r="AA270" i="4"/>
  <c r="Z270" i="4"/>
  <c r="Z291" i="4"/>
  <c r="M291" i="4"/>
  <c r="AA291" i="4"/>
  <c r="M298" i="4"/>
  <c r="AA298" i="4"/>
  <c r="Z298" i="4"/>
  <c r="AA305" i="4"/>
  <c r="Z305" i="4"/>
  <c r="M305" i="4"/>
  <c r="M362" i="4"/>
  <c r="AA362" i="4"/>
  <c r="Z362" i="4"/>
  <c r="AA369" i="4"/>
  <c r="Z369" i="4"/>
  <c r="M369" i="4"/>
  <c r="AA12" i="4"/>
  <c r="AA28" i="4"/>
  <c r="AA44" i="4"/>
  <c r="AA60" i="4"/>
  <c r="M93" i="4"/>
  <c r="AA93" i="4"/>
  <c r="Z93" i="4"/>
  <c r="AA100" i="4"/>
  <c r="M117" i="4"/>
  <c r="AA117" i="4"/>
  <c r="M148" i="4"/>
  <c r="Z148" i="4"/>
  <c r="M155" i="4"/>
  <c r="AA155" i="4"/>
  <c r="Z155" i="4"/>
  <c r="AA162" i="4"/>
  <c r="Z162" i="4"/>
  <c r="M191" i="4"/>
  <c r="AA191" i="4"/>
  <c r="Z191" i="4"/>
  <c r="M198" i="4"/>
  <c r="AA198" i="4"/>
  <c r="Z198" i="4"/>
  <c r="M212" i="4"/>
  <c r="Z212" i="4"/>
  <c r="M219" i="4"/>
  <c r="AA219" i="4"/>
  <c r="Z219" i="4"/>
  <c r="AA226" i="4"/>
  <c r="Z226" i="4"/>
  <c r="M255" i="4"/>
  <c r="AA255" i="4"/>
  <c r="Z255" i="4"/>
  <c r="M262" i="4"/>
  <c r="AA262" i="4"/>
  <c r="Z262" i="4"/>
  <c r="M276" i="4"/>
  <c r="Z276" i="4"/>
  <c r="M283" i="4"/>
  <c r="AA283" i="4"/>
  <c r="Z283" i="4"/>
  <c r="AA290" i="4"/>
  <c r="Z290" i="4"/>
  <c r="M318" i="4"/>
  <c r="AA318" i="4"/>
  <c r="Z318" i="4"/>
  <c r="M324" i="4"/>
  <c r="AA324" i="4"/>
  <c r="Z324" i="4"/>
  <c r="M350" i="4"/>
  <c r="AA350" i="4"/>
  <c r="Z350" i="4"/>
  <c r="M356" i="4"/>
  <c r="AA356" i="4"/>
  <c r="Z356" i="4"/>
  <c r="M380" i="4"/>
  <c r="AA380" i="4"/>
  <c r="Z380" i="4"/>
  <c r="Z14" i="4"/>
  <c r="Z30" i="4"/>
  <c r="Z46" i="4"/>
  <c r="Z63" i="4"/>
  <c r="M84" i="4"/>
  <c r="Z84" i="4"/>
  <c r="M101" i="4"/>
  <c r="AA101" i="4"/>
  <c r="M132" i="4"/>
  <c r="Z132" i="4"/>
  <c r="M139" i="4"/>
  <c r="AA139" i="4"/>
  <c r="Z139" i="4"/>
  <c r="Z146" i="4"/>
  <c r="AA196" i="4"/>
  <c r="M310" i="4"/>
  <c r="AA310" i="4"/>
  <c r="Z310" i="4"/>
  <c r="M330" i="4"/>
  <c r="AA330" i="4"/>
  <c r="Z330" i="4"/>
  <c r="AA337" i="4"/>
  <c r="Z337" i="4"/>
  <c r="M337" i="4"/>
  <c r="M374" i="4"/>
  <c r="AA374" i="4"/>
  <c r="Z374" i="4"/>
  <c r="M392" i="4"/>
  <c r="AA392" i="4"/>
  <c r="Z392" i="4"/>
  <c r="Z82" i="4"/>
  <c r="M91" i="4"/>
  <c r="AA91" i="4"/>
  <c r="Z91" i="4"/>
  <c r="M116" i="4"/>
  <c r="Z116" i="4"/>
  <c r="M123" i="4"/>
  <c r="AA123" i="4"/>
  <c r="Z123" i="4"/>
  <c r="Z130" i="4"/>
  <c r="AA145" i="4"/>
  <c r="M197" i="4"/>
  <c r="AA197" i="4"/>
  <c r="M261" i="4"/>
  <c r="AA261" i="4"/>
  <c r="M361" i="4"/>
  <c r="AA361" i="4"/>
  <c r="Z361" i="4"/>
  <c r="AA386" i="4"/>
  <c r="Z386" i="4"/>
  <c r="M386" i="4"/>
  <c r="M397" i="4"/>
  <c r="AA397" i="4"/>
  <c r="Z397" i="4"/>
  <c r="AA307" i="4"/>
  <c r="AA323" i="4"/>
  <c r="AA339" i="4"/>
  <c r="AA355" i="4"/>
  <c r="AA371" i="4"/>
  <c r="AA387" i="4"/>
  <c r="M401" i="4"/>
  <c r="M307" i="4"/>
  <c r="M323" i="4"/>
  <c r="M339" i="4"/>
  <c r="M355" i="4"/>
  <c r="M371" i="4"/>
  <c r="M387" i="4"/>
  <c r="Z103" i="4"/>
  <c r="Z119" i="4"/>
  <c r="Z135" i="4"/>
  <c r="Z151" i="4"/>
  <c r="Z167" i="4"/>
  <c r="Z183" i="4"/>
  <c r="Z199" i="4"/>
  <c r="Z215" i="4"/>
  <c r="Z231" i="4"/>
  <c r="Z247" i="4"/>
  <c r="Z263" i="4"/>
  <c r="Z279" i="4"/>
  <c r="Z295" i="4"/>
  <c r="Z311" i="4"/>
  <c r="Z327" i="4"/>
  <c r="Z343" i="4"/>
  <c r="Z359" i="4"/>
  <c r="Z375" i="4"/>
  <c r="AA103" i="4"/>
  <c r="AA119" i="4"/>
  <c r="AA135" i="4"/>
  <c r="AA151" i="4"/>
  <c r="AA167" i="4"/>
  <c r="AA183" i="4"/>
  <c r="AA199" i="4"/>
  <c r="AA215" i="4"/>
  <c r="AA231" i="4"/>
  <c r="AA247" i="4"/>
  <c r="AA263" i="4"/>
  <c r="AA279" i="4"/>
  <c r="AA295" i="4"/>
  <c r="AA311" i="4"/>
  <c r="AA327" i="4"/>
  <c r="AA343" i="4"/>
  <c r="AA359" i="4"/>
  <c r="AA375" i="4"/>
  <c r="AA105" i="4"/>
  <c r="AA121" i="4"/>
  <c r="AA137" i="4"/>
  <c r="AA153" i="4"/>
  <c r="AA169" i="4"/>
  <c r="AA185" i="4"/>
  <c r="AA201" i="4"/>
  <c r="AA217" i="4"/>
  <c r="AA233" i="4"/>
  <c r="AA249" i="4"/>
  <c r="AA265" i="4"/>
  <c r="AA281" i="4"/>
  <c r="AA297" i="4"/>
  <c r="AA313" i="4"/>
  <c r="AA329" i="4"/>
  <c r="Z109" i="4"/>
  <c r="Z125" i="4"/>
  <c r="Z141" i="4"/>
  <c r="Z157" i="4"/>
  <c r="Z173" i="4"/>
  <c r="Z189" i="4"/>
  <c r="Z205" i="4"/>
  <c r="Z221" i="4"/>
  <c r="Z237" i="4"/>
  <c r="Z253" i="4"/>
  <c r="Z269" i="4"/>
  <c r="Z285" i="4"/>
  <c r="Z301" i="4"/>
  <c r="Z317" i="4"/>
  <c r="Z333" i="4"/>
  <c r="Z349" i="4"/>
  <c r="Z365" i="4"/>
  <c r="Z381" i="4"/>
  <c r="AA109" i="4"/>
  <c r="AA125" i="4"/>
  <c r="AA141" i="4"/>
  <c r="AA157" i="4"/>
  <c r="AA173" i="4"/>
  <c r="AA189" i="4"/>
  <c r="AA205" i="4"/>
  <c r="AA221" i="4"/>
  <c r="AA237" i="4"/>
  <c r="AA253" i="4"/>
  <c r="AA269" i="4"/>
  <c r="AA285" i="4"/>
  <c r="AA301" i="4"/>
  <c r="AA317" i="4"/>
  <c r="AA333" i="4"/>
  <c r="AA349" i="4"/>
  <c r="AA365" i="4"/>
  <c r="Z382" i="4"/>
  <c r="Z398" i="4"/>
  <c r="AA382" i="4"/>
  <c r="AA398" i="4"/>
  <c r="Z160" i="4"/>
  <c r="Z176" i="4"/>
  <c r="Z192" i="4"/>
  <c r="Z208" i="4"/>
  <c r="Z224" i="4"/>
  <c r="Z240" i="4"/>
  <c r="Z256" i="4"/>
  <c r="Z272" i="4"/>
  <c r="Z288" i="4"/>
  <c r="Z304" i="4"/>
  <c r="Z320" i="4"/>
  <c r="Z336" i="4"/>
  <c r="Z352" i="4"/>
  <c r="Z368" i="4"/>
  <c r="Z384" i="4"/>
  <c r="AA160" i="4"/>
  <c r="AA176" i="4"/>
  <c r="AA192" i="4"/>
  <c r="AA208" i="4"/>
  <c r="AA224" i="4"/>
  <c r="AA240" i="4"/>
  <c r="AA256" i="4"/>
  <c r="AA272" i="4"/>
  <c r="AA288" i="4"/>
  <c r="AA304" i="4"/>
  <c r="AA320" i="4"/>
  <c r="AA336" i="4"/>
  <c r="AA352" i="4"/>
  <c r="AA368" i="4"/>
  <c r="AA384" i="4"/>
  <c r="O2" i="4" l="1" a="1"/>
  <c r="O2" i="4" s="1"/>
  <c r="R2" i="4" a="1"/>
  <c r="R2" i="4" s="1"/>
  <c r="V2" i="4" a="1"/>
  <c r="V2" i="4" s="1"/>
  <c r="W2" i="4" a="1"/>
  <c r="W2" i="4" s="1"/>
  <c r="U2" i="4" a="1"/>
  <c r="U2" i="4" s="1"/>
  <c r="T2" i="4" a="1"/>
  <c r="T2" i="4" s="1"/>
  <c r="Y2" i="4"/>
  <c r="Y2" i="6" s="1"/>
  <c r="Y403" i="6" s="1"/>
  <c r="S2" i="4" a="1"/>
  <c r="S2" i="4" s="1"/>
  <c r="X2" i="6" a="1"/>
  <c r="X2" i="6" s="1"/>
  <c r="X403" i="6" s="1"/>
  <c r="Q2" i="4" a="1"/>
  <c r="Q2" i="4" s="1"/>
  <c r="Q2" i="6" s="1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2" i="2"/>
  <c r="P401" i="2"/>
  <c r="Q401" i="2"/>
  <c r="R401" i="2"/>
  <c r="S401" i="2"/>
  <c r="T401" i="2"/>
  <c r="U401" i="2"/>
  <c r="V401" i="2"/>
  <c r="W401" i="2"/>
  <c r="P402" i="2"/>
  <c r="Q402" i="2"/>
  <c r="R402" i="2"/>
  <c r="S402" i="2"/>
  <c r="T402" i="2"/>
  <c r="U402" i="2"/>
  <c r="V402" i="2"/>
  <c r="W402" i="2"/>
  <c r="N401" i="2"/>
  <c r="N402" i="2"/>
  <c r="O40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2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3" i="2"/>
  <c r="I103" i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/>
  <c r="I296" i="1" s="1"/>
  <c r="I297" i="1" s="1"/>
  <c r="I298" i="1" s="1"/>
  <c r="I299" i="1" s="1"/>
  <c r="I300" i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/>
  <c r="I360" i="1" s="1"/>
  <c r="I361" i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/>
  <c r="I392" i="1" s="1"/>
  <c r="I393" i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/>
  <c r="I584" i="1" s="1"/>
  <c r="I585" i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/>
  <c r="I648" i="1" s="1"/>
  <c r="I649" i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/>
  <c r="I680" i="1" s="1"/>
  <c r="I681" i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/>
  <c r="I1344" i="1" s="1"/>
  <c r="I1345" i="1" s="1"/>
  <c r="I1346" i="1" s="1"/>
  <c r="I1347" i="1" s="1"/>
  <c r="I1348" i="1" s="1"/>
  <c r="I1349" i="1" s="1"/>
  <c r="I1350" i="1" s="1"/>
  <c r="I1351" i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/>
  <c r="I1384" i="1" s="1"/>
  <c r="I1385" i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/>
  <c r="I1448" i="1" s="1"/>
  <c r="I1449" i="1" s="1"/>
  <c r="I1450" i="1" s="1"/>
  <c r="I1451" i="1" s="1"/>
  <c r="I1452" i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/>
  <c r="I1928" i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/>
  <c r="I2024" i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/>
  <c r="I2056" i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/>
  <c r="I2632" i="1" s="1"/>
  <c r="I2633" i="1" s="1"/>
  <c r="I2634" i="1"/>
  <c r="I2635" i="1" s="1"/>
  <c r="I2636" i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/>
  <c r="I2696" i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/>
  <c r="I2760" i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/>
  <c r="I2792" i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/>
  <c r="I2824" i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/>
  <c r="I2952" i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/>
  <c r="I3048" i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/>
  <c r="I3080" i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/>
  <c r="I3112" i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/>
  <c r="I3208" i="1"/>
  <c r="I3209" i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/>
  <c r="I3304" i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/>
  <c r="I3464" i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/>
  <c r="I3816" i="1" s="1"/>
  <c r="I3817" i="1" s="1"/>
  <c r="I3818" i="1" s="1"/>
  <c r="I3819" i="1" s="1"/>
  <c r="I3820" i="1"/>
  <c r="I3821" i="1" s="1"/>
  <c r="I3822" i="1" s="1"/>
  <c r="I3823" i="1" s="1"/>
  <c r="I3824" i="1" s="1"/>
  <c r="I3825" i="1" s="1"/>
  <c r="I3826" i="1" s="1"/>
  <c r="I3827" i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/>
  <c r="I4136" i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/>
  <c r="I4168" i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/>
  <c r="I4200" i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/>
  <c r="I4264" i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/>
  <c r="I4296" i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/>
  <c r="I4488" i="1" s="1"/>
  <c r="I4489" i="1" s="1"/>
  <c r="I4490" i="1" s="1"/>
  <c r="I4491" i="1" s="1"/>
  <c r="I4492" i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/>
  <c r="I4616" i="1" s="1"/>
  <c r="I4617" i="1" s="1"/>
  <c r="I4618" i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/>
  <c r="I4744" i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/>
  <c r="I4776" i="1" s="1"/>
  <c r="I4777" i="1" s="1"/>
  <c r="I4778" i="1" s="1"/>
  <c r="I4779" i="1" s="1"/>
  <c r="I4780" i="1" s="1"/>
  <c r="I4781" i="1" s="1"/>
  <c r="I4782" i="1" s="1"/>
  <c r="I4783" i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/>
  <c r="I5032" i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/>
  <c r="I5160" i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/>
  <c r="I5288" i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/>
  <c r="I5320" i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/>
  <c r="I5416" i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/>
  <c r="I5480" i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/>
  <c r="I5512" i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/>
  <c r="I5576" i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/>
  <c r="I5640" i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/>
  <c r="I6312" i="1" s="1"/>
  <c r="I6313" i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/>
  <c r="I6376" i="1" s="1"/>
  <c r="I6377" i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/>
  <c r="I6440" i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/>
  <c r="I6472" i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/>
  <c r="I6536" i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/>
  <c r="I6568" i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/>
  <c r="I6696" i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/>
  <c r="I6728" i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/>
  <c r="I6760" i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/>
  <c r="I6920" i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/>
  <c r="I6984" i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/>
  <c r="I7016" i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/>
  <c r="I7144" i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/>
  <c r="I7176" i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/>
  <c r="I7272" i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/>
  <c r="I7752" i="1" s="1"/>
  <c r="I7753" i="1" s="1"/>
  <c r="I7754" i="1" s="1"/>
  <c r="I7755" i="1" s="1"/>
  <c r="I7756" i="1" s="1"/>
  <c r="I7757" i="1" s="1"/>
  <c r="I7758" i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/>
  <c r="I7880" i="1" s="1"/>
  <c r="I7881" i="1" s="1"/>
  <c r="I7882" i="1" s="1"/>
  <c r="I7883" i="1" s="1"/>
  <c r="I7884" i="1" s="1"/>
  <c r="I7885" i="1" s="1"/>
  <c r="I7886" i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/>
  <c r="I7903" i="1" s="1"/>
  <c r="I7904" i="1" s="1"/>
  <c r="I7905" i="1" s="1"/>
  <c r="I7906" i="1" s="1"/>
  <c r="I7907" i="1" s="1"/>
  <c r="I7908" i="1" s="1"/>
  <c r="I7909" i="1" s="1"/>
  <c r="I7910" i="1" s="1"/>
  <c r="I7911" i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/>
  <c r="I8008" i="1" s="1"/>
  <c r="I8009" i="1" s="1"/>
  <c r="I8010" i="1" s="1"/>
  <c r="I8011" i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/>
  <c r="I8168" i="1" s="1"/>
  <c r="I8169" i="1" s="1"/>
  <c r="I8170" i="1" s="1"/>
  <c r="I8171" i="1"/>
  <c r="I8172" i="1" s="1"/>
  <c r="I8173" i="1" s="1"/>
  <c r="I8174" i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/>
  <c r="I8264" i="1" s="1"/>
  <c r="I8265" i="1" s="1"/>
  <c r="I8266" i="1" s="1"/>
  <c r="I8267" i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/>
  <c r="I8296" i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/>
  <c r="I8456" i="1" s="1"/>
  <c r="I8457" i="1" s="1"/>
  <c r="I8458" i="1" s="1"/>
  <c r="I8459" i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/>
  <c r="I8520" i="1" s="1"/>
  <c r="I8521" i="1" s="1"/>
  <c r="I8522" i="1" s="1"/>
  <c r="I8523" i="1"/>
  <c r="I8524" i="1" s="1"/>
  <c r="I8525" i="1" s="1"/>
  <c r="I8526" i="1" s="1"/>
  <c r="I8527" i="1" s="1"/>
  <c r="I8528" i="1" s="1"/>
  <c r="I8529" i="1" s="1"/>
  <c r="I8530" i="1" s="1"/>
  <c r="I8531" i="1" s="1"/>
  <c r="I8532" i="1" s="1"/>
  <c r="I8533" i="1" s="1"/>
  <c r="I8534" i="1" s="1"/>
  <c r="I8535" i="1" s="1"/>
  <c r="I8536" i="1" s="1"/>
  <c r="I8537" i="1" s="1"/>
  <c r="I8538" i="1" s="1"/>
  <c r="I8539" i="1" s="1"/>
  <c r="I8540" i="1" s="1"/>
  <c r="I8541" i="1" s="1"/>
  <c r="I8542" i="1" s="1"/>
  <c r="I8543" i="1" s="1"/>
  <c r="I8544" i="1" s="1"/>
  <c r="I8545" i="1" s="1"/>
  <c r="I8546" i="1" s="1"/>
  <c r="I8547" i="1" s="1"/>
  <c r="I8548" i="1" s="1"/>
  <c r="I8549" i="1" s="1"/>
  <c r="I8550" i="1" s="1"/>
  <c r="I8551" i="1"/>
  <c r="I8552" i="1" s="1"/>
  <c r="I8553" i="1" s="1"/>
  <c r="I8554" i="1" s="1"/>
  <c r="I8555" i="1"/>
  <c r="I8556" i="1" s="1"/>
  <c r="I8557" i="1" s="1"/>
  <c r="I8558" i="1" s="1"/>
  <c r="I8559" i="1" s="1"/>
  <c r="I8560" i="1" s="1"/>
  <c r="I8561" i="1" s="1"/>
  <c r="I8562" i="1" s="1"/>
  <c r="I8563" i="1" s="1"/>
  <c r="I8564" i="1" s="1"/>
  <c r="I8565" i="1" s="1"/>
  <c r="I8566" i="1" s="1"/>
  <c r="I8567" i="1" s="1"/>
  <c r="I8568" i="1" s="1"/>
  <c r="I8569" i="1" s="1"/>
  <c r="I8570" i="1" s="1"/>
  <c r="I8571" i="1" s="1"/>
  <c r="I8572" i="1" s="1"/>
  <c r="I8573" i="1" s="1"/>
  <c r="I8574" i="1" s="1"/>
  <c r="I8575" i="1" s="1"/>
  <c r="I8576" i="1" s="1"/>
  <c r="I8577" i="1" s="1"/>
  <c r="I8578" i="1" s="1"/>
  <c r="I8579" i="1" s="1"/>
  <c r="I8580" i="1" s="1"/>
  <c r="I8581" i="1" s="1"/>
  <c r="I8582" i="1" s="1"/>
  <c r="I8583" i="1"/>
  <c r="I8584" i="1" s="1"/>
  <c r="I8585" i="1" s="1"/>
  <c r="I8586" i="1" s="1"/>
  <c r="I8587" i="1" s="1"/>
  <c r="I8588" i="1" s="1"/>
  <c r="I8589" i="1" s="1"/>
  <c r="I8590" i="1" s="1"/>
  <c r="I8591" i="1" s="1"/>
  <c r="I8592" i="1" s="1"/>
  <c r="I8593" i="1" s="1"/>
  <c r="I8594" i="1" s="1"/>
  <c r="I8595" i="1" s="1"/>
  <c r="I8596" i="1" s="1"/>
  <c r="I8597" i="1" s="1"/>
  <c r="I8598" i="1" s="1"/>
  <c r="I8599" i="1" s="1"/>
  <c r="I8600" i="1" s="1"/>
  <c r="I8601" i="1" s="1"/>
  <c r="I8602" i="1" s="1"/>
  <c r="I8603" i="1" s="1"/>
  <c r="I8604" i="1" s="1"/>
  <c r="I8605" i="1" s="1"/>
  <c r="I8606" i="1" s="1"/>
  <c r="I8607" i="1" s="1"/>
  <c r="I8608" i="1" s="1"/>
  <c r="I8609" i="1" s="1"/>
  <c r="I8610" i="1" s="1"/>
  <c r="I8611" i="1" s="1"/>
  <c r="I8612" i="1" s="1"/>
  <c r="I8613" i="1" s="1"/>
  <c r="I8614" i="1" s="1"/>
  <c r="I8615" i="1"/>
  <c r="I8616" i="1" s="1"/>
  <c r="I8617" i="1" s="1"/>
  <c r="I8618" i="1"/>
  <c r="I8619" i="1" s="1"/>
  <c r="I8620" i="1" s="1"/>
  <c r="I8621" i="1" s="1"/>
  <c r="I8622" i="1" s="1"/>
  <c r="I8623" i="1" s="1"/>
  <c r="I8624" i="1" s="1"/>
  <c r="I8625" i="1" s="1"/>
  <c r="I8626" i="1" s="1"/>
  <c r="I8627" i="1" s="1"/>
  <c r="I8628" i="1" s="1"/>
  <c r="I8629" i="1" s="1"/>
  <c r="I8630" i="1" s="1"/>
  <c r="I8631" i="1" s="1"/>
  <c r="I8632" i="1" s="1"/>
  <c r="I8633" i="1" s="1"/>
  <c r="I8634" i="1" s="1"/>
  <c r="I8635" i="1" s="1"/>
  <c r="I8636" i="1" s="1"/>
  <c r="I8637" i="1" s="1"/>
  <c r="I8638" i="1" s="1"/>
  <c r="I8639" i="1" s="1"/>
  <c r="I8640" i="1" s="1"/>
  <c r="I8641" i="1" s="1"/>
  <c r="I8642" i="1" s="1"/>
  <c r="I8643" i="1" s="1"/>
  <c r="I8644" i="1" s="1"/>
  <c r="I8645" i="1" s="1"/>
  <c r="I8646" i="1" s="1"/>
  <c r="I8647" i="1"/>
  <c r="I8648" i="1" s="1"/>
  <c r="I8649" i="1" s="1"/>
  <c r="I8650" i="1" s="1"/>
  <c r="I8651" i="1" s="1"/>
  <c r="I8652" i="1" s="1"/>
  <c r="I8653" i="1" s="1"/>
  <c r="I8654" i="1" s="1"/>
  <c r="I8655" i="1" s="1"/>
  <c r="I8656" i="1" s="1"/>
  <c r="I8657" i="1" s="1"/>
  <c r="I8658" i="1" s="1"/>
  <c r="I8659" i="1" s="1"/>
  <c r="I8660" i="1" s="1"/>
  <c r="I8661" i="1" s="1"/>
  <c r="I8662" i="1" s="1"/>
  <c r="I8663" i="1" s="1"/>
  <c r="I8664" i="1" s="1"/>
  <c r="I8665" i="1" s="1"/>
  <c r="I8666" i="1" s="1"/>
  <c r="I8667" i="1" s="1"/>
  <c r="I8668" i="1" s="1"/>
  <c r="I8669" i="1" s="1"/>
  <c r="I8670" i="1" s="1"/>
  <c r="I8671" i="1" s="1"/>
  <c r="I8672" i="1" s="1"/>
  <c r="I8673" i="1" s="1"/>
  <c r="I8674" i="1" s="1"/>
  <c r="I8675" i="1" s="1"/>
  <c r="I8676" i="1" s="1"/>
  <c r="I8677" i="1" s="1"/>
  <c r="I8678" i="1" s="1"/>
  <c r="I8679" i="1"/>
  <c r="I8680" i="1" s="1"/>
  <c r="I8681" i="1" s="1"/>
  <c r="I8682" i="1" s="1"/>
  <c r="I8683" i="1" s="1"/>
  <c r="I8684" i="1" s="1"/>
  <c r="I8685" i="1" s="1"/>
  <c r="I8686" i="1" s="1"/>
  <c r="I8687" i="1" s="1"/>
  <c r="I8688" i="1" s="1"/>
  <c r="I8689" i="1" s="1"/>
  <c r="I8690" i="1" s="1"/>
  <c r="I8691" i="1" s="1"/>
  <c r="I8692" i="1" s="1"/>
  <c r="I8693" i="1" s="1"/>
  <c r="I8694" i="1" s="1"/>
  <c r="I8695" i="1" s="1"/>
  <c r="I8696" i="1" s="1"/>
  <c r="I8697" i="1" s="1"/>
  <c r="I8698" i="1" s="1"/>
  <c r="I8699" i="1" s="1"/>
  <c r="I8700" i="1" s="1"/>
  <c r="I8701" i="1" s="1"/>
  <c r="I8702" i="1" s="1"/>
  <c r="I8703" i="1" s="1"/>
  <c r="I8704" i="1" s="1"/>
  <c r="I8705" i="1" s="1"/>
  <c r="I8706" i="1" s="1"/>
  <c r="I8707" i="1" s="1"/>
  <c r="I8708" i="1" s="1"/>
  <c r="I8709" i="1" s="1"/>
  <c r="I8710" i="1" s="1"/>
  <c r="I8711" i="1"/>
  <c r="I8712" i="1" s="1"/>
  <c r="I8713" i="1" s="1"/>
  <c r="I8714" i="1" s="1"/>
  <c r="I8715" i="1" s="1"/>
  <c r="I8716" i="1" s="1"/>
  <c r="I8717" i="1" s="1"/>
  <c r="I8718" i="1" s="1"/>
  <c r="I8719" i="1" s="1"/>
  <c r="I8720" i="1" s="1"/>
  <c r="I8721" i="1" s="1"/>
  <c r="I8722" i="1" s="1"/>
  <c r="I8723" i="1" s="1"/>
  <c r="I8724" i="1" s="1"/>
  <c r="I8725" i="1" s="1"/>
  <c r="I8726" i="1" s="1"/>
  <c r="I8727" i="1" s="1"/>
  <c r="I8728" i="1" s="1"/>
  <c r="I8729" i="1" s="1"/>
  <c r="I8730" i="1" s="1"/>
  <c r="I8731" i="1" s="1"/>
  <c r="I8732" i="1" s="1"/>
  <c r="I8733" i="1" s="1"/>
  <c r="I8734" i="1" s="1"/>
  <c r="I8735" i="1" s="1"/>
  <c r="I8736" i="1" s="1"/>
  <c r="I8737" i="1" s="1"/>
  <c r="I8738" i="1" s="1"/>
  <c r="I8739" i="1" s="1"/>
  <c r="I8740" i="1" s="1"/>
  <c r="I8741" i="1" s="1"/>
  <c r="I8742" i="1" s="1"/>
  <c r="I8743" i="1"/>
  <c r="I8744" i="1" s="1"/>
  <c r="I8745" i="1" s="1"/>
  <c r="I8746" i="1" s="1"/>
  <c r="I8747" i="1" s="1"/>
  <c r="I8748" i="1" s="1"/>
  <c r="I8749" i="1" s="1"/>
  <c r="I8750" i="1" s="1"/>
  <c r="I8751" i="1" s="1"/>
  <c r="I8752" i="1" s="1"/>
  <c r="I8753" i="1" s="1"/>
  <c r="I8754" i="1" s="1"/>
  <c r="I8755" i="1" s="1"/>
  <c r="I8756" i="1" s="1"/>
  <c r="I8757" i="1" s="1"/>
  <c r="I8758" i="1" s="1"/>
  <c r="I8759" i="1" s="1"/>
  <c r="I8760" i="1" s="1"/>
  <c r="I8761" i="1" s="1"/>
  <c r="I8762" i="1" s="1"/>
  <c r="I8763" i="1" s="1"/>
  <c r="I8764" i="1" s="1"/>
  <c r="I8765" i="1" s="1"/>
  <c r="I8766" i="1" s="1"/>
  <c r="I8767" i="1" s="1"/>
  <c r="I8768" i="1" s="1"/>
  <c r="I8769" i="1" s="1"/>
  <c r="I8770" i="1" s="1"/>
  <c r="I8771" i="1" s="1"/>
  <c r="I8772" i="1" s="1"/>
  <c r="I8773" i="1" s="1"/>
  <c r="I8774" i="1" s="1"/>
  <c r="I8775" i="1"/>
  <c r="I8776" i="1" s="1"/>
  <c r="I8777" i="1" s="1"/>
  <c r="I8778" i="1" s="1"/>
  <c r="I8779" i="1" s="1"/>
  <c r="I8780" i="1" s="1"/>
  <c r="I8781" i="1" s="1"/>
  <c r="I8782" i="1" s="1"/>
  <c r="I8783" i="1" s="1"/>
  <c r="I8784" i="1" s="1"/>
  <c r="I8785" i="1" s="1"/>
  <c r="I8786" i="1" s="1"/>
  <c r="I8787" i="1" s="1"/>
  <c r="I8788" i="1" s="1"/>
  <c r="I8789" i="1" s="1"/>
  <c r="I8790" i="1" s="1"/>
  <c r="I8791" i="1" s="1"/>
  <c r="I8792" i="1" s="1"/>
  <c r="I8793" i="1" s="1"/>
  <c r="I8794" i="1" s="1"/>
  <c r="I8795" i="1" s="1"/>
  <c r="I8796" i="1" s="1"/>
  <c r="I8797" i="1" s="1"/>
  <c r="I8798" i="1" s="1"/>
  <c r="I8799" i="1" s="1"/>
  <c r="I8800" i="1" s="1"/>
  <c r="I8801" i="1" s="1"/>
  <c r="I8802" i="1" s="1"/>
  <c r="I8803" i="1" s="1"/>
  <c r="I8804" i="1" s="1"/>
  <c r="I8805" i="1" s="1"/>
  <c r="I8806" i="1" s="1"/>
  <c r="I8807" i="1"/>
  <c r="I8808" i="1" s="1"/>
  <c r="I8809" i="1" s="1"/>
  <c r="I8810" i="1" s="1"/>
  <c r="I8811" i="1" s="1"/>
  <c r="I8812" i="1" s="1"/>
  <c r="I8813" i="1" s="1"/>
  <c r="I8814" i="1" s="1"/>
  <c r="I8815" i="1" s="1"/>
  <c r="I8816" i="1" s="1"/>
  <c r="I8817" i="1" s="1"/>
  <c r="I8818" i="1" s="1"/>
  <c r="I8819" i="1" s="1"/>
  <c r="I8820" i="1" s="1"/>
  <c r="I8821" i="1" s="1"/>
  <c r="I8822" i="1" s="1"/>
  <c r="I8823" i="1" s="1"/>
  <c r="I8824" i="1" s="1"/>
  <c r="I8825" i="1" s="1"/>
  <c r="I8826" i="1" s="1"/>
  <c r="I8827" i="1" s="1"/>
  <c r="I8828" i="1" s="1"/>
  <c r="I8829" i="1" s="1"/>
  <c r="I8830" i="1" s="1"/>
  <c r="I8831" i="1" s="1"/>
  <c r="I8832" i="1" s="1"/>
  <c r="I8833" i="1" s="1"/>
  <c r="I8834" i="1" s="1"/>
  <c r="I8835" i="1" s="1"/>
  <c r="I8836" i="1" s="1"/>
  <c r="I8837" i="1" s="1"/>
  <c r="I8838" i="1" s="1"/>
  <c r="I8839" i="1"/>
  <c r="I8840" i="1" s="1"/>
  <c r="I8841" i="1" s="1"/>
  <c r="I8842" i="1" s="1"/>
  <c r="I8843" i="1" s="1"/>
  <c r="I8844" i="1" s="1"/>
  <c r="I8845" i="1" s="1"/>
  <c r="I8846" i="1" s="1"/>
  <c r="I8847" i="1" s="1"/>
  <c r="I8848" i="1" s="1"/>
  <c r="I8849" i="1" s="1"/>
  <c r="I8850" i="1" s="1"/>
  <c r="I8851" i="1" s="1"/>
  <c r="I8852" i="1" s="1"/>
  <c r="I8853" i="1" s="1"/>
  <c r="I8854" i="1" s="1"/>
  <c r="I8855" i="1" s="1"/>
  <c r="I8856" i="1" s="1"/>
  <c r="I8857" i="1" s="1"/>
  <c r="I8858" i="1" s="1"/>
  <c r="I8859" i="1" s="1"/>
  <c r="I8860" i="1" s="1"/>
  <c r="I8861" i="1" s="1"/>
  <c r="I8862" i="1" s="1"/>
  <c r="I8863" i="1" s="1"/>
  <c r="I8864" i="1" s="1"/>
  <c r="I8865" i="1" s="1"/>
  <c r="I8866" i="1" s="1"/>
  <c r="I8867" i="1" s="1"/>
  <c r="I8868" i="1" s="1"/>
  <c r="I8869" i="1" s="1"/>
  <c r="I8870" i="1" s="1"/>
  <c r="I8871" i="1"/>
  <c r="I8872" i="1" s="1"/>
  <c r="I8873" i="1" s="1"/>
  <c r="I8874" i="1" s="1"/>
  <c r="I8875" i="1" s="1"/>
  <c r="I8876" i="1" s="1"/>
  <c r="I8877" i="1" s="1"/>
  <c r="I8878" i="1" s="1"/>
  <c r="I8879" i="1" s="1"/>
  <c r="I8880" i="1" s="1"/>
  <c r="I8881" i="1" s="1"/>
  <c r="I8882" i="1" s="1"/>
  <c r="I8883" i="1" s="1"/>
  <c r="I8884" i="1" s="1"/>
  <c r="I8885" i="1" s="1"/>
  <c r="I8886" i="1" s="1"/>
  <c r="I8887" i="1" s="1"/>
  <c r="I8888" i="1" s="1"/>
  <c r="I8889" i="1" s="1"/>
  <c r="I8890" i="1" s="1"/>
  <c r="I8891" i="1" s="1"/>
  <c r="I8892" i="1" s="1"/>
  <c r="I8893" i="1" s="1"/>
  <c r="I8894" i="1" s="1"/>
  <c r="I8895" i="1" s="1"/>
  <c r="I8896" i="1" s="1"/>
  <c r="I8897" i="1" s="1"/>
  <c r="I8898" i="1" s="1"/>
  <c r="I8899" i="1" s="1"/>
  <c r="I8900" i="1" s="1"/>
  <c r="I8901" i="1" s="1"/>
  <c r="I8902" i="1" s="1"/>
  <c r="I8903" i="1"/>
  <c r="I8904" i="1" s="1"/>
  <c r="I8905" i="1" s="1"/>
  <c r="I8906" i="1" s="1"/>
  <c r="I8907" i="1" s="1"/>
  <c r="I8908" i="1" s="1"/>
  <c r="I8909" i="1" s="1"/>
  <c r="I8910" i="1" s="1"/>
  <c r="I8911" i="1" s="1"/>
  <c r="I8912" i="1" s="1"/>
  <c r="I8913" i="1" s="1"/>
  <c r="I8914" i="1" s="1"/>
  <c r="I8915" i="1" s="1"/>
  <c r="I8916" i="1" s="1"/>
  <c r="I8917" i="1" s="1"/>
  <c r="I8918" i="1" s="1"/>
  <c r="I8919" i="1" s="1"/>
  <c r="I8920" i="1" s="1"/>
  <c r="I8921" i="1" s="1"/>
  <c r="I8922" i="1" s="1"/>
  <c r="I8923" i="1" s="1"/>
  <c r="I8924" i="1" s="1"/>
  <c r="I8925" i="1" s="1"/>
  <c r="I8926" i="1" s="1"/>
  <c r="I8927" i="1" s="1"/>
  <c r="I8928" i="1" s="1"/>
  <c r="I8929" i="1" s="1"/>
  <c r="I8930" i="1" s="1"/>
  <c r="I8931" i="1" s="1"/>
  <c r="I8932" i="1" s="1"/>
  <c r="I8933" i="1" s="1"/>
  <c r="I8934" i="1" s="1"/>
  <c r="I8935" i="1"/>
  <c r="I8936" i="1" s="1"/>
  <c r="I8937" i="1" s="1"/>
  <c r="I8938" i="1" s="1"/>
  <c r="I8939" i="1" s="1"/>
  <c r="I8940" i="1" s="1"/>
  <c r="I8941" i="1" s="1"/>
  <c r="I8942" i="1" s="1"/>
  <c r="I8943" i="1" s="1"/>
  <c r="I8944" i="1" s="1"/>
  <c r="I8945" i="1" s="1"/>
  <c r="I8946" i="1" s="1"/>
  <c r="I8947" i="1" s="1"/>
  <c r="I8948" i="1" s="1"/>
  <c r="I8949" i="1" s="1"/>
  <c r="I8950" i="1" s="1"/>
  <c r="I8951" i="1" s="1"/>
  <c r="I8952" i="1" s="1"/>
  <c r="I8953" i="1" s="1"/>
  <c r="I8954" i="1" s="1"/>
  <c r="I8955" i="1" s="1"/>
  <c r="I8956" i="1" s="1"/>
  <c r="I8957" i="1" s="1"/>
  <c r="I8958" i="1" s="1"/>
  <c r="I8959" i="1" s="1"/>
  <c r="I8960" i="1" s="1"/>
  <c r="I8961" i="1" s="1"/>
  <c r="I8962" i="1" s="1"/>
  <c r="I8963" i="1" s="1"/>
  <c r="I8964" i="1" s="1"/>
  <c r="I8965" i="1" s="1"/>
  <c r="I8966" i="1" s="1"/>
  <c r="I8967" i="1"/>
  <c r="I8968" i="1" s="1"/>
  <c r="I8969" i="1" s="1"/>
  <c r="I8970" i="1" s="1"/>
  <c r="I8971" i="1" s="1"/>
  <c r="I8972" i="1" s="1"/>
  <c r="I8973" i="1" s="1"/>
  <c r="I8974" i="1" s="1"/>
  <c r="I8975" i="1" s="1"/>
  <c r="I8976" i="1" s="1"/>
  <c r="I8977" i="1" s="1"/>
  <c r="I8978" i="1" s="1"/>
  <c r="I8979" i="1" s="1"/>
  <c r="I8980" i="1" s="1"/>
  <c r="I8981" i="1" s="1"/>
  <c r="I8982" i="1" s="1"/>
  <c r="I8983" i="1" s="1"/>
  <c r="I8984" i="1" s="1"/>
  <c r="I8985" i="1" s="1"/>
  <c r="I8986" i="1" s="1"/>
  <c r="I8987" i="1" s="1"/>
  <c r="I8988" i="1" s="1"/>
  <c r="I8989" i="1" s="1"/>
  <c r="I8990" i="1" s="1"/>
  <c r="I8991" i="1" s="1"/>
  <c r="I8992" i="1" s="1"/>
  <c r="I8993" i="1" s="1"/>
  <c r="I8994" i="1" s="1"/>
  <c r="I8995" i="1" s="1"/>
  <c r="I8996" i="1" s="1"/>
  <c r="I8997" i="1" s="1"/>
  <c r="I8998" i="1" s="1"/>
  <c r="I8999" i="1"/>
  <c r="I9000" i="1" s="1"/>
  <c r="I9001" i="1" s="1"/>
  <c r="I9002" i="1" s="1"/>
  <c r="I9003" i="1" s="1"/>
  <c r="I9004" i="1" s="1"/>
  <c r="I9005" i="1" s="1"/>
  <c r="I9006" i="1" s="1"/>
  <c r="I9007" i="1" s="1"/>
  <c r="I9008" i="1" s="1"/>
  <c r="I9009" i="1" s="1"/>
  <c r="I9010" i="1" s="1"/>
  <c r="I9011" i="1" s="1"/>
  <c r="I9012" i="1" s="1"/>
  <c r="I9013" i="1" s="1"/>
  <c r="I9014" i="1" s="1"/>
  <c r="I9015" i="1"/>
  <c r="I9016" i="1" s="1"/>
  <c r="I9017" i="1" s="1"/>
  <c r="I9018" i="1" s="1"/>
  <c r="I9019" i="1" s="1"/>
  <c r="I9020" i="1" s="1"/>
  <c r="I9021" i="1" s="1"/>
  <c r="I9022" i="1" s="1"/>
  <c r="I9023" i="1" s="1"/>
  <c r="I9024" i="1" s="1"/>
  <c r="I9025" i="1" s="1"/>
  <c r="I9026" i="1" s="1"/>
  <c r="I9027" i="1" s="1"/>
  <c r="I9028" i="1" s="1"/>
  <c r="I9029" i="1" s="1"/>
  <c r="I9030" i="1" s="1"/>
  <c r="I9031" i="1"/>
  <c r="I9032" i="1" s="1"/>
  <c r="I9033" i="1" s="1"/>
  <c r="I9034" i="1" s="1"/>
  <c r="I9035" i="1" s="1"/>
  <c r="I9036" i="1" s="1"/>
  <c r="I9037" i="1" s="1"/>
  <c r="I9038" i="1" s="1"/>
  <c r="I9039" i="1" s="1"/>
  <c r="I9040" i="1" s="1"/>
  <c r="I9041" i="1" s="1"/>
  <c r="I9042" i="1" s="1"/>
  <c r="I9043" i="1" s="1"/>
  <c r="I9044" i="1" s="1"/>
  <c r="I9045" i="1" s="1"/>
  <c r="I9046" i="1" s="1"/>
  <c r="I9047" i="1" s="1"/>
  <c r="I9048" i="1" s="1"/>
  <c r="I9049" i="1" s="1"/>
  <c r="I9050" i="1" s="1"/>
  <c r="I9051" i="1" s="1"/>
  <c r="I9052" i="1" s="1"/>
  <c r="I9053" i="1" s="1"/>
  <c r="I9054" i="1" s="1"/>
  <c r="I9055" i="1" s="1"/>
  <c r="I9056" i="1" s="1"/>
  <c r="I9057" i="1" s="1"/>
  <c r="I9058" i="1" s="1"/>
  <c r="I9059" i="1" s="1"/>
  <c r="I9060" i="1" s="1"/>
  <c r="I9061" i="1" s="1"/>
  <c r="I9062" i="1" s="1"/>
  <c r="I9063" i="1"/>
  <c r="I9064" i="1" s="1"/>
  <c r="I9065" i="1" s="1"/>
  <c r="I9066" i="1" s="1"/>
  <c r="I9067" i="1" s="1"/>
  <c r="I9068" i="1" s="1"/>
  <c r="I9069" i="1" s="1"/>
  <c r="I9070" i="1" s="1"/>
  <c r="I9071" i="1" s="1"/>
  <c r="I9072" i="1" s="1"/>
  <c r="I9073" i="1" s="1"/>
  <c r="I9074" i="1" s="1"/>
  <c r="I9075" i="1" s="1"/>
  <c r="I9076" i="1" s="1"/>
  <c r="I9077" i="1" s="1"/>
  <c r="I9078" i="1" s="1"/>
  <c r="I9079" i="1" s="1"/>
  <c r="I9080" i="1" s="1"/>
  <c r="I9081" i="1" s="1"/>
  <c r="I9082" i="1" s="1"/>
  <c r="I9083" i="1" s="1"/>
  <c r="I9084" i="1" s="1"/>
  <c r="I9085" i="1" s="1"/>
  <c r="I9086" i="1" s="1"/>
  <c r="I9087" i="1" s="1"/>
  <c r="I9088" i="1" s="1"/>
  <c r="I9089" i="1" s="1"/>
  <c r="I9090" i="1" s="1"/>
  <c r="I9091" i="1" s="1"/>
  <c r="I9092" i="1" s="1"/>
  <c r="I9093" i="1" s="1"/>
  <c r="I9094" i="1" s="1"/>
  <c r="I9095" i="1"/>
  <c r="I9096" i="1" s="1"/>
  <c r="I9097" i="1" s="1"/>
  <c r="I9098" i="1" s="1"/>
  <c r="I9099" i="1" s="1"/>
  <c r="I9100" i="1" s="1"/>
  <c r="I9101" i="1" s="1"/>
  <c r="I9102" i="1" s="1"/>
  <c r="I9103" i="1" s="1"/>
  <c r="I9104" i="1" s="1"/>
  <c r="I9105" i="1" s="1"/>
  <c r="I9106" i="1" s="1"/>
  <c r="I9107" i="1" s="1"/>
  <c r="I9108" i="1" s="1"/>
  <c r="I9109" i="1" s="1"/>
  <c r="I9110" i="1" s="1"/>
  <c r="I9111" i="1" s="1"/>
  <c r="I9112" i="1" s="1"/>
  <c r="I9113" i="1" s="1"/>
  <c r="I9114" i="1" s="1"/>
  <c r="I9115" i="1" s="1"/>
  <c r="I9116" i="1" s="1"/>
  <c r="I9117" i="1" s="1"/>
  <c r="I9118" i="1" s="1"/>
  <c r="I9119" i="1" s="1"/>
  <c r="I9120" i="1" s="1"/>
  <c r="I9121" i="1" s="1"/>
  <c r="I9122" i="1" s="1"/>
  <c r="I9123" i="1" s="1"/>
  <c r="I9124" i="1" s="1"/>
  <c r="I9125" i="1" s="1"/>
  <c r="I9126" i="1" s="1"/>
  <c r="I9127" i="1"/>
  <c r="I9128" i="1" s="1"/>
  <c r="I9129" i="1" s="1"/>
  <c r="I9130" i="1" s="1"/>
  <c r="I9131" i="1" s="1"/>
  <c r="I9132" i="1" s="1"/>
  <c r="I9133" i="1" s="1"/>
  <c r="I9134" i="1" s="1"/>
  <c r="I9135" i="1" s="1"/>
  <c r="I9136" i="1" s="1"/>
  <c r="I9137" i="1" s="1"/>
  <c r="I9138" i="1" s="1"/>
  <c r="I9139" i="1" s="1"/>
  <c r="I9140" i="1" s="1"/>
  <c r="I9141" i="1" s="1"/>
  <c r="I9142" i="1" s="1"/>
  <c r="I9143" i="1" s="1"/>
  <c r="I9144" i="1" s="1"/>
  <c r="I9145" i="1" s="1"/>
  <c r="I9146" i="1" s="1"/>
  <c r="I9147" i="1" s="1"/>
  <c r="I9148" i="1" s="1"/>
  <c r="I9149" i="1" s="1"/>
  <c r="I9150" i="1" s="1"/>
  <c r="I9151" i="1" s="1"/>
  <c r="I9152" i="1" s="1"/>
  <c r="I9153" i="1" s="1"/>
  <c r="I9154" i="1" s="1"/>
  <c r="I9155" i="1" s="1"/>
  <c r="I9156" i="1" s="1"/>
  <c r="I9157" i="1" s="1"/>
  <c r="I9158" i="1" s="1"/>
  <c r="I9159" i="1"/>
  <c r="I9160" i="1" s="1"/>
  <c r="I9161" i="1" s="1"/>
  <c r="I9162" i="1" s="1"/>
  <c r="I9163" i="1" s="1"/>
  <c r="I9164" i="1" s="1"/>
  <c r="I9165" i="1" s="1"/>
  <c r="I9166" i="1" s="1"/>
  <c r="I9167" i="1" s="1"/>
  <c r="I9168" i="1" s="1"/>
  <c r="I9169" i="1" s="1"/>
  <c r="I9170" i="1" s="1"/>
  <c r="I9171" i="1" s="1"/>
  <c r="I9172" i="1" s="1"/>
  <c r="I9173" i="1" s="1"/>
  <c r="I9174" i="1" s="1"/>
  <c r="I9175" i="1" s="1"/>
  <c r="I9176" i="1" s="1"/>
  <c r="I9177" i="1" s="1"/>
  <c r="I9178" i="1" s="1"/>
  <c r="I9179" i="1" s="1"/>
  <c r="I9180" i="1" s="1"/>
  <c r="I9181" i="1" s="1"/>
  <c r="I9182" i="1" s="1"/>
  <c r="I9183" i="1" s="1"/>
  <c r="I9184" i="1" s="1"/>
  <c r="I9185" i="1" s="1"/>
  <c r="I9186" i="1" s="1"/>
  <c r="I9187" i="1" s="1"/>
  <c r="I9188" i="1" s="1"/>
  <c r="I9189" i="1" s="1"/>
  <c r="I9190" i="1" s="1"/>
  <c r="I9191" i="1"/>
  <c r="I9192" i="1" s="1"/>
  <c r="I9193" i="1" s="1"/>
  <c r="I9194" i="1" s="1"/>
  <c r="I9195" i="1" s="1"/>
  <c r="I9196" i="1" s="1"/>
  <c r="I9197" i="1" s="1"/>
  <c r="I9198" i="1" s="1"/>
  <c r="I9199" i="1" s="1"/>
  <c r="I9200" i="1" s="1"/>
  <c r="I9201" i="1" s="1"/>
  <c r="I9202" i="1" s="1"/>
  <c r="I9203" i="1" s="1"/>
  <c r="I9204" i="1" s="1"/>
  <c r="I9205" i="1" s="1"/>
  <c r="I9206" i="1" s="1"/>
  <c r="I9207" i="1" s="1"/>
  <c r="I9208" i="1" s="1"/>
  <c r="I9209" i="1" s="1"/>
  <c r="I9210" i="1" s="1"/>
  <c r="I9211" i="1" s="1"/>
  <c r="I9212" i="1" s="1"/>
  <c r="I9213" i="1" s="1"/>
  <c r="I9214" i="1" s="1"/>
  <c r="I9215" i="1" s="1"/>
  <c r="I9216" i="1" s="1"/>
  <c r="I9217" i="1" s="1"/>
  <c r="I9218" i="1" s="1"/>
  <c r="I9219" i="1" s="1"/>
  <c r="I9220" i="1" s="1"/>
  <c r="I9221" i="1" s="1"/>
  <c r="I9222" i="1" s="1"/>
  <c r="I9223" i="1"/>
  <c r="I9224" i="1" s="1"/>
  <c r="I9225" i="1" s="1"/>
  <c r="I9226" i="1" s="1"/>
  <c r="I9227" i="1" s="1"/>
  <c r="I9228" i="1" s="1"/>
  <c r="I9229" i="1" s="1"/>
  <c r="I9230" i="1" s="1"/>
  <c r="I9231" i="1" s="1"/>
  <c r="I9232" i="1" s="1"/>
  <c r="I9233" i="1" s="1"/>
  <c r="I9234" i="1" s="1"/>
  <c r="I9235" i="1" s="1"/>
  <c r="I9236" i="1" s="1"/>
  <c r="I9237" i="1" s="1"/>
  <c r="I9238" i="1" s="1"/>
  <c r="I9239" i="1" s="1"/>
  <c r="I9240" i="1" s="1"/>
  <c r="I9241" i="1" s="1"/>
  <c r="I9242" i="1" s="1"/>
  <c r="I9243" i="1" s="1"/>
  <c r="I9244" i="1" s="1"/>
  <c r="I9245" i="1" s="1"/>
  <c r="I9246" i="1" s="1"/>
  <c r="I9247" i="1" s="1"/>
  <c r="I9248" i="1" s="1"/>
  <c r="I9249" i="1" s="1"/>
  <c r="I9250" i="1" s="1"/>
  <c r="I9251" i="1" s="1"/>
  <c r="I9252" i="1" s="1"/>
  <c r="I9253" i="1" s="1"/>
  <c r="I9254" i="1" s="1"/>
  <c r="I9255" i="1"/>
  <c r="I9256" i="1" s="1"/>
  <c r="I9257" i="1" s="1"/>
  <c r="I9258" i="1" s="1"/>
  <c r="I9259" i="1" s="1"/>
  <c r="I9260" i="1" s="1"/>
  <c r="I9261" i="1" s="1"/>
  <c r="I9262" i="1" s="1"/>
  <c r="I9263" i="1" s="1"/>
  <c r="I9264" i="1" s="1"/>
  <c r="I9265" i="1" s="1"/>
  <c r="I9266" i="1" s="1"/>
  <c r="I9267" i="1" s="1"/>
  <c r="I9268" i="1" s="1"/>
  <c r="I9269" i="1" s="1"/>
  <c r="I9270" i="1" s="1"/>
  <c r="I9271" i="1" s="1"/>
  <c r="I9272" i="1" s="1"/>
  <c r="I9273" i="1" s="1"/>
  <c r="I9274" i="1" s="1"/>
  <c r="I9275" i="1" s="1"/>
  <c r="I9276" i="1" s="1"/>
  <c r="I9277" i="1" s="1"/>
  <c r="I9278" i="1" s="1"/>
  <c r="I9279" i="1" s="1"/>
  <c r="I9280" i="1" s="1"/>
  <c r="I9281" i="1" s="1"/>
  <c r="I9282" i="1" s="1"/>
  <c r="I9283" i="1" s="1"/>
  <c r="I9284" i="1" s="1"/>
  <c r="I9285" i="1" s="1"/>
  <c r="I9286" i="1" s="1"/>
  <c r="I9287" i="1"/>
  <c r="I9288" i="1" s="1"/>
  <c r="I9289" i="1" s="1"/>
  <c r="I9290" i="1" s="1"/>
  <c r="I9291" i="1" s="1"/>
  <c r="I9292" i="1" s="1"/>
  <c r="I9293" i="1" s="1"/>
  <c r="I9294" i="1" s="1"/>
  <c r="I9295" i="1" s="1"/>
  <c r="I9296" i="1" s="1"/>
  <c r="I9297" i="1" s="1"/>
  <c r="I9298" i="1" s="1"/>
  <c r="I9299" i="1" s="1"/>
  <c r="I9300" i="1" s="1"/>
  <c r="I9301" i="1" s="1"/>
  <c r="I9302" i="1" s="1"/>
  <c r="I9303" i="1" s="1"/>
  <c r="I9304" i="1" s="1"/>
  <c r="I9305" i="1" s="1"/>
  <c r="I9306" i="1" s="1"/>
  <c r="I9307" i="1" s="1"/>
  <c r="I9308" i="1" s="1"/>
  <c r="I9309" i="1" s="1"/>
  <c r="I9310" i="1" s="1"/>
  <c r="I9311" i="1" s="1"/>
  <c r="I9312" i="1" s="1"/>
  <c r="I9313" i="1" s="1"/>
  <c r="I9314" i="1" s="1"/>
  <c r="I9315" i="1" s="1"/>
  <c r="I9316" i="1" s="1"/>
  <c r="I9317" i="1" s="1"/>
  <c r="I9318" i="1" s="1"/>
  <c r="I9319" i="1"/>
  <c r="I9320" i="1" s="1"/>
  <c r="I9321" i="1" s="1"/>
  <c r="I9322" i="1" s="1"/>
  <c r="I9323" i="1" s="1"/>
  <c r="I9324" i="1" s="1"/>
  <c r="I9325" i="1" s="1"/>
  <c r="I9326" i="1" s="1"/>
  <c r="I9327" i="1" s="1"/>
  <c r="I9328" i="1" s="1"/>
  <c r="I9329" i="1" s="1"/>
  <c r="I9330" i="1" s="1"/>
  <c r="I9331" i="1" s="1"/>
  <c r="I9332" i="1" s="1"/>
  <c r="I9333" i="1" s="1"/>
  <c r="I9334" i="1" s="1"/>
  <c r="I9335" i="1" s="1"/>
  <c r="I9336" i="1" s="1"/>
  <c r="I9337" i="1" s="1"/>
  <c r="I9338" i="1" s="1"/>
  <c r="I9339" i="1" s="1"/>
  <c r="I9340" i="1" s="1"/>
  <c r="I9341" i="1" s="1"/>
  <c r="I9342" i="1" s="1"/>
  <c r="I9343" i="1" s="1"/>
  <c r="I9344" i="1" s="1"/>
  <c r="I9345" i="1" s="1"/>
  <c r="I9346" i="1" s="1"/>
  <c r="I9347" i="1" s="1"/>
  <c r="I9348" i="1" s="1"/>
  <c r="I9349" i="1" s="1"/>
  <c r="I9350" i="1" s="1"/>
  <c r="I9351" i="1"/>
  <c r="I9352" i="1" s="1"/>
  <c r="I9353" i="1" s="1"/>
  <c r="I9354" i="1" s="1"/>
  <c r="I9355" i="1" s="1"/>
  <c r="I9356" i="1" s="1"/>
  <c r="I9357" i="1" s="1"/>
  <c r="I9358" i="1" s="1"/>
  <c r="I9359" i="1" s="1"/>
  <c r="I9360" i="1" s="1"/>
  <c r="I9361" i="1" s="1"/>
  <c r="I9362" i="1" s="1"/>
  <c r="I9363" i="1" s="1"/>
  <c r="I9364" i="1" s="1"/>
  <c r="I9365" i="1" s="1"/>
  <c r="I9366" i="1" s="1"/>
  <c r="I9367" i="1" s="1"/>
  <c r="I9368" i="1" s="1"/>
  <c r="I9369" i="1" s="1"/>
  <c r="I9370" i="1" s="1"/>
  <c r="I9371" i="1" s="1"/>
  <c r="I9372" i="1" s="1"/>
  <c r="I9373" i="1" s="1"/>
  <c r="I9374" i="1" s="1"/>
  <c r="I9375" i="1" s="1"/>
  <c r="I9376" i="1" s="1"/>
  <c r="I9377" i="1" s="1"/>
  <c r="I9378" i="1" s="1"/>
  <c r="I9379" i="1" s="1"/>
  <c r="I9380" i="1" s="1"/>
  <c r="I9381" i="1" s="1"/>
  <c r="I9382" i="1" s="1"/>
  <c r="I9383" i="1"/>
  <c r="I9384" i="1" s="1"/>
  <c r="I9385" i="1" s="1"/>
  <c r="I9386" i="1" s="1"/>
  <c r="I9387" i="1" s="1"/>
  <c r="I9388" i="1" s="1"/>
  <c r="I9389" i="1" s="1"/>
  <c r="I9390" i="1" s="1"/>
  <c r="I9391" i="1" s="1"/>
  <c r="I9392" i="1" s="1"/>
  <c r="I9393" i="1" s="1"/>
  <c r="I9394" i="1" s="1"/>
  <c r="I9395" i="1" s="1"/>
  <c r="I9396" i="1" s="1"/>
  <c r="I9397" i="1" s="1"/>
  <c r="I9398" i="1" s="1"/>
  <c r="I9399" i="1" s="1"/>
  <c r="I9400" i="1" s="1"/>
  <c r="I9401" i="1" s="1"/>
  <c r="I9402" i="1" s="1"/>
  <c r="I9403" i="1" s="1"/>
  <c r="I9404" i="1" s="1"/>
  <c r="I9405" i="1" s="1"/>
  <c r="I9406" i="1" s="1"/>
  <c r="I9407" i="1" s="1"/>
  <c r="I9408" i="1" s="1"/>
  <c r="I9409" i="1" s="1"/>
  <c r="I9410" i="1" s="1"/>
  <c r="I9411" i="1" s="1"/>
  <c r="I9412" i="1" s="1"/>
  <c r="I9413" i="1" s="1"/>
  <c r="I9414" i="1" s="1"/>
  <c r="I9415" i="1"/>
  <c r="I9416" i="1" s="1"/>
  <c r="I9417" i="1" s="1"/>
  <c r="I9418" i="1" s="1"/>
  <c r="I9419" i="1" s="1"/>
  <c r="I9420" i="1" s="1"/>
  <c r="I9421" i="1" s="1"/>
  <c r="I9422" i="1" s="1"/>
  <c r="I9423" i="1" s="1"/>
  <c r="I9424" i="1" s="1"/>
  <c r="I9425" i="1" s="1"/>
  <c r="I9426" i="1" s="1"/>
  <c r="I9427" i="1" s="1"/>
  <c r="I9428" i="1" s="1"/>
  <c r="I9429" i="1" s="1"/>
  <c r="I9430" i="1" s="1"/>
  <c r="I9431" i="1" s="1"/>
  <c r="I9432" i="1" s="1"/>
  <c r="I9433" i="1" s="1"/>
  <c r="I9434" i="1" s="1"/>
  <c r="I9435" i="1" s="1"/>
  <c r="I9436" i="1" s="1"/>
  <c r="I9437" i="1" s="1"/>
  <c r="I9438" i="1" s="1"/>
  <c r="I9439" i="1" s="1"/>
  <c r="I9440" i="1" s="1"/>
  <c r="I9441" i="1" s="1"/>
  <c r="I9442" i="1" s="1"/>
  <c r="I9443" i="1" s="1"/>
  <c r="I9444" i="1" s="1"/>
  <c r="I9445" i="1" s="1"/>
  <c r="I9446" i="1" s="1"/>
  <c r="I9447" i="1"/>
  <c r="I9448" i="1" s="1"/>
  <c r="I9449" i="1" s="1"/>
  <c r="I9450" i="1" s="1"/>
  <c r="I9451" i="1" s="1"/>
  <c r="I9452" i="1" s="1"/>
  <c r="I9453" i="1" s="1"/>
  <c r="I9454" i="1" s="1"/>
  <c r="I9455" i="1" s="1"/>
  <c r="I9456" i="1" s="1"/>
  <c r="I9457" i="1" s="1"/>
  <c r="I9458" i="1" s="1"/>
  <c r="I9459" i="1" s="1"/>
  <c r="I9460" i="1" s="1"/>
  <c r="I9461" i="1" s="1"/>
  <c r="I9462" i="1" s="1"/>
  <c r="I9463" i="1" s="1"/>
  <c r="I9464" i="1" s="1"/>
  <c r="I9465" i="1" s="1"/>
  <c r="I9466" i="1" s="1"/>
  <c r="I9467" i="1" s="1"/>
  <c r="I9468" i="1" s="1"/>
  <c r="I9469" i="1" s="1"/>
  <c r="I9470" i="1" s="1"/>
  <c r="I9471" i="1" s="1"/>
  <c r="I9472" i="1" s="1"/>
  <c r="I9473" i="1" s="1"/>
  <c r="I9474" i="1" s="1"/>
  <c r="I9475" i="1" s="1"/>
  <c r="I9476" i="1" s="1"/>
  <c r="I9477" i="1" s="1"/>
  <c r="I9478" i="1" s="1"/>
  <c r="I9479" i="1"/>
  <c r="I9480" i="1" s="1"/>
  <c r="I9481" i="1" s="1"/>
  <c r="I9482" i="1" s="1"/>
  <c r="I9483" i="1" s="1"/>
  <c r="I9484" i="1" s="1"/>
  <c r="I9485" i="1" s="1"/>
  <c r="I9486" i="1" s="1"/>
  <c r="I9487" i="1" s="1"/>
  <c r="I9488" i="1" s="1"/>
  <c r="I9489" i="1" s="1"/>
  <c r="I9490" i="1" s="1"/>
  <c r="I9491" i="1" s="1"/>
  <c r="I9492" i="1" s="1"/>
  <c r="I9493" i="1" s="1"/>
  <c r="I9494" i="1" s="1"/>
  <c r="I9495" i="1" s="1"/>
  <c r="I9496" i="1" s="1"/>
  <c r="I9497" i="1" s="1"/>
  <c r="I9498" i="1" s="1"/>
  <c r="I9499" i="1" s="1"/>
  <c r="I9500" i="1" s="1"/>
  <c r="I9501" i="1" s="1"/>
  <c r="I9502" i="1" s="1"/>
  <c r="I9503" i="1" s="1"/>
  <c r="I9504" i="1" s="1"/>
  <c r="I9505" i="1" s="1"/>
  <c r="I9506" i="1" s="1"/>
  <c r="I9507" i="1" s="1"/>
  <c r="I9508" i="1" s="1"/>
  <c r="I9509" i="1" s="1"/>
  <c r="I9510" i="1" s="1"/>
  <c r="I9511" i="1"/>
  <c r="I9512" i="1" s="1"/>
  <c r="I9513" i="1" s="1"/>
  <c r="I9514" i="1" s="1"/>
  <c r="I9515" i="1" s="1"/>
  <c r="I9516" i="1" s="1"/>
  <c r="I9517" i="1" s="1"/>
  <c r="I9518" i="1" s="1"/>
  <c r="I9519" i="1" s="1"/>
  <c r="I9520" i="1" s="1"/>
  <c r="I9521" i="1" s="1"/>
  <c r="I9522" i="1" s="1"/>
  <c r="I9523" i="1" s="1"/>
  <c r="I9524" i="1" s="1"/>
  <c r="I9525" i="1" s="1"/>
  <c r="I9526" i="1" s="1"/>
  <c r="I9527" i="1" s="1"/>
  <c r="I9528" i="1" s="1"/>
  <c r="I9529" i="1" s="1"/>
  <c r="I9530" i="1" s="1"/>
  <c r="I9531" i="1" s="1"/>
  <c r="I9532" i="1" s="1"/>
  <c r="I9533" i="1" s="1"/>
  <c r="I9534" i="1" s="1"/>
  <c r="I9535" i="1" s="1"/>
  <c r="I9536" i="1" s="1"/>
  <c r="I9537" i="1" s="1"/>
  <c r="I9538" i="1" s="1"/>
  <c r="I9539" i="1" s="1"/>
  <c r="I9540" i="1" s="1"/>
  <c r="I9541" i="1" s="1"/>
  <c r="I9542" i="1" s="1"/>
  <c r="I9543" i="1"/>
  <c r="I9544" i="1" s="1"/>
  <c r="I9545" i="1" s="1"/>
  <c r="I9546" i="1" s="1"/>
  <c r="I9547" i="1" s="1"/>
  <c r="I9548" i="1" s="1"/>
  <c r="I9549" i="1" s="1"/>
  <c r="I9550" i="1" s="1"/>
  <c r="I9551" i="1" s="1"/>
  <c r="I9552" i="1" s="1"/>
  <c r="I9553" i="1" s="1"/>
  <c r="I9554" i="1" s="1"/>
  <c r="I9555" i="1" s="1"/>
  <c r="I9556" i="1" s="1"/>
  <c r="I9557" i="1" s="1"/>
  <c r="I9558" i="1" s="1"/>
  <c r="I9559" i="1" s="1"/>
  <c r="I9560" i="1" s="1"/>
  <c r="I9561" i="1" s="1"/>
  <c r="I9562" i="1" s="1"/>
  <c r="I9563" i="1" s="1"/>
  <c r="I9564" i="1" s="1"/>
  <c r="I9565" i="1" s="1"/>
  <c r="I9566" i="1" s="1"/>
  <c r="I9567" i="1" s="1"/>
  <c r="I9568" i="1" s="1"/>
  <c r="I9569" i="1" s="1"/>
  <c r="I9570" i="1" s="1"/>
  <c r="I9571" i="1" s="1"/>
  <c r="I9572" i="1" s="1"/>
  <c r="I9573" i="1" s="1"/>
  <c r="I9574" i="1" s="1"/>
  <c r="I9575" i="1"/>
  <c r="I9576" i="1" s="1"/>
  <c r="I9577" i="1" s="1"/>
  <c r="I9578" i="1" s="1"/>
  <c r="I9579" i="1" s="1"/>
  <c r="I9580" i="1" s="1"/>
  <c r="I9581" i="1" s="1"/>
  <c r="I9582" i="1" s="1"/>
  <c r="I9583" i="1" s="1"/>
  <c r="I9584" i="1" s="1"/>
  <c r="I9585" i="1" s="1"/>
  <c r="I9586" i="1" s="1"/>
  <c r="I9587" i="1" s="1"/>
  <c r="I9588" i="1" s="1"/>
  <c r="I9589" i="1" s="1"/>
  <c r="I9590" i="1" s="1"/>
  <c r="I9591" i="1" s="1"/>
  <c r="I9592" i="1" s="1"/>
  <c r="I9593" i="1" s="1"/>
  <c r="I9594" i="1" s="1"/>
  <c r="I9595" i="1" s="1"/>
  <c r="I9596" i="1" s="1"/>
  <c r="I9597" i="1" s="1"/>
  <c r="I9598" i="1" s="1"/>
  <c r="I9599" i="1" s="1"/>
  <c r="I9600" i="1" s="1"/>
  <c r="I9601" i="1" s="1"/>
  <c r="I9602" i="1" s="1"/>
  <c r="I9603" i="1" s="1"/>
  <c r="I9604" i="1" s="1"/>
  <c r="I9605" i="1" s="1"/>
  <c r="I9606" i="1" s="1"/>
  <c r="I9607" i="1"/>
  <c r="I9608" i="1" s="1"/>
  <c r="I9609" i="1" s="1"/>
  <c r="I9610" i="1" s="1"/>
  <c r="I9611" i="1" s="1"/>
  <c r="I9612" i="1" s="1"/>
  <c r="I9613" i="1" s="1"/>
  <c r="I9614" i="1" s="1"/>
  <c r="I9615" i="1" s="1"/>
  <c r="I9616" i="1" s="1"/>
  <c r="I9617" i="1" s="1"/>
  <c r="I9618" i="1" s="1"/>
  <c r="I9619" i="1" s="1"/>
  <c r="I9620" i="1" s="1"/>
  <c r="I9621" i="1" s="1"/>
  <c r="I9622" i="1" s="1"/>
  <c r="I9623" i="1" s="1"/>
  <c r="I9624" i="1" s="1"/>
  <c r="I9625" i="1" s="1"/>
  <c r="I9626" i="1" s="1"/>
  <c r="I9627" i="1" s="1"/>
  <c r="I9628" i="1" s="1"/>
  <c r="I9629" i="1" s="1"/>
  <c r="I9630" i="1" s="1"/>
  <c r="I9631" i="1" s="1"/>
  <c r="I9632" i="1" s="1"/>
  <c r="I9633" i="1" s="1"/>
  <c r="I9634" i="1" s="1"/>
  <c r="I9635" i="1" s="1"/>
  <c r="I9636" i="1" s="1"/>
  <c r="I9637" i="1" s="1"/>
  <c r="I9638" i="1" s="1"/>
  <c r="I9639" i="1"/>
  <c r="I9640" i="1" s="1"/>
  <c r="I9641" i="1" s="1"/>
  <c r="I9642" i="1"/>
  <c r="I9643" i="1" s="1"/>
  <c r="I9644" i="1" s="1"/>
  <c r="I9645" i="1" s="1"/>
  <c r="I9646" i="1" s="1"/>
  <c r="I9647" i="1" s="1"/>
  <c r="I9648" i="1" s="1"/>
  <c r="I9649" i="1" s="1"/>
  <c r="I9650" i="1" s="1"/>
  <c r="I9651" i="1" s="1"/>
  <c r="I9652" i="1" s="1"/>
  <c r="I9653" i="1" s="1"/>
  <c r="I9654" i="1" s="1"/>
  <c r="I9655" i="1" s="1"/>
  <c r="I9656" i="1" s="1"/>
  <c r="I9657" i="1" s="1"/>
  <c r="I9658" i="1" s="1"/>
  <c r="I9659" i="1" s="1"/>
  <c r="I9660" i="1" s="1"/>
  <c r="I9661" i="1" s="1"/>
  <c r="I9662" i="1" s="1"/>
  <c r="I9663" i="1" s="1"/>
  <c r="I9664" i="1" s="1"/>
  <c r="I9665" i="1" s="1"/>
  <c r="I9666" i="1" s="1"/>
  <c r="I9667" i="1" s="1"/>
  <c r="I9668" i="1" s="1"/>
  <c r="I9669" i="1" s="1"/>
  <c r="I9670" i="1" s="1"/>
  <c r="I9671" i="1"/>
  <c r="I9672" i="1" s="1"/>
  <c r="I9673" i="1" s="1"/>
  <c r="I9674" i="1" s="1"/>
  <c r="I9675" i="1" s="1"/>
  <c r="I9676" i="1" s="1"/>
  <c r="I9677" i="1" s="1"/>
  <c r="I9678" i="1" s="1"/>
  <c r="I9679" i="1" s="1"/>
  <c r="I9680" i="1" s="1"/>
  <c r="I9681" i="1" s="1"/>
  <c r="I9682" i="1" s="1"/>
  <c r="I9683" i="1" s="1"/>
  <c r="I9684" i="1" s="1"/>
  <c r="I9685" i="1" s="1"/>
  <c r="I9686" i="1" s="1"/>
  <c r="I9687" i="1" s="1"/>
  <c r="I9688" i="1" s="1"/>
  <c r="I9689" i="1" s="1"/>
  <c r="I9690" i="1" s="1"/>
  <c r="I9691" i="1" s="1"/>
  <c r="I9692" i="1" s="1"/>
  <c r="I9693" i="1" s="1"/>
  <c r="I9694" i="1" s="1"/>
  <c r="I9695" i="1" s="1"/>
  <c r="I9696" i="1" s="1"/>
  <c r="I9697" i="1" s="1"/>
  <c r="I9698" i="1" s="1"/>
  <c r="I9699" i="1" s="1"/>
  <c r="I9700" i="1" s="1"/>
  <c r="I9701" i="1" s="1"/>
  <c r="I9702" i="1" s="1"/>
  <c r="I9703" i="1"/>
  <c r="I9704" i="1" s="1"/>
  <c r="I9705" i="1" s="1"/>
  <c r="I9706" i="1" s="1"/>
  <c r="I9707" i="1" s="1"/>
  <c r="I9708" i="1" s="1"/>
  <c r="I9709" i="1" s="1"/>
  <c r="I9710" i="1" s="1"/>
  <c r="I9711" i="1" s="1"/>
  <c r="I9712" i="1" s="1"/>
  <c r="I9713" i="1" s="1"/>
  <c r="I9714" i="1" s="1"/>
  <c r="I9715" i="1" s="1"/>
  <c r="I9716" i="1" s="1"/>
  <c r="I9717" i="1" s="1"/>
  <c r="I9718" i="1" s="1"/>
  <c r="I9719" i="1" s="1"/>
  <c r="I9720" i="1" s="1"/>
  <c r="I9721" i="1" s="1"/>
  <c r="I9722" i="1" s="1"/>
  <c r="I9723" i="1" s="1"/>
  <c r="I9724" i="1" s="1"/>
  <c r="I9725" i="1" s="1"/>
  <c r="I9726" i="1" s="1"/>
  <c r="I9727" i="1" s="1"/>
  <c r="I9728" i="1" s="1"/>
  <c r="I9729" i="1" s="1"/>
  <c r="I9730" i="1" s="1"/>
  <c r="I9731" i="1" s="1"/>
  <c r="I9732" i="1" s="1"/>
  <c r="I9733" i="1" s="1"/>
  <c r="I9734" i="1" s="1"/>
  <c r="I9735" i="1"/>
  <c r="I9736" i="1" s="1"/>
  <c r="I9737" i="1" s="1"/>
  <c r="I9738" i="1" s="1"/>
  <c r="I9739" i="1" s="1"/>
  <c r="I9740" i="1" s="1"/>
  <c r="I9741" i="1" s="1"/>
  <c r="I9742" i="1" s="1"/>
  <c r="I9743" i="1" s="1"/>
  <c r="I9744" i="1" s="1"/>
  <c r="I9745" i="1" s="1"/>
  <c r="I9746" i="1" s="1"/>
  <c r="I9747" i="1" s="1"/>
  <c r="I9748" i="1" s="1"/>
  <c r="I9749" i="1" s="1"/>
  <c r="I9750" i="1" s="1"/>
  <c r="I9751" i="1" s="1"/>
  <c r="I9752" i="1" s="1"/>
  <c r="I9753" i="1" s="1"/>
  <c r="I9754" i="1" s="1"/>
  <c r="I9755" i="1" s="1"/>
  <c r="I9756" i="1" s="1"/>
  <c r="I9757" i="1" s="1"/>
  <c r="I9758" i="1" s="1"/>
  <c r="I9759" i="1" s="1"/>
  <c r="I9760" i="1" s="1"/>
  <c r="I9761" i="1" s="1"/>
  <c r="I9762" i="1" s="1"/>
  <c r="I9763" i="1" s="1"/>
  <c r="I9764" i="1" s="1"/>
  <c r="I9765" i="1" s="1"/>
  <c r="I9766" i="1" s="1"/>
  <c r="I9767" i="1"/>
  <c r="I9768" i="1" s="1"/>
  <c r="I9769" i="1" s="1"/>
  <c r="I9770" i="1"/>
  <c r="I9771" i="1" s="1"/>
  <c r="I9772" i="1" s="1"/>
  <c r="I9773" i="1" s="1"/>
  <c r="I9774" i="1" s="1"/>
  <c r="I9775" i="1" s="1"/>
  <c r="I9776" i="1" s="1"/>
  <c r="I9777" i="1" s="1"/>
  <c r="I9778" i="1" s="1"/>
  <c r="I9779" i="1" s="1"/>
  <c r="I9780" i="1" s="1"/>
  <c r="I9781" i="1" s="1"/>
  <c r="I9782" i="1" s="1"/>
  <c r="I9783" i="1" s="1"/>
  <c r="I9784" i="1" s="1"/>
  <c r="I9785" i="1" s="1"/>
  <c r="I9786" i="1" s="1"/>
  <c r="I9787" i="1" s="1"/>
  <c r="I9788" i="1" s="1"/>
  <c r="I9789" i="1" s="1"/>
  <c r="I9790" i="1" s="1"/>
  <c r="I9791" i="1" s="1"/>
  <c r="I9792" i="1" s="1"/>
  <c r="I9793" i="1" s="1"/>
  <c r="I9794" i="1" s="1"/>
  <c r="I9795" i="1" s="1"/>
  <c r="I9796" i="1" s="1"/>
  <c r="I9797" i="1" s="1"/>
  <c r="I9798" i="1" s="1"/>
  <c r="I9799" i="1"/>
  <c r="I9800" i="1" s="1"/>
  <c r="I9801" i="1" s="1"/>
  <c r="I9802" i="1" s="1"/>
  <c r="I9803" i="1" s="1"/>
  <c r="I9804" i="1" s="1"/>
  <c r="I9805" i="1" s="1"/>
  <c r="I9806" i="1" s="1"/>
  <c r="I9807" i="1" s="1"/>
  <c r="I9808" i="1" s="1"/>
  <c r="I9809" i="1" s="1"/>
  <c r="I9810" i="1" s="1"/>
  <c r="I9811" i="1" s="1"/>
  <c r="I9812" i="1" s="1"/>
  <c r="I9813" i="1" s="1"/>
  <c r="I9814" i="1" s="1"/>
  <c r="I9815" i="1" s="1"/>
  <c r="I9816" i="1" s="1"/>
  <c r="I9817" i="1" s="1"/>
  <c r="I9818" i="1" s="1"/>
  <c r="I9819" i="1" s="1"/>
  <c r="I9820" i="1" s="1"/>
  <c r="I9821" i="1" s="1"/>
  <c r="I9822" i="1" s="1"/>
  <c r="I9823" i="1" s="1"/>
  <c r="I9824" i="1" s="1"/>
  <c r="I9825" i="1" s="1"/>
  <c r="I9826" i="1" s="1"/>
  <c r="I9827" i="1" s="1"/>
  <c r="I9828" i="1" s="1"/>
  <c r="I9829" i="1" s="1"/>
  <c r="I9830" i="1" s="1"/>
  <c r="I9831" i="1"/>
  <c r="I9832" i="1"/>
  <c r="I9833" i="1" s="1"/>
  <c r="I9834" i="1" s="1"/>
  <c r="I9835" i="1" s="1"/>
  <c r="I9836" i="1" s="1"/>
  <c r="I9837" i="1" s="1"/>
  <c r="I9838" i="1" s="1"/>
  <c r="I9839" i="1" s="1"/>
  <c r="I9840" i="1" s="1"/>
  <c r="I9841" i="1" s="1"/>
  <c r="I9842" i="1" s="1"/>
  <c r="I9843" i="1" s="1"/>
  <c r="I9844" i="1" s="1"/>
  <c r="I9845" i="1" s="1"/>
  <c r="I9846" i="1" s="1"/>
  <c r="I9847" i="1" s="1"/>
  <c r="I9848" i="1" s="1"/>
  <c r="I9849" i="1" s="1"/>
  <c r="I9850" i="1" s="1"/>
  <c r="I9851" i="1" s="1"/>
  <c r="I9852" i="1" s="1"/>
  <c r="I9853" i="1" s="1"/>
  <c r="I9854" i="1" s="1"/>
  <c r="I9855" i="1" s="1"/>
  <c r="I9856" i="1" s="1"/>
  <c r="I9857" i="1" s="1"/>
  <c r="I9858" i="1" s="1"/>
  <c r="I9859" i="1" s="1"/>
  <c r="I9860" i="1" s="1"/>
  <c r="I9861" i="1" s="1"/>
  <c r="I9862" i="1" s="1"/>
  <c r="I9863" i="1"/>
  <c r="I9864" i="1" s="1"/>
  <c r="I9865" i="1" s="1"/>
  <c r="I9866" i="1" s="1"/>
  <c r="I9867" i="1" s="1"/>
  <c r="I9868" i="1" s="1"/>
  <c r="I9869" i="1" s="1"/>
  <c r="I9870" i="1" s="1"/>
  <c r="I9871" i="1" s="1"/>
  <c r="I9872" i="1" s="1"/>
  <c r="I9873" i="1" s="1"/>
  <c r="I9874" i="1" s="1"/>
  <c r="I9875" i="1" s="1"/>
  <c r="I9876" i="1" s="1"/>
  <c r="I9877" i="1" s="1"/>
  <c r="I9878" i="1" s="1"/>
  <c r="I9879" i="1" s="1"/>
  <c r="I9880" i="1" s="1"/>
  <c r="I9881" i="1" s="1"/>
  <c r="I9882" i="1" s="1"/>
  <c r="I9883" i="1" s="1"/>
  <c r="I9884" i="1" s="1"/>
  <c r="I9885" i="1" s="1"/>
  <c r="I9886" i="1" s="1"/>
  <c r="I9887" i="1" s="1"/>
  <c r="I9888" i="1" s="1"/>
  <c r="I9889" i="1" s="1"/>
  <c r="I9890" i="1" s="1"/>
  <c r="I9891" i="1" s="1"/>
  <c r="I9892" i="1" s="1"/>
  <c r="I9893" i="1" s="1"/>
  <c r="I9894" i="1" s="1"/>
  <c r="I9895" i="1"/>
  <c r="I9896" i="1" s="1"/>
  <c r="I9897" i="1" s="1"/>
  <c r="I9898" i="1" s="1"/>
  <c r="I9899" i="1" s="1"/>
  <c r="I9900" i="1" s="1"/>
  <c r="I9901" i="1" s="1"/>
  <c r="I9902" i="1" s="1"/>
  <c r="I9903" i="1" s="1"/>
  <c r="I9904" i="1" s="1"/>
  <c r="I9905" i="1" s="1"/>
  <c r="I9906" i="1" s="1"/>
  <c r="I9907" i="1" s="1"/>
  <c r="I9908" i="1" s="1"/>
  <c r="I9909" i="1" s="1"/>
  <c r="I9910" i="1" s="1"/>
  <c r="I9911" i="1" s="1"/>
  <c r="I9912" i="1" s="1"/>
  <c r="I9913" i="1" s="1"/>
  <c r="I9914" i="1" s="1"/>
  <c r="I9915" i="1" s="1"/>
  <c r="I9916" i="1" s="1"/>
  <c r="I9917" i="1" s="1"/>
  <c r="I9918" i="1" s="1"/>
  <c r="I9919" i="1" s="1"/>
  <c r="I9920" i="1" s="1"/>
  <c r="I9921" i="1" s="1"/>
  <c r="I9922" i="1" s="1"/>
  <c r="I9923" i="1" s="1"/>
  <c r="I9924" i="1" s="1"/>
  <c r="I9925" i="1" s="1"/>
  <c r="I9926" i="1" s="1"/>
  <c r="I9927" i="1"/>
  <c r="I9928" i="1" s="1"/>
  <c r="I9929" i="1" s="1"/>
  <c r="I9930" i="1" s="1"/>
  <c r="I9931" i="1" s="1"/>
  <c r="I9932" i="1" s="1"/>
  <c r="I9933" i="1" s="1"/>
  <c r="I9934" i="1" s="1"/>
  <c r="I9935" i="1" s="1"/>
  <c r="I9936" i="1" s="1"/>
  <c r="I9937" i="1" s="1"/>
  <c r="I9938" i="1" s="1"/>
  <c r="I9939" i="1" s="1"/>
  <c r="I9940" i="1" s="1"/>
  <c r="I9941" i="1" s="1"/>
  <c r="I9942" i="1" s="1"/>
  <c r="I9943" i="1" s="1"/>
  <c r="I9944" i="1" s="1"/>
  <c r="I9945" i="1" s="1"/>
  <c r="I9946" i="1" s="1"/>
  <c r="I9947" i="1" s="1"/>
  <c r="I9948" i="1" s="1"/>
  <c r="I9949" i="1" s="1"/>
  <c r="I9950" i="1" s="1"/>
  <c r="I9951" i="1" s="1"/>
  <c r="I9952" i="1" s="1"/>
  <c r="I9953" i="1" s="1"/>
  <c r="I9954" i="1" s="1"/>
  <c r="I9955" i="1" s="1"/>
  <c r="I9956" i="1" s="1"/>
  <c r="I9957" i="1" s="1"/>
  <c r="I9958" i="1" s="1"/>
  <c r="I9959" i="1"/>
  <c r="I9960" i="1"/>
  <c r="I9961" i="1" s="1"/>
  <c r="I9962" i="1" s="1"/>
  <c r="I9963" i="1" s="1"/>
  <c r="I9964" i="1" s="1"/>
  <c r="I9965" i="1" s="1"/>
  <c r="I9966" i="1" s="1"/>
  <c r="I9967" i="1" s="1"/>
  <c r="I9968" i="1"/>
  <c r="I9969" i="1" s="1"/>
  <c r="I9970" i="1" s="1"/>
  <c r="I9971" i="1" s="1"/>
  <c r="I9972" i="1" s="1"/>
  <c r="I9973" i="1" s="1"/>
  <c r="I9974" i="1" s="1"/>
  <c r="I9975" i="1" s="1"/>
  <c r="I9976" i="1" s="1"/>
  <c r="I9977" i="1" s="1"/>
  <c r="I9978" i="1" s="1"/>
  <c r="I9979" i="1" s="1"/>
  <c r="I9980" i="1" s="1"/>
  <c r="I9981" i="1" s="1"/>
  <c r="I9982" i="1" s="1"/>
  <c r="I9983" i="1" s="1"/>
  <c r="I9984" i="1" s="1"/>
  <c r="I9985" i="1" s="1"/>
  <c r="I9986" i="1" s="1"/>
  <c r="I9987" i="1" s="1"/>
  <c r="I9988" i="1" s="1"/>
  <c r="I9989" i="1" s="1"/>
  <c r="I9990" i="1" s="1"/>
  <c r="I9991" i="1"/>
  <c r="I9992" i="1" s="1"/>
  <c r="I9993" i="1" s="1"/>
  <c r="I9994" i="1" s="1"/>
  <c r="I9995" i="1" s="1"/>
  <c r="I9996" i="1" s="1"/>
  <c r="I9997" i="1" s="1"/>
  <c r="I9998" i="1" s="1"/>
  <c r="I9999" i="1" s="1"/>
  <c r="I10000" i="1" s="1"/>
  <c r="I10001" i="1" s="1"/>
  <c r="I10002" i="1" s="1"/>
  <c r="I10003" i="1" s="1"/>
  <c r="I10004" i="1" s="1"/>
  <c r="I10005" i="1" s="1"/>
  <c r="I10006" i="1" s="1"/>
  <c r="I10007" i="1" s="1"/>
  <c r="I10008" i="1" s="1"/>
  <c r="I10009" i="1" s="1"/>
  <c r="I10010" i="1" s="1"/>
  <c r="I10011" i="1" s="1"/>
  <c r="I10012" i="1" s="1"/>
  <c r="I10013" i="1" s="1"/>
  <c r="I10014" i="1" s="1"/>
  <c r="I10015" i="1" s="1"/>
  <c r="I10016" i="1" s="1"/>
  <c r="I10017" i="1" s="1"/>
  <c r="I10018" i="1" s="1"/>
  <c r="I10019" i="1" s="1"/>
  <c r="I10020" i="1" s="1"/>
  <c r="I10021" i="1" s="1"/>
  <c r="I10022" i="1" s="1"/>
  <c r="I10023" i="1"/>
  <c r="I10024" i="1" s="1"/>
  <c r="I10025" i="1" s="1"/>
  <c r="I10026" i="1" s="1"/>
  <c r="I10027" i="1" s="1"/>
  <c r="I10028" i="1" s="1"/>
  <c r="I10029" i="1" s="1"/>
  <c r="I10030" i="1" s="1"/>
  <c r="I10031" i="1" s="1"/>
  <c r="I10032" i="1" s="1"/>
  <c r="I10033" i="1" s="1"/>
  <c r="I10034" i="1" s="1"/>
  <c r="I10035" i="1" s="1"/>
  <c r="I10036" i="1" s="1"/>
  <c r="I10037" i="1" s="1"/>
  <c r="I10038" i="1" s="1"/>
  <c r="I10039" i="1" s="1"/>
  <c r="I10040" i="1" s="1"/>
  <c r="I10041" i="1" s="1"/>
  <c r="I10042" i="1" s="1"/>
  <c r="I10043" i="1" s="1"/>
  <c r="I10044" i="1" s="1"/>
  <c r="I10045" i="1" s="1"/>
  <c r="I10046" i="1" s="1"/>
  <c r="I10047" i="1" s="1"/>
  <c r="I10048" i="1" s="1"/>
  <c r="I10049" i="1" s="1"/>
  <c r="I10050" i="1" s="1"/>
  <c r="I10051" i="1" s="1"/>
  <c r="I10052" i="1" s="1"/>
  <c r="I10053" i="1" s="1"/>
  <c r="I10054" i="1" s="1"/>
  <c r="I10055" i="1"/>
  <c r="I10056" i="1" s="1"/>
  <c r="I10057" i="1" s="1"/>
  <c r="I10058" i="1" s="1"/>
  <c r="I10059" i="1" s="1"/>
  <c r="I10060" i="1" s="1"/>
  <c r="I10061" i="1" s="1"/>
  <c r="I10062" i="1" s="1"/>
  <c r="I10063" i="1" s="1"/>
  <c r="I10064" i="1" s="1"/>
  <c r="I10065" i="1" s="1"/>
  <c r="I10066" i="1" s="1"/>
  <c r="I10067" i="1" s="1"/>
  <c r="I10068" i="1" s="1"/>
  <c r="I10069" i="1" s="1"/>
  <c r="I10070" i="1" s="1"/>
  <c r="I10071" i="1" s="1"/>
  <c r="I10072" i="1" s="1"/>
  <c r="I10073" i="1" s="1"/>
  <c r="I10074" i="1" s="1"/>
  <c r="I10075" i="1" s="1"/>
  <c r="I10076" i="1" s="1"/>
  <c r="I10077" i="1" s="1"/>
  <c r="I10078" i="1" s="1"/>
  <c r="I10079" i="1" s="1"/>
  <c r="I10080" i="1" s="1"/>
  <c r="I10081" i="1" s="1"/>
  <c r="I10082" i="1" s="1"/>
  <c r="I10083" i="1" s="1"/>
  <c r="I10084" i="1" s="1"/>
  <c r="I10085" i="1" s="1"/>
  <c r="I10086" i="1" s="1"/>
  <c r="I10087" i="1"/>
  <c r="I10088" i="1"/>
  <c r="I10089" i="1" s="1"/>
  <c r="I10090" i="1" s="1"/>
  <c r="I10091" i="1" s="1"/>
  <c r="I10092" i="1" s="1"/>
  <c r="I10093" i="1" s="1"/>
  <c r="I10094" i="1" s="1"/>
  <c r="I10095" i="1" s="1"/>
  <c r="I10096" i="1" s="1"/>
  <c r="I10097" i="1" s="1"/>
  <c r="I10098" i="1" s="1"/>
  <c r="I10099" i="1" s="1"/>
  <c r="I10100" i="1" s="1"/>
  <c r="I10101" i="1" s="1"/>
  <c r="I10102" i="1" s="1"/>
  <c r="I10103" i="1" s="1"/>
  <c r="I10104" i="1" s="1"/>
  <c r="I10105" i="1" s="1"/>
  <c r="I10106" i="1" s="1"/>
  <c r="I10107" i="1" s="1"/>
  <c r="I10108" i="1" s="1"/>
  <c r="I10109" i="1" s="1"/>
  <c r="I10110" i="1" s="1"/>
  <c r="I10111" i="1" s="1"/>
  <c r="I10112" i="1" s="1"/>
  <c r="I10113" i="1" s="1"/>
  <c r="I10114" i="1" s="1"/>
  <c r="I10115" i="1" s="1"/>
  <c r="I10116" i="1" s="1"/>
  <c r="I10117" i="1" s="1"/>
  <c r="I10118" i="1" s="1"/>
  <c r="I10119" i="1"/>
  <c r="I10120" i="1"/>
  <c r="I10121" i="1" s="1"/>
  <c r="I10122" i="1" s="1"/>
  <c r="I10123" i="1" s="1"/>
  <c r="I10124" i="1" s="1"/>
  <c r="I10125" i="1" s="1"/>
  <c r="I10126" i="1" s="1"/>
  <c r="I10127" i="1" s="1"/>
  <c r="I10128" i="1" s="1"/>
  <c r="I10129" i="1" s="1"/>
  <c r="I10130" i="1" s="1"/>
  <c r="I10131" i="1" s="1"/>
  <c r="I10132" i="1" s="1"/>
  <c r="I10133" i="1" s="1"/>
  <c r="I10134" i="1" s="1"/>
  <c r="I10135" i="1" s="1"/>
  <c r="I10136" i="1" s="1"/>
  <c r="I10137" i="1" s="1"/>
  <c r="I10138" i="1" s="1"/>
  <c r="I10139" i="1" s="1"/>
  <c r="I10140" i="1" s="1"/>
  <c r="I10141" i="1" s="1"/>
  <c r="I10142" i="1" s="1"/>
  <c r="I10143" i="1" s="1"/>
  <c r="I10144" i="1" s="1"/>
  <c r="I10145" i="1" s="1"/>
  <c r="I10146" i="1" s="1"/>
  <c r="I10147" i="1" s="1"/>
  <c r="I10148" i="1" s="1"/>
  <c r="I10149" i="1" s="1"/>
  <c r="I10150" i="1" s="1"/>
  <c r="I10151" i="1"/>
  <c r="I10152" i="1" s="1"/>
  <c r="I10153" i="1" s="1"/>
  <c r="I10154" i="1" s="1"/>
  <c r="I10155" i="1" s="1"/>
  <c r="I10156" i="1" s="1"/>
  <c r="I10157" i="1" s="1"/>
  <c r="I10158" i="1" s="1"/>
  <c r="I10159" i="1" s="1"/>
  <c r="I10160" i="1" s="1"/>
  <c r="I10161" i="1" s="1"/>
  <c r="I10162" i="1" s="1"/>
  <c r="I10163" i="1" s="1"/>
  <c r="I10164" i="1" s="1"/>
  <c r="I10165" i="1" s="1"/>
  <c r="I10166" i="1" s="1"/>
  <c r="I10167" i="1" s="1"/>
  <c r="I10168" i="1" s="1"/>
  <c r="I10169" i="1" s="1"/>
  <c r="I10170" i="1" s="1"/>
  <c r="I10171" i="1" s="1"/>
  <c r="I10172" i="1" s="1"/>
  <c r="I10173" i="1" s="1"/>
  <c r="I10174" i="1" s="1"/>
  <c r="I10175" i="1" s="1"/>
  <c r="I10176" i="1" s="1"/>
  <c r="I10177" i="1" s="1"/>
  <c r="I10178" i="1" s="1"/>
  <c r="I10179" i="1" s="1"/>
  <c r="I10180" i="1" s="1"/>
  <c r="I10181" i="1" s="1"/>
  <c r="I10182" i="1" s="1"/>
  <c r="I10183" i="1"/>
  <c r="I10184" i="1" s="1"/>
  <c r="I10185" i="1" s="1"/>
  <c r="I10186" i="1" s="1"/>
  <c r="I10187" i="1" s="1"/>
  <c r="I10188" i="1" s="1"/>
  <c r="I10189" i="1" s="1"/>
  <c r="I10190" i="1" s="1"/>
  <c r="I10191" i="1" s="1"/>
  <c r="I10192" i="1" s="1"/>
  <c r="I10193" i="1" s="1"/>
  <c r="I10194" i="1" s="1"/>
  <c r="I10195" i="1" s="1"/>
  <c r="I10196" i="1" s="1"/>
  <c r="I10197" i="1" s="1"/>
  <c r="I10198" i="1" s="1"/>
  <c r="I10199" i="1" s="1"/>
  <c r="I10200" i="1" s="1"/>
  <c r="I10201" i="1" s="1"/>
  <c r="I10202" i="1" s="1"/>
  <c r="I10203" i="1" s="1"/>
  <c r="I10204" i="1" s="1"/>
  <c r="I10205" i="1" s="1"/>
  <c r="I10206" i="1" s="1"/>
  <c r="I10207" i="1" s="1"/>
  <c r="I10208" i="1" s="1"/>
  <c r="I10209" i="1" s="1"/>
  <c r="I10210" i="1" s="1"/>
  <c r="I10211" i="1" s="1"/>
  <c r="I10212" i="1" s="1"/>
  <c r="I10213" i="1" s="1"/>
  <c r="I10214" i="1" s="1"/>
  <c r="I10215" i="1"/>
  <c r="I10216" i="1" s="1"/>
  <c r="I10217" i="1" s="1"/>
  <c r="I10218" i="1" s="1"/>
  <c r="I10219" i="1" s="1"/>
  <c r="I10220" i="1" s="1"/>
  <c r="I10221" i="1" s="1"/>
  <c r="I10222" i="1" s="1"/>
  <c r="I10223" i="1" s="1"/>
  <c r="I10224" i="1" s="1"/>
  <c r="I10225" i="1" s="1"/>
  <c r="I10226" i="1" s="1"/>
  <c r="I10227" i="1" s="1"/>
  <c r="I10228" i="1" s="1"/>
  <c r="I10229" i="1" s="1"/>
  <c r="I10230" i="1" s="1"/>
  <c r="I10231" i="1" s="1"/>
  <c r="I10232" i="1" s="1"/>
  <c r="I10233" i="1" s="1"/>
  <c r="I10234" i="1" s="1"/>
  <c r="I10235" i="1" s="1"/>
  <c r="I10236" i="1" s="1"/>
  <c r="I10237" i="1" s="1"/>
  <c r="I10238" i="1" s="1"/>
  <c r="I10239" i="1" s="1"/>
  <c r="I10240" i="1" s="1"/>
  <c r="I10241" i="1" s="1"/>
  <c r="I10242" i="1" s="1"/>
  <c r="I10243" i="1" s="1"/>
  <c r="I10244" i="1" s="1"/>
  <c r="I10245" i="1" s="1"/>
  <c r="I10246" i="1" s="1"/>
  <c r="I10247" i="1"/>
  <c r="I10248" i="1"/>
  <c r="I10249" i="1" s="1"/>
  <c r="I10250" i="1" s="1"/>
  <c r="I10251" i="1" s="1"/>
  <c r="I10252" i="1" s="1"/>
  <c r="I10253" i="1" s="1"/>
  <c r="I10254" i="1" s="1"/>
  <c r="I10255" i="1" s="1"/>
  <c r="I10256" i="1" s="1"/>
  <c r="I10257" i="1" s="1"/>
  <c r="I10258" i="1" s="1"/>
  <c r="I10259" i="1" s="1"/>
  <c r="I10260" i="1" s="1"/>
  <c r="I10261" i="1" s="1"/>
  <c r="I10262" i="1" s="1"/>
  <c r="I10263" i="1" s="1"/>
  <c r="I10264" i="1" s="1"/>
  <c r="I10265" i="1" s="1"/>
  <c r="I10266" i="1" s="1"/>
  <c r="I10267" i="1" s="1"/>
  <c r="I10268" i="1" s="1"/>
  <c r="I10269" i="1" s="1"/>
  <c r="I10270" i="1" s="1"/>
  <c r="I10271" i="1" s="1"/>
  <c r="I10272" i="1" s="1"/>
  <c r="I10273" i="1" s="1"/>
  <c r="I10274" i="1" s="1"/>
  <c r="I10275" i="1" s="1"/>
  <c r="I10276" i="1" s="1"/>
  <c r="I10277" i="1" s="1"/>
  <c r="I10278" i="1" s="1"/>
  <c r="I10279" i="1"/>
  <c r="I10280" i="1"/>
  <c r="I10281" i="1" s="1"/>
  <c r="I10282" i="1" s="1"/>
  <c r="I10283" i="1" s="1"/>
  <c r="I10284" i="1" s="1"/>
  <c r="I10285" i="1" s="1"/>
  <c r="I10286" i="1" s="1"/>
  <c r="I10287" i="1" s="1"/>
  <c r="I10288" i="1" s="1"/>
  <c r="I10289" i="1" s="1"/>
  <c r="I10290" i="1" s="1"/>
  <c r="I10291" i="1" s="1"/>
  <c r="I10292" i="1" s="1"/>
  <c r="I10293" i="1" s="1"/>
  <c r="I10294" i="1" s="1"/>
  <c r="I10295" i="1" s="1"/>
  <c r="I10296" i="1" s="1"/>
  <c r="I10297" i="1" s="1"/>
  <c r="I10298" i="1" s="1"/>
  <c r="I10299" i="1" s="1"/>
  <c r="I10300" i="1" s="1"/>
  <c r="I10301" i="1" s="1"/>
  <c r="I10302" i="1" s="1"/>
  <c r="I10303" i="1" s="1"/>
  <c r="I10304" i="1" s="1"/>
  <c r="I10305" i="1" s="1"/>
  <c r="I10306" i="1" s="1"/>
  <c r="I10307" i="1" s="1"/>
  <c r="I10308" i="1" s="1"/>
  <c r="I10309" i="1" s="1"/>
  <c r="I10310" i="1" s="1"/>
  <c r="I10311" i="1"/>
  <c r="I10312" i="1" s="1"/>
  <c r="I10313" i="1" s="1"/>
  <c r="I10314" i="1" s="1"/>
  <c r="I10315" i="1" s="1"/>
  <c r="I10316" i="1" s="1"/>
  <c r="I10317" i="1" s="1"/>
  <c r="I10318" i="1" s="1"/>
  <c r="I10319" i="1" s="1"/>
  <c r="I10320" i="1" s="1"/>
  <c r="I10321" i="1" s="1"/>
  <c r="I10322" i="1" s="1"/>
  <c r="I10323" i="1" s="1"/>
  <c r="I10324" i="1" s="1"/>
  <c r="I10325" i="1" s="1"/>
  <c r="I10326" i="1" s="1"/>
  <c r="I10327" i="1" s="1"/>
  <c r="I10328" i="1" s="1"/>
  <c r="I10329" i="1" s="1"/>
  <c r="I10330" i="1" s="1"/>
  <c r="I10331" i="1" s="1"/>
  <c r="I10332" i="1" s="1"/>
  <c r="I10333" i="1" s="1"/>
  <c r="I10334" i="1" s="1"/>
  <c r="I10335" i="1" s="1"/>
  <c r="I10336" i="1" s="1"/>
  <c r="I10337" i="1" s="1"/>
  <c r="I10338" i="1" s="1"/>
  <c r="I10339" i="1" s="1"/>
  <c r="I10340" i="1" s="1"/>
  <c r="I10341" i="1" s="1"/>
  <c r="I10342" i="1" s="1"/>
  <c r="I10343" i="1"/>
  <c r="I10344" i="1" s="1"/>
  <c r="I10345" i="1" s="1"/>
  <c r="I10346" i="1" s="1"/>
  <c r="I10347" i="1" s="1"/>
  <c r="I10348" i="1" s="1"/>
  <c r="I10349" i="1" s="1"/>
  <c r="I10350" i="1" s="1"/>
  <c r="I10351" i="1" s="1"/>
  <c r="I10352" i="1" s="1"/>
  <c r="I10353" i="1" s="1"/>
  <c r="I10354" i="1" s="1"/>
  <c r="I10355" i="1" s="1"/>
  <c r="I10356" i="1" s="1"/>
  <c r="I10357" i="1" s="1"/>
  <c r="I10358" i="1" s="1"/>
  <c r="I10359" i="1" s="1"/>
  <c r="I10360" i="1" s="1"/>
  <c r="I10361" i="1" s="1"/>
  <c r="I10362" i="1" s="1"/>
  <c r="I10363" i="1" s="1"/>
  <c r="I10364" i="1" s="1"/>
  <c r="I10365" i="1" s="1"/>
  <c r="I10366" i="1" s="1"/>
  <c r="I10367" i="1" s="1"/>
  <c r="I10368" i="1" s="1"/>
  <c r="I10369" i="1" s="1"/>
  <c r="I10370" i="1" s="1"/>
  <c r="I10371" i="1" s="1"/>
  <c r="I10372" i="1" s="1"/>
  <c r="I10373" i="1" s="1"/>
  <c r="I10374" i="1" s="1"/>
  <c r="I10375" i="1"/>
  <c r="I10376" i="1"/>
  <c r="I10377" i="1" s="1"/>
  <c r="I10378" i="1" s="1"/>
  <c r="I10379" i="1" s="1"/>
  <c r="I10380" i="1" s="1"/>
  <c r="I10381" i="1" s="1"/>
  <c r="I10382" i="1" s="1"/>
  <c r="I10383" i="1" s="1"/>
  <c r="I10384" i="1" s="1"/>
  <c r="I10385" i="1" s="1"/>
  <c r="I10386" i="1" s="1"/>
  <c r="I10387" i="1" s="1"/>
  <c r="I10388" i="1" s="1"/>
  <c r="I10389" i="1" s="1"/>
  <c r="I10390" i="1" s="1"/>
  <c r="I10391" i="1" s="1"/>
  <c r="I10392" i="1" s="1"/>
  <c r="I10393" i="1" s="1"/>
  <c r="I10394" i="1" s="1"/>
  <c r="I10395" i="1" s="1"/>
  <c r="I10396" i="1" s="1"/>
  <c r="I10397" i="1" s="1"/>
  <c r="I10398" i="1" s="1"/>
  <c r="I10399" i="1" s="1"/>
  <c r="I10400" i="1" s="1"/>
  <c r="I10401" i="1" s="1"/>
  <c r="I10402" i="1" s="1"/>
  <c r="I10403" i="1" s="1"/>
  <c r="I10404" i="1" s="1"/>
  <c r="I10405" i="1" s="1"/>
  <c r="I10406" i="1" s="1"/>
  <c r="I10407" i="1"/>
  <c r="I10408" i="1" s="1"/>
  <c r="I10409" i="1" s="1"/>
  <c r="I10410" i="1" s="1"/>
  <c r="I10411" i="1" s="1"/>
  <c r="I10412" i="1" s="1"/>
  <c r="I10413" i="1" s="1"/>
  <c r="I10414" i="1" s="1"/>
  <c r="I10415" i="1" s="1"/>
  <c r="I10416" i="1" s="1"/>
  <c r="I10417" i="1" s="1"/>
  <c r="I10418" i="1" s="1"/>
  <c r="I10419" i="1" s="1"/>
  <c r="I10420" i="1" s="1"/>
  <c r="I10421" i="1" s="1"/>
  <c r="I10422" i="1" s="1"/>
  <c r="I10423" i="1" s="1"/>
  <c r="I10424" i="1" s="1"/>
  <c r="I10425" i="1" s="1"/>
  <c r="I10426" i="1" s="1"/>
  <c r="I10427" i="1" s="1"/>
  <c r="I10428" i="1" s="1"/>
  <c r="I10429" i="1" s="1"/>
  <c r="I10430" i="1" s="1"/>
  <c r="I10431" i="1" s="1"/>
  <c r="I10432" i="1" s="1"/>
  <c r="I10433" i="1" s="1"/>
  <c r="I10434" i="1" s="1"/>
  <c r="I10435" i="1" s="1"/>
  <c r="I10436" i="1" s="1"/>
  <c r="I10437" i="1" s="1"/>
  <c r="I10438" i="1" s="1"/>
  <c r="I10439" i="1"/>
  <c r="I10440" i="1" s="1"/>
  <c r="I10441" i="1" s="1"/>
  <c r="I10442" i="1" s="1"/>
  <c r="I10443" i="1" s="1"/>
  <c r="I10444" i="1" s="1"/>
  <c r="I10445" i="1" s="1"/>
  <c r="I10446" i="1" s="1"/>
  <c r="I10447" i="1" s="1"/>
  <c r="I10448" i="1" s="1"/>
  <c r="I10449" i="1" s="1"/>
  <c r="I10450" i="1" s="1"/>
  <c r="I10451" i="1" s="1"/>
  <c r="I10452" i="1" s="1"/>
  <c r="I10453" i="1" s="1"/>
  <c r="I10454" i="1" s="1"/>
  <c r="I10455" i="1" s="1"/>
  <c r="I10456" i="1" s="1"/>
  <c r="I10457" i="1" s="1"/>
  <c r="I10458" i="1" s="1"/>
  <c r="I10459" i="1" s="1"/>
  <c r="I10460" i="1" s="1"/>
  <c r="I10461" i="1" s="1"/>
  <c r="I10462" i="1" s="1"/>
  <c r="I10463" i="1" s="1"/>
  <c r="I10464" i="1" s="1"/>
  <c r="I10465" i="1" s="1"/>
  <c r="I10466" i="1" s="1"/>
  <c r="I10467" i="1" s="1"/>
  <c r="I10468" i="1" s="1"/>
  <c r="I10469" i="1" s="1"/>
  <c r="I10470" i="1" s="1"/>
  <c r="I10471" i="1"/>
  <c r="I10472" i="1" s="1"/>
  <c r="I10473" i="1" s="1"/>
  <c r="I10474" i="1" s="1"/>
  <c r="I10475" i="1" s="1"/>
  <c r="I10476" i="1" s="1"/>
  <c r="I10477" i="1" s="1"/>
  <c r="I10478" i="1" s="1"/>
  <c r="I10479" i="1" s="1"/>
  <c r="I10480" i="1" s="1"/>
  <c r="I10481" i="1" s="1"/>
  <c r="I10482" i="1" s="1"/>
  <c r="I10483" i="1" s="1"/>
  <c r="I10484" i="1" s="1"/>
  <c r="I10485" i="1" s="1"/>
  <c r="I10486" i="1" s="1"/>
  <c r="I10487" i="1" s="1"/>
  <c r="I10488" i="1" s="1"/>
  <c r="I10489" i="1" s="1"/>
  <c r="I10490" i="1" s="1"/>
  <c r="I10491" i="1" s="1"/>
  <c r="I10492" i="1" s="1"/>
  <c r="I10493" i="1" s="1"/>
  <c r="I10494" i="1" s="1"/>
  <c r="I10495" i="1" s="1"/>
  <c r="I10496" i="1" s="1"/>
  <c r="I10497" i="1" s="1"/>
  <c r="I10498" i="1" s="1"/>
  <c r="I10499" i="1" s="1"/>
  <c r="I10500" i="1" s="1"/>
  <c r="I10501" i="1" s="1"/>
  <c r="I10502" i="1" s="1"/>
  <c r="I10503" i="1"/>
  <c r="I10504" i="1" s="1"/>
  <c r="I10505" i="1" s="1"/>
  <c r="I10506" i="1" s="1"/>
  <c r="I10507" i="1" s="1"/>
  <c r="I10508" i="1" s="1"/>
  <c r="I10509" i="1" s="1"/>
  <c r="I10510" i="1" s="1"/>
  <c r="I10511" i="1" s="1"/>
  <c r="I10512" i="1" s="1"/>
  <c r="I10513" i="1" s="1"/>
  <c r="I10514" i="1" s="1"/>
  <c r="I10515" i="1" s="1"/>
  <c r="I10516" i="1" s="1"/>
  <c r="I10517" i="1" s="1"/>
  <c r="I10518" i="1" s="1"/>
  <c r="I10519" i="1" s="1"/>
  <c r="I10520" i="1" s="1"/>
  <c r="I10521" i="1" s="1"/>
  <c r="I10522" i="1" s="1"/>
  <c r="I10523" i="1" s="1"/>
  <c r="I10524" i="1" s="1"/>
  <c r="I10525" i="1" s="1"/>
  <c r="I10526" i="1" s="1"/>
  <c r="I10527" i="1" s="1"/>
  <c r="I10528" i="1" s="1"/>
  <c r="I10529" i="1" s="1"/>
  <c r="I10530" i="1" s="1"/>
  <c r="I10531" i="1" s="1"/>
  <c r="I10532" i="1" s="1"/>
  <c r="I10533" i="1" s="1"/>
  <c r="I10534" i="1" s="1"/>
  <c r="I10535" i="1"/>
  <c r="I10536" i="1" s="1"/>
  <c r="I10537" i="1" s="1"/>
  <c r="I10538" i="1" s="1"/>
  <c r="I10539" i="1" s="1"/>
  <c r="I10540" i="1" s="1"/>
  <c r="I10541" i="1" s="1"/>
  <c r="I10542" i="1" s="1"/>
  <c r="I10543" i="1" s="1"/>
  <c r="I10544" i="1" s="1"/>
  <c r="I10545" i="1" s="1"/>
  <c r="I10546" i="1" s="1"/>
  <c r="I10547" i="1" s="1"/>
  <c r="I10548" i="1" s="1"/>
  <c r="I10549" i="1" s="1"/>
  <c r="I10550" i="1" s="1"/>
  <c r="I10551" i="1" s="1"/>
  <c r="I10552" i="1" s="1"/>
  <c r="I10553" i="1" s="1"/>
  <c r="I10554" i="1" s="1"/>
  <c r="I10555" i="1" s="1"/>
  <c r="I10556" i="1" s="1"/>
  <c r="I10557" i="1" s="1"/>
  <c r="I10558" i="1" s="1"/>
  <c r="I10559" i="1" s="1"/>
  <c r="I10560" i="1" s="1"/>
  <c r="I10561" i="1" s="1"/>
  <c r="I10562" i="1" s="1"/>
  <c r="I10563" i="1" s="1"/>
  <c r="I10564" i="1" s="1"/>
  <c r="I10565" i="1" s="1"/>
  <c r="I10566" i="1" s="1"/>
  <c r="I10567" i="1"/>
  <c r="I10568" i="1" s="1"/>
  <c r="I10569" i="1" s="1"/>
  <c r="I10570" i="1" s="1"/>
  <c r="I10571" i="1" s="1"/>
  <c r="I10572" i="1" s="1"/>
  <c r="I10573" i="1" s="1"/>
  <c r="I10574" i="1" s="1"/>
  <c r="I10575" i="1" s="1"/>
  <c r="I10576" i="1" s="1"/>
  <c r="I10577" i="1" s="1"/>
  <c r="I10578" i="1" s="1"/>
  <c r="I10579" i="1" s="1"/>
  <c r="I10580" i="1" s="1"/>
  <c r="I10581" i="1" s="1"/>
  <c r="I10582" i="1" s="1"/>
  <c r="I10583" i="1" s="1"/>
  <c r="I10584" i="1" s="1"/>
  <c r="I10585" i="1" s="1"/>
  <c r="I10586" i="1" s="1"/>
  <c r="I10587" i="1" s="1"/>
  <c r="I10588" i="1" s="1"/>
  <c r="I10589" i="1" s="1"/>
  <c r="I10590" i="1" s="1"/>
  <c r="I10591" i="1" s="1"/>
  <c r="I10592" i="1" s="1"/>
  <c r="I10593" i="1" s="1"/>
  <c r="I10594" i="1" s="1"/>
  <c r="I10595" i="1" s="1"/>
  <c r="I10596" i="1" s="1"/>
  <c r="I10597" i="1" s="1"/>
  <c r="I10598" i="1" s="1"/>
  <c r="I10599" i="1"/>
  <c r="I10600" i="1"/>
  <c r="I10601" i="1" s="1"/>
  <c r="I10602" i="1" s="1"/>
  <c r="I10603" i="1" s="1"/>
  <c r="I10604" i="1" s="1"/>
  <c r="I10605" i="1" s="1"/>
  <c r="I10606" i="1" s="1"/>
  <c r="I10607" i="1" s="1"/>
  <c r="I10608" i="1" s="1"/>
  <c r="I10609" i="1" s="1"/>
  <c r="I10610" i="1" s="1"/>
  <c r="I10611" i="1" s="1"/>
  <c r="I10612" i="1" s="1"/>
  <c r="I10613" i="1" s="1"/>
  <c r="I10614" i="1" s="1"/>
  <c r="I10615" i="1" s="1"/>
  <c r="I10616" i="1" s="1"/>
  <c r="I10617" i="1" s="1"/>
  <c r="I10618" i="1" s="1"/>
  <c r="I10619" i="1" s="1"/>
  <c r="I10620" i="1" s="1"/>
  <c r="I10621" i="1" s="1"/>
  <c r="I10622" i="1" s="1"/>
  <c r="I10623" i="1" s="1"/>
  <c r="I10624" i="1" s="1"/>
  <c r="I10625" i="1" s="1"/>
  <c r="I10626" i="1" s="1"/>
  <c r="I10627" i="1" s="1"/>
  <c r="I10628" i="1" s="1"/>
  <c r="I10629" i="1" s="1"/>
  <c r="I10630" i="1" s="1"/>
  <c r="I10631" i="1"/>
  <c r="I10632" i="1"/>
  <c r="I10633" i="1" s="1"/>
  <c r="I10634" i="1" s="1"/>
  <c r="I10635" i="1" s="1"/>
  <c r="I10636" i="1" s="1"/>
  <c r="I10637" i="1" s="1"/>
  <c r="I10638" i="1" s="1"/>
  <c r="I10639" i="1" s="1"/>
  <c r="I10640" i="1" s="1"/>
  <c r="I10641" i="1" s="1"/>
  <c r="I10642" i="1" s="1"/>
  <c r="I10643" i="1" s="1"/>
  <c r="I10644" i="1" s="1"/>
  <c r="I10645" i="1" s="1"/>
  <c r="I10646" i="1" s="1"/>
  <c r="I10647" i="1" s="1"/>
  <c r="I10648" i="1" s="1"/>
  <c r="I10649" i="1" s="1"/>
  <c r="I10650" i="1" s="1"/>
  <c r="I10651" i="1" s="1"/>
  <c r="I10652" i="1" s="1"/>
  <c r="I10653" i="1" s="1"/>
  <c r="I10654" i="1" s="1"/>
  <c r="I10655" i="1" s="1"/>
  <c r="I10656" i="1" s="1"/>
  <c r="I10657" i="1" s="1"/>
  <c r="I10658" i="1" s="1"/>
  <c r="I10659" i="1" s="1"/>
  <c r="I10660" i="1" s="1"/>
  <c r="I10661" i="1" s="1"/>
  <c r="I10662" i="1" s="1"/>
  <c r="I10663" i="1"/>
  <c r="I10664" i="1" s="1"/>
  <c r="I10665" i="1" s="1"/>
  <c r="I10666" i="1" s="1"/>
  <c r="I10667" i="1" s="1"/>
  <c r="I10668" i="1" s="1"/>
  <c r="I10669" i="1" s="1"/>
  <c r="I10670" i="1" s="1"/>
  <c r="I10671" i="1" s="1"/>
  <c r="I10672" i="1" s="1"/>
  <c r="I10673" i="1" s="1"/>
  <c r="I10674" i="1" s="1"/>
  <c r="I10675" i="1" s="1"/>
  <c r="I10676" i="1" s="1"/>
  <c r="I10677" i="1" s="1"/>
  <c r="I10678" i="1" s="1"/>
  <c r="I10679" i="1" s="1"/>
  <c r="I10680" i="1" s="1"/>
  <c r="I10681" i="1" s="1"/>
  <c r="I10682" i="1" s="1"/>
  <c r="I10683" i="1" s="1"/>
  <c r="I10684" i="1" s="1"/>
  <c r="I10685" i="1" s="1"/>
  <c r="I10686" i="1" s="1"/>
  <c r="I10687" i="1" s="1"/>
  <c r="I10688" i="1" s="1"/>
  <c r="I10689" i="1" s="1"/>
  <c r="I10690" i="1" s="1"/>
  <c r="I10691" i="1" s="1"/>
  <c r="I10692" i="1" s="1"/>
  <c r="I10693" i="1" s="1"/>
  <c r="I10694" i="1" s="1"/>
  <c r="I10695" i="1"/>
  <c r="I10696" i="1"/>
  <c r="I10697" i="1" s="1"/>
  <c r="I10698" i="1" s="1"/>
  <c r="I10699" i="1" s="1"/>
  <c r="I10700" i="1" s="1"/>
  <c r="I10701" i="1" s="1"/>
  <c r="I10702" i="1" s="1"/>
  <c r="I10703" i="1" s="1"/>
  <c r="I10704" i="1" s="1"/>
  <c r="I10705" i="1" s="1"/>
  <c r="I10706" i="1" s="1"/>
  <c r="I10707" i="1" s="1"/>
  <c r="I10708" i="1" s="1"/>
  <c r="I10709" i="1" s="1"/>
  <c r="I10710" i="1" s="1"/>
  <c r="I10711" i="1" s="1"/>
  <c r="I10712" i="1" s="1"/>
  <c r="I10713" i="1" s="1"/>
  <c r="I10714" i="1" s="1"/>
  <c r="I10715" i="1" s="1"/>
  <c r="I10716" i="1" s="1"/>
  <c r="I10717" i="1" s="1"/>
  <c r="I10718" i="1" s="1"/>
  <c r="I10719" i="1" s="1"/>
  <c r="I10720" i="1" s="1"/>
  <c r="I10721" i="1" s="1"/>
  <c r="I10722" i="1" s="1"/>
  <c r="I10723" i="1" s="1"/>
  <c r="I10724" i="1" s="1"/>
  <c r="I10725" i="1" s="1"/>
  <c r="I10726" i="1" s="1"/>
  <c r="I10727" i="1"/>
  <c r="I10728" i="1"/>
  <c r="I10729" i="1" s="1"/>
  <c r="I10730" i="1" s="1"/>
  <c r="I10731" i="1" s="1"/>
  <c r="I10732" i="1" s="1"/>
  <c r="I10733" i="1" s="1"/>
  <c r="I10734" i="1" s="1"/>
  <c r="I10735" i="1" s="1"/>
  <c r="I10736" i="1" s="1"/>
  <c r="I10737" i="1" s="1"/>
  <c r="I10738" i="1" s="1"/>
  <c r="I10739" i="1" s="1"/>
  <c r="I10740" i="1" s="1"/>
  <c r="I10741" i="1" s="1"/>
  <c r="I10742" i="1" s="1"/>
  <c r="I10743" i="1" s="1"/>
  <c r="I10744" i="1" s="1"/>
  <c r="I10745" i="1" s="1"/>
  <c r="I10746" i="1" s="1"/>
  <c r="I10747" i="1" s="1"/>
  <c r="I10748" i="1" s="1"/>
  <c r="I10749" i="1" s="1"/>
  <c r="I10750" i="1" s="1"/>
  <c r="I10751" i="1" s="1"/>
  <c r="I10752" i="1" s="1"/>
  <c r="I10753" i="1" s="1"/>
  <c r="I10754" i="1" s="1"/>
  <c r="I10755" i="1" s="1"/>
  <c r="I10756" i="1" s="1"/>
  <c r="I10757" i="1" s="1"/>
  <c r="I10758" i="1" s="1"/>
  <c r="I10759" i="1"/>
  <c r="I10760" i="1" s="1"/>
  <c r="I10761" i="1" s="1"/>
  <c r="I10762" i="1" s="1"/>
  <c r="I10763" i="1" s="1"/>
  <c r="I10764" i="1" s="1"/>
  <c r="I10765" i="1" s="1"/>
  <c r="I10766" i="1" s="1"/>
  <c r="I10767" i="1" s="1"/>
  <c r="I10768" i="1" s="1"/>
  <c r="I10769" i="1" s="1"/>
  <c r="I10770" i="1" s="1"/>
  <c r="I10771" i="1" s="1"/>
  <c r="I10772" i="1" s="1"/>
  <c r="I10773" i="1" s="1"/>
  <c r="I10774" i="1" s="1"/>
  <c r="I10775" i="1" s="1"/>
  <c r="I10776" i="1" s="1"/>
  <c r="I10777" i="1" s="1"/>
  <c r="I10778" i="1" s="1"/>
  <c r="I10779" i="1" s="1"/>
  <c r="I10780" i="1" s="1"/>
  <c r="I10781" i="1" s="1"/>
  <c r="I10782" i="1" s="1"/>
  <c r="I10783" i="1" s="1"/>
  <c r="I10784" i="1" s="1"/>
  <c r="I10785" i="1" s="1"/>
  <c r="I10786" i="1" s="1"/>
  <c r="I10787" i="1" s="1"/>
  <c r="I10788" i="1" s="1"/>
  <c r="I10789" i="1" s="1"/>
  <c r="I10790" i="1" s="1"/>
  <c r="I10791" i="1"/>
  <c r="I10792" i="1"/>
  <c r="I10793" i="1" s="1"/>
  <c r="I10794" i="1" s="1"/>
  <c r="I10795" i="1" s="1"/>
  <c r="I10796" i="1" s="1"/>
  <c r="I10797" i="1" s="1"/>
  <c r="I10798" i="1" s="1"/>
  <c r="I10799" i="1" s="1"/>
  <c r="I10800" i="1" s="1"/>
  <c r="I10801" i="1" s="1"/>
  <c r="I10802" i="1" s="1"/>
  <c r="I10803" i="1" s="1"/>
  <c r="I10804" i="1" s="1"/>
  <c r="I10805" i="1" s="1"/>
  <c r="I10806" i="1" s="1"/>
  <c r="I10807" i="1" s="1"/>
  <c r="I10808" i="1" s="1"/>
  <c r="I10809" i="1" s="1"/>
  <c r="I10810" i="1" s="1"/>
  <c r="I10811" i="1" s="1"/>
  <c r="I10812" i="1" s="1"/>
  <c r="I10813" i="1" s="1"/>
  <c r="I10814" i="1" s="1"/>
  <c r="I10815" i="1" s="1"/>
  <c r="I10816" i="1" s="1"/>
  <c r="I10817" i="1" s="1"/>
  <c r="I10818" i="1" s="1"/>
  <c r="I10819" i="1" s="1"/>
  <c r="I10820" i="1" s="1"/>
  <c r="I10821" i="1" s="1"/>
  <c r="I10822" i="1" s="1"/>
  <c r="I10823" i="1"/>
  <c r="I10824" i="1" s="1"/>
  <c r="I10825" i="1" s="1"/>
  <c r="I10826" i="1" s="1"/>
  <c r="I10827" i="1" s="1"/>
  <c r="I10828" i="1" s="1"/>
  <c r="I10829" i="1" s="1"/>
  <c r="I10830" i="1" s="1"/>
  <c r="I10831" i="1" s="1"/>
  <c r="I10832" i="1" s="1"/>
  <c r="I10833" i="1" s="1"/>
  <c r="I10834" i="1" s="1"/>
  <c r="I10835" i="1" s="1"/>
  <c r="I10836" i="1" s="1"/>
  <c r="I10837" i="1" s="1"/>
  <c r="I10838" i="1" s="1"/>
  <c r="I10839" i="1" s="1"/>
  <c r="I10840" i="1"/>
  <c r="I10841" i="1" s="1"/>
  <c r="I10842" i="1" s="1"/>
  <c r="I10843" i="1" s="1"/>
  <c r="I10844" i="1" s="1"/>
  <c r="I10845" i="1" s="1"/>
  <c r="I10846" i="1" s="1"/>
  <c r="I10847" i="1" s="1"/>
  <c r="I10848" i="1" s="1"/>
  <c r="I10849" i="1" s="1"/>
  <c r="I10850" i="1" s="1"/>
  <c r="I10851" i="1" s="1"/>
  <c r="I10852" i="1" s="1"/>
  <c r="I10853" i="1" s="1"/>
  <c r="I10854" i="1" s="1"/>
  <c r="I10855" i="1"/>
  <c r="I10856" i="1" s="1"/>
  <c r="I10857" i="1" s="1"/>
  <c r="I10858" i="1" s="1"/>
  <c r="I10859" i="1" s="1"/>
  <c r="I10860" i="1" s="1"/>
  <c r="I10861" i="1" s="1"/>
  <c r="I10862" i="1" s="1"/>
  <c r="I10863" i="1" s="1"/>
  <c r="I10864" i="1" s="1"/>
  <c r="I10865" i="1" s="1"/>
  <c r="I10866" i="1" s="1"/>
  <c r="I10867" i="1" s="1"/>
  <c r="I10868" i="1" s="1"/>
  <c r="I10869" i="1" s="1"/>
  <c r="I10870" i="1" s="1"/>
  <c r="I10871" i="1" s="1"/>
  <c r="I10872" i="1" s="1"/>
  <c r="I10873" i="1" s="1"/>
  <c r="I10874" i="1" s="1"/>
  <c r="I10875" i="1" s="1"/>
  <c r="I10876" i="1" s="1"/>
  <c r="I10877" i="1" s="1"/>
  <c r="I10878" i="1" s="1"/>
  <c r="I10879" i="1" s="1"/>
  <c r="I10880" i="1" s="1"/>
  <c r="I10881" i="1" s="1"/>
  <c r="I10882" i="1" s="1"/>
  <c r="I10883" i="1" s="1"/>
  <c r="I10884" i="1" s="1"/>
  <c r="I10885" i="1" s="1"/>
  <c r="I10886" i="1" s="1"/>
  <c r="I10887" i="1"/>
  <c r="I10888" i="1" s="1"/>
  <c r="I10889" i="1" s="1"/>
  <c r="I10890" i="1" s="1"/>
  <c r="I10891" i="1" s="1"/>
  <c r="I10892" i="1" s="1"/>
  <c r="I10893" i="1" s="1"/>
  <c r="I10894" i="1" s="1"/>
  <c r="I10895" i="1" s="1"/>
  <c r="I10896" i="1" s="1"/>
  <c r="I10897" i="1" s="1"/>
  <c r="I10898" i="1" s="1"/>
  <c r="I10899" i="1" s="1"/>
  <c r="I10900" i="1" s="1"/>
  <c r="I10901" i="1" s="1"/>
  <c r="I10902" i="1" s="1"/>
  <c r="I10903" i="1" s="1"/>
  <c r="I10904" i="1" s="1"/>
  <c r="I10905" i="1" s="1"/>
  <c r="I10906" i="1" s="1"/>
  <c r="I10907" i="1" s="1"/>
  <c r="I10908" i="1" s="1"/>
  <c r="I10909" i="1" s="1"/>
  <c r="I10910" i="1" s="1"/>
  <c r="I10911" i="1" s="1"/>
  <c r="I10912" i="1" s="1"/>
  <c r="I10913" i="1" s="1"/>
  <c r="I10914" i="1" s="1"/>
  <c r="I10915" i="1" s="1"/>
  <c r="I10916" i="1" s="1"/>
  <c r="I10917" i="1" s="1"/>
  <c r="I10918" i="1" s="1"/>
  <c r="I10919" i="1"/>
  <c r="I10920" i="1" s="1"/>
  <c r="I10921" i="1" s="1"/>
  <c r="I10922" i="1" s="1"/>
  <c r="I10923" i="1" s="1"/>
  <c r="I10924" i="1" s="1"/>
  <c r="I10925" i="1" s="1"/>
  <c r="I10926" i="1" s="1"/>
  <c r="I10927" i="1" s="1"/>
  <c r="I10928" i="1" s="1"/>
  <c r="I10929" i="1" s="1"/>
  <c r="I10930" i="1" s="1"/>
  <c r="I10931" i="1" s="1"/>
  <c r="I10932" i="1" s="1"/>
  <c r="I10933" i="1" s="1"/>
  <c r="I10934" i="1" s="1"/>
  <c r="I10935" i="1" s="1"/>
  <c r="I10936" i="1" s="1"/>
  <c r="I10937" i="1" s="1"/>
  <c r="I10938" i="1" s="1"/>
  <c r="I10939" i="1" s="1"/>
  <c r="I10940" i="1" s="1"/>
  <c r="I10941" i="1" s="1"/>
  <c r="I10942" i="1" s="1"/>
  <c r="I10943" i="1" s="1"/>
  <c r="I10944" i="1" s="1"/>
  <c r="I10945" i="1" s="1"/>
  <c r="I10946" i="1" s="1"/>
  <c r="I10947" i="1" s="1"/>
  <c r="I10948" i="1" s="1"/>
  <c r="I10949" i="1" s="1"/>
  <c r="I10950" i="1" s="1"/>
  <c r="I10951" i="1"/>
  <c r="I10952" i="1" s="1"/>
  <c r="I10953" i="1" s="1"/>
  <c r="I10954" i="1" s="1"/>
  <c r="I10955" i="1" s="1"/>
  <c r="I10956" i="1" s="1"/>
  <c r="I10957" i="1" s="1"/>
  <c r="I10958" i="1" s="1"/>
  <c r="I10959" i="1" s="1"/>
  <c r="I10960" i="1" s="1"/>
  <c r="I10961" i="1" s="1"/>
  <c r="I10962" i="1" s="1"/>
  <c r="I10963" i="1" s="1"/>
  <c r="I10964" i="1" s="1"/>
  <c r="I10965" i="1" s="1"/>
  <c r="I10966" i="1" s="1"/>
  <c r="I10967" i="1" s="1"/>
  <c r="I10968" i="1" s="1"/>
  <c r="I10969" i="1" s="1"/>
  <c r="I10970" i="1" s="1"/>
  <c r="I10971" i="1" s="1"/>
  <c r="I10972" i="1" s="1"/>
  <c r="I10973" i="1" s="1"/>
  <c r="I10974" i="1" s="1"/>
  <c r="I10975" i="1" s="1"/>
  <c r="I10976" i="1" s="1"/>
  <c r="I10977" i="1" s="1"/>
  <c r="I10978" i="1" s="1"/>
  <c r="I10979" i="1" s="1"/>
  <c r="I10980" i="1" s="1"/>
  <c r="I10981" i="1" s="1"/>
  <c r="I10982" i="1" s="1"/>
  <c r="I10983" i="1"/>
  <c r="I10984" i="1" s="1"/>
  <c r="I10985" i="1" s="1"/>
  <c r="I10986" i="1" s="1"/>
  <c r="I10987" i="1" s="1"/>
  <c r="I10988" i="1" s="1"/>
  <c r="I10989" i="1" s="1"/>
  <c r="I10990" i="1" s="1"/>
  <c r="I10991" i="1" s="1"/>
  <c r="I10992" i="1" s="1"/>
  <c r="I10993" i="1" s="1"/>
  <c r="I10994" i="1"/>
  <c r="I10995" i="1" s="1"/>
  <c r="I10996" i="1" s="1"/>
  <c r="I10997" i="1" s="1"/>
  <c r="I10998" i="1" s="1"/>
  <c r="I10999" i="1" s="1"/>
  <c r="I11000" i="1" s="1"/>
  <c r="I11001" i="1" s="1"/>
  <c r="I11002" i="1" s="1"/>
  <c r="I11003" i="1" s="1"/>
  <c r="I11004" i="1" s="1"/>
  <c r="I11005" i="1" s="1"/>
  <c r="I11006" i="1" s="1"/>
  <c r="I11007" i="1" s="1"/>
  <c r="I11008" i="1" s="1"/>
  <c r="I11009" i="1" s="1"/>
  <c r="I11010" i="1" s="1"/>
  <c r="I11011" i="1" s="1"/>
  <c r="I11012" i="1" s="1"/>
  <c r="I11013" i="1" s="1"/>
  <c r="I11014" i="1" s="1"/>
  <c r="I11015" i="1"/>
  <c r="I11016" i="1" s="1"/>
  <c r="I11017" i="1" s="1"/>
  <c r="I11018" i="1"/>
  <c r="I11019" i="1" s="1"/>
  <c r="I11020" i="1" s="1"/>
  <c r="I11021" i="1" s="1"/>
  <c r="I11022" i="1" s="1"/>
  <c r="I11023" i="1" s="1"/>
  <c r="I11024" i="1" s="1"/>
  <c r="I11025" i="1" s="1"/>
  <c r="I11026" i="1" s="1"/>
  <c r="I11027" i="1" s="1"/>
  <c r="I11028" i="1" s="1"/>
  <c r="I11029" i="1" s="1"/>
  <c r="I11030" i="1" s="1"/>
  <c r="I11031" i="1" s="1"/>
  <c r="I11032" i="1" s="1"/>
  <c r="I11033" i="1" s="1"/>
  <c r="I11034" i="1" s="1"/>
  <c r="I11035" i="1" s="1"/>
  <c r="I11036" i="1" s="1"/>
  <c r="I11037" i="1" s="1"/>
  <c r="I11038" i="1" s="1"/>
  <c r="I11039" i="1" s="1"/>
  <c r="I11040" i="1" s="1"/>
  <c r="I11041" i="1" s="1"/>
  <c r="I11042" i="1" s="1"/>
  <c r="I11043" i="1" s="1"/>
  <c r="I11044" i="1" s="1"/>
  <c r="I11045" i="1" s="1"/>
  <c r="I11046" i="1" s="1"/>
  <c r="I11047" i="1"/>
  <c r="I11048" i="1" s="1"/>
  <c r="I11049" i="1" s="1"/>
  <c r="I11050" i="1" s="1"/>
  <c r="I11051" i="1"/>
  <c r="I11052" i="1" s="1"/>
  <c r="I11053" i="1" s="1"/>
  <c r="I11054" i="1" s="1"/>
  <c r="I11055" i="1" s="1"/>
  <c r="I11056" i="1" s="1"/>
  <c r="I11057" i="1" s="1"/>
  <c r="I11058" i="1" s="1"/>
  <c r="I11059" i="1" s="1"/>
  <c r="I11060" i="1" s="1"/>
  <c r="I11061" i="1" s="1"/>
  <c r="I11062" i="1" s="1"/>
  <c r="I11063" i="1" s="1"/>
  <c r="I11064" i="1" s="1"/>
  <c r="I11065" i="1" s="1"/>
  <c r="I11066" i="1" s="1"/>
  <c r="I11067" i="1" s="1"/>
  <c r="I11068" i="1" s="1"/>
  <c r="I11069" i="1" s="1"/>
  <c r="I11070" i="1" s="1"/>
  <c r="I11071" i="1" s="1"/>
  <c r="I11072" i="1" s="1"/>
  <c r="I11073" i="1" s="1"/>
  <c r="I11074" i="1" s="1"/>
  <c r="I11075" i="1" s="1"/>
  <c r="I11076" i="1" s="1"/>
  <c r="I11077" i="1" s="1"/>
  <c r="I11078" i="1" s="1"/>
  <c r="I11079" i="1"/>
  <c r="I11080" i="1" s="1"/>
  <c r="I11081" i="1" s="1"/>
  <c r="I11082" i="1" s="1"/>
  <c r="I11083" i="1" s="1"/>
  <c r="I11084" i="1" s="1"/>
  <c r="I11085" i="1" s="1"/>
  <c r="I11086" i="1" s="1"/>
  <c r="I11087" i="1" s="1"/>
  <c r="I11088" i="1" s="1"/>
  <c r="I11089" i="1" s="1"/>
  <c r="I11090" i="1" s="1"/>
  <c r="I11091" i="1" s="1"/>
  <c r="I11092" i="1" s="1"/>
  <c r="I11093" i="1" s="1"/>
  <c r="I11094" i="1" s="1"/>
  <c r="I11095" i="1" s="1"/>
  <c r="I11096" i="1" s="1"/>
  <c r="I11097" i="1" s="1"/>
  <c r="I11098" i="1" s="1"/>
  <c r="I11099" i="1" s="1"/>
  <c r="I11100" i="1" s="1"/>
  <c r="I11101" i="1" s="1"/>
  <c r="I11102" i="1" s="1"/>
  <c r="I11103" i="1" s="1"/>
  <c r="I11104" i="1" s="1"/>
  <c r="I11105" i="1" s="1"/>
  <c r="I11106" i="1" s="1"/>
  <c r="I11107" i="1" s="1"/>
  <c r="I11108" i="1" s="1"/>
  <c r="I11109" i="1" s="1"/>
  <c r="I11110" i="1" s="1"/>
  <c r="I11111" i="1"/>
  <c r="I11112" i="1" s="1"/>
  <c r="I11113" i="1" s="1"/>
  <c r="I11114" i="1" s="1"/>
  <c r="I11115" i="1" s="1"/>
  <c r="I11116" i="1" s="1"/>
  <c r="I11117" i="1" s="1"/>
  <c r="I11118" i="1" s="1"/>
  <c r="I11119" i="1" s="1"/>
  <c r="I11120" i="1" s="1"/>
  <c r="I11121" i="1" s="1"/>
  <c r="I11122" i="1" s="1"/>
  <c r="I11123" i="1" s="1"/>
  <c r="I11124" i="1" s="1"/>
  <c r="I11125" i="1" s="1"/>
  <c r="I11126" i="1" s="1"/>
  <c r="I11127" i="1" s="1"/>
  <c r="I11128" i="1" s="1"/>
  <c r="I11129" i="1" s="1"/>
  <c r="I11130" i="1" s="1"/>
  <c r="I11131" i="1" s="1"/>
  <c r="I11132" i="1" s="1"/>
  <c r="I11133" i="1" s="1"/>
  <c r="I11134" i="1" s="1"/>
  <c r="I11135" i="1" s="1"/>
  <c r="I11136" i="1" s="1"/>
  <c r="I11137" i="1" s="1"/>
  <c r="I11138" i="1" s="1"/>
  <c r="I11139" i="1" s="1"/>
  <c r="I11140" i="1" s="1"/>
  <c r="I11141" i="1" s="1"/>
  <c r="I11142" i="1" s="1"/>
  <c r="I11143" i="1"/>
  <c r="I11144" i="1" s="1"/>
  <c r="I11145" i="1" s="1"/>
  <c r="I11146" i="1" s="1"/>
  <c r="I11147" i="1" s="1"/>
  <c r="I11148" i="1" s="1"/>
  <c r="I11149" i="1" s="1"/>
  <c r="I11150" i="1" s="1"/>
  <c r="I11151" i="1" s="1"/>
  <c r="I11152" i="1" s="1"/>
  <c r="I11153" i="1" s="1"/>
  <c r="I11154" i="1" s="1"/>
  <c r="I11155" i="1" s="1"/>
  <c r="I11156" i="1" s="1"/>
  <c r="I11157" i="1" s="1"/>
  <c r="I11158" i="1" s="1"/>
  <c r="I11159" i="1" s="1"/>
  <c r="I11160" i="1" s="1"/>
  <c r="I11161" i="1" s="1"/>
  <c r="I11162" i="1" s="1"/>
  <c r="I11163" i="1" s="1"/>
  <c r="I11164" i="1" s="1"/>
  <c r="I11165" i="1" s="1"/>
  <c r="I11166" i="1" s="1"/>
  <c r="I11167" i="1" s="1"/>
  <c r="I11168" i="1" s="1"/>
  <c r="I11169" i="1" s="1"/>
  <c r="I11170" i="1" s="1"/>
  <c r="I11171" i="1" s="1"/>
  <c r="I11172" i="1" s="1"/>
  <c r="I11173" i="1" s="1"/>
  <c r="I11174" i="1" s="1"/>
  <c r="I11175" i="1"/>
  <c r="I11176" i="1" s="1"/>
  <c r="I11177" i="1" s="1"/>
  <c r="I11178" i="1" s="1"/>
  <c r="I11179" i="1" s="1"/>
  <c r="I11180" i="1" s="1"/>
  <c r="I11181" i="1" s="1"/>
  <c r="I11182" i="1" s="1"/>
  <c r="I11183" i="1" s="1"/>
  <c r="I11184" i="1" s="1"/>
  <c r="I11185" i="1" s="1"/>
  <c r="I11186" i="1" s="1"/>
  <c r="I11187" i="1" s="1"/>
  <c r="I11188" i="1" s="1"/>
  <c r="I11189" i="1" s="1"/>
  <c r="I11190" i="1" s="1"/>
  <c r="I11191" i="1"/>
  <c r="I11192" i="1" s="1"/>
  <c r="I11193" i="1" s="1"/>
  <c r="I11194" i="1" s="1"/>
  <c r="I11195" i="1" s="1"/>
  <c r="I11196" i="1" s="1"/>
  <c r="I11197" i="1" s="1"/>
  <c r="I11198" i="1" s="1"/>
  <c r="I11199" i="1" s="1"/>
  <c r="I11200" i="1" s="1"/>
  <c r="I11201" i="1" s="1"/>
  <c r="I11202" i="1" s="1"/>
  <c r="I11203" i="1" s="1"/>
  <c r="I11204" i="1" s="1"/>
  <c r="I11205" i="1" s="1"/>
  <c r="I11206" i="1" s="1"/>
  <c r="I11207" i="1"/>
  <c r="I11208" i="1" s="1"/>
  <c r="I11209" i="1" s="1"/>
  <c r="I11210" i="1" s="1"/>
  <c r="I11211" i="1" s="1"/>
  <c r="I11212" i="1" s="1"/>
  <c r="I11213" i="1" s="1"/>
  <c r="I11214" i="1" s="1"/>
  <c r="I11215" i="1" s="1"/>
  <c r="I11216" i="1" s="1"/>
  <c r="I11217" i="1" s="1"/>
  <c r="I11218" i="1" s="1"/>
  <c r="I11219" i="1" s="1"/>
  <c r="I11220" i="1" s="1"/>
  <c r="I11221" i="1" s="1"/>
  <c r="I11222" i="1" s="1"/>
  <c r="I11223" i="1" s="1"/>
  <c r="I11224" i="1" s="1"/>
  <c r="I11225" i="1" s="1"/>
  <c r="I11226" i="1" s="1"/>
  <c r="I11227" i="1" s="1"/>
  <c r="I11228" i="1" s="1"/>
  <c r="I11229" i="1" s="1"/>
  <c r="I11230" i="1" s="1"/>
  <c r="I11231" i="1" s="1"/>
  <c r="I11232" i="1" s="1"/>
  <c r="I11233" i="1" s="1"/>
  <c r="I11234" i="1" s="1"/>
  <c r="I11235" i="1" s="1"/>
  <c r="I11236" i="1" s="1"/>
  <c r="I11237" i="1" s="1"/>
  <c r="I11238" i="1" s="1"/>
  <c r="I11239" i="1"/>
  <c r="I11240" i="1" s="1"/>
  <c r="I11241" i="1" s="1"/>
  <c r="I11242" i="1" s="1"/>
  <c r="I11243" i="1" s="1"/>
  <c r="I11244" i="1" s="1"/>
  <c r="I11245" i="1" s="1"/>
  <c r="I11246" i="1" s="1"/>
  <c r="I11247" i="1" s="1"/>
  <c r="I11248" i="1" s="1"/>
  <c r="I11249" i="1" s="1"/>
  <c r="I11250" i="1" s="1"/>
  <c r="I11251" i="1" s="1"/>
  <c r="I11252" i="1" s="1"/>
  <c r="I11253" i="1" s="1"/>
  <c r="I11254" i="1" s="1"/>
  <c r="I11255" i="1" s="1"/>
  <c r="I11256" i="1" s="1"/>
  <c r="I11257" i="1" s="1"/>
  <c r="I11258" i="1" s="1"/>
  <c r="I11259" i="1" s="1"/>
  <c r="I11260" i="1" s="1"/>
  <c r="I11261" i="1" s="1"/>
  <c r="I11262" i="1" s="1"/>
  <c r="I11263" i="1" s="1"/>
  <c r="I11264" i="1" s="1"/>
  <c r="I11265" i="1" s="1"/>
  <c r="I11266" i="1" s="1"/>
  <c r="I11267" i="1" s="1"/>
  <c r="I11268" i="1" s="1"/>
  <c r="I11269" i="1" s="1"/>
  <c r="I11270" i="1" s="1"/>
  <c r="I11271" i="1"/>
  <c r="I11272" i="1" s="1"/>
  <c r="I11273" i="1" s="1"/>
  <c r="I11274" i="1" s="1"/>
  <c r="I11275" i="1"/>
  <c r="I11276" i="1" s="1"/>
  <c r="I11277" i="1" s="1"/>
  <c r="I11278" i="1" s="1"/>
  <c r="I11279" i="1" s="1"/>
  <c r="I11280" i="1" s="1"/>
  <c r="I11281" i="1" s="1"/>
  <c r="I11282" i="1" s="1"/>
  <c r="I11283" i="1" s="1"/>
  <c r="I11284" i="1" s="1"/>
  <c r="I11285" i="1" s="1"/>
  <c r="I11286" i="1" s="1"/>
  <c r="I11287" i="1" s="1"/>
  <c r="I11288" i="1" s="1"/>
  <c r="I11289" i="1" s="1"/>
  <c r="I11290" i="1" s="1"/>
  <c r="I11291" i="1" s="1"/>
  <c r="I11292" i="1" s="1"/>
  <c r="I11293" i="1" s="1"/>
  <c r="I11294" i="1" s="1"/>
  <c r="I11295" i="1" s="1"/>
  <c r="I11296" i="1" s="1"/>
  <c r="I11297" i="1" s="1"/>
  <c r="I11298" i="1" s="1"/>
  <c r="I11299" i="1" s="1"/>
  <c r="I11300" i="1" s="1"/>
  <c r="I11301" i="1" s="1"/>
  <c r="I11302" i="1" s="1"/>
  <c r="I11303" i="1"/>
  <c r="I11304" i="1" s="1"/>
  <c r="I11305" i="1" s="1"/>
  <c r="I11306" i="1" s="1"/>
  <c r="I11307" i="1" s="1"/>
  <c r="I11308" i="1" s="1"/>
  <c r="I11309" i="1" s="1"/>
  <c r="I11310" i="1" s="1"/>
  <c r="I11311" i="1" s="1"/>
  <c r="I11312" i="1" s="1"/>
  <c r="I11313" i="1" s="1"/>
  <c r="I11314" i="1" s="1"/>
  <c r="I11315" i="1" s="1"/>
  <c r="I11316" i="1" s="1"/>
  <c r="I11317" i="1" s="1"/>
  <c r="I11318" i="1" s="1"/>
  <c r="I11319" i="1" s="1"/>
  <c r="I11320" i="1" s="1"/>
  <c r="I11321" i="1" s="1"/>
  <c r="I11322" i="1" s="1"/>
  <c r="I11323" i="1" s="1"/>
  <c r="I11324" i="1" s="1"/>
  <c r="I11325" i="1" s="1"/>
  <c r="I11326" i="1" s="1"/>
  <c r="I11327" i="1" s="1"/>
  <c r="I11328" i="1" s="1"/>
  <c r="I11329" i="1" s="1"/>
  <c r="I11330" i="1" s="1"/>
  <c r="I11331" i="1" s="1"/>
  <c r="I11332" i="1" s="1"/>
  <c r="I11333" i="1" s="1"/>
  <c r="I11334" i="1" s="1"/>
  <c r="I11335" i="1"/>
  <c r="I11336" i="1" s="1"/>
  <c r="I11337" i="1" s="1"/>
  <c r="I11338" i="1" s="1"/>
  <c r="I11339" i="1" s="1"/>
  <c r="I11340" i="1" s="1"/>
  <c r="I11341" i="1" s="1"/>
  <c r="I11342" i="1" s="1"/>
  <c r="I11343" i="1" s="1"/>
  <c r="I11344" i="1" s="1"/>
  <c r="I11345" i="1" s="1"/>
  <c r="I11346" i="1" s="1"/>
  <c r="I11347" i="1" s="1"/>
  <c r="I11348" i="1" s="1"/>
  <c r="I11349" i="1" s="1"/>
  <c r="I11350" i="1" s="1"/>
  <c r="I11351" i="1" s="1"/>
  <c r="I11352" i="1" s="1"/>
  <c r="I11353" i="1" s="1"/>
  <c r="I11354" i="1" s="1"/>
  <c r="I11355" i="1" s="1"/>
  <c r="I11356" i="1" s="1"/>
  <c r="I11357" i="1" s="1"/>
  <c r="I11358" i="1" s="1"/>
  <c r="I11359" i="1" s="1"/>
  <c r="I11360" i="1" s="1"/>
  <c r="I11361" i="1" s="1"/>
  <c r="I11362" i="1" s="1"/>
  <c r="I11363" i="1" s="1"/>
  <c r="I11364" i="1" s="1"/>
  <c r="I11365" i="1" s="1"/>
  <c r="I11366" i="1" s="1"/>
  <c r="I11367" i="1"/>
  <c r="I11368" i="1" s="1"/>
  <c r="I11369" i="1" s="1"/>
  <c r="I11370" i="1" s="1"/>
  <c r="I11371" i="1" s="1"/>
  <c r="I11372" i="1" s="1"/>
  <c r="I11373" i="1" s="1"/>
  <c r="I11374" i="1" s="1"/>
  <c r="I11375" i="1" s="1"/>
  <c r="I11376" i="1" s="1"/>
  <c r="I11377" i="1" s="1"/>
  <c r="I11378" i="1" s="1"/>
  <c r="I11379" i="1" s="1"/>
  <c r="I11380" i="1" s="1"/>
  <c r="I11381" i="1" s="1"/>
  <c r="I11382" i="1" s="1"/>
  <c r="I11383" i="1" s="1"/>
  <c r="I11384" i="1" s="1"/>
  <c r="I11385" i="1" s="1"/>
  <c r="I11386" i="1" s="1"/>
  <c r="I11387" i="1" s="1"/>
  <c r="I11388" i="1" s="1"/>
  <c r="I11389" i="1" s="1"/>
  <c r="I11390" i="1" s="1"/>
  <c r="I11391" i="1" s="1"/>
  <c r="I11392" i="1" s="1"/>
  <c r="I11393" i="1" s="1"/>
  <c r="I11394" i="1" s="1"/>
  <c r="I11395" i="1" s="1"/>
  <c r="I11396" i="1" s="1"/>
  <c r="I11397" i="1" s="1"/>
  <c r="I11398" i="1" s="1"/>
  <c r="I11399" i="1"/>
  <c r="I11400" i="1" s="1"/>
  <c r="I11401" i="1" s="1"/>
  <c r="I11402" i="1" s="1"/>
  <c r="I11403" i="1" s="1"/>
  <c r="I11404" i="1" s="1"/>
  <c r="I11405" i="1" s="1"/>
  <c r="I11406" i="1" s="1"/>
  <c r="I11407" i="1" s="1"/>
  <c r="I11408" i="1" s="1"/>
  <c r="I11409" i="1" s="1"/>
  <c r="I11410" i="1" s="1"/>
  <c r="I11411" i="1" s="1"/>
  <c r="I11412" i="1" s="1"/>
  <c r="I11413" i="1" s="1"/>
  <c r="I11414" i="1" s="1"/>
  <c r="I11415" i="1" s="1"/>
  <c r="I11416" i="1" s="1"/>
  <c r="I11417" i="1" s="1"/>
  <c r="I11418" i="1" s="1"/>
  <c r="I11419" i="1" s="1"/>
  <c r="I11420" i="1" s="1"/>
  <c r="I11421" i="1" s="1"/>
  <c r="I11422" i="1" s="1"/>
  <c r="I11423" i="1" s="1"/>
  <c r="I11424" i="1" s="1"/>
  <c r="I11425" i="1" s="1"/>
  <c r="I11426" i="1" s="1"/>
  <c r="I11427" i="1" s="1"/>
  <c r="I11428" i="1" s="1"/>
  <c r="I11429" i="1" s="1"/>
  <c r="I11430" i="1" s="1"/>
  <c r="I11431" i="1"/>
  <c r="I11432" i="1" s="1"/>
  <c r="I11433" i="1" s="1"/>
  <c r="I11434" i="1" s="1"/>
  <c r="I11435" i="1" s="1"/>
  <c r="I11436" i="1" s="1"/>
  <c r="I11437" i="1" s="1"/>
  <c r="I11438" i="1" s="1"/>
  <c r="I11439" i="1" s="1"/>
  <c r="I11440" i="1" s="1"/>
  <c r="I11441" i="1" s="1"/>
  <c r="I11442" i="1" s="1"/>
  <c r="I11443" i="1" s="1"/>
  <c r="I11444" i="1" s="1"/>
  <c r="I11445" i="1" s="1"/>
  <c r="I11446" i="1" s="1"/>
  <c r="I11447" i="1" s="1"/>
  <c r="I11448" i="1" s="1"/>
  <c r="I11449" i="1" s="1"/>
  <c r="I11450" i="1" s="1"/>
  <c r="I11451" i="1" s="1"/>
  <c r="I11452" i="1" s="1"/>
  <c r="I11453" i="1" s="1"/>
  <c r="I11454" i="1" s="1"/>
  <c r="I11455" i="1" s="1"/>
  <c r="I11456" i="1" s="1"/>
  <c r="I11457" i="1" s="1"/>
  <c r="I11458" i="1" s="1"/>
  <c r="I11459" i="1" s="1"/>
  <c r="I11460" i="1" s="1"/>
  <c r="I11461" i="1" s="1"/>
  <c r="I11462" i="1" s="1"/>
  <c r="I11463" i="1"/>
  <c r="I11464" i="1" s="1"/>
  <c r="I11465" i="1" s="1"/>
  <c r="I11466" i="1" s="1"/>
  <c r="I11467" i="1" s="1"/>
  <c r="I11468" i="1" s="1"/>
  <c r="I11469" i="1" s="1"/>
  <c r="I11470" i="1" s="1"/>
  <c r="I11471" i="1" s="1"/>
  <c r="I11472" i="1" s="1"/>
  <c r="I11473" i="1" s="1"/>
  <c r="I11474" i="1" s="1"/>
  <c r="I11475" i="1" s="1"/>
  <c r="I11476" i="1" s="1"/>
  <c r="I11477" i="1" s="1"/>
  <c r="I11478" i="1" s="1"/>
  <c r="I11479" i="1" s="1"/>
  <c r="I11480" i="1" s="1"/>
  <c r="I11481" i="1" s="1"/>
  <c r="I11482" i="1" s="1"/>
  <c r="I11483" i="1" s="1"/>
  <c r="I11484" i="1" s="1"/>
  <c r="I11485" i="1" s="1"/>
  <c r="I11486" i="1" s="1"/>
  <c r="I11487" i="1" s="1"/>
  <c r="I11488" i="1" s="1"/>
  <c r="I11489" i="1" s="1"/>
  <c r="I11490" i="1" s="1"/>
  <c r="I11491" i="1" s="1"/>
  <c r="I11492" i="1" s="1"/>
  <c r="I11493" i="1" s="1"/>
  <c r="I11494" i="1" s="1"/>
  <c r="I11495" i="1"/>
  <c r="I11496" i="1" s="1"/>
  <c r="I11497" i="1" s="1"/>
  <c r="I11498" i="1" s="1"/>
  <c r="I11499" i="1"/>
  <c r="I11500" i="1" s="1"/>
  <c r="I11501" i="1" s="1"/>
  <c r="I11502" i="1" s="1"/>
  <c r="I11503" i="1" s="1"/>
  <c r="I11504" i="1" s="1"/>
  <c r="I11505" i="1" s="1"/>
  <c r="I11506" i="1" s="1"/>
  <c r="I11507" i="1" s="1"/>
  <c r="I11508" i="1" s="1"/>
  <c r="I11509" i="1" s="1"/>
  <c r="I11510" i="1" s="1"/>
  <c r="I11511" i="1" s="1"/>
  <c r="I11512" i="1" s="1"/>
  <c r="I11513" i="1" s="1"/>
  <c r="I11514" i="1" s="1"/>
  <c r="I11515" i="1" s="1"/>
  <c r="I11516" i="1" s="1"/>
  <c r="I11517" i="1" s="1"/>
  <c r="I11518" i="1" s="1"/>
  <c r="I11519" i="1" s="1"/>
  <c r="I11520" i="1" s="1"/>
  <c r="I11521" i="1" s="1"/>
  <c r="I11522" i="1" s="1"/>
  <c r="I11523" i="1" s="1"/>
  <c r="I11524" i="1" s="1"/>
  <c r="I11525" i="1" s="1"/>
  <c r="I11526" i="1" s="1"/>
  <c r="I11527" i="1"/>
  <c r="I11528" i="1" s="1"/>
  <c r="I11529" i="1" s="1"/>
  <c r="I11530" i="1" s="1"/>
  <c r="I11531" i="1" s="1"/>
  <c r="I11532" i="1" s="1"/>
  <c r="I11533" i="1" s="1"/>
  <c r="I11534" i="1" s="1"/>
  <c r="I11535" i="1" s="1"/>
  <c r="I11536" i="1" s="1"/>
  <c r="I11537" i="1" s="1"/>
  <c r="I11538" i="1" s="1"/>
  <c r="I11539" i="1" s="1"/>
  <c r="I11540" i="1" s="1"/>
  <c r="I11541" i="1" s="1"/>
  <c r="I11542" i="1" s="1"/>
  <c r="I11543" i="1" s="1"/>
  <c r="I11544" i="1" s="1"/>
  <c r="I11545" i="1" s="1"/>
  <c r="I11546" i="1" s="1"/>
  <c r="I11547" i="1" s="1"/>
  <c r="I11548" i="1" s="1"/>
  <c r="I11549" i="1" s="1"/>
  <c r="I11550" i="1" s="1"/>
  <c r="I11551" i="1" s="1"/>
  <c r="I11552" i="1" s="1"/>
  <c r="I11553" i="1" s="1"/>
  <c r="I11554" i="1" s="1"/>
  <c r="I11555" i="1" s="1"/>
  <c r="I11556" i="1" s="1"/>
  <c r="I11557" i="1" s="1"/>
  <c r="I11558" i="1" s="1"/>
  <c r="I11559" i="1"/>
  <c r="I11560" i="1" s="1"/>
  <c r="I11561" i="1" s="1"/>
  <c r="I11562" i="1" s="1"/>
  <c r="I11563" i="1" s="1"/>
  <c r="I11564" i="1" s="1"/>
  <c r="I11565" i="1" s="1"/>
  <c r="I11566" i="1" s="1"/>
  <c r="I11567" i="1" s="1"/>
  <c r="I11568" i="1" s="1"/>
  <c r="I11569" i="1" s="1"/>
  <c r="I11570" i="1" s="1"/>
  <c r="I11571" i="1" s="1"/>
  <c r="I11572" i="1" s="1"/>
  <c r="I11573" i="1" s="1"/>
  <c r="I11574" i="1" s="1"/>
  <c r="I11575" i="1" s="1"/>
  <c r="I11576" i="1" s="1"/>
  <c r="I11577" i="1" s="1"/>
  <c r="I11578" i="1" s="1"/>
  <c r="I11579" i="1" s="1"/>
  <c r="I11580" i="1" s="1"/>
  <c r="I11581" i="1" s="1"/>
  <c r="I11582" i="1" s="1"/>
  <c r="I11583" i="1" s="1"/>
  <c r="I11584" i="1" s="1"/>
  <c r="I11585" i="1" s="1"/>
  <c r="I11586" i="1" s="1"/>
  <c r="I11587" i="1" s="1"/>
  <c r="I11588" i="1" s="1"/>
  <c r="I11589" i="1" s="1"/>
  <c r="I11590" i="1" s="1"/>
  <c r="I11591" i="1"/>
  <c r="I11592" i="1" s="1"/>
  <c r="I11593" i="1" s="1"/>
  <c r="I11594" i="1" s="1"/>
  <c r="I11595" i="1" s="1"/>
  <c r="I11596" i="1" s="1"/>
  <c r="I11597" i="1" s="1"/>
  <c r="I11598" i="1" s="1"/>
  <c r="I11599" i="1" s="1"/>
  <c r="I11600" i="1" s="1"/>
  <c r="I11601" i="1" s="1"/>
  <c r="I11602" i="1" s="1"/>
  <c r="I11603" i="1" s="1"/>
  <c r="I11604" i="1" s="1"/>
  <c r="I11605" i="1" s="1"/>
  <c r="I11606" i="1" s="1"/>
  <c r="I11607" i="1" s="1"/>
  <c r="I11608" i="1" s="1"/>
  <c r="I11609" i="1" s="1"/>
  <c r="I11610" i="1" s="1"/>
  <c r="I11611" i="1" s="1"/>
  <c r="I11612" i="1" s="1"/>
  <c r="I11613" i="1" s="1"/>
  <c r="I11614" i="1" s="1"/>
  <c r="I11615" i="1" s="1"/>
  <c r="I11616" i="1" s="1"/>
  <c r="I11617" i="1" s="1"/>
  <c r="I11618" i="1" s="1"/>
  <c r="I11619" i="1" s="1"/>
  <c r="I11620" i="1" s="1"/>
  <c r="I11621" i="1" s="1"/>
  <c r="I11622" i="1" s="1"/>
  <c r="I11623" i="1"/>
  <c r="I11624" i="1" s="1"/>
  <c r="I11625" i="1" s="1"/>
  <c r="I11626" i="1" s="1"/>
  <c r="I11627" i="1"/>
  <c r="I11628" i="1" s="1"/>
  <c r="I11629" i="1" s="1"/>
  <c r="I11630" i="1" s="1"/>
  <c r="I11631" i="1" s="1"/>
  <c r="I11632" i="1" s="1"/>
  <c r="I11633" i="1" s="1"/>
  <c r="I11634" i="1" s="1"/>
  <c r="I11635" i="1" s="1"/>
  <c r="I11636" i="1" s="1"/>
  <c r="I11637" i="1" s="1"/>
  <c r="I11638" i="1" s="1"/>
  <c r="I11639" i="1" s="1"/>
  <c r="I11640" i="1" s="1"/>
  <c r="I11641" i="1" s="1"/>
  <c r="I11642" i="1" s="1"/>
  <c r="I11643" i="1" s="1"/>
  <c r="I11644" i="1" s="1"/>
  <c r="I11645" i="1" s="1"/>
  <c r="I11646" i="1" s="1"/>
  <c r="I11647" i="1" s="1"/>
  <c r="I11648" i="1" s="1"/>
  <c r="I11649" i="1" s="1"/>
  <c r="I11650" i="1" s="1"/>
  <c r="I11651" i="1" s="1"/>
  <c r="I11652" i="1" s="1"/>
  <c r="I11653" i="1" s="1"/>
  <c r="I11654" i="1" s="1"/>
  <c r="I11655" i="1"/>
  <c r="I11656" i="1" s="1"/>
  <c r="I11657" i="1" s="1"/>
  <c r="I11658" i="1" s="1"/>
  <c r="I11659" i="1" s="1"/>
  <c r="I11660" i="1" s="1"/>
  <c r="I11661" i="1" s="1"/>
  <c r="I11662" i="1" s="1"/>
  <c r="I11663" i="1" s="1"/>
  <c r="I11664" i="1" s="1"/>
  <c r="I11665" i="1" s="1"/>
  <c r="I11666" i="1" s="1"/>
  <c r="I11667" i="1" s="1"/>
  <c r="I11668" i="1" s="1"/>
  <c r="I11669" i="1" s="1"/>
  <c r="I11670" i="1" s="1"/>
  <c r="I11671" i="1" s="1"/>
  <c r="I11672" i="1" s="1"/>
  <c r="I11673" i="1" s="1"/>
  <c r="I11674" i="1" s="1"/>
  <c r="I11675" i="1" s="1"/>
  <c r="I11676" i="1" s="1"/>
  <c r="I11677" i="1" s="1"/>
  <c r="I11678" i="1" s="1"/>
  <c r="I11679" i="1" s="1"/>
  <c r="I11680" i="1" s="1"/>
  <c r="I11681" i="1" s="1"/>
  <c r="I11682" i="1" s="1"/>
  <c r="I11683" i="1" s="1"/>
  <c r="I11684" i="1" s="1"/>
  <c r="I11685" i="1" s="1"/>
  <c r="I11686" i="1" s="1"/>
  <c r="I11687" i="1"/>
  <c r="I11688" i="1" s="1"/>
  <c r="I11689" i="1" s="1"/>
  <c r="I11690" i="1" s="1"/>
  <c r="I11691" i="1" s="1"/>
  <c r="I11692" i="1" s="1"/>
  <c r="I11693" i="1" s="1"/>
  <c r="I11694" i="1" s="1"/>
  <c r="I11695" i="1" s="1"/>
  <c r="I11696" i="1" s="1"/>
  <c r="I11697" i="1" s="1"/>
  <c r="I11698" i="1" s="1"/>
  <c r="I11699" i="1" s="1"/>
  <c r="I11700" i="1" s="1"/>
  <c r="I11701" i="1" s="1"/>
  <c r="I11702" i="1" s="1"/>
  <c r="I11703" i="1" s="1"/>
  <c r="I11704" i="1" s="1"/>
  <c r="I11705" i="1" s="1"/>
  <c r="I11706" i="1" s="1"/>
  <c r="I11707" i="1" s="1"/>
  <c r="I11708" i="1" s="1"/>
  <c r="I11709" i="1" s="1"/>
  <c r="I11710" i="1" s="1"/>
  <c r="I11711" i="1" s="1"/>
  <c r="I11712" i="1" s="1"/>
  <c r="I11713" i="1" s="1"/>
  <c r="I11714" i="1" s="1"/>
  <c r="I11715" i="1" s="1"/>
  <c r="I11716" i="1" s="1"/>
  <c r="I11717" i="1" s="1"/>
  <c r="I11718" i="1" s="1"/>
  <c r="I11719" i="1"/>
  <c r="I11720" i="1" s="1"/>
  <c r="I11721" i="1" s="1"/>
  <c r="I11722" i="1" s="1"/>
  <c r="I11723" i="1" s="1"/>
  <c r="I11724" i="1" s="1"/>
  <c r="I11725" i="1" s="1"/>
  <c r="I11726" i="1" s="1"/>
  <c r="I11727" i="1" s="1"/>
  <c r="I11728" i="1" s="1"/>
  <c r="I11729" i="1" s="1"/>
  <c r="I11730" i="1" s="1"/>
  <c r="I11731" i="1" s="1"/>
  <c r="I11732" i="1" s="1"/>
  <c r="I11733" i="1" s="1"/>
  <c r="I11734" i="1" s="1"/>
  <c r="I11735" i="1" s="1"/>
  <c r="I11736" i="1" s="1"/>
  <c r="I11737" i="1" s="1"/>
  <c r="I11738" i="1" s="1"/>
  <c r="I11739" i="1" s="1"/>
  <c r="I11740" i="1" s="1"/>
  <c r="I11741" i="1" s="1"/>
  <c r="I11742" i="1" s="1"/>
  <c r="I11743" i="1" s="1"/>
  <c r="I11744" i="1" s="1"/>
  <c r="I11745" i="1" s="1"/>
  <c r="I11746" i="1" s="1"/>
  <c r="I11747" i="1" s="1"/>
  <c r="I11748" i="1" s="1"/>
  <c r="I11749" i="1" s="1"/>
  <c r="I11750" i="1" s="1"/>
  <c r="I11751" i="1"/>
  <c r="I11752" i="1" s="1"/>
  <c r="I11753" i="1" s="1"/>
  <c r="I11754" i="1" s="1"/>
  <c r="I11755" i="1" s="1"/>
  <c r="I11756" i="1" s="1"/>
  <c r="I11757" i="1" s="1"/>
  <c r="I11758" i="1" s="1"/>
  <c r="I11759" i="1" s="1"/>
  <c r="I11760" i="1" s="1"/>
  <c r="I11761" i="1" s="1"/>
  <c r="I11762" i="1" s="1"/>
  <c r="I11763" i="1" s="1"/>
  <c r="I11764" i="1" s="1"/>
  <c r="I11765" i="1" s="1"/>
  <c r="I11766" i="1" s="1"/>
  <c r="I11767" i="1" s="1"/>
  <c r="I11768" i="1" s="1"/>
  <c r="I11769" i="1" s="1"/>
  <c r="I11770" i="1" s="1"/>
  <c r="I11771" i="1" s="1"/>
  <c r="I11772" i="1" s="1"/>
  <c r="I11773" i="1" s="1"/>
  <c r="I11774" i="1" s="1"/>
  <c r="I11775" i="1" s="1"/>
  <c r="I11776" i="1" s="1"/>
  <c r="I11777" i="1" s="1"/>
  <c r="I11778" i="1" s="1"/>
  <c r="I11779" i="1" s="1"/>
  <c r="I11780" i="1" s="1"/>
  <c r="I11781" i="1" s="1"/>
  <c r="I11782" i="1" s="1"/>
  <c r="I11783" i="1"/>
  <c r="I11784" i="1" s="1"/>
  <c r="I11785" i="1" s="1"/>
  <c r="I11786" i="1" s="1"/>
  <c r="I11787" i="1" s="1"/>
  <c r="I11788" i="1" s="1"/>
  <c r="I11789" i="1" s="1"/>
  <c r="I11790" i="1" s="1"/>
  <c r="I11791" i="1" s="1"/>
  <c r="I11792" i="1" s="1"/>
  <c r="I11793" i="1" s="1"/>
  <c r="I11794" i="1" s="1"/>
  <c r="I11795" i="1" s="1"/>
  <c r="I11796" i="1" s="1"/>
  <c r="I11797" i="1" s="1"/>
  <c r="I11798" i="1" s="1"/>
  <c r="I11799" i="1" s="1"/>
  <c r="I11800" i="1" s="1"/>
  <c r="I11801" i="1" s="1"/>
  <c r="I11802" i="1" s="1"/>
  <c r="I11803" i="1" s="1"/>
  <c r="I11804" i="1" s="1"/>
  <c r="I11805" i="1" s="1"/>
  <c r="I11806" i="1" s="1"/>
  <c r="I11807" i="1" s="1"/>
  <c r="I11808" i="1" s="1"/>
  <c r="I11809" i="1" s="1"/>
  <c r="I11810" i="1" s="1"/>
  <c r="I11811" i="1" s="1"/>
  <c r="I11812" i="1" s="1"/>
  <c r="I11813" i="1" s="1"/>
  <c r="I11814" i="1" s="1"/>
  <c r="I11815" i="1"/>
  <c r="I11816" i="1" s="1"/>
  <c r="I11817" i="1" s="1"/>
  <c r="I11818" i="1" s="1"/>
  <c r="I11819" i="1" s="1"/>
  <c r="I11820" i="1" s="1"/>
  <c r="I11821" i="1" s="1"/>
  <c r="I11822" i="1" s="1"/>
  <c r="I11823" i="1" s="1"/>
  <c r="I11824" i="1" s="1"/>
  <c r="I11825" i="1" s="1"/>
  <c r="I11826" i="1" s="1"/>
  <c r="I11827" i="1" s="1"/>
  <c r="I11828" i="1" s="1"/>
  <c r="I11829" i="1" s="1"/>
  <c r="I11830" i="1" s="1"/>
  <c r="I11831" i="1" s="1"/>
  <c r="I11832" i="1" s="1"/>
  <c r="I11833" i="1" s="1"/>
  <c r="I11834" i="1" s="1"/>
  <c r="I11835" i="1" s="1"/>
  <c r="I11836" i="1" s="1"/>
  <c r="I11837" i="1" s="1"/>
  <c r="I11838" i="1" s="1"/>
  <c r="I11839" i="1" s="1"/>
  <c r="I11840" i="1" s="1"/>
  <c r="I11841" i="1" s="1"/>
  <c r="I11842" i="1" s="1"/>
  <c r="I11843" i="1" s="1"/>
  <c r="I11844" i="1" s="1"/>
  <c r="I11845" i="1" s="1"/>
  <c r="I11846" i="1" s="1"/>
  <c r="I11847" i="1"/>
  <c r="I11848" i="1" s="1"/>
  <c r="I11849" i="1" s="1"/>
  <c r="I11850" i="1" s="1"/>
  <c r="I11851" i="1" s="1"/>
  <c r="I11852" i="1" s="1"/>
  <c r="I11853" i="1" s="1"/>
  <c r="I11854" i="1" s="1"/>
  <c r="I11855" i="1" s="1"/>
  <c r="I11856" i="1" s="1"/>
  <c r="I11857" i="1" s="1"/>
  <c r="I11858" i="1" s="1"/>
  <c r="I11859" i="1" s="1"/>
  <c r="I11860" i="1" s="1"/>
  <c r="I11861" i="1" s="1"/>
  <c r="I11862" i="1" s="1"/>
  <c r="I11863" i="1" s="1"/>
  <c r="I11864" i="1" s="1"/>
  <c r="I11865" i="1" s="1"/>
  <c r="I11866" i="1" s="1"/>
  <c r="I11867" i="1" s="1"/>
  <c r="I11868" i="1" s="1"/>
  <c r="I11869" i="1" s="1"/>
  <c r="I11870" i="1" s="1"/>
  <c r="I11871" i="1" s="1"/>
  <c r="I11872" i="1" s="1"/>
  <c r="I11873" i="1" s="1"/>
  <c r="I11874" i="1" s="1"/>
  <c r="I11875" i="1" s="1"/>
  <c r="I11876" i="1" s="1"/>
  <c r="I11877" i="1" s="1"/>
  <c r="I11878" i="1" s="1"/>
  <c r="I11879" i="1"/>
  <c r="I11880" i="1" s="1"/>
  <c r="I11881" i="1" s="1"/>
  <c r="I11882" i="1" s="1"/>
  <c r="I11883" i="1" s="1"/>
  <c r="I11884" i="1" s="1"/>
  <c r="I11885" i="1" s="1"/>
  <c r="I11886" i="1" s="1"/>
  <c r="I11887" i="1" s="1"/>
  <c r="I11888" i="1" s="1"/>
  <c r="I11889" i="1" s="1"/>
  <c r="I11890" i="1" s="1"/>
  <c r="I11891" i="1" s="1"/>
  <c r="I11892" i="1" s="1"/>
  <c r="I11893" i="1" s="1"/>
  <c r="I11894" i="1" s="1"/>
  <c r="I11895" i="1" s="1"/>
  <c r="I11896" i="1" s="1"/>
  <c r="I11897" i="1" s="1"/>
  <c r="I11898" i="1" s="1"/>
  <c r="I11899" i="1" s="1"/>
  <c r="I11900" i="1" s="1"/>
  <c r="I11901" i="1" s="1"/>
  <c r="I11902" i="1" s="1"/>
  <c r="I11903" i="1" s="1"/>
  <c r="I11904" i="1" s="1"/>
  <c r="I11905" i="1" s="1"/>
  <c r="I11906" i="1" s="1"/>
  <c r="I11907" i="1" s="1"/>
  <c r="I11908" i="1" s="1"/>
  <c r="I11909" i="1" s="1"/>
  <c r="I11910" i="1" s="1"/>
  <c r="I11911" i="1"/>
  <c r="I11912" i="1" s="1"/>
  <c r="I11913" i="1" s="1"/>
  <c r="I11914" i="1" s="1"/>
  <c r="I11915" i="1" s="1"/>
  <c r="I11916" i="1" s="1"/>
  <c r="I11917" i="1" s="1"/>
  <c r="I11918" i="1" s="1"/>
  <c r="I11919" i="1" s="1"/>
  <c r="I11920" i="1" s="1"/>
  <c r="I11921" i="1" s="1"/>
  <c r="I11922" i="1" s="1"/>
  <c r="I11923" i="1" s="1"/>
  <c r="I11924" i="1" s="1"/>
  <c r="I11925" i="1" s="1"/>
  <c r="I11926" i="1" s="1"/>
  <c r="I11927" i="1" s="1"/>
  <c r="I11928" i="1" s="1"/>
  <c r="I11929" i="1" s="1"/>
  <c r="I11930" i="1" s="1"/>
  <c r="I11931" i="1" s="1"/>
  <c r="I11932" i="1" s="1"/>
  <c r="I11933" i="1" s="1"/>
  <c r="I11934" i="1" s="1"/>
  <c r="I11935" i="1" s="1"/>
  <c r="I11936" i="1" s="1"/>
  <c r="I11937" i="1" s="1"/>
  <c r="I11938" i="1" s="1"/>
  <c r="I11939" i="1" s="1"/>
  <c r="I11940" i="1" s="1"/>
  <c r="I11941" i="1" s="1"/>
  <c r="I11942" i="1" s="1"/>
  <c r="I11943" i="1"/>
  <c r="I11944" i="1" s="1"/>
  <c r="I11945" i="1" s="1"/>
  <c r="I11946" i="1" s="1"/>
  <c r="I11947" i="1" s="1"/>
  <c r="I11948" i="1" s="1"/>
  <c r="I11949" i="1" s="1"/>
  <c r="I11950" i="1" s="1"/>
  <c r="I11951" i="1" s="1"/>
  <c r="I11952" i="1" s="1"/>
  <c r="I11953" i="1" s="1"/>
  <c r="I11954" i="1" s="1"/>
  <c r="I11955" i="1" s="1"/>
  <c r="I11956" i="1" s="1"/>
  <c r="I11957" i="1" s="1"/>
  <c r="I11958" i="1" s="1"/>
  <c r="I11959" i="1" s="1"/>
  <c r="I11960" i="1" s="1"/>
  <c r="I11961" i="1" s="1"/>
  <c r="I11962" i="1" s="1"/>
  <c r="I11963" i="1" s="1"/>
  <c r="I11964" i="1" s="1"/>
  <c r="I11965" i="1" s="1"/>
  <c r="I11966" i="1" s="1"/>
  <c r="I11967" i="1" s="1"/>
  <c r="I11968" i="1" s="1"/>
  <c r="I11969" i="1" s="1"/>
  <c r="I11970" i="1" s="1"/>
  <c r="I11971" i="1" s="1"/>
  <c r="I11972" i="1" s="1"/>
  <c r="I11973" i="1" s="1"/>
  <c r="I11974" i="1" s="1"/>
  <c r="I11975" i="1"/>
  <c r="I11976" i="1" s="1"/>
  <c r="I11977" i="1" s="1"/>
  <c r="I11978" i="1" s="1"/>
  <c r="I11979" i="1" s="1"/>
  <c r="I11980" i="1" s="1"/>
  <c r="I11981" i="1" s="1"/>
  <c r="I11982" i="1" s="1"/>
  <c r="I11983" i="1" s="1"/>
  <c r="I11984" i="1" s="1"/>
  <c r="I11985" i="1" s="1"/>
  <c r="I11986" i="1" s="1"/>
  <c r="I11987" i="1" s="1"/>
  <c r="I11988" i="1" s="1"/>
  <c r="I11989" i="1" s="1"/>
  <c r="I11990" i="1" s="1"/>
  <c r="I11991" i="1" s="1"/>
  <c r="I11992" i="1" s="1"/>
  <c r="I11993" i="1" s="1"/>
  <c r="I11994" i="1" s="1"/>
  <c r="I11995" i="1" s="1"/>
  <c r="I11996" i="1" s="1"/>
  <c r="I11997" i="1" s="1"/>
  <c r="I11998" i="1" s="1"/>
  <c r="I11999" i="1" s="1"/>
  <c r="I12000" i="1" s="1"/>
  <c r="I12001" i="1" s="1"/>
  <c r="I12002" i="1" s="1"/>
  <c r="I12003" i="1" s="1"/>
  <c r="I12004" i="1" s="1"/>
  <c r="I12005" i="1" s="1"/>
  <c r="I12006" i="1" s="1"/>
  <c r="I12007" i="1"/>
  <c r="I12008" i="1" s="1"/>
  <c r="I12009" i="1" s="1"/>
  <c r="I12010" i="1" s="1"/>
  <c r="I12011" i="1" s="1"/>
  <c r="I12012" i="1" s="1"/>
  <c r="I12013" i="1" s="1"/>
  <c r="I12014" i="1" s="1"/>
  <c r="I12015" i="1" s="1"/>
  <c r="I12016" i="1" s="1"/>
  <c r="I12017" i="1" s="1"/>
  <c r="I12018" i="1" s="1"/>
  <c r="I12019" i="1" s="1"/>
  <c r="I12020" i="1" s="1"/>
  <c r="I12021" i="1" s="1"/>
  <c r="I12022" i="1" s="1"/>
  <c r="I12023" i="1" s="1"/>
  <c r="I12024" i="1" s="1"/>
  <c r="I12025" i="1" s="1"/>
  <c r="I12026" i="1" s="1"/>
  <c r="I12027" i="1" s="1"/>
  <c r="I12028" i="1" s="1"/>
  <c r="I12029" i="1" s="1"/>
  <c r="I12030" i="1" s="1"/>
  <c r="I12031" i="1" s="1"/>
  <c r="I12032" i="1" s="1"/>
  <c r="I12033" i="1" s="1"/>
  <c r="I12034" i="1" s="1"/>
  <c r="I12035" i="1" s="1"/>
  <c r="I12036" i="1" s="1"/>
  <c r="I12037" i="1" s="1"/>
  <c r="I12038" i="1" s="1"/>
  <c r="I12039" i="1"/>
  <c r="I12040" i="1" s="1"/>
  <c r="I12041" i="1" s="1"/>
  <c r="I12042" i="1" s="1"/>
  <c r="I12043" i="1" s="1"/>
  <c r="I12044" i="1" s="1"/>
  <c r="I12045" i="1" s="1"/>
  <c r="I12046" i="1" s="1"/>
  <c r="I12047" i="1" s="1"/>
  <c r="I12048" i="1" s="1"/>
  <c r="I12049" i="1" s="1"/>
  <c r="I12050" i="1" s="1"/>
  <c r="I12051" i="1" s="1"/>
  <c r="I12052" i="1" s="1"/>
  <c r="I12053" i="1" s="1"/>
  <c r="I12054" i="1" s="1"/>
  <c r="I12055" i="1" s="1"/>
  <c r="I12056" i="1" s="1"/>
  <c r="I12057" i="1" s="1"/>
  <c r="I12058" i="1" s="1"/>
  <c r="I12059" i="1" s="1"/>
  <c r="I12060" i="1" s="1"/>
  <c r="I12061" i="1" s="1"/>
  <c r="I12062" i="1" s="1"/>
  <c r="I12063" i="1" s="1"/>
  <c r="I12064" i="1" s="1"/>
  <c r="I12065" i="1" s="1"/>
  <c r="I12066" i="1" s="1"/>
  <c r="I12067" i="1" s="1"/>
  <c r="I12068" i="1" s="1"/>
  <c r="I12069" i="1" s="1"/>
  <c r="I12070" i="1" s="1"/>
  <c r="I12071" i="1"/>
  <c r="I12072" i="1"/>
  <c r="I12073" i="1" s="1"/>
  <c r="I12074" i="1" s="1"/>
  <c r="I12075" i="1" s="1"/>
  <c r="I12076" i="1" s="1"/>
  <c r="I12077" i="1" s="1"/>
  <c r="I12078" i="1" s="1"/>
  <c r="I12079" i="1" s="1"/>
  <c r="I12080" i="1" s="1"/>
  <c r="I12081" i="1" s="1"/>
  <c r="I12082" i="1" s="1"/>
  <c r="I12083" i="1" s="1"/>
  <c r="I12084" i="1" s="1"/>
  <c r="I12085" i="1" s="1"/>
  <c r="I12086" i="1" s="1"/>
  <c r="I12087" i="1" s="1"/>
  <c r="I12088" i="1" s="1"/>
  <c r="I12089" i="1" s="1"/>
  <c r="I12090" i="1" s="1"/>
  <c r="I12091" i="1" s="1"/>
  <c r="I12092" i="1" s="1"/>
  <c r="I12093" i="1" s="1"/>
  <c r="I12094" i="1" s="1"/>
  <c r="I12095" i="1" s="1"/>
  <c r="I12096" i="1" s="1"/>
  <c r="I12097" i="1" s="1"/>
  <c r="I12098" i="1" s="1"/>
  <c r="I12099" i="1" s="1"/>
  <c r="I12100" i="1" s="1"/>
  <c r="I12101" i="1" s="1"/>
  <c r="I12102" i="1" s="1"/>
  <c r="I12103" i="1"/>
  <c r="I12104" i="1" s="1"/>
  <c r="I12105" i="1" s="1"/>
  <c r="I12106" i="1" s="1"/>
  <c r="I12107" i="1" s="1"/>
  <c r="I12108" i="1" s="1"/>
  <c r="I12109" i="1" s="1"/>
  <c r="I12110" i="1" s="1"/>
  <c r="I12111" i="1" s="1"/>
  <c r="I12112" i="1" s="1"/>
  <c r="I12113" i="1" s="1"/>
  <c r="I12114" i="1" s="1"/>
  <c r="I12115" i="1" s="1"/>
  <c r="I12116" i="1" s="1"/>
  <c r="I12117" i="1" s="1"/>
  <c r="I12118" i="1" s="1"/>
  <c r="I12119" i="1" s="1"/>
  <c r="I12120" i="1" s="1"/>
  <c r="I12121" i="1" s="1"/>
  <c r="I12122" i="1" s="1"/>
  <c r="I12123" i="1" s="1"/>
  <c r="I12124" i="1" s="1"/>
  <c r="I12125" i="1" s="1"/>
  <c r="I12126" i="1" s="1"/>
  <c r="I12127" i="1" s="1"/>
  <c r="I12128" i="1" s="1"/>
  <c r="I12129" i="1" s="1"/>
  <c r="I12130" i="1" s="1"/>
  <c r="I12131" i="1" s="1"/>
  <c r="I12132" i="1" s="1"/>
  <c r="I12133" i="1" s="1"/>
  <c r="I12134" i="1" s="1"/>
  <c r="I12135" i="1"/>
  <c r="I12136" i="1" s="1"/>
  <c r="I12137" i="1" s="1"/>
  <c r="I12138" i="1" s="1"/>
  <c r="I12139" i="1" s="1"/>
  <c r="I12140" i="1" s="1"/>
  <c r="I12141" i="1" s="1"/>
  <c r="I12142" i="1" s="1"/>
  <c r="I12143" i="1" s="1"/>
  <c r="I12144" i="1" s="1"/>
  <c r="I12145" i="1" s="1"/>
  <c r="I12146" i="1" s="1"/>
  <c r="I12147" i="1" s="1"/>
  <c r="I12148" i="1" s="1"/>
  <c r="I12149" i="1" s="1"/>
  <c r="I12150" i="1" s="1"/>
  <c r="I12151" i="1" s="1"/>
  <c r="I12152" i="1" s="1"/>
  <c r="I12153" i="1" s="1"/>
  <c r="I12154" i="1" s="1"/>
  <c r="I12155" i="1" s="1"/>
  <c r="I12156" i="1" s="1"/>
  <c r="I12157" i="1" s="1"/>
  <c r="I12158" i="1" s="1"/>
  <c r="I12159" i="1" s="1"/>
  <c r="I12160" i="1" s="1"/>
  <c r="I12161" i="1" s="1"/>
  <c r="I12162" i="1" s="1"/>
  <c r="I12163" i="1" s="1"/>
  <c r="I12164" i="1" s="1"/>
  <c r="I12165" i="1" s="1"/>
  <c r="I12166" i="1" s="1"/>
  <c r="I12167" i="1"/>
  <c r="I12168" i="1" s="1"/>
  <c r="I12169" i="1" s="1"/>
  <c r="I12170" i="1" s="1"/>
  <c r="I12171" i="1" s="1"/>
  <c r="I12172" i="1" s="1"/>
  <c r="I12173" i="1" s="1"/>
  <c r="I12174" i="1" s="1"/>
  <c r="I12175" i="1" s="1"/>
  <c r="I12176" i="1" s="1"/>
  <c r="I12177" i="1" s="1"/>
  <c r="I12178" i="1" s="1"/>
  <c r="I12179" i="1" s="1"/>
  <c r="I12180" i="1" s="1"/>
  <c r="I12181" i="1" s="1"/>
  <c r="I12182" i="1" s="1"/>
  <c r="I12183" i="1" s="1"/>
  <c r="I12184" i="1" s="1"/>
  <c r="I12185" i="1" s="1"/>
  <c r="I12186" i="1" s="1"/>
  <c r="I12187" i="1" s="1"/>
  <c r="I12188" i="1" s="1"/>
  <c r="I12189" i="1" s="1"/>
  <c r="I12190" i="1" s="1"/>
  <c r="I12191" i="1" s="1"/>
  <c r="I12192" i="1" s="1"/>
  <c r="I12193" i="1" s="1"/>
  <c r="I12194" i="1" s="1"/>
  <c r="I12195" i="1" s="1"/>
  <c r="I12196" i="1" s="1"/>
  <c r="I12197" i="1" s="1"/>
  <c r="I12198" i="1" s="1"/>
  <c r="I12199" i="1"/>
  <c r="I12200" i="1"/>
  <c r="I12201" i="1" s="1"/>
  <c r="I12202" i="1" s="1"/>
  <c r="I12203" i="1" s="1"/>
  <c r="I12204" i="1" s="1"/>
  <c r="I12205" i="1" s="1"/>
  <c r="I12206" i="1" s="1"/>
  <c r="I12207" i="1" s="1"/>
  <c r="I12208" i="1" s="1"/>
  <c r="I12209" i="1" s="1"/>
  <c r="I12210" i="1" s="1"/>
  <c r="I12211" i="1" s="1"/>
  <c r="I12212" i="1" s="1"/>
  <c r="I12213" i="1" s="1"/>
  <c r="I12214" i="1" s="1"/>
  <c r="I12215" i="1" s="1"/>
  <c r="I12216" i="1" s="1"/>
  <c r="I12217" i="1" s="1"/>
  <c r="I12218" i="1" s="1"/>
  <c r="I12219" i="1" s="1"/>
  <c r="I12220" i="1" s="1"/>
  <c r="I12221" i="1" s="1"/>
  <c r="I12222" i="1" s="1"/>
  <c r="I12223" i="1" s="1"/>
  <c r="I12224" i="1" s="1"/>
  <c r="I12225" i="1" s="1"/>
  <c r="I12226" i="1" s="1"/>
  <c r="I12227" i="1" s="1"/>
  <c r="I12228" i="1" s="1"/>
  <c r="I12229" i="1" s="1"/>
  <c r="I12230" i="1" s="1"/>
  <c r="I12231" i="1"/>
  <c r="I12232" i="1"/>
  <c r="I12233" i="1" s="1"/>
  <c r="I12234" i="1" s="1"/>
  <c r="I12235" i="1" s="1"/>
  <c r="I12236" i="1" s="1"/>
  <c r="I12237" i="1" s="1"/>
  <c r="I12238" i="1" s="1"/>
  <c r="I12239" i="1" s="1"/>
  <c r="I12240" i="1" s="1"/>
  <c r="I12241" i="1" s="1"/>
  <c r="I12242" i="1" s="1"/>
  <c r="I12243" i="1" s="1"/>
  <c r="I12244" i="1" s="1"/>
  <c r="I12245" i="1" s="1"/>
  <c r="I12246" i="1" s="1"/>
  <c r="I12247" i="1" s="1"/>
  <c r="I12248" i="1" s="1"/>
  <c r="I12249" i="1" s="1"/>
  <c r="I12250" i="1" s="1"/>
  <c r="I12251" i="1" s="1"/>
  <c r="I12252" i="1" s="1"/>
  <c r="I12253" i="1" s="1"/>
  <c r="I12254" i="1" s="1"/>
  <c r="I12255" i="1" s="1"/>
  <c r="I12256" i="1" s="1"/>
  <c r="I12257" i="1" s="1"/>
  <c r="I12258" i="1" s="1"/>
  <c r="I12259" i="1" s="1"/>
  <c r="I12260" i="1" s="1"/>
  <c r="I12261" i="1" s="1"/>
  <c r="I12262" i="1" s="1"/>
  <c r="I12263" i="1"/>
  <c r="I12264" i="1"/>
  <c r="I12265" i="1" s="1"/>
  <c r="I12266" i="1" s="1"/>
  <c r="I12267" i="1" s="1"/>
  <c r="I12268" i="1" s="1"/>
  <c r="I12269" i="1" s="1"/>
  <c r="I12270" i="1" s="1"/>
  <c r="I12271" i="1" s="1"/>
  <c r="I12272" i="1" s="1"/>
  <c r="I12273" i="1" s="1"/>
  <c r="I12274" i="1" s="1"/>
  <c r="I12275" i="1" s="1"/>
  <c r="I12276" i="1" s="1"/>
  <c r="I12277" i="1" s="1"/>
  <c r="I12278" i="1" s="1"/>
  <c r="I12279" i="1" s="1"/>
  <c r="I12280" i="1" s="1"/>
  <c r="I12281" i="1" s="1"/>
  <c r="I12282" i="1" s="1"/>
  <c r="I12283" i="1" s="1"/>
  <c r="I12284" i="1" s="1"/>
  <c r="I12285" i="1" s="1"/>
  <c r="I12286" i="1" s="1"/>
  <c r="I12287" i="1" s="1"/>
  <c r="I12288" i="1" s="1"/>
  <c r="I12289" i="1" s="1"/>
  <c r="I12290" i="1" s="1"/>
  <c r="I12291" i="1" s="1"/>
  <c r="I12292" i="1" s="1"/>
  <c r="I12293" i="1" s="1"/>
  <c r="I12294" i="1" s="1"/>
  <c r="I12295" i="1"/>
  <c r="I12296" i="1"/>
  <c r="I12297" i="1" s="1"/>
  <c r="I12298" i="1" s="1"/>
  <c r="I12299" i="1" s="1"/>
  <c r="I12300" i="1" s="1"/>
  <c r="I12301" i="1" s="1"/>
  <c r="I12302" i="1" s="1"/>
  <c r="I12303" i="1" s="1"/>
  <c r="I12304" i="1" s="1"/>
  <c r="I12305" i="1" s="1"/>
  <c r="I12306" i="1" s="1"/>
  <c r="I12307" i="1" s="1"/>
  <c r="I12308" i="1" s="1"/>
  <c r="I12309" i="1" s="1"/>
  <c r="I12310" i="1" s="1"/>
  <c r="I12311" i="1" s="1"/>
  <c r="I12312" i="1" s="1"/>
  <c r="I12313" i="1" s="1"/>
  <c r="I12314" i="1" s="1"/>
  <c r="I12315" i="1" s="1"/>
  <c r="I12316" i="1" s="1"/>
  <c r="I12317" i="1" s="1"/>
  <c r="I12318" i="1" s="1"/>
  <c r="I12319" i="1" s="1"/>
  <c r="I12320" i="1" s="1"/>
  <c r="I12321" i="1" s="1"/>
  <c r="I12322" i="1" s="1"/>
  <c r="I12323" i="1" s="1"/>
  <c r="I12324" i="1" s="1"/>
  <c r="I12325" i="1" s="1"/>
  <c r="I12326" i="1" s="1"/>
  <c r="I12327" i="1"/>
  <c r="I12328" i="1" s="1"/>
  <c r="I12329" i="1" s="1"/>
  <c r="I12330" i="1" s="1"/>
  <c r="I12331" i="1" s="1"/>
  <c r="I12332" i="1" s="1"/>
  <c r="I12333" i="1" s="1"/>
  <c r="I12334" i="1" s="1"/>
  <c r="I12335" i="1" s="1"/>
  <c r="I12336" i="1" s="1"/>
  <c r="I12337" i="1" s="1"/>
  <c r="I12338" i="1" s="1"/>
  <c r="I12339" i="1" s="1"/>
  <c r="I12340" i="1" s="1"/>
  <c r="I12341" i="1" s="1"/>
  <c r="I12342" i="1" s="1"/>
  <c r="I12343" i="1" s="1"/>
  <c r="I12344" i="1" s="1"/>
  <c r="I12345" i="1" s="1"/>
  <c r="I12346" i="1" s="1"/>
  <c r="I12347" i="1" s="1"/>
  <c r="I12348" i="1" s="1"/>
  <c r="I12349" i="1" s="1"/>
  <c r="I12350" i="1" s="1"/>
  <c r="I12351" i="1" s="1"/>
  <c r="I12352" i="1" s="1"/>
  <c r="I12353" i="1" s="1"/>
  <c r="I12354" i="1" s="1"/>
  <c r="I12355" i="1" s="1"/>
  <c r="I12356" i="1" s="1"/>
  <c r="I12357" i="1" s="1"/>
  <c r="I12358" i="1" s="1"/>
  <c r="I12359" i="1"/>
  <c r="I12360" i="1"/>
  <c r="I12361" i="1" s="1"/>
  <c r="I12362" i="1" s="1"/>
  <c r="I12363" i="1" s="1"/>
  <c r="I12364" i="1" s="1"/>
  <c r="I12365" i="1" s="1"/>
  <c r="I12366" i="1" s="1"/>
  <c r="I12367" i="1" s="1"/>
  <c r="I12368" i="1" s="1"/>
  <c r="I12369" i="1" s="1"/>
  <c r="I12370" i="1" s="1"/>
  <c r="I12371" i="1" s="1"/>
  <c r="I12372" i="1" s="1"/>
  <c r="I12373" i="1" s="1"/>
  <c r="I12374" i="1" s="1"/>
  <c r="I12375" i="1" s="1"/>
  <c r="I12376" i="1" s="1"/>
  <c r="I12377" i="1" s="1"/>
  <c r="I12378" i="1" s="1"/>
  <c r="I12379" i="1" s="1"/>
  <c r="I12380" i="1" s="1"/>
  <c r="I12381" i="1" s="1"/>
  <c r="I12382" i="1" s="1"/>
  <c r="I12383" i="1" s="1"/>
  <c r="I12384" i="1" s="1"/>
  <c r="I12385" i="1" s="1"/>
  <c r="I12386" i="1" s="1"/>
  <c r="I12387" i="1" s="1"/>
  <c r="I12388" i="1" s="1"/>
  <c r="I12389" i="1" s="1"/>
  <c r="I12390" i="1" s="1"/>
  <c r="I12391" i="1"/>
  <c r="I12392" i="1" s="1"/>
  <c r="I12393" i="1" s="1"/>
  <c r="I12394" i="1" s="1"/>
  <c r="I12395" i="1" s="1"/>
  <c r="I12396" i="1" s="1"/>
  <c r="I12397" i="1" s="1"/>
  <c r="I12398" i="1" s="1"/>
  <c r="I12399" i="1" s="1"/>
  <c r="I12400" i="1" s="1"/>
  <c r="I12401" i="1" s="1"/>
  <c r="I12402" i="1" s="1"/>
  <c r="I12403" i="1" s="1"/>
  <c r="I12404" i="1" s="1"/>
  <c r="I12405" i="1" s="1"/>
  <c r="I12406" i="1" s="1"/>
  <c r="I12407" i="1" s="1"/>
  <c r="I12408" i="1" s="1"/>
  <c r="I12409" i="1" s="1"/>
  <c r="I12410" i="1" s="1"/>
  <c r="I12411" i="1" s="1"/>
  <c r="I12412" i="1" s="1"/>
  <c r="I12413" i="1" s="1"/>
  <c r="I12414" i="1" s="1"/>
  <c r="I12415" i="1" s="1"/>
  <c r="I12416" i="1" s="1"/>
  <c r="I12417" i="1" s="1"/>
  <c r="I12418" i="1" s="1"/>
  <c r="I12419" i="1" s="1"/>
  <c r="I12420" i="1" s="1"/>
  <c r="I12421" i="1" s="1"/>
  <c r="I12422" i="1" s="1"/>
  <c r="I12423" i="1"/>
  <c r="I12424" i="1" s="1"/>
  <c r="I12425" i="1" s="1"/>
  <c r="I12426" i="1" s="1"/>
  <c r="I12427" i="1" s="1"/>
  <c r="I12428" i="1" s="1"/>
  <c r="I12429" i="1" s="1"/>
  <c r="I12430" i="1" s="1"/>
  <c r="I12431" i="1" s="1"/>
  <c r="I12432" i="1" s="1"/>
  <c r="I12433" i="1" s="1"/>
  <c r="I12434" i="1" s="1"/>
  <c r="I12435" i="1" s="1"/>
  <c r="I12436" i="1" s="1"/>
  <c r="I12437" i="1" s="1"/>
  <c r="I12438" i="1" s="1"/>
  <c r="I12439" i="1" s="1"/>
  <c r="I12440" i="1" s="1"/>
  <c r="I12441" i="1" s="1"/>
  <c r="I12442" i="1" s="1"/>
  <c r="I12443" i="1" s="1"/>
  <c r="I12444" i="1" s="1"/>
  <c r="I12445" i="1" s="1"/>
  <c r="I12446" i="1" s="1"/>
  <c r="I12447" i="1" s="1"/>
  <c r="I12448" i="1" s="1"/>
  <c r="I12449" i="1" s="1"/>
  <c r="I12450" i="1" s="1"/>
  <c r="I12451" i="1" s="1"/>
  <c r="I12452" i="1" s="1"/>
  <c r="I12453" i="1" s="1"/>
  <c r="I12454" i="1" s="1"/>
  <c r="I12455" i="1"/>
  <c r="I12456" i="1" s="1"/>
  <c r="I12457" i="1" s="1"/>
  <c r="I12458" i="1" s="1"/>
  <c r="I12459" i="1" s="1"/>
  <c r="I12460" i="1" s="1"/>
  <c r="I12461" i="1" s="1"/>
  <c r="I12462" i="1" s="1"/>
  <c r="I12463" i="1" s="1"/>
  <c r="I12464" i="1" s="1"/>
  <c r="I12465" i="1" s="1"/>
  <c r="I12466" i="1" s="1"/>
  <c r="I12467" i="1" s="1"/>
  <c r="I12468" i="1" s="1"/>
  <c r="I12469" i="1" s="1"/>
  <c r="I12470" i="1" s="1"/>
  <c r="I12471" i="1" s="1"/>
  <c r="I12472" i="1" s="1"/>
  <c r="I12473" i="1" s="1"/>
  <c r="I12474" i="1" s="1"/>
  <c r="I12475" i="1" s="1"/>
  <c r="I12476" i="1" s="1"/>
  <c r="I12477" i="1" s="1"/>
  <c r="I12478" i="1" s="1"/>
  <c r="I12479" i="1" s="1"/>
  <c r="I12480" i="1" s="1"/>
  <c r="I12481" i="1" s="1"/>
  <c r="I12482" i="1" s="1"/>
  <c r="I12483" i="1" s="1"/>
  <c r="I12484" i="1" s="1"/>
  <c r="I12485" i="1" s="1"/>
  <c r="I12486" i="1" s="1"/>
  <c r="I12487" i="1"/>
  <c r="I12488" i="1" s="1"/>
  <c r="I12489" i="1" s="1"/>
  <c r="I12490" i="1" s="1"/>
  <c r="I12491" i="1" s="1"/>
  <c r="I12492" i="1" s="1"/>
  <c r="I12493" i="1" s="1"/>
  <c r="I12494" i="1" s="1"/>
  <c r="I12495" i="1" s="1"/>
  <c r="I12496" i="1" s="1"/>
  <c r="I12497" i="1" s="1"/>
  <c r="I12498" i="1" s="1"/>
  <c r="I12499" i="1" s="1"/>
  <c r="I12500" i="1" s="1"/>
  <c r="I12501" i="1" s="1"/>
  <c r="I12502" i="1" s="1"/>
  <c r="I12503" i="1" s="1"/>
  <c r="I12504" i="1" s="1"/>
  <c r="I12505" i="1" s="1"/>
  <c r="I12506" i="1" s="1"/>
  <c r="I12507" i="1" s="1"/>
  <c r="I12508" i="1" s="1"/>
  <c r="I12509" i="1" s="1"/>
  <c r="I12510" i="1" s="1"/>
  <c r="I12511" i="1" s="1"/>
  <c r="I12512" i="1" s="1"/>
  <c r="I12513" i="1" s="1"/>
  <c r="I12514" i="1" s="1"/>
  <c r="I12515" i="1" s="1"/>
  <c r="I12516" i="1" s="1"/>
  <c r="I12517" i="1" s="1"/>
  <c r="I12518" i="1" s="1"/>
  <c r="I12519" i="1"/>
  <c r="I12520" i="1" s="1"/>
  <c r="I12521" i="1" s="1"/>
  <c r="I12522" i="1" s="1"/>
  <c r="I12523" i="1" s="1"/>
  <c r="I12524" i="1" s="1"/>
  <c r="I12525" i="1" s="1"/>
  <c r="I12526" i="1" s="1"/>
  <c r="I12527" i="1" s="1"/>
  <c r="I12528" i="1" s="1"/>
  <c r="I12529" i="1" s="1"/>
  <c r="I12530" i="1" s="1"/>
  <c r="I12531" i="1" s="1"/>
  <c r="I12532" i="1" s="1"/>
  <c r="I12533" i="1" s="1"/>
  <c r="I12534" i="1" s="1"/>
  <c r="I12535" i="1" s="1"/>
  <c r="I12536" i="1" s="1"/>
  <c r="I12537" i="1" s="1"/>
  <c r="I12538" i="1" s="1"/>
  <c r="I12539" i="1" s="1"/>
  <c r="I12540" i="1" s="1"/>
  <c r="I12541" i="1" s="1"/>
  <c r="I12542" i="1" s="1"/>
  <c r="I12543" i="1" s="1"/>
  <c r="I12544" i="1" s="1"/>
  <c r="I12545" i="1" s="1"/>
  <c r="I12546" i="1" s="1"/>
  <c r="I12547" i="1" s="1"/>
  <c r="I12548" i="1" s="1"/>
  <c r="I12549" i="1" s="1"/>
  <c r="I12550" i="1" s="1"/>
  <c r="I12551" i="1"/>
  <c r="I12552" i="1"/>
  <c r="I12553" i="1" s="1"/>
  <c r="I12554" i="1" s="1"/>
  <c r="I12555" i="1" s="1"/>
  <c r="I12556" i="1" s="1"/>
  <c r="I12557" i="1" s="1"/>
  <c r="I12558" i="1" s="1"/>
  <c r="I12559" i="1" s="1"/>
  <c r="I12560" i="1" s="1"/>
  <c r="I12561" i="1" s="1"/>
  <c r="I12562" i="1" s="1"/>
  <c r="I12563" i="1" s="1"/>
  <c r="I12564" i="1" s="1"/>
  <c r="I12565" i="1" s="1"/>
  <c r="I12566" i="1" s="1"/>
  <c r="I12567" i="1" s="1"/>
  <c r="I12568" i="1" s="1"/>
  <c r="I12569" i="1" s="1"/>
  <c r="I12570" i="1" s="1"/>
  <c r="I12571" i="1" s="1"/>
  <c r="I12572" i="1" s="1"/>
  <c r="I12573" i="1" s="1"/>
  <c r="I12574" i="1" s="1"/>
  <c r="I12575" i="1" s="1"/>
  <c r="I12576" i="1" s="1"/>
  <c r="I12577" i="1" s="1"/>
  <c r="I12578" i="1" s="1"/>
  <c r="I12579" i="1" s="1"/>
  <c r="I12580" i="1" s="1"/>
  <c r="I12581" i="1" s="1"/>
  <c r="I12582" i="1" s="1"/>
  <c r="I12583" i="1"/>
  <c r="I12584" i="1" s="1"/>
  <c r="I12585" i="1" s="1"/>
  <c r="I12586" i="1" s="1"/>
  <c r="I12587" i="1" s="1"/>
  <c r="I12588" i="1" s="1"/>
  <c r="I12589" i="1" s="1"/>
  <c r="I12590" i="1" s="1"/>
  <c r="I12591" i="1" s="1"/>
  <c r="I12592" i="1" s="1"/>
  <c r="I12593" i="1" s="1"/>
  <c r="I12594" i="1" s="1"/>
  <c r="I12595" i="1" s="1"/>
  <c r="I12596" i="1" s="1"/>
  <c r="I12597" i="1" s="1"/>
  <c r="I12598" i="1" s="1"/>
  <c r="I12599" i="1" s="1"/>
  <c r="I12600" i="1" s="1"/>
  <c r="I12601" i="1" s="1"/>
  <c r="I12602" i="1" s="1"/>
  <c r="I12603" i="1" s="1"/>
  <c r="I12604" i="1" s="1"/>
  <c r="I12605" i="1" s="1"/>
  <c r="I12606" i="1" s="1"/>
  <c r="I12607" i="1" s="1"/>
  <c r="I12608" i="1" s="1"/>
  <c r="I12609" i="1" s="1"/>
  <c r="I12610" i="1" s="1"/>
  <c r="I12611" i="1" s="1"/>
  <c r="I12612" i="1" s="1"/>
  <c r="I12613" i="1" s="1"/>
  <c r="I12614" i="1" s="1"/>
  <c r="I12615" i="1"/>
  <c r="I12616" i="1" s="1"/>
  <c r="I12617" i="1" s="1"/>
  <c r="I12618" i="1" s="1"/>
  <c r="I12619" i="1" s="1"/>
  <c r="I12620" i="1" s="1"/>
  <c r="I12621" i="1" s="1"/>
  <c r="I12622" i="1" s="1"/>
  <c r="I12623" i="1" s="1"/>
  <c r="I12624" i="1" s="1"/>
  <c r="I12625" i="1" s="1"/>
  <c r="I12626" i="1" s="1"/>
  <c r="I12627" i="1" s="1"/>
  <c r="I12628" i="1" s="1"/>
  <c r="I12629" i="1" s="1"/>
  <c r="I12630" i="1" s="1"/>
  <c r="I12631" i="1" s="1"/>
  <c r="I12632" i="1" s="1"/>
  <c r="I12633" i="1" s="1"/>
  <c r="I12634" i="1" s="1"/>
  <c r="I12635" i="1" s="1"/>
  <c r="I12636" i="1" s="1"/>
  <c r="I12637" i="1" s="1"/>
  <c r="I12638" i="1" s="1"/>
  <c r="I12639" i="1" s="1"/>
  <c r="I12640" i="1" s="1"/>
  <c r="I12641" i="1" s="1"/>
  <c r="I12642" i="1" s="1"/>
  <c r="I12643" i="1" s="1"/>
  <c r="I12644" i="1" s="1"/>
  <c r="I12645" i="1" s="1"/>
  <c r="I12646" i="1" s="1"/>
  <c r="I12647" i="1"/>
  <c r="I12648" i="1"/>
  <c r="I12649" i="1" s="1"/>
  <c r="I12650" i="1" s="1"/>
  <c r="I12651" i="1" s="1"/>
  <c r="I12652" i="1" s="1"/>
  <c r="I12653" i="1" s="1"/>
  <c r="I12654" i="1" s="1"/>
  <c r="I12655" i="1" s="1"/>
  <c r="I12656" i="1" s="1"/>
  <c r="I12657" i="1" s="1"/>
  <c r="I12658" i="1" s="1"/>
  <c r="I12659" i="1" s="1"/>
  <c r="I12660" i="1" s="1"/>
  <c r="I12661" i="1" s="1"/>
  <c r="I12662" i="1" s="1"/>
  <c r="I12663" i="1" s="1"/>
  <c r="I12664" i="1" s="1"/>
  <c r="I12665" i="1" s="1"/>
  <c r="I12666" i="1" s="1"/>
  <c r="I12667" i="1" s="1"/>
  <c r="I12668" i="1" s="1"/>
  <c r="I12669" i="1" s="1"/>
  <c r="I12670" i="1" s="1"/>
  <c r="I12671" i="1" s="1"/>
  <c r="I12672" i="1" s="1"/>
  <c r="I12673" i="1" s="1"/>
  <c r="I12674" i="1" s="1"/>
  <c r="I12675" i="1" s="1"/>
  <c r="I12676" i="1" s="1"/>
  <c r="I12677" i="1" s="1"/>
  <c r="I12678" i="1" s="1"/>
  <c r="I12679" i="1"/>
  <c r="I12680" i="1"/>
  <c r="I12681" i="1" s="1"/>
  <c r="I12682" i="1" s="1"/>
  <c r="I12683" i="1" s="1"/>
  <c r="I12684" i="1" s="1"/>
  <c r="I12685" i="1" s="1"/>
  <c r="I12686" i="1" s="1"/>
  <c r="I12687" i="1" s="1"/>
  <c r="I12688" i="1" s="1"/>
  <c r="I12689" i="1" s="1"/>
  <c r="I12690" i="1" s="1"/>
  <c r="I12691" i="1" s="1"/>
  <c r="I12692" i="1" s="1"/>
  <c r="I12693" i="1" s="1"/>
  <c r="I12694" i="1" s="1"/>
  <c r="I12695" i="1" s="1"/>
  <c r="I12696" i="1" s="1"/>
  <c r="I12697" i="1" s="1"/>
  <c r="I12698" i="1" s="1"/>
  <c r="I12699" i="1" s="1"/>
  <c r="I12700" i="1" s="1"/>
  <c r="I12701" i="1" s="1"/>
  <c r="I12702" i="1" s="1"/>
  <c r="I12703" i="1" s="1"/>
  <c r="I12704" i="1" s="1"/>
  <c r="I12705" i="1" s="1"/>
  <c r="I12706" i="1" s="1"/>
  <c r="I12707" i="1" s="1"/>
  <c r="I12708" i="1" s="1"/>
  <c r="I12709" i="1" s="1"/>
  <c r="I12710" i="1" s="1"/>
  <c r="I12711" i="1"/>
  <c r="I12712" i="1"/>
  <c r="I12713" i="1" s="1"/>
  <c r="I12714" i="1" s="1"/>
  <c r="I12715" i="1" s="1"/>
  <c r="I12716" i="1" s="1"/>
  <c r="I12717" i="1" s="1"/>
  <c r="I12718" i="1" s="1"/>
  <c r="I12719" i="1" s="1"/>
  <c r="I12720" i="1" s="1"/>
  <c r="I12721" i="1" s="1"/>
  <c r="I12722" i="1" s="1"/>
  <c r="I12723" i="1" s="1"/>
  <c r="I12724" i="1" s="1"/>
  <c r="I12725" i="1" s="1"/>
  <c r="I12726" i="1" s="1"/>
  <c r="I12727" i="1" s="1"/>
  <c r="I12728" i="1" s="1"/>
  <c r="I12729" i="1" s="1"/>
  <c r="I12730" i="1" s="1"/>
  <c r="I12731" i="1" s="1"/>
  <c r="I12732" i="1" s="1"/>
  <c r="I12733" i="1" s="1"/>
  <c r="I12734" i="1" s="1"/>
  <c r="I12735" i="1" s="1"/>
  <c r="I12736" i="1" s="1"/>
  <c r="I12737" i="1" s="1"/>
  <c r="I12738" i="1" s="1"/>
  <c r="I12739" i="1" s="1"/>
  <c r="I12740" i="1" s="1"/>
  <c r="I12741" i="1" s="1"/>
  <c r="I12742" i="1" s="1"/>
  <c r="I12743" i="1"/>
  <c r="I12744" i="1" s="1"/>
  <c r="I12745" i="1" s="1"/>
  <c r="I12746" i="1" s="1"/>
  <c r="I12747" i="1" s="1"/>
  <c r="I12748" i="1" s="1"/>
  <c r="I12749" i="1" s="1"/>
  <c r="I12750" i="1" s="1"/>
  <c r="I12751" i="1" s="1"/>
  <c r="I12752" i="1" s="1"/>
  <c r="I12753" i="1" s="1"/>
  <c r="I12754" i="1" s="1"/>
  <c r="I12755" i="1" s="1"/>
  <c r="I12756" i="1" s="1"/>
  <c r="I12757" i="1" s="1"/>
  <c r="I12758" i="1" s="1"/>
  <c r="I12759" i="1" s="1"/>
  <c r="I12760" i="1" s="1"/>
  <c r="I12761" i="1" s="1"/>
  <c r="I12762" i="1" s="1"/>
  <c r="I12763" i="1" s="1"/>
  <c r="I12764" i="1" s="1"/>
  <c r="I12765" i="1" s="1"/>
  <c r="I12766" i="1" s="1"/>
  <c r="I12767" i="1" s="1"/>
  <c r="I12768" i="1" s="1"/>
  <c r="I12769" i="1" s="1"/>
  <c r="I12770" i="1" s="1"/>
  <c r="I12771" i="1" s="1"/>
  <c r="I12772" i="1" s="1"/>
  <c r="I12773" i="1" s="1"/>
  <c r="I12774" i="1" s="1"/>
  <c r="I12775" i="1"/>
  <c r="I12776" i="1" s="1"/>
  <c r="I12777" i="1" s="1"/>
  <c r="I12778" i="1" s="1"/>
  <c r="I12779" i="1" s="1"/>
  <c r="I12780" i="1" s="1"/>
  <c r="I12781" i="1" s="1"/>
  <c r="I12782" i="1" s="1"/>
  <c r="I12783" i="1" s="1"/>
  <c r="I12784" i="1" s="1"/>
  <c r="I12785" i="1" s="1"/>
  <c r="I12786" i="1" s="1"/>
  <c r="I12787" i="1" s="1"/>
  <c r="I12788" i="1" s="1"/>
  <c r="I12789" i="1" s="1"/>
  <c r="I12790" i="1" s="1"/>
  <c r="I12791" i="1" s="1"/>
  <c r="I12792" i="1" s="1"/>
  <c r="I12793" i="1" s="1"/>
  <c r="I12794" i="1" s="1"/>
  <c r="I12795" i="1" s="1"/>
  <c r="I12796" i="1" s="1"/>
  <c r="I12797" i="1" s="1"/>
  <c r="I12798" i="1" s="1"/>
  <c r="I12799" i="1" s="1"/>
  <c r="I12800" i="1" s="1"/>
  <c r="I12801" i="1" s="1"/>
  <c r="I12802" i="1" s="1"/>
  <c r="I12803" i="1" s="1"/>
  <c r="I12804" i="1" s="1"/>
  <c r="I12805" i="1" s="1"/>
  <c r="I12806" i="1" s="1"/>
  <c r="I12807" i="1"/>
  <c r="I12808" i="1" s="1"/>
  <c r="I12809" i="1" s="1"/>
  <c r="I12810" i="1" s="1"/>
  <c r="I12811" i="1" s="1"/>
  <c r="I12812" i="1" s="1"/>
  <c r="I12813" i="1" s="1"/>
  <c r="I12814" i="1" s="1"/>
  <c r="I12815" i="1" s="1"/>
  <c r="I12816" i="1" s="1"/>
  <c r="I12817" i="1" s="1"/>
  <c r="I12818" i="1" s="1"/>
  <c r="I12819" i="1" s="1"/>
  <c r="I12820" i="1" s="1"/>
  <c r="I12821" i="1" s="1"/>
  <c r="I12822" i="1" s="1"/>
  <c r="I12823" i="1" s="1"/>
  <c r="I12824" i="1" s="1"/>
  <c r="I12825" i="1" s="1"/>
  <c r="I12826" i="1" s="1"/>
  <c r="I12827" i="1" s="1"/>
  <c r="I12828" i="1" s="1"/>
  <c r="I12829" i="1" s="1"/>
  <c r="I12830" i="1" s="1"/>
  <c r="I12831" i="1" s="1"/>
  <c r="I12832" i="1" s="1"/>
  <c r="I12833" i="1" s="1"/>
  <c r="I12834" i="1" s="1"/>
  <c r="I12835" i="1" s="1"/>
  <c r="I12836" i="1" s="1"/>
  <c r="I12837" i="1" s="1"/>
  <c r="I12838" i="1" s="1"/>
  <c r="I12839" i="1"/>
  <c r="I12840" i="1" s="1"/>
  <c r="I12841" i="1" s="1"/>
  <c r="I12842" i="1" s="1"/>
  <c r="I12843" i="1" s="1"/>
  <c r="I12844" i="1" s="1"/>
  <c r="I12845" i="1" s="1"/>
  <c r="I12846" i="1" s="1"/>
  <c r="I12847" i="1" s="1"/>
  <c r="I12848" i="1" s="1"/>
  <c r="I12849" i="1" s="1"/>
  <c r="I12850" i="1" s="1"/>
  <c r="I12851" i="1" s="1"/>
  <c r="I12852" i="1" s="1"/>
  <c r="I12853" i="1" s="1"/>
  <c r="I12854" i="1" s="1"/>
  <c r="I12855" i="1" s="1"/>
  <c r="I12856" i="1" s="1"/>
  <c r="I12857" i="1" s="1"/>
  <c r="I12858" i="1" s="1"/>
  <c r="I12859" i="1" s="1"/>
  <c r="I12860" i="1" s="1"/>
  <c r="I12861" i="1" s="1"/>
  <c r="I12862" i="1" s="1"/>
  <c r="I12863" i="1" s="1"/>
  <c r="I12864" i="1" s="1"/>
  <c r="I12865" i="1" s="1"/>
  <c r="I12866" i="1" s="1"/>
  <c r="I12867" i="1" s="1"/>
  <c r="I12868" i="1" s="1"/>
  <c r="I12869" i="1" s="1"/>
  <c r="I12870" i="1" s="1"/>
  <c r="I12871" i="1"/>
  <c r="I12872" i="1" s="1"/>
  <c r="I12873" i="1" s="1"/>
  <c r="I12874" i="1" s="1"/>
  <c r="I12875" i="1" s="1"/>
  <c r="I12876" i="1" s="1"/>
  <c r="I12877" i="1" s="1"/>
  <c r="I12878" i="1" s="1"/>
  <c r="I12879" i="1" s="1"/>
  <c r="I12880" i="1" s="1"/>
  <c r="I12881" i="1" s="1"/>
  <c r="I12882" i="1" s="1"/>
  <c r="I12883" i="1" s="1"/>
  <c r="I12884" i="1" s="1"/>
  <c r="I12885" i="1" s="1"/>
  <c r="I12886" i="1" s="1"/>
  <c r="I12887" i="1" s="1"/>
  <c r="I12888" i="1" s="1"/>
  <c r="I12889" i="1" s="1"/>
  <c r="I12890" i="1" s="1"/>
  <c r="I12891" i="1" s="1"/>
  <c r="I12892" i="1" s="1"/>
  <c r="I12893" i="1" s="1"/>
  <c r="I12894" i="1" s="1"/>
  <c r="I12895" i="1" s="1"/>
  <c r="I12896" i="1" s="1"/>
  <c r="I12897" i="1" s="1"/>
  <c r="I12898" i="1" s="1"/>
  <c r="I12899" i="1" s="1"/>
  <c r="I12900" i="1" s="1"/>
  <c r="I12901" i="1" s="1"/>
  <c r="I12902" i="1" s="1"/>
  <c r="I12903" i="1"/>
  <c r="I12904" i="1" s="1"/>
  <c r="I12905" i="1" s="1"/>
  <c r="I12906" i="1" s="1"/>
  <c r="I12907" i="1" s="1"/>
  <c r="I12908" i="1" s="1"/>
  <c r="I12909" i="1" s="1"/>
  <c r="I12910" i="1" s="1"/>
  <c r="I12911" i="1" s="1"/>
  <c r="I12912" i="1" s="1"/>
  <c r="I12913" i="1" s="1"/>
  <c r="I12914" i="1" s="1"/>
  <c r="I12915" i="1" s="1"/>
  <c r="I12916" i="1" s="1"/>
  <c r="I12917" i="1" s="1"/>
  <c r="I12918" i="1" s="1"/>
  <c r="I12919" i="1" s="1"/>
  <c r="I12920" i="1" s="1"/>
  <c r="I12921" i="1" s="1"/>
  <c r="I12922" i="1" s="1"/>
  <c r="I12923" i="1" s="1"/>
  <c r="I12924" i="1" s="1"/>
  <c r="I12925" i="1" s="1"/>
  <c r="I12926" i="1" s="1"/>
  <c r="I12927" i="1" s="1"/>
  <c r="I12928" i="1" s="1"/>
  <c r="I12929" i="1" s="1"/>
  <c r="I12930" i="1" s="1"/>
  <c r="I12931" i="1" s="1"/>
  <c r="I12932" i="1" s="1"/>
  <c r="I12933" i="1" s="1"/>
  <c r="I12934" i="1" s="1"/>
  <c r="I12935" i="1"/>
  <c r="I12936" i="1"/>
  <c r="I12937" i="1" s="1"/>
  <c r="I12938" i="1" s="1"/>
  <c r="I12939" i="1" s="1"/>
  <c r="I12940" i="1" s="1"/>
  <c r="I12941" i="1" s="1"/>
  <c r="I12942" i="1" s="1"/>
  <c r="I12943" i="1" s="1"/>
  <c r="I12944" i="1" s="1"/>
  <c r="I12945" i="1" s="1"/>
  <c r="I12946" i="1" s="1"/>
  <c r="I12947" i="1" s="1"/>
  <c r="I12948" i="1" s="1"/>
  <c r="I12949" i="1" s="1"/>
  <c r="I12950" i="1" s="1"/>
  <c r="I12951" i="1" s="1"/>
  <c r="I12952" i="1" s="1"/>
  <c r="I12953" i="1" s="1"/>
  <c r="I12954" i="1" s="1"/>
  <c r="I12955" i="1" s="1"/>
  <c r="I12956" i="1" s="1"/>
  <c r="I12957" i="1" s="1"/>
  <c r="I12958" i="1" s="1"/>
  <c r="I12959" i="1" s="1"/>
  <c r="I12960" i="1" s="1"/>
  <c r="I12961" i="1" s="1"/>
  <c r="I12962" i="1" s="1"/>
  <c r="I12963" i="1" s="1"/>
  <c r="I12964" i="1" s="1"/>
  <c r="I12965" i="1" s="1"/>
  <c r="I12966" i="1" s="1"/>
  <c r="I12967" i="1"/>
  <c r="I12968" i="1"/>
  <c r="I12969" i="1" s="1"/>
  <c r="I12970" i="1" s="1"/>
  <c r="I12971" i="1" s="1"/>
  <c r="I12972" i="1" s="1"/>
  <c r="I12973" i="1" s="1"/>
  <c r="I12974" i="1" s="1"/>
  <c r="I12975" i="1" s="1"/>
  <c r="I12976" i="1" s="1"/>
  <c r="I12977" i="1" s="1"/>
  <c r="I12978" i="1" s="1"/>
  <c r="I12979" i="1" s="1"/>
  <c r="I12980" i="1" s="1"/>
  <c r="I12981" i="1" s="1"/>
  <c r="I12982" i="1" s="1"/>
  <c r="I12983" i="1" s="1"/>
  <c r="I12984" i="1" s="1"/>
  <c r="I12985" i="1" s="1"/>
  <c r="I12986" i="1" s="1"/>
  <c r="I12987" i="1" s="1"/>
  <c r="I12988" i="1" s="1"/>
  <c r="I12989" i="1" s="1"/>
  <c r="I12990" i="1" s="1"/>
  <c r="I12991" i="1" s="1"/>
  <c r="I12992" i="1" s="1"/>
  <c r="I12993" i="1" s="1"/>
  <c r="I12994" i="1" s="1"/>
  <c r="I12995" i="1" s="1"/>
  <c r="I12996" i="1" s="1"/>
  <c r="I12997" i="1" s="1"/>
  <c r="I12998" i="1" s="1"/>
  <c r="I12999" i="1"/>
  <c r="I13000" i="1" s="1"/>
  <c r="I13001" i="1" s="1"/>
  <c r="I13002" i="1" s="1"/>
  <c r="I13003" i="1" s="1"/>
  <c r="I13004" i="1" s="1"/>
  <c r="I13005" i="1" s="1"/>
  <c r="I13006" i="1" s="1"/>
  <c r="I13007" i="1" s="1"/>
  <c r="I13008" i="1" s="1"/>
  <c r="I13009" i="1" s="1"/>
  <c r="I13010" i="1" s="1"/>
  <c r="I13011" i="1" s="1"/>
  <c r="I13012" i="1" s="1"/>
  <c r="I13013" i="1" s="1"/>
  <c r="I13014" i="1" s="1"/>
  <c r="I13015" i="1" s="1"/>
  <c r="I13016" i="1" s="1"/>
  <c r="I13017" i="1" s="1"/>
  <c r="I13018" i="1" s="1"/>
  <c r="I13019" i="1" s="1"/>
  <c r="I13020" i="1" s="1"/>
  <c r="I13021" i="1" s="1"/>
  <c r="I13022" i="1" s="1"/>
  <c r="I13023" i="1" s="1"/>
  <c r="I13024" i="1" s="1"/>
  <c r="I13025" i="1" s="1"/>
  <c r="I13026" i="1" s="1"/>
  <c r="I13027" i="1" s="1"/>
  <c r="I13028" i="1" s="1"/>
  <c r="I13029" i="1" s="1"/>
  <c r="I13030" i="1" s="1"/>
  <c r="I13031" i="1"/>
  <c r="I13032" i="1" s="1"/>
  <c r="I13033" i="1" s="1"/>
  <c r="I13034" i="1" s="1"/>
  <c r="I13035" i="1" s="1"/>
  <c r="I13036" i="1" s="1"/>
  <c r="I13037" i="1" s="1"/>
  <c r="I13038" i="1" s="1"/>
  <c r="I13039" i="1" s="1"/>
  <c r="I13040" i="1" s="1"/>
  <c r="I13041" i="1" s="1"/>
  <c r="I13042" i="1" s="1"/>
  <c r="I13043" i="1" s="1"/>
  <c r="I13044" i="1" s="1"/>
  <c r="I13045" i="1" s="1"/>
  <c r="I13046" i="1" s="1"/>
  <c r="I13047" i="1" s="1"/>
  <c r="I13048" i="1" s="1"/>
  <c r="I13049" i="1" s="1"/>
  <c r="I13050" i="1" s="1"/>
  <c r="I13051" i="1" s="1"/>
  <c r="I13052" i="1" s="1"/>
  <c r="I13053" i="1" s="1"/>
  <c r="I13054" i="1" s="1"/>
  <c r="I13055" i="1" s="1"/>
  <c r="I13056" i="1" s="1"/>
  <c r="I13057" i="1" s="1"/>
  <c r="I13058" i="1" s="1"/>
  <c r="I13059" i="1" s="1"/>
  <c r="I13060" i="1" s="1"/>
  <c r="I13061" i="1" s="1"/>
  <c r="I13062" i="1" s="1"/>
  <c r="I13063" i="1"/>
  <c r="I13064" i="1" s="1"/>
  <c r="I13065" i="1" s="1"/>
  <c r="I13066" i="1" s="1"/>
  <c r="I13067" i="1" s="1"/>
  <c r="I13068" i="1" s="1"/>
  <c r="I13069" i="1" s="1"/>
  <c r="I13070" i="1" s="1"/>
  <c r="I13071" i="1" s="1"/>
  <c r="I13072" i="1" s="1"/>
  <c r="I13073" i="1" s="1"/>
  <c r="I13074" i="1" s="1"/>
  <c r="I13075" i="1" s="1"/>
  <c r="I13076" i="1" s="1"/>
  <c r="I13077" i="1" s="1"/>
  <c r="I13078" i="1" s="1"/>
  <c r="I13079" i="1" s="1"/>
  <c r="I13080" i="1" s="1"/>
  <c r="I13081" i="1" s="1"/>
  <c r="I13082" i="1" s="1"/>
  <c r="I13083" i="1" s="1"/>
  <c r="I13084" i="1" s="1"/>
  <c r="I13085" i="1" s="1"/>
  <c r="I13086" i="1" s="1"/>
  <c r="I13087" i="1" s="1"/>
  <c r="I13088" i="1" s="1"/>
  <c r="I13089" i="1" s="1"/>
  <c r="I13090" i="1" s="1"/>
  <c r="I13091" i="1" s="1"/>
  <c r="I13092" i="1" s="1"/>
  <c r="I13093" i="1" s="1"/>
  <c r="I13094" i="1" s="1"/>
  <c r="I13095" i="1"/>
  <c r="I13096" i="1" s="1"/>
  <c r="I13097" i="1" s="1"/>
  <c r="I13098" i="1" s="1"/>
  <c r="I13099" i="1" s="1"/>
  <c r="I13100" i="1" s="1"/>
  <c r="I13101" i="1" s="1"/>
  <c r="I13102" i="1" s="1"/>
  <c r="I13103" i="1" s="1"/>
  <c r="I13104" i="1" s="1"/>
  <c r="I13105" i="1" s="1"/>
  <c r="I13106" i="1" s="1"/>
  <c r="I13107" i="1" s="1"/>
  <c r="I13108" i="1" s="1"/>
  <c r="I13109" i="1" s="1"/>
  <c r="I13110" i="1" s="1"/>
  <c r="I13111" i="1" s="1"/>
  <c r="I13112" i="1" s="1"/>
  <c r="I13113" i="1" s="1"/>
  <c r="I13114" i="1" s="1"/>
  <c r="I13115" i="1" s="1"/>
  <c r="I13116" i="1" s="1"/>
  <c r="I13117" i="1" s="1"/>
  <c r="I13118" i="1" s="1"/>
  <c r="I13119" i="1" s="1"/>
  <c r="I13120" i="1" s="1"/>
  <c r="I13121" i="1" s="1"/>
  <c r="I13122" i="1" s="1"/>
  <c r="I13123" i="1" s="1"/>
  <c r="I13124" i="1" s="1"/>
  <c r="I13125" i="1" s="1"/>
  <c r="I13126" i="1" s="1"/>
  <c r="I13127" i="1"/>
  <c r="I13128" i="1" s="1"/>
  <c r="I13129" i="1" s="1"/>
  <c r="I13130" i="1" s="1"/>
  <c r="I13131" i="1" s="1"/>
  <c r="I13132" i="1" s="1"/>
  <c r="I13133" i="1" s="1"/>
  <c r="I13134" i="1" s="1"/>
  <c r="I13135" i="1" s="1"/>
  <c r="I13136" i="1" s="1"/>
  <c r="I13137" i="1" s="1"/>
  <c r="I13138" i="1" s="1"/>
  <c r="I13139" i="1" s="1"/>
  <c r="I13140" i="1" s="1"/>
  <c r="I13141" i="1" s="1"/>
  <c r="I13142" i="1" s="1"/>
  <c r="I13143" i="1" s="1"/>
  <c r="I13144" i="1" s="1"/>
  <c r="I13145" i="1" s="1"/>
  <c r="I13146" i="1" s="1"/>
  <c r="I13147" i="1" s="1"/>
  <c r="I13148" i="1" s="1"/>
  <c r="I13149" i="1" s="1"/>
  <c r="I13150" i="1" s="1"/>
  <c r="I13151" i="1" s="1"/>
  <c r="I13152" i="1" s="1"/>
  <c r="I13153" i="1" s="1"/>
  <c r="I13154" i="1" s="1"/>
  <c r="I13155" i="1" s="1"/>
  <c r="I13156" i="1" s="1"/>
  <c r="I13157" i="1" s="1"/>
  <c r="I13158" i="1" s="1"/>
  <c r="I13159" i="1"/>
  <c r="I13160" i="1" s="1"/>
  <c r="I13161" i="1" s="1"/>
  <c r="I13162" i="1" s="1"/>
  <c r="I13163" i="1" s="1"/>
  <c r="I13164" i="1" s="1"/>
  <c r="I13165" i="1" s="1"/>
  <c r="I13166" i="1" s="1"/>
  <c r="I13167" i="1" s="1"/>
  <c r="I13168" i="1" s="1"/>
  <c r="I13169" i="1" s="1"/>
  <c r="I13170" i="1" s="1"/>
  <c r="I13171" i="1" s="1"/>
  <c r="I13172" i="1" s="1"/>
  <c r="I13173" i="1" s="1"/>
  <c r="I13174" i="1" s="1"/>
  <c r="I13175" i="1" s="1"/>
  <c r="I13176" i="1" s="1"/>
  <c r="I13177" i="1" s="1"/>
  <c r="I13178" i="1" s="1"/>
  <c r="I13179" i="1" s="1"/>
  <c r="I13180" i="1" s="1"/>
  <c r="I13181" i="1" s="1"/>
  <c r="I13182" i="1" s="1"/>
  <c r="I13183" i="1" s="1"/>
  <c r="I13184" i="1" s="1"/>
  <c r="I13185" i="1" s="1"/>
  <c r="I13186" i="1" s="1"/>
  <c r="I13187" i="1" s="1"/>
  <c r="I13188" i="1" s="1"/>
  <c r="I13189" i="1" s="1"/>
  <c r="I13190" i="1" s="1"/>
  <c r="I13191" i="1"/>
  <c r="I13192" i="1"/>
  <c r="I13193" i="1" s="1"/>
  <c r="I13194" i="1" s="1"/>
  <c r="I13195" i="1" s="1"/>
  <c r="I13196" i="1" s="1"/>
  <c r="I13197" i="1" s="1"/>
  <c r="I13198" i="1" s="1"/>
  <c r="I13199" i="1" s="1"/>
  <c r="I13200" i="1" s="1"/>
  <c r="I13201" i="1" s="1"/>
  <c r="I13202" i="1" s="1"/>
  <c r="I13203" i="1" s="1"/>
  <c r="I13204" i="1" s="1"/>
  <c r="I13205" i="1" s="1"/>
  <c r="I13206" i="1" s="1"/>
  <c r="I13207" i="1" s="1"/>
  <c r="I13208" i="1" s="1"/>
  <c r="I13209" i="1" s="1"/>
  <c r="I13210" i="1" s="1"/>
  <c r="I13211" i="1" s="1"/>
  <c r="I13212" i="1" s="1"/>
  <c r="I13213" i="1" s="1"/>
  <c r="I13214" i="1" s="1"/>
  <c r="I13215" i="1" s="1"/>
  <c r="I13216" i="1" s="1"/>
  <c r="I13217" i="1" s="1"/>
  <c r="I13218" i="1" s="1"/>
  <c r="I13219" i="1" s="1"/>
  <c r="I13220" i="1" s="1"/>
  <c r="I13221" i="1" s="1"/>
  <c r="I13222" i="1" s="1"/>
  <c r="I13223" i="1"/>
  <c r="I13224" i="1" s="1"/>
  <c r="I13225" i="1" s="1"/>
  <c r="I13226" i="1" s="1"/>
  <c r="I13227" i="1" s="1"/>
  <c r="I13228" i="1" s="1"/>
  <c r="I13229" i="1" s="1"/>
  <c r="I13230" i="1" s="1"/>
  <c r="I13231" i="1" s="1"/>
  <c r="I13232" i="1" s="1"/>
  <c r="I13233" i="1" s="1"/>
  <c r="I13234" i="1" s="1"/>
  <c r="I13235" i="1" s="1"/>
  <c r="I13236" i="1" s="1"/>
  <c r="I13237" i="1" s="1"/>
  <c r="I13238" i="1" s="1"/>
  <c r="I13239" i="1" s="1"/>
  <c r="I13240" i="1" s="1"/>
  <c r="I13241" i="1" s="1"/>
  <c r="I13242" i="1" s="1"/>
  <c r="I13243" i="1" s="1"/>
  <c r="I13244" i="1" s="1"/>
  <c r="I13245" i="1" s="1"/>
  <c r="I13246" i="1" s="1"/>
  <c r="I13247" i="1" s="1"/>
  <c r="I13248" i="1" s="1"/>
  <c r="I13249" i="1" s="1"/>
  <c r="I13250" i="1" s="1"/>
  <c r="I13251" i="1" s="1"/>
  <c r="I13252" i="1" s="1"/>
  <c r="I13253" i="1" s="1"/>
  <c r="I13254" i="1" s="1"/>
  <c r="I13255" i="1"/>
  <c r="I13256" i="1" s="1"/>
  <c r="I13257" i="1" s="1"/>
  <c r="I13258" i="1" s="1"/>
  <c r="I13259" i="1" s="1"/>
  <c r="I13260" i="1" s="1"/>
  <c r="I13261" i="1" s="1"/>
  <c r="I13262" i="1" s="1"/>
  <c r="I13263" i="1" s="1"/>
  <c r="I13264" i="1" s="1"/>
  <c r="I13265" i="1" s="1"/>
  <c r="I13266" i="1" s="1"/>
  <c r="I13267" i="1" s="1"/>
  <c r="I13268" i="1" s="1"/>
  <c r="I13269" i="1" s="1"/>
  <c r="I13270" i="1" s="1"/>
  <c r="I13271" i="1" s="1"/>
  <c r="I13272" i="1" s="1"/>
  <c r="I13273" i="1" s="1"/>
  <c r="I13274" i="1" s="1"/>
  <c r="I13275" i="1" s="1"/>
  <c r="I13276" i="1" s="1"/>
  <c r="I13277" i="1" s="1"/>
  <c r="I13278" i="1" s="1"/>
  <c r="I13279" i="1" s="1"/>
  <c r="I13280" i="1" s="1"/>
  <c r="I13281" i="1" s="1"/>
  <c r="I13282" i="1" s="1"/>
  <c r="I13283" i="1" s="1"/>
  <c r="I13284" i="1" s="1"/>
  <c r="I13285" i="1" s="1"/>
  <c r="I13286" i="1" s="1"/>
  <c r="I13287" i="1"/>
  <c r="I13288" i="1" s="1"/>
  <c r="I13289" i="1" s="1"/>
  <c r="I13290" i="1" s="1"/>
  <c r="I13291" i="1" s="1"/>
  <c r="I13292" i="1" s="1"/>
  <c r="I13293" i="1" s="1"/>
  <c r="I13294" i="1" s="1"/>
  <c r="I13295" i="1" s="1"/>
  <c r="I13296" i="1" s="1"/>
  <c r="I13297" i="1" s="1"/>
  <c r="I13298" i="1" s="1"/>
  <c r="I13299" i="1" s="1"/>
  <c r="I13300" i="1" s="1"/>
  <c r="I13301" i="1" s="1"/>
  <c r="I13302" i="1" s="1"/>
  <c r="I13303" i="1" s="1"/>
  <c r="I13304" i="1" s="1"/>
  <c r="I13305" i="1" s="1"/>
  <c r="I13306" i="1" s="1"/>
  <c r="I13307" i="1" s="1"/>
  <c r="I13308" i="1" s="1"/>
  <c r="I13309" i="1" s="1"/>
  <c r="I13310" i="1" s="1"/>
  <c r="I13311" i="1" s="1"/>
  <c r="I13312" i="1" s="1"/>
  <c r="I13313" i="1" s="1"/>
  <c r="I13314" i="1" s="1"/>
  <c r="I13315" i="1" s="1"/>
  <c r="I13316" i="1" s="1"/>
  <c r="I13317" i="1" s="1"/>
  <c r="I13318" i="1" s="1"/>
  <c r="I13319" i="1"/>
  <c r="I13320" i="1" s="1"/>
  <c r="I13321" i="1" s="1"/>
  <c r="I13322" i="1" s="1"/>
  <c r="I13323" i="1" s="1"/>
  <c r="I13324" i="1" s="1"/>
  <c r="I13325" i="1" s="1"/>
  <c r="I13326" i="1" s="1"/>
  <c r="I13327" i="1" s="1"/>
  <c r="I13328" i="1" s="1"/>
  <c r="I13329" i="1" s="1"/>
  <c r="I13330" i="1" s="1"/>
  <c r="I13331" i="1" s="1"/>
  <c r="I13332" i="1" s="1"/>
  <c r="I13333" i="1" s="1"/>
  <c r="I13334" i="1" s="1"/>
  <c r="I13335" i="1" s="1"/>
  <c r="I13336" i="1" s="1"/>
  <c r="I13337" i="1" s="1"/>
  <c r="I13338" i="1" s="1"/>
  <c r="I13339" i="1" s="1"/>
  <c r="I13340" i="1" s="1"/>
  <c r="I13341" i="1" s="1"/>
  <c r="I13342" i="1" s="1"/>
  <c r="I13343" i="1" s="1"/>
  <c r="I13344" i="1" s="1"/>
  <c r="I13345" i="1" s="1"/>
  <c r="I13346" i="1" s="1"/>
  <c r="I13347" i="1" s="1"/>
  <c r="I13348" i="1" s="1"/>
  <c r="I13349" i="1" s="1"/>
  <c r="I13350" i="1" s="1"/>
  <c r="I13351" i="1"/>
  <c r="I13352" i="1"/>
  <c r="I13353" i="1" s="1"/>
  <c r="I13354" i="1" s="1"/>
  <c r="I13355" i="1" s="1"/>
  <c r="I13356" i="1" s="1"/>
  <c r="I13357" i="1" s="1"/>
  <c r="I13358" i="1" s="1"/>
  <c r="I13359" i="1" s="1"/>
  <c r="I13360" i="1" s="1"/>
  <c r="I13361" i="1" s="1"/>
  <c r="I13362" i="1" s="1"/>
  <c r="I13363" i="1" s="1"/>
  <c r="I13364" i="1" s="1"/>
  <c r="I13365" i="1" s="1"/>
  <c r="I13366" i="1" s="1"/>
  <c r="I13367" i="1" s="1"/>
  <c r="I13368" i="1" s="1"/>
  <c r="I13369" i="1" s="1"/>
  <c r="I13370" i="1" s="1"/>
  <c r="I13371" i="1" s="1"/>
  <c r="I13372" i="1" s="1"/>
  <c r="I13373" i="1" s="1"/>
  <c r="I13374" i="1" s="1"/>
  <c r="I13375" i="1" s="1"/>
  <c r="I13376" i="1" s="1"/>
  <c r="I13377" i="1" s="1"/>
  <c r="I13378" i="1" s="1"/>
  <c r="I13379" i="1" s="1"/>
  <c r="I13380" i="1" s="1"/>
  <c r="I13381" i="1" s="1"/>
  <c r="I13382" i="1" s="1"/>
  <c r="I13383" i="1"/>
  <c r="I13384" i="1" s="1"/>
  <c r="I13385" i="1" s="1"/>
  <c r="I13386" i="1" s="1"/>
  <c r="I13387" i="1" s="1"/>
  <c r="I13388" i="1" s="1"/>
  <c r="I13389" i="1" s="1"/>
  <c r="I13390" i="1" s="1"/>
  <c r="I13391" i="1" s="1"/>
  <c r="I13392" i="1" s="1"/>
  <c r="I13393" i="1" s="1"/>
  <c r="I13394" i="1" s="1"/>
  <c r="I13395" i="1" s="1"/>
  <c r="I13396" i="1" s="1"/>
  <c r="I13397" i="1" s="1"/>
  <c r="I13398" i="1" s="1"/>
  <c r="I13399" i="1" s="1"/>
  <c r="I13400" i="1" s="1"/>
  <c r="I13401" i="1" s="1"/>
  <c r="I13402" i="1" s="1"/>
  <c r="I13403" i="1" s="1"/>
  <c r="I13404" i="1" s="1"/>
  <c r="I13405" i="1" s="1"/>
  <c r="I13406" i="1" s="1"/>
  <c r="I13407" i="1" s="1"/>
  <c r="I13408" i="1" s="1"/>
  <c r="I13409" i="1" s="1"/>
  <c r="I13410" i="1" s="1"/>
  <c r="I13411" i="1" s="1"/>
  <c r="I13412" i="1" s="1"/>
  <c r="I13413" i="1" s="1"/>
  <c r="I13414" i="1" s="1"/>
  <c r="I13415" i="1"/>
  <c r="I13416" i="1" s="1"/>
  <c r="I13417" i="1" s="1"/>
  <c r="I13418" i="1" s="1"/>
  <c r="I13419" i="1" s="1"/>
  <c r="I13420" i="1" s="1"/>
  <c r="I13421" i="1" s="1"/>
  <c r="I13422" i="1" s="1"/>
  <c r="I13423" i="1" s="1"/>
  <c r="I13424" i="1" s="1"/>
  <c r="I13425" i="1" s="1"/>
  <c r="I13426" i="1" s="1"/>
  <c r="I13427" i="1" s="1"/>
  <c r="I13428" i="1" s="1"/>
  <c r="I13429" i="1" s="1"/>
  <c r="I13430" i="1" s="1"/>
  <c r="I13431" i="1" s="1"/>
  <c r="I13432" i="1" s="1"/>
  <c r="I13433" i="1" s="1"/>
  <c r="I13434" i="1" s="1"/>
  <c r="I13435" i="1" s="1"/>
  <c r="I13436" i="1" s="1"/>
  <c r="I13437" i="1" s="1"/>
  <c r="I13438" i="1" s="1"/>
  <c r="I13439" i="1" s="1"/>
  <c r="I13440" i="1" s="1"/>
  <c r="I13441" i="1" s="1"/>
  <c r="I13442" i="1" s="1"/>
  <c r="I13443" i="1" s="1"/>
  <c r="I13444" i="1" s="1"/>
  <c r="I13445" i="1" s="1"/>
  <c r="I13446" i="1" s="1"/>
  <c r="I13447" i="1"/>
  <c r="I13448" i="1" s="1"/>
  <c r="I13449" i="1" s="1"/>
  <c r="I13450" i="1" s="1"/>
  <c r="I13451" i="1" s="1"/>
  <c r="I13452" i="1" s="1"/>
  <c r="I13453" i="1" s="1"/>
  <c r="I13454" i="1" s="1"/>
  <c r="I13455" i="1" s="1"/>
  <c r="I13456" i="1" s="1"/>
  <c r="I13457" i="1" s="1"/>
  <c r="I13458" i="1" s="1"/>
  <c r="I13459" i="1" s="1"/>
  <c r="I13460" i="1" s="1"/>
  <c r="I13461" i="1" s="1"/>
  <c r="I13462" i="1" s="1"/>
  <c r="I13463" i="1" s="1"/>
  <c r="I13464" i="1" s="1"/>
  <c r="I13465" i="1" s="1"/>
  <c r="I13466" i="1" s="1"/>
  <c r="I13467" i="1" s="1"/>
  <c r="I13468" i="1" s="1"/>
  <c r="I13469" i="1" s="1"/>
  <c r="I13470" i="1" s="1"/>
  <c r="I13471" i="1" s="1"/>
  <c r="I13472" i="1" s="1"/>
  <c r="I13473" i="1" s="1"/>
  <c r="I13474" i="1" s="1"/>
  <c r="I13475" i="1" s="1"/>
  <c r="I13476" i="1" s="1"/>
  <c r="I13477" i="1" s="1"/>
  <c r="I13478" i="1" s="1"/>
  <c r="I13479" i="1"/>
  <c r="I13480" i="1"/>
  <c r="I13481" i="1" s="1"/>
  <c r="I13482" i="1" s="1"/>
  <c r="I13483" i="1" s="1"/>
  <c r="I13484" i="1" s="1"/>
  <c r="I13485" i="1" s="1"/>
  <c r="I13486" i="1" s="1"/>
  <c r="I13487" i="1" s="1"/>
  <c r="I13488" i="1" s="1"/>
  <c r="I13489" i="1" s="1"/>
  <c r="I13490" i="1" s="1"/>
  <c r="I13491" i="1" s="1"/>
  <c r="I13492" i="1" s="1"/>
  <c r="I13493" i="1" s="1"/>
  <c r="I13494" i="1" s="1"/>
  <c r="I13495" i="1" s="1"/>
  <c r="I13496" i="1" s="1"/>
  <c r="I13497" i="1" s="1"/>
  <c r="I13498" i="1" s="1"/>
  <c r="I13499" i="1" s="1"/>
  <c r="I13500" i="1" s="1"/>
  <c r="I13501" i="1" s="1"/>
  <c r="I13502" i="1" s="1"/>
  <c r="I13503" i="1" s="1"/>
  <c r="I13504" i="1" s="1"/>
  <c r="I13505" i="1" s="1"/>
  <c r="I13506" i="1" s="1"/>
  <c r="I13507" i="1" s="1"/>
  <c r="I13508" i="1" s="1"/>
  <c r="I13509" i="1" s="1"/>
  <c r="I13510" i="1" s="1"/>
  <c r="I13511" i="1"/>
  <c r="I13512" i="1" s="1"/>
  <c r="I13513" i="1" s="1"/>
  <c r="I13514" i="1" s="1"/>
  <c r="I13515" i="1" s="1"/>
  <c r="I13516" i="1" s="1"/>
  <c r="I13517" i="1" s="1"/>
  <c r="I13518" i="1" s="1"/>
  <c r="I13519" i="1" s="1"/>
  <c r="I13520" i="1" s="1"/>
  <c r="I13521" i="1" s="1"/>
  <c r="I13522" i="1" s="1"/>
  <c r="I13523" i="1" s="1"/>
  <c r="I13524" i="1" s="1"/>
  <c r="I13525" i="1" s="1"/>
  <c r="I13526" i="1" s="1"/>
  <c r="I13527" i="1" s="1"/>
  <c r="I13528" i="1" s="1"/>
  <c r="I13529" i="1" s="1"/>
  <c r="I13530" i="1" s="1"/>
  <c r="I13531" i="1" s="1"/>
  <c r="I13532" i="1" s="1"/>
  <c r="I13533" i="1" s="1"/>
  <c r="I13534" i="1" s="1"/>
  <c r="I13535" i="1" s="1"/>
  <c r="I13536" i="1" s="1"/>
  <c r="I13537" i="1" s="1"/>
  <c r="I13538" i="1" s="1"/>
  <c r="I13539" i="1" s="1"/>
  <c r="I13540" i="1" s="1"/>
  <c r="I13541" i="1" s="1"/>
  <c r="I13542" i="1" s="1"/>
  <c r="I13543" i="1"/>
  <c r="I13544" i="1"/>
  <c r="I13545" i="1" s="1"/>
  <c r="I13546" i="1" s="1"/>
  <c r="I13547" i="1" s="1"/>
  <c r="I13548" i="1" s="1"/>
  <c r="I13549" i="1" s="1"/>
  <c r="I13550" i="1" s="1"/>
  <c r="I13551" i="1" s="1"/>
  <c r="I13552" i="1" s="1"/>
  <c r="I13553" i="1" s="1"/>
  <c r="I13554" i="1" s="1"/>
  <c r="I13555" i="1" s="1"/>
  <c r="I13556" i="1" s="1"/>
  <c r="I13557" i="1" s="1"/>
  <c r="I13558" i="1" s="1"/>
  <c r="I13559" i="1" s="1"/>
  <c r="I13560" i="1" s="1"/>
  <c r="I13561" i="1" s="1"/>
  <c r="I13562" i="1" s="1"/>
  <c r="I13563" i="1" s="1"/>
  <c r="I13564" i="1" s="1"/>
  <c r="I13565" i="1" s="1"/>
  <c r="I13566" i="1" s="1"/>
  <c r="I13567" i="1" s="1"/>
  <c r="I13568" i="1" s="1"/>
  <c r="I13569" i="1" s="1"/>
  <c r="I13570" i="1" s="1"/>
  <c r="I13571" i="1" s="1"/>
  <c r="I13572" i="1" s="1"/>
  <c r="I13573" i="1" s="1"/>
  <c r="I13574" i="1" s="1"/>
  <c r="I13575" i="1"/>
  <c r="I13576" i="1" s="1"/>
  <c r="I13577" i="1" s="1"/>
  <c r="I13578" i="1" s="1"/>
  <c r="I13579" i="1" s="1"/>
  <c r="I13580" i="1" s="1"/>
  <c r="I13581" i="1" s="1"/>
  <c r="I13582" i="1" s="1"/>
  <c r="I13583" i="1" s="1"/>
  <c r="I13584" i="1" s="1"/>
  <c r="I13585" i="1" s="1"/>
  <c r="I13586" i="1" s="1"/>
  <c r="I13587" i="1" s="1"/>
  <c r="I13588" i="1" s="1"/>
  <c r="I13589" i="1" s="1"/>
  <c r="I13590" i="1" s="1"/>
  <c r="I13591" i="1" s="1"/>
  <c r="I13592" i="1" s="1"/>
  <c r="I13593" i="1" s="1"/>
  <c r="I13594" i="1" s="1"/>
  <c r="I13595" i="1" s="1"/>
  <c r="I13596" i="1" s="1"/>
  <c r="I13597" i="1" s="1"/>
  <c r="I13598" i="1" s="1"/>
  <c r="I13599" i="1" s="1"/>
  <c r="I13600" i="1" s="1"/>
  <c r="I13601" i="1" s="1"/>
  <c r="I13602" i="1" s="1"/>
  <c r="I13603" i="1" s="1"/>
  <c r="I13604" i="1" s="1"/>
  <c r="I13605" i="1" s="1"/>
  <c r="I13606" i="1" s="1"/>
  <c r="I13607" i="1"/>
  <c r="I13608" i="1" s="1"/>
  <c r="I13609" i="1" s="1"/>
  <c r="I13610" i="1" s="1"/>
  <c r="I13611" i="1" s="1"/>
  <c r="I13612" i="1" s="1"/>
  <c r="I13613" i="1" s="1"/>
  <c r="I13614" i="1" s="1"/>
  <c r="I13615" i="1" s="1"/>
  <c r="I13616" i="1" s="1"/>
  <c r="I13617" i="1" s="1"/>
  <c r="I13618" i="1" s="1"/>
  <c r="I13619" i="1" s="1"/>
  <c r="I13620" i="1" s="1"/>
  <c r="I13621" i="1" s="1"/>
  <c r="I13622" i="1" s="1"/>
  <c r="I13623" i="1" s="1"/>
  <c r="I13624" i="1" s="1"/>
  <c r="I13625" i="1" s="1"/>
  <c r="I13626" i="1" s="1"/>
  <c r="I13627" i="1" s="1"/>
  <c r="I13628" i="1" s="1"/>
  <c r="I13629" i="1" s="1"/>
  <c r="I13630" i="1" s="1"/>
  <c r="I13631" i="1" s="1"/>
  <c r="I13632" i="1" s="1"/>
  <c r="I13633" i="1" s="1"/>
  <c r="I13634" i="1" s="1"/>
  <c r="I13635" i="1" s="1"/>
  <c r="I13636" i="1" s="1"/>
  <c r="I13637" i="1" s="1"/>
  <c r="I13638" i="1" s="1"/>
  <c r="I13639" i="1"/>
  <c r="I13640" i="1" s="1"/>
  <c r="I13641" i="1" s="1"/>
  <c r="I13642" i="1" s="1"/>
  <c r="I13643" i="1" s="1"/>
  <c r="I13644" i="1" s="1"/>
  <c r="I13645" i="1" s="1"/>
  <c r="I13646" i="1" s="1"/>
  <c r="I13647" i="1" s="1"/>
  <c r="I13648" i="1" s="1"/>
  <c r="I13649" i="1" s="1"/>
  <c r="I13650" i="1" s="1"/>
  <c r="I13651" i="1" s="1"/>
  <c r="I13652" i="1" s="1"/>
  <c r="I13653" i="1" s="1"/>
  <c r="I13654" i="1" s="1"/>
  <c r="I13655" i="1" s="1"/>
  <c r="I13656" i="1" s="1"/>
  <c r="I13657" i="1" s="1"/>
  <c r="I13658" i="1" s="1"/>
  <c r="I13659" i="1" s="1"/>
  <c r="I13660" i="1" s="1"/>
  <c r="I13661" i="1" s="1"/>
  <c r="I13662" i="1" s="1"/>
  <c r="I13663" i="1" s="1"/>
  <c r="I13664" i="1" s="1"/>
  <c r="I13665" i="1" s="1"/>
  <c r="I13666" i="1" s="1"/>
  <c r="I13667" i="1" s="1"/>
  <c r="I13668" i="1" s="1"/>
  <c r="I13669" i="1" s="1"/>
  <c r="I13670" i="1" s="1"/>
  <c r="I13671" i="1"/>
  <c r="I13672" i="1" s="1"/>
  <c r="I13673" i="1" s="1"/>
  <c r="I13674" i="1" s="1"/>
  <c r="I13675" i="1" s="1"/>
  <c r="I13676" i="1" s="1"/>
  <c r="I13677" i="1" s="1"/>
  <c r="I13678" i="1" s="1"/>
  <c r="I13679" i="1" s="1"/>
  <c r="I13680" i="1" s="1"/>
  <c r="I13681" i="1" s="1"/>
  <c r="I13682" i="1" s="1"/>
  <c r="I13683" i="1" s="1"/>
  <c r="I13684" i="1" s="1"/>
  <c r="I13685" i="1" s="1"/>
  <c r="I13686" i="1" s="1"/>
  <c r="I13687" i="1" s="1"/>
  <c r="I13688" i="1" s="1"/>
  <c r="I13689" i="1" s="1"/>
  <c r="I13690" i="1" s="1"/>
  <c r="I13691" i="1" s="1"/>
  <c r="I13692" i="1" s="1"/>
  <c r="I13693" i="1" s="1"/>
  <c r="I13694" i="1" s="1"/>
  <c r="I13695" i="1" s="1"/>
  <c r="I13696" i="1" s="1"/>
  <c r="I13697" i="1" s="1"/>
  <c r="I13698" i="1" s="1"/>
  <c r="I13699" i="1" s="1"/>
  <c r="I13700" i="1" s="1"/>
  <c r="I13701" i="1" s="1"/>
  <c r="I13702" i="1" s="1"/>
  <c r="I13703" i="1"/>
  <c r="I13704" i="1" s="1"/>
  <c r="I13705" i="1" s="1"/>
  <c r="I13706" i="1" s="1"/>
  <c r="I13707" i="1" s="1"/>
  <c r="I13708" i="1" s="1"/>
  <c r="I13709" i="1" s="1"/>
  <c r="I13710" i="1" s="1"/>
  <c r="I13711" i="1" s="1"/>
  <c r="I13712" i="1" s="1"/>
  <c r="I13713" i="1" s="1"/>
  <c r="I13714" i="1" s="1"/>
  <c r="I13715" i="1" s="1"/>
  <c r="I13716" i="1" s="1"/>
  <c r="I13717" i="1" s="1"/>
  <c r="I13718" i="1" s="1"/>
  <c r="I13719" i="1" s="1"/>
  <c r="I13720" i="1" s="1"/>
  <c r="I13721" i="1" s="1"/>
  <c r="I13722" i="1" s="1"/>
  <c r="I13723" i="1" s="1"/>
  <c r="I13724" i="1" s="1"/>
  <c r="I13725" i="1" s="1"/>
  <c r="I13726" i="1" s="1"/>
  <c r="I13727" i="1" s="1"/>
  <c r="I13728" i="1" s="1"/>
  <c r="I13729" i="1" s="1"/>
  <c r="I13730" i="1" s="1"/>
  <c r="I13731" i="1" s="1"/>
  <c r="I13732" i="1" s="1"/>
  <c r="I13733" i="1" s="1"/>
  <c r="I13734" i="1" s="1"/>
  <c r="I13735" i="1"/>
  <c r="I13736" i="1"/>
  <c r="I13737" i="1" s="1"/>
  <c r="I13738" i="1" s="1"/>
  <c r="I13739" i="1" s="1"/>
  <c r="I13740" i="1" s="1"/>
  <c r="I13741" i="1" s="1"/>
  <c r="I13742" i="1" s="1"/>
  <c r="I13743" i="1" s="1"/>
  <c r="I13744" i="1" s="1"/>
  <c r="I13745" i="1" s="1"/>
  <c r="I13746" i="1" s="1"/>
  <c r="I13747" i="1" s="1"/>
  <c r="I13748" i="1" s="1"/>
  <c r="I13749" i="1" s="1"/>
  <c r="I13750" i="1" s="1"/>
  <c r="I13751" i="1" s="1"/>
  <c r="I13752" i="1" s="1"/>
  <c r="I13753" i="1" s="1"/>
  <c r="I13754" i="1" s="1"/>
  <c r="I13755" i="1" s="1"/>
  <c r="I13756" i="1" s="1"/>
  <c r="I13757" i="1" s="1"/>
  <c r="I13758" i="1" s="1"/>
  <c r="I13759" i="1" s="1"/>
  <c r="I13760" i="1" s="1"/>
  <c r="I13761" i="1" s="1"/>
  <c r="I13762" i="1" s="1"/>
  <c r="I13763" i="1" s="1"/>
  <c r="I13764" i="1" s="1"/>
  <c r="I13765" i="1" s="1"/>
  <c r="I13766" i="1" s="1"/>
  <c r="I13767" i="1"/>
  <c r="I13768" i="1" s="1"/>
  <c r="I13769" i="1" s="1"/>
  <c r="I13770" i="1" s="1"/>
  <c r="I13771" i="1" s="1"/>
  <c r="I13772" i="1" s="1"/>
  <c r="I13773" i="1" s="1"/>
  <c r="I13774" i="1" s="1"/>
  <c r="I13775" i="1" s="1"/>
  <c r="I13776" i="1" s="1"/>
  <c r="I13777" i="1" s="1"/>
  <c r="I13778" i="1" s="1"/>
  <c r="I13779" i="1" s="1"/>
  <c r="I13780" i="1" s="1"/>
  <c r="I13781" i="1" s="1"/>
  <c r="I13782" i="1" s="1"/>
  <c r="I13783" i="1" s="1"/>
  <c r="I13784" i="1" s="1"/>
  <c r="I13785" i="1" s="1"/>
  <c r="I13786" i="1" s="1"/>
  <c r="I13787" i="1" s="1"/>
  <c r="I13788" i="1" s="1"/>
  <c r="I13789" i="1" s="1"/>
  <c r="I13790" i="1" s="1"/>
  <c r="I13791" i="1" s="1"/>
  <c r="I13792" i="1" s="1"/>
  <c r="I13793" i="1" s="1"/>
  <c r="I13794" i="1" s="1"/>
  <c r="I13795" i="1" s="1"/>
  <c r="I13796" i="1" s="1"/>
  <c r="I13797" i="1" s="1"/>
  <c r="I13798" i="1" s="1"/>
  <c r="I13799" i="1"/>
  <c r="I13800" i="1" s="1"/>
  <c r="I13801" i="1" s="1"/>
  <c r="I13802" i="1" s="1"/>
  <c r="I13803" i="1" s="1"/>
  <c r="I13804" i="1" s="1"/>
  <c r="I13805" i="1" s="1"/>
  <c r="I13806" i="1" s="1"/>
  <c r="I13807" i="1" s="1"/>
  <c r="I13808" i="1" s="1"/>
  <c r="I13809" i="1" s="1"/>
  <c r="I13810" i="1" s="1"/>
  <c r="I13811" i="1" s="1"/>
  <c r="I13812" i="1" s="1"/>
  <c r="I13813" i="1" s="1"/>
  <c r="I13814" i="1" s="1"/>
  <c r="I13815" i="1" s="1"/>
  <c r="I13816" i="1" s="1"/>
  <c r="I13817" i="1" s="1"/>
  <c r="I13818" i="1" s="1"/>
  <c r="I13819" i="1" s="1"/>
  <c r="I13820" i="1" s="1"/>
  <c r="I13821" i="1" s="1"/>
  <c r="I13822" i="1" s="1"/>
  <c r="I13823" i="1" s="1"/>
  <c r="I13824" i="1" s="1"/>
  <c r="I13825" i="1" s="1"/>
  <c r="I13826" i="1" s="1"/>
  <c r="I13827" i="1" s="1"/>
  <c r="I13828" i="1" s="1"/>
  <c r="I13829" i="1" s="1"/>
  <c r="I13830" i="1" s="1"/>
  <c r="I13831" i="1"/>
  <c r="I13832" i="1" s="1"/>
  <c r="I13833" i="1" s="1"/>
  <c r="I13834" i="1" s="1"/>
  <c r="I13835" i="1" s="1"/>
  <c r="I13836" i="1" s="1"/>
  <c r="I13837" i="1" s="1"/>
  <c r="I13838" i="1" s="1"/>
  <c r="I13839" i="1" s="1"/>
  <c r="I13840" i="1" s="1"/>
  <c r="I13841" i="1" s="1"/>
  <c r="I13842" i="1" s="1"/>
  <c r="I13843" i="1" s="1"/>
  <c r="I13844" i="1" s="1"/>
  <c r="I13845" i="1" s="1"/>
  <c r="I13846" i="1" s="1"/>
  <c r="I13847" i="1" s="1"/>
  <c r="I13848" i="1" s="1"/>
  <c r="I13849" i="1" s="1"/>
  <c r="I13850" i="1" s="1"/>
  <c r="I13851" i="1" s="1"/>
  <c r="I13852" i="1" s="1"/>
  <c r="I13853" i="1" s="1"/>
  <c r="I13854" i="1" s="1"/>
  <c r="I13855" i="1" s="1"/>
  <c r="I13856" i="1" s="1"/>
  <c r="I13857" i="1" s="1"/>
  <c r="I13858" i="1" s="1"/>
  <c r="I13859" i="1" s="1"/>
  <c r="I13860" i="1" s="1"/>
  <c r="I13861" i="1" s="1"/>
  <c r="I13862" i="1" s="1"/>
  <c r="I13863" i="1"/>
  <c r="I13864" i="1" s="1"/>
  <c r="I13865" i="1" s="1"/>
  <c r="I13866" i="1" s="1"/>
  <c r="I13867" i="1" s="1"/>
  <c r="I13868" i="1" s="1"/>
  <c r="I13869" i="1" s="1"/>
  <c r="I13870" i="1" s="1"/>
  <c r="I13871" i="1" s="1"/>
  <c r="I13872" i="1" s="1"/>
  <c r="I13873" i="1" s="1"/>
  <c r="I13874" i="1" s="1"/>
  <c r="I13875" i="1" s="1"/>
  <c r="I13876" i="1" s="1"/>
  <c r="I13877" i="1" s="1"/>
  <c r="I13878" i="1" s="1"/>
  <c r="I13879" i="1" s="1"/>
  <c r="I13880" i="1" s="1"/>
  <c r="I13881" i="1" s="1"/>
  <c r="I13882" i="1" s="1"/>
  <c r="I13883" i="1" s="1"/>
  <c r="I13884" i="1" s="1"/>
  <c r="I13885" i="1" s="1"/>
  <c r="I13886" i="1" s="1"/>
  <c r="I13887" i="1" s="1"/>
  <c r="I13888" i="1" s="1"/>
  <c r="I13889" i="1" s="1"/>
  <c r="I13890" i="1" s="1"/>
  <c r="I13891" i="1" s="1"/>
  <c r="I13892" i="1" s="1"/>
  <c r="I13893" i="1" s="1"/>
  <c r="I13894" i="1" s="1"/>
  <c r="I13895" i="1"/>
  <c r="I13896" i="1" s="1"/>
  <c r="I13897" i="1" s="1"/>
  <c r="I13898" i="1" s="1"/>
  <c r="I13899" i="1" s="1"/>
  <c r="I13900" i="1" s="1"/>
  <c r="I13901" i="1" s="1"/>
  <c r="I13902" i="1" s="1"/>
  <c r="I13903" i="1" s="1"/>
  <c r="I13904" i="1" s="1"/>
  <c r="I13905" i="1" s="1"/>
  <c r="I13906" i="1" s="1"/>
  <c r="I13907" i="1" s="1"/>
  <c r="I13908" i="1" s="1"/>
  <c r="I13909" i="1" s="1"/>
  <c r="I13910" i="1" s="1"/>
  <c r="I13911" i="1" s="1"/>
  <c r="I13912" i="1" s="1"/>
  <c r="I13913" i="1" s="1"/>
  <c r="I13914" i="1" s="1"/>
  <c r="I13915" i="1" s="1"/>
  <c r="I13916" i="1" s="1"/>
  <c r="I13917" i="1" s="1"/>
  <c r="I13918" i="1" s="1"/>
  <c r="I13919" i="1" s="1"/>
  <c r="I13920" i="1" s="1"/>
  <c r="I13921" i="1" s="1"/>
  <c r="I13922" i="1" s="1"/>
  <c r="I13923" i="1" s="1"/>
  <c r="I13924" i="1" s="1"/>
  <c r="I13925" i="1" s="1"/>
  <c r="I13926" i="1" s="1"/>
  <c r="I13927" i="1"/>
  <c r="I13928" i="1" s="1"/>
  <c r="I13929" i="1" s="1"/>
  <c r="I13930" i="1" s="1"/>
  <c r="I13931" i="1" s="1"/>
  <c r="I13932" i="1" s="1"/>
  <c r="I13933" i="1" s="1"/>
  <c r="I13934" i="1" s="1"/>
  <c r="I13935" i="1" s="1"/>
  <c r="I13936" i="1" s="1"/>
  <c r="I13937" i="1" s="1"/>
  <c r="I13938" i="1" s="1"/>
  <c r="I13939" i="1" s="1"/>
  <c r="I13940" i="1" s="1"/>
  <c r="I13941" i="1" s="1"/>
  <c r="I13942" i="1" s="1"/>
  <c r="I13943" i="1" s="1"/>
  <c r="I13944" i="1" s="1"/>
  <c r="I13945" i="1" s="1"/>
  <c r="I13946" i="1" s="1"/>
  <c r="I13947" i="1" s="1"/>
  <c r="I13948" i="1" s="1"/>
  <c r="I13949" i="1" s="1"/>
  <c r="I13950" i="1" s="1"/>
  <c r="I13951" i="1" s="1"/>
  <c r="I13952" i="1" s="1"/>
  <c r="I13953" i="1" s="1"/>
  <c r="I13954" i="1" s="1"/>
  <c r="I13955" i="1" s="1"/>
  <c r="I13956" i="1" s="1"/>
  <c r="I13957" i="1" s="1"/>
  <c r="I13958" i="1" s="1"/>
  <c r="I13959" i="1"/>
  <c r="I13960" i="1" s="1"/>
  <c r="I13961" i="1" s="1"/>
  <c r="I13962" i="1" s="1"/>
  <c r="I13963" i="1" s="1"/>
  <c r="I13964" i="1" s="1"/>
  <c r="I13965" i="1" s="1"/>
  <c r="I13966" i="1" s="1"/>
  <c r="I13967" i="1" s="1"/>
  <c r="I13968" i="1" s="1"/>
  <c r="I13969" i="1" s="1"/>
  <c r="I13970" i="1" s="1"/>
  <c r="I13971" i="1" s="1"/>
  <c r="I13972" i="1" s="1"/>
  <c r="I13973" i="1" s="1"/>
  <c r="I13974" i="1" s="1"/>
  <c r="I13975" i="1" s="1"/>
  <c r="I13976" i="1" s="1"/>
  <c r="I13977" i="1" s="1"/>
  <c r="I13978" i="1" s="1"/>
  <c r="I13979" i="1" s="1"/>
  <c r="I13980" i="1" s="1"/>
  <c r="I13981" i="1" s="1"/>
  <c r="I13982" i="1" s="1"/>
  <c r="I13983" i="1" s="1"/>
  <c r="I13984" i="1" s="1"/>
  <c r="I13985" i="1" s="1"/>
  <c r="I13986" i="1" s="1"/>
  <c r="I13987" i="1" s="1"/>
  <c r="I13988" i="1" s="1"/>
  <c r="I13989" i="1" s="1"/>
  <c r="I13990" i="1" s="1"/>
  <c r="I13991" i="1"/>
  <c r="I13992" i="1" s="1"/>
  <c r="I13993" i="1" s="1"/>
  <c r="I13994" i="1" s="1"/>
  <c r="I13995" i="1" s="1"/>
  <c r="I13996" i="1" s="1"/>
  <c r="I13997" i="1" s="1"/>
  <c r="I13998" i="1" s="1"/>
  <c r="I13999" i="1" s="1"/>
  <c r="I14000" i="1" s="1"/>
  <c r="I14001" i="1" s="1"/>
  <c r="I14002" i="1" s="1"/>
  <c r="I14003" i="1" s="1"/>
  <c r="I14004" i="1" s="1"/>
  <c r="I14005" i="1" s="1"/>
  <c r="I14006" i="1" s="1"/>
  <c r="I14007" i="1" s="1"/>
  <c r="I14008" i="1" s="1"/>
  <c r="I14009" i="1" s="1"/>
  <c r="I14010" i="1" s="1"/>
  <c r="I14011" i="1" s="1"/>
  <c r="I14012" i="1" s="1"/>
  <c r="I14013" i="1" s="1"/>
  <c r="I14014" i="1" s="1"/>
  <c r="I14015" i="1" s="1"/>
  <c r="I14016" i="1" s="1"/>
  <c r="I14017" i="1" s="1"/>
  <c r="I14018" i="1" s="1"/>
  <c r="I14019" i="1" s="1"/>
  <c r="I14020" i="1" s="1"/>
  <c r="I14021" i="1" s="1"/>
  <c r="I14022" i="1" s="1"/>
  <c r="I14023" i="1"/>
  <c r="I14024" i="1" s="1"/>
  <c r="I14025" i="1" s="1"/>
  <c r="I14026" i="1" s="1"/>
  <c r="I14027" i="1" s="1"/>
  <c r="I14028" i="1" s="1"/>
  <c r="I14029" i="1" s="1"/>
  <c r="I14030" i="1" s="1"/>
  <c r="I14031" i="1" s="1"/>
  <c r="I14032" i="1" s="1"/>
  <c r="I14033" i="1" s="1"/>
  <c r="I14034" i="1" s="1"/>
  <c r="I14035" i="1" s="1"/>
  <c r="I14036" i="1" s="1"/>
  <c r="I14037" i="1" s="1"/>
  <c r="I14038" i="1" s="1"/>
  <c r="I14039" i="1" s="1"/>
  <c r="I14040" i="1" s="1"/>
  <c r="I14041" i="1" s="1"/>
  <c r="I14042" i="1" s="1"/>
  <c r="I14043" i="1" s="1"/>
  <c r="I14044" i="1" s="1"/>
  <c r="I14045" i="1" s="1"/>
  <c r="I14046" i="1" s="1"/>
  <c r="I14047" i="1" s="1"/>
  <c r="I14048" i="1" s="1"/>
  <c r="I14049" i="1" s="1"/>
  <c r="I14050" i="1" s="1"/>
  <c r="I14051" i="1" s="1"/>
  <c r="I14052" i="1" s="1"/>
  <c r="I14053" i="1" s="1"/>
  <c r="I14054" i="1" s="1"/>
  <c r="I14055" i="1"/>
  <c r="I14056" i="1" s="1"/>
  <c r="I14057" i="1" s="1"/>
  <c r="I14058" i="1" s="1"/>
  <c r="I14059" i="1" s="1"/>
  <c r="I14060" i="1" s="1"/>
  <c r="I14061" i="1" s="1"/>
  <c r="I14062" i="1" s="1"/>
  <c r="I14063" i="1" s="1"/>
  <c r="I14064" i="1" s="1"/>
  <c r="I14065" i="1" s="1"/>
  <c r="I14066" i="1" s="1"/>
  <c r="I14067" i="1" s="1"/>
  <c r="I14068" i="1" s="1"/>
  <c r="I14069" i="1" s="1"/>
  <c r="I14070" i="1" s="1"/>
  <c r="I14071" i="1" s="1"/>
  <c r="I14072" i="1" s="1"/>
  <c r="I14073" i="1" s="1"/>
  <c r="I14074" i="1" s="1"/>
  <c r="I14075" i="1" s="1"/>
  <c r="I14076" i="1" s="1"/>
  <c r="I14077" i="1" s="1"/>
  <c r="I14078" i="1" s="1"/>
  <c r="I14079" i="1" s="1"/>
  <c r="I14080" i="1" s="1"/>
  <c r="I14081" i="1" s="1"/>
  <c r="I14082" i="1" s="1"/>
  <c r="I14083" i="1" s="1"/>
  <c r="I14084" i="1" s="1"/>
  <c r="I14085" i="1" s="1"/>
  <c r="I14086" i="1" s="1"/>
  <c r="I14087" i="1"/>
  <c r="I14088" i="1"/>
  <c r="I14089" i="1" s="1"/>
  <c r="I14090" i="1" s="1"/>
  <c r="I14091" i="1" s="1"/>
  <c r="I14092" i="1" s="1"/>
  <c r="I14093" i="1" s="1"/>
  <c r="I14094" i="1" s="1"/>
  <c r="I14095" i="1" s="1"/>
  <c r="I14096" i="1" s="1"/>
  <c r="I14097" i="1" s="1"/>
  <c r="I14098" i="1" s="1"/>
  <c r="I14099" i="1" s="1"/>
  <c r="I14100" i="1" s="1"/>
  <c r="I14101" i="1" s="1"/>
  <c r="I14102" i="1" s="1"/>
  <c r="I14103" i="1" s="1"/>
  <c r="I14104" i="1" s="1"/>
  <c r="I14105" i="1" s="1"/>
  <c r="I14106" i="1" s="1"/>
  <c r="I14107" i="1" s="1"/>
  <c r="I14108" i="1" s="1"/>
  <c r="I14109" i="1" s="1"/>
  <c r="I14110" i="1" s="1"/>
  <c r="I14111" i="1" s="1"/>
  <c r="I14112" i="1" s="1"/>
  <c r="I14113" i="1" s="1"/>
  <c r="I14114" i="1" s="1"/>
  <c r="I14115" i="1" s="1"/>
  <c r="I14116" i="1" s="1"/>
  <c r="I14117" i="1" s="1"/>
  <c r="I14118" i="1" s="1"/>
  <c r="I14119" i="1"/>
  <c r="I14120" i="1" s="1"/>
  <c r="I14121" i="1" s="1"/>
  <c r="I14122" i="1" s="1"/>
  <c r="I14123" i="1" s="1"/>
  <c r="I14124" i="1" s="1"/>
  <c r="I14125" i="1" s="1"/>
  <c r="I14126" i="1" s="1"/>
  <c r="I14127" i="1" s="1"/>
  <c r="I14128" i="1" s="1"/>
  <c r="I14129" i="1" s="1"/>
  <c r="I14130" i="1" s="1"/>
  <c r="I14131" i="1" s="1"/>
  <c r="I14132" i="1" s="1"/>
  <c r="I14133" i="1" s="1"/>
  <c r="I14134" i="1" s="1"/>
  <c r="I14135" i="1" s="1"/>
  <c r="I14136" i="1" s="1"/>
  <c r="I14137" i="1" s="1"/>
  <c r="I14138" i="1" s="1"/>
  <c r="I14139" i="1" s="1"/>
  <c r="I14140" i="1" s="1"/>
  <c r="I14141" i="1" s="1"/>
  <c r="I14142" i="1" s="1"/>
  <c r="I14143" i="1" s="1"/>
  <c r="I14144" i="1" s="1"/>
  <c r="I14145" i="1" s="1"/>
  <c r="I14146" i="1" s="1"/>
  <c r="I14147" i="1" s="1"/>
  <c r="I14148" i="1" s="1"/>
  <c r="I14149" i="1" s="1"/>
  <c r="I14150" i="1" s="1"/>
  <c r="I14151" i="1"/>
  <c r="I14152" i="1" s="1"/>
  <c r="I14153" i="1" s="1"/>
  <c r="I14154" i="1" s="1"/>
  <c r="I14155" i="1" s="1"/>
  <c r="I14156" i="1" s="1"/>
  <c r="I14157" i="1" s="1"/>
  <c r="I14158" i="1" s="1"/>
  <c r="I14159" i="1" s="1"/>
  <c r="I14160" i="1" s="1"/>
  <c r="I14161" i="1" s="1"/>
  <c r="I14162" i="1" s="1"/>
  <c r="I14163" i="1" s="1"/>
  <c r="I14164" i="1" s="1"/>
  <c r="I14165" i="1" s="1"/>
  <c r="I14166" i="1" s="1"/>
  <c r="I14167" i="1" s="1"/>
  <c r="I14168" i="1" s="1"/>
  <c r="I14169" i="1" s="1"/>
  <c r="I14170" i="1" s="1"/>
  <c r="I14171" i="1" s="1"/>
  <c r="I14172" i="1" s="1"/>
  <c r="I14173" i="1" s="1"/>
  <c r="I14174" i="1" s="1"/>
  <c r="I14175" i="1" s="1"/>
  <c r="I14176" i="1" s="1"/>
  <c r="I14177" i="1" s="1"/>
  <c r="I14178" i="1" s="1"/>
  <c r="I14179" i="1" s="1"/>
  <c r="I14180" i="1" s="1"/>
  <c r="I14181" i="1" s="1"/>
  <c r="I14182" i="1" s="1"/>
  <c r="I14183" i="1"/>
  <c r="I14184" i="1" s="1"/>
  <c r="I14185" i="1" s="1"/>
  <c r="I14186" i="1" s="1"/>
  <c r="I14187" i="1" s="1"/>
  <c r="I14188" i="1" s="1"/>
  <c r="I14189" i="1" s="1"/>
  <c r="I14190" i="1" s="1"/>
  <c r="I14191" i="1" s="1"/>
  <c r="I14192" i="1" s="1"/>
  <c r="I14193" i="1" s="1"/>
  <c r="I14194" i="1" s="1"/>
  <c r="I14195" i="1" s="1"/>
  <c r="I14196" i="1" s="1"/>
  <c r="I14197" i="1" s="1"/>
  <c r="I14198" i="1" s="1"/>
  <c r="I14199" i="1" s="1"/>
  <c r="I14200" i="1" s="1"/>
  <c r="I14201" i="1" s="1"/>
  <c r="I14202" i="1" s="1"/>
  <c r="I14203" i="1" s="1"/>
  <c r="I14204" i="1" s="1"/>
  <c r="I14205" i="1" s="1"/>
  <c r="I14206" i="1" s="1"/>
  <c r="I14207" i="1" s="1"/>
  <c r="I14208" i="1" s="1"/>
  <c r="I14209" i="1" s="1"/>
  <c r="I14210" i="1" s="1"/>
  <c r="I14211" i="1" s="1"/>
  <c r="I14212" i="1" s="1"/>
  <c r="I14213" i="1" s="1"/>
  <c r="I14214" i="1" s="1"/>
  <c r="I14215" i="1"/>
  <c r="I14216" i="1"/>
  <c r="I14217" i="1" s="1"/>
  <c r="I14218" i="1" s="1"/>
  <c r="I14219" i="1" s="1"/>
  <c r="I14220" i="1" s="1"/>
  <c r="I14221" i="1" s="1"/>
  <c r="I14222" i="1" s="1"/>
  <c r="I14223" i="1" s="1"/>
  <c r="I14224" i="1" s="1"/>
  <c r="I14225" i="1" s="1"/>
  <c r="I14226" i="1" s="1"/>
  <c r="I14227" i="1" s="1"/>
  <c r="I14228" i="1" s="1"/>
  <c r="I14229" i="1" s="1"/>
  <c r="I14230" i="1" s="1"/>
  <c r="I14231" i="1" s="1"/>
  <c r="I14232" i="1" s="1"/>
  <c r="I14233" i="1" s="1"/>
  <c r="I14234" i="1" s="1"/>
  <c r="I14235" i="1" s="1"/>
  <c r="I14236" i="1" s="1"/>
  <c r="I14237" i="1" s="1"/>
  <c r="I14238" i="1" s="1"/>
  <c r="I14239" i="1" s="1"/>
  <c r="I14240" i="1" s="1"/>
  <c r="I14241" i="1" s="1"/>
  <c r="I14242" i="1" s="1"/>
  <c r="I14243" i="1" s="1"/>
  <c r="I14244" i="1" s="1"/>
  <c r="I14245" i="1" s="1"/>
  <c r="I14246" i="1" s="1"/>
  <c r="I14247" i="1"/>
  <c r="I14248" i="1" s="1"/>
  <c r="I14249" i="1" s="1"/>
  <c r="I14250" i="1" s="1"/>
  <c r="I14251" i="1" s="1"/>
  <c r="I14252" i="1" s="1"/>
  <c r="I14253" i="1" s="1"/>
  <c r="I14254" i="1" s="1"/>
  <c r="I14255" i="1" s="1"/>
  <c r="I14256" i="1" s="1"/>
  <c r="I14257" i="1" s="1"/>
  <c r="I14258" i="1" s="1"/>
  <c r="I14259" i="1" s="1"/>
  <c r="I14260" i="1" s="1"/>
  <c r="I14261" i="1" s="1"/>
  <c r="I14262" i="1" s="1"/>
  <c r="I14263" i="1" s="1"/>
  <c r="I14264" i="1" s="1"/>
  <c r="I14265" i="1" s="1"/>
  <c r="I14266" i="1" s="1"/>
  <c r="I14267" i="1" s="1"/>
  <c r="I14268" i="1" s="1"/>
  <c r="I14269" i="1" s="1"/>
  <c r="I14270" i="1" s="1"/>
  <c r="I14271" i="1" s="1"/>
  <c r="I14272" i="1" s="1"/>
  <c r="I14273" i="1" s="1"/>
  <c r="I14274" i="1" s="1"/>
  <c r="I14275" i="1" s="1"/>
  <c r="I14276" i="1" s="1"/>
  <c r="I14277" i="1" s="1"/>
  <c r="I14278" i="1" s="1"/>
  <c r="I14279" i="1"/>
  <c r="I14280" i="1" s="1"/>
  <c r="I14281" i="1" s="1"/>
  <c r="I14282" i="1" s="1"/>
  <c r="I14283" i="1" s="1"/>
  <c r="I14284" i="1" s="1"/>
  <c r="I14285" i="1" s="1"/>
  <c r="I14286" i="1" s="1"/>
  <c r="I14287" i="1" s="1"/>
  <c r="I14288" i="1" s="1"/>
  <c r="I14289" i="1" s="1"/>
  <c r="I14290" i="1" s="1"/>
  <c r="I14291" i="1" s="1"/>
  <c r="I14292" i="1" s="1"/>
  <c r="I14293" i="1" s="1"/>
  <c r="I14294" i="1" s="1"/>
  <c r="I14295" i="1" s="1"/>
  <c r="I14296" i="1" s="1"/>
  <c r="I14297" i="1" s="1"/>
  <c r="I14298" i="1" s="1"/>
  <c r="I14299" i="1" s="1"/>
  <c r="I14300" i="1" s="1"/>
  <c r="I14301" i="1" s="1"/>
  <c r="I14302" i="1" s="1"/>
  <c r="I14303" i="1" s="1"/>
  <c r="I14304" i="1" s="1"/>
  <c r="I14305" i="1" s="1"/>
  <c r="I14306" i="1" s="1"/>
  <c r="I14307" i="1" s="1"/>
  <c r="I14308" i="1" s="1"/>
  <c r="I14309" i="1" s="1"/>
  <c r="I14310" i="1" s="1"/>
  <c r="I14311" i="1"/>
  <c r="I14312" i="1"/>
  <c r="I14313" i="1" s="1"/>
  <c r="I14314" i="1" s="1"/>
  <c r="I14315" i="1" s="1"/>
  <c r="I14316" i="1" s="1"/>
  <c r="I14317" i="1" s="1"/>
  <c r="I14318" i="1" s="1"/>
  <c r="I14319" i="1" s="1"/>
  <c r="I14320" i="1" s="1"/>
  <c r="I14321" i="1" s="1"/>
  <c r="I14322" i="1" s="1"/>
  <c r="I14323" i="1" s="1"/>
  <c r="I14324" i="1" s="1"/>
  <c r="I14325" i="1" s="1"/>
  <c r="I14326" i="1" s="1"/>
  <c r="I14327" i="1" s="1"/>
  <c r="I14328" i="1" s="1"/>
  <c r="I14329" i="1" s="1"/>
  <c r="I14330" i="1" s="1"/>
  <c r="I14331" i="1" s="1"/>
  <c r="I14332" i="1" s="1"/>
  <c r="I14333" i="1" s="1"/>
  <c r="I14334" i="1" s="1"/>
  <c r="I14335" i="1" s="1"/>
  <c r="I14336" i="1" s="1"/>
  <c r="I14337" i="1" s="1"/>
  <c r="I14338" i="1" s="1"/>
  <c r="I14339" i="1" s="1"/>
  <c r="I14340" i="1" s="1"/>
  <c r="I14341" i="1" s="1"/>
  <c r="I14342" i="1" s="1"/>
  <c r="I14343" i="1"/>
  <c r="I14344" i="1" s="1"/>
  <c r="I14345" i="1" s="1"/>
  <c r="I14346" i="1" s="1"/>
  <c r="I14347" i="1" s="1"/>
  <c r="I14348" i="1" s="1"/>
  <c r="I14349" i="1" s="1"/>
  <c r="I14350" i="1" s="1"/>
  <c r="I14351" i="1" s="1"/>
  <c r="I14352" i="1" s="1"/>
  <c r="I14353" i="1" s="1"/>
  <c r="I14354" i="1" s="1"/>
  <c r="I14355" i="1" s="1"/>
  <c r="I14356" i="1" s="1"/>
  <c r="I14357" i="1" s="1"/>
  <c r="I14358" i="1" s="1"/>
  <c r="I14359" i="1" s="1"/>
  <c r="I14360" i="1" s="1"/>
  <c r="I14361" i="1" s="1"/>
  <c r="I14362" i="1" s="1"/>
  <c r="I14363" i="1" s="1"/>
  <c r="I14364" i="1" s="1"/>
  <c r="I14365" i="1" s="1"/>
  <c r="I14366" i="1" s="1"/>
  <c r="I14367" i="1" s="1"/>
  <c r="I14368" i="1" s="1"/>
  <c r="I14369" i="1" s="1"/>
  <c r="I14370" i="1" s="1"/>
  <c r="I14371" i="1" s="1"/>
  <c r="I14372" i="1" s="1"/>
  <c r="I14373" i="1" s="1"/>
  <c r="I14374" i="1" s="1"/>
  <c r="I14375" i="1"/>
  <c r="I14376" i="1" s="1"/>
  <c r="I14377" i="1" s="1"/>
  <c r="I14378" i="1" s="1"/>
  <c r="I14379" i="1" s="1"/>
  <c r="I14380" i="1" s="1"/>
  <c r="I14381" i="1" s="1"/>
  <c r="I14382" i="1" s="1"/>
  <c r="I14383" i="1" s="1"/>
  <c r="I14384" i="1" s="1"/>
  <c r="I14385" i="1" s="1"/>
  <c r="I14386" i="1" s="1"/>
  <c r="I14387" i="1" s="1"/>
  <c r="I14388" i="1" s="1"/>
  <c r="I14389" i="1" s="1"/>
  <c r="I14390" i="1" s="1"/>
  <c r="I14391" i="1" s="1"/>
  <c r="I14392" i="1" s="1"/>
  <c r="I14393" i="1" s="1"/>
  <c r="I14394" i="1" s="1"/>
  <c r="I14395" i="1" s="1"/>
  <c r="I14396" i="1" s="1"/>
  <c r="I14397" i="1" s="1"/>
  <c r="I14398" i="1" s="1"/>
  <c r="I14399" i="1" s="1"/>
  <c r="I14400" i="1" s="1"/>
  <c r="I14401" i="1" s="1"/>
  <c r="I14402" i="1" s="1"/>
  <c r="I14403" i="1" s="1"/>
  <c r="I14404" i="1" s="1"/>
  <c r="I14405" i="1" s="1"/>
  <c r="I14406" i="1" s="1"/>
  <c r="I14407" i="1"/>
  <c r="I14408" i="1" s="1"/>
  <c r="I14409" i="1" s="1"/>
  <c r="I14410" i="1" s="1"/>
  <c r="I14411" i="1" s="1"/>
  <c r="I14412" i="1" s="1"/>
  <c r="I14413" i="1" s="1"/>
  <c r="I14414" i="1" s="1"/>
  <c r="I14415" i="1" s="1"/>
  <c r="I14416" i="1" s="1"/>
  <c r="I14417" i="1" s="1"/>
  <c r="I14418" i="1" s="1"/>
  <c r="I14419" i="1" s="1"/>
  <c r="I14420" i="1" s="1"/>
  <c r="I14421" i="1" s="1"/>
  <c r="I14422" i="1" s="1"/>
  <c r="I14423" i="1" s="1"/>
  <c r="I14424" i="1" s="1"/>
  <c r="I14425" i="1" s="1"/>
  <c r="I14426" i="1" s="1"/>
  <c r="I14427" i="1" s="1"/>
  <c r="I14428" i="1" s="1"/>
  <c r="I14429" i="1" s="1"/>
  <c r="I14430" i="1" s="1"/>
  <c r="I14431" i="1" s="1"/>
  <c r="I14432" i="1" s="1"/>
  <c r="I14433" i="1" s="1"/>
  <c r="I14434" i="1" s="1"/>
  <c r="I14435" i="1" s="1"/>
  <c r="I14436" i="1" s="1"/>
  <c r="I14437" i="1" s="1"/>
  <c r="I14438" i="1" s="1"/>
  <c r="I14439" i="1"/>
  <c r="I14440" i="1" s="1"/>
  <c r="I14441" i="1" s="1"/>
  <c r="I14442" i="1" s="1"/>
  <c r="I14443" i="1" s="1"/>
  <c r="I14444" i="1" s="1"/>
  <c r="I14445" i="1" s="1"/>
  <c r="I14446" i="1" s="1"/>
  <c r="I14447" i="1" s="1"/>
  <c r="I14448" i="1" s="1"/>
  <c r="I14449" i="1" s="1"/>
  <c r="I14450" i="1" s="1"/>
  <c r="I14451" i="1" s="1"/>
  <c r="I14452" i="1" s="1"/>
  <c r="I14453" i="1" s="1"/>
  <c r="I14454" i="1" s="1"/>
  <c r="I14455" i="1" s="1"/>
  <c r="I14456" i="1" s="1"/>
  <c r="I14457" i="1" s="1"/>
  <c r="I14458" i="1" s="1"/>
  <c r="I14459" i="1" s="1"/>
  <c r="I14460" i="1" s="1"/>
  <c r="I14461" i="1" s="1"/>
  <c r="I14462" i="1" s="1"/>
  <c r="I14463" i="1" s="1"/>
  <c r="I14464" i="1" s="1"/>
  <c r="I14465" i="1" s="1"/>
  <c r="I14466" i="1" s="1"/>
  <c r="I14467" i="1" s="1"/>
  <c r="I14468" i="1" s="1"/>
  <c r="I14469" i="1" s="1"/>
  <c r="I14470" i="1" s="1"/>
  <c r="I14471" i="1"/>
  <c r="I14472" i="1" s="1"/>
  <c r="I14473" i="1" s="1"/>
  <c r="I14474" i="1" s="1"/>
  <c r="I14475" i="1" s="1"/>
  <c r="I14476" i="1" s="1"/>
  <c r="I14477" i="1" s="1"/>
  <c r="I14478" i="1" s="1"/>
  <c r="I14479" i="1" s="1"/>
  <c r="I14480" i="1" s="1"/>
  <c r="I14481" i="1" s="1"/>
  <c r="I14482" i="1" s="1"/>
  <c r="I14483" i="1" s="1"/>
  <c r="I14484" i="1" s="1"/>
  <c r="I14485" i="1" s="1"/>
  <c r="I14486" i="1" s="1"/>
  <c r="I14487" i="1" s="1"/>
  <c r="I14488" i="1" s="1"/>
  <c r="I14489" i="1" s="1"/>
  <c r="I14490" i="1" s="1"/>
  <c r="I14491" i="1" s="1"/>
  <c r="I14492" i="1" s="1"/>
  <c r="I14493" i="1" s="1"/>
  <c r="I14494" i="1" s="1"/>
  <c r="I14495" i="1" s="1"/>
  <c r="I14496" i="1" s="1"/>
  <c r="I14497" i="1" s="1"/>
  <c r="I14498" i="1" s="1"/>
  <c r="I14499" i="1" s="1"/>
  <c r="I14500" i="1" s="1"/>
  <c r="I14501" i="1" s="1"/>
  <c r="I14502" i="1" s="1"/>
  <c r="I14503" i="1"/>
  <c r="I14504" i="1"/>
  <c r="I14505" i="1" s="1"/>
  <c r="I14506" i="1" s="1"/>
  <c r="I14507" i="1" s="1"/>
  <c r="I14508" i="1" s="1"/>
  <c r="I14509" i="1" s="1"/>
  <c r="I14510" i="1" s="1"/>
  <c r="I14511" i="1" s="1"/>
  <c r="I14512" i="1" s="1"/>
  <c r="I14513" i="1" s="1"/>
  <c r="I14514" i="1" s="1"/>
  <c r="I14515" i="1" s="1"/>
  <c r="I14516" i="1" s="1"/>
  <c r="I14517" i="1" s="1"/>
  <c r="I14518" i="1" s="1"/>
  <c r="I14519" i="1" s="1"/>
  <c r="I14520" i="1" s="1"/>
  <c r="I14521" i="1" s="1"/>
  <c r="I14522" i="1" s="1"/>
  <c r="I14523" i="1" s="1"/>
  <c r="I14524" i="1" s="1"/>
  <c r="I14525" i="1" s="1"/>
  <c r="I14526" i="1" s="1"/>
  <c r="I14527" i="1" s="1"/>
  <c r="I14528" i="1" s="1"/>
  <c r="I14529" i="1" s="1"/>
  <c r="I14530" i="1" s="1"/>
  <c r="I14531" i="1" s="1"/>
  <c r="I14532" i="1" s="1"/>
  <c r="I14533" i="1" s="1"/>
  <c r="I14534" i="1" s="1"/>
  <c r="I14535" i="1"/>
  <c r="I14536" i="1" s="1"/>
  <c r="I14537" i="1" s="1"/>
  <c r="I14538" i="1" s="1"/>
  <c r="I14539" i="1" s="1"/>
  <c r="I14540" i="1" s="1"/>
  <c r="I14541" i="1" s="1"/>
  <c r="I14542" i="1" s="1"/>
  <c r="I14543" i="1" s="1"/>
  <c r="I14544" i="1" s="1"/>
  <c r="I14545" i="1" s="1"/>
  <c r="I14546" i="1" s="1"/>
  <c r="I14547" i="1" s="1"/>
  <c r="I14548" i="1" s="1"/>
  <c r="I14549" i="1" s="1"/>
  <c r="I14550" i="1" s="1"/>
  <c r="I14551" i="1" s="1"/>
  <c r="I14552" i="1" s="1"/>
  <c r="I14553" i="1" s="1"/>
  <c r="I14554" i="1" s="1"/>
  <c r="I14555" i="1" s="1"/>
  <c r="I14556" i="1" s="1"/>
  <c r="I14557" i="1" s="1"/>
  <c r="I14558" i="1" s="1"/>
  <c r="I14559" i="1" s="1"/>
  <c r="I14560" i="1" s="1"/>
  <c r="I14561" i="1" s="1"/>
  <c r="I14562" i="1" s="1"/>
  <c r="I14563" i="1" s="1"/>
  <c r="I14564" i="1" s="1"/>
  <c r="I14565" i="1" s="1"/>
  <c r="I14566" i="1" s="1"/>
  <c r="I14567" i="1"/>
  <c r="I14568" i="1" s="1"/>
  <c r="I14569" i="1" s="1"/>
  <c r="I14570" i="1" s="1"/>
  <c r="I14571" i="1" s="1"/>
  <c r="I14572" i="1" s="1"/>
  <c r="I14573" i="1" s="1"/>
  <c r="I14574" i="1" s="1"/>
  <c r="I14575" i="1" s="1"/>
  <c r="I14576" i="1" s="1"/>
  <c r="I14577" i="1" s="1"/>
  <c r="I14578" i="1" s="1"/>
  <c r="I14579" i="1" s="1"/>
  <c r="I14580" i="1" s="1"/>
  <c r="I14581" i="1" s="1"/>
  <c r="I14582" i="1" s="1"/>
  <c r="I14583" i="1" s="1"/>
  <c r="I14584" i="1" s="1"/>
  <c r="I14585" i="1" s="1"/>
  <c r="I14586" i="1" s="1"/>
  <c r="I14587" i="1" s="1"/>
  <c r="I14588" i="1" s="1"/>
  <c r="I14589" i="1" s="1"/>
  <c r="I14590" i="1" s="1"/>
  <c r="I14591" i="1" s="1"/>
  <c r="I14592" i="1" s="1"/>
  <c r="I14593" i="1" s="1"/>
  <c r="I14594" i="1" s="1"/>
  <c r="I14595" i="1" s="1"/>
  <c r="I14596" i="1" s="1"/>
  <c r="I14597" i="1" s="1"/>
  <c r="I14598" i="1" s="1"/>
  <c r="I14599" i="1"/>
  <c r="I14600" i="1" s="1"/>
  <c r="I14601" i="1" s="1"/>
  <c r="I14602" i="1" s="1"/>
  <c r="I14603" i="1" s="1"/>
  <c r="I14604" i="1" s="1"/>
  <c r="I14605" i="1" s="1"/>
  <c r="I14606" i="1" s="1"/>
  <c r="I14607" i="1" s="1"/>
  <c r="I14608" i="1" s="1"/>
  <c r="I14609" i="1" s="1"/>
  <c r="I14610" i="1" s="1"/>
  <c r="I14611" i="1" s="1"/>
  <c r="I14612" i="1" s="1"/>
  <c r="I14613" i="1" s="1"/>
  <c r="I14614" i="1" s="1"/>
  <c r="I14615" i="1" s="1"/>
  <c r="I14616" i="1" s="1"/>
  <c r="I14617" i="1" s="1"/>
  <c r="I14618" i="1" s="1"/>
  <c r="I14619" i="1" s="1"/>
  <c r="I14620" i="1" s="1"/>
  <c r="I14621" i="1" s="1"/>
  <c r="I14622" i="1" s="1"/>
  <c r="I14623" i="1" s="1"/>
  <c r="I14624" i="1" s="1"/>
  <c r="I14625" i="1" s="1"/>
  <c r="I14626" i="1" s="1"/>
  <c r="I14627" i="1" s="1"/>
  <c r="I14628" i="1" s="1"/>
  <c r="I14629" i="1" s="1"/>
  <c r="I14630" i="1" s="1"/>
  <c r="I14631" i="1"/>
  <c r="I14632" i="1"/>
  <c r="I14633" i="1" s="1"/>
  <c r="I14634" i="1" s="1"/>
  <c r="I14635" i="1" s="1"/>
  <c r="I14636" i="1" s="1"/>
  <c r="I14637" i="1" s="1"/>
  <c r="I14638" i="1" s="1"/>
  <c r="I14639" i="1" s="1"/>
  <c r="I14640" i="1" s="1"/>
  <c r="I14641" i="1" s="1"/>
  <c r="I14642" i="1" s="1"/>
  <c r="I14643" i="1" s="1"/>
  <c r="I14644" i="1" s="1"/>
  <c r="I14645" i="1" s="1"/>
  <c r="I14646" i="1" s="1"/>
  <c r="I14647" i="1" s="1"/>
  <c r="I14648" i="1" s="1"/>
  <c r="I14649" i="1" s="1"/>
  <c r="I14650" i="1" s="1"/>
  <c r="I14651" i="1" s="1"/>
  <c r="I14652" i="1" s="1"/>
  <c r="I14653" i="1" s="1"/>
  <c r="I14654" i="1" s="1"/>
  <c r="I14655" i="1" s="1"/>
  <c r="I14656" i="1" s="1"/>
  <c r="I14657" i="1" s="1"/>
  <c r="I14658" i="1" s="1"/>
  <c r="I14659" i="1" s="1"/>
  <c r="I14660" i="1" s="1"/>
  <c r="I14661" i="1" s="1"/>
  <c r="I14662" i="1" s="1"/>
  <c r="I14663" i="1"/>
  <c r="I14664" i="1"/>
  <c r="I14665" i="1" s="1"/>
  <c r="I14666" i="1" s="1"/>
  <c r="I14667" i="1" s="1"/>
  <c r="I14668" i="1" s="1"/>
  <c r="I14669" i="1" s="1"/>
  <c r="I14670" i="1" s="1"/>
  <c r="I14671" i="1" s="1"/>
  <c r="I14672" i="1" s="1"/>
  <c r="I14673" i="1" s="1"/>
  <c r="I14674" i="1" s="1"/>
  <c r="I14675" i="1" s="1"/>
  <c r="I14676" i="1" s="1"/>
  <c r="I14677" i="1" s="1"/>
  <c r="I14678" i="1" s="1"/>
  <c r="I14679" i="1" s="1"/>
  <c r="I14680" i="1" s="1"/>
  <c r="I14681" i="1" s="1"/>
  <c r="I14682" i="1" s="1"/>
  <c r="I14683" i="1" s="1"/>
  <c r="I14684" i="1" s="1"/>
  <c r="I14685" i="1" s="1"/>
  <c r="I14686" i="1" s="1"/>
  <c r="I14687" i="1" s="1"/>
  <c r="I14688" i="1" s="1"/>
  <c r="I14689" i="1" s="1"/>
  <c r="I14690" i="1" s="1"/>
  <c r="I14691" i="1" s="1"/>
  <c r="I14692" i="1" s="1"/>
  <c r="I14693" i="1" s="1"/>
  <c r="I14694" i="1" s="1"/>
  <c r="I14695" i="1"/>
  <c r="I14696" i="1" s="1"/>
  <c r="I14697" i="1" s="1"/>
  <c r="I14698" i="1" s="1"/>
  <c r="I14699" i="1" s="1"/>
  <c r="I14700" i="1" s="1"/>
  <c r="I14701" i="1" s="1"/>
  <c r="I14702" i="1" s="1"/>
  <c r="I14703" i="1" s="1"/>
  <c r="I14704" i="1" s="1"/>
  <c r="I14705" i="1" s="1"/>
  <c r="I14706" i="1" s="1"/>
  <c r="I14707" i="1" s="1"/>
  <c r="I14708" i="1" s="1"/>
  <c r="I14709" i="1" s="1"/>
  <c r="I14710" i="1" s="1"/>
  <c r="I14711" i="1" s="1"/>
  <c r="I14712" i="1" s="1"/>
  <c r="I14713" i="1" s="1"/>
  <c r="I14714" i="1" s="1"/>
  <c r="I14715" i="1" s="1"/>
  <c r="I14716" i="1" s="1"/>
  <c r="I14717" i="1" s="1"/>
  <c r="I14718" i="1" s="1"/>
  <c r="I14719" i="1" s="1"/>
  <c r="I14720" i="1" s="1"/>
  <c r="I14721" i="1" s="1"/>
  <c r="I14722" i="1" s="1"/>
  <c r="I14723" i="1" s="1"/>
  <c r="I14724" i="1" s="1"/>
  <c r="I14725" i="1" s="1"/>
  <c r="I14726" i="1" s="1"/>
  <c r="I14727" i="1"/>
  <c r="I14728" i="1" s="1"/>
  <c r="I14729" i="1" s="1"/>
  <c r="I14730" i="1" s="1"/>
  <c r="I14731" i="1" s="1"/>
  <c r="I14732" i="1" s="1"/>
  <c r="I14733" i="1" s="1"/>
  <c r="I14734" i="1" s="1"/>
  <c r="I14735" i="1" s="1"/>
  <c r="I14736" i="1" s="1"/>
  <c r="I14737" i="1" s="1"/>
  <c r="I14738" i="1" s="1"/>
  <c r="I14739" i="1" s="1"/>
  <c r="I14740" i="1" s="1"/>
  <c r="I14741" i="1" s="1"/>
  <c r="I14742" i="1" s="1"/>
  <c r="I14743" i="1" s="1"/>
  <c r="I14744" i="1" s="1"/>
  <c r="I14745" i="1" s="1"/>
  <c r="I14746" i="1" s="1"/>
  <c r="I14747" i="1" s="1"/>
  <c r="I14748" i="1" s="1"/>
  <c r="I14749" i="1" s="1"/>
  <c r="I14750" i="1" s="1"/>
  <c r="I14751" i="1" s="1"/>
  <c r="I14752" i="1" s="1"/>
  <c r="I14753" i="1" s="1"/>
  <c r="I14754" i="1" s="1"/>
  <c r="I14755" i="1" s="1"/>
  <c r="I14756" i="1" s="1"/>
  <c r="I14757" i="1" s="1"/>
  <c r="I14758" i="1" s="1"/>
  <c r="I14759" i="1"/>
  <c r="I14760" i="1" s="1"/>
  <c r="I14761" i="1" s="1"/>
  <c r="I14762" i="1" s="1"/>
  <c r="I14763" i="1" s="1"/>
  <c r="I14764" i="1" s="1"/>
  <c r="I14765" i="1" s="1"/>
  <c r="I14766" i="1" s="1"/>
  <c r="I14767" i="1" s="1"/>
  <c r="I14768" i="1" s="1"/>
  <c r="I14769" i="1" s="1"/>
  <c r="I14770" i="1" s="1"/>
  <c r="I14771" i="1" s="1"/>
  <c r="I14772" i="1" s="1"/>
  <c r="I14773" i="1" s="1"/>
  <c r="I14774" i="1" s="1"/>
  <c r="I14775" i="1" s="1"/>
  <c r="I14776" i="1" s="1"/>
  <c r="I14777" i="1" s="1"/>
  <c r="I14778" i="1" s="1"/>
  <c r="I14779" i="1" s="1"/>
  <c r="I14780" i="1" s="1"/>
  <c r="I14781" i="1" s="1"/>
  <c r="I14782" i="1" s="1"/>
  <c r="I14783" i="1" s="1"/>
  <c r="I14784" i="1" s="1"/>
  <c r="I14785" i="1" s="1"/>
  <c r="I14786" i="1" s="1"/>
  <c r="I14787" i="1" s="1"/>
  <c r="I14788" i="1" s="1"/>
  <c r="I14789" i="1" s="1"/>
  <c r="I14790" i="1" s="1"/>
  <c r="I14791" i="1"/>
  <c r="I14792" i="1"/>
  <c r="I14793" i="1" s="1"/>
  <c r="I14794" i="1" s="1"/>
  <c r="I14795" i="1" s="1"/>
  <c r="I14796" i="1" s="1"/>
  <c r="I14797" i="1" s="1"/>
  <c r="I14798" i="1" s="1"/>
  <c r="I14799" i="1" s="1"/>
  <c r="I14800" i="1" s="1"/>
  <c r="I14801" i="1" s="1"/>
  <c r="I14802" i="1" s="1"/>
  <c r="I14803" i="1" s="1"/>
  <c r="I14804" i="1" s="1"/>
  <c r="I14805" i="1" s="1"/>
  <c r="I14806" i="1" s="1"/>
  <c r="I14807" i="1" s="1"/>
  <c r="I14808" i="1" s="1"/>
  <c r="I14809" i="1" s="1"/>
  <c r="I14810" i="1" s="1"/>
  <c r="I14811" i="1" s="1"/>
  <c r="I14812" i="1" s="1"/>
  <c r="I14813" i="1" s="1"/>
  <c r="I14814" i="1" s="1"/>
  <c r="I14815" i="1" s="1"/>
  <c r="I14816" i="1" s="1"/>
  <c r="I14817" i="1" s="1"/>
  <c r="I14818" i="1" s="1"/>
  <c r="I14819" i="1" s="1"/>
  <c r="I14820" i="1" s="1"/>
  <c r="I14821" i="1" s="1"/>
  <c r="I14822" i="1" s="1"/>
  <c r="I14823" i="1"/>
  <c r="I14824" i="1" s="1"/>
  <c r="I14825" i="1" s="1"/>
  <c r="I14826" i="1" s="1"/>
  <c r="I14827" i="1" s="1"/>
  <c r="I14828" i="1" s="1"/>
  <c r="I14829" i="1" s="1"/>
  <c r="I14830" i="1" s="1"/>
  <c r="I14831" i="1" s="1"/>
  <c r="I14832" i="1" s="1"/>
  <c r="I14833" i="1" s="1"/>
  <c r="I14834" i="1" s="1"/>
  <c r="I14835" i="1" s="1"/>
  <c r="I14836" i="1" s="1"/>
  <c r="I14837" i="1" s="1"/>
  <c r="I14838" i="1" s="1"/>
  <c r="I14839" i="1" s="1"/>
  <c r="I14840" i="1" s="1"/>
  <c r="I14841" i="1" s="1"/>
  <c r="I14842" i="1" s="1"/>
  <c r="I14843" i="1" s="1"/>
  <c r="I14844" i="1" s="1"/>
  <c r="I14845" i="1" s="1"/>
  <c r="I14846" i="1" s="1"/>
  <c r="I14847" i="1" s="1"/>
  <c r="I14848" i="1" s="1"/>
  <c r="I14849" i="1" s="1"/>
  <c r="I14850" i="1" s="1"/>
  <c r="I14851" i="1" s="1"/>
  <c r="I14852" i="1" s="1"/>
  <c r="I14853" i="1" s="1"/>
  <c r="I14854" i="1" s="1"/>
  <c r="I14855" i="1"/>
  <c r="I14856" i="1" s="1"/>
  <c r="I14857" i="1" s="1"/>
  <c r="I14858" i="1" s="1"/>
  <c r="I14859" i="1" s="1"/>
  <c r="I14860" i="1" s="1"/>
  <c r="I14861" i="1" s="1"/>
  <c r="I14862" i="1" s="1"/>
  <c r="I14863" i="1" s="1"/>
  <c r="I14864" i="1" s="1"/>
  <c r="I14865" i="1" s="1"/>
  <c r="I14866" i="1" s="1"/>
  <c r="I14867" i="1" s="1"/>
  <c r="I14868" i="1" s="1"/>
  <c r="I14869" i="1" s="1"/>
  <c r="I14870" i="1" s="1"/>
  <c r="I14871" i="1" s="1"/>
  <c r="I14872" i="1" s="1"/>
  <c r="I14873" i="1" s="1"/>
  <c r="I14874" i="1" s="1"/>
  <c r="I14875" i="1" s="1"/>
  <c r="I14876" i="1" s="1"/>
  <c r="I14877" i="1" s="1"/>
  <c r="I14878" i="1" s="1"/>
  <c r="I14879" i="1" s="1"/>
  <c r="I14880" i="1" s="1"/>
  <c r="I14881" i="1" s="1"/>
  <c r="I14882" i="1" s="1"/>
  <c r="I14883" i="1" s="1"/>
  <c r="I14884" i="1" s="1"/>
  <c r="I14885" i="1" s="1"/>
  <c r="I14886" i="1" s="1"/>
  <c r="I14887" i="1"/>
  <c r="I14888" i="1" s="1"/>
  <c r="I14889" i="1" s="1"/>
  <c r="I14890" i="1" s="1"/>
  <c r="I14891" i="1" s="1"/>
  <c r="I14892" i="1" s="1"/>
  <c r="I14893" i="1" s="1"/>
  <c r="I14894" i="1" s="1"/>
  <c r="I14895" i="1" s="1"/>
  <c r="I14896" i="1" s="1"/>
  <c r="I14897" i="1" s="1"/>
  <c r="I14898" i="1" s="1"/>
  <c r="I14899" i="1" s="1"/>
  <c r="I14900" i="1" s="1"/>
  <c r="I14901" i="1" s="1"/>
  <c r="I14902" i="1" s="1"/>
  <c r="I14903" i="1" s="1"/>
  <c r="I14904" i="1" s="1"/>
  <c r="I14905" i="1" s="1"/>
  <c r="I14906" i="1" s="1"/>
  <c r="I14907" i="1" s="1"/>
  <c r="I14908" i="1" s="1"/>
  <c r="I14909" i="1" s="1"/>
  <c r="I14910" i="1" s="1"/>
  <c r="I14911" i="1" s="1"/>
  <c r="I14912" i="1" s="1"/>
  <c r="I14913" i="1" s="1"/>
  <c r="I14914" i="1" s="1"/>
  <c r="I14915" i="1" s="1"/>
  <c r="I14916" i="1" s="1"/>
  <c r="I14917" i="1" s="1"/>
  <c r="I14918" i="1" s="1"/>
  <c r="I14919" i="1"/>
  <c r="I14920" i="1" s="1"/>
  <c r="I14921" i="1" s="1"/>
  <c r="I14922" i="1" s="1"/>
  <c r="I14923" i="1" s="1"/>
  <c r="I14924" i="1" s="1"/>
  <c r="I14925" i="1" s="1"/>
  <c r="I14926" i="1" s="1"/>
  <c r="I14927" i="1" s="1"/>
  <c r="I14928" i="1" s="1"/>
  <c r="I14929" i="1" s="1"/>
  <c r="I14930" i="1" s="1"/>
  <c r="I14931" i="1" s="1"/>
  <c r="I14932" i="1" s="1"/>
  <c r="I14933" i="1" s="1"/>
  <c r="I14934" i="1" s="1"/>
  <c r="I14935" i="1" s="1"/>
  <c r="I14936" i="1" s="1"/>
  <c r="I14937" i="1" s="1"/>
  <c r="I14938" i="1" s="1"/>
  <c r="I14939" i="1" s="1"/>
  <c r="I14940" i="1" s="1"/>
  <c r="I14941" i="1" s="1"/>
  <c r="I14942" i="1" s="1"/>
  <c r="I14943" i="1" s="1"/>
  <c r="I14944" i="1" s="1"/>
  <c r="I14945" i="1" s="1"/>
  <c r="I14946" i="1" s="1"/>
  <c r="I14947" i="1" s="1"/>
  <c r="I14948" i="1" s="1"/>
  <c r="I14949" i="1" s="1"/>
  <c r="I14950" i="1" s="1"/>
  <c r="I14951" i="1"/>
  <c r="I14952" i="1" s="1"/>
  <c r="I14953" i="1" s="1"/>
  <c r="I14954" i="1" s="1"/>
  <c r="I14955" i="1" s="1"/>
  <c r="I14956" i="1" s="1"/>
  <c r="I14957" i="1" s="1"/>
  <c r="I14958" i="1" s="1"/>
  <c r="I14959" i="1" s="1"/>
  <c r="I14960" i="1" s="1"/>
  <c r="I14961" i="1" s="1"/>
  <c r="I14962" i="1" s="1"/>
  <c r="I14963" i="1" s="1"/>
  <c r="I14964" i="1" s="1"/>
  <c r="I14965" i="1" s="1"/>
  <c r="I14966" i="1" s="1"/>
  <c r="I14967" i="1" s="1"/>
  <c r="I14968" i="1" s="1"/>
  <c r="I14969" i="1" s="1"/>
  <c r="I14970" i="1" s="1"/>
  <c r="I14971" i="1" s="1"/>
  <c r="I14972" i="1" s="1"/>
  <c r="I14973" i="1" s="1"/>
  <c r="I14974" i="1" s="1"/>
  <c r="I14975" i="1" s="1"/>
  <c r="I14976" i="1" s="1"/>
  <c r="I14977" i="1" s="1"/>
  <c r="I14978" i="1" s="1"/>
  <c r="I14979" i="1" s="1"/>
  <c r="I14980" i="1" s="1"/>
  <c r="I14981" i="1" s="1"/>
  <c r="I14982" i="1" s="1"/>
  <c r="I14983" i="1"/>
  <c r="I14984" i="1" s="1"/>
  <c r="I14985" i="1" s="1"/>
  <c r="I14986" i="1" s="1"/>
  <c r="I14987" i="1" s="1"/>
  <c r="I14988" i="1" s="1"/>
  <c r="I14989" i="1" s="1"/>
  <c r="I14990" i="1" s="1"/>
  <c r="I14991" i="1" s="1"/>
  <c r="I14992" i="1" s="1"/>
  <c r="I14993" i="1" s="1"/>
  <c r="I14994" i="1" s="1"/>
  <c r="I14995" i="1" s="1"/>
  <c r="I14996" i="1" s="1"/>
  <c r="I14997" i="1" s="1"/>
  <c r="I14998" i="1" s="1"/>
  <c r="I14999" i="1" s="1"/>
  <c r="I15000" i="1" s="1"/>
  <c r="I15001" i="1" s="1"/>
  <c r="I15002" i="1" s="1"/>
  <c r="I15003" i="1" s="1"/>
  <c r="I15004" i="1" s="1"/>
  <c r="I15005" i="1" s="1"/>
  <c r="I15006" i="1" s="1"/>
  <c r="I15007" i="1" s="1"/>
  <c r="I15008" i="1" s="1"/>
  <c r="I15009" i="1" s="1"/>
  <c r="I15010" i="1" s="1"/>
  <c r="I15011" i="1" s="1"/>
  <c r="I15012" i="1" s="1"/>
  <c r="I15013" i="1" s="1"/>
  <c r="I15014" i="1" s="1"/>
  <c r="I15015" i="1"/>
  <c r="I15016" i="1" s="1"/>
  <c r="I15017" i="1" s="1"/>
  <c r="I15018" i="1" s="1"/>
  <c r="I15019" i="1" s="1"/>
  <c r="I15020" i="1" s="1"/>
  <c r="I15021" i="1" s="1"/>
  <c r="I15022" i="1" s="1"/>
  <c r="I15023" i="1" s="1"/>
  <c r="I15024" i="1" s="1"/>
  <c r="I15025" i="1" s="1"/>
  <c r="I15026" i="1" s="1"/>
  <c r="I15027" i="1" s="1"/>
  <c r="I15028" i="1" s="1"/>
  <c r="I15029" i="1" s="1"/>
  <c r="I15030" i="1" s="1"/>
  <c r="I15031" i="1" s="1"/>
  <c r="I15032" i="1" s="1"/>
  <c r="I15033" i="1" s="1"/>
  <c r="I15034" i="1" s="1"/>
  <c r="I15035" i="1" s="1"/>
  <c r="I15036" i="1" s="1"/>
  <c r="I15037" i="1" s="1"/>
  <c r="I15038" i="1" s="1"/>
  <c r="I15039" i="1" s="1"/>
  <c r="I15040" i="1" s="1"/>
  <c r="I15041" i="1" s="1"/>
  <c r="I15042" i="1" s="1"/>
  <c r="I15043" i="1" s="1"/>
  <c r="I15044" i="1" s="1"/>
  <c r="I15045" i="1" s="1"/>
  <c r="I15046" i="1" s="1"/>
  <c r="I15047" i="1"/>
  <c r="I15048" i="1" s="1"/>
  <c r="I15049" i="1" s="1"/>
  <c r="I15050" i="1" s="1"/>
  <c r="I15051" i="1"/>
  <c r="I15052" i="1" s="1"/>
  <c r="I15053" i="1" s="1"/>
  <c r="I15054" i="1" s="1"/>
  <c r="I15055" i="1" s="1"/>
  <c r="I15056" i="1" s="1"/>
  <c r="I15057" i="1" s="1"/>
  <c r="I15058" i="1" s="1"/>
  <c r="I15059" i="1" s="1"/>
  <c r="I15060" i="1" s="1"/>
  <c r="I15061" i="1" s="1"/>
  <c r="I15062" i="1" s="1"/>
  <c r="I15063" i="1" s="1"/>
  <c r="I15064" i="1" s="1"/>
  <c r="I15065" i="1" s="1"/>
  <c r="I15066" i="1" s="1"/>
  <c r="I15067" i="1" s="1"/>
  <c r="I15068" i="1" s="1"/>
  <c r="I15069" i="1" s="1"/>
  <c r="I15070" i="1" s="1"/>
  <c r="I15071" i="1" s="1"/>
  <c r="I15072" i="1" s="1"/>
  <c r="I15073" i="1" s="1"/>
  <c r="I15074" i="1" s="1"/>
  <c r="I15075" i="1" s="1"/>
  <c r="I15076" i="1" s="1"/>
  <c r="I15077" i="1" s="1"/>
  <c r="I15078" i="1" s="1"/>
  <c r="I15079" i="1"/>
  <c r="I15080" i="1" s="1"/>
  <c r="I15081" i="1" s="1"/>
  <c r="I15082" i="1" s="1"/>
  <c r="I15083" i="1" s="1"/>
  <c r="I15084" i="1" s="1"/>
  <c r="I15085" i="1" s="1"/>
  <c r="I15086" i="1" s="1"/>
  <c r="I15087" i="1" s="1"/>
  <c r="I15088" i="1" s="1"/>
  <c r="I15089" i="1" s="1"/>
  <c r="I15090" i="1" s="1"/>
  <c r="I15091" i="1" s="1"/>
  <c r="I15092" i="1" s="1"/>
  <c r="I15093" i="1" s="1"/>
  <c r="I15094" i="1" s="1"/>
  <c r="I15095" i="1" s="1"/>
  <c r="I15096" i="1" s="1"/>
  <c r="I15097" i="1" s="1"/>
  <c r="I15098" i="1" s="1"/>
  <c r="I15099" i="1" s="1"/>
  <c r="I15100" i="1" s="1"/>
  <c r="I15101" i="1" s="1"/>
  <c r="I15102" i="1" s="1"/>
  <c r="I15103" i="1" s="1"/>
  <c r="I15104" i="1" s="1"/>
  <c r="I15105" i="1" s="1"/>
  <c r="I15106" i="1" s="1"/>
  <c r="I15107" i="1" s="1"/>
  <c r="I15108" i="1" s="1"/>
  <c r="I15109" i="1" s="1"/>
  <c r="I15110" i="1" s="1"/>
  <c r="I15111" i="1"/>
  <c r="I15112" i="1" s="1"/>
  <c r="I15113" i="1" s="1"/>
  <c r="I15114" i="1" s="1"/>
  <c r="I15115" i="1" s="1"/>
  <c r="I15116" i="1" s="1"/>
  <c r="I15117" i="1" s="1"/>
  <c r="I15118" i="1" s="1"/>
  <c r="I15119" i="1" s="1"/>
  <c r="I15120" i="1" s="1"/>
  <c r="I15121" i="1" s="1"/>
  <c r="I15122" i="1" s="1"/>
  <c r="I15123" i="1" s="1"/>
  <c r="I15124" i="1" s="1"/>
  <c r="I15125" i="1" s="1"/>
  <c r="I15126" i="1" s="1"/>
  <c r="I15127" i="1" s="1"/>
  <c r="I15128" i="1" s="1"/>
  <c r="I15129" i="1" s="1"/>
  <c r="I15130" i="1" s="1"/>
  <c r="I15131" i="1" s="1"/>
  <c r="I15132" i="1" s="1"/>
  <c r="I15133" i="1" s="1"/>
  <c r="I15134" i="1" s="1"/>
  <c r="I15135" i="1" s="1"/>
  <c r="I15136" i="1" s="1"/>
  <c r="I15137" i="1" s="1"/>
  <c r="I15138" i="1" s="1"/>
  <c r="I15139" i="1" s="1"/>
  <c r="I15140" i="1" s="1"/>
  <c r="I15141" i="1" s="1"/>
  <c r="I15142" i="1" s="1"/>
  <c r="I15143" i="1"/>
  <c r="I15144" i="1" s="1"/>
  <c r="I15145" i="1" s="1"/>
  <c r="I15146" i="1" s="1"/>
  <c r="I15147" i="1" s="1"/>
  <c r="I15148" i="1" s="1"/>
  <c r="I15149" i="1" s="1"/>
  <c r="I15150" i="1" s="1"/>
  <c r="I15151" i="1" s="1"/>
  <c r="I15152" i="1" s="1"/>
  <c r="I15153" i="1" s="1"/>
  <c r="I15154" i="1" s="1"/>
  <c r="I15155" i="1" s="1"/>
  <c r="I15156" i="1" s="1"/>
  <c r="I15157" i="1" s="1"/>
  <c r="I15158" i="1" s="1"/>
  <c r="I15159" i="1" s="1"/>
  <c r="I15160" i="1" s="1"/>
  <c r="I15161" i="1" s="1"/>
  <c r="I15162" i="1" s="1"/>
  <c r="I15163" i="1" s="1"/>
  <c r="I15164" i="1" s="1"/>
  <c r="I15165" i="1" s="1"/>
  <c r="I15166" i="1" s="1"/>
  <c r="I15167" i="1" s="1"/>
  <c r="I15168" i="1" s="1"/>
  <c r="I15169" i="1" s="1"/>
  <c r="I15170" i="1" s="1"/>
  <c r="I15171" i="1" s="1"/>
  <c r="I15172" i="1" s="1"/>
  <c r="I15173" i="1" s="1"/>
  <c r="I15174" i="1" s="1"/>
  <c r="I15175" i="1"/>
  <c r="I15176" i="1"/>
  <c r="I15177" i="1" s="1"/>
  <c r="I15178" i="1" s="1"/>
  <c r="I15179" i="1" s="1"/>
  <c r="I15180" i="1" s="1"/>
  <c r="I15181" i="1" s="1"/>
  <c r="I15182" i="1" s="1"/>
  <c r="I15183" i="1" s="1"/>
  <c r="I15184" i="1" s="1"/>
  <c r="I15185" i="1" s="1"/>
  <c r="I15186" i="1" s="1"/>
  <c r="I15187" i="1" s="1"/>
  <c r="I15188" i="1" s="1"/>
  <c r="I15189" i="1" s="1"/>
  <c r="I15190" i="1" s="1"/>
  <c r="I15191" i="1" s="1"/>
  <c r="I15192" i="1" s="1"/>
  <c r="I15193" i="1" s="1"/>
  <c r="I15194" i="1" s="1"/>
  <c r="I15195" i="1" s="1"/>
  <c r="I15196" i="1" s="1"/>
  <c r="I15197" i="1" s="1"/>
  <c r="I15198" i="1" s="1"/>
  <c r="I15199" i="1" s="1"/>
  <c r="I15200" i="1" s="1"/>
  <c r="I15201" i="1" s="1"/>
  <c r="I15202" i="1" s="1"/>
  <c r="I15203" i="1" s="1"/>
  <c r="I15204" i="1" s="1"/>
  <c r="I15205" i="1" s="1"/>
  <c r="I15206" i="1" s="1"/>
  <c r="I15207" i="1"/>
  <c r="I15208" i="1" s="1"/>
  <c r="I15209" i="1" s="1"/>
  <c r="I15210" i="1" s="1"/>
  <c r="I15211" i="1" s="1"/>
  <c r="I15212" i="1" s="1"/>
  <c r="I15213" i="1" s="1"/>
  <c r="I15214" i="1" s="1"/>
  <c r="I15215" i="1" s="1"/>
  <c r="I15216" i="1" s="1"/>
  <c r="I15217" i="1" s="1"/>
  <c r="I15218" i="1" s="1"/>
  <c r="I15219" i="1" s="1"/>
  <c r="I15220" i="1" s="1"/>
  <c r="I15221" i="1" s="1"/>
  <c r="I15222" i="1" s="1"/>
  <c r="I15223" i="1" s="1"/>
  <c r="I15224" i="1" s="1"/>
  <c r="I15225" i="1" s="1"/>
  <c r="I15226" i="1" s="1"/>
  <c r="I15227" i="1" s="1"/>
  <c r="I15228" i="1" s="1"/>
  <c r="I15229" i="1" s="1"/>
  <c r="I15230" i="1" s="1"/>
  <c r="I15231" i="1" s="1"/>
  <c r="I15232" i="1" s="1"/>
  <c r="I15233" i="1" s="1"/>
  <c r="I15234" i="1" s="1"/>
  <c r="I15235" i="1" s="1"/>
  <c r="I15236" i="1" s="1"/>
  <c r="I15237" i="1" s="1"/>
  <c r="I15238" i="1" s="1"/>
  <c r="I15239" i="1"/>
  <c r="I15240" i="1" s="1"/>
  <c r="I15241" i="1" s="1"/>
  <c r="I15242" i="1" s="1"/>
  <c r="I15243" i="1" s="1"/>
  <c r="I15244" i="1" s="1"/>
  <c r="I15245" i="1" s="1"/>
  <c r="I15246" i="1" s="1"/>
  <c r="I15247" i="1" s="1"/>
  <c r="I15248" i="1" s="1"/>
  <c r="I15249" i="1" s="1"/>
  <c r="I15250" i="1" s="1"/>
  <c r="I15251" i="1" s="1"/>
  <c r="I15252" i="1" s="1"/>
  <c r="I15253" i="1" s="1"/>
  <c r="I15254" i="1" s="1"/>
  <c r="I15255" i="1" s="1"/>
  <c r="I15256" i="1" s="1"/>
  <c r="I15257" i="1" s="1"/>
  <c r="I15258" i="1" s="1"/>
  <c r="I15259" i="1" s="1"/>
  <c r="I15260" i="1" s="1"/>
  <c r="I15261" i="1" s="1"/>
  <c r="I15262" i="1" s="1"/>
  <c r="I15263" i="1" s="1"/>
  <c r="I15264" i="1" s="1"/>
  <c r="I15265" i="1" s="1"/>
  <c r="I15266" i="1" s="1"/>
  <c r="I15267" i="1" s="1"/>
  <c r="I15268" i="1" s="1"/>
  <c r="I15269" i="1" s="1"/>
  <c r="I15270" i="1" s="1"/>
  <c r="I15271" i="1"/>
  <c r="I15272" i="1"/>
  <c r="I15273" i="1" s="1"/>
  <c r="I15274" i="1" s="1"/>
  <c r="I15275" i="1" s="1"/>
  <c r="I15276" i="1" s="1"/>
  <c r="I15277" i="1" s="1"/>
  <c r="I15278" i="1" s="1"/>
  <c r="I15279" i="1" s="1"/>
  <c r="I15280" i="1" s="1"/>
  <c r="I15281" i="1" s="1"/>
  <c r="I15282" i="1" s="1"/>
  <c r="I15283" i="1" s="1"/>
  <c r="I15284" i="1" s="1"/>
  <c r="I15285" i="1" s="1"/>
  <c r="I15286" i="1" s="1"/>
  <c r="I15287" i="1" s="1"/>
  <c r="I15288" i="1" s="1"/>
  <c r="I15289" i="1" s="1"/>
  <c r="I15290" i="1" s="1"/>
  <c r="I15291" i="1" s="1"/>
  <c r="I15292" i="1" s="1"/>
  <c r="I15293" i="1" s="1"/>
  <c r="I15294" i="1" s="1"/>
  <c r="I15295" i="1" s="1"/>
  <c r="I15296" i="1" s="1"/>
  <c r="I15297" i="1" s="1"/>
  <c r="I15298" i="1" s="1"/>
  <c r="I15299" i="1" s="1"/>
  <c r="I15300" i="1" s="1"/>
  <c r="I15301" i="1" s="1"/>
  <c r="I15302" i="1" s="1"/>
  <c r="I15303" i="1"/>
  <c r="I15304" i="1" s="1"/>
  <c r="I15305" i="1" s="1"/>
  <c r="I15306" i="1" s="1"/>
  <c r="I15307" i="1" s="1"/>
  <c r="I15308" i="1" s="1"/>
  <c r="I15309" i="1" s="1"/>
  <c r="I15310" i="1" s="1"/>
  <c r="I15311" i="1" s="1"/>
  <c r="I15312" i="1" s="1"/>
  <c r="I15313" i="1" s="1"/>
  <c r="I15314" i="1" s="1"/>
  <c r="I15315" i="1" s="1"/>
  <c r="I15316" i="1" s="1"/>
  <c r="I15317" i="1" s="1"/>
  <c r="I15318" i="1" s="1"/>
  <c r="I15319" i="1" s="1"/>
  <c r="I15320" i="1" s="1"/>
  <c r="I15321" i="1" s="1"/>
  <c r="I15322" i="1" s="1"/>
  <c r="I15323" i="1" s="1"/>
  <c r="I15324" i="1" s="1"/>
  <c r="I15325" i="1" s="1"/>
  <c r="I15326" i="1" s="1"/>
  <c r="I15327" i="1" s="1"/>
  <c r="I15328" i="1" s="1"/>
  <c r="I15329" i="1" s="1"/>
  <c r="I15330" i="1" s="1"/>
  <c r="I15331" i="1" s="1"/>
  <c r="I15332" i="1" s="1"/>
  <c r="I15333" i="1" s="1"/>
  <c r="I15334" i="1" s="1"/>
  <c r="I15335" i="1"/>
  <c r="I15336" i="1"/>
  <c r="I15337" i="1" s="1"/>
  <c r="I15338" i="1" s="1"/>
  <c r="I15339" i="1" s="1"/>
  <c r="I15340" i="1" s="1"/>
  <c r="I15341" i="1" s="1"/>
  <c r="I15342" i="1" s="1"/>
  <c r="I15343" i="1" s="1"/>
  <c r="I15344" i="1" s="1"/>
  <c r="I15345" i="1" s="1"/>
  <c r="I15346" i="1" s="1"/>
  <c r="I15347" i="1" s="1"/>
  <c r="I15348" i="1" s="1"/>
  <c r="I15349" i="1" s="1"/>
  <c r="I15350" i="1" s="1"/>
  <c r="I15351" i="1" s="1"/>
  <c r="I15352" i="1" s="1"/>
  <c r="I15353" i="1" s="1"/>
  <c r="I15354" i="1" s="1"/>
  <c r="I15355" i="1" s="1"/>
  <c r="I15356" i="1" s="1"/>
  <c r="I15357" i="1" s="1"/>
  <c r="I15358" i="1" s="1"/>
  <c r="I15359" i="1" s="1"/>
  <c r="I15360" i="1" s="1"/>
  <c r="I15361" i="1" s="1"/>
  <c r="I15362" i="1" s="1"/>
  <c r="I15363" i="1" s="1"/>
  <c r="I15364" i="1" s="1"/>
  <c r="I15365" i="1" s="1"/>
  <c r="I15366" i="1" s="1"/>
  <c r="I15367" i="1"/>
  <c r="I15368" i="1"/>
  <c r="I15369" i="1" s="1"/>
  <c r="I15370" i="1" s="1"/>
  <c r="I15371" i="1" s="1"/>
  <c r="I15372" i="1" s="1"/>
  <c r="I15373" i="1" s="1"/>
  <c r="I15374" i="1" s="1"/>
  <c r="I15375" i="1" s="1"/>
  <c r="I15376" i="1" s="1"/>
  <c r="I15377" i="1" s="1"/>
  <c r="I15378" i="1" s="1"/>
  <c r="I15379" i="1" s="1"/>
  <c r="I15380" i="1" s="1"/>
  <c r="I15381" i="1" s="1"/>
  <c r="I15382" i="1" s="1"/>
  <c r="I15383" i="1" s="1"/>
  <c r="I15384" i="1" s="1"/>
  <c r="I15385" i="1" s="1"/>
  <c r="I15386" i="1" s="1"/>
  <c r="I15387" i="1" s="1"/>
  <c r="I15388" i="1" s="1"/>
  <c r="I15389" i="1" s="1"/>
  <c r="I15390" i="1" s="1"/>
  <c r="I15391" i="1" s="1"/>
  <c r="I15392" i="1" s="1"/>
  <c r="I15393" i="1" s="1"/>
  <c r="I15394" i="1" s="1"/>
  <c r="I15395" i="1" s="1"/>
  <c r="I15396" i="1" s="1"/>
  <c r="I15397" i="1" s="1"/>
  <c r="I15398" i="1" s="1"/>
  <c r="I15399" i="1"/>
  <c r="I15400" i="1" s="1"/>
  <c r="I15401" i="1" s="1"/>
  <c r="I15402" i="1" s="1"/>
  <c r="I15403" i="1" s="1"/>
  <c r="I15404" i="1" s="1"/>
  <c r="I15405" i="1" s="1"/>
  <c r="I15406" i="1" s="1"/>
  <c r="I15407" i="1" s="1"/>
  <c r="I15408" i="1" s="1"/>
  <c r="I15409" i="1" s="1"/>
  <c r="I15410" i="1" s="1"/>
  <c r="I15411" i="1" s="1"/>
  <c r="I15412" i="1" s="1"/>
  <c r="I15413" i="1" s="1"/>
  <c r="I15414" i="1" s="1"/>
  <c r="I15415" i="1" s="1"/>
  <c r="I15416" i="1" s="1"/>
  <c r="I15417" i="1" s="1"/>
  <c r="I15418" i="1" s="1"/>
  <c r="I15419" i="1" s="1"/>
  <c r="I15420" i="1" s="1"/>
  <c r="I15421" i="1" s="1"/>
  <c r="I15422" i="1" s="1"/>
  <c r="I15423" i="1" s="1"/>
  <c r="I15424" i="1" s="1"/>
  <c r="I15425" i="1" s="1"/>
  <c r="I15426" i="1" s="1"/>
  <c r="I15427" i="1" s="1"/>
  <c r="I15428" i="1" s="1"/>
  <c r="I15429" i="1" s="1"/>
  <c r="I15430" i="1" s="1"/>
  <c r="I15431" i="1"/>
  <c r="I15432" i="1" s="1"/>
  <c r="I15433" i="1" s="1"/>
  <c r="I15434" i="1" s="1"/>
  <c r="I15435" i="1" s="1"/>
  <c r="I15436" i="1" s="1"/>
  <c r="I15437" i="1" s="1"/>
  <c r="I15438" i="1" s="1"/>
  <c r="I15439" i="1" s="1"/>
  <c r="I15440" i="1" s="1"/>
  <c r="I15441" i="1" s="1"/>
  <c r="I15442" i="1" s="1"/>
  <c r="I15443" i="1" s="1"/>
  <c r="I15444" i="1" s="1"/>
  <c r="I15445" i="1" s="1"/>
  <c r="I15446" i="1" s="1"/>
  <c r="I15447" i="1" s="1"/>
  <c r="I15448" i="1" s="1"/>
  <c r="I15449" i="1" s="1"/>
  <c r="I15450" i="1" s="1"/>
  <c r="I15451" i="1" s="1"/>
  <c r="I15452" i="1" s="1"/>
  <c r="I15453" i="1" s="1"/>
  <c r="I15454" i="1" s="1"/>
  <c r="I15455" i="1" s="1"/>
  <c r="I15456" i="1" s="1"/>
  <c r="I15457" i="1" s="1"/>
  <c r="I15458" i="1" s="1"/>
  <c r="I15459" i="1" s="1"/>
  <c r="I15460" i="1" s="1"/>
  <c r="I15461" i="1" s="1"/>
  <c r="I15462" i="1" s="1"/>
  <c r="I15463" i="1"/>
  <c r="I15464" i="1" s="1"/>
  <c r="I15465" i="1" s="1"/>
  <c r="I15466" i="1" s="1"/>
  <c r="I15467" i="1" s="1"/>
  <c r="I15468" i="1" s="1"/>
  <c r="I15469" i="1" s="1"/>
  <c r="I15470" i="1" s="1"/>
  <c r="I15471" i="1" s="1"/>
  <c r="I15472" i="1" s="1"/>
  <c r="I15473" i="1" s="1"/>
  <c r="I15474" i="1" s="1"/>
  <c r="I15475" i="1" s="1"/>
  <c r="I15476" i="1" s="1"/>
  <c r="I15477" i="1" s="1"/>
  <c r="I15478" i="1" s="1"/>
  <c r="I15479" i="1" s="1"/>
  <c r="I15480" i="1" s="1"/>
  <c r="I15481" i="1" s="1"/>
  <c r="I15482" i="1" s="1"/>
  <c r="I15483" i="1" s="1"/>
  <c r="I15484" i="1" s="1"/>
  <c r="I15485" i="1" s="1"/>
  <c r="I15486" i="1" s="1"/>
  <c r="I15487" i="1" s="1"/>
  <c r="I15488" i="1" s="1"/>
  <c r="I15489" i="1" s="1"/>
  <c r="I15490" i="1" s="1"/>
  <c r="I15491" i="1" s="1"/>
  <c r="I15492" i="1" s="1"/>
  <c r="I15493" i="1" s="1"/>
  <c r="I15494" i="1" s="1"/>
  <c r="I15495" i="1"/>
  <c r="I15496" i="1" s="1"/>
  <c r="I15497" i="1" s="1"/>
  <c r="I15498" i="1" s="1"/>
  <c r="I15499" i="1" s="1"/>
  <c r="I15500" i="1" s="1"/>
  <c r="I15501" i="1" s="1"/>
  <c r="I15502" i="1" s="1"/>
  <c r="I15503" i="1" s="1"/>
  <c r="I15504" i="1" s="1"/>
  <c r="I15505" i="1" s="1"/>
  <c r="I15506" i="1" s="1"/>
  <c r="I15507" i="1" s="1"/>
  <c r="I15508" i="1" s="1"/>
  <c r="I15509" i="1" s="1"/>
  <c r="I15510" i="1" s="1"/>
  <c r="I15511" i="1" s="1"/>
  <c r="I15512" i="1" s="1"/>
  <c r="I15513" i="1" s="1"/>
  <c r="I15514" i="1" s="1"/>
  <c r="I15515" i="1" s="1"/>
  <c r="I15516" i="1" s="1"/>
  <c r="I15517" i="1" s="1"/>
  <c r="I15518" i="1" s="1"/>
  <c r="I15519" i="1" s="1"/>
  <c r="I15520" i="1" s="1"/>
  <c r="I15521" i="1" s="1"/>
  <c r="I15522" i="1" s="1"/>
  <c r="I15523" i="1" s="1"/>
  <c r="I15524" i="1" s="1"/>
  <c r="I15525" i="1" s="1"/>
  <c r="I15526" i="1" s="1"/>
  <c r="I15527" i="1"/>
  <c r="I15528" i="1"/>
  <c r="I15529" i="1" s="1"/>
  <c r="I15530" i="1" s="1"/>
  <c r="I15531" i="1" s="1"/>
  <c r="I15532" i="1" s="1"/>
  <c r="I15533" i="1" s="1"/>
  <c r="I15534" i="1" s="1"/>
  <c r="I15535" i="1" s="1"/>
  <c r="I15536" i="1" s="1"/>
  <c r="I15537" i="1" s="1"/>
  <c r="I15538" i="1" s="1"/>
  <c r="I15539" i="1" s="1"/>
  <c r="I15540" i="1" s="1"/>
  <c r="I15541" i="1" s="1"/>
  <c r="I15542" i="1" s="1"/>
  <c r="I15543" i="1" s="1"/>
  <c r="I15544" i="1" s="1"/>
  <c r="I15545" i="1" s="1"/>
  <c r="I15546" i="1" s="1"/>
  <c r="I15547" i="1" s="1"/>
  <c r="I15548" i="1" s="1"/>
  <c r="I15549" i="1" s="1"/>
  <c r="I15550" i="1" s="1"/>
  <c r="I15551" i="1" s="1"/>
  <c r="I15552" i="1" s="1"/>
  <c r="I15553" i="1" s="1"/>
  <c r="I15554" i="1" s="1"/>
  <c r="I15555" i="1" s="1"/>
  <c r="I15556" i="1" s="1"/>
  <c r="I15557" i="1" s="1"/>
  <c r="I15558" i="1" s="1"/>
  <c r="I15559" i="1"/>
  <c r="I15560" i="1" s="1"/>
  <c r="I15561" i="1" s="1"/>
  <c r="I15562" i="1" s="1"/>
  <c r="I15563" i="1" s="1"/>
  <c r="I15564" i="1" s="1"/>
  <c r="I15565" i="1" s="1"/>
  <c r="I15566" i="1" s="1"/>
  <c r="I15567" i="1" s="1"/>
  <c r="I15568" i="1" s="1"/>
  <c r="I15569" i="1" s="1"/>
  <c r="I15570" i="1" s="1"/>
  <c r="I15571" i="1" s="1"/>
  <c r="I15572" i="1" s="1"/>
  <c r="I15573" i="1" s="1"/>
  <c r="I15574" i="1" s="1"/>
  <c r="I15575" i="1" s="1"/>
  <c r="I15576" i="1" s="1"/>
  <c r="I15577" i="1" s="1"/>
  <c r="I15578" i="1" s="1"/>
  <c r="I15579" i="1" s="1"/>
  <c r="I15580" i="1" s="1"/>
  <c r="I15581" i="1" s="1"/>
  <c r="I15582" i="1" s="1"/>
  <c r="I15583" i="1" s="1"/>
  <c r="I15584" i="1" s="1"/>
  <c r="I15585" i="1" s="1"/>
  <c r="I15586" i="1" s="1"/>
  <c r="I15587" i="1" s="1"/>
  <c r="I15588" i="1" s="1"/>
  <c r="I15589" i="1" s="1"/>
  <c r="I15590" i="1" s="1"/>
  <c r="I15591" i="1"/>
  <c r="I15592" i="1" s="1"/>
  <c r="I15593" i="1" s="1"/>
  <c r="I15594" i="1" s="1"/>
  <c r="I15595" i="1" s="1"/>
  <c r="I15596" i="1" s="1"/>
  <c r="I15597" i="1" s="1"/>
  <c r="I15598" i="1" s="1"/>
  <c r="I15599" i="1" s="1"/>
  <c r="I15600" i="1" s="1"/>
  <c r="I15601" i="1" s="1"/>
  <c r="I15602" i="1" s="1"/>
  <c r="I15603" i="1" s="1"/>
  <c r="I15604" i="1" s="1"/>
  <c r="I15605" i="1" s="1"/>
  <c r="I15606" i="1" s="1"/>
  <c r="I15607" i="1" s="1"/>
  <c r="I15608" i="1" s="1"/>
  <c r="I15609" i="1" s="1"/>
  <c r="I15610" i="1" s="1"/>
  <c r="I15611" i="1" s="1"/>
  <c r="I15612" i="1" s="1"/>
  <c r="I15613" i="1" s="1"/>
  <c r="I15614" i="1" s="1"/>
  <c r="I15615" i="1" s="1"/>
  <c r="I15616" i="1" s="1"/>
  <c r="I15617" i="1" s="1"/>
  <c r="I15618" i="1" s="1"/>
  <c r="I15619" i="1" s="1"/>
  <c r="I15620" i="1" s="1"/>
  <c r="I15621" i="1" s="1"/>
  <c r="I15622" i="1" s="1"/>
  <c r="I15623" i="1"/>
  <c r="I15624" i="1" s="1"/>
  <c r="I15625" i="1" s="1"/>
  <c r="I15626" i="1" s="1"/>
  <c r="I15627" i="1" s="1"/>
  <c r="I15628" i="1" s="1"/>
  <c r="I15629" i="1" s="1"/>
  <c r="I15630" i="1" s="1"/>
  <c r="I15631" i="1" s="1"/>
  <c r="I15632" i="1" s="1"/>
  <c r="I15633" i="1" s="1"/>
  <c r="I15634" i="1" s="1"/>
  <c r="I15635" i="1" s="1"/>
  <c r="I15636" i="1" s="1"/>
  <c r="I15637" i="1" s="1"/>
  <c r="I15638" i="1" s="1"/>
  <c r="I15639" i="1" s="1"/>
  <c r="I15640" i="1" s="1"/>
  <c r="I15641" i="1" s="1"/>
  <c r="I15642" i="1" s="1"/>
  <c r="I15643" i="1" s="1"/>
  <c r="I15644" i="1" s="1"/>
  <c r="I15645" i="1" s="1"/>
  <c r="I15646" i="1" s="1"/>
  <c r="I15647" i="1" s="1"/>
  <c r="I15648" i="1" s="1"/>
  <c r="I15649" i="1" s="1"/>
  <c r="I15650" i="1" s="1"/>
  <c r="I15651" i="1" s="1"/>
  <c r="I15652" i="1" s="1"/>
  <c r="I15653" i="1" s="1"/>
  <c r="I15654" i="1" s="1"/>
  <c r="I15655" i="1"/>
  <c r="I15656" i="1" s="1"/>
  <c r="I15657" i="1" s="1"/>
  <c r="I15658" i="1" s="1"/>
  <c r="I15659" i="1" s="1"/>
  <c r="I15660" i="1" s="1"/>
  <c r="I15661" i="1" s="1"/>
  <c r="I15662" i="1" s="1"/>
  <c r="I15663" i="1" s="1"/>
  <c r="I15664" i="1" s="1"/>
  <c r="I15665" i="1" s="1"/>
  <c r="I15666" i="1" s="1"/>
  <c r="I15667" i="1" s="1"/>
  <c r="I15668" i="1" s="1"/>
  <c r="I15669" i="1" s="1"/>
  <c r="I15670" i="1" s="1"/>
  <c r="I15671" i="1" s="1"/>
  <c r="I15672" i="1" s="1"/>
  <c r="I15673" i="1" s="1"/>
  <c r="I15674" i="1" s="1"/>
  <c r="I15675" i="1" s="1"/>
  <c r="I15676" i="1" s="1"/>
  <c r="I15677" i="1" s="1"/>
  <c r="I15678" i="1" s="1"/>
  <c r="I15679" i="1" s="1"/>
  <c r="I15680" i="1" s="1"/>
  <c r="I15681" i="1" s="1"/>
  <c r="I15682" i="1" s="1"/>
  <c r="I15683" i="1" s="1"/>
  <c r="I15684" i="1" s="1"/>
  <c r="I15685" i="1" s="1"/>
  <c r="I15686" i="1" s="1"/>
  <c r="I15687" i="1"/>
  <c r="I15688" i="1" s="1"/>
  <c r="I15689" i="1" s="1"/>
  <c r="I15690" i="1" s="1"/>
  <c r="I15691" i="1" s="1"/>
  <c r="I15692" i="1" s="1"/>
  <c r="I15693" i="1" s="1"/>
  <c r="I15694" i="1" s="1"/>
  <c r="I15695" i="1" s="1"/>
  <c r="I15696" i="1" s="1"/>
  <c r="I15697" i="1" s="1"/>
  <c r="I15698" i="1" s="1"/>
  <c r="I15699" i="1" s="1"/>
  <c r="I15700" i="1" s="1"/>
  <c r="I15701" i="1" s="1"/>
  <c r="I15702" i="1" s="1"/>
  <c r="I15703" i="1" s="1"/>
  <c r="I15704" i="1" s="1"/>
  <c r="I15705" i="1" s="1"/>
  <c r="I15706" i="1" s="1"/>
  <c r="I15707" i="1" s="1"/>
  <c r="I15708" i="1" s="1"/>
  <c r="I15709" i="1" s="1"/>
  <c r="I15710" i="1" s="1"/>
  <c r="I15711" i="1" s="1"/>
  <c r="I15712" i="1" s="1"/>
  <c r="I15713" i="1" s="1"/>
  <c r="I15714" i="1" s="1"/>
  <c r="I15715" i="1" s="1"/>
  <c r="I15716" i="1" s="1"/>
  <c r="I15717" i="1" s="1"/>
  <c r="I15718" i="1" s="1"/>
  <c r="I15719" i="1"/>
  <c r="I15720" i="1"/>
  <c r="I15721" i="1" s="1"/>
  <c r="I15722" i="1" s="1"/>
  <c r="I15723" i="1" s="1"/>
  <c r="I15724" i="1" s="1"/>
  <c r="I15725" i="1" s="1"/>
  <c r="I15726" i="1" s="1"/>
  <c r="I15727" i="1" s="1"/>
  <c r="I15728" i="1" s="1"/>
  <c r="I15729" i="1" s="1"/>
  <c r="I15730" i="1" s="1"/>
  <c r="I15731" i="1" s="1"/>
  <c r="I15732" i="1" s="1"/>
  <c r="I15733" i="1" s="1"/>
  <c r="I15734" i="1" s="1"/>
  <c r="I15735" i="1" s="1"/>
  <c r="I15736" i="1" s="1"/>
  <c r="I15737" i="1" s="1"/>
  <c r="I15738" i="1" s="1"/>
  <c r="I15739" i="1" s="1"/>
  <c r="I15740" i="1" s="1"/>
  <c r="I15741" i="1" s="1"/>
  <c r="I15742" i="1" s="1"/>
  <c r="I15743" i="1" s="1"/>
  <c r="I15744" i="1" s="1"/>
  <c r="I15745" i="1" s="1"/>
  <c r="I15746" i="1" s="1"/>
  <c r="I15747" i="1" s="1"/>
  <c r="I15748" i="1" s="1"/>
  <c r="I15749" i="1" s="1"/>
  <c r="I15750" i="1" s="1"/>
  <c r="I15751" i="1"/>
  <c r="I15752" i="1" s="1"/>
  <c r="I15753" i="1" s="1"/>
  <c r="I15754" i="1" s="1"/>
  <c r="I15755" i="1" s="1"/>
  <c r="I15756" i="1" s="1"/>
  <c r="I15757" i="1" s="1"/>
  <c r="I15758" i="1" s="1"/>
  <c r="I15759" i="1" s="1"/>
  <c r="I15760" i="1" s="1"/>
  <c r="I15761" i="1" s="1"/>
  <c r="I15762" i="1" s="1"/>
  <c r="I15763" i="1" s="1"/>
  <c r="I15764" i="1" s="1"/>
  <c r="I15765" i="1" s="1"/>
  <c r="I15766" i="1" s="1"/>
  <c r="I15767" i="1" s="1"/>
  <c r="I15768" i="1" s="1"/>
  <c r="I15769" i="1" s="1"/>
  <c r="I15770" i="1" s="1"/>
  <c r="I15771" i="1" s="1"/>
  <c r="I15772" i="1" s="1"/>
  <c r="I15773" i="1" s="1"/>
  <c r="I15774" i="1" s="1"/>
  <c r="I15775" i="1" s="1"/>
  <c r="I15776" i="1" s="1"/>
  <c r="I15777" i="1" s="1"/>
  <c r="I15778" i="1" s="1"/>
  <c r="I15779" i="1" s="1"/>
  <c r="I15780" i="1" s="1"/>
  <c r="I15781" i="1" s="1"/>
  <c r="I15782" i="1" s="1"/>
  <c r="I15783" i="1"/>
  <c r="I15784" i="1" s="1"/>
  <c r="I15785" i="1" s="1"/>
  <c r="I15786" i="1" s="1"/>
  <c r="I15787" i="1" s="1"/>
  <c r="I15788" i="1" s="1"/>
  <c r="I15789" i="1" s="1"/>
  <c r="I15790" i="1" s="1"/>
  <c r="I15791" i="1" s="1"/>
  <c r="I15792" i="1" s="1"/>
  <c r="I15793" i="1" s="1"/>
  <c r="I15794" i="1" s="1"/>
  <c r="I15795" i="1" s="1"/>
  <c r="I15796" i="1" s="1"/>
  <c r="I15797" i="1" s="1"/>
  <c r="I15798" i="1" s="1"/>
  <c r="I15799" i="1" s="1"/>
  <c r="I15800" i="1" s="1"/>
  <c r="I15801" i="1" s="1"/>
  <c r="I15802" i="1" s="1"/>
  <c r="I15803" i="1" s="1"/>
  <c r="I15804" i="1" s="1"/>
  <c r="I15805" i="1" s="1"/>
  <c r="I15806" i="1" s="1"/>
  <c r="I15807" i="1" s="1"/>
  <c r="I15808" i="1" s="1"/>
  <c r="I15809" i="1" s="1"/>
  <c r="I15810" i="1" s="1"/>
  <c r="I15811" i="1" s="1"/>
  <c r="I15812" i="1" s="1"/>
  <c r="I15813" i="1" s="1"/>
  <c r="I15814" i="1" s="1"/>
  <c r="I15815" i="1"/>
  <c r="I15816" i="1" s="1"/>
  <c r="I15817" i="1" s="1"/>
  <c r="I15818" i="1" s="1"/>
  <c r="I15819" i="1" s="1"/>
  <c r="I15820" i="1" s="1"/>
  <c r="I15821" i="1" s="1"/>
  <c r="I15822" i="1" s="1"/>
  <c r="I15823" i="1" s="1"/>
  <c r="I15824" i="1" s="1"/>
  <c r="I15825" i="1" s="1"/>
  <c r="I15826" i="1" s="1"/>
  <c r="I15827" i="1" s="1"/>
  <c r="I15828" i="1" s="1"/>
  <c r="I15829" i="1" s="1"/>
  <c r="I15830" i="1" s="1"/>
  <c r="I15831" i="1" s="1"/>
  <c r="I15832" i="1" s="1"/>
  <c r="I15833" i="1" s="1"/>
  <c r="I15834" i="1" s="1"/>
  <c r="I15835" i="1" s="1"/>
  <c r="I15836" i="1" s="1"/>
  <c r="I15837" i="1" s="1"/>
  <c r="I15838" i="1" s="1"/>
  <c r="I15839" i="1" s="1"/>
  <c r="I15840" i="1" s="1"/>
  <c r="I15841" i="1" s="1"/>
  <c r="I15842" i="1" s="1"/>
  <c r="I15843" i="1" s="1"/>
  <c r="I15844" i="1" s="1"/>
  <c r="I15845" i="1" s="1"/>
  <c r="I15846" i="1" s="1"/>
  <c r="I15847" i="1"/>
  <c r="I15848" i="1" s="1"/>
  <c r="I15849" i="1" s="1"/>
  <c r="I15850" i="1" s="1"/>
  <c r="I15851" i="1" s="1"/>
  <c r="I15852" i="1" s="1"/>
  <c r="I15853" i="1" s="1"/>
  <c r="I15854" i="1" s="1"/>
  <c r="I15855" i="1" s="1"/>
  <c r="I15856" i="1" s="1"/>
  <c r="I15857" i="1" s="1"/>
  <c r="I15858" i="1" s="1"/>
  <c r="I15859" i="1" s="1"/>
  <c r="I15860" i="1" s="1"/>
  <c r="I15861" i="1" s="1"/>
  <c r="I15862" i="1" s="1"/>
  <c r="I15863" i="1" s="1"/>
  <c r="I15864" i="1" s="1"/>
  <c r="I15865" i="1" s="1"/>
  <c r="I15866" i="1" s="1"/>
  <c r="I15867" i="1" s="1"/>
  <c r="I15868" i="1" s="1"/>
  <c r="I15869" i="1" s="1"/>
  <c r="I15870" i="1" s="1"/>
  <c r="I15871" i="1" s="1"/>
  <c r="I15872" i="1" s="1"/>
  <c r="I15873" i="1" s="1"/>
  <c r="I15874" i="1" s="1"/>
  <c r="I15875" i="1" s="1"/>
  <c r="I15876" i="1" s="1"/>
  <c r="I15877" i="1" s="1"/>
  <c r="I15878" i="1" s="1"/>
  <c r="I15879" i="1"/>
  <c r="I15880" i="1" s="1"/>
  <c r="I15881" i="1" s="1"/>
  <c r="I15882" i="1" s="1"/>
  <c r="I15883" i="1" s="1"/>
  <c r="I15884" i="1" s="1"/>
  <c r="I15885" i="1" s="1"/>
  <c r="I15886" i="1" s="1"/>
  <c r="I15887" i="1" s="1"/>
  <c r="I15888" i="1" s="1"/>
  <c r="I15889" i="1" s="1"/>
  <c r="I15890" i="1" s="1"/>
  <c r="I15891" i="1" s="1"/>
  <c r="I15892" i="1" s="1"/>
  <c r="I15893" i="1" s="1"/>
  <c r="I15894" i="1" s="1"/>
  <c r="I15895" i="1" s="1"/>
  <c r="I15896" i="1" s="1"/>
  <c r="I15897" i="1" s="1"/>
  <c r="I15898" i="1" s="1"/>
  <c r="I15899" i="1" s="1"/>
  <c r="I15900" i="1" s="1"/>
  <c r="I15901" i="1" s="1"/>
  <c r="I15902" i="1" s="1"/>
  <c r="I15903" i="1" s="1"/>
  <c r="I15904" i="1" s="1"/>
  <c r="I15905" i="1" s="1"/>
  <c r="I15906" i="1" s="1"/>
  <c r="I15907" i="1" s="1"/>
  <c r="I15908" i="1" s="1"/>
  <c r="I15909" i="1" s="1"/>
  <c r="I15910" i="1" s="1"/>
  <c r="I15911" i="1"/>
  <c r="I15912" i="1" s="1"/>
  <c r="I15913" i="1" s="1"/>
  <c r="I15914" i="1" s="1"/>
  <c r="I15915" i="1" s="1"/>
  <c r="I15916" i="1" s="1"/>
  <c r="I15917" i="1" s="1"/>
  <c r="I15918" i="1" s="1"/>
  <c r="I15919" i="1" s="1"/>
  <c r="I15920" i="1" s="1"/>
  <c r="I15921" i="1" s="1"/>
  <c r="I15922" i="1" s="1"/>
  <c r="I15923" i="1" s="1"/>
  <c r="I15924" i="1" s="1"/>
  <c r="I15925" i="1" s="1"/>
  <c r="I15926" i="1" s="1"/>
  <c r="I15927" i="1" s="1"/>
  <c r="I15928" i="1" s="1"/>
  <c r="I15929" i="1" s="1"/>
  <c r="I15930" i="1" s="1"/>
  <c r="I15931" i="1" s="1"/>
  <c r="I15932" i="1" s="1"/>
  <c r="I15933" i="1" s="1"/>
  <c r="I15934" i="1" s="1"/>
  <c r="I15935" i="1" s="1"/>
  <c r="I15936" i="1" s="1"/>
  <c r="I15937" i="1" s="1"/>
  <c r="I15938" i="1" s="1"/>
  <c r="I15939" i="1" s="1"/>
  <c r="I15940" i="1" s="1"/>
  <c r="I15941" i="1" s="1"/>
  <c r="I15942" i="1" s="1"/>
  <c r="I15943" i="1"/>
  <c r="I15944" i="1" s="1"/>
  <c r="I15945" i="1" s="1"/>
  <c r="I15946" i="1" s="1"/>
  <c r="I15947" i="1" s="1"/>
  <c r="I15948" i="1" s="1"/>
  <c r="I15949" i="1" s="1"/>
  <c r="I15950" i="1" s="1"/>
  <c r="I15951" i="1" s="1"/>
  <c r="I15952" i="1" s="1"/>
  <c r="I15953" i="1" s="1"/>
  <c r="I15954" i="1" s="1"/>
  <c r="I15955" i="1" s="1"/>
  <c r="I15956" i="1" s="1"/>
  <c r="I15957" i="1" s="1"/>
  <c r="I15958" i="1" s="1"/>
  <c r="I15959" i="1" s="1"/>
  <c r="I15960" i="1" s="1"/>
  <c r="I15961" i="1" s="1"/>
  <c r="I15962" i="1" s="1"/>
  <c r="I15963" i="1" s="1"/>
  <c r="I15964" i="1" s="1"/>
  <c r="I15965" i="1" s="1"/>
  <c r="I15966" i="1" s="1"/>
  <c r="I15967" i="1" s="1"/>
  <c r="I15968" i="1" s="1"/>
  <c r="I15969" i="1" s="1"/>
  <c r="I15970" i="1" s="1"/>
  <c r="I15971" i="1" s="1"/>
  <c r="I15972" i="1" s="1"/>
  <c r="I15973" i="1" s="1"/>
  <c r="I15974" i="1" s="1"/>
  <c r="I15975" i="1"/>
  <c r="I15976" i="1" s="1"/>
  <c r="I15977" i="1" s="1"/>
  <c r="I15978" i="1" s="1"/>
  <c r="I15979" i="1" s="1"/>
  <c r="I15980" i="1" s="1"/>
  <c r="I15981" i="1" s="1"/>
  <c r="I15982" i="1" s="1"/>
  <c r="I15983" i="1" s="1"/>
  <c r="I15984" i="1" s="1"/>
  <c r="I15985" i="1" s="1"/>
  <c r="I15986" i="1" s="1"/>
  <c r="I15987" i="1" s="1"/>
  <c r="I15988" i="1" s="1"/>
  <c r="I15989" i="1" s="1"/>
  <c r="I15990" i="1" s="1"/>
  <c r="I15991" i="1" s="1"/>
  <c r="I15992" i="1" s="1"/>
  <c r="I15993" i="1" s="1"/>
  <c r="I15994" i="1" s="1"/>
  <c r="I15995" i="1" s="1"/>
  <c r="I15996" i="1" s="1"/>
  <c r="I15997" i="1" s="1"/>
  <c r="I15998" i="1" s="1"/>
  <c r="I15999" i="1" s="1"/>
  <c r="I16000" i="1" s="1"/>
  <c r="I16001" i="1" s="1"/>
  <c r="I16002" i="1" s="1"/>
  <c r="I16003" i="1" s="1"/>
  <c r="I16004" i="1" s="1"/>
  <c r="I16005" i="1" s="1"/>
  <c r="I16006" i="1" s="1"/>
  <c r="I16007" i="1"/>
  <c r="I16008" i="1"/>
  <c r="I16009" i="1" s="1"/>
  <c r="I16010" i="1" s="1"/>
  <c r="I16011" i="1" s="1"/>
  <c r="I16012" i="1" s="1"/>
  <c r="I16013" i="1" s="1"/>
  <c r="I16014" i="1" s="1"/>
  <c r="I16015" i="1" s="1"/>
  <c r="I16016" i="1" s="1"/>
  <c r="I16017" i="1" s="1"/>
  <c r="I16018" i="1" s="1"/>
  <c r="I16019" i="1" s="1"/>
  <c r="I16020" i="1" s="1"/>
  <c r="I16021" i="1" s="1"/>
  <c r="I16022" i="1" s="1"/>
  <c r="I16023" i="1" s="1"/>
  <c r="I16024" i="1" s="1"/>
  <c r="I16025" i="1" s="1"/>
  <c r="I16026" i="1" s="1"/>
  <c r="I16027" i="1" s="1"/>
  <c r="I16028" i="1" s="1"/>
  <c r="I16029" i="1" s="1"/>
  <c r="I16030" i="1" s="1"/>
  <c r="I16031" i="1" s="1"/>
  <c r="I16032" i="1" s="1"/>
  <c r="I16033" i="1" s="1"/>
  <c r="I16034" i="1" s="1"/>
  <c r="I16035" i="1" s="1"/>
  <c r="I16036" i="1" s="1"/>
  <c r="I16037" i="1" s="1"/>
  <c r="I16038" i="1" s="1"/>
  <c r="I16039" i="1"/>
  <c r="I16040" i="1"/>
  <c r="I16041" i="1" s="1"/>
  <c r="I16042" i="1" s="1"/>
  <c r="I16043" i="1" s="1"/>
  <c r="I16044" i="1" s="1"/>
  <c r="I16045" i="1" s="1"/>
  <c r="I16046" i="1" s="1"/>
  <c r="I16047" i="1" s="1"/>
  <c r="I16048" i="1" s="1"/>
  <c r="I16049" i="1" s="1"/>
  <c r="I16050" i="1" s="1"/>
  <c r="I16051" i="1" s="1"/>
  <c r="I16052" i="1" s="1"/>
  <c r="I16053" i="1" s="1"/>
  <c r="I16054" i="1" s="1"/>
  <c r="I16055" i="1" s="1"/>
  <c r="I16056" i="1" s="1"/>
  <c r="I16057" i="1" s="1"/>
  <c r="I16058" i="1" s="1"/>
  <c r="I16059" i="1" s="1"/>
  <c r="I16060" i="1" s="1"/>
  <c r="I16061" i="1" s="1"/>
  <c r="I16062" i="1" s="1"/>
  <c r="I16063" i="1" s="1"/>
  <c r="I16064" i="1" s="1"/>
  <c r="I16065" i="1" s="1"/>
  <c r="I16066" i="1" s="1"/>
  <c r="I16067" i="1" s="1"/>
  <c r="I16068" i="1" s="1"/>
  <c r="I16069" i="1" s="1"/>
  <c r="I16070" i="1" s="1"/>
  <c r="I16071" i="1"/>
  <c r="I16072" i="1" s="1"/>
  <c r="I16073" i="1" s="1"/>
  <c r="I16074" i="1" s="1"/>
  <c r="I16075" i="1" s="1"/>
  <c r="I16076" i="1" s="1"/>
  <c r="I16077" i="1" s="1"/>
  <c r="I16078" i="1" s="1"/>
  <c r="I16079" i="1" s="1"/>
  <c r="I16080" i="1" s="1"/>
  <c r="I16081" i="1" s="1"/>
  <c r="I16082" i="1" s="1"/>
  <c r="I16083" i="1" s="1"/>
  <c r="I16084" i="1" s="1"/>
  <c r="I16085" i="1" s="1"/>
  <c r="I16086" i="1" s="1"/>
  <c r="I16087" i="1" s="1"/>
  <c r="I16088" i="1" s="1"/>
  <c r="I16089" i="1" s="1"/>
  <c r="I16090" i="1" s="1"/>
  <c r="I16091" i="1" s="1"/>
  <c r="I16092" i="1" s="1"/>
  <c r="I16093" i="1" s="1"/>
  <c r="I16094" i="1" s="1"/>
  <c r="I16095" i="1" s="1"/>
  <c r="I16096" i="1" s="1"/>
  <c r="I16097" i="1" s="1"/>
  <c r="I16098" i="1" s="1"/>
  <c r="I16099" i="1" s="1"/>
  <c r="I16100" i="1" s="1"/>
  <c r="I16101" i="1" s="1"/>
  <c r="I16102" i="1" s="1"/>
  <c r="I16103" i="1"/>
  <c r="I16104" i="1" s="1"/>
  <c r="I16105" i="1" s="1"/>
  <c r="I16106" i="1" s="1"/>
  <c r="I16107" i="1" s="1"/>
  <c r="I16108" i="1" s="1"/>
  <c r="I16109" i="1" s="1"/>
  <c r="I16110" i="1" s="1"/>
  <c r="I16111" i="1" s="1"/>
  <c r="I16112" i="1" s="1"/>
  <c r="I16113" i="1" s="1"/>
  <c r="I16114" i="1" s="1"/>
  <c r="I16115" i="1" s="1"/>
  <c r="I16116" i="1" s="1"/>
  <c r="I16117" i="1" s="1"/>
  <c r="I16118" i="1" s="1"/>
  <c r="I16119" i="1" s="1"/>
  <c r="I16120" i="1" s="1"/>
  <c r="I16121" i="1" s="1"/>
  <c r="I16122" i="1" s="1"/>
  <c r="I16123" i="1" s="1"/>
  <c r="I16124" i="1" s="1"/>
  <c r="I16125" i="1" s="1"/>
  <c r="I16126" i="1" s="1"/>
  <c r="I16127" i="1" s="1"/>
  <c r="I16128" i="1" s="1"/>
  <c r="I16129" i="1" s="1"/>
  <c r="I16130" i="1" s="1"/>
  <c r="I16131" i="1" s="1"/>
  <c r="I16132" i="1" s="1"/>
  <c r="I16133" i="1" s="1"/>
  <c r="I16134" i="1" s="1"/>
  <c r="I16135" i="1"/>
  <c r="I16136" i="1" s="1"/>
  <c r="I16137" i="1" s="1"/>
  <c r="I16138" i="1" s="1"/>
  <c r="I16139" i="1" s="1"/>
  <c r="I16140" i="1" s="1"/>
  <c r="I16141" i="1" s="1"/>
  <c r="I16142" i="1" s="1"/>
  <c r="I16143" i="1" s="1"/>
  <c r="I16144" i="1" s="1"/>
  <c r="I16145" i="1" s="1"/>
  <c r="I16146" i="1" s="1"/>
  <c r="I16147" i="1" s="1"/>
  <c r="I16148" i="1" s="1"/>
  <c r="I16149" i="1" s="1"/>
  <c r="I16150" i="1" s="1"/>
  <c r="I16151" i="1" s="1"/>
  <c r="I16152" i="1" s="1"/>
  <c r="I16153" i="1" s="1"/>
  <c r="I16154" i="1" s="1"/>
  <c r="I16155" i="1" s="1"/>
  <c r="I16156" i="1" s="1"/>
  <c r="I16157" i="1" s="1"/>
  <c r="I16158" i="1" s="1"/>
  <c r="I16159" i="1" s="1"/>
  <c r="I16160" i="1" s="1"/>
  <c r="I16161" i="1" s="1"/>
  <c r="I16162" i="1" s="1"/>
  <c r="I16163" i="1" s="1"/>
  <c r="I16164" i="1" s="1"/>
  <c r="I16165" i="1" s="1"/>
  <c r="I16166" i="1" s="1"/>
  <c r="I16167" i="1"/>
  <c r="I16168" i="1" s="1"/>
  <c r="I16169" i="1" s="1"/>
  <c r="I16170" i="1" s="1"/>
  <c r="I16171" i="1" s="1"/>
  <c r="I16172" i="1" s="1"/>
  <c r="I16173" i="1" s="1"/>
  <c r="I16174" i="1" s="1"/>
  <c r="I16175" i="1" s="1"/>
  <c r="I16176" i="1" s="1"/>
  <c r="I16177" i="1" s="1"/>
  <c r="I16178" i="1" s="1"/>
  <c r="I16179" i="1" s="1"/>
  <c r="I16180" i="1" s="1"/>
  <c r="I16181" i="1" s="1"/>
  <c r="I16182" i="1" s="1"/>
  <c r="I16183" i="1" s="1"/>
  <c r="I16184" i="1" s="1"/>
  <c r="I16185" i="1" s="1"/>
  <c r="I16186" i="1" s="1"/>
  <c r="I16187" i="1" s="1"/>
  <c r="I16188" i="1" s="1"/>
  <c r="I16189" i="1" s="1"/>
  <c r="I16190" i="1" s="1"/>
  <c r="I16191" i="1" s="1"/>
  <c r="I16192" i="1" s="1"/>
  <c r="I16193" i="1" s="1"/>
  <c r="I16194" i="1" s="1"/>
  <c r="I16195" i="1" s="1"/>
  <c r="I16196" i="1" s="1"/>
  <c r="I16197" i="1" s="1"/>
  <c r="I16198" i="1" s="1"/>
  <c r="I16199" i="1"/>
  <c r="I16200" i="1" s="1"/>
  <c r="I16201" i="1" s="1"/>
  <c r="I16202" i="1" s="1"/>
  <c r="I16203" i="1" s="1"/>
  <c r="I16204" i="1" s="1"/>
  <c r="I16205" i="1" s="1"/>
  <c r="I16206" i="1" s="1"/>
  <c r="I16207" i="1" s="1"/>
  <c r="I16208" i="1" s="1"/>
  <c r="I16209" i="1" s="1"/>
  <c r="I16210" i="1" s="1"/>
  <c r="I16211" i="1" s="1"/>
  <c r="I16212" i="1" s="1"/>
  <c r="I16213" i="1" s="1"/>
  <c r="I16214" i="1" s="1"/>
  <c r="I16215" i="1" s="1"/>
  <c r="I16216" i="1" s="1"/>
  <c r="I16217" i="1" s="1"/>
  <c r="I16218" i="1" s="1"/>
  <c r="I16219" i="1" s="1"/>
  <c r="I16220" i="1" s="1"/>
  <c r="I16221" i="1" s="1"/>
  <c r="I16222" i="1" s="1"/>
  <c r="I16223" i="1" s="1"/>
  <c r="I16224" i="1" s="1"/>
  <c r="I16225" i="1" s="1"/>
  <c r="I16226" i="1" s="1"/>
  <c r="I16227" i="1" s="1"/>
  <c r="I16228" i="1" s="1"/>
  <c r="I16229" i="1" s="1"/>
  <c r="I16230" i="1" s="1"/>
  <c r="I16231" i="1"/>
  <c r="I16232" i="1" s="1"/>
  <c r="I16233" i="1" s="1"/>
  <c r="I16234" i="1" s="1"/>
  <c r="I16235" i="1" s="1"/>
  <c r="I16236" i="1" s="1"/>
  <c r="I16237" i="1" s="1"/>
  <c r="I16238" i="1" s="1"/>
  <c r="I16239" i="1" s="1"/>
  <c r="I16240" i="1" s="1"/>
  <c r="I16241" i="1" s="1"/>
  <c r="I16242" i="1" s="1"/>
  <c r="I16243" i="1" s="1"/>
  <c r="I16244" i="1" s="1"/>
  <c r="I16245" i="1" s="1"/>
  <c r="I16246" i="1" s="1"/>
  <c r="I16247" i="1" s="1"/>
  <c r="I16248" i="1" s="1"/>
  <c r="I16249" i="1" s="1"/>
  <c r="I16250" i="1" s="1"/>
  <c r="I16251" i="1" s="1"/>
  <c r="I16252" i="1" s="1"/>
  <c r="I16253" i="1" s="1"/>
  <c r="I16254" i="1" s="1"/>
  <c r="I16255" i="1" s="1"/>
  <c r="I16256" i="1" s="1"/>
  <c r="I16257" i="1" s="1"/>
  <c r="I16258" i="1" s="1"/>
  <c r="I16259" i="1" s="1"/>
  <c r="I16260" i="1" s="1"/>
  <c r="I16261" i="1" s="1"/>
  <c r="I16262" i="1" s="1"/>
  <c r="I16263" i="1"/>
  <c r="I16264" i="1" s="1"/>
  <c r="I16265" i="1" s="1"/>
  <c r="I16266" i="1" s="1"/>
  <c r="I16267" i="1" s="1"/>
  <c r="I16268" i="1" s="1"/>
  <c r="I16269" i="1" s="1"/>
  <c r="I16270" i="1" s="1"/>
  <c r="I16271" i="1" s="1"/>
  <c r="I16272" i="1" s="1"/>
  <c r="I16273" i="1" s="1"/>
  <c r="I16274" i="1" s="1"/>
  <c r="I16275" i="1" s="1"/>
  <c r="I16276" i="1" s="1"/>
  <c r="I16277" i="1" s="1"/>
  <c r="I16278" i="1" s="1"/>
  <c r="I16279" i="1" s="1"/>
  <c r="I16280" i="1" s="1"/>
  <c r="I16281" i="1" s="1"/>
  <c r="I16282" i="1" s="1"/>
  <c r="I16283" i="1" s="1"/>
  <c r="I16284" i="1" s="1"/>
  <c r="I16285" i="1" s="1"/>
  <c r="I16286" i="1" s="1"/>
  <c r="I16287" i="1" s="1"/>
  <c r="I16288" i="1" s="1"/>
  <c r="I16289" i="1" s="1"/>
  <c r="I16290" i="1" s="1"/>
  <c r="I16291" i="1" s="1"/>
  <c r="I16292" i="1" s="1"/>
  <c r="I16293" i="1" s="1"/>
  <c r="I16294" i="1" s="1"/>
  <c r="I16295" i="1"/>
  <c r="I16296" i="1" s="1"/>
  <c r="I16297" i="1" s="1"/>
  <c r="I16298" i="1" s="1"/>
  <c r="I16299" i="1" s="1"/>
  <c r="I16300" i="1" s="1"/>
  <c r="I16301" i="1" s="1"/>
  <c r="I16302" i="1" s="1"/>
  <c r="I16303" i="1" s="1"/>
  <c r="I16304" i="1" s="1"/>
  <c r="I16305" i="1" s="1"/>
  <c r="I16306" i="1" s="1"/>
  <c r="I16307" i="1" s="1"/>
  <c r="I16308" i="1" s="1"/>
  <c r="I16309" i="1" s="1"/>
  <c r="I16310" i="1" s="1"/>
  <c r="I16311" i="1" s="1"/>
  <c r="I16312" i="1" s="1"/>
  <c r="I16313" i="1" s="1"/>
  <c r="I16314" i="1" s="1"/>
  <c r="I16315" i="1" s="1"/>
  <c r="I16316" i="1" s="1"/>
  <c r="I16317" i="1" s="1"/>
  <c r="I16318" i="1" s="1"/>
  <c r="I16319" i="1" s="1"/>
  <c r="I16320" i="1" s="1"/>
  <c r="I16321" i="1" s="1"/>
  <c r="I16322" i="1" s="1"/>
  <c r="I16323" i="1" s="1"/>
  <c r="I16324" i="1" s="1"/>
  <c r="I16325" i="1" s="1"/>
  <c r="I16326" i="1" s="1"/>
  <c r="I16327" i="1"/>
  <c r="I16328" i="1" s="1"/>
  <c r="I16329" i="1" s="1"/>
  <c r="I16330" i="1" s="1"/>
  <c r="I16331" i="1" s="1"/>
  <c r="I16332" i="1" s="1"/>
  <c r="I16333" i="1" s="1"/>
  <c r="I16334" i="1" s="1"/>
  <c r="I16335" i="1" s="1"/>
  <c r="I16336" i="1" s="1"/>
  <c r="I16337" i="1" s="1"/>
  <c r="I16338" i="1" s="1"/>
  <c r="I16339" i="1" s="1"/>
  <c r="I16340" i="1" s="1"/>
  <c r="I16341" i="1" s="1"/>
  <c r="I16342" i="1" s="1"/>
  <c r="I16343" i="1" s="1"/>
  <c r="I16344" i="1" s="1"/>
  <c r="I16345" i="1" s="1"/>
  <c r="I16346" i="1" s="1"/>
  <c r="I16347" i="1" s="1"/>
  <c r="I16348" i="1" s="1"/>
  <c r="I16349" i="1" s="1"/>
  <c r="I16350" i="1" s="1"/>
  <c r="I16351" i="1" s="1"/>
  <c r="I16352" i="1" s="1"/>
  <c r="I16353" i="1" s="1"/>
  <c r="I16354" i="1" s="1"/>
  <c r="I16355" i="1" s="1"/>
  <c r="I16356" i="1" s="1"/>
  <c r="I16357" i="1" s="1"/>
  <c r="I16358" i="1" s="1"/>
  <c r="I16359" i="1"/>
  <c r="I16360" i="1" s="1"/>
  <c r="I16361" i="1" s="1"/>
  <c r="I16362" i="1" s="1"/>
  <c r="I16363" i="1" s="1"/>
  <c r="I16364" i="1" s="1"/>
  <c r="I16365" i="1" s="1"/>
  <c r="I16366" i="1" s="1"/>
  <c r="I16367" i="1" s="1"/>
  <c r="I16368" i="1" s="1"/>
  <c r="I16369" i="1" s="1"/>
  <c r="I16370" i="1" s="1"/>
  <c r="I16371" i="1" s="1"/>
  <c r="I16372" i="1" s="1"/>
  <c r="I16373" i="1" s="1"/>
  <c r="I16374" i="1" s="1"/>
  <c r="I16375" i="1" s="1"/>
  <c r="I16376" i="1" s="1"/>
  <c r="I16377" i="1" s="1"/>
  <c r="I16378" i="1" s="1"/>
  <c r="I16379" i="1" s="1"/>
  <c r="I16380" i="1" s="1"/>
  <c r="I16381" i="1" s="1"/>
  <c r="I16382" i="1" s="1"/>
  <c r="I16383" i="1" s="1"/>
  <c r="I16384" i="1" s="1"/>
  <c r="I16385" i="1" s="1"/>
  <c r="I16386" i="1" s="1"/>
  <c r="I16387" i="1" s="1"/>
  <c r="I16388" i="1" s="1"/>
  <c r="I16389" i="1" s="1"/>
  <c r="I16390" i="1" s="1"/>
  <c r="I16391" i="1"/>
  <c r="I16392" i="1" s="1"/>
  <c r="I16393" i="1" s="1"/>
  <c r="I16394" i="1" s="1"/>
  <c r="I16395" i="1" s="1"/>
  <c r="I16396" i="1" s="1"/>
  <c r="I16397" i="1" s="1"/>
  <c r="I16398" i="1" s="1"/>
  <c r="I16399" i="1" s="1"/>
  <c r="I16400" i="1" s="1"/>
  <c r="I16401" i="1" s="1"/>
  <c r="I16402" i="1" s="1"/>
  <c r="I16403" i="1" s="1"/>
  <c r="I16404" i="1" s="1"/>
  <c r="I16405" i="1" s="1"/>
  <c r="I16406" i="1" s="1"/>
  <c r="I16407" i="1" s="1"/>
  <c r="I16408" i="1" s="1"/>
  <c r="I16409" i="1" s="1"/>
  <c r="I16410" i="1" s="1"/>
  <c r="I16411" i="1" s="1"/>
  <c r="I16412" i="1" s="1"/>
  <c r="I16413" i="1" s="1"/>
  <c r="I16414" i="1" s="1"/>
  <c r="I16415" i="1" s="1"/>
  <c r="I16416" i="1" s="1"/>
  <c r="I16417" i="1" s="1"/>
  <c r="I16418" i="1" s="1"/>
  <c r="I16419" i="1" s="1"/>
  <c r="I16420" i="1" s="1"/>
  <c r="I16421" i="1" s="1"/>
  <c r="I16422" i="1" s="1"/>
  <c r="I16423" i="1"/>
  <c r="I16424" i="1" s="1"/>
  <c r="I16425" i="1" s="1"/>
  <c r="I16426" i="1" s="1"/>
  <c r="I16427" i="1" s="1"/>
  <c r="I16428" i="1" s="1"/>
  <c r="I16429" i="1" s="1"/>
  <c r="I16430" i="1" s="1"/>
  <c r="I16431" i="1" s="1"/>
  <c r="I16432" i="1" s="1"/>
  <c r="I16433" i="1" s="1"/>
  <c r="I16434" i="1" s="1"/>
  <c r="I16435" i="1" s="1"/>
  <c r="I16436" i="1" s="1"/>
  <c r="I16437" i="1" s="1"/>
  <c r="I16438" i="1" s="1"/>
  <c r="I16439" i="1" s="1"/>
  <c r="I16440" i="1" s="1"/>
  <c r="I16441" i="1" s="1"/>
  <c r="I16442" i="1" s="1"/>
  <c r="I16443" i="1" s="1"/>
  <c r="I16444" i="1" s="1"/>
  <c r="I16445" i="1" s="1"/>
  <c r="I16446" i="1" s="1"/>
  <c r="I16447" i="1" s="1"/>
  <c r="I16448" i="1" s="1"/>
  <c r="I16449" i="1" s="1"/>
  <c r="I16450" i="1" s="1"/>
  <c r="I16451" i="1" s="1"/>
  <c r="I16452" i="1" s="1"/>
  <c r="I16453" i="1" s="1"/>
  <c r="I16454" i="1" s="1"/>
  <c r="I16455" i="1"/>
  <c r="I16456" i="1" s="1"/>
  <c r="I16457" i="1" s="1"/>
  <c r="I16458" i="1" s="1"/>
  <c r="I16459" i="1" s="1"/>
  <c r="I16460" i="1" s="1"/>
  <c r="I16461" i="1" s="1"/>
  <c r="I16462" i="1" s="1"/>
  <c r="I16463" i="1" s="1"/>
  <c r="I16464" i="1" s="1"/>
  <c r="I16465" i="1" s="1"/>
  <c r="I16466" i="1" s="1"/>
  <c r="I16467" i="1" s="1"/>
  <c r="I16468" i="1" s="1"/>
  <c r="I16469" i="1" s="1"/>
  <c r="I16470" i="1" s="1"/>
  <c r="I16471" i="1" s="1"/>
  <c r="I16472" i="1" s="1"/>
  <c r="I16473" i="1" s="1"/>
  <c r="I16474" i="1" s="1"/>
  <c r="I16475" i="1" s="1"/>
  <c r="I16476" i="1" s="1"/>
  <c r="I16477" i="1" s="1"/>
  <c r="I16478" i="1" s="1"/>
  <c r="I16479" i="1" s="1"/>
  <c r="I16480" i="1" s="1"/>
  <c r="I16481" i="1" s="1"/>
  <c r="I16482" i="1" s="1"/>
  <c r="I16483" i="1" s="1"/>
  <c r="I16484" i="1" s="1"/>
  <c r="I16485" i="1" s="1"/>
  <c r="I16486" i="1" s="1"/>
  <c r="I16487" i="1"/>
  <c r="I16488" i="1" s="1"/>
  <c r="I16489" i="1" s="1"/>
  <c r="I16490" i="1" s="1"/>
  <c r="I16491" i="1" s="1"/>
  <c r="I16492" i="1" s="1"/>
  <c r="I16493" i="1" s="1"/>
  <c r="I16494" i="1" s="1"/>
  <c r="I16495" i="1" s="1"/>
  <c r="I16496" i="1" s="1"/>
  <c r="I16497" i="1" s="1"/>
  <c r="I16498" i="1" s="1"/>
  <c r="I16499" i="1" s="1"/>
  <c r="I16500" i="1" s="1"/>
  <c r="I16501" i="1" s="1"/>
  <c r="I16502" i="1" s="1"/>
  <c r="I16503" i="1" s="1"/>
  <c r="I16504" i="1" s="1"/>
  <c r="I16505" i="1" s="1"/>
  <c r="I16506" i="1" s="1"/>
  <c r="I16507" i="1" s="1"/>
  <c r="I16508" i="1" s="1"/>
  <c r="I16509" i="1" s="1"/>
  <c r="I16510" i="1" s="1"/>
  <c r="I16511" i="1" s="1"/>
  <c r="I16512" i="1" s="1"/>
  <c r="I16513" i="1" s="1"/>
  <c r="I16514" i="1" s="1"/>
  <c r="I16515" i="1" s="1"/>
  <c r="I16516" i="1" s="1"/>
  <c r="I16517" i="1" s="1"/>
  <c r="I16518" i="1" s="1"/>
  <c r="I16519" i="1"/>
  <c r="I16520" i="1" s="1"/>
  <c r="I16521" i="1" s="1"/>
  <c r="I16522" i="1" s="1"/>
  <c r="I16523" i="1" s="1"/>
  <c r="I16524" i="1" s="1"/>
  <c r="I16525" i="1" s="1"/>
  <c r="I16526" i="1" s="1"/>
  <c r="I16527" i="1" s="1"/>
  <c r="I16528" i="1" s="1"/>
  <c r="I16529" i="1" s="1"/>
  <c r="I16530" i="1" s="1"/>
  <c r="I16531" i="1" s="1"/>
  <c r="I16532" i="1" s="1"/>
  <c r="I16533" i="1" s="1"/>
  <c r="I16534" i="1" s="1"/>
  <c r="I16535" i="1" s="1"/>
  <c r="I16536" i="1" s="1"/>
  <c r="I16537" i="1" s="1"/>
  <c r="I16538" i="1" s="1"/>
  <c r="I16539" i="1" s="1"/>
  <c r="I16540" i="1" s="1"/>
  <c r="I16541" i="1" s="1"/>
  <c r="I16542" i="1" s="1"/>
  <c r="I16543" i="1" s="1"/>
  <c r="I16544" i="1" s="1"/>
  <c r="I16545" i="1" s="1"/>
  <c r="I16546" i="1" s="1"/>
  <c r="I16547" i="1" s="1"/>
  <c r="I16548" i="1" s="1"/>
  <c r="I16549" i="1" s="1"/>
  <c r="I16550" i="1" s="1"/>
  <c r="I16551" i="1"/>
  <c r="I16552" i="1" s="1"/>
  <c r="I16553" i="1" s="1"/>
  <c r="I16554" i="1" s="1"/>
  <c r="I16555" i="1" s="1"/>
  <c r="I16556" i="1" s="1"/>
  <c r="I16557" i="1" s="1"/>
  <c r="I16558" i="1" s="1"/>
  <c r="I16559" i="1" s="1"/>
  <c r="I16560" i="1" s="1"/>
  <c r="I16561" i="1" s="1"/>
  <c r="I16562" i="1" s="1"/>
  <c r="I16563" i="1" s="1"/>
  <c r="I16564" i="1" s="1"/>
  <c r="I16565" i="1" s="1"/>
  <c r="I16566" i="1" s="1"/>
  <c r="I16567" i="1" s="1"/>
  <c r="I16568" i="1" s="1"/>
  <c r="I16569" i="1" s="1"/>
  <c r="I16570" i="1" s="1"/>
  <c r="I16571" i="1" s="1"/>
  <c r="I16572" i="1" s="1"/>
  <c r="I16573" i="1" s="1"/>
  <c r="I16574" i="1" s="1"/>
  <c r="I16575" i="1" s="1"/>
  <c r="I16576" i="1" s="1"/>
  <c r="I16577" i="1" s="1"/>
  <c r="I16578" i="1" s="1"/>
  <c r="I16579" i="1" s="1"/>
  <c r="I16580" i="1" s="1"/>
  <c r="I16581" i="1" s="1"/>
  <c r="I16582" i="1" s="1"/>
  <c r="I16583" i="1"/>
  <c r="I16584" i="1" s="1"/>
  <c r="I16585" i="1" s="1"/>
  <c r="I16586" i="1" s="1"/>
  <c r="I16587" i="1" s="1"/>
  <c r="I16588" i="1" s="1"/>
  <c r="I16589" i="1" s="1"/>
  <c r="I16590" i="1" s="1"/>
  <c r="I16591" i="1" s="1"/>
  <c r="I16592" i="1" s="1"/>
  <c r="I16593" i="1" s="1"/>
  <c r="I16594" i="1" s="1"/>
  <c r="I16595" i="1" s="1"/>
  <c r="I16596" i="1" s="1"/>
  <c r="I16597" i="1" s="1"/>
  <c r="I16598" i="1" s="1"/>
  <c r="I16599" i="1" s="1"/>
  <c r="I16600" i="1" s="1"/>
  <c r="I16601" i="1" s="1"/>
  <c r="I16602" i="1" s="1"/>
  <c r="I16603" i="1" s="1"/>
  <c r="I16604" i="1" s="1"/>
  <c r="I16605" i="1" s="1"/>
  <c r="I16606" i="1" s="1"/>
  <c r="I16607" i="1" s="1"/>
  <c r="I16608" i="1" s="1"/>
  <c r="I16609" i="1" s="1"/>
  <c r="I16610" i="1" s="1"/>
  <c r="I16611" i="1" s="1"/>
  <c r="I16612" i="1" s="1"/>
  <c r="I16613" i="1" s="1"/>
  <c r="I16614" i="1" s="1"/>
  <c r="I16615" i="1"/>
  <c r="I16616" i="1" s="1"/>
  <c r="I16617" i="1" s="1"/>
  <c r="I16618" i="1" s="1"/>
  <c r="I16619" i="1" s="1"/>
  <c r="I16620" i="1" s="1"/>
  <c r="I16621" i="1" s="1"/>
  <c r="I16622" i="1" s="1"/>
  <c r="I16623" i="1" s="1"/>
  <c r="I16624" i="1" s="1"/>
  <c r="I16625" i="1" s="1"/>
  <c r="I16626" i="1" s="1"/>
  <c r="I16627" i="1" s="1"/>
  <c r="I16628" i="1" s="1"/>
  <c r="I16629" i="1" s="1"/>
  <c r="I16630" i="1" s="1"/>
  <c r="I16631" i="1" s="1"/>
  <c r="I16632" i="1" s="1"/>
  <c r="I16633" i="1" s="1"/>
  <c r="I16634" i="1" s="1"/>
  <c r="I16635" i="1" s="1"/>
  <c r="I16636" i="1" s="1"/>
  <c r="I16637" i="1" s="1"/>
  <c r="I16638" i="1" s="1"/>
  <c r="I16639" i="1" s="1"/>
  <c r="I16640" i="1" s="1"/>
  <c r="I16641" i="1" s="1"/>
  <c r="I16642" i="1" s="1"/>
  <c r="I16643" i="1" s="1"/>
  <c r="I16644" i="1" s="1"/>
  <c r="I16645" i="1" s="1"/>
  <c r="I16646" i="1" s="1"/>
  <c r="I16647" i="1"/>
  <c r="I16648" i="1" s="1"/>
  <c r="I16649" i="1" s="1"/>
  <c r="I16650" i="1" s="1"/>
  <c r="I16651" i="1" s="1"/>
  <c r="I16652" i="1" s="1"/>
  <c r="I16653" i="1" s="1"/>
  <c r="I16654" i="1" s="1"/>
  <c r="I16655" i="1" s="1"/>
  <c r="I16656" i="1" s="1"/>
  <c r="I16657" i="1" s="1"/>
  <c r="I16658" i="1" s="1"/>
  <c r="I16659" i="1" s="1"/>
  <c r="I16660" i="1" s="1"/>
  <c r="I16661" i="1" s="1"/>
  <c r="I16662" i="1" s="1"/>
  <c r="I16663" i="1" s="1"/>
  <c r="I16664" i="1" s="1"/>
  <c r="I16665" i="1" s="1"/>
  <c r="I16666" i="1" s="1"/>
  <c r="I16667" i="1" s="1"/>
  <c r="I16668" i="1" s="1"/>
  <c r="I16669" i="1" s="1"/>
  <c r="I16670" i="1" s="1"/>
  <c r="I16671" i="1" s="1"/>
  <c r="I16672" i="1" s="1"/>
  <c r="I16673" i="1" s="1"/>
  <c r="I16674" i="1" s="1"/>
  <c r="I16675" i="1" s="1"/>
  <c r="I16676" i="1" s="1"/>
  <c r="I16677" i="1" s="1"/>
  <c r="I16678" i="1" s="1"/>
  <c r="I16679" i="1"/>
  <c r="I16680" i="1" s="1"/>
  <c r="I16681" i="1" s="1"/>
  <c r="I16682" i="1" s="1"/>
  <c r="I16683" i="1" s="1"/>
  <c r="I16684" i="1" s="1"/>
  <c r="I16685" i="1" s="1"/>
  <c r="I16686" i="1" s="1"/>
  <c r="I16687" i="1" s="1"/>
  <c r="I16688" i="1" s="1"/>
  <c r="I16689" i="1" s="1"/>
  <c r="I16690" i="1" s="1"/>
  <c r="I16691" i="1" s="1"/>
  <c r="I16692" i="1" s="1"/>
  <c r="I16693" i="1" s="1"/>
  <c r="I16694" i="1" s="1"/>
  <c r="I16695" i="1" s="1"/>
  <c r="I16696" i="1" s="1"/>
  <c r="I16697" i="1" s="1"/>
  <c r="I16698" i="1" s="1"/>
  <c r="I16699" i="1" s="1"/>
  <c r="I16700" i="1" s="1"/>
  <c r="I16701" i="1" s="1"/>
  <c r="I16702" i="1" s="1"/>
  <c r="I16703" i="1" s="1"/>
  <c r="I16704" i="1" s="1"/>
  <c r="I16705" i="1" s="1"/>
  <c r="I16706" i="1" s="1"/>
  <c r="I16707" i="1" s="1"/>
  <c r="I16708" i="1" s="1"/>
  <c r="I16709" i="1" s="1"/>
  <c r="I16710" i="1" s="1"/>
  <c r="I16711" i="1"/>
  <c r="I16712" i="1" s="1"/>
  <c r="I16713" i="1" s="1"/>
  <c r="I16714" i="1" s="1"/>
  <c r="I16715" i="1" s="1"/>
  <c r="I16716" i="1" s="1"/>
  <c r="I16717" i="1" s="1"/>
  <c r="I16718" i="1" s="1"/>
  <c r="I16719" i="1" s="1"/>
  <c r="I16720" i="1" s="1"/>
  <c r="I16721" i="1" s="1"/>
  <c r="I16722" i="1" s="1"/>
  <c r="I16723" i="1" s="1"/>
  <c r="I16724" i="1" s="1"/>
  <c r="I16725" i="1" s="1"/>
  <c r="I16726" i="1" s="1"/>
  <c r="I16727" i="1" s="1"/>
  <c r="I16728" i="1" s="1"/>
  <c r="I16729" i="1" s="1"/>
  <c r="I16730" i="1" s="1"/>
  <c r="I16731" i="1" s="1"/>
  <c r="I16732" i="1" s="1"/>
  <c r="I16733" i="1" s="1"/>
  <c r="I16734" i="1" s="1"/>
  <c r="I16735" i="1" s="1"/>
  <c r="I16736" i="1" s="1"/>
  <c r="I16737" i="1" s="1"/>
  <c r="I16738" i="1" s="1"/>
  <c r="I16739" i="1" s="1"/>
  <c r="I16740" i="1" s="1"/>
  <c r="I16741" i="1" s="1"/>
  <c r="I16742" i="1" s="1"/>
  <c r="I16743" i="1"/>
  <c r="I16744" i="1" s="1"/>
  <c r="I16745" i="1" s="1"/>
  <c r="I16746" i="1" s="1"/>
  <c r="I16747" i="1" s="1"/>
  <c r="I16748" i="1" s="1"/>
  <c r="I16749" i="1" s="1"/>
  <c r="I16750" i="1" s="1"/>
  <c r="I16751" i="1" s="1"/>
  <c r="I16752" i="1" s="1"/>
  <c r="I16753" i="1" s="1"/>
  <c r="I16754" i="1" s="1"/>
  <c r="I16755" i="1" s="1"/>
  <c r="I16756" i="1" s="1"/>
  <c r="I16757" i="1" s="1"/>
  <c r="I16758" i="1" s="1"/>
  <c r="I16759" i="1" s="1"/>
  <c r="I16760" i="1" s="1"/>
  <c r="I16761" i="1" s="1"/>
  <c r="I16762" i="1" s="1"/>
  <c r="I16763" i="1" s="1"/>
  <c r="I16764" i="1" s="1"/>
  <c r="I16765" i="1" s="1"/>
  <c r="I16766" i="1" s="1"/>
  <c r="I16767" i="1" s="1"/>
  <c r="I16768" i="1" s="1"/>
  <c r="I16769" i="1" s="1"/>
  <c r="I16770" i="1" s="1"/>
  <c r="I16771" i="1" s="1"/>
  <c r="I16772" i="1" s="1"/>
  <c r="I16773" i="1" s="1"/>
  <c r="I16774" i="1" s="1"/>
  <c r="I16775" i="1"/>
  <c r="I16776" i="1" s="1"/>
  <c r="I16777" i="1" s="1"/>
  <c r="I16778" i="1" s="1"/>
  <c r="I16779" i="1" s="1"/>
  <c r="I16780" i="1" s="1"/>
  <c r="I16781" i="1" s="1"/>
  <c r="I16782" i="1" s="1"/>
  <c r="I16783" i="1" s="1"/>
  <c r="I16784" i="1" s="1"/>
  <c r="I16785" i="1" s="1"/>
  <c r="I16786" i="1" s="1"/>
  <c r="I16787" i="1" s="1"/>
  <c r="I16788" i="1" s="1"/>
  <c r="I16789" i="1" s="1"/>
  <c r="I16790" i="1" s="1"/>
  <c r="I16791" i="1" s="1"/>
  <c r="I16792" i="1" s="1"/>
  <c r="I16793" i="1" s="1"/>
  <c r="I16794" i="1" s="1"/>
  <c r="I16795" i="1" s="1"/>
  <c r="I16796" i="1" s="1"/>
  <c r="I16797" i="1" s="1"/>
  <c r="I16798" i="1" s="1"/>
  <c r="I16799" i="1" s="1"/>
  <c r="I16800" i="1" s="1"/>
  <c r="I16801" i="1" s="1"/>
  <c r="I16802" i="1" s="1"/>
  <c r="I16803" i="1" s="1"/>
  <c r="I16804" i="1" s="1"/>
  <c r="I16805" i="1" s="1"/>
  <c r="I16806" i="1" s="1"/>
  <c r="I16807" i="1"/>
  <c r="I16808" i="1" s="1"/>
  <c r="I16809" i="1" s="1"/>
  <c r="I16810" i="1" s="1"/>
  <c r="I16811" i="1" s="1"/>
  <c r="I16812" i="1" s="1"/>
  <c r="I16813" i="1" s="1"/>
  <c r="I16814" i="1" s="1"/>
  <c r="I16815" i="1" s="1"/>
  <c r="I16816" i="1" s="1"/>
  <c r="I16817" i="1" s="1"/>
  <c r="I16818" i="1" s="1"/>
  <c r="I16819" i="1" s="1"/>
  <c r="I16820" i="1" s="1"/>
  <c r="I16821" i="1" s="1"/>
  <c r="I16822" i="1" s="1"/>
  <c r="I16823" i="1" s="1"/>
  <c r="I16824" i="1" s="1"/>
  <c r="I16825" i="1" s="1"/>
  <c r="I16826" i="1" s="1"/>
  <c r="I16827" i="1" s="1"/>
  <c r="I16828" i="1" s="1"/>
  <c r="I16829" i="1" s="1"/>
  <c r="I16830" i="1" s="1"/>
  <c r="I16831" i="1" s="1"/>
  <c r="I16832" i="1" s="1"/>
  <c r="I16833" i="1" s="1"/>
  <c r="I16834" i="1" s="1"/>
  <c r="I16835" i="1" s="1"/>
  <c r="I16836" i="1" s="1"/>
  <c r="I16837" i="1" s="1"/>
  <c r="I16838" i="1" s="1"/>
  <c r="I16839" i="1"/>
  <c r="I16840" i="1" s="1"/>
  <c r="I16841" i="1" s="1"/>
  <c r="I16842" i="1" s="1"/>
  <c r="I16843" i="1" s="1"/>
  <c r="I16844" i="1" s="1"/>
  <c r="I16845" i="1" s="1"/>
  <c r="I16846" i="1" s="1"/>
  <c r="I16847" i="1" s="1"/>
  <c r="I16848" i="1" s="1"/>
  <c r="I16849" i="1" s="1"/>
  <c r="I16850" i="1" s="1"/>
  <c r="I16851" i="1" s="1"/>
  <c r="I16852" i="1" s="1"/>
  <c r="I16853" i="1" s="1"/>
  <c r="I16854" i="1" s="1"/>
  <c r="I16855" i="1" s="1"/>
  <c r="I16856" i="1" s="1"/>
  <c r="I16857" i="1" s="1"/>
  <c r="I16858" i="1" s="1"/>
  <c r="I16859" i="1" s="1"/>
  <c r="I16860" i="1" s="1"/>
  <c r="I16861" i="1" s="1"/>
  <c r="I16862" i="1" s="1"/>
  <c r="I16863" i="1" s="1"/>
  <c r="I16864" i="1" s="1"/>
  <c r="I16865" i="1" s="1"/>
  <c r="I16866" i="1" s="1"/>
  <c r="I16867" i="1" s="1"/>
  <c r="I16868" i="1" s="1"/>
  <c r="I16869" i="1" s="1"/>
  <c r="I16870" i="1" s="1"/>
  <c r="I16871" i="1"/>
  <c r="I16872" i="1" s="1"/>
  <c r="I16873" i="1" s="1"/>
  <c r="I16874" i="1" s="1"/>
  <c r="I16875" i="1" s="1"/>
  <c r="I16876" i="1" s="1"/>
  <c r="I16877" i="1" s="1"/>
  <c r="I16878" i="1" s="1"/>
  <c r="I16879" i="1" s="1"/>
  <c r="I16880" i="1" s="1"/>
  <c r="I16881" i="1" s="1"/>
  <c r="I16882" i="1" s="1"/>
  <c r="I16883" i="1" s="1"/>
  <c r="I16884" i="1" s="1"/>
  <c r="I16885" i="1" s="1"/>
  <c r="I16886" i="1" s="1"/>
  <c r="I16887" i="1" s="1"/>
  <c r="I16888" i="1" s="1"/>
  <c r="I16889" i="1" s="1"/>
  <c r="I16890" i="1" s="1"/>
  <c r="I16891" i="1" s="1"/>
  <c r="I16892" i="1" s="1"/>
  <c r="I16893" i="1" s="1"/>
  <c r="I16894" i="1" s="1"/>
  <c r="I16895" i="1" s="1"/>
  <c r="I16896" i="1" s="1"/>
  <c r="I16897" i="1" s="1"/>
  <c r="I16898" i="1" s="1"/>
  <c r="I16899" i="1" s="1"/>
  <c r="I16900" i="1" s="1"/>
  <c r="I16901" i="1" s="1"/>
  <c r="I16902" i="1" s="1"/>
  <c r="I16903" i="1"/>
  <c r="I16904" i="1" s="1"/>
  <c r="I16905" i="1" s="1"/>
  <c r="I16906" i="1" s="1"/>
  <c r="I16907" i="1" s="1"/>
  <c r="I16908" i="1" s="1"/>
  <c r="I16909" i="1" s="1"/>
  <c r="I16910" i="1" s="1"/>
  <c r="I16911" i="1" s="1"/>
  <c r="I16912" i="1" s="1"/>
  <c r="I16913" i="1" s="1"/>
  <c r="I16914" i="1" s="1"/>
  <c r="I16915" i="1" s="1"/>
  <c r="I16916" i="1" s="1"/>
  <c r="I16917" i="1" s="1"/>
  <c r="I16918" i="1" s="1"/>
  <c r="I16919" i="1" s="1"/>
  <c r="I16920" i="1" s="1"/>
  <c r="I16921" i="1" s="1"/>
  <c r="I16922" i="1" s="1"/>
  <c r="I16923" i="1" s="1"/>
  <c r="I16924" i="1" s="1"/>
  <c r="I16925" i="1" s="1"/>
  <c r="I16926" i="1" s="1"/>
  <c r="I16927" i="1" s="1"/>
  <c r="I16928" i="1" s="1"/>
  <c r="I16929" i="1" s="1"/>
  <c r="I16930" i="1" s="1"/>
  <c r="I16931" i="1" s="1"/>
  <c r="I16932" i="1" s="1"/>
  <c r="I16933" i="1" s="1"/>
  <c r="I16934" i="1" s="1"/>
  <c r="I16935" i="1"/>
  <c r="I16936" i="1" s="1"/>
  <c r="I16937" i="1" s="1"/>
  <c r="I16938" i="1" s="1"/>
  <c r="I16939" i="1" s="1"/>
  <c r="I16940" i="1" s="1"/>
  <c r="I16941" i="1" s="1"/>
  <c r="I16942" i="1" s="1"/>
  <c r="I16943" i="1" s="1"/>
  <c r="I16944" i="1" s="1"/>
  <c r="I16945" i="1" s="1"/>
  <c r="I16946" i="1" s="1"/>
  <c r="I16947" i="1" s="1"/>
  <c r="I16948" i="1" s="1"/>
  <c r="I16949" i="1" s="1"/>
  <c r="I16950" i="1" s="1"/>
  <c r="I16951" i="1" s="1"/>
  <c r="I16952" i="1" s="1"/>
  <c r="I16953" i="1" s="1"/>
  <c r="I16954" i="1" s="1"/>
  <c r="I16955" i="1" s="1"/>
  <c r="I16956" i="1" s="1"/>
  <c r="I16957" i="1" s="1"/>
  <c r="I16958" i="1" s="1"/>
  <c r="I16959" i="1" s="1"/>
  <c r="I16960" i="1" s="1"/>
  <c r="I16961" i="1" s="1"/>
  <c r="I16962" i="1" s="1"/>
  <c r="I16963" i="1" s="1"/>
  <c r="I16964" i="1" s="1"/>
  <c r="I16965" i="1" s="1"/>
  <c r="I16966" i="1" s="1"/>
  <c r="I16967" i="1"/>
  <c r="I16968" i="1" s="1"/>
  <c r="I16969" i="1" s="1"/>
  <c r="I16970" i="1" s="1"/>
  <c r="I16971" i="1" s="1"/>
  <c r="I16972" i="1" s="1"/>
  <c r="I16973" i="1" s="1"/>
  <c r="I16974" i="1" s="1"/>
  <c r="I16975" i="1" s="1"/>
  <c r="I16976" i="1" s="1"/>
  <c r="I16977" i="1" s="1"/>
  <c r="I16978" i="1" s="1"/>
  <c r="I16979" i="1" s="1"/>
  <c r="I16980" i="1" s="1"/>
  <c r="I16981" i="1" s="1"/>
  <c r="I16982" i="1" s="1"/>
  <c r="I16983" i="1" s="1"/>
  <c r="I16984" i="1" s="1"/>
  <c r="I16985" i="1" s="1"/>
  <c r="I16986" i="1" s="1"/>
  <c r="I16987" i="1" s="1"/>
  <c r="I16988" i="1" s="1"/>
  <c r="I16989" i="1" s="1"/>
  <c r="I16990" i="1" s="1"/>
  <c r="I16991" i="1" s="1"/>
  <c r="I16992" i="1" s="1"/>
  <c r="I16993" i="1" s="1"/>
  <c r="I16994" i="1" s="1"/>
  <c r="I16995" i="1" s="1"/>
  <c r="I16996" i="1" s="1"/>
  <c r="I16997" i="1" s="1"/>
  <c r="I16998" i="1" s="1"/>
  <c r="I16999" i="1"/>
  <c r="I17000" i="1" s="1"/>
  <c r="I17001" i="1" s="1"/>
  <c r="I17002" i="1" s="1"/>
  <c r="I17003" i="1" s="1"/>
  <c r="I17004" i="1" s="1"/>
  <c r="I17005" i="1" s="1"/>
  <c r="I17006" i="1" s="1"/>
  <c r="I17007" i="1" s="1"/>
  <c r="I17008" i="1" s="1"/>
  <c r="I17009" i="1" s="1"/>
  <c r="I17010" i="1" s="1"/>
  <c r="I17011" i="1" s="1"/>
  <c r="I17012" i="1" s="1"/>
  <c r="I17013" i="1" s="1"/>
  <c r="I17014" i="1" s="1"/>
  <c r="I17015" i="1" s="1"/>
  <c r="I17016" i="1" s="1"/>
  <c r="I17017" i="1" s="1"/>
  <c r="I17018" i="1" s="1"/>
  <c r="I17019" i="1" s="1"/>
  <c r="I17020" i="1" s="1"/>
  <c r="I17021" i="1" s="1"/>
  <c r="I17022" i="1" s="1"/>
  <c r="I17023" i="1" s="1"/>
  <c r="I17024" i="1" s="1"/>
  <c r="I17025" i="1" s="1"/>
  <c r="I17026" i="1" s="1"/>
  <c r="I17027" i="1" s="1"/>
  <c r="I17028" i="1" s="1"/>
  <c r="I17029" i="1" s="1"/>
  <c r="I17030" i="1" s="1"/>
  <c r="I17031" i="1"/>
  <c r="I17032" i="1" s="1"/>
  <c r="I17033" i="1" s="1"/>
  <c r="I17034" i="1" s="1"/>
  <c r="I17035" i="1" s="1"/>
  <c r="I17036" i="1" s="1"/>
  <c r="I17037" i="1" s="1"/>
  <c r="I17038" i="1" s="1"/>
  <c r="I17039" i="1" s="1"/>
  <c r="I17040" i="1" s="1"/>
  <c r="I17041" i="1" s="1"/>
  <c r="I17042" i="1" s="1"/>
  <c r="I17043" i="1" s="1"/>
  <c r="I17044" i="1" s="1"/>
  <c r="I17045" i="1" s="1"/>
  <c r="I17046" i="1" s="1"/>
  <c r="I17047" i="1" s="1"/>
  <c r="I17048" i="1" s="1"/>
  <c r="I17049" i="1" s="1"/>
  <c r="I17050" i="1" s="1"/>
  <c r="I17051" i="1" s="1"/>
  <c r="I17052" i="1" s="1"/>
  <c r="I17053" i="1" s="1"/>
  <c r="I17054" i="1" s="1"/>
  <c r="I17055" i="1" s="1"/>
  <c r="I17056" i="1" s="1"/>
  <c r="I17057" i="1" s="1"/>
  <c r="I17058" i="1" s="1"/>
  <c r="I17059" i="1" s="1"/>
  <c r="I17060" i="1" s="1"/>
  <c r="I17061" i="1" s="1"/>
  <c r="I17062" i="1" s="1"/>
  <c r="I17063" i="1"/>
  <c r="I17064" i="1" s="1"/>
  <c r="I17065" i="1" s="1"/>
  <c r="I17066" i="1" s="1"/>
  <c r="I17067" i="1" s="1"/>
  <c r="I17068" i="1" s="1"/>
  <c r="I17069" i="1" s="1"/>
  <c r="I17070" i="1" s="1"/>
  <c r="I17071" i="1" s="1"/>
  <c r="I17072" i="1" s="1"/>
  <c r="I17073" i="1" s="1"/>
  <c r="I17074" i="1" s="1"/>
  <c r="I17075" i="1" s="1"/>
  <c r="I17076" i="1" s="1"/>
  <c r="I17077" i="1" s="1"/>
  <c r="I17078" i="1" s="1"/>
  <c r="I17079" i="1" s="1"/>
  <c r="I17080" i="1" s="1"/>
  <c r="I17081" i="1" s="1"/>
  <c r="I17082" i="1" s="1"/>
  <c r="I17083" i="1" s="1"/>
  <c r="I17084" i="1" s="1"/>
  <c r="I17085" i="1" s="1"/>
  <c r="I17086" i="1" s="1"/>
  <c r="I17087" i="1" s="1"/>
  <c r="I17088" i="1" s="1"/>
  <c r="I17089" i="1" s="1"/>
  <c r="I17090" i="1" s="1"/>
  <c r="I17091" i="1" s="1"/>
  <c r="I17092" i="1" s="1"/>
  <c r="I17093" i="1" s="1"/>
  <c r="I17094" i="1" s="1"/>
  <c r="I17095" i="1"/>
  <c r="I17096" i="1" s="1"/>
  <c r="I17097" i="1" s="1"/>
  <c r="I17098" i="1" s="1"/>
  <c r="I17099" i="1" s="1"/>
  <c r="I17100" i="1" s="1"/>
  <c r="I17101" i="1" s="1"/>
  <c r="I17102" i="1" s="1"/>
  <c r="I17103" i="1" s="1"/>
  <c r="I17104" i="1" s="1"/>
  <c r="I17105" i="1" s="1"/>
  <c r="I17106" i="1" s="1"/>
  <c r="I17107" i="1" s="1"/>
  <c r="I17108" i="1" s="1"/>
  <c r="I17109" i="1" s="1"/>
  <c r="I17110" i="1" s="1"/>
  <c r="I17111" i="1" s="1"/>
  <c r="I17112" i="1" s="1"/>
  <c r="I17113" i="1" s="1"/>
  <c r="I17114" i="1" s="1"/>
  <c r="I17115" i="1" s="1"/>
  <c r="I17116" i="1" s="1"/>
  <c r="I17117" i="1" s="1"/>
  <c r="I17118" i="1" s="1"/>
  <c r="I17119" i="1" s="1"/>
  <c r="I17120" i="1" s="1"/>
  <c r="I17121" i="1" s="1"/>
  <c r="I17122" i="1" s="1"/>
  <c r="I17123" i="1" s="1"/>
  <c r="I17124" i="1" s="1"/>
  <c r="I17125" i="1" s="1"/>
  <c r="I17126" i="1" s="1"/>
  <c r="I17127" i="1"/>
  <c r="I17128" i="1" s="1"/>
  <c r="I17129" i="1" s="1"/>
  <c r="I17130" i="1" s="1"/>
  <c r="I17131" i="1" s="1"/>
  <c r="I17132" i="1" s="1"/>
  <c r="I17133" i="1" s="1"/>
  <c r="I17134" i="1" s="1"/>
  <c r="I17135" i="1" s="1"/>
  <c r="I17136" i="1" s="1"/>
  <c r="I17137" i="1" s="1"/>
  <c r="I17138" i="1" s="1"/>
  <c r="I17139" i="1" s="1"/>
  <c r="I17140" i="1" s="1"/>
  <c r="I17141" i="1" s="1"/>
  <c r="I17142" i="1" s="1"/>
  <c r="I17143" i="1" s="1"/>
  <c r="I17144" i="1" s="1"/>
  <c r="I17145" i="1" s="1"/>
  <c r="I17146" i="1" s="1"/>
  <c r="I17147" i="1" s="1"/>
  <c r="I17148" i="1" s="1"/>
  <c r="I17149" i="1" s="1"/>
  <c r="I17150" i="1" s="1"/>
  <c r="I17151" i="1" s="1"/>
  <c r="I17152" i="1" s="1"/>
  <c r="I17153" i="1" s="1"/>
  <c r="I17154" i="1" s="1"/>
  <c r="I17155" i="1" s="1"/>
  <c r="I17156" i="1" s="1"/>
  <c r="I17157" i="1" s="1"/>
  <c r="I17158" i="1" s="1"/>
  <c r="I17159" i="1"/>
  <c r="I17160" i="1" s="1"/>
  <c r="I17161" i="1" s="1"/>
  <c r="I17162" i="1" s="1"/>
  <c r="I17163" i="1" s="1"/>
  <c r="I17164" i="1" s="1"/>
  <c r="I17165" i="1" s="1"/>
  <c r="I17166" i="1" s="1"/>
  <c r="I17167" i="1" s="1"/>
  <c r="I17168" i="1" s="1"/>
  <c r="I17169" i="1" s="1"/>
  <c r="I17170" i="1" s="1"/>
  <c r="I17171" i="1" s="1"/>
  <c r="I17172" i="1" s="1"/>
  <c r="I17173" i="1" s="1"/>
  <c r="I17174" i="1" s="1"/>
  <c r="I17175" i="1" s="1"/>
  <c r="I17176" i="1" s="1"/>
  <c r="I17177" i="1" s="1"/>
  <c r="I17178" i="1" s="1"/>
  <c r="I17179" i="1" s="1"/>
  <c r="I17180" i="1" s="1"/>
  <c r="I17181" i="1" s="1"/>
  <c r="I17182" i="1" s="1"/>
  <c r="I17183" i="1" s="1"/>
  <c r="I17184" i="1" s="1"/>
  <c r="I17185" i="1" s="1"/>
  <c r="I17186" i="1" s="1"/>
  <c r="I17187" i="1" s="1"/>
  <c r="I17188" i="1" s="1"/>
  <c r="I17189" i="1" s="1"/>
  <c r="I17190" i="1" s="1"/>
  <c r="I17191" i="1"/>
  <c r="I17192" i="1" s="1"/>
  <c r="I17193" i="1" s="1"/>
  <c r="I17194" i="1" s="1"/>
  <c r="I17195" i="1" s="1"/>
  <c r="I17196" i="1" s="1"/>
  <c r="I17197" i="1" s="1"/>
  <c r="I17198" i="1" s="1"/>
  <c r="I17199" i="1" s="1"/>
  <c r="I17200" i="1" s="1"/>
  <c r="I17201" i="1" s="1"/>
  <c r="I17202" i="1" s="1"/>
  <c r="I17203" i="1" s="1"/>
  <c r="I17204" i="1" s="1"/>
  <c r="I17205" i="1" s="1"/>
  <c r="I17206" i="1" s="1"/>
  <c r="I17207" i="1" s="1"/>
  <c r="I17208" i="1" s="1"/>
  <c r="I17209" i="1" s="1"/>
  <c r="I17210" i="1" s="1"/>
  <c r="I17211" i="1" s="1"/>
  <c r="I17212" i="1" s="1"/>
  <c r="I17213" i="1" s="1"/>
  <c r="I17214" i="1" s="1"/>
  <c r="I17215" i="1" s="1"/>
  <c r="I17216" i="1" s="1"/>
  <c r="I17217" i="1" s="1"/>
  <c r="I17218" i="1" s="1"/>
  <c r="I17219" i="1" s="1"/>
  <c r="I17220" i="1" s="1"/>
  <c r="I17221" i="1" s="1"/>
  <c r="I17222" i="1" s="1"/>
  <c r="I71" i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W342" i="6" l="1"/>
  <c r="V342" i="6"/>
  <c r="T342" i="6"/>
  <c r="U342" i="6"/>
  <c r="S342" i="6"/>
  <c r="Q342" i="6"/>
  <c r="P342" i="6"/>
  <c r="R342" i="6"/>
  <c r="O342" i="6"/>
  <c r="W324" i="6"/>
  <c r="V324" i="6"/>
  <c r="U324" i="6"/>
  <c r="T324" i="6"/>
  <c r="S324" i="6"/>
  <c r="R324" i="6"/>
  <c r="P324" i="6"/>
  <c r="O324" i="6"/>
  <c r="Q324" i="6"/>
  <c r="W100" i="6"/>
  <c r="V100" i="6"/>
  <c r="U100" i="6"/>
  <c r="T100" i="6"/>
  <c r="S100" i="6"/>
  <c r="Q100" i="6"/>
  <c r="P100" i="6"/>
  <c r="O100" i="6"/>
  <c r="R100" i="6"/>
  <c r="W392" i="6"/>
  <c r="V392" i="6"/>
  <c r="U392" i="6"/>
  <c r="T392" i="6"/>
  <c r="S392" i="6"/>
  <c r="R392" i="6"/>
  <c r="Q392" i="6"/>
  <c r="P392" i="6"/>
  <c r="O392" i="6"/>
  <c r="W360" i="6"/>
  <c r="V360" i="6"/>
  <c r="U360" i="6"/>
  <c r="T360" i="6"/>
  <c r="R360" i="6"/>
  <c r="Q360" i="6"/>
  <c r="S360" i="6"/>
  <c r="P360" i="6"/>
  <c r="O360" i="6"/>
  <c r="W328" i="6"/>
  <c r="V328" i="6"/>
  <c r="U328" i="6"/>
  <c r="T328" i="6"/>
  <c r="R328" i="6"/>
  <c r="P328" i="6"/>
  <c r="S328" i="6"/>
  <c r="Q328" i="6"/>
  <c r="O328" i="6"/>
  <c r="W296" i="6"/>
  <c r="V296" i="6"/>
  <c r="U296" i="6"/>
  <c r="T296" i="6"/>
  <c r="R296" i="6"/>
  <c r="S296" i="6"/>
  <c r="P296" i="6"/>
  <c r="O296" i="6"/>
  <c r="Q296" i="6"/>
  <c r="W264" i="6"/>
  <c r="V264" i="6"/>
  <c r="U264" i="6"/>
  <c r="T264" i="6"/>
  <c r="R264" i="6"/>
  <c r="P264" i="6"/>
  <c r="S264" i="6"/>
  <c r="Q264" i="6"/>
  <c r="O264" i="6"/>
  <c r="W232" i="6"/>
  <c r="V232" i="6"/>
  <c r="U232" i="6"/>
  <c r="T232" i="6"/>
  <c r="R232" i="6"/>
  <c r="S232" i="6"/>
  <c r="P232" i="6"/>
  <c r="Q232" i="6"/>
  <c r="O232" i="6"/>
  <c r="W391" i="6"/>
  <c r="V391" i="6"/>
  <c r="U391" i="6"/>
  <c r="T391" i="6"/>
  <c r="R391" i="6"/>
  <c r="S391" i="6"/>
  <c r="Q391" i="6"/>
  <c r="P391" i="6"/>
  <c r="O391" i="6"/>
  <c r="W375" i="6"/>
  <c r="V375" i="6"/>
  <c r="U375" i="6"/>
  <c r="T375" i="6"/>
  <c r="S375" i="6"/>
  <c r="R375" i="6"/>
  <c r="P375" i="6"/>
  <c r="Q375" i="6"/>
  <c r="O375" i="6"/>
  <c r="W359" i="6"/>
  <c r="V359" i="6"/>
  <c r="U359" i="6"/>
  <c r="T359" i="6"/>
  <c r="S359" i="6"/>
  <c r="R359" i="6"/>
  <c r="Q359" i="6"/>
  <c r="P359" i="6"/>
  <c r="O359" i="6"/>
  <c r="W343" i="6"/>
  <c r="V343" i="6"/>
  <c r="U343" i="6"/>
  <c r="T343" i="6"/>
  <c r="S343" i="6"/>
  <c r="R343" i="6"/>
  <c r="Q343" i="6"/>
  <c r="P343" i="6"/>
  <c r="O343" i="6"/>
  <c r="W327" i="6"/>
  <c r="V327" i="6"/>
  <c r="U327" i="6"/>
  <c r="T327" i="6"/>
  <c r="S327" i="6"/>
  <c r="R327" i="6"/>
  <c r="Q327" i="6"/>
  <c r="P327" i="6"/>
  <c r="O327" i="6"/>
  <c r="W311" i="6"/>
  <c r="V311" i="6"/>
  <c r="U311" i="6"/>
  <c r="T311" i="6"/>
  <c r="S311" i="6"/>
  <c r="R311" i="6"/>
  <c r="Q311" i="6"/>
  <c r="P311" i="6"/>
  <c r="O311" i="6"/>
  <c r="W295" i="6"/>
  <c r="V295" i="6"/>
  <c r="U295" i="6"/>
  <c r="T295" i="6"/>
  <c r="S295" i="6"/>
  <c r="Q295" i="6"/>
  <c r="R295" i="6"/>
  <c r="P295" i="6"/>
  <c r="O295" i="6"/>
  <c r="W279" i="6"/>
  <c r="V279" i="6"/>
  <c r="U279" i="6"/>
  <c r="T279" i="6"/>
  <c r="S279" i="6"/>
  <c r="R279" i="6"/>
  <c r="Q279" i="6"/>
  <c r="O279" i="6"/>
  <c r="P279" i="6"/>
  <c r="W263" i="6"/>
  <c r="V263" i="6"/>
  <c r="U263" i="6"/>
  <c r="T263" i="6"/>
  <c r="S263" i="6"/>
  <c r="Q263" i="6"/>
  <c r="R263" i="6"/>
  <c r="O263" i="6"/>
  <c r="P263" i="6"/>
  <c r="W247" i="6"/>
  <c r="V247" i="6"/>
  <c r="U247" i="6"/>
  <c r="T247" i="6"/>
  <c r="S247" i="6"/>
  <c r="Q247" i="6"/>
  <c r="R247" i="6"/>
  <c r="O247" i="6"/>
  <c r="P247" i="6"/>
  <c r="W231" i="6"/>
  <c r="V231" i="6"/>
  <c r="U231" i="6"/>
  <c r="T231" i="6"/>
  <c r="S231" i="6"/>
  <c r="Q231" i="6"/>
  <c r="O231" i="6"/>
  <c r="R231" i="6"/>
  <c r="P231" i="6"/>
  <c r="W215" i="6"/>
  <c r="V215" i="6"/>
  <c r="U215" i="6"/>
  <c r="T215" i="6"/>
  <c r="S215" i="6"/>
  <c r="Q215" i="6"/>
  <c r="R215" i="6"/>
  <c r="O215" i="6"/>
  <c r="P215" i="6"/>
  <c r="W199" i="6"/>
  <c r="V199" i="6"/>
  <c r="U199" i="6"/>
  <c r="T199" i="6"/>
  <c r="S199" i="6"/>
  <c r="R199" i="6"/>
  <c r="Q199" i="6"/>
  <c r="O199" i="6"/>
  <c r="P199" i="6"/>
  <c r="W183" i="6"/>
  <c r="V183" i="6"/>
  <c r="U183" i="6"/>
  <c r="T183" i="6"/>
  <c r="S183" i="6"/>
  <c r="Q183" i="6"/>
  <c r="O183" i="6"/>
  <c r="R183" i="6"/>
  <c r="P183" i="6"/>
  <c r="W167" i="6"/>
  <c r="V167" i="6"/>
  <c r="U167" i="6"/>
  <c r="T167" i="6"/>
  <c r="S167" i="6"/>
  <c r="Q167" i="6"/>
  <c r="R167" i="6"/>
  <c r="O167" i="6"/>
  <c r="P167" i="6"/>
  <c r="W151" i="6"/>
  <c r="V151" i="6"/>
  <c r="U151" i="6"/>
  <c r="T151" i="6"/>
  <c r="S151" i="6"/>
  <c r="R151" i="6"/>
  <c r="Q151" i="6"/>
  <c r="O151" i="6"/>
  <c r="P151" i="6"/>
  <c r="W135" i="6"/>
  <c r="V135" i="6"/>
  <c r="U135" i="6"/>
  <c r="T135" i="6"/>
  <c r="S135" i="6"/>
  <c r="Q135" i="6"/>
  <c r="P135" i="6"/>
  <c r="O135" i="6"/>
  <c r="R135" i="6"/>
  <c r="W119" i="6"/>
  <c r="V119" i="6"/>
  <c r="U119" i="6"/>
  <c r="T119" i="6"/>
  <c r="S119" i="6"/>
  <c r="Q119" i="6"/>
  <c r="R119" i="6"/>
  <c r="P119" i="6"/>
  <c r="O119" i="6"/>
  <c r="W103" i="6"/>
  <c r="V103" i="6"/>
  <c r="U103" i="6"/>
  <c r="T103" i="6"/>
  <c r="S103" i="6"/>
  <c r="R103" i="6"/>
  <c r="Q103" i="6"/>
  <c r="P103" i="6"/>
  <c r="O103" i="6"/>
  <c r="W87" i="6"/>
  <c r="V87" i="6"/>
  <c r="U87" i="6"/>
  <c r="T87" i="6"/>
  <c r="S87" i="6"/>
  <c r="R87" i="6"/>
  <c r="Q87" i="6"/>
  <c r="P87" i="6"/>
  <c r="O87" i="6"/>
  <c r="W71" i="6"/>
  <c r="V71" i="6"/>
  <c r="U71" i="6"/>
  <c r="T71" i="6"/>
  <c r="S71" i="6"/>
  <c r="R71" i="6"/>
  <c r="Q71" i="6"/>
  <c r="P71" i="6"/>
  <c r="O71" i="6"/>
  <c r="W55" i="6"/>
  <c r="V55" i="6"/>
  <c r="U55" i="6"/>
  <c r="T55" i="6"/>
  <c r="S55" i="6"/>
  <c r="R55" i="6"/>
  <c r="Q55" i="6"/>
  <c r="P55" i="6"/>
  <c r="O55" i="6"/>
  <c r="W39" i="6"/>
  <c r="V39" i="6"/>
  <c r="U39" i="6"/>
  <c r="T39" i="6"/>
  <c r="S39" i="6"/>
  <c r="R39" i="6"/>
  <c r="Q39" i="6"/>
  <c r="P39" i="6"/>
  <c r="O39" i="6"/>
  <c r="W23" i="6"/>
  <c r="V23" i="6"/>
  <c r="U23" i="6"/>
  <c r="T23" i="6"/>
  <c r="S23" i="6"/>
  <c r="R23" i="6"/>
  <c r="Q23" i="6"/>
  <c r="P23" i="6"/>
  <c r="O23" i="6"/>
  <c r="W7" i="6"/>
  <c r="V7" i="6"/>
  <c r="U7" i="6"/>
  <c r="T7" i="6"/>
  <c r="S7" i="6"/>
  <c r="R7" i="6"/>
  <c r="Q7" i="6"/>
  <c r="P7" i="6"/>
  <c r="O7" i="6"/>
  <c r="W294" i="6"/>
  <c r="V294" i="6"/>
  <c r="T294" i="6"/>
  <c r="U294" i="6"/>
  <c r="R294" i="6"/>
  <c r="S294" i="6"/>
  <c r="Q294" i="6"/>
  <c r="P294" i="6"/>
  <c r="O294" i="6"/>
  <c r="W278" i="6"/>
  <c r="V278" i="6"/>
  <c r="T278" i="6"/>
  <c r="R278" i="6"/>
  <c r="U278" i="6"/>
  <c r="Q278" i="6"/>
  <c r="P278" i="6"/>
  <c r="S278" i="6"/>
  <c r="O278" i="6"/>
  <c r="W262" i="6"/>
  <c r="V262" i="6"/>
  <c r="U262" i="6"/>
  <c r="T262" i="6"/>
  <c r="R262" i="6"/>
  <c r="Q262" i="6"/>
  <c r="P262" i="6"/>
  <c r="S262" i="6"/>
  <c r="O262" i="6"/>
  <c r="W246" i="6"/>
  <c r="V246" i="6"/>
  <c r="U246" i="6"/>
  <c r="T246" i="6"/>
  <c r="R246" i="6"/>
  <c r="Q246" i="6"/>
  <c r="S246" i="6"/>
  <c r="P246" i="6"/>
  <c r="O246" i="6"/>
  <c r="W230" i="6"/>
  <c r="V230" i="6"/>
  <c r="U230" i="6"/>
  <c r="T230" i="6"/>
  <c r="R230" i="6"/>
  <c r="Q230" i="6"/>
  <c r="P230" i="6"/>
  <c r="O230" i="6"/>
  <c r="S230" i="6"/>
  <c r="W214" i="6"/>
  <c r="V214" i="6"/>
  <c r="U214" i="6"/>
  <c r="T214" i="6"/>
  <c r="S214" i="6"/>
  <c r="R214" i="6"/>
  <c r="Q214" i="6"/>
  <c r="P214" i="6"/>
  <c r="O214" i="6"/>
  <c r="W198" i="6"/>
  <c r="V198" i="6"/>
  <c r="U198" i="6"/>
  <c r="T198" i="6"/>
  <c r="S198" i="6"/>
  <c r="R198" i="6"/>
  <c r="Q198" i="6"/>
  <c r="P198" i="6"/>
  <c r="O198" i="6"/>
  <c r="W182" i="6"/>
  <c r="V182" i="6"/>
  <c r="U182" i="6"/>
  <c r="T182" i="6"/>
  <c r="S182" i="6"/>
  <c r="R182" i="6"/>
  <c r="Q182" i="6"/>
  <c r="P182" i="6"/>
  <c r="O182" i="6"/>
  <c r="W166" i="6"/>
  <c r="V166" i="6"/>
  <c r="U166" i="6"/>
  <c r="T166" i="6"/>
  <c r="S166" i="6"/>
  <c r="R166" i="6"/>
  <c r="Q166" i="6"/>
  <c r="P166" i="6"/>
  <c r="O166" i="6"/>
  <c r="W150" i="6"/>
  <c r="V150" i="6"/>
  <c r="U150" i="6"/>
  <c r="T150" i="6"/>
  <c r="S150" i="6"/>
  <c r="R150" i="6"/>
  <c r="Q150" i="6"/>
  <c r="P150" i="6"/>
  <c r="O150" i="6"/>
  <c r="W134" i="6"/>
  <c r="V134" i="6"/>
  <c r="U134" i="6"/>
  <c r="T134" i="6"/>
  <c r="S134" i="6"/>
  <c r="R134" i="6"/>
  <c r="Q134" i="6"/>
  <c r="O134" i="6"/>
  <c r="P134" i="6"/>
  <c r="W118" i="6"/>
  <c r="V118" i="6"/>
  <c r="U118" i="6"/>
  <c r="T118" i="6"/>
  <c r="S118" i="6"/>
  <c r="R118" i="6"/>
  <c r="Q118" i="6"/>
  <c r="O118" i="6"/>
  <c r="P118" i="6"/>
  <c r="W102" i="6"/>
  <c r="V102" i="6"/>
  <c r="U102" i="6"/>
  <c r="T102" i="6"/>
  <c r="S102" i="6"/>
  <c r="Q102" i="6"/>
  <c r="O102" i="6"/>
  <c r="R102" i="6"/>
  <c r="P102" i="6"/>
  <c r="W86" i="6"/>
  <c r="V86" i="6"/>
  <c r="U86" i="6"/>
  <c r="T86" i="6"/>
  <c r="S86" i="6"/>
  <c r="Q86" i="6"/>
  <c r="R86" i="6"/>
  <c r="O86" i="6"/>
  <c r="P86" i="6"/>
  <c r="W70" i="6"/>
  <c r="V70" i="6"/>
  <c r="U70" i="6"/>
  <c r="T70" i="6"/>
  <c r="S70" i="6"/>
  <c r="R70" i="6"/>
  <c r="Q70" i="6"/>
  <c r="O70" i="6"/>
  <c r="P70" i="6"/>
  <c r="W54" i="6"/>
  <c r="V54" i="6"/>
  <c r="U54" i="6"/>
  <c r="T54" i="6"/>
  <c r="S54" i="6"/>
  <c r="Q54" i="6"/>
  <c r="O54" i="6"/>
  <c r="R54" i="6"/>
  <c r="P54" i="6"/>
  <c r="W38" i="6"/>
  <c r="V38" i="6"/>
  <c r="U38" i="6"/>
  <c r="T38" i="6"/>
  <c r="S38" i="6"/>
  <c r="Q38" i="6"/>
  <c r="R38" i="6"/>
  <c r="O38" i="6"/>
  <c r="P38" i="6"/>
  <c r="W22" i="6"/>
  <c r="V22" i="6"/>
  <c r="U22" i="6"/>
  <c r="T22" i="6"/>
  <c r="S22" i="6"/>
  <c r="R22" i="6"/>
  <c r="Q22" i="6"/>
  <c r="O22" i="6"/>
  <c r="P22" i="6"/>
  <c r="W6" i="6"/>
  <c r="V6" i="6"/>
  <c r="U6" i="6"/>
  <c r="T6" i="6"/>
  <c r="S6" i="6"/>
  <c r="Q6" i="6"/>
  <c r="O6" i="6"/>
  <c r="R6" i="6"/>
  <c r="P6" i="6"/>
  <c r="W277" i="6"/>
  <c r="V277" i="6"/>
  <c r="U277" i="6"/>
  <c r="T277" i="6"/>
  <c r="S277" i="6"/>
  <c r="R277" i="6"/>
  <c r="Q277" i="6"/>
  <c r="P277" i="6"/>
  <c r="O277" i="6"/>
  <c r="W261" i="6"/>
  <c r="V261" i="6"/>
  <c r="U261" i="6"/>
  <c r="T261" i="6"/>
  <c r="S261" i="6"/>
  <c r="Q261" i="6"/>
  <c r="R261" i="6"/>
  <c r="O261" i="6"/>
  <c r="P261" i="6"/>
  <c r="W245" i="6"/>
  <c r="V245" i="6"/>
  <c r="U245" i="6"/>
  <c r="T245" i="6"/>
  <c r="S245" i="6"/>
  <c r="Q245" i="6"/>
  <c r="R245" i="6"/>
  <c r="P245" i="6"/>
  <c r="O245" i="6"/>
  <c r="W229" i="6"/>
  <c r="V229" i="6"/>
  <c r="U229" i="6"/>
  <c r="T229" i="6"/>
  <c r="S229" i="6"/>
  <c r="Q229" i="6"/>
  <c r="R229" i="6"/>
  <c r="P229" i="6"/>
  <c r="O229" i="6"/>
  <c r="W213" i="6"/>
  <c r="V213" i="6"/>
  <c r="U213" i="6"/>
  <c r="T213" i="6"/>
  <c r="S213" i="6"/>
  <c r="Q213" i="6"/>
  <c r="R213" i="6"/>
  <c r="O213" i="6"/>
  <c r="P213" i="6"/>
  <c r="W197" i="6"/>
  <c r="V197" i="6"/>
  <c r="U197" i="6"/>
  <c r="T197" i="6"/>
  <c r="S197" i="6"/>
  <c r="R197" i="6"/>
  <c r="Q197" i="6"/>
  <c r="O197" i="6"/>
  <c r="P197" i="6"/>
  <c r="W181" i="6"/>
  <c r="V181" i="6"/>
  <c r="U181" i="6"/>
  <c r="T181" i="6"/>
  <c r="S181" i="6"/>
  <c r="Q181" i="6"/>
  <c r="O181" i="6"/>
  <c r="R181" i="6"/>
  <c r="P181" i="6"/>
  <c r="W165" i="6"/>
  <c r="V165" i="6"/>
  <c r="U165" i="6"/>
  <c r="T165" i="6"/>
  <c r="S165" i="6"/>
  <c r="Q165" i="6"/>
  <c r="R165" i="6"/>
  <c r="O165" i="6"/>
  <c r="P165" i="6"/>
  <c r="W149" i="6"/>
  <c r="V149" i="6"/>
  <c r="U149" i="6"/>
  <c r="S149" i="6"/>
  <c r="T149" i="6"/>
  <c r="R149" i="6"/>
  <c r="Q149" i="6"/>
  <c r="O149" i="6"/>
  <c r="P149" i="6"/>
  <c r="W133" i="6"/>
  <c r="V133" i="6"/>
  <c r="U133" i="6"/>
  <c r="S133" i="6"/>
  <c r="T133" i="6"/>
  <c r="Q133" i="6"/>
  <c r="P133" i="6"/>
  <c r="O133" i="6"/>
  <c r="R133" i="6"/>
  <c r="W117" i="6"/>
  <c r="V117" i="6"/>
  <c r="U117" i="6"/>
  <c r="S117" i="6"/>
  <c r="T117" i="6"/>
  <c r="Q117" i="6"/>
  <c r="R117" i="6"/>
  <c r="P117" i="6"/>
  <c r="O117" i="6"/>
  <c r="W101" i="6"/>
  <c r="V101" i="6"/>
  <c r="U101" i="6"/>
  <c r="S101" i="6"/>
  <c r="R101" i="6"/>
  <c r="T101" i="6"/>
  <c r="Q101" i="6"/>
  <c r="P101" i="6"/>
  <c r="O101" i="6"/>
  <c r="W85" i="6"/>
  <c r="V85" i="6"/>
  <c r="U85" i="6"/>
  <c r="S85" i="6"/>
  <c r="R85" i="6"/>
  <c r="T85" i="6"/>
  <c r="Q85" i="6"/>
  <c r="P85" i="6"/>
  <c r="O85" i="6"/>
  <c r="W69" i="6"/>
  <c r="V69" i="6"/>
  <c r="U69" i="6"/>
  <c r="T69" i="6"/>
  <c r="S69" i="6"/>
  <c r="R69" i="6"/>
  <c r="Q69" i="6"/>
  <c r="P69" i="6"/>
  <c r="O69" i="6"/>
  <c r="W53" i="6"/>
  <c r="V53" i="6"/>
  <c r="U53" i="6"/>
  <c r="S53" i="6"/>
  <c r="R53" i="6"/>
  <c r="T53" i="6"/>
  <c r="Q53" i="6"/>
  <c r="P53" i="6"/>
  <c r="O53" i="6"/>
  <c r="W37" i="6"/>
  <c r="V37" i="6"/>
  <c r="U37" i="6"/>
  <c r="T37" i="6"/>
  <c r="S37" i="6"/>
  <c r="R37" i="6"/>
  <c r="Q37" i="6"/>
  <c r="P37" i="6"/>
  <c r="O37" i="6"/>
  <c r="W21" i="6"/>
  <c r="V21" i="6"/>
  <c r="U21" i="6"/>
  <c r="S21" i="6"/>
  <c r="R21" i="6"/>
  <c r="T21" i="6"/>
  <c r="Q21" i="6"/>
  <c r="P21" i="6"/>
  <c r="O21" i="6"/>
  <c r="W5" i="6"/>
  <c r="V5" i="6"/>
  <c r="U5" i="6"/>
  <c r="S5" i="6"/>
  <c r="T5" i="6"/>
  <c r="R5" i="6"/>
  <c r="Q5" i="6"/>
  <c r="P5" i="6"/>
  <c r="O5" i="6"/>
  <c r="W310" i="6"/>
  <c r="V310" i="6"/>
  <c r="T310" i="6"/>
  <c r="U310" i="6"/>
  <c r="Q310" i="6"/>
  <c r="P310" i="6"/>
  <c r="S310" i="6"/>
  <c r="R310" i="6"/>
  <c r="O310" i="6"/>
  <c r="W292" i="6"/>
  <c r="V292" i="6"/>
  <c r="U292" i="6"/>
  <c r="T292" i="6"/>
  <c r="S292" i="6"/>
  <c r="R292" i="6"/>
  <c r="P292" i="6"/>
  <c r="Q292" i="6"/>
  <c r="O292" i="6"/>
  <c r="W68" i="6"/>
  <c r="V68" i="6"/>
  <c r="U68" i="6"/>
  <c r="T68" i="6"/>
  <c r="S68" i="6"/>
  <c r="R68" i="6"/>
  <c r="Q68" i="6"/>
  <c r="P68" i="6"/>
  <c r="O68" i="6"/>
  <c r="W374" i="6"/>
  <c r="V374" i="6"/>
  <c r="T374" i="6"/>
  <c r="U374" i="6"/>
  <c r="Q374" i="6"/>
  <c r="P374" i="6"/>
  <c r="R374" i="6"/>
  <c r="S374" i="6"/>
  <c r="O374" i="6"/>
  <c r="W356" i="6"/>
  <c r="V356" i="6"/>
  <c r="U356" i="6"/>
  <c r="T356" i="6"/>
  <c r="S356" i="6"/>
  <c r="Q356" i="6"/>
  <c r="P356" i="6"/>
  <c r="R356" i="6"/>
  <c r="O356" i="6"/>
  <c r="W132" i="6"/>
  <c r="V132" i="6"/>
  <c r="U132" i="6"/>
  <c r="T132" i="6"/>
  <c r="S132" i="6"/>
  <c r="R132" i="6"/>
  <c r="Q132" i="6"/>
  <c r="P132" i="6"/>
  <c r="O132" i="6"/>
  <c r="W275" i="6"/>
  <c r="V275" i="6"/>
  <c r="U275" i="6"/>
  <c r="S275" i="6"/>
  <c r="T275" i="6"/>
  <c r="Q275" i="6"/>
  <c r="P275" i="6"/>
  <c r="R275" i="6"/>
  <c r="O275" i="6"/>
  <c r="W259" i="6"/>
  <c r="V259" i="6"/>
  <c r="U259" i="6"/>
  <c r="S259" i="6"/>
  <c r="T259" i="6"/>
  <c r="Q259" i="6"/>
  <c r="P259" i="6"/>
  <c r="R259" i="6"/>
  <c r="O259" i="6"/>
  <c r="W243" i="6"/>
  <c r="V243" i="6"/>
  <c r="U243" i="6"/>
  <c r="S243" i="6"/>
  <c r="T243" i="6"/>
  <c r="Q243" i="6"/>
  <c r="R243" i="6"/>
  <c r="P243" i="6"/>
  <c r="O243" i="6"/>
  <c r="W227" i="6"/>
  <c r="V227" i="6"/>
  <c r="U227" i="6"/>
  <c r="S227" i="6"/>
  <c r="T227" i="6"/>
  <c r="Q227" i="6"/>
  <c r="P227" i="6"/>
  <c r="R227" i="6"/>
  <c r="O227" i="6"/>
  <c r="W211" i="6"/>
  <c r="V211" i="6"/>
  <c r="U211" i="6"/>
  <c r="S211" i="6"/>
  <c r="T211" i="6"/>
  <c r="Q211" i="6"/>
  <c r="P211" i="6"/>
  <c r="O211" i="6"/>
  <c r="R211" i="6"/>
  <c r="W195" i="6"/>
  <c r="V195" i="6"/>
  <c r="U195" i="6"/>
  <c r="S195" i="6"/>
  <c r="T195" i="6"/>
  <c r="Q195" i="6"/>
  <c r="R195" i="6"/>
  <c r="P195" i="6"/>
  <c r="O195" i="6"/>
  <c r="W179" i="6"/>
  <c r="V179" i="6"/>
  <c r="U179" i="6"/>
  <c r="S179" i="6"/>
  <c r="T179" i="6"/>
  <c r="Q179" i="6"/>
  <c r="P179" i="6"/>
  <c r="O179" i="6"/>
  <c r="R179" i="6"/>
  <c r="W163" i="6"/>
  <c r="V163" i="6"/>
  <c r="U163" i="6"/>
  <c r="S163" i="6"/>
  <c r="T163" i="6"/>
  <c r="Q163" i="6"/>
  <c r="P163" i="6"/>
  <c r="R163" i="6"/>
  <c r="O163" i="6"/>
  <c r="W147" i="6"/>
  <c r="V147" i="6"/>
  <c r="U147" i="6"/>
  <c r="T147" i="6"/>
  <c r="S147" i="6"/>
  <c r="Q147" i="6"/>
  <c r="P147" i="6"/>
  <c r="O147" i="6"/>
  <c r="R147" i="6"/>
  <c r="W131" i="6"/>
  <c r="V131" i="6"/>
  <c r="U131" i="6"/>
  <c r="T131" i="6"/>
  <c r="S131" i="6"/>
  <c r="Q131" i="6"/>
  <c r="P131" i="6"/>
  <c r="O131" i="6"/>
  <c r="R131" i="6"/>
  <c r="W115" i="6"/>
  <c r="V115" i="6"/>
  <c r="U115" i="6"/>
  <c r="T115" i="6"/>
  <c r="S115" i="6"/>
  <c r="Q115" i="6"/>
  <c r="P115" i="6"/>
  <c r="R115" i="6"/>
  <c r="O115" i="6"/>
  <c r="W99" i="6"/>
  <c r="V99" i="6"/>
  <c r="U99" i="6"/>
  <c r="T99" i="6"/>
  <c r="S99" i="6"/>
  <c r="R99" i="6"/>
  <c r="Q99" i="6"/>
  <c r="P99" i="6"/>
  <c r="O99" i="6"/>
  <c r="W83" i="6"/>
  <c r="V83" i="6"/>
  <c r="U83" i="6"/>
  <c r="T83" i="6"/>
  <c r="S83" i="6"/>
  <c r="R83" i="6"/>
  <c r="Q83" i="6"/>
  <c r="P83" i="6"/>
  <c r="O83" i="6"/>
  <c r="W67" i="6"/>
  <c r="V67" i="6"/>
  <c r="U67" i="6"/>
  <c r="T67" i="6"/>
  <c r="S67" i="6"/>
  <c r="R67" i="6"/>
  <c r="Q67" i="6"/>
  <c r="P67" i="6"/>
  <c r="O67" i="6"/>
  <c r="W51" i="6"/>
  <c r="V51" i="6"/>
  <c r="U51" i="6"/>
  <c r="T51" i="6"/>
  <c r="S51" i="6"/>
  <c r="R51" i="6"/>
  <c r="P51" i="6"/>
  <c r="Q51" i="6"/>
  <c r="O51" i="6"/>
  <c r="W35" i="6"/>
  <c r="V35" i="6"/>
  <c r="U35" i="6"/>
  <c r="T35" i="6"/>
  <c r="S35" i="6"/>
  <c r="R35" i="6"/>
  <c r="P35" i="6"/>
  <c r="Q35" i="6"/>
  <c r="O35" i="6"/>
  <c r="W19" i="6"/>
  <c r="V19" i="6"/>
  <c r="U19" i="6"/>
  <c r="T19" i="6"/>
  <c r="S19" i="6"/>
  <c r="R19" i="6"/>
  <c r="P19" i="6"/>
  <c r="Q19" i="6"/>
  <c r="O19" i="6"/>
  <c r="W2" i="6"/>
  <c r="V2" i="6"/>
  <c r="U2" i="6"/>
  <c r="S2" i="6"/>
  <c r="T2" i="6"/>
  <c r="P2" i="6"/>
  <c r="O2" i="6"/>
  <c r="R2" i="6"/>
  <c r="W293" i="6"/>
  <c r="V293" i="6"/>
  <c r="U293" i="6"/>
  <c r="T293" i="6"/>
  <c r="S293" i="6"/>
  <c r="Q293" i="6"/>
  <c r="R293" i="6"/>
  <c r="P293" i="6"/>
  <c r="O293" i="6"/>
  <c r="W180" i="6"/>
  <c r="V180" i="6"/>
  <c r="U180" i="6"/>
  <c r="T180" i="6"/>
  <c r="S180" i="6"/>
  <c r="R180" i="6"/>
  <c r="Q180" i="6"/>
  <c r="P180" i="6"/>
  <c r="O180" i="6"/>
  <c r="W307" i="6"/>
  <c r="V307" i="6"/>
  <c r="U307" i="6"/>
  <c r="S307" i="6"/>
  <c r="R307" i="6"/>
  <c r="T307" i="6"/>
  <c r="Q307" i="6"/>
  <c r="P307" i="6"/>
  <c r="O307" i="6"/>
  <c r="W354" i="6"/>
  <c r="V354" i="6"/>
  <c r="U354" i="6"/>
  <c r="T354" i="6"/>
  <c r="S354" i="6"/>
  <c r="P354" i="6"/>
  <c r="R354" i="6"/>
  <c r="Q354" i="6"/>
  <c r="O354" i="6"/>
  <c r="W338" i="6"/>
  <c r="V338" i="6"/>
  <c r="U338" i="6"/>
  <c r="T338" i="6"/>
  <c r="S338" i="6"/>
  <c r="P338" i="6"/>
  <c r="R338" i="6"/>
  <c r="Q338" i="6"/>
  <c r="O338" i="6"/>
  <c r="U322" i="6"/>
  <c r="W322" i="6"/>
  <c r="V322" i="6"/>
  <c r="T322" i="6"/>
  <c r="S322" i="6"/>
  <c r="R322" i="6"/>
  <c r="P322" i="6"/>
  <c r="Q322" i="6"/>
  <c r="O322" i="6"/>
  <c r="U306" i="6"/>
  <c r="V306" i="6"/>
  <c r="T306" i="6"/>
  <c r="W306" i="6"/>
  <c r="S306" i="6"/>
  <c r="P306" i="6"/>
  <c r="R306" i="6"/>
  <c r="Q306" i="6"/>
  <c r="O306" i="6"/>
  <c r="U290" i="6"/>
  <c r="R290" i="6"/>
  <c r="V290" i="6"/>
  <c r="W290" i="6"/>
  <c r="T290" i="6"/>
  <c r="S290" i="6"/>
  <c r="P290" i="6"/>
  <c r="O290" i="6"/>
  <c r="Q290" i="6"/>
  <c r="R274" i="6"/>
  <c r="V274" i="6"/>
  <c r="W274" i="6"/>
  <c r="U274" i="6"/>
  <c r="T274" i="6"/>
  <c r="S274" i="6"/>
  <c r="P274" i="6"/>
  <c r="O274" i="6"/>
  <c r="Q274" i="6"/>
  <c r="V258" i="6"/>
  <c r="R258" i="6"/>
  <c r="U258" i="6"/>
  <c r="W258" i="6"/>
  <c r="T258" i="6"/>
  <c r="S258" i="6"/>
  <c r="P258" i="6"/>
  <c r="O258" i="6"/>
  <c r="Q258" i="6"/>
  <c r="R242" i="6"/>
  <c r="W242" i="6"/>
  <c r="V242" i="6"/>
  <c r="T242" i="6"/>
  <c r="U242" i="6"/>
  <c r="S242" i="6"/>
  <c r="P242" i="6"/>
  <c r="O242" i="6"/>
  <c r="Q242" i="6"/>
  <c r="R226" i="6"/>
  <c r="W226" i="6"/>
  <c r="V226" i="6"/>
  <c r="U226" i="6"/>
  <c r="T226" i="6"/>
  <c r="S226" i="6"/>
  <c r="P226" i="6"/>
  <c r="Q226" i="6"/>
  <c r="O226" i="6"/>
  <c r="R210" i="6"/>
  <c r="U210" i="6"/>
  <c r="W210" i="6"/>
  <c r="V210" i="6"/>
  <c r="T210" i="6"/>
  <c r="S210" i="6"/>
  <c r="P210" i="6"/>
  <c r="Q210" i="6"/>
  <c r="O210" i="6"/>
  <c r="V194" i="6"/>
  <c r="R194" i="6"/>
  <c r="W194" i="6"/>
  <c r="U194" i="6"/>
  <c r="T194" i="6"/>
  <c r="S194" i="6"/>
  <c r="P194" i="6"/>
  <c r="Q194" i="6"/>
  <c r="O194" i="6"/>
  <c r="R178" i="6"/>
  <c r="W178" i="6"/>
  <c r="U178" i="6"/>
  <c r="V178" i="6"/>
  <c r="T178" i="6"/>
  <c r="S178" i="6"/>
  <c r="P178" i="6"/>
  <c r="Q178" i="6"/>
  <c r="O178" i="6"/>
  <c r="U162" i="6"/>
  <c r="W162" i="6"/>
  <c r="R162" i="6"/>
  <c r="V162" i="6"/>
  <c r="T162" i="6"/>
  <c r="S162" i="6"/>
  <c r="P162" i="6"/>
  <c r="Q162" i="6"/>
  <c r="O162" i="6"/>
  <c r="T146" i="6"/>
  <c r="W146" i="6"/>
  <c r="R146" i="6"/>
  <c r="V146" i="6"/>
  <c r="U146" i="6"/>
  <c r="S146" i="6"/>
  <c r="Q146" i="6"/>
  <c r="P146" i="6"/>
  <c r="O146" i="6"/>
  <c r="W130" i="6"/>
  <c r="T130" i="6"/>
  <c r="V130" i="6"/>
  <c r="R130" i="6"/>
  <c r="U130" i="6"/>
  <c r="S130" i="6"/>
  <c r="Q130" i="6"/>
  <c r="P130" i="6"/>
  <c r="O130" i="6"/>
  <c r="W114" i="6"/>
  <c r="U114" i="6"/>
  <c r="T114" i="6"/>
  <c r="R114" i="6"/>
  <c r="V114" i="6"/>
  <c r="S114" i="6"/>
  <c r="O114" i="6"/>
  <c r="Q114" i="6"/>
  <c r="P114" i="6"/>
  <c r="W98" i="6"/>
  <c r="U98" i="6"/>
  <c r="T98" i="6"/>
  <c r="R98" i="6"/>
  <c r="V98" i="6"/>
  <c r="S98" i="6"/>
  <c r="O98" i="6"/>
  <c r="Q98" i="6"/>
  <c r="P98" i="6"/>
  <c r="W82" i="6"/>
  <c r="U82" i="6"/>
  <c r="T82" i="6"/>
  <c r="R82" i="6"/>
  <c r="V82" i="6"/>
  <c r="S82" i="6"/>
  <c r="O82" i="6"/>
  <c r="Q82" i="6"/>
  <c r="P82" i="6"/>
  <c r="W66" i="6"/>
  <c r="U66" i="6"/>
  <c r="T66" i="6"/>
  <c r="R66" i="6"/>
  <c r="V66" i="6"/>
  <c r="S66" i="6"/>
  <c r="O66" i="6"/>
  <c r="Q66" i="6"/>
  <c r="P66" i="6"/>
  <c r="W50" i="6"/>
  <c r="U50" i="6"/>
  <c r="T50" i="6"/>
  <c r="R50" i="6"/>
  <c r="V50" i="6"/>
  <c r="S50" i="6"/>
  <c r="O50" i="6"/>
  <c r="Q50" i="6"/>
  <c r="P50" i="6"/>
  <c r="W34" i="6"/>
  <c r="U34" i="6"/>
  <c r="T34" i="6"/>
  <c r="V34" i="6"/>
  <c r="R34" i="6"/>
  <c r="S34" i="6"/>
  <c r="O34" i="6"/>
  <c r="Q34" i="6"/>
  <c r="P34" i="6"/>
  <c r="W18" i="6"/>
  <c r="V18" i="6"/>
  <c r="U18" i="6"/>
  <c r="T18" i="6"/>
  <c r="R18" i="6"/>
  <c r="S18" i="6"/>
  <c r="O18" i="6"/>
  <c r="Q18" i="6"/>
  <c r="P18" i="6"/>
  <c r="W373" i="6"/>
  <c r="V373" i="6"/>
  <c r="U373" i="6"/>
  <c r="T373" i="6"/>
  <c r="S373" i="6"/>
  <c r="Q373" i="6"/>
  <c r="R373" i="6"/>
  <c r="P373" i="6"/>
  <c r="O373" i="6"/>
  <c r="W260" i="6"/>
  <c r="V260" i="6"/>
  <c r="U260" i="6"/>
  <c r="T260" i="6"/>
  <c r="S260" i="6"/>
  <c r="R260" i="6"/>
  <c r="P260" i="6"/>
  <c r="O260" i="6"/>
  <c r="Q260" i="6"/>
  <c r="W36" i="6"/>
  <c r="V36" i="6"/>
  <c r="U36" i="6"/>
  <c r="T36" i="6"/>
  <c r="S36" i="6"/>
  <c r="Q36" i="6"/>
  <c r="P36" i="6"/>
  <c r="R36" i="6"/>
  <c r="O36" i="6"/>
  <c r="W371" i="6"/>
  <c r="V371" i="6"/>
  <c r="U371" i="6"/>
  <c r="S371" i="6"/>
  <c r="R371" i="6"/>
  <c r="T371" i="6"/>
  <c r="P371" i="6"/>
  <c r="O371" i="6"/>
  <c r="Q371" i="6"/>
  <c r="W3" i="6"/>
  <c r="V3" i="6"/>
  <c r="U3" i="6"/>
  <c r="T3" i="6"/>
  <c r="S3" i="6"/>
  <c r="R3" i="6"/>
  <c r="P3" i="6"/>
  <c r="Q3" i="6"/>
  <c r="O3" i="6"/>
  <c r="R353" i="6"/>
  <c r="W353" i="6"/>
  <c r="V353" i="6"/>
  <c r="U353" i="6"/>
  <c r="T353" i="6"/>
  <c r="S353" i="6"/>
  <c r="Q353" i="6"/>
  <c r="O353" i="6"/>
  <c r="P353" i="6"/>
  <c r="W337" i="6"/>
  <c r="R337" i="6"/>
  <c r="V337" i="6"/>
  <c r="U337" i="6"/>
  <c r="T337" i="6"/>
  <c r="S337" i="6"/>
  <c r="Q337" i="6"/>
  <c r="P337" i="6"/>
  <c r="O337" i="6"/>
  <c r="W321" i="6"/>
  <c r="V321" i="6"/>
  <c r="R321" i="6"/>
  <c r="T321" i="6"/>
  <c r="U321" i="6"/>
  <c r="S321" i="6"/>
  <c r="P321" i="6"/>
  <c r="O321" i="6"/>
  <c r="Q321" i="6"/>
  <c r="R305" i="6"/>
  <c r="U305" i="6"/>
  <c r="V305" i="6"/>
  <c r="T305" i="6"/>
  <c r="W305" i="6"/>
  <c r="S305" i="6"/>
  <c r="O305" i="6"/>
  <c r="Q305" i="6"/>
  <c r="P305" i="6"/>
  <c r="U289" i="6"/>
  <c r="R289" i="6"/>
  <c r="V289" i="6"/>
  <c r="W289" i="6"/>
  <c r="T289" i="6"/>
  <c r="S289" i="6"/>
  <c r="Q289" i="6"/>
  <c r="O289" i="6"/>
  <c r="P289" i="6"/>
  <c r="R273" i="6"/>
  <c r="V273" i="6"/>
  <c r="W273" i="6"/>
  <c r="U273" i="6"/>
  <c r="T273" i="6"/>
  <c r="S273" i="6"/>
  <c r="Q273" i="6"/>
  <c r="P273" i="6"/>
  <c r="O273" i="6"/>
  <c r="V257" i="6"/>
  <c r="R257" i="6"/>
  <c r="U257" i="6"/>
  <c r="W257" i="6"/>
  <c r="T257" i="6"/>
  <c r="S257" i="6"/>
  <c r="P257" i="6"/>
  <c r="Q257" i="6"/>
  <c r="O257" i="6"/>
  <c r="W241" i="6"/>
  <c r="R241" i="6"/>
  <c r="V241" i="6"/>
  <c r="T241" i="6"/>
  <c r="U241" i="6"/>
  <c r="S241" i="6"/>
  <c r="O241" i="6"/>
  <c r="Q241" i="6"/>
  <c r="P241" i="6"/>
  <c r="W225" i="6"/>
  <c r="R225" i="6"/>
  <c r="V225" i="6"/>
  <c r="U225" i="6"/>
  <c r="T225" i="6"/>
  <c r="O225" i="6"/>
  <c r="S225" i="6"/>
  <c r="Q225" i="6"/>
  <c r="P225" i="6"/>
  <c r="W209" i="6"/>
  <c r="R209" i="6"/>
  <c r="U209" i="6"/>
  <c r="V209" i="6"/>
  <c r="T209" i="6"/>
  <c r="O209" i="6"/>
  <c r="S209" i="6"/>
  <c r="Q209" i="6"/>
  <c r="P209" i="6"/>
  <c r="W193" i="6"/>
  <c r="V193" i="6"/>
  <c r="R193" i="6"/>
  <c r="U193" i="6"/>
  <c r="T193" i="6"/>
  <c r="O193" i="6"/>
  <c r="S193" i="6"/>
  <c r="P193" i="6"/>
  <c r="Q193" i="6"/>
  <c r="W177" i="6"/>
  <c r="R177" i="6"/>
  <c r="U177" i="6"/>
  <c r="V177" i="6"/>
  <c r="T177" i="6"/>
  <c r="O177" i="6"/>
  <c r="S177" i="6"/>
  <c r="Q177" i="6"/>
  <c r="P177" i="6"/>
  <c r="W161" i="6"/>
  <c r="U161" i="6"/>
  <c r="R161" i="6"/>
  <c r="V161" i="6"/>
  <c r="T161" i="6"/>
  <c r="S161" i="6"/>
  <c r="O161" i="6"/>
  <c r="Q161" i="6"/>
  <c r="P161" i="6"/>
  <c r="W145" i="6"/>
  <c r="V145" i="6"/>
  <c r="U145" i="6"/>
  <c r="R145" i="6"/>
  <c r="T145" i="6"/>
  <c r="P145" i="6"/>
  <c r="O145" i="6"/>
  <c r="S145" i="6"/>
  <c r="Q145" i="6"/>
  <c r="V129" i="6"/>
  <c r="U129" i="6"/>
  <c r="W129" i="6"/>
  <c r="R129" i="6"/>
  <c r="T129" i="6"/>
  <c r="P129" i="6"/>
  <c r="O129" i="6"/>
  <c r="S129" i="6"/>
  <c r="Q129" i="6"/>
  <c r="V113" i="6"/>
  <c r="W113" i="6"/>
  <c r="U113" i="6"/>
  <c r="R113" i="6"/>
  <c r="T113" i="6"/>
  <c r="P113" i="6"/>
  <c r="O113" i="6"/>
  <c r="S113" i="6"/>
  <c r="Q113" i="6"/>
  <c r="V97" i="6"/>
  <c r="W97" i="6"/>
  <c r="R97" i="6"/>
  <c r="U97" i="6"/>
  <c r="T97" i="6"/>
  <c r="P97" i="6"/>
  <c r="O97" i="6"/>
  <c r="S97" i="6"/>
  <c r="Q97" i="6"/>
  <c r="V81" i="6"/>
  <c r="W81" i="6"/>
  <c r="R81" i="6"/>
  <c r="T81" i="6"/>
  <c r="U81" i="6"/>
  <c r="P81" i="6"/>
  <c r="S81" i="6"/>
  <c r="O81" i="6"/>
  <c r="Q81" i="6"/>
  <c r="V65" i="6"/>
  <c r="W65" i="6"/>
  <c r="R65" i="6"/>
  <c r="U65" i="6"/>
  <c r="T65" i="6"/>
  <c r="P65" i="6"/>
  <c r="S65" i="6"/>
  <c r="O65" i="6"/>
  <c r="Q65" i="6"/>
  <c r="V49" i="6"/>
  <c r="W49" i="6"/>
  <c r="R49" i="6"/>
  <c r="U49" i="6"/>
  <c r="T49" i="6"/>
  <c r="S49" i="6"/>
  <c r="P49" i="6"/>
  <c r="O49" i="6"/>
  <c r="Q49" i="6"/>
  <c r="V33" i="6"/>
  <c r="W33" i="6"/>
  <c r="R33" i="6"/>
  <c r="T33" i="6"/>
  <c r="U33" i="6"/>
  <c r="S33" i="6"/>
  <c r="P33" i="6"/>
  <c r="O33" i="6"/>
  <c r="Q33" i="6"/>
  <c r="W17" i="6"/>
  <c r="R17" i="6"/>
  <c r="U17" i="6"/>
  <c r="T17" i="6"/>
  <c r="V17" i="6"/>
  <c r="S17" i="6"/>
  <c r="P17" i="6"/>
  <c r="O17" i="6"/>
  <c r="Q17" i="6"/>
  <c r="W388" i="6"/>
  <c r="V388" i="6"/>
  <c r="U388" i="6"/>
  <c r="T388" i="6"/>
  <c r="S388" i="6"/>
  <c r="Q388" i="6"/>
  <c r="P388" i="6"/>
  <c r="R388" i="6"/>
  <c r="O388" i="6"/>
  <c r="W164" i="6"/>
  <c r="V164" i="6"/>
  <c r="U164" i="6"/>
  <c r="T164" i="6"/>
  <c r="S164" i="6"/>
  <c r="R164" i="6"/>
  <c r="Q164" i="6"/>
  <c r="P164" i="6"/>
  <c r="O164" i="6"/>
  <c r="W291" i="6"/>
  <c r="V291" i="6"/>
  <c r="U291" i="6"/>
  <c r="S291" i="6"/>
  <c r="T291" i="6"/>
  <c r="Q291" i="6"/>
  <c r="P291" i="6"/>
  <c r="R291" i="6"/>
  <c r="O291" i="6"/>
  <c r="W400" i="6"/>
  <c r="V400" i="6"/>
  <c r="U400" i="6"/>
  <c r="T400" i="6"/>
  <c r="P400" i="6"/>
  <c r="S400" i="6"/>
  <c r="R400" i="6"/>
  <c r="Q400" i="6"/>
  <c r="O400" i="6"/>
  <c r="W336" i="6"/>
  <c r="V336" i="6"/>
  <c r="U336" i="6"/>
  <c r="R336" i="6"/>
  <c r="T336" i="6"/>
  <c r="S336" i="6"/>
  <c r="P336" i="6"/>
  <c r="Q336" i="6"/>
  <c r="O336" i="6"/>
  <c r="W320" i="6"/>
  <c r="V320" i="6"/>
  <c r="U320" i="6"/>
  <c r="R320" i="6"/>
  <c r="T320" i="6"/>
  <c r="P320" i="6"/>
  <c r="S320" i="6"/>
  <c r="Q320" i="6"/>
  <c r="O320" i="6"/>
  <c r="W304" i="6"/>
  <c r="V304" i="6"/>
  <c r="U304" i="6"/>
  <c r="R304" i="6"/>
  <c r="T304" i="6"/>
  <c r="P304" i="6"/>
  <c r="S304" i="6"/>
  <c r="Q304" i="6"/>
  <c r="O304" i="6"/>
  <c r="W288" i="6"/>
  <c r="V288" i="6"/>
  <c r="U288" i="6"/>
  <c r="R288" i="6"/>
  <c r="T288" i="6"/>
  <c r="P288" i="6"/>
  <c r="S288" i="6"/>
  <c r="Q288" i="6"/>
  <c r="O288" i="6"/>
  <c r="W272" i="6"/>
  <c r="V272" i="6"/>
  <c r="U272" i="6"/>
  <c r="R272" i="6"/>
  <c r="T272" i="6"/>
  <c r="P272" i="6"/>
  <c r="S272" i="6"/>
  <c r="Q272" i="6"/>
  <c r="O272" i="6"/>
  <c r="W256" i="6"/>
  <c r="V256" i="6"/>
  <c r="U256" i="6"/>
  <c r="R256" i="6"/>
  <c r="T256" i="6"/>
  <c r="P256" i="6"/>
  <c r="O256" i="6"/>
  <c r="S256" i="6"/>
  <c r="Q256" i="6"/>
  <c r="V240" i="6"/>
  <c r="U240" i="6"/>
  <c r="W240" i="6"/>
  <c r="R240" i="6"/>
  <c r="T240" i="6"/>
  <c r="P240" i="6"/>
  <c r="S240" i="6"/>
  <c r="O240" i="6"/>
  <c r="Q240" i="6"/>
  <c r="V224" i="6"/>
  <c r="U224" i="6"/>
  <c r="W224" i="6"/>
  <c r="R224" i="6"/>
  <c r="T224" i="6"/>
  <c r="P224" i="6"/>
  <c r="S224" i="6"/>
  <c r="Q224" i="6"/>
  <c r="O224" i="6"/>
  <c r="V208" i="6"/>
  <c r="U208" i="6"/>
  <c r="W208" i="6"/>
  <c r="R208" i="6"/>
  <c r="T208" i="6"/>
  <c r="P208" i="6"/>
  <c r="O208" i="6"/>
  <c r="S208" i="6"/>
  <c r="Q208" i="6"/>
  <c r="V192" i="6"/>
  <c r="U192" i="6"/>
  <c r="W192" i="6"/>
  <c r="R192" i="6"/>
  <c r="T192" i="6"/>
  <c r="P192" i="6"/>
  <c r="O192" i="6"/>
  <c r="S192" i="6"/>
  <c r="Q192" i="6"/>
  <c r="V176" i="6"/>
  <c r="U176" i="6"/>
  <c r="W176" i="6"/>
  <c r="R176" i="6"/>
  <c r="T176" i="6"/>
  <c r="P176" i="6"/>
  <c r="O176" i="6"/>
  <c r="S176" i="6"/>
  <c r="Q176" i="6"/>
  <c r="V160" i="6"/>
  <c r="U160" i="6"/>
  <c r="W160" i="6"/>
  <c r="R160" i="6"/>
  <c r="T160" i="6"/>
  <c r="P160" i="6"/>
  <c r="S160" i="6"/>
  <c r="O160" i="6"/>
  <c r="Q160" i="6"/>
  <c r="W144" i="6"/>
  <c r="R144" i="6"/>
  <c r="T144" i="6"/>
  <c r="V144" i="6"/>
  <c r="U144" i="6"/>
  <c r="O144" i="6"/>
  <c r="Q144" i="6"/>
  <c r="S144" i="6"/>
  <c r="P144" i="6"/>
  <c r="W128" i="6"/>
  <c r="R128" i="6"/>
  <c r="V128" i="6"/>
  <c r="U128" i="6"/>
  <c r="T128" i="6"/>
  <c r="O128" i="6"/>
  <c r="S128" i="6"/>
  <c r="Q128" i="6"/>
  <c r="P128" i="6"/>
  <c r="W112" i="6"/>
  <c r="U112" i="6"/>
  <c r="R112" i="6"/>
  <c r="T112" i="6"/>
  <c r="V112" i="6"/>
  <c r="O112" i="6"/>
  <c r="S112" i="6"/>
  <c r="Q112" i="6"/>
  <c r="P112" i="6"/>
  <c r="W96" i="6"/>
  <c r="V96" i="6"/>
  <c r="U96" i="6"/>
  <c r="T96" i="6"/>
  <c r="R96" i="6"/>
  <c r="O96" i="6"/>
  <c r="S96" i="6"/>
  <c r="Q96" i="6"/>
  <c r="P96" i="6"/>
  <c r="W80" i="6"/>
  <c r="T80" i="6"/>
  <c r="V80" i="6"/>
  <c r="U80" i="6"/>
  <c r="S80" i="6"/>
  <c r="R80" i="6"/>
  <c r="O80" i="6"/>
  <c r="Q80" i="6"/>
  <c r="P80" i="6"/>
  <c r="W64" i="6"/>
  <c r="U64" i="6"/>
  <c r="V64" i="6"/>
  <c r="S64" i="6"/>
  <c r="T64" i="6"/>
  <c r="R64" i="6"/>
  <c r="O64" i="6"/>
  <c r="Q64" i="6"/>
  <c r="P64" i="6"/>
  <c r="W48" i="6"/>
  <c r="U48" i="6"/>
  <c r="V48" i="6"/>
  <c r="T48" i="6"/>
  <c r="S48" i="6"/>
  <c r="R48" i="6"/>
  <c r="O48" i="6"/>
  <c r="Q48" i="6"/>
  <c r="P48" i="6"/>
  <c r="W32" i="6"/>
  <c r="T32" i="6"/>
  <c r="U32" i="6"/>
  <c r="S32" i="6"/>
  <c r="V32" i="6"/>
  <c r="R32" i="6"/>
  <c r="O32" i="6"/>
  <c r="Q32" i="6"/>
  <c r="P32" i="6"/>
  <c r="W16" i="6"/>
  <c r="U16" i="6"/>
  <c r="T16" i="6"/>
  <c r="V16" i="6"/>
  <c r="S16" i="6"/>
  <c r="R16" i="6"/>
  <c r="O16" i="6"/>
  <c r="Q16" i="6"/>
  <c r="P16" i="6"/>
  <c r="W325" i="6"/>
  <c r="V325" i="6"/>
  <c r="U325" i="6"/>
  <c r="T325" i="6"/>
  <c r="S325" i="6"/>
  <c r="R325" i="6"/>
  <c r="Q325" i="6"/>
  <c r="P325" i="6"/>
  <c r="O325" i="6"/>
  <c r="W212" i="6"/>
  <c r="V212" i="6"/>
  <c r="U212" i="6"/>
  <c r="T212" i="6"/>
  <c r="S212" i="6"/>
  <c r="R212" i="6"/>
  <c r="Q212" i="6"/>
  <c r="P212" i="6"/>
  <c r="O212" i="6"/>
  <c r="W323" i="6"/>
  <c r="V323" i="6"/>
  <c r="U323" i="6"/>
  <c r="S323" i="6"/>
  <c r="R323" i="6"/>
  <c r="T323" i="6"/>
  <c r="Q323" i="6"/>
  <c r="P323" i="6"/>
  <c r="O323" i="6"/>
  <c r="R369" i="6"/>
  <c r="U369" i="6"/>
  <c r="W369" i="6"/>
  <c r="V369" i="6"/>
  <c r="T369" i="6"/>
  <c r="S369" i="6"/>
  <c r="Q369" i="6"/>
  <c r="O369" i="6"/>
  <c r="P369" i="6"/>
  <c r="W352" i="6"/>
  <c r="V352" i="6"/>
  <c r="U352" i="6"/>
  <c r="R352" i="6"/>
  <c r="T352" i="6"/>
  <c r="P352" i="6"/>
  <c r="S352" i="6"/>
  <c r="Q352" i="6"/>
  <c r="O352" i="6"/>
  <c r="W399" i="6"/>
  <c r="U399" i="6"/>
  <c r="V399" i="6"/>
  <c r="T399" i="6"/>
  <c r="S399" i="6"/>
  <c r="R399" i="6"/>
  <c r="Q399" i="6"/>
  <c r="P399" i="6"/>
  <c r="O399" i="6"/>
  <c r="W383" i="6"/>
  <c r="R383" i="6"/>
  <c r="U383" i="6"/>
  <c r="T383" i="6"/>
  <c r="V383" i="6"/>
  <c r="S383" i="6"/>
  <c r="Q383" i="6"/>
  <c r="P383" i="6"/>
  <c r="O383" i="6"/>
  <c r="W367" i="6"/>
  <c r="R367" i="6"/>
  <c r="U367" i="6"/>
  <c r="V367" i="6"/>
  <c r="T367" i="6"/>
  <c r="S367" i="6"/>
  <c r="Q367" i="6"/>
  <c r="P367" i="6"/>
  <c r="O367" i="6"/>
  <c r="W351" i="6"/>
  <c r="R351" i="6"/>
  <c r="V351" i="6"/>
  <c r="T351" i="6"/>
  <c r="U351" i="6"/>
  <c r="S351" i="6"/>
  <c r="Q351" i="6"/>
  <c r="P351" i="6"/>
  <c r="O351" i="6"/>
  <c r="W335" i="6"/>
  <c r="R335" i="6"/>
  <c r="V335" i="6"/>
  <c r="U335" i="6"/>
  <c r="T335" i="6"/>
  <c r="S335" i="6"/>
  <c r="Q335" i="6"/>
  <c r="P335" i="6"/>
  <c r="O335" i="6"/>
  <c r="W319" i="6"/>
  <c r="R319" i="6"/>
  <c r="T319" i="6"/>
  <c r="S319" i="6"/>
  <c r="U319" i="6"/>
  <c r="V319" i="6"/>
  <c r="Q319" i="6"/>
  <c r="P319" i="6"/>
  <c r="O319" i="6"/>
  <c r="W303" i="6"/>
  <c r="R303" i="6"/>
  <c r="U303" i="6"/>
  <c r="V303" i="6"/>
  <c r="T303" i="6"/>
  <c r="S303" i="6"/>
  <c r="Q303" i="6"/>
  <c r="P303" i="6"/>
  <c r="O303" i="6"/>
  <c r="W287" i="6"/>
  <c r="U287" i="6"/>
  <c r="V287" i="6"/>
  <c r="T287" i="6"/>
  <c r="S287" i="6"/>
  <c r="R287" i="6"/>
  <c r="Q287" i="6"/>
  <c r="P287" i="6"/>
  <c r="O287" i="6"/>
  <c r="W271" i="6"/>
  <c r="V271" i="6"/>
  <c r="U271" i="6"/>
  <c r="T271" i="6"/>
  <c r="S271" i="6"/>
  <c r="R271" i="6"/>
  <c r="Q271" i="6"/>
  <c r="P271" i="6"/>
  <c r="O271" i="6"/>
  <c r="W255" i="6"/>
  <c r="U255" i="6"/>
  <c r="T255" i="6"/>
  <c r="S255" i="6"/>
  <c r="V255" i="6"/>
  <c r="R255" i="6"/>
  <c r="Q255" i="6"/>
  <c r="P255" i="6"/>
  <c r="O255" i="6"/>
  <c r="W239" i="6"/>
  <c r="V239" i="6"/>
  <c r="T239" i="6"/>
  <c r="S239" i="6"/>
  <c r="U239" i="6"/>
  <c r="R239" i="6"/>
  <c r="Q239" i="6"/>
  <c r="P239" i="6"/>
  <c r="O239" i="6"/>
  <c r="W223" i="6"/>
  <c r="V223" i="6"/>
  <c r="U223" i="6"/>
  <c r="T223" i="6"/>
  <c r="S223" i="6"/>
  <c r="R223" i="6"/>
  <c r="O223" i="6"/>
  <c r="Q223" i="6"/>
  <c r="P223" i="6"/>
  <c r="W207" i="6"/>
  <c r="U207" i="6"/>
  <c r="V207" i="6"/>
  <c r="T207" i="6"/>
  <c r="S207" i="6"/>
  <c r="R207" i="6"/>
  <c r="O207" i="6"/>
  <c r="Q207" i="6"/>
  <c r="P207" i="6"/>
  <c r="W191" i="6"/>
  <c r="U191" i="6"/>
  <c r="T191" i="6"/>
  <c r="S191" i="6"/>
  <c r="V191" i="6"/>
  <c r="R191" i="6"/>
  <c r="O191" i="6"/>
  <c r="Q191" i="6"/>
  <c r="P191" i="6"/>
  <c r="W175" i="6"/>
  <c r="U175" i="6"/>
  <c r="V175" i="6"/>
  <c r="T175" i="6"/>
  <c r="S175" i="6"/>
  <c r="R175" i="6"/>
  <c r="O175" i="6"/>
  <c r="Q175" i="6"/>
  <c r="P175" i="6"/>
  <c r="W159" i="6"/>
  <c r="V159" i="6"/>
  <c r="T159" i="6"/>
  <c r="S159" i="6"/>
  <c r="U159" i="6"/>
  <c r="R159" i="6"/>
  <c r="O159" i="6"/>
  <c r="Q159" i="6"/>
  <c r="P159" i="6"/>
  <c r="T143" i="6"/>
  <c r="W143" i="6"/>
  <c r="V143" i="6"/>
  <c r="U143" i="6"/>
  <c r="S143" i="6"/>
  <c r="R143" i="6"/>
  <c r="O143" i="6"/>
  <c r="Q143" i="6"/>
  <c r="P143" i="6"/>
  <c r="T127" i="6"/>
  <c r="W127" i="6"/>
  <c r="V127" i="6"/>
  <c r="U127" i="6"/>
  <c r="S127" i="6"/>
  <c r="R127" i="6"/>
  <c r="O127" i="6"/>
  <c r="Q127" i="6"/>
  <c r="P127" i="6"/>
  <c r="U111" i="6"/>
  <c r="T111" i="6"/>
  <c r="W111" i="6"/>
  <c r="S111" i="6"/>
  <c r="V111" i="6"/>
  <c r="R111" i="6"/>
  <c r="Q111" i="6"/>
  <c r="O111" i="6"/>
  <c r="P111" i="6"/>
  <c r="U95" i="6"/>
  <c r="T95" i="6"/>
  <c r="W95" i="6"/>
  <c r="V95" i="6"/>
  <c r="S95" i="6"/>
  <c r="R95" i="6"/>
  <c r="Q95" i="6"/>
  <c r="P95" i="6"/>
  <c r="O95" i="6"/>
  <c r="U79" i="6"/>
  <c r="T79" i="6"/>
  <c r="W79" i="6"/>
  <c r="V79" i="6"/>
  <c r="S79" i="6"/>
  <c r="R79" i="6"/>
  <c r="Q79" i="6"/>
  <c r="P79" i="6"/>
  <c r="O79" i="6"/>
  <c r="U63" i="6"/>
  <c r="T63" i="6"/>
  <c r="W63" i="6"/>
  <c r="V63" i="6"/>
  <c r="S63" i="6"/>
  <c r="R63" i="6"/>
  <c r="Q63" i="6"/>
  <c r="P63" i="6"/>
  <c r="O63" i="6"/>
  <c r="U47" i="6"/>
  <c r="T47" i="6"/>
  <c r="W47" i="6"/>
  <c r="V47" i="6"/>
  <c r="S47" i="6"/>
  <c r="R47" i="6"/>
  <c r="Q47" i="6"/>
  <c r="O47" i="6"/>
  <c r="P47" i="6"/>
  <c r="U31" i="6"/>
  <c r="T31" i="6"/>
  <c r="W31" i="6"/>
  <c r="S31" i="6"/>
  <c r="V31" i="6"/>
  <c r="R31" i="6"/>
  <c r="Q31" i="6"/>
  <c r="P31" i="6"/>
  <c r="O31" i="6"/>
  <c r="V15" i="6"/>
  <c r="U15" i="6"/>
  <c r="T15" i="6"/>
  <c r="W15" i="6"/>
  <c r="S15" i="6"/>
  <c r="Q15" i="6"/>
  <c r="R15" i="6"/>
  <c r="P15" i="6"/>
  <c r="O15" i="6"/>
  <c r="W389" i="6"/>
  <c r="V389" i="6"/>
  <c r="U389" i="6"/>
  <c r="T389" i="6"/>
  <c r="R389" i="6"/>
  <c r="S389" i="6"/>
  <c r="Q389" i="6"/>
  <c r="P389" i="6"/>
  <c r="O389" i="6"/>
  <c r="W276" i="6"/>
  <c r="V276" i="6"/>
  <c r="U276" i="6"/>
  <c r="T276" i="6"/>
  <c r="S276" i="6"/>
  <c r="R276" i="6"/>
  <c r="P276" i="6"/>
  <c r="Q276" i="6"/>
  <c r="O276" i="6"/>
  <c r="W52" i="6"/>
  <c r="V52" i="6"/>
  <c r="U52" i="6"/>
  <c r="T52" i="6"/>
  <c r="S52" i="6"/>
  <c r="Q52" i="6"/>
  <c r="P52" i="6"/>
  <c r="O52" i="6"/>
  <c r="R52" i="6"/>
  <c r="W387" i="6"/>
  <c r="V387" i="6"/>
  <c r="U387" i="6"/>
  <c r="S387" i="6"/>
  <c r="T387" i="6"/>
  <c r="P387" i="6"/>
  <c r="R387" i="6"/>
  <c r="O387" i="6"/>
  <c r="Q387" i="6"/>
  <c r="U370" i="6"/>
  <c r="W370" i="6"/>
  <c r="V370" i="6"/>
  <c r="T370" i="6"/>
  <c r="S370" i="6"/>
  <c r="Q370" i="6"/>
  <c r="P370" i="6"/>
  <c r="R370" i="6"/>
  <c r="O370" i="6"/>
  <c r="W368" i="6"/>
  <c r="V368" i="6"/>
  <c r="U368" i="6"/>
  <c r="R368" i="6"/>
  <c r="T368" i="6"/>
  <c r="P368" i="6"/>
  <c r="S368" i="6"/>
  <c r="O368" i="6"/>
  <c r="Q368" i="6"/>
  <c r="W398" i="6"/>
  <c r="U398" i="6"/>
  <c r="V398" i="6"/>
  <c r="T398" i="6"/>
  <c r="S398" i="6"/>
  <c r="R398" i="6"/>
  <c r="Q398" i="6"/>
  <c r="O398" i="6"/>
  <c r="P398" i="6"/>
  <c r="W382" i="6"/>
  <c r="U382" i="6"/>
  <c r="T382" i="6"/>
  <c r="V382" i="6"/>
  <c r="R382" i="6"/>
  <c r="S382" i="6"/>
  <c r="Q382" i="6"/>
  <c r="P382" i="6"/>
  <c r="O382" i="6"/>
  <c r="W366" i="6"/>
  <c r="U366" i="6"/>
  <c r="V366" i="6"/>
  <c r="T366" i="6"/>
  <c r="S366" i="6"/>
  <c r="R366" i="6"/>
  <c r="Q366" i="6"/>
  <c r="O366" i="6"/>
  <c r="P366" i="6"/>
  <c r="W350" i="6"/>
  <c r="V350" i="6"/>
  <c r="T350" i="6"/>
  <c r="U350" i="6"/>
  <c r="S350" i="6"/>
  <c r="R350" i="6"/>
  <c r="Q350" i="6"/>
  <c r="O350" i="6"/>
  <c r="P350" i="6"/>
  <c r="W334" i="6"/>
  <c r="V334" i="6"/>
  <c r="U334" i="6"/>
  <c r="T334" i="6"/>
  <c r="S334" i="6"/>
  <c r="R334" i="6"/>
  <c r="Q334" i="6"/>
  <c r="O334" i="6"/>
  <c r="P334" i="6"/>
  <c r="W318" i="6"/>
  <c r="T318" i="6"/>
  <c r="S318" i="6"/>
  <c r="U318" i="6"/>
  <c r="V318" i="6"/>
  <c r="R318" i="6"/>
  <c r="Q318" i="6"/>
  <c r="P318" i="6"/>
  <c r="O318" i="6"/>
  <c r="W302" i="6"/>
  <c r="U302" i="6"/>
  <c r="V302" i="6"/>
  <c r="T302" i="6"/>
  <c r="S302" i="6"/>
  <c r="R302" i="6"/>
  <c r="Q302" i="6"/>
  <c r="O302" i="6"/>
  <c r="P302" i="6"/>
  <c r="W286" i="6"/>
  <c r="V286" i="6"/>
  <c r="T286" i="6"/>
  <c r="S286" i="6"/>
  <c r="U286" i="6"/>
  <c r="R286" i="6"/>
  <c r="Q286" i="6"/>
  <c r="O286" i="6"/>
  <c r="P286" i="6"/>
  <c r="W270" i="6"/>
  <c r="V270" i="6"/>
  <c r="U270" i="6"/>
  <c r="T270" i="6"/>
  <c r="S270" i="6"/>
  <c r="Q270" i="6"/>
  <c r="R270" i="6"/>
  <c r="P270" i="6"/>
  <c r="O270" i="6"/>
  <c r="W254" i="6"/>
  <c r="U254" i="6"/>
  <c r="T254" i="6"/>
  <c r="S254" i="6"/>
  <c r="V254" i="6"/>
  <c r="R254" i="6"/>
  <c r="Q254" i="6"/>
  <c r="P254" i="6"/>
  <c r="O254" i="6"/>
  <c r="W238" i="6"/>
  <c r="V238" i="6"/>
  <c r="T238" i="6"/>
  <c r="S238" i="6"/>
  <c r="U238" i="6"/>
  <c r="R238" i="6"/>
  <c r="O238" i="6"/>
  <c r="Q238" i="6"/>
  <c r="P238" i="6"/>
  <c r="W222" i="6"/>
  <c r="V222" i="6"/>
  <c r="U222" i="6"/>
  <c r="T222" i="6"/>
  <c r="S222" i="6"/>
  <c r="Q222" i="6"/>
  <c r="R222" i="6"/>
  <c r="O222" i="6"/>
  <c r="P222" i="6"/>
  <c r="W206" i="6"/>
  <c r="U206" i="6"/>
  <c r="V206" i="6"/>
  <c r="T206" i="6"/>
  <c r="S206" i="6"/>
  <c r="R206" i="6"/>
  <c r="Q206" i="6"/>
  <c r="O206" i="6"/>
  <c r="P206" i="6"/>
  <c r="W190" i="6"/>
  <c r="U190" i="6"/>
  <c r="T190" i="6"/>
  <c r="S190" i="6"/>
  <c r="V190" i="6"/>
  <c r="R190" i="6"/>
  <c r="Q190" i="6"/>
  <c r="P190" i="6"/>
  <c r="O190" i="6"/>
  <c r="W174" i="6"/>
  <c r="U174" i="6"/>
  <c r="V174" i="6"/>
  <c r="T174" i="6"/>
  <c r="S174" i="6"/>
  <c r="R174" i="6"/>
  <c r="Q174" i="6"/>
  <c r="O174" i="6"/>
  <c r="P174" i="6"/>
  <c r="W158" i="6"/>
  <c r="V158" i="6"/>
  <c r="T158" i="6"/>
  <c r="S158" i="6"/>
  <c r="U158" i="6"/>
  <c r="R158" i="6"/>
  <c r="Q158" i="6"/>
  <c r="O158" i="6"/>
  <c r="P158" i="6"/>
  <c r="V142" i="6"/>
  <c r="U142" i="6"/>
  <c r="W142" i="6"/>
  <c r="T142" i="6"/>
  <c r="S142" i="6"/>
  <c r="Q142" i="6"/>
  <c r="P142" i="6"/>
  <c r="R142" i="6"/>
  <c r="O142" i="6"/>
  <c r="V126" i="6"/>
  <c r="U126" i="6"/>
  <c r="W126" i="6"/>
  <c r="T126" i="6"/>
  <c r="S126" i="6"/>
  <c r="R126" i="6"/>
  <c r="Q126" i="6"/>
  <c r="P126" i="6"/>
  <c r="O126" i="6"/>
  <c r="V110" i="6"/>
  <c r="W110" i="6"/>
  <c r="T110" i="6"/>
  <c r="S110" i="6"/>
  <c r="U110" i="6"/>
  <c r="O110" i="6"/>
  <c r="R110" i="6"/>
  <c r="Q110" i="6"/>
  <c r="P110" i="6"/>
  <c r="V94" i="6"/>
  <c r="W94" i="6"/>
  <c r="U94" i="6"/>
  <c r="T94" i="6"/>
  <c r="S94" i="6"/>
  <c r="O94" i="6"/>
  <c r="R94" i="6"/>
  <c r="Q94" i="6"/>
  <c r="P94" i="6"/>
  <c r="V78" i="6"/>
  <c r="W78" i="6"/>
  <c r="T78" i="6"/>
  <c r="U78" i="6"/>
  <c r="S78" i="6"/>
  <c r="O78" i="6"/>
  <c r="R78" i="6"/>
  <c r="Q78" i="6"/>
  <c r="P78" i="6"/>
  <c r="V62" i="6"/>
  <c r="W62" i="6"/>
  <c r="U62" i="6"/>
  <c r="S62" i="6"/>
  <c r="T62" i="6"/>
  <c r="O62" i="6"/>
  <c r="Q62" i="6"/>
  <c r="P62" i="6"/>
  <c r="R62" i="6"/>
  <c r="V46" i="6"/>
  <c r="W46" i="6"/>
  <c r="T46" i="6"/>
  <c r="S46" i="6"/>
  <c r="U46" i="6"/>
  <c r="O46" i="6"/>
  <c r="R46" i="6"/>
  <c r="Q46" i="6"/>
  <c r="P46" i="6"/>
  <c r="V30" i="6"/>
  <c r="W30" i="6"/>
  <c r="U30" i="6"/>
  <c r="S30" i="6"/>
  <c r="T30" i="6"/>
  <c r="O30" i="6"/>
  <c r="R30" i="6"/>
  <c r="Q30" i="6"/>
  <c r="P30" i="6"/>
  <c r="W14" i="6"/>
  <c r="V14" i="6"/>
  <c r="U14" i="6"/>
  <c r="T14" i="6"/>
  <c r="S14" i="6"/>
  <c r="O14" i="6"/>
  <c r="Q14" i="6"/>
  <c r="R14" i="6"/>
  <c r="P14" i="6"/>
  <c r="W390" i="6"/>
  <c r="V390" i="6"/>
  <c r="T390" i="6"/>
  <c r="S390" i="6"/>
  <c r="U390" i="6"/>
  <c r="R390" i="6"/>
  <c r="Q390" i="6"/>
  <c r="P390" i="6"/>
  <c r="O390" i="6"/>
  <c r="W372" i="6"/>
  <c r="V372" i="6"/>
  <c r="U372" i="6"/>
  <c r="T372" i="6"/>
  <c r="S372" i="6"/>
  <c r="Q372" i="6"/>
  <c r="P372" i="6"/>
  <c r="R372" i="6"/>
  <c r="O372" i="6"/>
  <c r="W148" i="6"/>
  <c r="V148" i="6"/>
  <c r="U148" i="6"/>
  <c r="T148" i="6"/>
  <c r="S148" i="6"/>
  <c r="R148" i="6"/>
  <c r="Q148" i="6"/>
  <c r="P148" i="6"/>
  <c r="O148" i="6"/>
  <c r="S386" i="6"/>
  <c r="V386" i="6"/>
  <c r="W386" i="6"/>
  <c r="U386" i="6"/>
  <c r="T386" i="6"/>
  <c r="Q386" i="6"/>
  <c r="P386" i="6"/>
  <c r="R386" i="6"/>
  <c r="O386" i="6"/>
  <c r="W384" i="6"/>
  <c r="V384" i="6"/>
  <c r="U384" i="6"/>
  <c r="T384" i="6"/>
  <c r="P384" i="6"/>
  <c r="S384" i="6"/>
  <c r="R384" i="6"/>
  <c r="O384" i="6"/>
  <c r="Q384" i="6"/>
  <c r="V381" i="6"/>
  <c r="U381" i="6"/>
  <c r="W381" i="6"/>
  <c r="T381" i="6"/>
  <c r="S381" i="6"/>
  <c r="R381" i="6"/>
  <c r="Q381" i="6"/>
  <c r="P381" i="6"/>
  <c r="O381" i="6"/>
  <c r="V365" i="6"/>
  <c r="U365" i="6"/>
  <c r="W365" i="6"/>
  <c r="T365" i="6"/>
  <c r="S365" i="6"/>
  <c r="R365" i="6"/>
  <c r="Q365" i="6"/>
  <c r="P365" i="6"/>
  <c r="O365" i="6"/>
  <c r="V349" i="6"/>
  <c r="U349" i="6"/>
  <c r="W349" i="6"/>
  <c r="T349" i="6"/>
  <c r="S349" i="6"/>
  <c r="Q349" i="6"/>
  <c r="R349" i="6"/>
  <c r="P349" i="6"/>
  <c r="O349" i="6"/>
  <c r="V333" i="6"/>
  <c r="U333" i="6"/>
  <c r="W333" i="6"/>
  <c r="T333" i="6"/>
  <c r="S333" i="6"/>
  <c r="R333" i="6"/>
  <c r="Q333" i="6"/>
  <c r="P333" i="6"/>
  <c r="O333" i="6"/>
  <c r="V317" i="6"/>
  <c r="U317" i="6"/>
  <c r="W317" i="6"/>
  <c r="T317" i="6"/>
  <c r="S317" i="6"/>
  <c r="R317" i="6"/>
  <c r="Q317" i="6"/>
  <c r="P317" i="6"/>
  <c r="O317" i="6"/>
  <c r="V301" i="6"/>
  <c r="U301" i="6"/>
  <c r="W301" i="6"/>
  <c r="T301" i="6"/>
  <c r="S301" i="6"/>
  <c r="R301" i="6"/>
  <c r="Q301" i="6"/>
  <c r="P301" i="6"/>
  <c r="O301" i="6"/>
  <c r="V285" i="6"/>
  <c r="U285" i="6"/>
  <c r="W285" i="6"/>
  <c r="T285" i="6"/>
  <c r="S285" i="6"/>
  <c r="R285" i="6"/>
  <c r="Q285" i="6"/>
  <c r="P285" i="6"/>
  <c r="O285" i="6"/>
  <c r="V269" i="6"/>
  <c r="U269" i="6"/>
  <c r="W269" i="6"/>
  <c r="T269" i="6"/>
  <c r="S269" i="6"/>
  <c r="Q269" i="6"/>
  <c r="R269" i="6"/>
  <c r="P269" i="6"/>
  <c r="O269" i="6"/>
  <c r="V253" i="6"/>
  <c r="U253" i="6"/>
  <c r="W253" i="6"/>
  <c r="T253" i="6"/>
  <c r="S253" i="6"/>
  <c r="R253" i="6"/>
  <c r="Q253" i="6"/>
  <c r="P253" i="6"/>
  <c r="O253" i="6"/>
  <c r="V237" i="6"/>
  <c r="U237" i="6"/>
  <c r="W237" i="6"/>
  <c r="T237" i="6"/>
  <c r="S237" i="6"/>
  <c r="R237" i="6"/>
  <c r="Q237" i="6"/>
  <c r="P237" i="6"/>
  <c r="O237" i="6"/>
  <c r="V221" i="6"/>
  <c r="U221" i="6"/>
  <c r="W221" i="6"/>
  <c r="T221" i="6"/>
  <c r="S221" i="6"/>
  <c r="O221" i="6"/>
  <c r="Q221" i="6"/>
  <c r="R221" i="6"/>
  <c r="P221" i="6"/>
  <c r="V205" i="6"/>
  <c r="U205" i="6"/>
  <c r="W205" i="6"/>
  <c r="T205" i="6"/>
  <c r="S205" i="6"/>
  <c r="O205" i="6"/>
  <c r="R205" i="6"/>
  <c r="Q205" i="6"/>
  <c r="P205" i="6"/>
  <c r="V189" i="6"/>
  <c r="U189" i="6"/>
  <c r="W189" i="6"/>
  <c r="T189" i="6"/>
  <c r="S189" i="6"/>
  <c r="O189" i="6"/>
  <c r="Q189" i="6"/>
  <c r="P189" i="6"/>
  <c r="R189" i="6"/>
  <c r="V173" i="6"/>
  <c r="U173" i="6"/>
  <c r="W173" i="6"/>
  <c r="T173" i="6"/>
  <c r="S173" i="6"/>
  <c r="O173" i="6"/>
  <c r="R173" i="6"/>
  <c r="Q173" i="6"/>
  <c r="P173" i="6"/>
  <c r="V157" i="6"/>
  <c r="U157" i="6"/>
  <c r="W157" i="6"/>
  <c r="T157" i="6"/>
  <c r="S157" i="6"/>
  <c r="O157" i="6"/>
  <c r="R157" i="6"/>
  <c r="Q157" i="6"/>
  <c r="P157" i="6"/>
  <c r="W141" i="6"/>
  <c r="V141" i="6"/>
  <c r="U141" i="6"/>
  <c r="S141" i="6"/>
  <c r="T141" i="6"/>
  <c r="O141" i="6"/>
  <c r="Q141" i="6"/>
  <c r="P141" i="6"/>
  <c r="R141" i="6"/>
  <c r="W125" i="6"/>
  <c r="V125" i="6"/>
  <c r="U125" i="6"/>
  <c r="T125" i="6"/>
  <c r="S125" i="6"/>
  <c r="O125" i="6"/>
  <c r="R125" i="6"/>
  <c r="Q125" i="6"/>
  <c r="P125" i="6"/>
  <c r="W109" i="6"/>
  <c r="V109" i="6"/>
  <c r="T109" i="6"/>
  <c r="S109" i="6"/>
  <c r="U109" i="6"/>
  <c r="R109" i="6"/>
  <c r="Q109" i="6"/>
  <c r="P109" i="6"/>
  <c r="O109" i="6"/>
  <c r="W93" i="6"/>
  <c r="V93" i="6"/>
  <c r="U93" i="6"/>
  <c r="T93" i="6"/>
  <c r="S93" i="6"/>
  <c r="R93" i="6"/>
  <c r="Q93" i="6"/>
  <c r="P93" i="6"/>
  <c r="O93" i="6"/>
  <c r="W77" i="6"/>
  <c r="V77" i="6"/>
  <c r="T77" i="6"/>
  <c r="U77" i="6"/>
  <c r="S77" i="6"/>
  <c r="R77" i="6"/>
  <c r="Q77" i="6"/>
  <c r="P77" i="6"/>
  <c r="O77" i="6"/>
  <c r="W61" i="6"/>
  <c r="V61" i="6"/>
  <c r="U61" i="6"/>
  <c r="S61" i="6"/>
  <c r="T61" i="6"/>
  <c r="Q61" i="6"/>
  <c r="P61" i="6"/>
  <c r="R61" i="6"/>
  <c r="O61" i="6"/>
  <c r="W45" i="6"/>
  <c r="V45" i="6"/>
  <c r="T45" i="6"/>
  <c r="S45" i="6"/>
  <c r="U45" i="6"/>
  <c r="R45" i="6"/>
  <c r="Q45" i="6"/>
  <c r="P45" i="6"/>
  <c r="O45" i="6"/>
  <c r="W29" i="6"/>
  <c r="V29" i="6"/>
  <c r="U29" i="6"/>
  <c r="S29" i="6"/>
  <c r="T29" i="6"/>
  <c r="R29" i="6"/>
  <c r="Q29" i="6"/>
  <c r="P29" i="6"/>
  <c r="O29" i="6"/>
  <c r="W13" i="6"/>
  <c r="V13" i="6"/>
  <c r="U13" i="6"/>
  <c r="T13" i="6"/>
  <c r="S13" i="6"/>
  <c r="Q13" i="6"/>
  <c r="R13" i="6"/>
  <c r="P13" i="6"/>
  <c r="O13" i="6"/>
  <c r="W341" i="6"/>
  <c r="V341" i="6"/>
  <c r="U341" i="6"/>
  <c r="T341" i="6"/>
  <c r="S341" i="6"/>
  <c r="R341" i="6"/>
  <c r="Q341" i="6"/>
  <c r="P341" i="6"/>
  <c r="O341" i="6"/>
  <c r="W228" i="6"/>
  <c r="V228" i="6"/>
  <c r="U228" i="6"/>
  <c r="T228" i="6"/>
  <c r="S228" i="6"/>
  <c r="R228" i="6"/>
  <c r="Q228" i="6"/>
  <c r="P228" i="6"/>
  <c r="O228" i="6"/>
  <c r="W4" i="6"/>
  <c r="V4" i="6"/>
  <c r="U4" i="6"/>
  <c r="T4" i="6"/>
  <c r="S4" i="6"/>
  <c r="Q4" i="6"/>
  <c r="P4" i="6"/>
  <c r="O4" i="6"/>
  <c r="R4" i="6"/>
  <c r="W339" i="6"/>
  <c r="V339" i="6"/>
  <c r="U339" i="6"/>
  <c r="S339" i="6"/>
  <c r="R339" i="6"/>
  <c r="T339" i="6"/>
  <c r="Q339" i="6"/>
  <c r="P339" i="6"/>
  <c r="O339" i="6"/>
  <c r="V385" i="6"/>
  <c r="W385" i="6"/>
  <c r="U385" i="6"/>
  <c r="T385" i="6"/>
  <c r="S385" i="6"/>
  <c r="R385" i="6"/>
  <c r="Q385" i="6"/>
  <c r="P385" i="6"/>
  <c r="O385" i="6"/>
  <c r="V397" i="6"/>
  <c r="U397" i="6"/>
  <c r="W397" i="6"/>
  <c r="T397" i="6"/>
  <c r="S397" i="6"/>
  <c r="R397" i="6"/>
  <c r="Q397" i="6"/>
  <c r="P397" i="6"/>
  <c r="O397" i="6"/>
  <c r="W396" i="6"/>
  <c r="V396" i="6"/>
  <c r="T396" i="6"/>
  <c r="S396" i="6"/>
  <c r="U396" i="6"/>
  <c r="R396" i="6"/>
  <c r="Q396" i="6"/>
  <c r="P396" i="6"/>
  <c r="O396" i="6"/>
  <c r="W380" i="6"/>
  <c r="V380" i="6"/>
  <c r="U380" i="6"/>
  <c r="T380" i="6"/>
  <c r="S380" i="6"/>
  <c r="R380" i="6"/>
  <c r="Q380" i="6"/>
  <c r="P380" i="6"/>
  <c r="O380" i="6"/>
  <c r="W364" i="6"/>
  <c r="V364" i="6"/>
  <c r="U364" i="6"/>
  <c r="T364" i="6"/>
  <c r="S364" i="6"/>
  <c r="R364" i="6"/>
  <c r="Q364" i="6"/>
  <c r="P364" i="6"/>
  <c r="O364" i="6"/>
  <c r="W348" i="6"/>
  <c r="V348" i="6"/>
  <c r="T348" i="6"/>
  <c r="S348" i="6"/>
  <c r="U348" i="6"/>
  <c r="Q348" i="6"/>
  <c r="R348" i="6"/>
  <c r="P348" i="6"/>
  <c r="O348" i="6"/>
  <c r="W332" i="6"/>
  <c r="V332" i="6"/>
  <c r="U332" i="6"/>
  <c r="T332" i="6"/>
  <c r="S332" i="6"/>
  <c r="R332" i="6"/>
  <c r="Q332" i="6"/>
  <c r="P332" i="6"/>
  <c r="O332" i="6"/>
  <c r="W316" i="6"/>
  <c r="V316" i="6"/>
  <c r="T316" i="6"/>
  <c r="S316" i="6"/>
  <c r="U316" i="6"/>
  <c r="Q316" i="6"/>
  <c r="P316" i="6"/>
  <c r="R316" i="6"/>
  <c r="O316" i="6"/>
  <c r="W300" i="6"/>
  <c r="V300" i="6"/>
  <c r="U300" i="6"/>
  <c r="T300" i="6"/>
  <c r="S300" i="6"/>
  <c r="R300" i="6"/>
  <c r="Q300" i="6"/>
  <c r="P300" i="6"/>
  <c r="O300" i="6"/>
  <c r="W284" i="6"/>
  <c r="V284" i="6"/>
  <c r="T284" i="6"/>
  <c r="S284" i="6"/>
  <c r="U284" i="6"/>
  <c r="R284" i="6"/>
  <c r="Q284" i="6"/>
  <c r="P284" i="6"/>
  <c r="O284" i="6"/>
  <c r="W268" i="6"/>
  <c r="V268" i="6"/>
  <c r="U268" i="6"/>
  <c r="T268" i="6"/>
  <c r="S268" i="6"/>
  <c r="Q268" i="6"/>
  <c r="R268" i="6"/>
  <c r="P268" i="6"/>
  <c r="O268" i="6"/>
  <c r="W252" i="6"/>
  <c r="V252" i="6"/>
  <c r="U252" i="6"/>
  <c r="T252" i="6"/>
  <c r="S252" i="6"/>
  <c r="R252" i="6"/>
  <c r="Q252" i="6"/>
  <c r="P252" i="6"/>
  <c r="O252" i="6"/>
  <c r="W236" i="6"/>
  <c r="V236" i="6"/>
  <c r="T236" i="6"/>
  <c r="S236" i="6"/>
  <c r="U236" i="6"/>
  <c r="R236" i="6"/>
  <c r="O236" i="6"/>
  <c r="Q236" i="6"/>
  <c r="P236" i="6"/>
  <c r="W220" i="6"/>
  <c r="V220" i="6"/>
  <c r="U220" i="6"/>
  <c r="T220" i="6"/>
  <c r="S220" i="6"/>
  <c r="Q220" i="6"/>
  <c r="R220" i="6"/>
  <c r="P220" i="6"/>
  <c r="O220" i="6"/>
  <c r="W204" i="6"/>
  <c r="V204" i="6"/>
  <c r="T204" i="6"/>
  <c r="S204" i="6"/>
  <c r="U204" i="6"/>
  <c r="R204" i="6"/>
  <c r="Q204" i="6"/>
  <c r="P204" i="6"/>
  <c r="O204" i="6"/>
  <c r="W188" i="6"/>
  <c r="V188" i="6"/>
  <c r="T188" i="6"/>
  <c r="U188" i="6"/>
  <c r="S188" i="6"/>
  <c r="Q188" i="6"/>
  <c r="P188" i="6"/>
  <c r="R188" i="6"/>
  <c r="O188" i="6"/>
  <c r="W172" i="6"/>
  <c r="V172" i="6"/>
  <c r="U172" i="6"/>
  <c r="T172" i="6"/>
  <c r="S172" i="6"/>
  <c r="R172" i="6"/>
  <c r="Q172" i="6"/>
  <c r="P172" i="6"/>
  <c r="O172" i="6"/>
  <c r="W156" i="6"/>
  <c r="V156" i="6"/>
  <c r="T156" i="6"/>
  <c r="S156" i="6"/>
  <c r="U156" i="6"/>
  <c r="R156" i="6"/>
  <c r="Q156" i="6"/>
  <c r="P156" i="6"/>
  <c r="O156" i="6"/>
  <c r="T140" i="6"/>
  <c r="W140" i="6"/>
  <c r="V140" i="6"/>
  <c r="U140" i="6"/>
  <c r="S140" i="6"/>
  <c r="Q140" i="6"/>
  <c r="P140" i="6"/>
  <c r="R140" i="6"/>
  <c r="O140" i="6"/>
  <c r="T124" i="6"/>
  <c r="W124" i="6"/>
  <c r="V124" i="6"/>
  <c r="U124" i="6"/>
  <c r="S124" i="6"/>
  <c r="R124" i="6"/>
  <c r="Q124" i="6"/>
  <c r="P124" i="6"/>
  <c r="O124" i="6"/>
  <c r="U108" i="6"/>
  <c r="T108" i="6"/>
  <c r="W108" i="6"/>
  <c r="V108" i="6"/>
  <c r="S108" i="6"/>
  <c r="R108" i="6"/>
  <c r="Q108" i="6"/>
  <c r="P108" i="6"/>
  <c r="O108" i="6"/>
  <c r="U92" i="6"/>
  <c r="T92" i="6"/>
  <c r="W92" i="6"/>
  <c r="V92" i="6"/>
  <c r="S92" i="6"/>
  <c r="R92" i="6"/>
  <c r="Q92" i="6"/>
  <c r="P92" i="6"/>
  <c r="O92" i="6"/>
  <c r="U76" i="6"/>
  <c r="T76" i="6"/>
  <c r="W76" i="6"/>
  <c r="V76" i="6"/>
  <c r="S76" i="6"/>
  <c r="R76" i="6"/>
  <c r="Q76" i="6"/>
  <c r="P76" i="6"/>
  <c r="O76" i="6"/>
  <c r="U60" i="6"/>
  <c r="T60" i="6"/>
  <c r="W60" i="6"/>
  <c r="V60" i="6"/>
  <c r="S60" i="6"/>
  <c r="R60" i="6"/>
  <c r="Q60" i="6"/>
  <c r="P60" i="6"/>
  <c r="O60" i="6"/>
  <c r="U44" i="6"/>
  <c r="T44" i="6"/>
  <c r="W44" i="6"/>
  <c r="V44" i="6"/>
  <c r="S44" i="6"/>
  <c r="R44" i="6"/>
  <c r="Q44" i="6"/>
  <c r="P44" i="6"/>
  <c r="O44" i="6"/>
  <c r="U28" i="6"/>
  <c r="T28" i="6"/>
  <c r="W28" i="6"/>
  <c r="V28" i="6"/>
  <c r="S28" i="6"/>
  <c r="R28" i="6"/>
  <c r="Q28" i="6"/>
  <c r="P28" i="6"/>
  <c r="O28" i="6"/>
  <c r="U12" i="6"/>
  <c r="T12" i="6"/>
  <c r="W12" i="6"/>
  <c r="V12" i="6"/>
  <c r="S12" i="6"/>
  <c r="R12" i="6"/>
  <c r="Q12" i="6"/>
  <c r="P12" i="6"/>
  <c r="O12" i="6"/>
  <c r="W357" i="6"/>
  <c r="V357" i="6"/>
  <c r="U357" i="6"/>
  <c r="T357" i="6"/>
  <c r="S357" i="6"/>
  <c r="Q357" i="6"/>
  <c r="R357" i="6"/>
  <c r="P357" i="6"/>
  <c r="O357" i="6"/>
  <c r="W244" i="6"/>
  <c r="V244" i="6"/>
  <c r="U244" i="6"/>
  <c r="T244" i="6"/>
  <c r="S244" i="6"/>
  <c r="R244" i="6"/>
  <c r="P244" i="6"/>
  <c r="O244" i="6"/>
  <c r="Q244" i="6"/>
  <c r="W20" i="6"/>
  <c r="V20" i="6"/>
  <c r="U20" i="6"/>
  <c r="T20" i="6"/>
  <c r="S20" i="6"/>
  <c r="Q20" i="6"/>
  <c r="P20" i="6"/>
  <c r="O20" i="6"/>
  <c r="R20" i="6"/>
  <c r="W355" i="6"/>
  <c r="V355" i="6"/>
  <c r="U355" i="6"/>
  <c r="S355" i="6"/>
  <c r="R355" i="6"/>
  <c r="T355" i="6"/>
  <c r="P355" i="6"/>
  <c r="Q355" i="6"/>
  <c r="O355" i="6"/>
  <c r="W379" i="6"/>
  <c r="V379" i="6"/>
  <c r="U379" i="6"/>
  <c r="T379" i="6"/>
  <c r="S379" i="6"/>
  <c r="R379" i="6"/>
  <c r="Q379" i="6"/>
  <c r="P379" i="6"/>
  <c r="O379" i="6"/>
  <c r="W347" i="6"/>
  <c r="V347" i="6"/>
  <c r="T347" i="6"/>
  <c r="S347" i="6"/>
  <c r="U347" i="6"/>
  <c r="Q347" i="6"/>
  <c r="R347" i="6"/>
  <c r="P347" i="6"/>
  <c r="O347" i="6"/>
  <c r="W315" i="6"/>
  <c r="V315" i="6"/>
  <c r="T315" i="6"/>
  <c r="S315" i="6"/>
  <c r="U315" i="6"/>
  <c r="Q315" i="6"/>
  <c r="P315" i="6"/>
  <c r="R315" i="6"/>
  <c r="O315" i="6"/>
  <c r="W283" i="6"/>
  <c r="V283" i="6"/>
  <c r="T283" i="6"/>
  <c r="S283" i="6"/>
  <c r="R283" i="6"/>
  <c r="U283" i="6"/>
  <c r="Q283" i="6"/>
  <c r="P283" i="6"/>
  <c r="O283" i="6"/>
  <c r="W267" i="6"/>
  <c r="V267" i="6"/>
  <c r="U267" i="6"/>
  <c r="T267" i="6"/>
  <c r="S267" i="6"/>
  <c r="R267" i="6"/>
  <c r="Q267" i="6"/>
  <c r="P267" i="6"/>
  <c r="O267" i="6"/>
  <c r="W251" i="6"/>
  <c r="V251" i="6"/>
  <c r="U251" i="6"/>
  <c r="T251" i="6"/>
  <c r="S251" i="6"/>
  <c r="R251" i="6"/>
  <c r="Q251" i="6"/>
  <c r="P251" i="6"/>
  <c r="O251" i="6"/>
  <c r="W235" i="6"/>
  <c r="V235" i="6"/>
  <c r="T235" i="6"/>
  <c r="S235" i="6"/>
  <c r="U235" i="6"/>
  <c r="R235" i="6"/>
  <c r="Q235" i="6"/>
  <c r="P235" i="6"/>
  <c r="O235" i="6"/>
  <c r="W219" i="6"/>
  <c r="V219" i="6"/>
  <c r="U219" i="6"/>
  <c r="T219" i="6"/>
  <c r="S219" i="6"/>
  <c r="R219" i="6"/>
  <c r="Q219" i="6"/>
  <c r="P219" i="6"/>
  <c r="O219" i="6"/>
  <c r="W203" i="6"/>
  <c r="V203" i="6"/>
  <c r="T203" i="6"/>
  <c r="S203" i="6"/>
  <c r="R203" i="6"/>
  <c r="U203" i="6"/>
  <c r="Q203" i="6"/>
  <c r="P203" i="6"/>
  <c r="O203" i="6"/>
  <c r="W187" i="6"/>
  <c r="V187" i="6"/>
  <c r="T187" i="6"/>
  <c r="U187" i="6"/>
  <c r="S187" i="6"/>
  <c r="R187" i="6"/>
  <c r="Q187" i="6"/>
  <c r="P187" i="6"/>
  <c r="O187" i="6"/>
  <c r="W171" i="6"/>
  <c r="V171" i="6"/>
  <c r="U171" i="6"/>
  <c r="T171" i="6"/>
  <c r="S171" i="6"/>
  <c r="R171" i="6"/>
  <c r="Q171" i="6"/>
  <c r="P171" i="6"/>
  <c r="O171" i="6"/>
  <c r="W155" i="6"/>
  <c r="V155" i="6"/>
  <c r="T155" i="6"/>
  <c r="S155" i="6"/>
  <c r="R155" i="6"/>
  <c r="U155" i="6"/>
  <c r="Q155" i="6"/>
  <c r="P155" i="6"/>
  <c r="O155" i="6"/>
  <c r="U139" i="6"/>
  <c r="W139" i="6"/>
  <c r="V139" i="6"/>
  <c r="S139" i="6"/>
  <c r="R139" i="6"/>
  <c r="T139" i="6"/>
  <c r="Q139" i="6"/>
  <c r="P139" i="6"/>
  <c r="O139" i="6"/>
  <c r="U123" i="6"/>
  <c r="W123" i="6"/>
  <c r="V123" i="6"/>
  <c r="T123" i="6"/>
  <c r="S123" i="6"/>
  <c r="R123" i="6"/>
  <c r="Q123" i="6"/>
  <c r="P123" i="6"/>
  <c r="O123" i="6"/>
  <c r="W107" i="6"/>
  <c r="V107" i="6"/>
  <c r="U107" i="6"/>
  <c r="T107" i="6"/>
  <c r="S107" i="6"/>
  <c r="R107" i="6"/>
  <c r="Q107" i="6"/>
  <c r="P107" i="6"/>
  <c r="O107" i="6"/>
  <c r="W91" i="6"/>
  <c r="V91" i="6"/>
  <c r="U91" i="6"/>
  <c r="S91" i="6"/>
  <c r="T91" i="6"/>
  <c r="R91" i="6"/>
  <c r="Q91" i="6"/>
  <c r="P91" i="6"/>
  <c r="O91" i="6"/>
  <c r="W75" i="6"/>
  <c r="V75" i="6"/>
  <c r="U75" i="6"/>
  <c r="T75" i="6"/>
  <c r="S75" i="6"/>
  <c r="R75" i="6"/>
  <c r="Q75" i="6"/>
  <c r="P75" i="6"/>
  <c r="O75" i="6"/>
  <c r="W59" i="6"/>
  <c r="V59" i="6"/>
  <c r="U59" i="6"/>
  <c r="S59" i="6"/>
  <c r="R59" i="6"/>
  <c r="T59" i="6"/>
  <c r="Q59" i="6"/>
  <c r="P59" i="6"/>
  <c r="O59" i="6"/>
  <c r="W43" i="6"/>
  <c r="V43" i="6"/>
  <c r="U43" i="6"/>
  <c r="T43" i="6"/>
  <c r="S43" i="6"/>
  <c r="R43" i="6"/>
  <c r="Q43" i="6"/>
  <c r="P43" i="6"/>
  <c r="O43" i="6"/>
  <c r="W27" i="6"/>
  <c r="V27" i="6"/>
  <c r="U27" i="6"/>
  <c r="S27" i="6"/>
  <c r="R27" i="6"/>
  <c r="T27" i="6"/>
  <c r="Q27" i="6"/>
  <c r="P27" i="6"/>
  <c r="O27" i="6"/>
  <c r="W11" i="6"/>
  <c r="V11" i="6"/>
  <c r="U11" i="6"/>
  <c r="T11" i="6"/>
  <c r="S11" i="6"/>
  <c r="R11" i="6"/>
  <c r="Q11" i="6"/>
  <c r="P11" i="6"/>
  <c r="O11" i="6"/>
  <c r="W358" i="6"/>
  <c r="V358" i="6"/>
  <c r="T358" i="6"/>
  <c r="U358" i="6"/>
  <c r="R358" i="6"/>
  <c r="Q358" i="6"/>
  <c r="P358" i="6"/>
  <c r="S358" i="6"/>
  <c r="O358" i="6"/>
  <c r="W340" i="6"/>
  <c r="V340" i="6"/>
  <c r="U340" i="6"/>
  <c r="T340" i="6"/>
  <c r="S340" i="6"/>
  <c r="P340" i="6"/>
  <c r="R340" i="6"/>
  <c r="Q340" i="6"/>
  <c r="O340" i="6"/>
  <c r="W116" i="6"/>
  <c r="V116" i="6"/>
  <c r="U116" i="6"/>
  <c r="T116" i="6"/>
  <c r="S116" i="6"/>
  <c r="R116" i="6"/>
  <c r="Q116" i="6"/>
  <c r="P116" i="6"/>
  <c r="O116" i="6"/>
  <c r="W395" i="6"/>
  <c r="V395" i="6"/>
  <c r="T395" i="6"/>
  <c r="S395" i="6"/>
  <c r="U395" i="6"/>
  <c r="R395" i="6"/>
  <c r="Q395" i="6"/>
  <c r="P395" i="6"/>
  <c r="O395" i="6"/>
  <c r="W363" i="6"/>
  <c r="V363" i="6"/>
  <c r="U363" i="6"/>
  <c r="T363" i="6"/>
  <c r="S363" i="6"/>
  <c r="R363" i="6"/>
  <c r="Q363" i="6"/>
  <c r="P363" i="6"/>
  <c r="O363" i="6"/>
  <c r="W331" i="6"/>
  <c r="V331" i="6"/>
  <c r="U331" i="6"/>
  <c r="T331" i="6"/>
  <c r="S331" i="6"/>
  <c r="R331" i="6"/>
  <c r="Q331" i="6"/>
  <c r="P331" i="6"/>
  <c r="O331" i="6"/>
  <c r="W299" i="6"/>
  <c r="V299" i="6"/>
  <c r="U299" i="6"/>
  <c r="T299" i="6"/>
  <c r="S299" i="6"/>
  <c r="R299" i="6"/>
  <c r="Q299" i="6"/>
  <c r="P299" i="6"/>
  <c r="O299" i="6"/>
  <c r="U394" i="6"/>
  <c r="W394" i="6"/>
  <c r="V394" i="6"/>
  <c r="T394" i="6"/>
  <c r="S394" i="6"/>
  <c r="R394" i="6"/>
  <c r="Q394" i="6"/>
  <c r="P394" i="6"/>
  <c r="O394" i="6"/>
  <c r="U378" i="6"/>
  <c r="W378" i="6"/>
  <c r="V378" i="6"/>
  <c r="T378" i="6"/>
  <c r="R378" i="6"/>
  <c r="Q378" i="6"/>
  <c r="P378" i="6"/>
  <c r="S378" i="6"/>
  <c r="O378" i="6"/>
  <c r="U362" i="6"/>
  <c r="W362" i="6"/>
  <c r="V362" i="6"/>
  <c r="T362" i="6"/>
  <c r="R362" i="6"/>
  <c r="Q362" i="6"/>
  <c r="S362" i="6"/>
  <c r="P362" i="6"/>
  <c r="O362" i="6"/>
  <c r="U346" i="6"/>
  <c r="W346" i="6"/>
  <c r="V346" i="6"/>
  <c r="T346" i="6"/>
  <c r="R346" i="6"/>
  <c r="S346" i="6"/>
  <c r="P346" i="6"/>
  <c r="O346" i="6"/>
  <c r="Q346" i="6"/>
  <c r="U330" i="6"/>
  <c r="W330" i="6"/>
  <c r="V330" i="6"/>
  <c r="T330" i="6"/>
  <c r="R330" i="6"/>
  <c r="P330" i="6"/>
  <c r="S330" i="6"/>
  <c r="Q330" i="6"/>
  <c r="O330" i="6"/>
  <c r="U314" i="6"/>
  <c r="W314" i="6"/>
  <c r="V314" i="6"/>
  <c r="T314" i="6"/>
  <c r="R314" i="6"/>
  <c r="S314" i="6"/>
  <c r="P314" i="6"/>
  <c r="O314" i="6"/>
  <c r="Q314" i="6"/>
  <c r="U298" i="6"/>
  <c r="W298" i="6"/>
  <c r="V298" i="6"/>
  <c r="T298" i="6"/>
  <c r="R298" i="6"/>
  <c r="S298" i="6"/>
  <c r="P298" i="6"/>
  <c r="O298" i="6"/>
  <c r="Q298" i="6"/>
  <c r="U282" i="6"/>
  <c r="W282" i="6"/>
  <c r="V282" i="6"/>
  <c r="T282" i="6"/>
  <c r="R282" i="6"/>
  <c r="S282" i="6"/>
  <c r="P282" i="6"/>
  <c r="O282" i="6"/>
  <c r="Q282" i="6"/>
  <c r="U266" i="6"/>
  <c r="W266" i="6"/>
  <c r="V266" i="6"/>
  <c r="T266" i="6"/>
  <c r="R266" i="6"/>
  <c r="P266" i="6"/>
  <c r="S266" i="6"/>
  <c r="Q266" i="6"/>
  <c r="O266" i="6"/>
  <c r="U250" i="6"/>
  <c r="W250" i="6"/>
  <c r="V250" i="6"/>
  <c r="T250" i="6"/>
  <c r="R250" i="6"/>
  <c r="S250" i="6"/>
  <c r="P250" i="6"/>
  <c r="O250" i="6"/>
  <c r="Q250" i="6"/>
  <c r="U234" i="6"/>
  <c r="W234" i="6"/>
  <c r="V234" i="6"/>
  <c r="T234" i="6"/>
  <c r="R234" i="6"/>
  <c r="S234" i="6"/>
  <c r="Q234" i="6"/>
  <c r="P234" i="6"/>
  <c r="O234" i="6"/>
  <c r="U218" i="6"/>
  <c r="W218" i="6"/>
  <c r="V218" i="6"/>
  <c r="T218" i="6"/>
  <c r="S218" i="6"/>
  <c r="R218" i="6"/>
  <c r="Q218" i="6"/>
  <c r="P218" i="6"/>
  <c r="O218" i="6"/>
  <c r="U202" i="6"/>
  <c r="W202" i="6"/>
  <c r="V202" i="6"/>
  <c r="T202" i="6"/>
  <c r="S202" i="6"/>
  <c r="R202" i="6"/>
  <c r="Q202" i="6"/>
  <c r="P202" i="6"/>
  <c r="O202" i="6"/>
  <c r="U186" i="6"/>
  <c r="W186" i="6"/>
  <c r="V186" i="6"/>
  <c r="T186" i="6"/>
  <c r="S186" i="6"/>
  <c r="R186" i="6"/>
  <c r="Q186" i="6"/>
  <c r="P186" i="6"/>
  <c r="O186" i="6"/>
  <c r="U170" i="6"/>
  <c r="W170" i="6"/>
  <c r="V170" i="6"/>
  <c r="T170" i="6"/>
  <c r="S170" i="6"/>
  <c r="R170" i="6"/>
  <c r="Q170" i="6"/>
  <c r="P170" i="6"/>
  <c r="O170" i="6"/>
  <c r="U154" i="6"/>
  <c r="W154" i="6"/>
  <c r="V154" i="6"/>
  <c r="T154" i="6"/>
  <c r="S154" i="6"/>
  <c r="R154" i="6"/>
  <c r="Q154" i="6"/>
  <c r="P154" i="6"/>
  <c r="O154" i="6"/>
  <c r="W138" i="6"/>
  <c r="V138" i="6"/>
  <c r="U138" i="6"/>
  <c r="S138" i="6"/>
  <c r="R138" i="6"/>
  <c r="T138" i="6"/>
  <c r="Q138" i="6"/>
  <c r="P138" i="6"/>
  <c r="O138" i="6"/>
  <c r="W122" i="6"/>
  <c r="V122" i="6"/>
  <c r="U122" i="6"/>
  <c r="T122" i="6"/>
  <c r="S122" i="6"/>
  <c r="R122" i="6"/>
  <c r="Q122" i="6"/>
  <c r="P122" i="6"/>
  <c r="O122" i="6"/>
  <c r="W106" i="6"/>
  <c r="V106" i="6"/>
  <c r="U106" i="6"/>
  <c r="S106" i="6"/>
  <c r="R106" i="6"/>
  <c r="T106" i="6"/>
  <c r="Q106" i="6"/>
  <c r="P106" i="6"/>
  <c r="O106" i="6"/>
  <c r="W90" i="6"/>
  <c r="V90" i="6"/>
  <c r="U90" i="6"/>
  <c r="S90" i="6"/>
  <c r="T90" i="6"/>
  <c r="R90" i="6"/>
  <c r="Q90" i="6"/>
  <c r="P90" i="6"/>
  <c r="O90" i="6"/>
  <c r="W74" i="6"/>
  <c r="V74" i="6"/>
  <c r="U74" i="6"/>
  <c r="T74" i="6"/>
  <c r="S74" i="6"/>
  <c r="R74" i="6"/>
  <c r="Q74" i="6"/>
  <c r="P74" i="6"/>
  <c r="O74" i="6"/>
  <c r="W58" i="6"/>
  <c r="V58" i="6"/>
  <c r="U58" i="6"/>
  <c r="S58" i="6"/>
  <c r="R58" i="6"/>
  <c r="T58" i="6"/>
  <c r="Q58" i="6"/>
  <c r="P58" i="6"/>
  <c r="O58" i="6"/>
  <c r="W42" i="6"/>
  <c r="V42" i="6"/>
  <c r="U42" i="6"/>
  <c r="T42" i="6"/>
  <c r="S42" i="6"/>
  <c r="R42" i="6"/>
  <c r="Q42" i="6"/>
  <c r="P42" i="6"/>
  <c r="O42" i="6"/>
  <c r="W26" i="6"/>
  <c r="V26" i="6"/>
  <c r="U26" i="6"/>
  <c r="S26" i="6"/>
  <c r="R26" i="6"/>
  <c r="T26" i="6"/>
  <c r="Q26" i="6"/>
  <c r="P26" i="6"/>
  <c r="O26" i="6"/>
  <c r="W10" i="6"/>
  <c r="V10" i="6"/>
  <c r="U10" i="6"/>
  <c r="T10" i="6"/>
  <c r="S10" i="6"/>
  <c r="R10" i="6"/>
  <c r="Q10" i="6"/>
  <c r="P10" i="6"/>
  <c r="O10" i="6"/>
  <c r="S402" i="6"/>
  <c r="U402" i="6"/>
  <c r="V402" i="6"/>
  <c r="W402" i="6"/>
  <c r="T402" i="6"/>
  <c r="Q402" i="6"/>
  <c r="P402" i="6"/>
  <c r="R402" i="6"/>
  <c r="O402" i="6"/>
  <c r="W309" i="6"/>
  <c r="V309" i="6"/>
  <c r="U309" i="6"/>
  <c r="T309" i="6"/>
  <c r="S309" i="6"/>
  <c r="R309" i="6"/>
  <c r="Q309" i="6"/>
  <c r="P309" i="6"/>
  <c r="O309" i="6"/>
  <c r="W196" i="6"/>
  <c r="V196" i="6"/>
  <c r="U196" i="6"/>
  <c r="T196" i="6"/>
  <c r="S196" i="6"/>
  <c r="R196" i="6"/>
  <c r="Q196" i="6"/>
  <c r="P196" i="6"/>
  <c r="O196" i="6"/>
  <c r="W393" i="6"/>
  <c r="V393" i="6"/>
  <c r="U393" i="6"/>
  <c r="T393" i="6"/>
  <c r="R393" i="6"/>
  <c r="S393" i="6"/>
  <c r="P393" i="6"/>
  <c r="O393" i="6"/>
  <c r="Q393" i="6"/>
  <c r="W377" i="6"/>
  <c r="V377" i="6"/>
  <c r="U377" i="6"/>
  <c r="T377" i="6"/>
  <c r="S377" i="6"/>
  <c r="R377" i="6"/>
  <c r="P377" i="6"/>
  <c r="O377" i="6"/>
  <c r="Q377" i="6"/>
  <c r="W361" i="6"/>
  <c r="V361" i="6"/>
  <c r="U361" i="6"/>
  <c r="T361" i="6"/>
  <c r="S361" i="6"/>
  <c r="R361" i="6"/>
  <c r="P361" i="6"/>
  <c r="O361" i="6"/>
  <c r="Q361" i="6"/>
  <c r="W345" i="6"/>
  <c r="V345" i="6"/>
  <c r="U345" i="6"/>
  <c r="T345" i="6"/>
  <c r="S345" i="6"/>
  <c r="R345" i="6"/>
  <c r="Q345" i="6"/>
  <c r="P345" i="6"/>
  <c r="O345" i="6"/>
  <c r="W329" i="6"/>
  <c r="V329" i="6"/>
  <c r="U329" i="6"/>
  <c r="T329" i="6"/>
  <c r="S329" i="6"/>
  <c r="R329" i="6"/>
  <c r="Q329" i="6"/>
  <c r="P329" i="6"/>
  <c r="O329" i="6"/>
  <c r="W313" i="6"/>
  <c r="V313" i="6"/>
  <c r="U313" i="6"/>
  <c r="T313" i="6"/>
  <c r="S313" i="6"/>
  <c r="R313" i="6"/>
  <c r="Q313" i="6"/>
  <c r="P313" i="6"/>
  <c r="O313" i="6"/>
  <c r="W297" i="6"/>
  <c r="V297" i="6"/>
  <c r="U297" i="6"/>
  <c r="T297" i="6"/>
  <c r="S297" i="6"/>
  <c r="R297" i="6"/>
  <c r="Q297" i="6"/>
  <c r="P297" i="6"/>
  <c r="O297" i="6"/>
  <c r="W281" i="6"/>
  <c r="V281" i="6"/>
  <c r="U281" i="6"/>
  <c r="T281" i="6"/>
  <c r="S281" i="6"/>
  <c r="R281" i="6"/>
  <c r="Q281" i="6"/>
  <c r="P281" i="6"/>
  <c r="O281" i="6"/>
  <c r="W265" i="6"/>
  <c r="V265" i="6"/>
  <c r="U265" i="6"/>
  <c r="T265" i="6"/>
  <c r="S265" i="6"/>
  <c r="R265" i="6"/>
  <c r="Q265" i="6"/>
  <c r="P265" i="6"/>
  <c r="O265" i="6"/>
  <c r="W249" i="6"/>
  <c r="V249" i="6"/>
  <c r="U249" i="6"/>
  <c r="T249" i="6"/>
  <c r="S249" i="6"/>
  <c r="R249" i="6"/>
  <c r="Q249" i="6"/>
  <c r="P249" i="6"/>
  <c r="O249" i="6"/>
  <c r="W233" i="6"/>
  <c r="V233" i="6"/>
  <c r="U233" i="6"/>
  <c r="T233" i="6"/>
  <c r="S233" i="6"/>
  <c r="R233" i="6"/>
  <c r="Q233" i="6"/>
  <c r="P233" i="6"/>
  <c r="O233" i="6"/>
  <c r="W217" i="6"/>
  <c r="V217" i="6"/>
  <c r="U217" i="6"/>
  <c r="T217" i="6"/>
  <c r="S217" i="6"/>
  <c r="R217" i="6"/>
  <c r="Q217" i="6"/>
  <c r="P217" i="6"/>
  <c r="O217" i="6"/>
  <c r="W201" i="6"/>
  <c r="V201" i="6"/>
  <c r="U201" i="6"/>
  <c r="T201" i="6"/>
  <c r="S201" i="6"/>
  <c r="R201" i="6"/>
  <c r="Q201" i="6"/>
  <c r="P201" i="6"/>
  <c r="O201" i="6"/>
  <c r="W185" i="6"/>
  <c r="V185" i="6"/>
  <c r="U185" i="6"/>
  <c r="T185" i="6"/>
  <c r="S185" i="6"/>
  <c r="R185" i="6"/>
  <c r="Q185" i="6"/>
  <c r="P185" i="6"/>
  <c r="O185" i="6"/>
  <c r="W169" i="6"/>
  <c r="V169" i="6"/>
  <c r="U169" i="6"/>
  <c r="T169" i="6"/>
  <c r="S169" i="6"/>
  <c r="R169" i="6"/>
  <c r="Q169" i="6"/>
  <c r="P169" i="6"/>
  <c r="O169" i="6"/>
  <c r="T153" i="6"/>
  <c r="W153" i="6"/>
  <c r="V153" i="6"/>
  <c r="U153" i="6"/>
  <c r="S153" i="6"/>
  <c r="R153" i="6"/>
  <c r="Q153" i="6"/>
  <c r="P153" i="6"/>
  <c r="O153" i="6"/>
  <c r="T137" i="6"/>
  <c r="W137" i="6"/>
  <c r="V137" i="6"/>
  <c r="U137" i="6"/>
  <c r="S137" i="6"/>
  <c r="R137" i="6"/>
  <c r="Q137" i="6"/>
  <c r="P137" i="6"/>
  <c r="O137" i="6"/>
  <c r="T121" i="6"/>
  <c r="W121" i="6"/>
  <c r="V121" i="6"/>
  <c r="U121" i="6"/>
  <c r="S121" i="6"/>
  <c r="R121" i="6"/>
  <c r="Q121" i="6"/>
  <c r="P121" i="6"/>
  <c r="O121" i="6"/>
  <c r="T105" i="6"/>
  <c r="W105" i="6"/>
  <c r="V105" i="6"/>
  <c r="U105" i="6"/>
  <c r="S105" i="6"/>
  <c r="R105" i="6"/>
  <c r="Q105" i="6"/>
  <c r="P105" i="6"/>
  <c r="O105" i="6"/>
  <c r="T89" i="6"/>
  <c r="W89" i="6"/>
  <c r="V89" i="6"/>
  <c r="U89" i="6"/>
  <c r="S89" i="6"/>
  <c r="R89" i="6"/>
  <c r="Q89" i="6"/>
  <c r="P89" i="6"/>
  <c r="O89" i="6"/>
  <c r="T73" i="6"/>
  <c r="W73" i="6"/>
  <c r="V73" i="6"/>
  <c r="U73" i="6"/>
  <c r="S73" i="6"/>
  <c r="R73" i="6"/>
  <c r="Q73" i="6"/>
  <c r="P73" i="6"/>
  <c r="O73" i="6"/>
  <c r="T57" i="6"/>
  <c r="W57" i="6"/>
  <c r="V57" i="6"/>
  <c r="U57" i="6"/>
  <c r="S57" i="6"/>
  <c r="R57" i="6"/>
  <c r="P57" i="6"/>
  <c r="O57" i="6"/>
  <c r="Q57" i="6"/>
  <c r="T41" i="6"/>
  <c r="W41" i="6"/>
  <c r="V41" i="6"/>
  <c r="U41" i="6"/>
  <c r="S41" i="6"/>
  <c r="R41" i="6"/>
  <c r="P41" i="6"/>
  <c r="O41" i="6"/>
  <c r="Q41" i="6"/>
  <c r="T25" i="6"/>
  <c r="W25" i="6"/>
  <c r="V25" i="6"/>
  <c r="U25" i="6"/>
  <c r="S25" i="6"/>
  <c r="R25" i="6"/>
  <c r="Q25" i="6"/>
  <c r="P25" i="6"/>
  <c r="O25" i="6"/>
  <c r="T9" i="6"/>
  <c r="W9" i="6"/>
  <c r="V9" i="6"/>
  <c r="U9" i="6"/>
  <c r="S9" i="6"/>
  <c r="R9" i="6"/>
  <c r="Q9" i="6"/>
  <c r="P9" i="6"/>
  <c r="O9" i="6"/>
  <c r="U401" i="6"/>
  <c r="V401" i="6"/>
  <c r="W401" i="6"/>
  <c r="T401" i="6"/>
  <c r="S401" i="6"/>
  <c r="R401" i="6"/>
  <c r="Q401" i="6"/>
  <c r="P401" i="6"/>
  <c r="O401" i="6"/>
  <c r="W326" i="6"/>
  <c r="V326" i="6"/>
  <c r="U326" i="6"/>
  <c r="T326" i="6"/>
  <c r="R326" i="6"/>
  <c r="Q326" i="6"/>
  <c r="P326" i="6"/>
  <c r="S326" i="6"/>
  <c r="O326" i="6"/>
  <c r="W308" i="6"/>
  <c r="V308" i="6"/>
  <c r="U308" i="6"/>
  <c r="T308" i="6"/>
  <c r="S308" i="6"/>
  <c r="P308" i="6"/>
  <c r="R308" i="6"/>
  <c r="Q308" i="6"/>
  <c r="O308" i="6"/>
  <c r="W84" i="6"/>
  <c r="V84" i="6"/>
  <c r="U84" i="6"/>
  <c r="T84" i="6"/>
  <c r="S84" i="6"/>
  <c r="Q84" i="6"/>
  <c r="P84" i="6"/>
  <c r="O84" i="6"/>
  <c r="R84" i="6"/>
  <c r="W376" i="6"/>
  <c r="V376" i="6"/>
  <c r="U376" i="6"/>
  <c r="T376" i="6"/>
  <c r="R376" i="6"/>
  <c r="Q376" i="6"/>
  <c r="P376" i="6"/>
  <c r="S376" i="6"/>
  <c r="O376" i="6"/>
  <c r="W344" i="6"/>
  <c r="V344" i="6"/>
  <c r="U344" i="6"/>
  <c r="T344" i="6"/>
  <c r="R344" i="6"/>
  <c r="S344" i="6"/>
  <c r="P344" i="6"/>
  <c r="Q344" i="6"/>
  <c r="O344" i="6"/>
  <c r="W312" i="6"/>
  <c r="V312" i="6"/>
  <c r="U312" i="6"/>
  <c r="T312" i="6"/>
  <c r="R312" i="6"/>
  <c r="P312" i="6"/>
  <c r="S312" i="6"/>
  <c r="Q312" i="6"/>
  <c r="O312" i="6"/>
  <c r="W280" i="6"/>
  <c r="V280" i="6"/>
  <c r="U280" i="6"/>
  <c r="T280" i="6"/>
  <c r="R280" i="6"/>
  <c r="P280" i="6"/>
  <c r="S280" i="6"/>
  <c r="O280" i="6"/>
  <c r="Q280" i="6"/>
  <c r="W248" i="6"/>
  <c r="V248" i="6"/>
  <c r="U248" i="6"/>
  <c r="T248" i="6"/>
  <c r="R248" i="6"/>
  <c r="S248" i="6"/>
  <c r="P248" i="6"/>
  <c r="O248" i="6"/>
  <c r="Q248" i="6"/>
  <c r="W216" i="6"/>
  <c r="V216" i="6"/>
  <c r="U216" i="6"/>
  <c r="T216" i="6"/>
  <c r="R216" i="6"/>
  <c r="P216" i="6"/>
  <c r="O216" i="6"/>
  <c r="S216" i="6"/>
  <c r="Q216" i="6"/>
  <c r="W200" i="6"/>
  <c r="V200" i="6"/>
  <c r="U200" i="6"/>
  <c r="T200" i="6"/>
  <c r="R200" i="6"/>
  <c r="P200" i="6"/>
  <c r="S200" i="6"/>
  <c r="O200" i="6"/>
  <c r="Q200" i="6"/>
  <c r="W184" i="6"/>
  <c r="V184" i="6"/>
  <c r="U184" i="6"/>
  <c r="T184" i="6"/>
  <c r="R184" i="6"/>
  <c r="S184" i="6"/>
  <c r="P184" i="6"/>
  <c r="O184" i="6"/>
  <c r="Q184" i="6"/>
  <c r="W168" i="6"/>
  <c r="V168" i="6"/>
  <c r="U168" i="6"/>
  <c r="T168" i="6"/>
  <c r="R168" i="6"/>
  <c r="S168" i="6"/>
  <c r="P168" i="6"/>
  <c r="O168" i="6"/>
  <c r="Q168" i="6"/>
  <c r="W152" i="6"/>
  <c r="V152" i="6"/>
  <c r="U152" i="6"/>
  <c r="T152" i="6"/>
  <c r="R152" i="6"/>
  <c r="S152" i="6"/>
  <c r="P152" i="6"/>
  <c r="O152" i="6"/>
  <c r="Q152" i="6"/>
  <c r="W136" i="6"/>
  <c r="V136" i="6"/>
  <c r="U136" i="6"/>
  <c r="T136" i="6"/>
  <c r="R136" i="6"/>
  <c r="O136" i="6"/>
  <c r="S136" i="6"/>
  <c r="P136" i="6"/>
  <c r="Q136" i="6"/>
  <c r="W120" i="6"/>
  <c r="V120" i="6"/>
  <c r="U120" i="6"/>
  <c r="T120" i="6"/>
  <c r="R120" i="6"/>
  <c r="S120" i="6"/>
  <c r="O120" i="6"/>
  <c r="P120" i="6"/>
  <c r="Q120" i="6"/>
  <c r="W104" i="6"/>
  <c r="V104" i="6"/>
  <c r="U104" i="6"/>
  <c r="T104" i="6"/>
  <c r="S104" i="6"/>
  <c r="O104" i="6"/>
  <c r="R104" i="6"/>
  <c r="Q104" i="6"/>
  <c r="P104" i="6"/>
  <c r="W88" i="6"/>
  <c r="V88" i="6"/>
  <c r="U88" i="6"/>
  <c r="T88" i="6"/>
  <c r="S88" i="6"/>
  <c r="R88" i="6"/>
  <c r="O88" i="6"/>
  <c r="Q88" i="6"/>
  <c r="P88" i="6"/>
  <c r="W72" i="6"/>
  <c r="V72" i="6"/>
  <c r="U72" i="6"/>
  <c r="T72" i="6"/>
  <c r="S72" i="6"/>
  <c r="R72" i="6"/>
  <c r="O72" i="6"/>
  <c r="Q72" i="6"/>
  <c r="P72" i="6"/>
  <c r="W56" i="6"/>
  <c r="V56" i="6"/>
  <c r="U56" i="6"/>
  <c r="T56" i="6"/>
  <c r="S56" i="6"/>
  <c r="Q56" i="6"/>
  <c r="O56" i="6"/>
  <c r="R56" i="6"/>
  <c r="P56" i="6"/>
  <c r="W40" i="6"/>
  <c r="V40" i="6"/>
  <c r="U40" i="6"/>
  <c r="T40" i="6"/>
  <c r="S40" i="6"/>
  <c r="Q40" i="6"/>
  <c r="R40" i="6"/>
  <c r="O40" i="6"/>
  <c r="P40" i="6"/>
  <c r="W24" i="6"/>
  <c r="V24" i="6"/>
  <c r="U24" i="6"/>
  <c r="T24" i="6"/>
  <c r="S24" i="6"/>
  <c r="R24" i="6"/>
  <c r="Q24" i="6"/>
  <c r="O24" i="6"/>
  <c r="P24" i="6"/>
  <c r="W8" i="6"/>
  <c r="V8" i="6"/>
  <c r="U8" i="6"/>
  <c r="T8" i="6"/>
  <c r="S8" i="6"/>
  <c r="Q8" i="6"/>
  <c r="O8" i="6"/>
  <c r="R8" i="6"/>
  <c r="P8" i="6"/>
  <c r="K3" i="2"/>
  <c r="L3" i="2" s="1"/>
  <c r="K4" i="2"/>
  <c r="L4" i="2" s="1"/>
  <c r="K5" i="2"/>
  <c r="L5" i="2" s="1"/>
  <c r="K6" i="2"/>
  <c r="L6" i="2" s="1"/>
  <c r="K7" i="2"/>
  <c r="L7" i="2" s="1"/>
  <c r="K8" i="2"/>
  <c r="L8" i="2" s="1"/>
  <c r="K9" i="2"/>
  <c r="L9" i="2" s="1"/>
  <c r="K10" i="2"/>
  <c r="L10" i="2" s="1"/>
  <c r="AB10" i="2" s="1"/>
  <c r="K11" i="2"/>
  <c r="L11" i="2" s="1"/>
  <c r="K12" i="2"/>
  <c r="L12" i="2" s="1"/>
  <c r="K13" i="2"/>
  <c r="L13" i="2" s="1"/>
  <c r="K14" i="2"/>
  <c r="L14" i="2" s="1"/>
  <c r="K15" i="2"/>
  <c r="L15" i="2" s="1"/>
  <c r="AB15" i="2" s="1"/>
  <c r="K16" i="2"/>
  <c r="L16" i="2" s="1"/>
  <c r="AB16" i="2" s="1"/>
  <c r="K17" i="2"/>
  <c r="L17" i="2" s="1"/>
  <c r="K18" i="2"/>
  <c r="L18" i="2" s="1"/>
  <c r="K19" i="2"/>
  <c r="L19" i="2" s="1"/>
  <c r="K20" i="2"/>
  <c r="L20" i="2" s="1"/>
  <c r="K21" i="2"/>
  <c r="L21" i="2" s="1"/>
  <c r="K22" i="2"/>
  <c r="L22" i="2" s="1"/>
  <c r="K23" i="2"/>
  <c r="L23" i="2" s="1"/>
  <c r="K24" i="2"/>
  <c r="L24" i="2" s="1"/>
  <c r="AB24" i="2" s="1"/>
  <c r="K25" i="2"/>
  <c r="L25" i="2" s="1"/>
  <c r="K26" i="2"/>
  <c r="L26" i="2" s="1"/>
  <c r="AB26" i="2" s="1"/>
  <c r="K27" i="2"/>
  <c r="L27" i="2" s="1"/>
  <c r="K28" i="2"/>
  <c r="L28" i="2" s="1"/>
  <c r="K29" i="2"/>
  <c r="L29" i="2" s="1"/>
  <c r="K30" i="2"/>
  <c r="L30" i="2" s="1"/>
  <c r="K31" i="2"/>
  <c r="L31" i="2" s="1"/>
  <c r="AB31" i="2" s="1"/>
  <c r="K32" i="2"/>
  <c r="L32" i="2" s="1"/>
  <c r="AB32" i="2" s="1"/>
  <c r="K33" i="2"/>
  <c r="L33" i="2" s="1"/>
  <c r="K34" i="2"/>
  <c r="L34" i="2" s="1"/>
  <c r="K35" i="2"/>
  <c r="L35" i="2" s="1"/>
  <c r="K36" i="2"/>
  <c r="L36" i="2" s="1"/>
  <c r="K37" i="2"/>
  <c r="L37" i="2" s="1"/>
  <c r="K38" i="2"/>
  <c r="L38" i="2" s="1"/>
  <c r="K39" i="2"/>
  <c r="L39" i="2" s="1"/>
  <c r="K40" i="2"/>
  <c r="L40" i="2" s="1"/>
  <c r="K41" i="2"/>
  <c r="L41" i="2" s="1"/>
  <c r="K42" i="2"/>
  <c r="L42" i="2" s="1"/>
  <c r="AA42" i="2" s="1"/>
  <c r="K43" i="2"/>
  <c r="L43" i="2" s="1"/>
  <c r="K44" i="2"/>
  <c r="L44" i="2" s="1"/>
  <c r="K45" i="2"/>
  <c r="L45" i="2" s="1"/>
  <c r="K46" i="2"/>
  <c r="L46" i="2" s="1"/>
  <c r="K47" i="2"/>
  <c r="L47" i="2" s="1"/>
  <c r="K48" i="2"/>
  <c r="L48" i="2" s="1"/>
  <c r="AB48" i="2" s="1"/>
  <c r="K49" i="2"/>
  <c r="L49" i="2" s="1"/>
  <c r="K50" i="2"/>
  <c r="L50" i="2" s="1"/>
  <c r="K51" i="2"/>
  <c r="L51" i="2" s="1"/>
  <c r="K52" i="2"/>
  <c r="L52" i="2" s="1"/>
  <c r="K53" i="2"/>
  <c r="L53" i="2" s="1"/>
  <c r="K54" i="2"/>
  <c r="L54" i="2" s="1"/>
  <c r="K55" i="2"/>
  <c r="L55" i="2" s="1"/>
  <c r="K56" i="2"/>
  <c r="L56" i="2" s="1"/>
  <c r="K57" i="2"/>
  <c r="L57" i="2" s="1"/>
  <c r="K58" i="2"/>
  <c r="L58" i="2" s="1"/>
  <c r="AB58" i="2" s="1"/>
  <c r="K59" i="2"/>
  <c r="L59" i="2" s="1"/>
  <c r="K60" i="2"/>
  <c r="L60" i="2" s="1"/>
  <c r="K61" i="2"/>
  <c r="L61" i="2" s="1"/>
  <c r="K62" i="2"/>
  <c r="L62" i="2" s="1"/>
  <c r="K63" i="2"/>
  <c r="L63" i="2" s="1"/>
  <c r="K64" i="2"/>
  <c r="L64" i="2" s="1"/>
  <c r="AA64" i="2" s="1"/>
  <c r="K65" i="2"/>
  <c r="L65" i="2" s="1"/>
  <c r="K66" i="2"/>
  <c r="L66" i="2" s="1"/>
  <c r="K67" i="2"/>
  <c r="L67" i="2" s="1"/>
  <c r="K68" i="2"/>
  <c r="L68" i="2" s="1"/>
  <c r="K69" i="2"/>
  <c r="L69" i="2" s="1"/>
  <c r="K70" i="2"/>
  <c r="L70" i="2" s="1"/>
  <c r="K71" i="2"/>
  <c r="L71" i="2" s="1"/>
  <c r="K72" i="2"/>
  <c r="L72" i="2" s="1"/>
  <c r="K73" i="2"/>
  <c r="L73" i="2" s="1"/>
  <c r="K74" i="2"/>
  <c r="L74" i="2" s="1"/>
  <c r="K75" i="2"/>
  <c r="L75" i="2" s="1"/>
  <c r="K76" i="2"/>
  <c r="L76" i="2" s="1"/>
  <c r="K77" i="2"/>
  <c r="L77" i="2" s="1"/>
  <c r="K78" i="2"/>
  <c r="L78" i="2" s="1"/>
  <c r="K79" i="2"/>
  <c r="L79" i="2" s="1"/>
  <c r="AB79" i="2" s="1"/>
  <c r="K80" i="2"/>
  <c r="L80" i="2" s="1"/>
  <c r="AB80" i="2" s="1"/>
  <c r="K81" i="2"/>
  <c r="L81" i="2" s="1"/>
  <c r="K82" i="2"/>
  <c r="L82" i="2" s="1"/>
  <c r="K83" i="2"/>
  <c r="L83" i="2" s="1"/>
  <c r="K84" i="2"/>
  <c r="L84" i="2" s="1"/>
  <c r="K85" i="2"/>
  <c r="L85" i="2" s="1"/>
  <c r="K86" i="2"/>
  <c r="L86" i="2" s="1"/>
  <c r="K87" i="2"/>
  <c r="L87" i="2" s="1"/>
  <c r="K88" i="2"/>
  <c r="L88" i="2" s="1"/>
  <c r="K89" i="2"/>
  <c r="L89" i="2" s="1"/>
  <c r="K90" i="2"/>
  <c r="L90" i="2" s="1"/>
  <c r="K91" i="2"/>
  <c r="L91" i="2" s="1"/>
  <c r="K92" i="2"/>
  <c r="L92" i="2" s="1"/>
  <c r="K93" i="2"/>
  <c r="L93" i="2" s="1"/>
  <c r="K94" i="2"/>
  <c r="L94" i="2" s="1"/>
  <c r="K95" i="2"/>
  <c r="L95" i="2" s="1"/>
  <c r="K96" i="2"/>
  <c r="L96" i="2" s="1"/>
  <c r="AB96" i="2" s="1"/>
  <c r="K97" i="2"/>
  <c r="L97" i="2" s="1"/>
  <c r="K98" i="2"/>
  <c r="L98" i="2" s="1"/>
  <c r="K99" i="2"/>
  <c r="L99" i="2" s="1"/>
  <c r="K100" i="2"/>
  <c r="L100" i="2" s="1"/>
  <c r="K101" i="2"/>
  <c r="L101" i="2" s="1"/>
  <c r="K102" i="2"/>
  <c r="L102" i="2" s="1"/>
  <c r="K103" i="2"/>
  <c r="L103" i="2" s="1"/>
  <c r="K104" i="2"/>
  <c r="L104" i="2" s="1"/>
  <c r="K105" i="2"/>
  <c r="L105" i="2" s="1"/>
  <c r="K106" i="2"/>
  <c r="L106" i="2" s="1"/>
  <c r="K107" i="2"/>
  <c r="L107" i="2" s="1"/>
  <c r="K108" i="2"/>
  <c r="L108" i="2" s="1"/>
  <c r="K109" i="2"/>
  <c r="L109" i="2" s="1"/>
  <c r="K110" i="2"/>
  <c r="L110" i="2" s="1"/>
  <c r="K111" i="2"/>
  <c r="L111" i="2" s="1"/>
  <c r="K112" i="2"/>
  <c r="L112" i="2" s="1"/>
  <c r="K113" i="2"/>
  <c r="L113" i="2" s="1"/>
  <c r="K114" i="2"/>
  <c r="L114" i="2" s="1"/>
  <c r="K115" i="2"/>
  <c r="L115" i="2" s="1"/>
  <c r="K116" i="2"/>
  <c r="L116" i="2" s="1"/>
  <c r="K117" i="2"/>
  <c r="L117" i="2" s="1"/>
  <c r="K118" i="2"/>
  <c r="L118" i="2" s="1"/>
  <c r="K119" i="2"/>
  <c r="L119" i="2" s="1"/>
  <c r="K120" i="2"/>
  <c r="L120" i="2" s="1"/>
  <c r="K121" i="2"/>
  <c r="L121" i="2" s="1"/>
  <c r="K122" i="2"/>
  <c r="L122" i="2" s="1"/>
  <c r="K123" i="2"/>
  <c r="L123" i="2" s="1"/>
  <c r="K124" i="2"/>
  <c r="L124" i="2" s="1"/>
  <c r="K125" i="2"/>
  <c r="L125" i="2" s="1"/>
  <c r="K126" i="2"/>
  <c r="L126" i="2" s="1"/>
  <c r="K127" i="2"/>
  <c r="L127" i="2" s="1"/>
  <c r="K128" i="2"/>
  <c r="L128" i="2" s="1"/>
  <c r="K129" i="2"/>
  <c r="L129" i="2" s="1"/>
  <c r="K130" i="2"/>
  <c r="L130" i="2" s="1"/>
  <c r="K131" i="2"/>
  <c r="L131" i="2" s="1"/>
  <c r="K132" i="2"/>
  <c r="L132" i="2" s="1"/>
  <c r="K133" i="2"/>
  <c r="L133" i="2" s="1"/>
  <c r="K134" i="2"/>
  <c r="L134" i="2" s="1"/>
  <c r="K135" i="2"/>
  <c r="L135" i="2" s="1"/>
  <c r="K136" i="2"/>
  <c r="L136" i="2" s="1"/>
  <c r="K137" i="2"/>
  <c r="L137" i="2" s="1"/>
  <c r="K138" i="2"/>
  <c r="L138" i="2" s="1"/>
  <c r="K139" i="2"/>
  <c r="L139" i="2" s="1"/>
  <c r="K140" i="2"/>
  <c r="L140" i="2" s="1"/>
  <c r="K141" i="2"/>
  <c r="L141" i="2" s="1"/>
  <c r="K142" i="2"/>
  <c r="L142" i="2" s="1"/>
  <c r="K143" i="2"/>
  <c r="L143" i="2" s="1"/>
  <c r="K144" i="2"/>
  <c r="L144" i="2" s="1"/>
  <c r="K145" i="2"/>
  <c r="L145" i="2" s="1"/>
  <c r="K146" i="2"/>
  <c r="L146" i="2" s="1"/>
  <c r="K147" i="2"/>
  <c r="L147" i="2" s="1"/>
  <c r="K148" i="2"/>
  <c r="L148" i="2" s="1"/>
  <c r="K149" i="2"/>
  <c r="L149" i="2" s="1"/>
  <c r="K150" i="2"/>
  <c r="L150" i="2" s="1"/>
  <c r="K151" i="2"/>
  <c r="L151" i="2" s="1"/>
  <c r="K152" i="2"/>
  <c r="L152" i="2" s="1"/>
  <c r="K153" i="2"/>
  <c r="L153" i="2" s="1"/>
  <c r="K154" i="2"/>
  <c r="L154" i="2" s="1"/>
  <c r="K155" i="2"/>
  <c r="L155" i="2" s="1"/>
  <c r="K156" i="2"/>
  <c r="L156" i="2" s="1"/>
  <c r="K157" i="2"/>
  <c r="L157" i="2" s="1"/>
  <c r="K158" i="2"/>
  <c r="L158" i="2" s="1"/>
  <c r="K159" i="2"/>
  <c r="L159" i="2" s="1"/>
  <c r="K160" i="2"/>
  <c r="L160" i="2" s="1"/>
  <c r="K161" i="2"/>
  <c r="L161" i="2" s="1"/>
  <c r="K162" i="2"/>
  <c r="L162" i="2" s="1"/>
  <c r="K163" i="2"/>
  <c r="L163" i="2" s="1"/>
  <c r="K164" i="2"/>
  <c r="L164" i="2" s="1"/>
  <c r="K165" i="2"/>
  <c r="L165" i="2" s="1"/>
  <c r="K166" i="2"/>
  <c r="L166" i="2" s="1"/>
  <c r="K167" i="2"/>
  <c r="L167" i="2" s="1"/>
  <c r="K168" i="2"/>
  <c r="L168" i="2" s="1"/>
  <c r="K169" i="2"/>
  <c r="L169" i="2" s="1"/>
  <c r="K170" i="2"/>
  <c r="L170" i="2" s="1"/>
  <c r="AB170" i="2" s="1"/>
  <c r="K171" i="2"/>
  <c r="L171" i="2" s="1"/>
  <c r="K172" i="2"/>
  <c r="L172" i="2" s="1"/>
  <c r="K173" i="2"/>
  <c r="L173" i="2" s="1"/>
  <c r="K174" i="2"/>
  <c r="L174" i="2" s="1"/>
  <c r="K175" i="2"/>
  <c r="L175" i="2" s="1"/>
  <c r="K176" i="2"/>
  <c r="L176" i="2" s="1"/>
  <c r="K177" i="2"/>
  <c r="L177" i="2" s="1"/>
  <c r="K178" i="2"/>
  <c r="L178" i="2" s="1"/>
  <c r="K179" i="2"/>
  <c r="L179" i="2" s="1"/>
  <c r="K180" i="2"/>
  <c r="L180" i="2" s="1"/>
  <c r="K181" i="2"/>
  <c r="L181" i="2" s="1"/>
  <c r="K182" i="2"/>
  <c r="L182" i="2" s="1"/>
  <c r="K183" i="2"/>
  <c r="L183" i="2" s="1"/>
  <c r="K184" i="2"/>
  <c r="L184" i="2" s="1"/>
  <c r="K185" i="2"/>
  <c r="L185" i="2" s="1"/>
  <c r="K186" i="2"/>
  <c r="L186" i="2" s="1"/>
  <c r="AB186" i="2" s="1"/>
  <c r="K187" i="2"/>
  <c r="L187" i="2" s="1"/>
  <c r="K188" i="2"/>
  <c r="L188" i="2" s="1"/>
  <c r="K189" i="2"/>
  <c r="L189" i="2" s="1"/>
  <c r="K190" i="2"/>
  <c r="L190" i="2" s="1"/>
  <c r="K191" i="2"/>
  <c r="L191" i="2" s="1"/>
  <c r="AA191" i="2" s="1"/>
  <c r="K192" i="2"/>
  <c r="L192" i="2" s="1"/>
  <c r="K193" i="2"/>
  <c r="L193" i="2" s="1"/>
  <c r="K194" i="2"/>
  <c r="L194" i="2" s="1"/>
  <c r="K195" i="2"/>
  <c r="L195" i="2" s="1"/>
  <c r="K196" i="2"/>
  <c r="L196" i="2" s="1"/>
  <c r="K197" i="2"/>
  <c r="L197" i="2" s="1"/>
  <c r="K198" i="2"/>
  <c r="L198" i="2" s="1"/>
  <c r="K199" i="2"/>
  <c r="L199" i="2" s="1"/>
  <c r="K200" i="2"/>
  <c r="L200" i="2" s="1"/>
  <c r="K201" i="2"/>
  <c r="L201" i="2" s="1"/>
  <c r="K202" i="2"/>
  <c r="L202" i="2" s="1"/>
  <c r="K203" i="2"/>
  <c r="L203" i="2" s="1"/>
  <c r="K204" i="2"/>
  <c r="L204" i="2" s="1"/>
  <c r="K205" i="2"/>
  <c r="L205" i="2" s="1"/>
  <c r="K206" i="2"/>
  <c r="L206" i="2" s="1"/>
  <c r="K207" i="2"/>
  <c r="L207" i="2" s="1"/>
  <c r="K208" i="2"/>
  <c r="L208" i="2" s="1"/>
  <c r="K209" i="2"/>
  <c r="L209" i="2" s="1"/>
  <c r="K210" i="2"/>
  <c r="L210" i="2" s="1"/>
  <c r="K211" i="2"/>
  <c r="L211" i="2" s="1"/>
  <c r="K212" i="2"/>
  <c r="L212" i="2" s="1"/>
  <c r="K213" i="2"/>
  <c r="L213" i="2" s="1"/>
  <c r="K214" i="2"/>
  <c r="L214" i="2" s="1"/>
  <c r="K215" i="2"/>
  <c r="L215" i="2" s="1"/>
  <c r="K216" i="2"/>
  <c r="L216" i="2" s="1"/>
  <c r="K217" i="2"/>
  <c r="L217" i="2" s="1"/>
  <c r="K218" i="2"/>
  <c r="L218" i="2" s="1"/>
  <c r="K219" i="2"/>
  <c r="L219" i="2" s="1"/>
  <c r="K220" i="2"/>
  <c r="L220" i="2" s="1"/>
  <c r="K221" i="2"/>
  <c r="L221" i="2" s="1"/>
  <c r="K222" i="2"/>
  <c r="L222" i="2" s="1"/>
  <c r="K223" i="2"/>
  <c r="L223" i="2" s="1"/>
  <c r="K224" i="2"/>
  <c r="L224" i="2" s="1"/>
  <c r="K225" i="2"/>
  <c r="L225" i="2" s="1"/>
  <c r="K226" i="2"/>
  <c r="L226" i="2" s="1"/>
  <c r="K227" i="2"/>
  <c r="L227" i="2" s="1"/>
  <c r="K228" i="2"/>
  <c r="L228" i="2" s="1"/>
  <c r="K229" i="2"/>
  <c r="L229" i="2" s="1"/>
  <c r="K230" i="2"/>
  <c r="L230" i="2" s="1"/>
  <c r="K231" i="2"/>
  <c r="L231" i="2" s="1"/>
  <c r="K232" i="2"/>
  <c r="L232" i="2" s="1"/>
  <c r="K233" i="2"/>
  <c r="L233" i="2" s="1"/>
  <c r="K234" i="2"/>
  <c r="L234" i="2" s="1"/>
  <c r="K235" i="2"/>
  <c r="L235" i="2" s="1"/>
  <c r="K236" i="2"/>
  <c r="L236" i="2" s="1"/>
  <c r="K237" i="2"/>
  <c r="L237" i="2" s="1"/>
  <c r="K238" i="2"/>
  <c r="L238" i="2" s="1"/>
  <c r="K239" i="2"/>
  <c r="L239" i="2" s="1"/>
  <c r="K240" i="2"/>
  <c r="L240" i="2" s="1"/>
  <c r="K241" i="2"/>
  <c r="L241" i="2" s="1"/>
  <c r="K242" i="2"/>
  <c r="L242" i="2" s="1"/>
  <c r="K243" i="2"/>
  <c r="L243" i="2" s="1"/>
  <c r="K244" i="2"/>
  <c r="L244" i="2" s="1"/>
  <c r="K245" i="2"/>
  <c r="L245" i="2" s="1"/>
  <c r="K246" i="2"/>
  <c r="L246" i="2" s="1"/>
  <c r="K247" i="2"/>
  <c r="L247" i="2" s="1"/>
  <c r="K248" i="2"/>
  <c r="L248" i="2" s="1"/>
  <c r="K249" i="2"/>
  <c r="L249" i="2" s="1"/>
  <c r="K250" i="2"/>
  <c r="L250" i="2" s="1"/>
  <c r="AB250" i="2" s="1"/>
  <c r="K251" i="2"/>
  <c r="L251" i="2" s="1"/>
  <c r="K252" i="2"/>
  <c r="L252" i="2" s="1"/>
  <c r="K253" i="2"/>
  <c r="L253" i="2" s="1"/>
  <c r="K254" i="2"/>
  <c r="L254" i="2" s="1"/>
  <c r="K255" i="2"/>
  <c r="L255" i="2" s="1"/>
  <c r="K256" i="2"/>
  <c r="L256" i="2" s="1"/>
  <c r="K257" i="2"/>
  <c r="L257" i="2" s="1"/>
  <c r="K258" i="2"/>
  <c r="L258" i="2" s="1"/>
  <c r="K259" i="2"/>
  <c r="L259" i="2" s="1"/>
  <c r="K260" i="2"/>
  <c r="L260" i="2" s="1"/>
  <c r="K261" i="2"/>
  <c r="L261" i="2" s="1"/>
  <c r="K262" i="2"/>
  <c r="L262" i="2" s="1"/>
  <c r="K263" i="2"/>
  <c r="L263" i="2" s="1"/>
  <c r="K264" i="2"/>
  <c r="L264" i="2" s="1"/>
  <c r="K265" i="2"/>
  <c r="L265" i="2" s="1"/>
  <c r="K266" i="2"/>
  <c r="L266" i="2" s="1"/>
  <c r="AB266" i="2" s="1"/>
  <c r="K267" i="2"/>
  <c r="L267" i="2" s="1"/>
  <c r="K268" i="2"/>
  <c r="L268" i="2" s="1"/>
  <c r="K269" i="2"/>
  <c r="L269" i="2" s="1"/>
  <c r="K270" i="2"/>
  <c r="L270" i="2" s="1"/>
  <c r="K271" i="2"/>
  <c r="L271" i="2" s="1"/>
  <c r="K272" i="2"/>
  <c r="L272" i="2" s="1"/>
  <c r="K273" i="2"/>
  <c r="L273" i="2" s="1"/>
  <c r="K274" i="2"/>
  <c r="L274" i="2" s="1"/>
  <c r="K275" i="2"/>
  <c r="L275" i="2" s="1"/>
  <c r="K276" i="2"/>
  <c r="L276" i="2" s="1"/>
  <c r="K277" i="2"/>
  <c r="L277" i="2" s="1"/>
  <c r="K278" i="2"/>
  <c r="L278" i="2" s="1"/>
  <c r="K279" i="2"/>
  <c r="L279" i="2" s="1"/>
  <c r="K280" i="2"/>
  <c r="L280" i="2" s="1"/>
  <c r="K281" i="2"/>
  <c r="L281" i="2" s="1"/>
  <c r="K282" i="2"/>
  <c r="L282" i="2" s="1"/>
  <c r="K283" i="2"/>
  <c r="L283" i="2" s="1"/>
  <c r="K284" i="2"/>
  <c r="L284" i="2" s="1"/>
  <c r="K285" i="2"/>
  <c r="L285" i="2" s="1"/>
  <c r="K286" i="2"/>
  <c r="L286" i="2" s="1"/>
  <c r="K287" i="2"/>
  <c r="L287" i="2" s="1"/>
  <c r="K288" i="2"/>
  <c r="L288" i="2" s="1"/>
  <c r="K289" i="2"/>
  <c r="L289" i="2" s="1"/>
  <c r="K290" i="2"/>
  <c r="L290" i="2" s="1"/>
  <c r="K291" i="2"/>
  <c r="L291" i="2" s="1"/>
  <c r="K292" i="2"/>
  <c r="L292" i="2" s="1"/>
  <c r="K293" i="2"/>
  <c r="L293" i="2" s="1"/>
  <c r="K294" i="2"/>
  <c r="L294" i="2" s="1"/>
  <c r="K295" i="2"/>
  <c r="L295" i="2" s="1"/>
  <c r="AB295" i="2" s="1"/>
  <c r="K296" i="2"/>
  <c r="L296" i="2" s="1"/>
  <c r="K297" i="2"/>
  <c r="L297" i="2" s="1"/>
  <c r="K298" i="2"/>
  <c r="L298" i="2" s="1"/>
  <c r="K299" i="2"/>
  <c r="L299" i="2" s="1"/>
  <c r="K300" i="2"/>
  <c r="L300" i="2" s="1"/>
  <c r="K301" i="2"/>
  <c r="L301" i="2" s="1"/>
  <c r="K302" i="2"/>
  <c r="L302" i="2" s="1"/>
  <c r="K303" i="2"/>
  <c r="L303" i="2" s="1"/>
  <c r="K304" i="2"/>
  <c r="L304" i="2" s="1"/>
  <c r="K305" i="2"/>
  <c r="L305" i="2" s="1"/>
  <c r="K306" i="2"/>
  <c r="L306" i="2" s="1"/>
  <c r="K307" i="2"/>
  <c r="L307" i="2" s="1"/>
  <c r="K308" i="2"/>
  <c r="L308" i="2" s="1"/>
  <c r="K309" i="2"/>
  <c r="L309" i="2" s="1"/>
  <c r="K310" i="2"/>
  <c r="L310" i="2" s="1"/>
  <c r="K311" i="2"/>
  <c r="L311" i="2" s="1"/>
  <c r="K312" i="2"/>
  <c r="L312" i="2" s="1"/>
  <c r="K313" i="2"/>
  <c r="L313" i="2" s="1"/>
  <c r="K314" i="2"/>
  <c r="L314" i="2" s="1"/>
  <c r="AB314" i="2" s="1"/>
  <c r="K315" i="2"/>
  <c r="L315" i="2" s="1"/>
  <c r="AB315" i="2" s="1"/>
  <c r="K316" i="2"/>
  <c r="L316" i="2" s="1"/>
  <c r="K317" i="2"/>
  <c r="L317" i="2" s="1"/>
  <c r="K318" i="2"/>
  <c r="L318" i="2" s="1"/>
  <c r="K319" i="2"/>
  <c r="L319" i="2" s="1"/>
  <c r="K320" i="2"/>
  <c r="L320" i="2" s="1"/>
  <c r="K321" i="2"/>
  <c r="L321" i="2" s="1"/>
  <c r="K322" i="2"/>
  <c r="L322" i="2" s="1"/>
  <c r="K323" i="2"/>
  <c r="L323" i="2" s="1"/>
  <c r="K324" i="2"/>
  <c r="L324" i="2" s="1"/>
  <c r="K325" i="2"/>
  <c r="L325" i="2" s="1"/>
  <c r="K326" i="2"/>
  <c r="L326" i="2" s="1"/>
  <c r="K327" i="2"/>
  <c r="L327" i="2" s="1"/>
  <c r="K328" i="2"/>
  <c r="L328" i="2" s="1"/>
  <c r="K329" i="2"/>
  <c r="L329" i="2" s="1"/>
  <c r="K330" i="2"/>
  <c r="L330" i="2" s="1"/>
  <c r="K331" i="2"/>
  <c r="L331" i="2" s="1"/>
  <c r="K332" i="2"/>
  <c r="L332" i="2" s="1"/>
  <c r="K333" i="2"/>
  <c r="L333" i="2" s="1"/>
  <c r="K334" i="2"/>
  <c r="L334" i="2" s="1"/>
  <c r="K335" i="2"/>
  <c r="L335" i="2" s="1"/>
  <c r="K336" i="2"/>
  <c r="L336" i="2" s="1"/>
  <c r="AB336" i="2" s="1"/>
  <c r="K337" i="2"/>
  <c r="L337" i="2" s="1"/>
  <c r="K338" i="2"/>
  <c r="L338" i="2" s="1"/>
  <c r="K339" i="2"/>
  <c r="L339" i="2" s="1"/>
  <c r="K340" i="2"/>
  <c r="L340" i="2" s="1"/>
  <c r="K341" i="2"/>
  <c r="L341" i="2" s="1"/>
  <c r="K342" i="2"/>
  <c r="L342" i="2" s="1"/>
  <c r="K343" i="2"/>
  <c r="L343" i="2" s="1"/>
  <c r="K344" i="2"/>
  <c r="L344" i="2" s="1"/>
  <c r="K345" i="2"/>
  <c r="L345" i="2" s="1"/>
  <c r="K346" i="2"/>
  <c r="L346" i="2" s="1"/>
  <c r="K347" i="2"/>
  <c r="L347" i="2" s="1"/>
  <c r="K348" i="2"/>
  <c r="L348" i="2" s="1"/>
  <c r="K349" i="2"/>
  <c r="L349" i="2" s="1"/>
  <c r="K350" i="2"/>
  <c r="L350" i="2" s="1"/>
  <c r="K351" i="2"/>
  <c r="L351" i="2" s="1"/>
  <c r="K352" i="2"/>
  <c r="L352" i="2" s="1"/>
  <c r="K353" i="2"/>
  <c r="L353" i="2" s="1"/>
  <c r="K354" i="2"/>
  <c r="L354" i="2" s="1"/>
  <c r="K355" i="2"/>
  <c r="L355" i="2" s="1"/>
  <c r="K356" i="2"/>
  <c r="L356" i="2" s="1"/>
  <c r="K357" i="2"/>
  <c r="L357" i="2" s="1"/>
  <c r="K358" i="2"/>
  <c r="L358" i="2" s="1"/>
  <c r="K359" i="2"/>
  <c r="L359" i="2" s="1"/>
  <c r="K360" i="2"/>
  <c r="L360" i="2" s="1"/>
  <c r="K361" i="2"/>
  <c r="L361" i="2" s="1"/>
  <c r="K362" i="2"/>
  <c r="L362" i="2" s="1"/>
  <c r="K363" i="2"/>
  <c r="L363" i="2" s="1"/>
  <c r="K364" i="2"/>
  <c r="L364" i="2" s="1"/>
  <c r="K365" i="2"/>
  <c r="L365" i="2" s="1"/>
  <c r="K366" i="2"/>
  <c r="L366" i="2" s="1"/>
  <c r="K367" i="2"/>
  <c r="L367" i="2" s="1"/>
  <c r="K368" i="2"/>
  <c r="L368" i="2" s="1"/>
  <c r="K369" i="2"/>
  <c r="L369" i="2" s="1"/>
  <c r="K370" i="2"/>
  <c r="L370" i="2" s="1"/>
  <c r="K371" i="2"/>
  <c r="L371" i="2" s="1"/>
  <c r="K372" i="2"/>
  <c r="L372" i="2" s="1"/>
  <c r="K373" i="2"/>
  <c r="L373" i="2" s="1"/>
  <c r="K374" i="2"/>
  <c r="L374" i="2" s="1"/>
  <c r="K375" i="2"/>
  <c r="L375" i="2" s="1"/>
  <c r="K376" i="2"/>
  <c r="L376" i="2" s="1"/>
  <c r="K377" i="2"/>
  <c r="L377" i="2" s="1"/>
  <c r="K378" i="2"/>
  <c r="L378" i="2" s="1"/>
  <c r="K379" i="2"/>
  <c r="L379" i="2" s="1"/>
  <c r="AB379" i="2" s="1"/>
  <c r="K380" i="2"/>
  <c r="L380" i="2" s="1"/>
  <c r="K381" i="2"/>
  <c r="L381" i="2" s="1"/>
  <c r="K382" i="2"/>
  <c r="L382" i="2" s="1"/>
  <c r="K383" i="2"/>
  <c r="L383" i="2" s="1"/>
  <c r="K384" i="2"/>
  <c r="L384" i="2" s="1"/>
  <c r="K385" i="2"/>
  <c r="L385" i="2" s="1"/>
  <c r="K386" i="2"/>
  <c r="L386" i="2" s="1"/>
  <c r="K387" i="2"/>
  <c r="L387" i="2" s="1"/>
  <c r="K388" i="2"/>
  <c r="L388" i="2" s="1"/>
  <c r="K389" i="2"/>
  <c r="L389" i="2" s="1"/>
  <c r="K390" i="2"/>
  <c r="L390" i="2" s="1"/>
  <c r="K391" i="2"/>
  <c r="L391" i="2" s="1"/>
  <c r="K392" i="2"/>
  <c r="L392" i="2" s="1"/>
  <c r="K393" i="2"/>
  <c r="L393" i="2" s="1"/>
  <c r="K394" i="2"/>
  <c r="L394" i="2" s="1"/>
  <c r="K395" i="2"/>
  <c r="L395" i="2" s="1"/>
  <c r="K396" i="2"/>
  <c r="L396" i="2" s="1"/>
  <c r="K397" i="2"/>
  <c r="L397" i="2" s="1"/>
  <c r="K398" i="2"/>
  <c r="L398" i="2" s="1"/>
  <c r="K399" i="2"/>
  <c r="L399" i="2" s="1"/>
  <c r="K400" i="2"/>
  <c r="L400" i="2" s="1"/>
  <c r="AB400" i="2" s="1"/>
  <c r="K401" i="2"/>
  <c r="L401" i="2" s="1"/>
  <c r="K402" i="2"/>
  <c r="L402" i="2" s="1"/>
  <c r="AA402" i="2" s="1"/>
  <c r="K2" i="2"/>
  <c r="L2" i="2" s="1"/>
  <c r="P403" i="6" l="1"/>
  <c r="T403" i="6"/>
  <c r="S403" i="6"/>
  <c r="U403" i="6"/>
  <c r="V403" i="6"/>
  <c r="Q403" i="6"/>
  <c r="W403" i="6"/>
  <c r="R403" i="6"/>
  <c r="O403" i="6"/>
  <c r="N169" i="6"/>
  <c r="N186" i="6"/>
  <c r="N235" i="6"/>
  <c r="N283" i="6"/>
  <c r="N300" i="6"/>
  <c r="N190" i="6"/>
  <c r="N238" i="6"/>
  <c r="N256" i="6"/>
  <c r="N289" i="6"/>
  <c r="N50" i="6"/>
  <c r="N98" i="6"/>
  <c r="N146" i="6"/>
  <c r="N19" i="6"/>
  <c r="N149" i="6"/>
  <c r="N197" i="6"/>
  <c r="N23" i="6"/>
  <c r="N71" i="6"/>
  <c r="N359" i="6"/>
  <c r="N328" i="6"/>
  <c r="N73" i="6"/>
  <c r="N121" i="6"/>
  <c r="N234" i="6"/>
  <c r="N282" i="6"/>
  <c r="N91" i="6"/>
  <c r="N139" i="6"/>
  <c r="N156" i="6"/>
  <c r="N142" i="6"/>
  <c r="N334" i="6"/>
  <c r="N382" i="6"/>
  <c r="N370" i="6"/>
  <c r="N276" i="6"/>
  <c r="N31" i="6"/>
  <c r="N303" i="6"/>
  <c r="N351" i="6"/>
  <c r="N64" i="6"/>
  <c r="N112" i="6"/>
  <c r="N160" i="6"/>
  <c r="N208" i="6"/>
  <c r="N5" i="6"/>
  <c r="N53" i="6"/>
  <c r="N101" i="6"/>
  <c r="N230" i="6"/>
  <c r="N278" i="6"/>
  <c r="N119" i="6"/>
  <c r="N167" i="6"/>
  <c r="N215" i="6"/>
  <c r="N263" i="6"/>
  <c r="N100" i="6"/>
  <c r="N280" i="6"/>
  <c r="N25" i="6"/>
  <c r="N138" i="6"/>
  <c r="N299" i="6"/>
  <c r="N395" i="6"/>
  <c r="N43" i="6"/>
  <c r="N187" i="6"/>
  <c r="N204" i="6"/>
  <c r="N252" i="6"/>
  <c r="N77" i="6"/>
  <c r="N125" i="6"/>
  <c r="N94" i="6"/>
  <c r="N286" i="6"/>
  <c r="N159" i="6"/>
  <c r="N207" i="6"/>
  <c r="N255" i="6"/>
  <c r="N399" i="6"/>
  <c r="N16" i="6"/>
  <c r="N81" i="6"/>
  <c r="N147" i="6"/>
  <c r="N132" i="6"/>
  <c r="N68" i="6"/>
  <c r="N182" i="6"/>
  <c r="N152" i="6"/>
  <c r="N200" i="6"/>
  <c r="N376" i="6"/>
  <c r="N326" i="6"/>
  <c r="N249" i="6"/>
  <c r="N297" i="6"/>
  <c r="N345" i="6"/>
  <c r="N402" i="6"/>
  <c r="N42" i="6"/>
  <c r="N90" i="6"/>
  <c r="N358" i="6"/>
  <c r="N108" i="6"/>
  <c r="N380" i="6"/>
  <c r="N385" i="6"/>
  <c r="N228" i="6"/>
  <c r="N29" i="6"/>
  <c r="N173" i="6"/>
  <c r="N221" i="6"/>
  <c r="N269" i="6"/>
  <c r="N317" i="6"/>
  <c r="N365" i="6"/>
  <c r="N390" i="6"/>
  <c r="N46" i="6"/>
  <c r="N111" i="6"/>
  <c r="N323" i="6"/>
  <c r="N164" i="6"/>
  <c r="N33" i="6"/>
  <c r="N129" i="6"/>
  <c r="N225" i="6"/>
  <c r="N3" i="6"/>
  <c r="N178" i="6"/>
  <c r="N274" i="6"/>
  <c r="N99" i="6"/>
  <c r="N195" i="6"/>
  <c r="N243" i="6"/>
  <c r="N38" i="6"/>
  <c r="N86" i="6"/>
  <c r="N134" i="6"/>
  <c r="N8" i="6"/>
  <c r="N56" i="6"/>
  <c r="N104" i="6"/>
  <c r="N393" i="6"/>
  <c r="N362" i="6"/>
  <c r="N20" i="6"/>
  <c r="N12" i="6"/>
  <c r="N60" i="6"/>
  <c r="N386" i="6"/>
  <c r="N63" i="6"/>
  <c r="N336" i="6"/>
  <c r="N177" i="6"/>
  <c r="N273" i="6"/>
  <c r="N321" i="6"/>
  <c r="N260" i="6"/>
  <c r="N82" i="6"/>
  <c r="N130" i="6"/>
  <c r="N226" i="6"/>
  <c r="N322" i="6"/>
  <c r="N153" i="6"/>
  <c r="N201" i="6"/>
  <c r="N218" i="6"/>
  <c r="N314" i="6"/>
  <c r="N267" i="6"/>
  <c r="N347" i="6"/>
  <c r="N332" i="6"/>
  <c r="N318" i="6"/>
  <c r="N52" i="6"/>
  <c r="N15" i="6"/>
  <c r="N34" i="6"/>
  <c r="N307" i="6"/>
  <c r="N51" i="6"/>
  <c r="N229" i="6"/>
  <c r="N277" i="6"/>
  <c r="N55" i="6"/>
  <c r="N343" i="6"/>
  <c r="N391" i="6"/>
  <c r="N296" i="6"/>
  <c r="N392" i="6"/>
  <c r="N105" i="6"/>
  <c r="N170" i="6"/>
  <c r="N266" i="6"/>
  <c r="N335" i="6"/>
  <c r="N96" i="6"/>
  <c r="N144" i="6"/>
  <c r="N192" i="6"/>
  <c r="N240" i="6"/>
  <c r="N288" i="6"/>
  <c r="N37" i="6"/>
  <c r="N133" i="6"/>
  <c r="N181" i="6"/>
  <c r="N262" i="6"/>
  <c r="N7" i="6"/>
  <c r="N103" i="6"/>
  <c r="N199" i="6"/>
  <c r="N247" i="6"/>
  <c r="N295" i="6"/>
  <c r="N342" i="6"/>
  <c r="N248" i="6"/>
  <c r="N9" i="6"/>
  <c r="N57" i="6"/>
  <c r="N363" i="6"/>
  <c r="N75" i="6"/>
  <c r="N123" i="6"/>
  <c r="N171" i="6"/>
  <c r="N219" i="6"/>
  <c r="N140" i="6"/>
  <c r="N236" i="6"/>
  <c r="N284" i="6"/>
  <c r="N126" i="6"/>
  <c r="N174" i="6"/>
  <c r="N222" i="6"/>
  <c r="N270" i="6"/>
  <c r="N366" i="6"/>
  <c r="N368" i="6"/>
  <c r="N143" i="6"/>
  <c r="N239" i="6"/>
  <c r="N383" i="6"/>
  <c r="N325" i="6"/>
  <c r="N48" i="6"/>
  <c r="N65" i="6"/>
  <c r="N131" i="6"/>
  <c r="N374" i="6"/>
  <c r="N310" i="6"/>
  <c r="N85" i="6"/>
  <c r="N214" i="6"/>
  <c r="N151" i="6"/>
  <c r="N184" i="6"/>
  <c r="N344" i="6"/>
  <c r="N281" i="6"/>
  <c r="N329" i="6"/>
  <c r="N309" i="6"/>
  <c r="N26" i="6"/>
  <c r="N74" i="6"/>
  <c r="N122" i="6"/>
  <c r="N394" i="6"/>
  <c r="N340" i="6"/>
  <c r="N27" i="6"/>
  <c r="N357" i="6"/>
  <c r="N188" i="6"/>
  <c r="N397" i="6"/>
  <c r="N61" i="6"/>
  <c r="N109" i="6"/>
  <c r="N157" i="6"/>
  <c r="N205" i="6"/>
  <c r="N253" i="6"/>
  <c r="N301" i="6"/>
  <c r="N349" i="6"/>
  <c r="N30" i="6"/>
  <c r="N78" i="6"/>
  <c r="N191" i="6"/>
  <c r="N287" i="6"/>
  <c r="N17" i="6"/>
  <c r="N209" i="6"/>
  <c r="N36" i="6"/>
  <c r="N210" i="6"/>
  <c r="N258" i="6"/>
  <c r="N179" i="6"/>
  <c r="N118" i="6"/>
  <c r="N166" i="6"/>
  <c r="N40" i="6"/>
  <c r="N136" i="6"/>
  <c r="N308" i="6"/>
  <c r="N233" i="6"/>
  <c r="N44" i="6"/>
  <c r="N92" i="6"/>
  <c r="N364" i="6"/>
  <c r="N4" i="6"/>
  <c r="N13" i="6"/>
  <c r="N369" i="6"/>
  <c r="N320" i="6"/>
  <c r="N291" i="6"/>
  <c r="N113" i="6"/>
  <c r="N161" i="6"/>
  <c r="N353" i="6"/>
  <c r="N18" i="6"/>
  <c r="N66" i="6"/>
  <c r="N162" i="6"/>
  <c r="N306" i="6"/>
  <c r="N227" i="6"/>
  <c r="N275" i="6"/>
  <c r="N22" i="6"/>
  <c r="N70" i="6"/>
  <c r="N88" i="6"/>
  <c r="N185" i="6"/>
  <c r="N377" i="6"/>
  <c r="N202" i="6"/>
  <c r="N298" i="6"/>
  <c r="N315" i="6"/>
  <c r="N355" i="6"/>
  <c r="N316" i="6"/>
  <c r="N384" i="6"/>
  <c r="N389" i="6"/>
  <c r="N47" i="6"/>
  <c r="N95" i="6"/>
  <c r="N257" i="6"/>
  <c r="N114" i="6"/>
  <c r="N354" i="6"/>
  <c r="N35" i="6"/>
  <c r="N83" i="6"/>
  <c r="N213" i="6"/>
  <c r="N261" i="6"/>
  <c r="N39" i="6"/>
  <c r="N327" i="6"/>
  <c r="N375" i="6"/>
  <c r="N264" i="6"/>
  <c r="N137" i="6"/>
  <c r="N346" i="6"/>
  <c r="N107" i="6"/>
  <c r="N203" i="6"/>
  <c r="N251" i="6"/>
  <c r="N206" i="6"/>
  <c r="N254" i="6"/>
  <c r="N302" i="6"/>
  <c r="N319" i="6"/>
  <c r="N176" i="6"/>
  <c r="N305" i="6"/>
  <c r="N293" i="6"/>
  <c r="N117" i="6"/>
  <c r="N165" i="6"/>
  <c r="N246" i="6"/>
  <c r="N87" i="6"/>
  <c r="N183" i="6"/>
  <c r="N231" i="6"/>
  <c r="N279" i="6"/>
  <c r="N360" i="6"/>
  <c r="N89" i="6"/>
  <c r="N154" i="6"/>
  <c r="N59" i="6"/>
  <c r="N155" i="6"/>
  <c r="N268" i="6"/>
  <c r="N110" i="6"/>
  <c r="N158" i="6"/>
  <c r="N350" i="6"/>
  <c r="N398" i="6"/>
  <c r="N387" i="6"/>
  <c r="N367" i="6"/>
  <c r="N32" i="6"/>
  <c r="N80" i="6"/>
  <c r="N128" i="6"/>
  <c r="N224" i="6"/>
  <c r="N272" i="6"/>
  <c r="N2" i="6"/>
  <c r="N21" i="6"/>
  <c r="N69" i="6"/>
  <c r="N198" i="6"/>
  <c r="N294" i="6"/>
  <c r="N135" i="6"/>
  <c r="N216" i="6"/>
  <c r="N312" i="6"/>
  <c r="N401" i="6"/>
  <c r="N41" i="6"/>
  <c r="N313" i="6"/>
  <c r="N58" i="6"/>
  <c r="N106" i="6"/>
  <c r="N250" i="6"/>
  <c r="N331" i="6"/>
  <c r="N116" i="6"/>
  <c r="N124" i="6"/>
  <c r="N172" i="6"/>
  <c r="N45" i="6"/>
  <c r="N93" i="6"/>
  <c r="N141" i="6"/>
  <c r="N237" i="6"/>
  <c r="N62" i="6"/>
  <c r="N127" i="6"/>
  <c r="N175" i="6"/>
  <c r="N223" i="6"/>
  <c r="N271" i="6"/>
  <c r="N352" i="6"/>
  <c r="N212" i="6"/>
  <c r="N49" i="6"/>
  <c r="N97" i="6"/>
  <c r="N242" i="6"/>
  <c r="N115" i="6"/>
  <c r="N163" i="6"/>
  <c r="N211" i="6"/>
  <c r="N356" i="6"/>
  <c r="N292" i="6"/>
  <c r="N102" i="6"/>
  <c r="N324" i="6"/>
  <c r="N120" i="6"/>
  <c r="N168" i="6"/>
  <c r="N84" i="6"/>
  <c r="N265" i="6"/>
  <c r="N10" i="6"/>
  <c r="N378" i="6"/>
  <c r="N11" i="6"/>
  <c r="N244" i="6"/>
  <c r="N220" i="6"/>
  <c r="N396" i="6"/>
  <c r="N339" i="6"/>
  <c r="N341" i="6"/>
  <c r="N189" i="6"/>
  <c r="N285" i="6"/>
  <c r="N333" i="6"/>
  <c r="N381" i="6"/>
  <c r="N14" i="6"/>
  <c r="N400" i="6"/>
  <c r="N388" i="6"/>
  <c r="N145" i="6"/>
  <c r="N193" i="6"/>
  <c r="N337" i="6"/>
  <c r="N373" i="6"/>
  <c r="N290" i="6"/>
  <c r="N54" i="6"/>
  <c r="N150" i="6"/>
  <c r="N24" i="6"/>
  <c r="N72" i="6"/>
  <c r="N217" i="6"/>
  <c r="N361" i="6"/>
  <c r="N196" i="6"/>
  <c r="N330" i="6"/>
  <c r="N379" i="6"/>
  <c r="N28" i="6"/>
  <c r="N76" i="6"/>
  <c r="N348" i="6"/>
  <c r="N148" i="6"/>
  <c r="N79" i="6"/>
  <c r="N304" i="6"/>
  <c r="N241" i="6"/>
  <c r="N371" i="6"/>
  <c r="N194" i="6"/>
  <c r="N338" i="6"/>
  <c r="N180" i="6"/>
  <c r="N67" i="6"/>
  <c r="N259" i="6"/>
  <c r="N245" i="6"/>
  <c r="N6" i="6"/>
  <c r="N311" i="6"/>
  <c r="N232" i="6"/>
  <c r="AB367" i="2"/>
  <c r="AA367" i="2"/>
  <c r="AB154" i="2"/>
  <c r="AA154" i="2"/>
  <c r="AB106" i="2"/>
  <c r="AA106" i="2"/>
  <c r="AB287" i="2"/>
  <c r="AA287" i="2"/>
  <c r="AB223" i="2"/>
  <c r="AA223" i="2"/>
  <c r="AB127" i="2"/>
  <c r="AA127" i="2"/>
  <c r="AA266" i="2"/>
  <c r="AA170" i="2"/>
  <c r="AB98" i="2"/>
  <c r="AA98" i="2"/>
  <c r="AA337" i="2"/>
  <c r="AB337" i="2"/>
  <c r="AA258" i="2"/>
  <c r="AB258" i="2"/>
  <c r="AA257" i="2"/>
  <c r="AB257" i="2"/>
  <c r="AB286" i="2"/>
  <c r="AA286" i="2"/>
  <c r="AB254" i="2"/>
  <c r="AA254" i="2"/>
  <c r="AB238" i="2"/>
  <c r="AA238" i="2"/>
  <c r="AB206" i="2"/>
  <c r="AA206" i="2"/>
  <c r="AB110" i="2"/>
  <c r="AA110" i="2"/>
  <c r="AB94" i="2"/>
  <c r="AA94" i="2"/>
  <c r="AA317" i="2"/>
  <c r="AB317" i="2"/>
  <c r="AB141" i="2"/>
  <c r="AA141" i="2"/>
  <c r="AA125" i="2"/>
  <c r="AB125" i="2"/>
  <c r="AA109" i="2"/>
  <c r="AB109" i="2"/>
  <c r="AB77" i="2"/>
  <c r="AA77" i="2"/>
  <c r="AA61" i="2"/>
  <c r="AB61" i="2"/>
  <c r="AB45" i="2"/>
  <c r="AA45" i="2"/>
  <c r="AB354" i="2"/>
  <c r="AA354" i="2"/>
  <c r="AA385" i="2"/>
  <c r="AB385" i="2"/>
  <c r="AA381" i="2"/>
  <c r="AB381" i="2"/>
  <c r="AA173" i="2"/>
  <c r="AB173" i="2"/>
  <c r="AA252" i="2"/>
  <c r="AB252" i="2"/>
  <c r="AB140" i="2"/>
  <c r="AA140" i="2"/>
  <c r="AA124" i="2"/>
  <c r="AB124" i="2"/>
  <c r="AB44" i="2"/>
  <c r="AA44" i="2"/>
  <c r="AA82" i="2"/>
  <c r="AB82" i="2"/>
  <c r="AA156" i="2"/>
  <c r="AB156" i="2"/>
  <c r="AA193" i="2"/>
  <c r="AB193" i="2"/>
  <c r="AA189" i="2"/>
  <c r="AB189" i="2"/>
  <c r="AA130" i="2"/>
  <c r="AB130" i="2"/>
  <c r="AB382" i="2"/>
  <c r="AA382" i="2"/>
  <c r="AA221" i="2"/>
  <c r="AB221" i="2"/>
  <c r="AA284" i="2"/>
  <c r="AB284" i="2"/>
  <c r="AA217" i="2"/>
  <c r="AB217" i="2"/>
  <c r="AB121" i="2"/>
  <c r="AA121" i="2"/>
  <c r="AB25" i="2"/>
  <c r="AA25" i="2"/>
  <c r="AB402" i="2"/>
  <c r="AB289" i="2"/>
  <c r="AA289" i="2"/>
  <c r="AB302" i="2"/>
  <c r="AA302" i="2"/>
  <c r="AA237" i="2"/>
  <c r="AB237" i="2"/>
  <c r="AA364" i="2"/>
  <c r="AB364" i="2"/>
  <c r="AA360" i="2"/>
  <c r="AB360" i="2"/>
  <c r="AA328" i="2"/>
  <c r="AB328" i="2"/>
  <c r="AA264" i="2"/>
  <c r="AB264" i="2"/>
  <c r="AA136" i="2"/>
  <c r="AB136" i="2"/>
  <c r="AA146" i="2"/>
  <c r="AB146" i="2"/>
  <c r="AB334" i="2"/>
  <c r="AA334" i="2"/>
  <c r="AA301" i="2"/>
  <c r="AB301" i="2"/>
  <c r="AA316" i="2"/>
  <c r="AB316" i="2"/>
  <c r="AA188" i="2"/>
  <c r="AB188" i="2"/>
  <c r="AA327" i="2"/>
  <c r="AB327" i="2"/>
  <c r="AB231" i="2"/>
  <c r="AA231" i="2"/>
  <c r="AA183" i="2"/>
  <c r="AB183" i="2"/>
  <c r="AB103" i="2"/>
  <c r="AA103" i="2"/>
  <c r="AB55" i="2"/>
  <c r="AA55" i="2"/>
  <c r="AB66" i="2"/>
  <c r="AA66" i="2"/>
  <c r="AA365" i="2"/>
  <c r="AB365" i="2"/>
  <c r="AA380" i="2"/>
  <c r="AB380" i="2"/>
  <c r="AA236" i="2"/>
  <c r="AB236" i="2"/>
  <c r="AA391" i="2"/>
  <c r="AB391" i="2"/>
  <c r="AA343" i="2"/>
  <c r="AB343" i="2"/>
  <c r="AA279" i="2"/>
  <c r="AB279" i="2"/>
  <c r="AA247" i="2"/>
  <c r="AB247" i="2"/>
  <c r="AA215" i="2"/>
  <c r="AB215" i="2"/>
  <c r="AA199" i="2"/>
  <c r="AB199" i="2"/>
  <c r="AB119" i="2"/>
  <c r="AA119" i="2"/>
  <c r="AB71" i="2"/>
  <c r="AA71" i="2"/>
  <c r="AA338" i="2"/>
  <c r="AB338" i="2"/>
  <c r="AB162" i="2"/>
  <c r="AA162" i="2"/>
  <c r="AA305" i="2"/>
  <c r="AB305" i="2"/>
  <c r="AB398" i="2"/>
  <c r="AA398" i="2"/>
  <c r="AB270" i="2"/>
  <c r="AA270" i="2"/>
  <c r="AB396" i="2"/>
  <c r="AA396" i="2"/>
  <c r="AB268" i="2"/>
  <c r="AA268" i="2"/>
  <c r="AB376" i="2"/>
  <c r="AA376" i="2"/>
  <c r="AB359" i="2"/>
  <c r="AA359" i="2"/>
  <c r="AA311" i="2"/>
  <c r="AB311" i="2"/>
  <c r="AA389" i="2"/>
  <c r="AB389" i="2"/>
  <c r="AB357" i="2"/>
  <c r="AA357" i="2"/>
  <c r="AB165" i="2"/>
  <c r="AA165" i="2"/>
  <c r="AB226" i="2"/>
  <c r="AA226" i="2"/>
  <c r="AB397" i="2"/>
  <c r="AA397" i="2"/>
  <c r="AA253" i="2"/>
  <c r="AB253" i="2"/>
  <c r="AA348" i="2"/>
  <c r="AB348" i="2"/>
  <c r="AA220" i="2"/>
  <c r="AB220" i="2"/>
  <c r="AB388" i="2"/>
  <c r="AA388" i="2"/>
  <c r="AB372" i="2"/>
  <c r="AA372" i="2"/>
  <c r="AB340" i="2"/>
  <c r="AA340" i="2"/>
  <c r="AB308" i="2"/>
  <c r="AA308" i="2"/>
  <c r="AB292" i="2"/>
  <c r="AA292" i="2"/>
  <c r="AB276" i="2"/>
  <c r="AA276" i="2"/>
  <c r="AB244" i="2"/>
  <c r="AA244" i="2"/>
  <c r="AB180" i="2"/>
  <c r="AA180" i="2"/>
  <c r="AB164" i="2"/>
  <c r="AA164" i="2"/>
  <c r="AB84" i="2"/>
  <c r="AA84" i="2"/>
  <c r="AB52" i="2"/>
  <c r="AA52" i="2"/>
  <c r="AB36" i="2"/>
  <c r="AA36" i="2"/>
  <c r="AB333" i="2"/>
  <c r="AA333" i="2"/>
  <c r="AB204" i="2"/>
  <c r="AA204" i="2"/>
  <c r="AA347" i="2"/>
  <c r="AB347" i="2"/>
  <c r="AA299" i="2"/>
  <c r="AB299" i="2"/>
  <c r="AA267" i="2"/>
  <c r="AB267" i="2"/>
  <c r="AA235" i="2"/>
  <c r="AB235" i="2"/>
  <c r="AA203" i="2"/>
  <c r="AB203" i="2"/>
  <c r="AB187" i="2"/>
  <c r="AA187" i="2"/>
  <c r="AA155" i="2"/>
  <c r="AB155" i="2"/>
  <c r="AB139" i="2"/>
  <c r="AA139" i="2"/>
  <c r="AA107" i="2"/>
  <c r="AB107" i="2"/>
  <c r="AB91" i="2"/>
  <c r="AA91" i="2"/>
  <c r="AB75" i="2"/>
  <c r="AA75" i="2"/>
  <c r="AB43" i="2"/>
  <c r="AA43" i="2"/>
  <c r="AB27" i="2"/>
  <c r="AA27" i="2"/>
  <c r="AB11" i="2"/>
  <c r="AA11" i="2"/>
  <c r="AA393" i="2"/>
  <c r="AB393" i="2"/>
  <c r="AA368" i="2"/>
  <c r="AB368" i="2"/>
  <c r="AA345" i="2"/>
  <c r="AB345" i="2"/>
  <c r="AA321" i="2"/>
  <c r="AB321" i="2"/>
  <c r="AB294" i="2"/>
  <c r="AA294" i="2"/>
  <c r="AA273" i="2"/>
  <c r="AB273" i="2"/>
  <c r="AB249" i="2"/>
  <c r="AA249" i="2"/>
  <c r="AA197" i="2"/>
  <c r="AB197" i="2"/>
  <c r="AA169" i="2"/>
  <c r="AB169" i="2"/>
  <c r="AA344" i="2"/>
  <c r="AB344" i="2"/>
  <c r="AA319" i="2"/>
  <c r="AB319" i="2"/>
  <c r="AB293" i="2"/>
  <c r="AA293" i="2"/>
  <c r="AA168" i="2"/>
  <c r="AB168" i="2"/>
  <c r="AB51" i="2"/>
  <c r="AA51" i="2"/>
  <c r="AB313" i="2"/>
  <c r="AA313" i="2"/>
  <c r="AA281" i="2"/>
  <c r="AB281" i="2"/>
  <c r="AB185" i="2"/>
  <c r="AA185" i="2"/>
  <c r="AB137" i="2"/>
  <c r="AA137" i="2"/>
  <c r="AB73" i="2"/>
  <c r="AA73" i="2"/>
  <c r="AB9" i="2"/>
  <c r="AA9" i="2"/>
  <c r="AB246" i="2"/>
  <c r="AA246" i="2"/>
  <c r="AA218" i="2"/>
  <c r="AB218" i="2"/>
  <c r="AB138" i="2"/>
  <c r="AA138" i="2"/>
  <c r="AA400" i="2"/>
  <c r="AB271" i="2"/>
  <c r="AA271" i="2"/>
  <c r="AB195" i="2"/>
  <c r="AA195" i="2"/>
  <c r="AA392" i="2"/>
  <c r="AB392" i="2"/>
  <c r="AA296" i="2"/>
  <c r="AB296" i="2"/>
  <c r="AB248" i="2"/>
  <c r="AA248" i="2"/>
  <c r="AA232" i="2"/>
  <c r="AB232" i="2"/>
  <c r="AA152" i="2"/>
  <c r="AB152" i="2"/>
  <c r="AA88" i="2"/>
  <c r="AB88" i="2"/>
  <c r="AB72" i="2"/>
  <c r="AA72" i="2"/>
  <c r="AB56" i="2"/>
  <c r="AA56" i="2"/>
  <c r="AA40" i="2"/>
  <c r="AB40" i="2"/>
  <c r="AB8" i="2"/>
  <c r="AA8" i="2"/>
  <c r="AB342" i="2"/>
  <c r="AA342" i="2"/>
  <c r="AB291" i="2"/>
  <c r="AA291" i="2"/>
  <c r="AA379" i="2"/>
  <c r="AA363" i="2"/>
  <c r="AB363" i="2"/>
  <c r="AA375" i="2"/>
  <c r="AB375" i="2"/>
  <c r="AB7" i="2"/>
  <c r="AA7" i="2"/>
  <c r="AA349" i="2"/>
  <c r="AB349" i="2"/>
  <c r="AA263" i="2"/>
  <c r="AB263" i="2"/>
  <c r="AA151" i="2"/>
  <c r="AB151" i="2"/>
  <c r="AB39" i="2"/>
  <c r="AA39" i="2"/>
  <c r="AA395" i="2"/>
  <c r="AB395" i="2"/>
  <c r="AA331" i="2"/>
  <c r="AB331" i="2"/>
  <c r="AB167" i="2"/>
  <c r="AA167" i="2"/>
  <c r="AA135" i="2"/>
  <c r="AB135" i="2"/>
  <c r="AA87" i="2"/>
  <c r="AB87" i="2"/>
  <c r="AB23" i="2"/>
  <c r="AA23" i="2"/>
  <c r="AA386" i="2"/>
  <c r="AB386" i="2"/>
  <c r="AA362" i="2"/>
  <c r="AB362" i="2"/>
  <c r="AB290" i="2"/>
  <c r="AA290" i="2"/>
  <c r="AB243" i="2"/>
  <c r="AA243" i="2"/>
  <c r="AA216" i="2"/>
  <c r="AB216" i="2"/>
  <c r="AB163" i="2"/>
  <c r="AA163" i="2"/>
  <c r="AB134" i="2"/>
  <c r="AA134" i="2"/>
  <c r="AA105" i="2"/>
  <c r="AB105" i="2"/>
  <c r="AB390" i="2"/>
  <c r="AA390" i="2"/>
  <c r="AB230" i="2"/>
  <c r="AA230" i="2"/>
  <c r="AB166" i="2"/>
  <c r="AA166" i="2"/>
  <c r="AA361" i="2"/>
  <c r="AB361" i="2"/>
  <c r="AB312" i="2"/>
  <c r="AA312" i="2"/>
  <c r="AA265" i="2"/>
  <c r="AB265" i="2"/>
  <c r="AA239" i="2"/>
  <c r="AB239" i="2"/>
  <c r="AB131" i="2"/>
  <c r="AA131" i="2"/>
  <c r="AA104" i="2"/>
  <c r="AB104" i="2"/>
  <c r="AB74" i="2"/>
  <c r="AA74" i="2"/>
  <c r="AA41" i="2"/>
  <c r="AB41" i="2"/>
  <c r="AA373" i="2"/>
  <c r="AB373" i="2"/>
  <c r="AA341" i="2"/>
  <c r="AB341" i="2"/>
  <c r="AA277" i="2"/>
  <c r="AB277" i="2"/>
  <c r="AA245" i="2"/>
  <c r="AB245" i="2"/>
  <c r="AA133" i="2"/>
  <c r="AB133" i="2"/>
  <c r="AB69" i="2"/>
  <c r="AA69" i="2"/>
  <c r="AB53" i="2"/>
  <c r="AA53" i="2"/>
  <c r="AB37" i="2"/>
  <c r="AA37" i="2"/>
  <c r="AB21" i="2"/>
  <c r="AA21" i="2"/>
  <c r="AB5" i="2"/>
  <c r="AA5" i="2"/>
  <c r="AB159" i="2"/>
  <c r="AA159" i="2"/>
  <c r="AB38" i="2"/>
  <c r="AA38" i="2"/>
  <c r="AA336" i="2"/>
  <c r="AB205" i="2"/>
  <c r="AA205" i="2"/>
  <c r="AB196" i="2"/>
  <c r="AA196" i="2"/>
  <c r="AB116" i="2"/>
  <c r="AA116" i="2"/>
  <c r="AB20" i="2"/>
  <c r="AA20" i="2"/>
  <c r="AB4" i="2"/>
  <c r="AA4" i="2"/>
  <c r="AB335" i="2"/>
  <c r="AA335" i="2"/>
  <c r="AB310" i="2"/>
  <c r="AA310" i="2"/>
  <c r="AB262" i="2"/>
  <c r="AA262" i="2"/>
  <c r="AA213" i="2"/>
  <c r="AB213" i="2"/>
  <c r="AB184" i="2"/>
  <c r="AA184" i="2"/>
  <c r="AB158" i="2"/>
  <c r="AA158" i="2"/>
  <c r="AB70" i="2"/>
  <c r="AA70" i="2"/>
  <c r="AA315" i="2"/>
  <c r="AB228" i="2"/>
  <c r="AA228" i="2"/>
  <c r="AB132" i="2"/>
  <c r="AA132" i="2"/>
  <c r="AA261" i="2"/>
  <c r="AB261" i="2"/>
  <c r="AB211" i="2"/>
  <c r="AA211" i="2"/>
  <c r="AB67" i="2"/>
  <c r="AA67" i="2"/>
  <c r="AA295" i="2"/>
  <c r="AA300" i="2"/>
  <c r="AB300" i="2"/>
  <c r="AB260" i="2"/>
  <c r="AA260" i="2"/>
  <c r="AB68" i="2"/>
  <c r="AA68" i="2"/>
  <c r="AB339" i="2"/>
  <c r="AA339" i="2"/>
  <c r="AA322" i="2"/>
  <c r="AB322" i="2"/>
  <c r="AA306" i="2"/>
  <c r="AB306" i="2"/>
  <c r="AA242" i="2"/>
  <c r="AB242" i="2"/>
  <c r="AA210" i="2"/>
  <c r="AB210" i="2"/>
  <c r="AA194" i="2"/>
  <c r="AB194" i="2"/>
  <c r="AA178" i="2"/>
  <c r="AB178" i="2"/>
  <c r="AB114" i="2"/>
  <c r="AA114" i="2"/>
  <c r="AB50" i="2"/>
  <c r="AA50" i="2"/>
  <c r="AB34" i="2"/>
  <c r="AA34" i="2"/>
  <c r="AB18" i="2"/>
  <c r="AA18" i="2"/>
  <c r="AB378" i="2"/>
  <c r="AA378" i="2"/>
  <c r="AA330" i="2"/>
  <c r="AB330" i="2"/>
  <c r="AA282" i="2"/>
  <c r="AB282" i="2"/>
  <c r="AA234" i="2"/>
  <c r="AB234" i="2"/>
  <c r="AB207" i="2"/>
  <c r="AA207" i="2"/>
  <c r="AB182" i="2"/>
  <c r="AA182" i="2"/>
  <c r="AB324" i="2"/>
  <c r="AA324" i="2"/>
  <c r="AB148" i="2"/>
  <c r="AA148" i="2"/>
  <c r="AB227" i="2"/>
  <c r="AA227" i="2"/>
  <c r="AB147" i="2"/>
  <c r="AA147" i="2"/>
  <c r="AB101" i="2"/>
  <c r="AA101" i="2"/>
  <c r="AA401" i="2"/>
  <c r="AB401" i="2"/>
  <c r="AB353" i="2"/>
  <c r="AA353" i="2"/>
  <c r="AA209" i="2"/>
  <c r="AB209" i="2"/>
  <c r="AA177" i="2"/>
  <c r="AB177" i="2"/>
  <c r="AA129" i="2"/>
  <c r="AB129" i="2"/>
  <c r="AB97" i="2"/>
  <c r="AA97" i="2"/>
  <c r="AA65" i="2"/>
  <c r="AB65" i="2"/>
  <c r="AB49" i="2"/>
  <c r="AA49" i="2"/>
  <c r="AB33" i="2"/>
  <c r="AA33" i="2"/>
  <c r="AB332" i="2"/>
  <c r="AA332" i="2"/>
  <c r="AB356" i="2"/>
  <c r="AA356" i="2"/>
  <c r="AB212" i="2"/>
  <c r="AA212" i="2"/>
  <c r="AB100" i="2"/>
  <c r="AA100" i="2"/>
  <c r="AB387" i="2"/>
  <c r="AA387" i="2"/>
  <c r="AB259" i="2"/>
  <c r="AA259" i="2"/>
  <c r="AA309" i="2"/>
  <c r="AB309" i="2"/>
  <c r="AA370" i="2"/>
  <c r="AB370" i="2"/>
  <c r="AA241" i="2"/>
  <c r="AB241" i="2"/>
  <c r="AB161" i="2"/>
  <c r="AA161" i="2"/>
  <c r="AA145" i="2"/>
  <c r="AB145" i="2"/>
  <c r="AB113" i="2"/>
  <c r="AA113" i="2"/>
  <c r="AA81" i="2"/>
  <c r="AB81" i="2"/>
  <c r="AB17" i="2"/>
  <c r="AA17" i="2"/>
  <c r="AB377" i="2"/>
  <c r="AA377" i="2"/>
  <c r="AB355" i="2"/>
  <c r="AA355" i="2"/>
  <c r="AA329" i="2"/>
  <c r="AB329" i="2"/>
  <c r="AB307" i="2"/>
  <c r="AA307" i="2"/>
  <c r="AA280" i="2"/>
  <c r="AB280" i="2"/>
  <c r="AA233" i="2"/>
  <c r="AB233" i="2"/>
  <c r="AA181" i="2"/>
  <c r="AB181" i="2"/>
  <c r="AA153" i="2"/>
  <c r="AB153" i="2"/>
  <c r="AB122" i="2"/>
  <c r="AA122" i="2"/>
  <c r="AB63" i="2"/>
  <c r="AA63" i="2"/>
  <c r="AA384" i="2"/>
  <c r="AB384" i="2"/>
  <c r="AA320" i="2"/>
  <c r="AB320" i="2"/>
  <c r="AA304" i="2"/>
  <c r="AB304" i="2"/>
  <c r="AA288" i="2"/>
  <c r="AB288" i="2"/>
  <c r="AB272" i="2"/>
  <c r="AA272" i="2"/>
  <c r="AA256" i="2"/>
  <c r="AB256" i="2"/>
  <c r="AA240" i="2"/>
  <c r="AB240" i="2"/>
  <c r="AA224" i="2"/>
  <c r="AB224" i="2"/>
  <c r="AB208" i="2"/>
  <c r="AA208" i="2"/>
  <c r="AA192" i="2"/>
  <c r="AB192" i="2"/>
  <c r="AA176" i="2"/>
  <c r="AB176" i="2"/>
  <c r="AB160" i="2"/>
  <c r="AA160" i="2"/>
  <c r="AB144" i="2"/>
  <c r="AA144" i="2"/>
  <c r="AA128" i="2"/>
  <c r="AB128" i="2"/>
  <c r="AA112" i="2"/>
  <c r="AB112" i="2"/>
  <c r="AB399" i="2"/>
  <c r="AA399" i="2"/>
  <c r="AA255" i="2"/>
  <c r="AB255" i="2"/>
  <c r="AA202" i="2"/>
  <c r="AB202" i="2"/>
  <c r="AB150" i="2"/>
  <c r="AA150" i="2"/>
  <c r="AA303" i="2"/>
  <c r="AB303" i="2"/>
  <c r="AB111" i="2"/>
  <c r="AA111" i="2"/>
  <c r="AB95" i="2"/>
  <c r="AA95" i="2"/>
  <c r="AB47" i="2"/>
  <c r="AA47" i="2"/>
  <c r="AB374" i="2"/>
  <c r="AA374" i="2"/>
  <c r="AA352" i="2"/>
  <c r="AB352" i="2"/>
  <c r="AB229" i="2"/>
  <c r="AA229" i="2"/>
  <c r="AA201" i="2"/>
  <c r="AB201" i="2"/>
  <c r="AB179" i="2"/>
  <c r="AA179" i="2"/>
  <c r="AA149" i="2"/>
  <c r="AB149" i="2"/>
  <c r="AB120" i="2"/>
  <c r="AA120" i="2"/>
  <c r="AB90" i="2"/>
  <c r="AA90" i="2"/>
  <c r="AA285" i="2"/>
  <c r="AB285" i="2"/>
  <c r="AA383" i="2"/>
  <c r="AB383" i="2"/>
  <c r="AB366" i="2"/>
  <c r="AA366" i="2"/>
  <c r="AB350" i="2"/>
  <c r="AA350" i="2"/>
  <c r="AB318" i="2"/>
  <c r="AA318" i="2"/>
  <c r="AB222" i="2"/>
  <c r="AA222" i="2"/>
  <c r="AB190" i="2"/>
  <c r="AA190" i="2"/>
  <c r="AB174" i="2"/>
  <c r="AA174" i="2"/>
  <c r="AB126" i="2"/>
  <c r="AA126" i="2"/>
  <c r="AB78" i="2"/>
  <c r="AA78" i="2"/>
  <c r="AB62" i="2"/>
  <c r="AA62" i="2"/>
  <c r="AB46" i="2"/>
  <c r="AA46" i="2"/>
  <c r="AB30" i="2"/>
  <c r="AA30" i="2"/>
  <c r="AB14" i="2"/>
  <c r="AA14" i="2"/>
  <c r="AA351" i="2"/>
  <c r="AB351" i="2"/>
  <c r="AB326" i="2"/>
  <c r="AA326" i="2"/>
  <c r="AA200" i="2"/>
  <c r="AB200" i="2"/>
  <c r="AB175" i="2"/>
  <c r="AA175" i="2"/>
  <c r="AA89" i="2"/>
  <c r="AB89" i="2"/>
  <c r="AB57" i="2"/>
  <c r="AA57" i="2"/>
  <c r="AB269" i="2"/>
  <c r="AA269" i="2"/>
  <c r="AA157" i="2"/>
  <c r="AB157" i="2"/>
  <c r="AB93" i="2"/>
  <c r="AA93" i="2"/>
  <c r="AB29" i="2"/>
  <c r="AA29" i="2"/>
  <c r="AB13" i="2"/>
  <c r="AA13" i="2"/>
  <c r="AB371" i="2"/>
  <c r="AA371" i="2"/>
  <c r="AA325" i="2"/>
  <c r="AB325" i="2"/>
  <c r="AA298" i="2"/>
  <c r="AB298" i="2"/>
  <c r="AB275" i="2"/>
  <c r="AA275" i="2"/>
  <c r="AB225" i="2"/>
  <c r="AA225" i="2"/>
  <c r="AB143" i="2"/>
  <c r="AA143" i="2"/>
  <c r="AB86" i="2"/>
  <c r="AA86" i="2"/>
  <c r="AB19" i="2"/>
  <c r="AA19" i="2"/>
  <c r="AA172" i="2"/>
  <c r="AB172" i="2"/>
  <c r="AA108" i="2"/>
  <c r="AB108" i="2"/>
  <c r="AB92" i="2"/>
  <c r="AA92" i="2"/>
  <c r="AB76" i="2"/>
  <c r="AA76" i="2"/>
  <c r="AA60" i="2"/>
  <c r="AB60" i="2"/>
  <c r="AB28" i="2"/>
  <c r="AA28" i="2"/>
  <c r="AB12" i="2"/>
  <c r="AA12" i="2"/>
  <c r="AA394" i="2"/>
  <c r="AB394" i="2"/>
  <c r="AA369" i="2"/>
  <c r="AB369" i="2"/>
  <c r="AA346" i="2"/>
  <c r="AB346" i="2"/>
  <c r="AB323" i="2"/>
  <c r="AA323" i="2"/>
  <c r="AA297" i="2"/>
  <c r="AB297" i="2"/>
  <c r="AA274" i="2"/>
  <c r="AB274" i="2"/>
  <c r="AB198" i="2"/>
  <c r="AA198" i="2"/>
  <c r="AB142" i="2"/>
  <c r="AA142" i="2"/>
  <c r="AB117" i="2"/>
  <c r="AA117" i="2"/>
  <c r="AA85" i="2"/>
  <c r="AB85" i="2"/>
  <c r="AA283" i="2"/>
  <c r="AB283" i="2"/>
  <c r="AB251" i="2"/>
  <c r="AA251" i="2"/>
  <c r="AA219" i="2"/>
  <c r="AB219" i="2"/>
  <c r="AA171" i="2"/>
  <c r="AB171" i="2"/>
  <c r="AB123" i="2"/>
  <c r="AA123" i="2"/>
  <c r="AB59" i="2"/>
  <c r="AA59" i="2"/>
  <c r="AB115" i="2"/>
  <c r="AA115" i="2"/>
  <c r="AA80" i="2"/>
  <c r="AA16" i="2"/>
  <c r="AB42" i="2"/>
  <c r="AA314" i="2"/>
  <c r="AA250" i="2"/>
  <c r="AA186" i="2"/>
  <c r="AA79" i="2"/>
  <c r="AA58" i="2"/>
  <c r="AA15" i="2"/>
  <c r="AB64" i="2"/>
  <c r="AB35" i="2"/>
  <c r="AA35" i="2"/>
  <c r="AB54" i="2"/>
  <c r="AA54" i="2"/>
  <c r="AB3" i="2"/>
  <c r="AA3" i="2"/>
  <c r="AA96" i="2"/>
  <c r="AA32" i="2"/>
  <c r="AA31" i="2"/>
  <c r="AA10" i="2"/>
  <c r="AB278" i="2"/>
  <c r="AA278" i="2"/>
  <c r="AA48" i="2"/>
  <c r="AA26" i="2"/>
  <c r="AB191" i="2"/>
  <c r="AB6" i="2"/>
  <c r="AA6" i="2"/>
  <c r="AA24" i="2"/>
  <c r="AB102" i="2"/>
  <c r="AA102" i="2"/>
  <c r="AB83" i="2"/>
  <c r="AA83" i="2"/>
  <c r="AB22" i="2"/>
  <c r="AA22" i="2"/>
  <c r="AB358" i="2"/>
  <c r="AA358" i="2"/>
  <c r="AB214" i="2"/>
  <c r="AA214" i="2"/>
  <c r="AB118" i="2"/>
  <c r="AA118" i="2"/>
  <c r="AB99" i="2"/>
  <c r="AA99" i="2"/>
  <c r="N403" i="6" l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N22" i="1" l="1"/>
  <c r="O21" i="1" s="1"/>
  <c r="O12" i="1" l="1"/>
  <c r="O19" i="1"/>
  <c r="O7" i="1"/>
  <c r="O9" i="1"/>
  <c r="O10" i="1"/>
  <c r="O15" i="1"/>
  <c r="O16" i="1"/>
  <c r="O18" i="1"/>
  <c r="O20" i="1"/>
  <c r="O8" i="1"/>
  <c r="O11" i="1"/>
  <c r="O13" i="1"/>
  <c r="O14" i="1"/>
  <c r="O1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<sst xmlns="http://schemas.openxmlformats.org/spreadsheetml/2006/main" count="55621" uniqueCount="1695">
  <si>
    <t>Betriebe und tätige Personen,  nach Wirtschaftszweigen (WZ 2008) - Stichtag: 30.09. - regionale Tiefe: Kreise u. krfr. Städte</t>
  </si>
  <si>
    <t>Verarbeitendes Gewerbe - Jahre ab 2009 mit WZ2008</t>
  </si>
  <si>
    <t>Stichtag: 30.09.2019</t>
  </si>
  <si>
    <t>Kreise und kreisfreie Städte
WZ 2008-Abteil. und Abschn.Verarbeitendes  Gewerbe</t>
  </si>
  <si>
    <t>Betriebe</t>
  </si>
  <si>
    <t>Tätige Personen</t>
  </si>
  <si>
    <t>Anzahl</t>
  </si>
  <si>
    <t>DG</t>
  </si>
  <si>
    <t>Deutschland</t>
  </si>
  <si>
    <t>WZ08-B</t>
  </si>
  <si>
    <t>Bergbau u. Gewinnung v. Steinen und Erden (B)</t>
  </si>
  <si>
    <t>WZ08-05</t>
  </si>
  <si>
    <t>Kohlenbergbau</t>
  </si>
  <si>
    <t>WZ08-06</t>
  </si>
  <si>
    <t>Gewinnung von Erdöl und Erdgas</t>
  </si>
  <si>
    <t>WZ08-07</t>
  </si>
  <si>
    <t>Erzbergbau</t>
  </si>
  <si>
    <t>WZ08-08</t>
  </si>
  <si>
    <t>Gewinnung von Steinen und Erden,sonstiger Bergbau</t>
  </si>
  <si>
    <t>WZ08-09</t>
  </si>
  <si>
    <t>Erbring.v.Dienstleistg.f.Bergbau u.Gew.v.Steinen</t>
  </si>
  <si>
    <t>WZ08-C</t>
  </si>
  <si>
    <t>Verarbeitendes Gewerbe (C)</t>
  </si>
  <si>
    <t>WZ08-10</t>
  </si>
  <si>
    <t>Herstellung von Nahrungs- und Futtermitteln</t>
  </si>
  <si>
    <t>WZ08-11</t>
  </si>
  <si>
    <t>Getränkeherstellung</t>
  </si>
  <si>
    <t>WZ08-12</t>
  </si>
  <si>
    <t>Tabakverarbeitung</t>
  </si>
  <si>
    <t>WZ08-13</t>
  </si>
  <si>
    <t>Herstellung von Textilien</t>
  </si>
  <si>
    <t>WZ08-14</t>
  </si>
  <si>
    <t>Herstellung von Bekleidung</t>
  </si>
  <si>
    <t>WZ08-15</t>
  </si>
  <si>
    <t>Herstellung von Leder, Lederwaren und Schuhen</t>
  </si>
  <si>
    <t>WZ08-16</t>
  </si>
  <si>
    <t>H. v. Holz-,Flecht-,Korb- u.Korkwaren(ohne Möbel)</t>
  </si>
  <si>
    <t>WZ08-17</t>
  </si>
  <si>
    <t>Herstellung von Papier, Pappe und Waren daraus</t>
  </si>
  <si>
    <t>WZ08-18</t>
  </si>
  <si>
    <t>H. v.Druckerzgn.Vervielf.v.Ton-,Bild-,Datenträger</t>
  </si>
  <si>
    <t>WZ08-19</t>
  </si>
  <si>
    <t>Kokerei und Mineralölverarbeitung</t>
  </si>
  <si>
    <t>WZ08-20</t>
  </si>
  <si>
    <t>Herstellung von chemischen Erzeugnissen</t>
  </si>
  <si>
    <t>WZ08-21</t>
  </si>
  <si>
    <t>Herstellung von pharmazeutischen Erzeugnissen</t>
  </si>
  <si>
    <t>WZ08-22</t>
  </si>
  <si>
    <t>Herstellung von Gummi- und Kunststoffwaren</t>
  </si>
  <si>
    <t>WZ08-23</t>
  </si>
  <si>
    <t>H. v.Glas,-waren,Keramik,Verarb.v.Steinen u.Erden</t>
  </si>
  <si>
    <t>WZ08-24</t>
  </si>
  <si>
    <t>Metallerzeugung und -bearbeitung</t>
  </si>
  <si>
    <t>WZ08-25</t>
  </si>
  <si>
    <t>Herstellung von Metallerzeugnissen</t>
  </si>
  <si>
    <t>WZ08-26</t>
  </si>
  <si>
    <t>H. v. DV-Geräten., elektron. u. optischen Erzeugn.</t>
  </si>
  <si>
    <t>WZ08-27</t>
  </si>
  <si>
    <t>Herstellung von elektrischen Ausrüstungen</t>
  </si>
  <si>
    <t>WZ08-28</t>
  </si>
  <si>
    <t>Maschinenbau</t>
  </si>
  <si>
    <t>WZ08-29</t>
  </si>
  <si>
    <t>Herstellung von  Kraftwagen und Kraftwagenteilen</t>
  </si>
  <si>
    <t>WZ08-30</t>
  </si>
  <si>
    <t>Sonstiger Fahrzeugbau</t>
  </si>
  <si>
    <t>WZ08-31</t>
  </si>
  <si>
    <t>Herstellung von Möbeln</t>
  </si>
  <si>
    <t>WZ08-32</t>
  </si>
  <si>
    <t>Herstellung von sonstigen Waren</t>
  </si>
  <si>
    <t>WZ08-33</t>
  </si>
  <si>
    <t>Rep. u. Installation v. Maschinen und Ausrüstung</t>
  </si>
  <si>
    <t>Insgesamt</t>
  </si>
  <si>
    <t>01</t>
  </si>
  <si>
    <t xml:space="preserve">  Schleswig-Holstein</t>
  </si>
  <si>
    <t>01001</t>
  </si>
  <si>
    <t xml:space="preserve">      Flensburg, kreisfreie Stadt</t>
  </si>
  <si>
    <t>01002</t>
  </si>
  <si>
    <t xml:space="preserve">      Kiel, Landeshauptstadt, kreisfreie Stadt</t>
  </si>
  <si>
    <t>01003</t>
  </si>
  <si>
    <t xml:space="preserve">      Lübeck, Hansestadt, kreisfreie Stadt</t>
  </si>
  <si>
    <t>01004</t>
  </si>
  <si>
    <t xml:space="preserve">      Neumünster, kreisfreie Stadt</t>
  </si>
  <si>
    <t>01051</t>
  </si>
  <si>
    <t xml:space="preserve">      Dithmarschen, Landkreis</t>
  </si>
  <si>
    <t>01053</t>
  </si>
  <si>
    <t xml:space="preserve">      Herzogtum Lauenburg, Landkreis</t>
  </si>
  <si>
    <t>01054</t>
  </si>
  <si>
    <t xml:space="preserve">      Nordfriesland, Landkreis</t>
  </si>
  <si>
    <t>01055</t>
  </si>
  <si>
    <t xml:space="preserve">      Ostholstein, Landkreis</t>
  </si>
  <si>
    <t>01056</t>
  </si>
  <si>
    <t xml:space="preserve">      Pinneberg, Landkreis</t>
  </si>
  <si>
    <t>01057</t>
  </si>
  <si>
    <t xml:space="preserve">      Plön, Landkreis</t>
  </si>
  <si>
    <t>01058</t>
  </si>
  <si>
    <t xml:space="preserve">      Rendsburg-Eckernförde, Landkreis</t>
  </si>
  <si>
    <t>01059</t>
  </si>
  <si>
    <t xml:space="preserve">      Schleswig-Flensburg, Landkreis</t>
  </si>
  <si>
    <t>01060</t>
  </si>
  <si>
    <t xml:space="preserve">      Segeberg, Landkreis</t>
  </si>
  <si>
    <t>01061</t>
  </si>
  <si>
    <t xml:space="preserve">      Steinburg, Landkreis</t>
  </si>
  <si>
    <t>01062</t>
  </si>
  <si>
    <t xml:space="preserve">      Stormarn, Landkreis</t>
  </si>
  <si>
    <t>02</t>
  </si>
  <si>
    <t xml:space="preserve">  Hamburg</t>
  </si>
  <si>
    <t>03</t>
  </si>
  <si>
    <t xml:space="preserve">  Niedersachsen</t>
  </si>
  <si>
    <t>031</t>
  </si>
  <si>
    <t xml:space="preserve">    Braunschweig, Stat. Region</t>
  </si>
  <si>
    <t>03101</t>
  </si>
  <si>
    <t xml:space="preserve">      Braunschweig, kreisfreie Stadt</t>
  </si>
  <si>
    <t>03102</t>
  </si>
  <si>
    <t xml:space="preserve">      Salzgitter, kreisfreie Stadt</t>
  </si>
  <si>
    <t>03103</t>
  </si>
  <si>
    <t xml:space="preserve">      Wolfsburg, kreisfreie Stadt</t>
  </si>
  <si>
    <t>03151</t>
  </si>
  <si>
    <t xml:space="preserve">      Gifhorn, Landkreis</t>
  </si>
  <si>
    <t>03152</t>
  </si>
  <si>
    <t xml:space="preserve">      Göttingen, Landkreis</t>
  </si>
  <si>
    <t>03153</t>
  </si>
  <si>
    <t xml:space="preserve">      Goslar, Landkreis</t>
  </si>
  <si>
    <t>03154</t>
  </si>
  <si>
    <t xml:space="preserve">      Helmstedt, Landkreis</t>
  </si>
  <si>
    <t>03155</t>
  </si>
  <si>
    <t xml:space="preserve">      Northeim, Landkreis</t>
  </si>
  <si>
    <t>03156</t>
  </si>
  <si>
    <t xml:space="preserve">      Osterode am Harz, Landkreis</t>
  </si>
  <si>
    <t>03157</t>
  </si>
  <si>
    <t xml:space="preserve">      Peine, Landkreis</t>
  </si>
  <si>
    <t>03158</t>
  </si>
  <si>
    <t xml:space="preserve">      Wolfenbüttel, Landkreis</t>
  </si>
  <si>
    <t>03159</t>
  </si>
  <si>
    <t>032</t>
  </si>
  <si>
    <t xml:space="preserve">    Hannover, Stat. Region</t>
  </si>
  <si>
    <t>03241</t>
  </si>
  <si>
    <t xml:space="preserve">      Region Hannover, Landkreis</t>
  </si>
  <si>
    <t>03241001</t>
  </si>
  <si>
    <t xml:space="preserve">      Hannover, Landeshauptstadt</t>
  </si>
  <si>
    <t>03251</t>
  </si>
  <si>
    <t xml:space="preserve">      Diepholz, Landkreis</t>
  </si>
  <si>
    <t>03252</t>
  </si>
  <si>
    <t xml:space="preserve">      Hameln-Pyrmont, Landkreis</t>
  </si>
  <si>
    <t>03254</t>
  </si>
  <si>
    <t xml:space="preserve">      Hildesheim, Landkreis</t>
  </si>
  <si>
    <t>03255</t>
  </si>
  <si>
    <t xml:space="preserve">      Holzminden, Landkreis</t>
  </si>
  <si>
    <t>03256</t>
  </si>
  <si>
    <t xml:space="preserve">      Nienburg (Weser), Landkreis</t>
  </si>
  <si>
    <t>03257</t>
  </si>
  <si>
    <t xml:space="preserve">      Schaumburg, Landkreis</t>
  </si>
  <si>
    <t>033</t>
  </si>
  <si>
    <t xml:space="preserve">    Lüneburg, Stat. Region</t>
  </si>
  <si>
    <t>03351</t>
  </si>
  <si>
    <t xml:space="preserve">      Celle, Landkreis</t>
  </si>
  <si>
    <t>03352</t>
  </si>
  <si>
    <t xml:space="preserve">      Cuxhaven, Landkreis</t>
  </si>
  <si>
    <t>03353</t>
  </si>
  <si>
    <t xml:space="preserve">      Harburg, Landkreis</t>
  </si>
  <si>
    <t>03354</t>
  </si>
  <si>
    <t xml:space="preserve">      Lüchow-Dannenberg, Landkreis</t>
  </si>
  <si>
    <t>03355</t>
  </si>
  <si>
    <t xml:space="preserve">      Lüneburg, Landkreis</t>
  </si>
  <si>
    <t>03356</t>
  </si>
  <si>
    <t xml:space="preserve">      Osterholz, Landkreis</t>
  </si>
  <si>
    <t>03357</t>
  </si>
  <si>
    <t xml:space="preserve">      Rotenburg (Wümme), Landkreis</t>
  </si>
  <si>
    <t>03358</t>
  </si>
  <si>
    <t xml:space="preserve">      Heidekreis, Landkreis</t>
  </si>
  <si>
    <t>03359</t>
  </si>
  <si>
    <t xml:space="preserve">      Stade, Landkreis</t>
  </si>
  <si>
    <t>03360</t>
  </si>
  <si>
    <t xml:space="preserve">      Uelzen, Landkreis</t>
  </si>
  <si>
    <t>03361</t>
  </si>
  <si>
    <t xml:space="preserve">      Verden, Landkreis</t>
  </si>
  <si>
    <t>034</t>
  </si>
  <si>
    <t xml:space="preserve">    Weser-Ems, Stat. Region</t>
  </si>
  <si>
    <t>03401</t>
  </si>
  <si>
    <t xml:space="preserve">      Delmenhorst, kreisfreie Stadt</t>
  </si>
  <si>
    <t>03402</t>
  </si>
  <si>
    <t xml:space="preserve">      Emden, kreisfreie Stadt</t>
  </si>
  <si>
    <t>03403</t>
  </si>
  <si>
    <t xml:space="preserve">      Oldenburg (Oldenburg), kreisfreie Stadt</t>
  </si>
  <si>
    <t>03404</t>
  </si>
  <si>
    <t xml:space="preserve">      Osnabrück, kreisfreie Stadt</t>
  </si>
  <si>
    <t>03405</t>
  </si>
  <si>
    <t xml:space="preserve">      Wilhelmshaven, kreisfreie Stadt</t>
  </si>
  <si>
    <t>03451</t>
  </si>
  <si>
    <t xml:space="preserve">      Ammerland, Landkreis</t>
  </si>
  <si>
    <t>03452</t>
  </si>
  <si>
    <t xml:space="preserve">      Aurich, Landkreis</t>
  </si>
  <si>
    <t>03453</t>
  </si>
  <si>
    <t xml:space="preserve">      Cloppenburg, Landkreis</t>
  </si>
  <si>
    <t>03454</t>
  </si>
  <si>
    <t xml:space="preserve">      Emsland, Landkreis</t>
  </si>
  <si>
    <t>03455</t>
  </si>
  <si>
    <t xml:space="preserve">      Friesland, Landkreis</t>
  </si>
  <si>
    <t>03456</t>
  </si>
  <si>
    <t xml:space="preserve">      Grafschaft Bentheim, Landkreis</t>
  </si>
  <si>
    <t>03457</t>
  </si>
  <si>
    <t xml:space="preserve">      Leer, Landkreis</t>
  </si>
  <si>
    <t>03458</t>
  </si>
  <si>
    <t xml:space="preserve">      Oldenburg, Landkreis</t>
  </si>
  <si>
    <t>03459</t>
  </si>
  <si>
    <t xml:space="preserve">      Osnabrück, Landkreis</t>
  </si>
  <si>
    <t>03460</t>
  </si>
  <si>
    <t xml:space="preserve">      Vechta, Landkreis</t>
  </si>
  <si>
    <t>03461</t>
  </si>
  <si>
    <t xml:space="preserve">      Wesermarsch, Landkreis</t>
  </si>
  <si>
    <t>03462</t>
  </si>
  <si>
    <t xml:space="preserve">      Wittmund, Landkreis</t>
  </si>
  <si>
    <t>04</t>
  </si>
  <si>
    <t xml:space="preserve">  Bremen</t>
  </si>
  <si>
    <t>04011</t>
  </si>
  <si>
    <t xml:space="preserve">      Bremen, kreisfreie Stadt</t>
  </si>
  <si>
    <t>04012</t>
  </si>
  <si>
    <t xml:space="preserve">      Bremerhaven, kreisfreie Stadt</t>
  </si>
  <si>
    <t>05</t>
  </si>
  <si>
    <t xml:space="preserve">  Nordrhein-Westfalen</t>
  </si>
  <si>
    <t>051</t>
  </si>
  <si>
    <t xml:space="preserve">    Düsseldorf, Regierungsbezirk</t>
  </si>
  <si>
    <t>05111</t>
  </si>
  <si>
    <t xml:space="preserve">      Düsseldorf, kreisfreie Stadt</t>
  </si>
  <si>
    <t>05112</t>
  </si>
  <si>
    <t xml:space="preserve">      Duisburg, kreisfreie Stadt</t>
  </si>
  <si>
    <t>05113</t>
  </si>
  <si>
    <t xml:space="preserve">      Essen, kreisfreie Stadt</t>
  </si>
  <si>
    <t>05114</t>
  </si>
  <si>
    <t xml:space="preserve">      Krefeld, kreisfreie Stadt</t>
  </si>
  <si>
    <t>05116</t>
  </si>
  <si>
    <t xml:space="preserve">      Mönchengladbach, kreisfreie Stadt</t>
  </si>
  <si>
    <t>05117</t>
  </si>
  <si>
    <t xml:space="preserve">      Mülheim an der Ruhr, kreisfreie Stadt</t>
  </si>
  <si>
    <t>05119</t>
  </si>
  <si>
    <t xml:space="preserve">      Oberhausen, kreisfreie Stadt</t>
  </si>
  <si>
    <t>05120</t>
  </si>
  <si>
    <t xml:space="preserve">      Remscheid, kreisfreie Stadt</t>
  </si>
  <si>
    <t>05122</t>
  </si>
  <si>
    <t xml:space="preserve">      Solingen, kreisfreie Stadt</t>
  </si>
  <si>
    <t>05124</t>
  </si>
  <si>
    <t xml:space="preserve">      Wuppertal, kreisfreie Stadt</t>
  </si>
  <si>
    <t>05154</t>
  </si>
  <si>
    <t xml:space="preserve">      Kleve, Kreis</t>
  </si>
  <si>
    <t>05158</t>
  </si>
  <si>
    <t xml:space="preserve">      Mettmann, Kreis</t>
  </si>
  <si>
    <t>05162</t>
  </si>
  <si>
    <t xml:space="preserve">      Rhein-Kreis Neuss</t>
  </si>
  <si>
    <t>05166</t>
  </si>
  <si>
    <t xml:space="preserve">      Viersen, Kreis</t>
  </si>
  <si>
    <t>05170</t>
  </si>
  <si>
    <t xml:space="preserve">      Wesel, Kreis</t>
  </si>
  <si>
    <t>053</t>
  </si>
  <si>
    <t xml:space="preserve">    Köln, Regierungsbezirk</t>
  </si>
  <si>
    <t>05314</t>
  </si>
  <si>
    <t xml:space="preserve">      Bonn, kreisfreie Stadt</t>
  </si>
  <si>
    <t>05315</t>
  </si>
  <si>
    <t xml:space="preserve">      Köln, kreisfreie Stadt</t>
  </si>
  <si>
    <t>05316</t>
  </si>
  <si>
    <t xml:space="preserve">      Leverkusen, kreisfreie Stadt</t>
  </si>
  <si>
    <t>05334</t>
  </si>
  <si>
    <t xml:space="preserve">      Städteregion Aachen (einschl. Stadt Aachen)</t>
  </si>
  <si>
    <t>05334002</t>
  </si>
  <si>
    <t xml:space="preserve">      Aachen, krfr. Stadt</t>
  </si>
  <si>
    <t>05354</t>
  </si>
  <si>
    <t xml:space="preserve">      Aachen, Kreis</t>
  </si>
  <si>
    <t>05358</t>
  </si>
  <si>
    <t xml:space="preserve">      Düren, Kreis</t>
  </si>
  <si>
    <t>05362</t>
  </si>
  <si>
    <t xml:space="preserve">      Rhein-Erft-Kreis</t>
  </si>
  <si>
    <t>05366</t>
  </si>
  <si>
    <t xml:space="preserve">      Euskirchen, Kreis</t>
  </si>
  <si>
    <t>05370</t>
  </si>
  <si>
    <t xml:space="preserve">      Heinsberg, Kreis</t>
  </si>
  <si>
    <t>05374</t>
  </si>
  <si>
    <t xml:space="preserve">      Oberbergischer Kreis</t>
  </si>
  <si>
    <t>05378</t>
  </si>
  <si>
    <t xml:space="preserve">      Rheinisch-Bergischer Kreis</t>
  </si>
  <si>
    <t>05382</t>
  </si>
  <si>
    <t xml:space="preserve">      Rhein-Sieg-Kreis</t>
  </si>
  <si>
    <t>055</t>
  </si>
  <si>
    <t xml:space="preserve">    Münster, Regierungsbezirk</t>
  </si>
  <si>
    <t>05512</t>
  </si>
  <si>
    <t xml:space="preserve">      Bottrop, kreisfreie Stadt</t>
  </si>
  <si>
    <t>05513</t>
  </si>
  <si>
    <t xml:space="preserve">      Gelsenkirchen, kreisfreie Stadt</t>
  </si>
  <si>
    <t>05515</t>
  </si>
  <si>
    <t xml:space="preserve">      Münster, kreisfreie Stadt</t>
  </si>
  <si>
    <t>05554</t>
  </si>
  <si>
    <t xml:space="preserve">      Borken, Kreis</t>
  </si>
  <si>
    <t>05558</t>
  </si>
  <si>
    <t xml:space="preserve">      Coesfeld, Kreis</t>
  </si>
  <si>
    <t>05562</t>
  </si>
  <si>
    <t xml:space="preserve">      Recklinghausen, Kreis</t>
  </si>
  <si>
    <t>05566</t>
  </si>
  <si>
    <t xml:space="preserve">      Steinfurt, Kreis</t>
  </si>
  <si>
    <t>05570</t>
  </si>
  <si>
    <t xml:space="preserve">      Warendorf, Kreis</t>
  </si>
  <si>
    <t>057</t>
  </si>
  <si>
    <t xml:space="preserve">    Detmold, Regierungsbezirk</t>
  </si>
  <si>
    <t>05711</t>
  </si>
  <si>
    <t xml:space="preserve">      Bielefeld, kreisfreie Stadt</t>
  </si>
  <si>
    <t>05754</t>
  </si>
  <si>
    <t xml:space="preserve">      Gütersloh, Kreis</t>
  </si>
  <si>
    <t>05758</t>
  </si>
  <si>
    <t xml:space="preserve">      Herford, Kreis</t>
  </si>
  <si>
    <t>05762</t>
  </si>
  <si>
    <t xml:space="preserve">      Höxter, Kreis</t>
  </si>
  <si>
    <t>05766</t>
  </si>
  <si>
    <t xml:space="preserve">      Lippe, Kreis</t>
  </si>
  <si>
    <t>05770</t>
  </si>
  <si>
    <t xml:space="preserve">      Minden-Lübbecke, Kreis</t>
  </si>
  <si>
    <t>05774</t>
  </si>
  <si>
    <t xml:space="preserve">      Paderborn, Kreis</t>
  </si>
  <si>
    <t>059</t>
  </si>
  <si>
    <t xml:space="preserve">    Arnsberg, Regierungsbezirk</t>
  </si>
  <si>
    <t>05911</t>
  </si>
  <si>
    <t xml:space="preserve">      Bochum, kreisfreie Stadt</t>
  </si>
  <si>
    <t>05913</t>
  </si>
  <si>
    <t xml:space="preserve">      Dortmund, kreisfreie Stadt</t>
  </si>
  <si>
    <t>05914</t>
  </si>
  <si>
    <t xml:space="preserve">      Hagen, kreisfreie Stadt</t>
  </si>
  <si>
    <t>05915</t>
  </si>
  <si>
    <t xml:space="preserve">      Hamm, kreisfreie Stadt</t>
  </si>
  <si>
    <t>05916</t>
  </si>
  <si>
    <t xml:space="preserve">      Herne, kreisfreie Stadt</t>
  </si>
  <si>
    <t>05954</t>
  </si>
  <si>
    <t xml:space="preserve">      Ennepe-Ruhr-Kreis</t>
  </si>
  <si>
    <t>05958</t>
  </si>
  <si>
    <t xml:space="preserve">      Hochsauerlandkreis</t>
  </si>
  <si>
    <t>05962</t>
  </si>
  <si>
    <t xml:space="preserve">      Märkischer Kreis</t>
  </si>
  <si>
    <t>05966</t>
  </si>
  <si>
    <t xml:space="preserve">      Olpe, Kreis</t>
  </si>
  <si>
    <t>05970</t>
  </si>
  <si>
    <t xml:space="preserve">      Siegen-Wittgenstein, Kreis</t>
  </si>
  <si>
    <t>05974</t>
  </si>
  <si>
    <t xml:space="preserve">      Soest, Kreis</t>
  </si>
  <si>
    <t>05978</t>
  </si>
  <si>
    <t xml:space="preserve">      Unna, Kreis</t>
  </si>
  <si>
    <t>06</t>
  </si>
  <si>
    <t xml:space="preserve">  Hessen</t>
  </si>
  <si>
    <t>064</t>
  </si>
  <si>
    <t xml:space="preserve">    Darmstadt, Regierungsbezirk</t>
  </si>
  <si>
    <t>06411</t>
  </si>
  <si>
    <t xml:space="preserve">      Darmstadt, kreisfreie Stadt</t>
  </si>
  <si>
    <t>06412</t>
  </si>
  <si>
    <t xml:space="preserve">      Frankfurt am Main, kreisfreie Stadt</t>
  </si>
  <si>
    <t>06413</t>
  </si>
  <si>
    <t xml:space="preserve">      Offenbach am Main, kreisfreie Stadt</t>
  </si>
  <si>
    <t>06414</t>
  </si>
  <si>
    <t xml:space="preserve">      Wiesbaden, Landeshauptstadt, kreisfreie Stadt</t>
  </si>
  <si>
    <t>06431</t>
  </si>
  <si>
    <t xml:space="preserve">      Bergstraße, Landkreis</t>
  </si>
  <si>
    <t>06432</t>
  </si>
  <si>
    <t xml:space="preserve">      Darmstadt-Dieburg, Landkreis</t>
  </si>
  <si>
    <t>06433</t>
  </si>
  <si>
    <t xml:space="preserve">      Groß-Gerau, Landkreis</t>
  </si>
  <si>
    <t>06434</t>
  </si>
  <si>
    <t xml:space="preserve">      Hochtaunuskreis</t>
  </si>
  <si>
    <t>06435</t>
  </si>
  <si>
    <t xml:space="preserve">      Main-Kinzig-Kreis</t>
  </si>
  <si>
    <t>06436</t>
  </si>
  <si>
    <t xml:space="preserve">      Main-Taunus-Kreis</t>
  </si>
  <si>
    <t>06437</t>
  </si>
  <si>
    <t xml:space="preserve">      Odenwaldkreis</t>
  </si>
  <si>
    <t>06438</t>
  </si>
  <si>
    <t xml:space="preserve">      Offenbach, Landkreis</t>
  </si>
  <si>
    <t>06439</t>
  </si>
  <si>
    <t xml:space="preserve">      Rheingau-Taunus-Kreis</t>
  </si>
  <si>
    <t>06440</t>
  </si>
  <si>
    <t xml:space="preserve">      Wetteraukreis</t>
  </si>
  <si>
    <t>065</t>
  </si>
  <si>
    <t xml:space="preserve">    Gießen, Regierungsbezirk</t>
  </si>
  <si>
    <t>06531</t>
  </si>
  <si>
    <t xml:space="preserve">      Gießen, Landkreis</t>
  </si>
  <si>
    <t>06532</t>
  </si>
  <si>
    <t xml:space="preserve">      Lahn-Dill-Kreis</t>
  </si>
  <si>
    <t>06533</t>
  </si>
  <si>
    <t xml:space="preserve">      Limburg-Weilburg, Landkreis</t>
  </si>
  <si>
    <t>06534</t>
  </si>
  <si>
    <t xml:space="preserve">      Marburg-Biedenkopf, Landkreis</t>
  </si>
  <si>
    <t>06535</t>
  </si>
  <si>
    <t xml:space="preserve">      Vogelsbergkreis</t>
  </si>
  <si>
    <t>066</t>
  </si>
  <si>
    <t xml:space="preserve">    Kassel, Regierungsbezirk</t>
  </si>
  <si>
    <t>06611</t>
  </si>
  <si>
    <t xml:space="preserve">      Kassel, kreisfreie Stadt</t>
  </si>
  <si>
    <t>06631</t>
  </si>
  <si>
    <t xml:space="preserve">      Fulda, Landkreis</t>
  </si>
  <si>
    <t>06632</t>
  </si>
  <si>
    <t xml:space="preserve">      Hersfeld-Rotenburg, Landkreis</t>
  </si>
  <si>
    <t>06633</t>
  </si>
  <si>
    <t xml:space="preserve">      Kassel, Landkreis</t>
  </si>
  <si>
    <t>06634</t>
  </si>
  <si>
    <t xml:space="preserve">      Schwalm-Eder-Kreis</t>
  </si>
  <si>
    <t>06635</t>
  </si>
  <si>
    <t xml:space="preserve">      Waldeck-Frankenberg, Landkreis</t>
  </si>
  <si>
    <t>06636</t>
  </si>
  <si>
    <t xml:space="preserve">      Werra-Meißner-Kreis</t>
  </si>
  <si>
    <t>07</t>
  </si>
  <si>
    <t xml:space="preserve">  Rheinland-Pfalz</t>
  </si>
  <si>
    <t>071</t>
  </si>
  <si>
    <t xml:space="preserve">    Koblenz, Stat. Region</t>
  </si>
  <si>
    <t>07111</t>
  </si>
  <si>
    <t xml:space="preserve">      Koblenz, kreisfreie Stadt</t>
  </si>
  <si>
    <t>07131</t>
  </si>
  <si>
    <t xml:space="preserve">      Ahrweiler, Landkreis</t>
  </si>
  <si>
    <t>07132</t>
  </si>
  <si>
    <t xml:space="preserve">      Altenkirchen (Westerwald), Landkreis</t>
  </si>
  <si>
    <t>07133</t>
  </si>
  <si>
    <t xml:space="preserve">      Bad Kreuznach, Landkreis</t>
  </si>
  <si>
    <t>07134</t>
  </si>
  <si>
    <t xml:space="preserve">      Birkenfeld, Landkreis</t>
  </si>
  <si>
    <t>07135</t>
  </si>
  <si>
    <t xml:space="preserve">      Cochem-Zell, Landkreis</t>
  </si>
  <si>
    <t>07137</t>
  </si>
  <si>
    <t xml:space="preserve">      Mayen-Koblenz, Landkreis</t>
  </si>
  <si>
    <t>07138</t>
  </si>
  <si>
    <t xml:space="preserve">      Neuwied, Landkreis</t>
  </si>
  <si>
    <t>07140</t>
  </si>
  <si>
    <t xml:space="preserve">      Rhein-Hunsrück-Kreis</t>
  </si>
  <si>
    <t>07141</t>
  </si>
  <si>
    <t xml:space="preserve">      Rhein-Lahn-Kreis</t>
  </si>
  <si>
    <t>07143</t>
  </si>
  <si>
    <t xml:space="preserve">      Westerwaldkreis</t>
  </si>
  <si>
    <t>072</t>
  </si>
  <si>
    <t xml:space="preserve">    Trier, Stat. Region</t>
  </si>
  <si>
    <t>07211</t>
  </si>
  <si>
    <t xml:space="preserve">      Trier, kreisfreie Stadt</t>
  </si>
  <si>
    <t>07231</t>
  </si>
  <si>
    <t xml:space="preserve">      Bernkastel-Wittlich, Landkreis</t>
  </si>
  <si>
    <t>07232</t>
  </si>
  <si>
    <t xml:space="preserve">      Eifelkreis Bitburg-Prüm</t>
  </si>
  <si>
    <t>07233</t>
  </si>
  <si>
    <t xml:space="preserve">      Vulkaneifel, Landkreis</t>
  </si>
  <si>
    <t>07235</t>
  </si>
  <si>
    <t xml:space="preserve">      Trier-Saarburg, Landkreis</t>
  </si>
  <si>
    <t>073</t>
  </si>
  <si>
    <t xml:space="preserve">    Rheinhessen-Pfalz, Stat. Region</t>
  </si>
  <si>
    <t>07311</t>
  </si>
  <si>
    <t xml:space="preserve">      Frankenthal (Pfalz), kreisfreie Stadt</t>
  </si>
  <si>
    <t>07312</t>
  </si>
  <si>
    <t xml:space="preserve">      Kaiserslautern, kreisfreie Stadt</t>
  </si>
  <si>
    <t>07313</t>
  </si>
  <si>
    <t xml:space="preserve">      Landau in der Pfalz, kreisfreie Stadt</t>
  </si>
  <si>
    <t>07314</t>
  </si>
  <si>
    <t xml:space="preserve">      Ludwigshafen am Rhein, kreisfreie Stadt</t>
  </si>
  <si>
    <t>07315</t>
  </si>
  <si>
    <t xml:space="preserve">      Mainz, kreisfreie Stadt</t>
  </si>
  <si>
    <t>07316</t>
  </si>
  <si>
    <t xml:space="preserve">      Neustadt an der Weinstraße, kreisfreie Stadt</t>
  </si>
  <si>
    <t>07317</t>
  </si>
  <si>
    <t xml:space="preserve">      Pirmasens, kreisfreie Stadt</t>
  </si>
  <si>
    <t>07318</t>
  </si>
  <si>
    <t xml:space="preserve">      Speyer, kreisfreie Stadt</t>
  </si>
  <si>
    <t>07319</t>
  </si>
  <si>
    <t xml:space="preserve">      Worms, kreisfreie Stadt</t>
  </si>
  <si>
    <t>07320</t>
  </si>
  <si>
    <t xml:space="preserve">      Zweibrücken, kreisfreie Stadt</t>
  </si>
  <si>
    <t>07331</t>
  </si>
  <si>
    <t xml:space="preserve">      Alzey-Worms, Landkreis</t>
  </si>
  <si>
    <t>07332</t>
  </si>
  <si>
    <t xml:space="preserve">      Bad Dürkheim, Landkreis</t>
  </si>
  <si>
    <t>07333</t>
  </si>
  <si>
    <t xml:space="preserve">      Donnersbergkreis</t>
  </si>
  <si>
    <t>07334</t>
  </si>
  <si>
    <t xml:space="preserve">      Germersheim, Landkreis</t>
  </si>
  <si>
    <t>07335</t>
  </si>
  <si>
    <t xml:space="preserve">      Kaiserslautern, Landkreis</t>
  </si>
  <si>
    <t>07336</t>
  </si>
  <si>
    <t xml:space="preserve">      Kusel, Landkreis</t>
  </si>
  <si>
    <t>07337</t>
  </si>
  <si>
    <t xml:space="preserve">      Südliche Weinstraße, Landkreis</t>
  </si>
  <si>
    <t>07338</t>
  </si>
  <si>
    <t xml:space="preserve">      Rhein-Pfalz-Kreis</t>
  </si>
  <si>
    <t>07339</t>
  </si>
  <si>
    <t xml:space="preserve">      Mainz-Bingen, Landkreis</t>
  </si>
  <si>
    <t>07340</t>
  </si>
  <si>
    <t xml:space="preserve">      Südwestpfalz, Landkreis</t>
  </si>
  <si>
    <t>08</t>
  </si>
  <si>
    <t xml:space="preserve">  Baden-Württemberg, Land</t>
  </si>
  <si>
    <t>081</t>
  </si>
  <si>
    <t xml:space="preserve">    Stuttgart, Regierungsbezirk</t>
  </si>
  <si>
    <t>08111</t>
  </si>
  <si>
    <t xml:space="preserve">      Stuttgart, Landeshauptstadt, Stadtkreis</t>
  </si>
  <si>
    <t>08115</t>
  </si>
  <si>
    <t xml:space="preserve">      Böblingen, Landkreis</t>
  </si>
  <si>
    <t>08116</t>
  </si>
  <si>
    <t xml:space="preserve">      Esslingen, Landkreis</t>
  </si>
  <si>
    <t>08117</t>
  </si>
  <si>
    <t xml:space="preserve">      Göppingen, Landkreis</t>
  </si>
  <si>
    <t>08118</t>
  </si>
  <si>
    <t xml:space="preserve">      Ludwigsburg, Landkreis</t>
  </si>
  <si>
    <t>08119</t>
  </si>
  <si>
    <t xml:space="preserve">      Rems-Murr-Kreis, Landkreis</t>
  </si>
  <si>
    <t>08121</t>
  </si>
  <si>
    <t xml:space="preserve">      Heilbronn, Universitätsstadt, Stadtkreis</t>
  </si>
  <si>
    <t>08125</t>
  </si>
  <si>
    <t xml:space="preserve">      Heilbronn, Landkreis</t>
  </si>
  <si>
    <t>08126</t>
  </si>
  <si>
    <t xml:space="preserve">      Hohenlohekreis, Landkreis</t>
  </si>
  <si>
    <t>08127</t>
  </si>
  <si>
    <t xml:space="preserve">      Schwäbisch Hall, Landkreis</t>
  </si>
  <si>
    <t>08128</t>
  </si>
  <si>
    <t xml:space="preserve">      Main-Tauber-Kreis, Landkreis</t>
  </si>
  <si>
    <t>08135</t>
  </si>
  <si>
    <t xml:space="preserve">      Heidenheim, Landkreis</t>
  </si>
  <si>
    <t>08136</t>
  </si>
  <si>
    <t xml:space="preserve">      Ostalbkreis, Landkreis</t>
  </si>
  <si>
    <t>082</t>
  </si>
  <si>
    <t xml:space="preserve">    Karlsruhe, Regierungsbezirk</t>
  </si>
  <si>
    <t>08211</t>
  </si>
  <si>
    <t xml:space="preserve">      Baden-Baden, Stadtkreis</t>
  </si>
  <si>
    <t>08212</t>
  </si>
  <si>
    <t xml:space="preserve">      Karlsruhe, Stadtkreis</t>
  </si>
  <si>
    <t>08215</t>
  </si>
  <si>
    <t xml:space="preserve">      Karlsruhe, Landkreis</t>
  </si>
  <si>
    <t>08216</t>
  </si>
  <si>
    <t xml:space="preserve">      Rastatt, Landkreis</t>
  </si>
  <si>
    <t>08221</t>
  </si>
  <si>
    <t xml:space="preserve">      Heidelberg, Stadtkreis</t>
  </si>
  <si>
    <t>08222</t>
  </si>
  <si>
    <t xml:space="preserve">      Mannheim, Stadtkreis</t>
  </si>
  <si>
    <t>08225</t>
  </si>
  <si>
    <t xml:space="preserve">      Neckar-Odenwald-Kreis, Landkreis</t>
  </si>
  <si>
    <t>08226</t>
  </si>
  <si>
    <t xml:space="preserve">      Rhein-Neckar-Kreis, Landkreis</t>
  </si>
  <si>
    <t>08231</t>
  </si>
  <si>
    <t xml:space="preserve">      Pforzheim, Stadtkreis</t>
  </si>
  <si>
    <t>08235</t>
  </si>
  <si>
    <t xml:space="preserve">      Calw, Landkreis</t>
  </si>
  <si>
    <t>08236</t>
  </si>
  <si>
    <t xml:space="preserve">      Enzkreis, Landkreis</t>
  </si>
  <si>
    <t>08237</t>
  </si>
  <si>
    <t xml:space="preserve">      Freudenstadt, Landkreis</t>
  </si>
  <si>
    <t>083</t>
  </si>
  <si>
    <t xml:space="preserve">    Freiburg, Regierungsbezirk</t>
  </si>
  <si>
    <t>08311</t>
  </si>
  <si>
    <t xml:space="preserve">      Freiburg im Breisgau, Stadtkreis</t>
  </si>
  <si>
    <t>08315</t>
  </si>
  <si>
    <t xml:space="preserve">      Breisgau-Hochschwarzwald, Landkreis</t>
  </si>
  <si>
    <t>08316</t>
  </si>
  <si>
    <t xml:space="preserve">      Emmendingen, Landkreis</t>
  </si>
  <si>
    <t>08317</t>
  </si>
  <si>
    <t xml:space="preserve">      Ortenaukreis, Landkreis</t>
  </si>
  <si>
    <t>08325</t>
  </si>
  <si>
    <t xml:space="preserve">      Rottweil, Landkreis</t>
  </si>
  <si>
    <t>08326</t>
  </si>
  <si>
    <t xml:space="preserve">      Schwarzwald-Baar-Kreis, Landkreis</t>
  </si>
  <si>
    <t>08327</t>
  </si>
  <si>
    <t xml:space="preserve">      Tuttlingen, Landkreis</t>
  </si>
  <si>
    <t>08335</t>
  </si>
  <si>
    <t xml:space="preserve">      Konstanz, Landkreis</t>
  </si>
  <si>
    <t>08336</t>
  </si>
  <si>
    <t xml:space="preserve">      Lörrach, Landkreis</t>
  </si>
  <si>
    <t>08337</t>
  </si>
  <si>
    <t xml:space="preserve">      Waldshut, Landkreis</t>
  </si>
  <si>
    <t>084</t>
  </si>
  <si>
    <t xml:space="preserve">    Tübingen, Regierungsbezirk</t>
  </si>
  <si>
    <t>08415</t>
  </si>
  <si>
    <t xml:space="preserve">      Reutlingen, Landkreis</t>
  </si>
  <si>
    <t>08416</t>
  </si>
  <si>
    <t xml:space="preserve">      Tübingen, Landkreis</t>
  </si>
  <si>
    <t>08417</t>
  </si>
  <si>
    <t xml:space="preserve">      Zollernalbkreis, Landkreis</t>
  </si>
  <si>
    <t>08421</t>
  </si>
  <si>
    <t xml:space="preserve">      Ulm, Stadtkreis</t>
  </si>
  <si>
    <t>08425</t>
  </si>
  <si>
    <t xml:space="preserve">      Alb-Donau-Kreis, Landkreis</t>
  </si>
  <si>
    <t>08426</t>
  </si>
  <si>
    <t xml:space="preserve">      Biberach, Landkreis</t>
  </si>
  <si>
    <t>08435</t>
  </si>
  <si>
    <t xml:space="preserve">      Bodenseekreis, Landkreis</t>
  </si>
  <si>
    <t>08436</t>
  </si>
  <si>
    <t xml:space="preserve">      Ravensburg, Landkreis</t>
  </si>
  <si>
    <t>08437</t>
  </si>
  <si>
    <t xml:space="preserve">      Sigmaringen, Landkreis</t>
  </si>
  <si>
    <t>09</t>
  </si>
  <si>
    <t xml:space="preserve">  Bayern</t>
  </si>
  <si>
    <t>091</t>
  </si>
  <si>
    <t xml:space="preserve">    Oberbayern, Regierungsbezirk</t>
  </si>
  <si>
    <t>09161</t>
  </si>
  <si>
    <t xml:space="preserve">      Ingolstadt</t>
  </si>
  <si>
    <t>09162</t>
  </si>
  <si>
    <t xml:space="preserve">      München, Landeshauptstadt</t>
  </si>
  <si>
    <t>09163</t>
  </si>
  <si>
    <t xml:space="preserve">      Rosenheim</t>
  </si>
  <si>
    <t>09171</t>
  </si>
  <si>
    <t xml:space="preserve">      Altötting, Landkreis</t>
  </si>
  <si>
    <t>09172</t>
  </si>
  <si>
    <t xml:space="preserve">      Berchtesgadener Land, Landkreis</t>
  </si>
  <si>
    <t>09173</t>
  </si>
  <si>
    <t xml:space="preserve">      Bad Tölz-Wolfratshausen, Landkreis</t>
  </si>
  <si>
    <t>09174</t>
  </si>
  <si>
    <t xml:space="preserve">      Dachau, Landkreis</t>
  </si>
  <si>
    <t>09175</t>
  </si>
  <si>
    <t xml:space="preserve">      Ebersberg, Landkreis</t>
  </si>
  <si>
    <t>09176</t>
  </si>
  <si>
    <t xml:space="preserve">      Eichstätt, Landkreis</t>
  </si>
  <si>
    <t>09177</t>
  </si>
  <si>
    <t xml:space="preserve">      Erding, Landkreis</t>
  </si>
  <si>
    <t>09178</t>
  </si>
  <si>
    <t xml:space="preserve">      Freising, Landkreis</t>
  </si>
  <si>
    <t>09179</t>
  </si>
  <si>
    <t xml:space="preserve">      Fürstenfeldbruck, Landkreis</t>
  </si>
  <si>
    <t>09180</t>
  </si>
  <si>
    <t xml:space="preserve">      Garmisch-Partenkirchen, Landkreis</t>
  </si>
  <si>
    <t>09181</t>
  </si>
  <si>
    <t xml:space="preserve">      Landsberg am Lech, Landkreis</t>
  </si>
  <si>
    <t>09182</t>
  </si>
  <si>
    <t xml:space="preserve">      Miesbach, Landkreis</t>
  </si>
  <si>
    <t>09183</t>
  </si>
  <si>
    <t xml:space="preserve">      Mühldorf a.Inn, Landkreis</t>
  </si>
  <si>
    <t>09184</t>
  </si>
  <si>
    <t xml:space="preserve">      München, Landkreis</t>
  </si>
  <si>
    <t>09185</t>
  </si>
  <si>
    <t xml:space="preserve">      Neuburg-Schrobenhausen, Landkreis</t>
  </si>
  <si>
    <t>09186</t>
  </si>
  <si>
    <t xml:space="preserve">      Pfaffenhofen a.d.Ilm, Landkreis</t>
  </si>
  <si>
    <t>09187</t>
  </si>
  <si>
    <t xml:space="preserve">      Rosenheim, Landkreis</t>
  </si>
  <si>
    <t>09188</t>
  </si>
  <si>
    <t xml:space="preserve">      Starnberg, Landkreis</t>
  </si>
  <si>
    <t>09189</t>
  </si>
  <si>
    <t xml:space="preserve">      Traunstein, Landkreis</t>
  </si>
  <si>
    <t>09190</t>
  </si>
  <si>
    <t xml:space="preserve">      Weilheim-Schongau, Landkreis</t>
  </si>
  <si>
    <t>092</t>
  </si>
  <si>
    <t xml:space="preserve">    Niederbayern, Regierungsbezirk</t>
  </si>
  <si>
    <t>09261</t>
  </si>
  <si>
    <t xml:space="preserve">      Landshut</t>
  </si>
  <si>
    <t>09262</t>
  </si>
  <si>
    <t xml:space="preserve">      Passau</t>
  </si>
  <si>
    <t>09263</t>
  </si>
  <si>
    <t xml:space="preserve">      Straubing</t>
  </si>
  <si>
    <t>09271</t>
  </si>
  <si>
    <t xml:space="preserve">      Deggendorf, Landkreis</t>
  </si>
  <si>
    <t>09272</t>
  </si>
  <si>
    <t xml:space="preserve">      Freyung-Grafenau, Landkreis</t>
  </si>
  <si>
    <t>09273</t>
  </si>
  <si>
    <t xml:space="preserve">      Kelheim, Landkreis</t>
  </si>
  <si>
    <t>09274</t>
  </si>
  <si>
    <t xml:space="preserve">      Landshut, Landkreis</t>
  </si>
  <si>
    <t>09275</t>
  </si>
  <si>
    <t xml:space="preserve">      Passau, Landkreis</t>
  </si>
  <si>
    <t>09276</t>
  </si>
  <si>
    <t xml:space="preserve">      Regen, Landkreis</t>
  </si>
  <si>
    <t>09277</t>
  </si>
  <si>
    <t xml:space="preserve">      Rottal-Inn, Landkreis</t>
  </si>
  <si>
    <t>09278</t>
  </si>
  <si>
    <t xml:space="preserve">      Straubing-Bogen, Landkreis</t>
  </si>
  <si>
    <t>09279</t>
  </si>
  <si>
    <t xml:space="preserve">      Dingolfing-Landau, Landkreis</t>
  </si>
  <si>
    <t>093</t>
  </si>
  <si>
    <t xml:space="preserve">    Oberpfalz, Regierungsbezirk</t>
  </si>
  <si>
    <t>09361</t>
  </si>
  <si>
    <t xml:space="preserve">      Amberg</t>
  </si>
  <si>
    <t>09362</t>
  </si>
  <si>
    <t xml:space="preserve">      Regensburg</t>
  </si>
  <si>
    <t>09363</t>
  </si>
  <si>
    <t xml:space="preserve">      Weiden i.d.OPf.</t>
  </si>
  <si>
    <t>09371</t>
  </si>
  <si>
    <t xml:space="preserve">      Amberg-Sulzbach, Landkreis</t>
  </si>
  <si>
    <t>09372</t>
  </si>
  <si>
    <t xml:space="preserve">      Cham, Landkreis</t>
  </si>
  <si>
    <t>09373</t>
  </si>
  <si>
    <t xml:space="preserve">      Neumarkt i.d.OPf., Landkreis</t>
  </si>
  <si>
    <t>09374</t>
  </si>
  <si>
    <t xml:space="preserve">      Neustadt a.d.Waldnaab, Landkreis</t>
  </si>
  <si>
    <t>09375</t>
  </si>
  <si>
    <t xml:space="preserve">      Regensburg, Landkreis</t>
  </si>
  <si>
    <t>09376</t>
  </si>
  <si>
    <t xml:space="preserve">      Schwandorf, Landkreis</t>
  </si>
  <si>
    <t>09377</t>
  </si>
  <si>
    <t xml:space="preserve">      Tirschenreuth, Landkreis</t>
  </si>
  <si>
    <t>094</t>
  </si>
  <si>
    <t xml:space="preserve">    Oberfranken, Regierungsbezirk</t>
  </si>
  <si>
    <t>09461</t>
  </si>
  <si>
    <t xml:space="preserve">      Bamberg</t>
  </si>
  <si>
    <t>09462</t>
  </si>
  <si>
    <t xml:space="preserve">      Bayreuth</t>
  </si>
  <si>
    <t>09463</t>
  </si>
  <si>
    <t xml:space="preserve">      Coburg</t>
  </si>
  <si>
    <t>09464</t>
  </si>
  <si>
    <t xml:space="preserve">      Hof</t>
  </si>
  <si>
    <t>09471</t>
  </si>
  <si>
    <t xml:space="preserve">      Bamberg, Landkreis</t>
  </si>
  <si>
    <t>09472</t>
  </si>
  <si>
    <t xml:space="preserve">      Bayreuth, Landkreis</t>
  </si>
  <si>
    <t>09473</t>
  </si>
  <si>
    <t xml:space="preserve">      Coburg, Landkreis</t>
  </si>
  <si>
    <t>09474</t>
  </si>
  <si>
    <t xml:space="preserve">      Forchheim, Landkreis</t>
  </si>
  <si>
    <t>09475</t>
  </si>
  <si>
    <t xml:space="preserve">      Hof, Landkreis</t>
  </si>
  <si>
    <t>09476</t>
  </si>
  <si>
    <t xml:space="preserve">      Kronach, Landkreis</t>
  </si>
  <si>
    <t>09477</t>
  </si>
  <si>
    <t xml:space="preserve">      Kulmbach, Landkreis</t>
  </si>
  <si>
    <t>09478</t>
  </si>
  <si>
    <t xml:space="preserve">      Lichtenfels, Landkreis</t>
  </si>
  <si>
    <t>09479</t>
  </si>
  <si>
    <t xml:space="preserve">      Wunsiedel i.Fichtelgebirge, Landkreis</t>
  </si>
  <si>
    <t>095</t>
  </si>
  <si>
    <t xml:space="preserve">    Mittelfranken, Regierungsbezirk</t>
  </si>
  <si>
    <t>09561</t>
  </si>
  <si>
    <t xml:space="preserve">      Ansbach</t>
  </si>
  <si>
    <t>09562</t>
  </si>
  <si>
    <t xml:space="preserve">      Erlangen</t>
  </si>
  <si>
    <t>09563</t>
  </si>
  <si>
    <t xml:space="preserve">      Fürth</t>
  </si>
  <si>
    <t>09564</t>
  </si>
  <si>
    <t xml:space="preserve">      Nürnberg</t>
  </si>
  <si>
    <t>09565</t>
  </si>
  <si>
    <t xml:space="preserve">      Schwabach</t>
  </si>
  <si>
    <t>09571</t>
  </si>
  <si>
    <t xml:space="preserve">      Ansbach, Landkreis</t>
  </si>
  <si>
    <t>09572</t>
  </si>
  <si>
    <t xml:space="preserve">      Erlangen-Höchstadt, Landkreis</t>
  </si>
  <si>
    <t>09573</t>
  </si>
  <si>
    <t xml:space="preserve">      Fürth, Landkreis</t>
  </si>
  <si>
    <t>09574</t>
  </si>
  <si>
    <t xml:space="preserve">      Nürnberger Land, Landkreis</t>
  </si>
  <si>
    <t>09575</t>
  </si>
  <si>
    <t xml:space="preserve">      Neustadt a.d.Aisch-Bad Windsheim, Landkreis</t>
  </si>
  <si>
    <t>09576</t>
  </si>
  <si>
    <t xml:space="preserve">      Roth, Landkreis</t>
  </si>
  <si>
    <t>09577</t>
  </si>
  <si>
    <t xml:space="preserve">      Weißenburg-Gunzenhausen, Landkreis</t>
  </si>
  <si>
    <t>096</t>
  </si>
  <si>
    <t xml:space="preserve">    Unterfranken, Regierungsbezirk</t>
  </si>
  <si>
    <t>09661</t>
  </si>
  <si>
    <t xml:space="preserve">      Aschaffenburg</t>
  </si>
  <si>
    <t>09662</t>
  </si>
  <si>
    <t xml:space="preserve">      Schweinfurt</t>
  </si>
  <si>
    <t>09663</t>
  </si>
  <si>
    <t xml:space="preserve">      Würzburg</t>
  </si>
  <si>
    <t>09671</t>
  </si>
  <si>
    <t xml:space="preserve">      Aschaffenburg, Landkreis</t>
  </si>
  <si>
    <t>09672</t>
  </si>
  <si>
    <t xml:space="preserve">      Bad Kissingen, Landkreis</t>
  </si>
  <si>
    <t>09673</t>
  </si>
  <si>
    <t xml:space="preserve">      Rhön-Grabfeld, Landkreis</t>
  </si>
  <si>
    <t>09674</t>
  </si>
  <si>
    <t xml:space="preserve">      Haßberge, Landkreis</t>
  </si>
  <si>
    <t>09675</t>
  </si>
  <si>
    <t xml:space="preserve">      Kitzingen, Landkreis</t>
  </si>
  <si>
    <t>09676</t>
  </si>
  <si>
    <t xml:space="preserve">      Miltenberg, Landkreis</t>
  </si>
  <si>
    <t>09677</t>
  </si>
  <si>
    <t xml:space="preserve">      Main-Spessart, Landkreis</t>
  </si>
  <si>
    <t>09678</t>
  </si>
  <si>
    <t xml:space="preserve">      Schweinfurt, Landkreis</t>
  </si>
  <si>
    <t>09679</t>
  </si>
  <si>
    <t xml:space="preserve">      Würzburg, Landkreis</t>
  </si>
  <si>
    <t>097</t>
  </si>
  <si>
    <t xml:space="preserve">    Schwaben, Regierungsbezirk</t>
  </si>
  <si>
    <t>09761</t>
  </si>
  <si>
    <t xml:space="preserve">      Augsburg</t>
  </si>
  <si>
    <t>09762</t>
  </si>
  <si>
    <t xml:space="preserve">      Kaufbeuren</t>
  </si>
  <si>
    <t>09763</t>
  </si>
  <si>
    <t xml:space="preserve">      Kempten (Allgäu)</t>
  </si>
  <si>
    <t>09764</t>
  </si>
  <si>
    <t xml:space="preserve">      Memmingen</t>
  </si>
  <si>
    <t>09771</t>
  </si>
  <si>
    <t xml:space="preserve">      Aichach-Friedberg, Landkreis</t>
  </si>
  <si>
    <t>09772</t>
  </si>
  <si>
    <t xml:space="preserve">      Augsburg, Landkreis</t>
  </si>
  <si>
    <t>09773</t>
  </si>
  <si>
    <t xml:space="preserve">      Dillingen a.d.Donau, Landkreis</t>
  </si>
  <si>
    <t>09774</t>
  </si>
  <si>
    <t xml:space="preserve">      Günzburg, Landkreis</t>
  </si>
  <si>
    <t>09775</t>
  </si>
  <si>
    <t xml:space="preserve">      Neu-Ulm, Landkreis</t>
  </si>
  <si>
    <t>09776</t>
  </si>
  <si>
    <t xml:space="preserve">      Lindau (Bodensee), Landkreis</t>
  </si>
  <si>
    <t>09777</t>
  </si>
  <si>
    <t xml:space="preserve">      Ostallgäu, Landkreis</t>
  </si>
  <si>
    <t>09778</t>
  </si>
  <si>
    <t xml:space="preserve">      Unterallgäu, Landkreis</t>
  </si>
  <si>
    <t>09779</t>
  </si>
  <si>
    <t xml:space="preserve">      Donau-Ries, Landkreis</t>
  </si>
  <si>
    <t>09780</t>
  </si>
  <si>
    <t xml:space="preserve">      Oberallgäu, Landkreis</t>
  </si>
  <si>
    <t>10</t>
  </si>
  <si>
    <t xml:space="preserve">  Saarland</t>
  </si>
  <si>
    <t>10041</t>
  </si>
  <si>
    <t xml:space="preserve">      Saarbrücken, Regionalverband</t>
  </si>
  <si>
    <t>10041100</t>
  </si>
  <si>
    <t xml:space="preserve">      Saarbrücken, Landeshauptstadt</t>
  </si>
  <si>
    <t>10042</t>
  </si>
  <si>
    <t xml:space="preserve">      Merzig-Wadern, Landkreis</t>
  </si>
  <si>
    <t>10043</t>
  </si>
  <si>
    <t xml:space="preserve">      Neunkirchen, Landkreis</t>
  </si>
  <si>
    <t>10044</t>
  </si>
  <si>
    <t xml:space="preserve">      Saarlouis, Landkreis</t>
  </si>
  <si>
    <t>10045</t>
  </si>
  <si>
    <t xml:space="preserve">      Saarpfalz-Kreis</t>
  </si>
  <si>
    <t>10046</t>
  </si>
  <si>
    <t xml:space="preserve">      St. Wendel, Landkreis</t>
  </si>
  <si>
    <t>11</t>
  </si>
  <si>
    <t xml:space="preserve">  Berlin</t>
  </si>
  <si>
    <t>11001001</t>
  </si>
  <si>
    <t xml:space="preserve">      Berlin-Mitte</t>
  </si>
  <si>
    <t>11002002</t>
  </si>
  <si>
    <t xml:space="preserve">      Berlin-Friedrichshain-Kreuzberg</t>
  </si>
  <si>
    <t>11003003</t>
  </si>
  <si>
    <t xml:space="preserve">      Berlin-Pankow</t>
  </si>
  <si>
    <t>11004004</t>
  </si>
  <si>
    <t xml:space="preserve">      Berlin-Charlottenburg-Wilmersdorf</t>
  </si>
  <si>
    <t>11005005</t>
  </si>
  <si>
    <t xml:space="preserve">      Berlin-Spandau</t>
  </si>
  <si>
    <t>11006006</t>
  </si>
  <si>
    <t xml:space="preserve">      Berlin-Steglitz-Zehlendorf</t>
  </si>
  <si>
    <t>11007007</t>
  </si>
  <si>
    <t xml:space="preserve">      Berlin-Tempelhof-Schöneberg</t>
  </si>
  <si>
    <t>11008008</t>
  </si>
  <si>
    <t xml:space="preserve">      Berlin-Neukölln</t>
  </si>
  <si>
    <t>11009009</t>
  </si>
  <si>
    <t xml:space="preserve">      Berlin-Treptow-Köpenick</t>
  </si>
  <si>
    <t>11010010</t>
  </si>
  <si>
    <t xml:space="preserve">      Berlin-Marzahn-Hellersdorf</t>
  </si>
  <si>
    <t>11011011</t>
  </si>
  <si>
    <t xml:space="preserve">      Berlin-Lichtenberg</t>
  </si>
  <si>
    <t>11012012</t>
  </si>
  <si>
    <t xml:space="preserve">      Berlin-Reinickendorf</t>
  </si>
  <si>
    <t>12</t>
  </si>
  <si>
    <t xml:space="preserve">  Brandenburg</t>
  </si>
  <si>
    <t>12051</t>
  </si>
  <si>
    <t xml:space="preserve">      Brandenburg an der Havel, kreisfreie Stadt</t>
  </si>
  <si>
    <t>12052</t>
  </si>
  <si>
    <t xml:space="preserve">      Cottbus, kreisfreie Stadt</t>
  </si>
  <si>
    <t>12053</t>
  </si>
  <si>
    <t xml:space="preserve">      Frankfurt (Oder), kreisfreie Stadt</t>
  </si>
  <si>
    <t>12054</t>
  </si>
  <si>
    <t xml:space="preserve">      Potsdam, kreisfreie Stadt</t>
  </si>
  <si>
    <t>12060</t>
  </si>
  <si>
    <t xml:space="preserve">      Barnim, Landkreis</t>
  </si>
  <si>
    <t>12061</t>
  </si>
  <si>
    <t xml:space="preserve">      Dahme-Spreewald, Landkreis</t>
  </si>
  <si>
    <t>12062</t>
  </si>
  <si>
    <t xml:space="preserve">      Elbe-Elster, Landkreis</t>
  </si>
  <si>
    <t>12063</t>
  </si>
  <si>
    <t xml:space="preserve">      Havelland, Landkreis</t>
  </si>
  <si>
    <t>12064</t>
  </si>
  <si>
    <t xml:space="preserve">      Märkisch-Oderland, Landkreis</t>
  </si>
  <si>
    <t>12065</t>
  </si>
  <si>
    <t xml:space="preserve">      Oberhavel, Landkreis</t>
  </si>
  <si>
    <t>12066</t>
  </si>
  <si>
    <t xml:space="preserve">      Oberspreewald-Lausitz, Landkreis</t>
  </si>
  <si>
    <t>12067</t>
  </si>
  <si>
    <t xml:space="preserve">      Oder-Spree, Landkreis</t>
  </si>
  <si>
    <t>12068</t>
  </si>
  <si>
    <t xml:space="preserve">      Ostprignitz-Ruppin, Landkreis</t>
  </si>
  <si>
    <t>12069</t>
  </si>
  <si>
    <t xml:space="preserve">      Potsdam-Mittelmark, Landkreis</t>
  </si>
  <si>
    <t>12070</t>
  </si>
  <si>
    <t xml:space="preserve">      Prignitz, Landkreis</t>
  </si>
  <si>
    <t>12071</t>
  </si>
  <si>
    <t xml:space="preserve">      Spree-Neiße, Landkreis</t>
  </si>
  <si>
    <t>12072</t>
  </si>
  <si>
    <t xml:space="preserve">      Teltow-Fläming, Landkreis</t>
  </si>
  <si>
    <t>12073</t>
  </si>
  <si>
    <t xml:space="preserve">      Uckermark, Landkreis</t>
  </si>
  <si>
    <t>13</t>
  </si>
  <si>
    <t xml:space="preserve">  Mecklenburg-Vorpommern</t>
  </si>
  <si>
    <t>13001</t>
  </si>
  <si>
    <t xml:space="preserve">      Kreisfreie Stadt Greifswald, Hansestadt</t>
  </si>
  <si>
    <t>13002</t>
  </si>
  <si>
    <t xml:space="preserve">      Kreisfreie Stadt Neubrandenburg, Stadt</t>
  </si>
  <si>
    <t>13003</t>
  </si>
  <si>
    <t xml:space="preserve">      Kreisfreie Stadt Rostock, Hansestadt</t>
  </si>
  <si>
    <t>13004</t>
  </si>
  <si>
    <t xml:space="preserve">      Kreisfreie Stadt Schwerin, Landeshauptstadt</t>
  </si>
  <si>
    <t>13005</t>
  </si>
  <si>
    <t xml:space="preserve">      Kreisfreie Stadt Stralsund, Hansestadt</t>
  </si>
  <si>
    <t>13006</t>
  </si>
  <si>
    <t xml:space="preserve">      Kreisfreie Stadt Wismar, Hansestadt</t>
  </si>
  <si>
    <t>13051</t>
  </si>
  <si>
    <t xml:space="preserve">      Landkreis Bad Doberan</t>
  </si>
  <si>
    <t>13052</t>
  </si>
  <si>
    <t xml:space="preserve">      Landkreis Demmin</t>
  </si>
  <si>
    <t>13053</t>
  </si>
  <si>
    <t xml:space="preserve">      Landkreis Güstrow</t>
  </si>
  <si>
    <t>13054</t>
  </si>
  <si>
    <t xml:space="preserve">      Landkreis Ludwigslust</t>
  </si>
  <si>
    <t>13055</t>
  </si>
  <si>
    <t xml:space="preserve">      Landkreis Mecklenburg-Strelitz</t>
  </si>
  <si>
    <t>13056</t>
  </si>
  <si>
    <t xml:space="preserve">      Landkreis Müritz</t>
  </si>
  <si>
    <t>13057</t>
  </si>
  <si>
    <t xml:space="preserve">      Landkreis Nordvorpommern</t>
  </si>
  <si>
    <t>13058</t>
  </si>
  <si>
    <t xml:space="preserve">      Landkreis Nordwestmecklenburg</t>
  </si>
  <si>
    <t>13059</t>
  </si>
  <si>
    <t xml:space="preserve">      Landkreis Ostvorpommern</t>
  </si>
  <si>
    <t>13060</t>
  </si>
  <si>
    <t xml:space="preserve">      Landkreis Parchim</t>
  </si>
  <si>
    <t>13061</t>
  </si>
  <si>
    <t xml:space="preserve">      Landkreis Rügen</t>
  </si>
  <si>
    <t>13062</t>
  </si>
  <si>
    <t xml:space="preserve">      Landkreis Uecker-Randow</t>
  </si>
  <si>
    <t>13071</t>
  </si>
  <si>
    <t xml:space="preserve">      Landkreis Mecklenburgische Seenplatte</t>
  </si>
  <si>
    <t>13072</t>
  </si>
  <si>
    <t xml:space="preserve">      Landkreis Rostock</t>
  </si>
  <si>
    <t>13073</t>
  </si>
  <si>
    <t xml:space="preserve">      Landkreis Vorpommern-Rügen</t>
  </si>
  <si>
    <t>13074</t>
  </si>
  <si>
    <t>13075</t>
  </si>
  <si>
    <t xml:space="preserve">      Landkreis Vorpommern-Greifswald</t>
  </si>
  <si>
    <t>13076</t>
  </si>
  <si>
    <t xml:space="preserve">      Landkreis Ludwigslust-Parchim</t>
  </si>
  <si>
    <t>14</t>
  </si>
  <si>
    <t xml:space="preserve">  Sachsen</t>
  </si>
  <si>
    <t>141</t>
  </si>
  <si>
    <t xml:space="preserve">    Chemnitz, Regierungsbezirk</t>
  </si>
  <si>
    <t>14161</t>
  </si>
  <si>
    <t xml:space="preserve">      Chemnitz, kreisfreie Stadt</t>
  </si>
  <si>
    <t>14166</t>
  </si>
  <si>
    <t xml:space="preserve">      Plauen, kreisfreie Stadt</t>
  </si>
  <si>
    <t>14167</t>
  </si>
  <si>
    <t xml:space="preserve">      Zwickau, kreisfreie Stadt</t>
  </si>
  <si>
    <t>14171</t>
  </si>
  <si>
    <t xml:space="preserve">      Annaberg, Landkreis</t>
  </si>
  <si>
    <t>14173</t>
  </si>
  <si>
    <t xml:space="preserve">      Chemnitzer Land, Landkreis</t>
  </si>
  <si>
    <t>14177</t>
  </si>
  <si>
    <t xml:space="preserve">      Freiberg, Landkreis</t>
  </si>
  <si>
    <t>14178</t>
  </si>
  <si>
    <t xml:space="preserve">      Vogtlandkreis</t>
  </si>
  <si>
    <t>14181</t>
  </si>
  <si>
    <t xml:space="preserve">      Mittlerer Erzgebirgskreis</t>
  </si>
  <si>
    <t>14182</t>
  </si>
  <si>
    <t xml:space="preserve">      Mittweida, Landkreis</t>
  </si>
  <si>
    <t>14188</t>
  </si>
  <si>
    <t xml:space="preserve">      Stollberg, Landkreis</t>
  </si>
  <si>
    <t>14191</t>
  </si>
  <si>
    <t xml:space="preserve">      Aue-Schwarzenberg, Landkreis</t>
  </si>
  <si>
    <t>14193</t>
  </si>
  <si>
    <t xml:space="preserve">      Zwickauer Land, Landkreis</t>
  </si>
  <si>
    <t>142</t>
  </si>
  <si>
    <t xml:space="preserve">    Dresden, Regierungsbezirk</t>
  </si>
  <si>
    <t>14262</t>
  </si>
  <si>
    <t xml:space="preserve">      Dresden, kreisfreie Stadt</t>
  </si>
  <si>
    <t>14263</t>
  </si>
  <si>
    <t xml:space="preserve">      Görlitz, kreisfreie Stadt</t>
  </si>
  <si>
    <t>14264</t>
  </si>
  <si>
    <t xml:space="preserve">      Hoyerswerda, kreisfreie Stadt</t>
  </si>
  <si>
    <t>14272</t>
  </si>
  <si>
    <t xml:space="preserve">      Bautzen, Landkreis</t>
  </si>
  <si>
    <t>14280</t>
  </si>
  <si>
    <t xml:space="preserve">      Meißen, Landkreis</t>
  </si>
  <si>
    <t>14284</t>
  </si>
  <si>
    <t xml:space="preserve">      Niederschlesischer Oberlausitzkreis</t>
  </si>
  <si>
    <t>14285</t>
  </si>
  <si>
    <t xml:space="preserve">      Riesa-Großenhain, Landkreis</t>
  </si>
  <si>
    <t>14286</t>
  </si>
  <si>
    <t xml:space="preserve">      Löbau-Zittau, Landkreis</t>
  </si>
  <si>
    <t>14287</t>
  </si>
  <si>
    <t xml:space="preserve">      Sächsische Schweiz, Landkreis</t>
  </si>
  <si>
    <t>14290</t>
  </si>
  <si>
    <t xml:space="preserve">      Weißeritzkreis</t>
  </si>
  <si>
    <t>14292</t>
  </si>
  <si>
    <t xml:space="preserve">      Kamenz, Landkreis</t>
  </si>
  <si>
    <t>143</t>
  </si>
  <si>
    <t xml:space="preserve">    Leipzig, Regierungsbezirk</t>
  </si>
  <si>
    <t>14365</t>
  </si>
  <si>
    <t xml:space="preserve">      Leipzig, kreisfreie Stadt</t>
  </si>
  <si>
    <t>14374</t>
  </si>
  <si>
    <t xml:space="preserve">      Delitzsch, Landkreis</t>
  </si>
  <si>
    <t>14375</t>
  </si>
  <si>
    <t xml:space="preserve">      Döbeln, Landkreis</t>
  </si>
  <si>
    <t>14379</t>
  </si>
  <si>
    <t xml:space="preserve">      Leipziger Land, Landkreis</t>
  </si>
  <si>
    <t>14383</t>
  </si>
  <si>
    <t xml:space="preserve">      Muldentalkreis</t>
  </si>
  <si>
    <t>14389</t>
  </si>
  <si>
    <t xml:space="preserve">      Torgau-Oschatz, Landkreis</t>
  </si>
  <si>
    <t>145</t>
  </si>
  <si>
    <t xml:space="preserve">    Chemnitz, Stat. Region</t>
  </si>
  <si>
    <t>14511</t>
  </si>
  <si>
    <t xml:space="preserve">      Chemnitz, Stadt</t>
  </si>
  <si>
    <t>14521</t>
  </si>
  <si>
    <t xml:space="preserve">      Erzgebirgskreis</t>
  </si>
  <si>
    <t>14522</t>
  </si>
  <si>
    <t xml:space="preserve">      Mittelsachsen, Landkreis</t>
  </si>
  <si>
    <t>14523</t>
  </si>
  <si>
    <t>14524</t>
  </si>
  <si>
    <t xml:space="preserve">      Zwickau, Landkreis</t>
  </si>
  <si>
    <t>146</t>
  </si>
  <si>
    <t xml:space="preserve">    Dresden, Stat. Region</t>
  </si>
  <si>
    <t>14612</t>
  </si>
  <si>
    <t xml:space="preserve">      Dresden, Stadt</t>
  </si>
  <si>
    <t>14625</t>
  </si>
  <si>
    <t>14626</t>
  </si>
  <si>
    <t xml:space="preserve">      Görlitz, Landkreis</t>
  </si>
  <si>
    <t>14627</t>
  </si>
  <si>
    <t>14628</t>
  </si>
  <si>
    <t xml:space="preserve">      Sächsische Schweiz-Osterzgebirge, Landkreis</t>
  </si>
  <si>
    <t>147</t>
  </si>
  <si>
    <t xml:space="preserve">    Leipzig, Stat. Region</t>
  </si>
  <si>
    <t>14713</t>
  </si>
  <si>
    <t xml:space="preserve">      Leipzig, Stadt</t>
  </si>
  <si>
    <t>14729</t>
  </si>
  <si>
    <t xml:space="preserve">      Leipzig, Landkreis</t>
  </si>
  <si>
    <t>14730</t>
  </si>
  <si>
    <t xml:space="preserve">      Nordsachsen, Landkreis</t>
  </si>
  <si>
    <t>15</t>
  </si>
  <si>
    <t xml:space="preserve">  Sachsen-Anhalt</t>
  </si>
  <si>
    <t>15001</t>
  </si>
  <si>
    <t xml:space="preserve">      Dessau-Roßlau, kreisfreie Stadt</t>
  </si>
  <si>
    <t>15002</t>
  </si>
  <si>
    <t xml:space="preserve">      Halle (Saale), kreisfreie Stadt</t>
  </si>
  <si>
    <t>15003</t>
  </si>
  <si>
    <t xml:space="preserve">      Magdeburg, kreisfreie Stadt</t>
  </si>
  <si>
    <t>15081</t>
  </si>
  <si>
    <t xml:space="preserve">      Altmarkkreis Salzwedel</t>
  </si>
  <si>
    <t>15082</t>
  </si>
  <si>
    <t xml:space="preserve">      Anhalt-Bitterfeld, Landkreis</t>
  </si>
  <si>
    <t>15083</t>
  </si>
  <si>
    <t xml:space="preserve">      Börde, Landkreis</t>
  </si>
  <si>
    <t>15084</t>
  </si>
  <si>
    <t xml:space="preserve">      Burgenlandkreis</t>
  </si>
  <si>
    <t>15085</t>
  </si>
  <si>
    <t xml:space="preserve">      Harz, Landkreis</t>
  </si>
  <si>
    <t>15086</t>
  </si>
  <si>
    <t xml:space="preserve">      Jerichower Land, Landkreis</t>
  </si>
  <si>
    <t>15087</t>
  </si>
  <si>
    <t xml:space="preserve">      Mansfeld-Südharz, Landkreis</t>
  </si>
  <si>
    <t>15088</t>
  </si>
  <si>
    <t xml:space="preserve">      Saalekreis</t>
  </si>
  <si>
    <t>15089</t>
  </si>
  <si>
    <t xml:space="preserve">      Salzlandkreis</t>
  </si>
  <si>
    <t>15090</t>
  </si>
  <si>
    <t xml:space="preserve">      Stendal, Landkreis</t>
  </si>
  <si>
    <t>15091</t>
  </si>
  <si>
    <t xml:space="preserve">      Wittenberg, Landkreis</t>
  </si>
  <si>
    <t>151</t>
  </si>
  <si>
    <t xml:space="preserve">    Dessau, Stat. Region</t>
  </si>
  <si>
    <t>15101</t>
  </si>
  <si>
    <t xml:space="preserve">      Dessau, kreisfreie Stadt</t>
  </si>
  <si>
    <t>15151</t>
  </si>
  <si>
    <t xml:space="preserve">      Anhalt-Zerbst, Kreis</t>
  </si>
  <si>
    <t>15153</t>
  </si>
  <si>
    <t xml:space="preserve">      Bernburg, Kreis</t>
  </si>
  <si>
    <t>15154</t>
  </si>
  <si>
    <t xml:space="preserve">      Bitterfeld, Kreis</t>
  </si>
  <si>
    <t>15159</t>
  </si>
  <si>
    <t xml:space="preserve">      Köthen, Kreis</t>
  </si>
  <si>
    <t>15171</t>
  </si>
  <si>
    <t xml:space="preserve">      Wittenberg, Kreis</t>
  </si>
  <si>
    <t>152</t>
  </si>
  <si>
    <t xml:space="preserve">    Halle, Stat. Region</t>
  </si>
  <si>
    <t>15202</t>
  </si>
  <si>
    <t>15256</t>
  </si>
  <si>
    <t>15260</t>
  </si>
  <si>
    <t xml:space="preserve">      Mansfelder Land, Kreis</t>
  </si>
  <si>
    <t>15261</t>
  </si>
  <si>
    <t xml:space="preserve">      Merseburg-Querfurt, Kreis</t>
  </si>
  <si>
    <t>15265</t>
  </si>
  <si>
    <t xml:space="preserve">      Saalkreis</t>
  </si>
  <si>
    <t>15266</t>
  </si>
  <si>
    <t xml:space="preserve">      Sangerhausen, Kreis</t>
  </si>
  <si>
    <t>15268</t>
  </si>
  <si>
    <t xml:space="preserve">      Weißenfels, Kreis</t>
  </si>
  <si>
    <t>153</t>
  </si>
  <si>
    <t xml:space="preserve">    Magdeburg, Stat. Region</t>
  </si>
  <si>
    <t>15303</t>
  </si>
  <si>
    <t>15352</t>
  </si>
  <si>
    <t xml:space="preserve">      Aschersleben-Staßfurt, Kreis</t>
  </si>
  <si>
    <t>15355</t>
  </si>
  <si>
    <t xml:space="preserve">      Bördekreis</t>
  </si>
  <si>
    <t>15357</t>
  </si>
  <si>
    <t xml:space="preserve">      Halberstadt, Kreis</t>
  </si>
  <si>
    <t>15358</t>
  </si>
  <si>
    <t xml:space="preserve">      Jerichower Land, Kreis</t>
  </si>
  <si>
    <t>15362</t>
  </si>
  <si>
    <t xml:space="preserve">      Ohrekreis</t>
  </si>
  <si>
    <t>15363</t>
  </si>
  <si>
    <t xml:space="preserve">      Stendal, Kreis</t>
  </si>
  <si>
    <t>15364</t>
  </si>
  <si>
    <t xml:space="preserve">      Quedlinburg, Kreis</t>
  </si>
  <si>
    <t>15367</t>
  </si>
  <si>
    <t xml:space="preserve">      Schönebeck, Kreis</t>
  </si>
  <si>
    <t>15369</t>
  </si>
  <si>
    <t xml:space="preserve">      Wernigerode, Kreis</t>
  </si>
  <si>
    <t>15370</t>
  </si>
  <si>
    <t xml:space="preserve">      Altmarkkreis Salzwedel, Kreis</t>
  </si>
  <si>
    <t>16</t>
  </si>
  <si>
    <t xml:space="preserve">  Thüringen</t>
  </si>
  <si>
    <t>16051</t>
  </si>
  <si>
    <t xml:space="preserve">      Erfurt, kreisfreie Stadt</t>
  </si>
  <si>
    <t>16052</t>
  </si>
  <si>
    <t xml:space="preserve">      Gera, kreisfreie Stadt</t>
  </si>
  <si>
    <t>16053</t>
  </si>
  <si>
    <t xml:space="preserve">      Jena, kreisfreie Stadt</t>
  </si>
  <si>
    <t>16054</t>
  </si>
  <si>
    <t xml:space="preserve">      Suhl, kreisfreie Stadt</t>
  </si>
  <si>
    <t>16055</t>
  </si>
  <si>
    <t xml:space="preserve">      Weimar, kreisfreie Stadt</t>
  </si>
  <si>
    <t>16056</t>
  </si>
  <si>
    <t xml:space="preserve">      Eisenach, kreisfreie Stadt</t>
  </si>
  <si>
    <t>16061</t>
  </si>
  <si>
    <t xml:space="preserve">      Eichsfeld, Kreis</t>
  </si>
  <si>
    <t>16062</t>
  </si>
  <si>
    <t xml:space="preserve">      Nordhausen, Kreis</t>
  </si>
  <si>
    <t>16063</t>
  </si>
  <si>
    <t xml:space="preserve">      Wartburgkreis</t>
  </si>
  <si>
    <t>16064</t>
  </si>
  <si>
    <t xml:space="preserve">      Unstrut-Hainich-Kreis</t>
  </si>
  <si>
    <t>16065</t>
  </si>
  <si>
    <t xml:space="preserve">      Kyffhäuserkreis</t>
  </si>
  <si>
    <t>16066</t>
  </si>
  <si>
    <t xml:space="preserve">      Schmalkalden-Meiningen, Kreis</t>
  </si>
  <si>
    <t>16067</t>
  </si>
  <si>
    <t xml:space="preserve">      Gotha, Kreis</t>
  </si>
  <si>
    <t>16068</t>
  </si>
  <si>
    <t xml:space="preserve">      Sömmerda, Kreis</t>
  </si>
  <si>
    <t>16069</t>
  </si>
  <si>
    <t xml:space="preserve">      Hildburghausen, Kreis</t>
  </si>
  <si>
    <t>16070</t>
  </si>
  <si>
    <t xml:space="preserve">      Ilm-Kreis</t>
  </si>
  <si>
    <t>16071</t>
  </si>
  <si>
    <t xml:space="preserve">      Weimarer Land, Kreis</t>
  </si>
  <si>
    <t>16072</t>
  </si>
  <si>
    <t xml:space="preserve">      Sonneberg, Kreis</t>
  </si>
  <si>
    <t>16073</t>
  </si>
  <si>
    <t xml:space="preserve">      Saalfeld-Rudolstadt, Kreis</t>
  </si>
  <si>
    <t>16074</t>
  </si>
  <si>
    <t xml:space="preserve">      Saale-Holzland-Kreis</t>
  </si>
  <si>
    <t>16075</t>
  </si>
  <si>
    <t xml:space="preserve">      Saale-Orla-Kreis</t>
  </si>
  <si>
    <t>16076</t>
  </si>
  <si>
    <t xml:space="preserve">      Greiz, Kreis</t>
  </si>
  <si>
    <t>16077</t>
  </si>
  <si>
    <t xml:space="preserve">      Altenburger Land, Kreis</t>
  </si>
  <si>
    <t>______________</t>
  </si>
  <si>
    <t>*) Zeilen 1-32</t>
  </si>
  <si>
    <t>Klassifikation der Wirtschaftszweige, Ausgabe 2008 (WZ 2008)</t>
  </si>
  <si>
    <t>© Statistische Ämter des Bundes und der Länder, Deutschland, 2021.</t>
  </si>
  <si>
    <t>Dieses Werk ist lizenziert unter der Datenlizenz Deutschland</t>
  </si>
  <si>
    <t>- Namensnennung - Version 2.0. | Stand: 09.11.2021 / 11:36:36</t>
  </si>
  <si>
    <t>Non Metallic Minerals</t>
  </si>
  <si>
    <t>Basic Metals</t>
  </si>
  <si>
    <t>Chemical and Petrochemical</t>
  </si>
  <si>
    <t>Food and Tobacco</t>
  </si>
  <si>
    <t xml:space="preserve">Textile and Leather </t>
  </si>
  <si>
    <t>Paper, Pulp and Print</t>
  </si>
  <si>
    <t>Wood and Wood Products</t>
  </si>
  <si>
    <t>Transport Equipment</t>
  </si>
  <si>
    <t>Machinery</t>
  </si>
  <si>
    <t>Other industry</t>
  </si>
  <si>
    <t>Construction</t>
  </si>
  <si>
    <t>Not included: Construction, Transport, Agriculture, Servies</t>
  </si>
  <si>
    <t>ca. 45% of DE electrical energy consumption (ca. 230 TWh)</t>
  </si>
  <si>
    <t>Bayern [BY]</t>
  </si>
  <si>
    <t>Berlin [B]</t>
  </si>
  <si>
    <t>Brandenburg [BB]</t>
  </si>
  <si>
    <t>Bremen [HB]</t>
  </si>
  <si>
    <t>Hamburg [HH]</t>
  </si>
  <si>
    <t>Hessen [HE]</t>
  </si>
  <si>
    <t>Mecklenburg-Vorpommern [MV]</t>
  </si>
  <si>
    <t>Niedersachsen [NI]</t>
  </si>
  <si>
    <t>Nordrhein-Westfalen [NRW]</t>
  </si>
  <si>
    <t>Rheinland-Pfalz [RLP]</t>
  </si>
  <si>
    <t>Saarland [SL]</t>
  </si>
  <si>
    <t>Sachsen [SN]</t>
  </si>
  <si>
    <t>Sachsen-Anhalt [ST]</t>
  </si>
  <si>
    <t>Schleswig-Holstein [SH]</t>
  </si>
  <si>
    <t>Thüringen [TH]</t>
  </si>
  <si>
    <t>state</t>
  </si>
  <si>
    <t>City</t>
  </si>
  <si>
    <t>Taxes/ people</t>
  </si>
  <si>
    <t>GDP total</t>
  </si>
  <si>
    <t>people</t>
  </si>
  <si>
    <t>nodes</t>
  </si>
  <si>
    <t>GDP share</t>
  </si>
  <si>
    <t>people share</t>
  </si>
  <si>
    <t>demand State</t>
  </si>
  <si>
    <t>demand Share</t>
  </si>
  <si>
    <t>demand for node</t>
  </si>
  <si>
    <t>Stuttgart</t>
  </si>
  <si>
    <t>Heilbronn</t>
  </si>
  <si>
    <t>Baden-Baden</t>
  </si>
  <si>
    <t>Karlsruhe</t>
  </si>
  <si>
    <t>Heidelberg</t>
  </si>
  <si>
    <t>Mannheim</t>
  </si>
  <si>
    <t>Pforzheim</t>
  </si>
  <si>
    <t>Freiburg im Breisgau</t>
  </si>
  <si>
    <t>Ulm</t>
  </si>
  <si>
    <t>SH</t>
  </si>
  <si>
    <t>Flensburg, Stadt</t>
  </si>
  <si>
    <t>Kiel, Landeshauptstadt</t>
  </si>
  <si>
    <t>Lübeck, Hansestadt</t>
  </si>
  <si>
    <t>Neumünster, Stadt</t>
  </si>
  <si>
    <t>Dithmarschen</t>
  </si>
  <si>
    <t>Herzogtum Lauenburg</t>
  </si>
  <si>
    <t>Nordfriesland</t>
  </si>
  <si>
    <t>Ostholstein</t>
  </si>
  <si>
    <t>Pinneberg</t>
  </si>
  <si>
    <t>Plön</t>
  </si>
  <si>
    <t>Rendsburg-Eckernförde</t>
  </si>
  <si>
    <t>Schleswig-Flensburg</t>
  </si>
  <si>
    <t>Segeberg</t>
  </si>
  <si>
    <t>Steinburg</t>
  </si>
  <si>
    <t>Stormarn</t>
  </si>
  <si>
    <t>HH</t>
  </si>
  <si>
    <t>Hamburg, Freie und Hansestadt</t>
  </si>
  <si>
    <t>NI</t>
  </si>
  <si>
    <t>Braunschweig, Stadt</t>
  </si>
  <si>
    <t>Salzgitter, Stadt</t>
  </si>
  <si>
    <t>Wolfsburg, Stadt</t>
  </si>
  <si>
    <t>Gifhorn</t>
  </si>
  <si>
    <t>Goslar</t>
  </si>
  <si>
    <t>Helmstedt</t>
  </si>
  <si>
    <t>Northeim</t>
  </si>
  <si>
    <t>Peine</t>
  </si>
  <si>
    <t>Wolfenbüttel</t>
  </si>
  <si>
    <t>Göttingen</t>
  </si>
  <si>
    <t>Region Hannover</t>
  </si>
  <si>
    <t>Diepholz</t>
  </si>
  <si>
    <t>Hameln-Pyrmont</t>
  </si>
  <si>
    <t>Hildesheim</t>
  </si>
  <si>
    <t>Holzminden</t>
  </si>
  <si>
    <t>Nienburg (Weser)</t>
  </si>
  <si>
    <t>Schaumburg</t>
  </si>
  <si>
    <t>Celle</t>
  </si>
  <si>
    <t>Cuxhaven</t>
  </si>
  <si>
    <t>Harburg</t>
  </si>
  <si>
    <t>Lüchow-Dannenberg</t>
  </si>
  <si>
    <t>Lüneburg</t>
  </si>
  <si>
    <t>Osterholz</t>
  </si>
  <si>
    <t>Rotenburg (Wümme)</t>
  </si>
  <si>
    <t>Heidekreis</t>
  </si>
  <si>
    <t>Stade</t>
  </si>
  <si>
    <t>Uelzen</t>
  </si>
  <si>
    <t>Verden</t>
  </si>
  <si>
    <t>Delmenhorst, Stadt</t>
  </si>
  <si>
    <t>Emden, Stadt</t>
  </si>
  <si>
    <t>Oldenburg (Oldenburg), Stadt</t>
  </si>
  <si>
    <t>Osnabrück, Stadt</t>
  </si>
  <si>
    <t>Wilhelmshaven, Stadt</t>
  </si>
  <si>
    <t>Ammerland</t>
  </si>
  <si>
    <t>Aurich</t>
  </si>
  <si>
    <t>Cloppenburg</t>
  </si>
  <si>
    <t>Emsland</t>
  </si>
  <si>
    <t>Friesland</t>
  </si>
  <si>
    <t>Grafschaft Bentheim</t>
  </si>
  <si>
    <t>Leer</t>
  </si>
  <si>
    <t>Oldenburg</t>
  </si>
  <si>
    <t>Osnabrück</t>
  </si>
  <si>
    <t>Vechta</t>
  </si>
  <si>
    <t>Wesermarsch</t>
  </si>
  <si>
    <t>Wittmund</t>
  </si>
  <si>
    <t>HB</t>
  </si>
  <si>
    <t>Bremen, Stadt</t>
  </si>
  <si>
    <t>Bremerhaven, Stadt</t>
  </si>
  <si>
    <t>NRW</t>
  </si>
  <si>
    <t>Düsseldorf, Stadt</t>
  </si>
  <si>
    <t>Duisburg, Stadt</t>
  </si>
  <si>
    <t>Essen, Stadt</t>
  </si>
  <si>
    <t>Krefeld, Stadt</t>
  </si>
  <si>
    <t>Mönchengladbach, Stadt</t>
  </si>
  <si>
    <t>Mülheim an der Ruhr, Stadt</t>
  </si>
  <si>
    <t>Oberhausen, Stadt</t>
  </si>
  <si>
    <t>Remscheid, Stadt</t>
  </si>
  <si>
    <t>Solingen, Klingenstadt</t>
  </si>
  <si>
    <t>Wuppertal, Stadt</t>
  </si>
  <si>
    <t>Kleve</t>
  </si>
  <si>
    <t>Mettmann</t>
  </si>
  <si>
    <t>Rhein-Kreis Neuss</t>
  </si>
  <si>
    <t>Viersen</t>
  </si>
  <si>
    <t>Wesel</t>
  </si>
  <si>
    <t>Bonn, Stadt</t>
  </si>
  <si>
    <t>Köln, Stadt</t>
  </si>
  <si>
    <t>Leverkusen, Stadt</t>
  </si>
  <si>
    <t>Städteregion Aachen</t>
  </si>
  <si>
    <t>Düren</t>
  </si>
  <si>
    <t>Rhein-Erft-Kreis</t>
  </si>
  <si>
    <t>Euskirchen</t>
  </si>
  <si>
    <t>Heinsberg</t>
  </si>
  <si>
    <t>Oberbergischer Kreis</t>
  </si>
  <si>
    <t>Rheinisch-Bergischer Kreis</t>
  </si>
  <si>
    <t>Rhein-Sieg-Kreis</t>
  </si>
  <si>
    <t>Bottrop, Stadt</t>
  </si>
  <si>
    <t>Gelsenkirchen, Stadt</t>
  </si>
  <si>
    <t>Münster, Stadt</t>
  </si>
  <si>
    <t>Borken</t>
  </si>
  <si>
    <t>Coesfeld</t>
  </si>
  <si>
    <t>Recklinghausen</t>
  </si>
  <si>
    <t>Steinfurt</t>
  </si>
  <si>
    <t>Warendorf</t>
  </si>
  <si>
    <t>Bielefeld, Stadt</t>
  </si>
  <si>
    <t>Gütersloh</t>
  </si>
  <si>
    <t>Herford</t>
  </si>
  <si>
    <t>Höxter</t>
  </si>
  <si>
    <t>Lippe</t>
  </si>
  <si>
    <t>Minden-Lübbecke</t>
  </si>
  <si>
    <t>Paderborn</t>
  </si>
  <si>
    <t>Bochum, Stadt</t>
  </si>
  <si>
    <t>Dortmund, Stadt</t>
  </si>
  <si>
    <t>Hagen, Stadt der FernUniversität</t>
  </si>
  <si>
    <t>Hamm, Stadt</t>
  </si>
  <si>
    <t>Herne, Stadt</t>
  </si>
  <si>
    <t>Ennepe-Ruhr-Kreis</t>
  </si>
  <si>
    <t>Hochsauerlandkreis</t>
  </si>
  <si>
    <t>Märkischer Kreis</t>
  </si>
  <si>
    <t>Olpe</t>
  </si>
  <si>
    <t>Siegen-Wittgenstein</t>
  </si>
  <si>
    <t>Soest</t>
  </si>
  <si>
    <t>Unna</t>
  </si>
  <si>
    <t>HE</t>
  </si>
  <si>
    <t>Darmstadt, Wissenschaftsstadt</t>
  </si>
  <si>
    <t>Frankfurt am Main, Stadt</t>
  </si>
  <si>
    <t>Offenbach am Main, Stadt</t>
  </si>
  <si>
    <t>Wiesbaden, Landeshauptstadt</t>
  </si>
  <si>
    <t>Bergstraße</t>
  </si>
  <si>
    <t>Darmstadt-Dieburg</t>
  </si>
  <si>
    <t>Groß-Gerau</t>
  </si>
  <si>
    <t>Hochtaunuskreis</t>
  </si>
  <si>
    <t>Main-Kinzig-Kreis</t>
  </si>
  <si>
    <t>Main-Taunus-Kreis</t>
  </si>
  <si>
    <t>Odenwaldkreis</t>
  </si>
  <si>
    <t>Offenbach</t>
  </si>
  <si>
    <t>Rheingau-Taunus-Kreis</t>
  </si>
  <si>
    <t>Wetteraukreis</t>
  </si>
  <si>
    <t>Gießen</t>
  </si>
  <si>
    <t>Lahn-Dill-Kreis</t>
  </si>
  <si>
    <t>Limburg-Weilburg</t>
  </si>
  <si>
    <t>Marburg-Biedenkopf</t>
  </si>
  <si>
    <t>Vogelsbergkreis</t>
  </si>
  <si>
    <t>Kassel, documenta-Stadt</t>
  </si>
  <si>
    <t>Fulda</t>
  </si>
  <si>
    <t>Hersfeld-Rotenburg</t>
  </si>
  <si>
    <t>Kassel</t>
  </si>
  <si>
    <t>Schwalm-Eder-Kreis</t>
  </si>
  <si>
    <t>Waldeck-Frankenberg</t>
  </si>
  <si>
    <t>Werra-Meißner-Kreis</t>
  </si>
  <si>
    <t>RP</t>
  </si>
  <si>
    <t>Koblenz, kreisfreie Stadt</t>
  </si>
  <si>
    <t>Ahrweiler</t>
  </si>
  <si>
    <t>Altenkirchen (Westerwald)</t>
  </si>
  <si>
    <t>Bad Kreuznach</t>
  </si>
  <si>
    <t>Birkenfeld</t>
  </si>
  <si>
    <t>Cochem-Zell</t>
  </si>
  <si>
    <t>Mayen-Koblenz</t>
  </si>
  <si>
    <t>Neuwied</t>
  </si>
  <si>
    <t>Rhein-Hunsrück-Kreis</t>
  </si>
  <si>
    <t>Rhein-Lahn-Kreis</t>
  </si>
  <si>
    <t>Westerwaldkreis</t>
  </si>
  <si>
    <t>Trier, kreisfreie Stadt</t>
  </si>
  <si>
    <t>Bernkastel-Wittlich</t>
  </si>
  <si>
    <t>Eifelkreis Bitburg-Prüm</t>
  </si>
  <si>
    <t>Vulkaneifel</t>
  </si>
  <si>
    <t>Trier-Saarburg</t>
  </si>
  <si>
    <t>Frankenthal (Pfalz), kreisfreie Stadt</t>
  </si>
  <si>
    <t>Kaiserslautern, kreisfreie Stadt</t>
  </si>
  <si>
    <t>Landau in der Pfalz, kreisfreie Stadt</t>
  </si>
  <si>
    <t>Ludwigshafen am Rhein, kreisfreie Stadt</t>
  </si>
  <si>
    <t>Mainz, kreisfreie Stadt</t>
  </si>
  <si>
    <t>Neustadt an der Weinstraße, kreisfreie Stadt</t>
  </si>
  <si>
    <t>Pirmasens, kreisfreie Stadt</t>
  </si>
  <si>
    <t>Speyer, kreisfreie Stadt</t>
  </si>
  <si>
    <t>Worms, kreisfreie Stadt</t>
  </si>
  <si>
    <t>Zweibrücken, kreisfreie Stadt</t>
  </si>
  <si>
    <t>Alzey-Worms</t>
  </si>
  <si>
    <t>Bad Dürkheim</t>
  </si>
  <si>
    <t>Donnersbergkreis</t>
  </si>
  <si>
    <t>Germersheim</t>
  </si>
  <si>
    <t>Kaiserslautern</t>
  </si>
  <si>
    <t>Kusel</t>
  </si>
  <si>
    <t>Südliche Weinstraße</t>
  </si>
  <si>
    <t>Rhein-Pfalz-Kreis</t>
  </si>
  <si>
    <t>Mainz-Bingen</t>
  </si>
  <si>
    <t>Südwestpfalz</t>
  </si>
  <si>
    <t>BW</t>
  </si>
  <si>
    <t>Böblingen</t>
  </si>
  <si>
    <t>Esslingen</t>
  </si>
  <si>
    <t>Göppingen</t>
  </si>
  <si>
    <t>Ludwigsburg</t>
  </si>
  <si>
    <t>Rems-Murr-Kreis</t>
  </si>
  <si>
    <t>Hohenlohekreis</t>
  </si>
  <si>
    <t>Schwäbisch Hall</t>
  </si>
  <si>
    <t>Main-Tauber-Kreis</t>
  </si>
  <si>
    <t>Heidenheim</t>
  </si>
  <si>
    <t>Ostalbkreis</t>
  </si>
  <si>
    <t>Rastatt</t>
  </si>
  <si>
    <t>Neckar-Odenwald-Kreis</t>
  </si>
  <si>
    <t>Rhein-Neckar-Kreis</t>
  </si>
  <si>
    <t>Calw</t>
  </si>
  <si>
    <t>Enzkreis</t>
  </si>
  <si>
    <t>Freudenstadt</t>
  </si>
  <si>
    <t>Breisgau-Hochschwarzwald</t>
  </si>
  <si>
    <t>Emmendingen</t>
  </si>
  <si>
    <t>Ortenaukreis</t>
  </si>
  <si>
    <t>Rottweil</t>
  </si>
  <si>
    <t>Schwarzwald-Baar-Kreis</t>
  </si>
  <si>
    <t>Tuttlingen</t>
  </si>
  <si>
    <t>Konstanz</t>
  </si>
  <si>
    <t>Lörrach</t>
  </si>
  <si>
    <t>Waldshut</t>
  </si>
  <si>
    <t>Reutlingen</t>
  </si>
  <si>
    <t>Tübingen</t>
  </si>
  <si>
    <t>Zollernalbkreis</t>
  </si>
  <si>
    <t>Alb-Donau-Kreis</t>
  </si>
  <si>
    <t>Biberach</t>
  </si>
  <si>
    <t>Bodenseekreis</t>
  </si>
  <si>
    <t>Ravensburg</t>
  </si>
  <si>
    <t>Sigmaringen</t>
  </si>
  <si>
    <t>BY</t>
  </si>
  <si>
    <t>Ingolstadt</t>
  </si>
  <si>
    <t>München, Landeshauptstadt</t>
  </si>
  <si>
    <t>Rosenheim</t>
  </si>
  <si>
    <t>Altötting</t>
  </si>
  <si>
    <t>Berchtesgadener Land</t>
  </si>
  <si>
    <t>Bad Tölz-Wolfratshausen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</si>
  <si>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</si>
  <si>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</si>
  <si>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</si>
  <si>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</si>
  <si>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</si>
  <si>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</si>
  <si>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</si>
  <si>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</si>
  <si>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Miesbach</t>
  </si>
  <si>
    <t>Mühldorf a.Inn</t>
  </si>
  <si>
    <t>München</t>
  </si>
  <si>
    <t>Neuburg-Schrobenhausen</t>
  </si>
  <si>
    <t>Pfaffenhofen a.d.Ilm</t>
  </si>
  <si>
    <t>Starnberg</t>
  </si>
  <si>
    <t>Traunstein</t>
  </si>
  <si>
    <t>Weilheim-Schongau</t>
  </si>
  <si>
    <t>Landshut</t>
  </si>
  <si>
    <t>Passau</t>
  </si>
  <si>
    <t>Straubing</t>
  </si>
  <si>
    <t>Deggendorf</t>
  </si>
  <si>
    <t>Freyung-Grafenau</t>
  </si>
  <si>
    <t>Kelheim</t>
  </si>
  <si>
    <t>Regen</t>
  </si>
  <si>
    <t>Rottal-Inn</t>
  </si>
  <si>
    <t>Straubing-Bogen</t>
  </si>
  <si>
    <t>Dingolfing-Landau</t>
  </si>
  <si>
    <t>Amberg</t>
  </si>
  <si>
    <t>Regensburg</t>
  </si>
  <si>
    <t>Weiden i.d.OPf.</t>
  </si>
  <si>
    <t>Amberg-Sulzbach</t>
  </si>
  <si>
    <t>Cham</t>
  </si>
  <si>
    <t>Neumarkt i.d.OPf.</t>
  </si>
  <si>
    <t>Neustadt a.d.Waldnaab</t>
  </si>
  <si>
    <t>Schwandorf</t>
  </si>
  <si>
    <t>Tirschenreuth</t>
  </si>
  <si>
    <t>Bamberg</t>
  </si>
  <si>
    <t>Bayreuth</t>
  </si>
  <si>
    <t>Coburg</t>
  </si>
  <si>
    <t>Hof</t>
  </si>
  <si>
    <t>Forchheim</t>
  </si>
  <si>
    <t>Kronach</t>
  </si>
  <si>
    <t>Kulmbach</t>
  </si>
  <si>
    <t>Lichtenfels</t>
  </si>
  <si>
    <t>Wunsiedel i.Fichtelgebirge</t>
  </si>
  <si>
    <t>Ansbach</t>
  </si>
  <si>
    <t>Erlangen</t>
  </si>
  <si>
    <t>Fürth</t>
  </si>
  <si>
    <t>Nürnberg</t>
  </si>
  <si>
    <t>Schwabach</t>
  </si>
  <si>
    <t>Erlangen-Höchstadt</t>
  </si>
  <si>
    <t>Nürnberger Land</t>
  </si>
  <si>
    <t>Neustadt a.d.Aisch-Bad Windsheim</t>
  </si>
  <si>
    <t>Roth</t>
  </si>
  <si>
    <t>Weißenburg-Gunzenhausen</t>
  </si>
  <si>
    <t>Aschaffenburg</t>
  </si>
  <si>
    <t>Schweinfurt</t>
  </si>
  <si>
    <t>Würzburg</t>
  </si>
  <si>
    <t>Bad Kissingen</t>
  </si>
  <si>
    <t>Rhön-Grabfeld</t>
  </si>
  <si>
    <t>Haßberge</t>
  </si>
  <si>
    <t>Kitzingen</t>
  </si>
  <si>
    <t>Miltenberg</t>
  </si>
  <si>
    <t>Main-Spessart</t>
  </si>
  <si>
    <t>Augsburg</t>
  </si>
  <si>
    <t>Kaufbeuren</t>
  </si>
  <si>
    <t>Kempten (Allgäu)</t>
  </si>
  <si>
    <t>Memmingen</t>
  </si>
  <si>
    <t>Aichach-Friedberg</t>
  </si>
  <si>
    <t>Dillingen a.d.Donau</t>
  </si>
  <si>
    <t>Günzburg</t>
  </si>
  <si>
    <t>Neu-Ulm</t>
  </si>
  <si>
    <t>Lindau (Bodensee)</t>
  </si>
  <si>
    <t>Ostallgäu</t>
  </si>
  <si>
    <t>Unterallgäu</t>
  </si>
  <si>
    <t>Donau-Ries</t>
  </si>
  <si>
    <t>Oberallgäu</t>
  </si>
  <si>
    <t>SL</t>
  </si>
  <si>
    <t>Regionalverband Saarbrücken</t>
  </si>
  <si>
    <t>Merzig-Wadern</t>
  </si>
  <si>
    <t>Neunkirchen</t>
  </si>
  <si>
    <t>Saarlouis</t>
  </si>
  <si>
    <t>Saarpfalz-Kreis</t>
  </si>
  <si>
    <t>St. Wendel</t>
  </si>
  <si>
    <t>BE</t>
  </si>
  <si>
    <t>Berlin, Stadt</t>
  </si>
  <si>
    <t>BB</t>
  </si>
  <si>
    <t>Brandenburg an der Havel, Stadt</t>
  </si>
  <si>
    <t>Cottbus, Stadt</t>
  </si>
  <si>
    <t>Frankfurt (Oder), Stadt</t>
  </si>
  <si>
    <t>Potsdam, Stadt</t>
  </si>
  <si>
    <t>Barnim</t>
  </si>
  <si>
    <t>Dahme-Spreewald</t>
  </si>
  <si>
    <t>Elbe-Elster</t>
  </si>
  <si>
    <t>Havelland</t>
  </si>
  <si>
    <t>Märkisch-Oderland</t>
  </si>
  <si>
    <t>Oberhavel</t>
  </si>
  <si>
    <t>Oberspreewald-Lausitz</t>
  </si>
  <si>
    <t>Oder-Spree</t>
  </si>
  <si>
    <t>Ostprignitz-Ruppin</t>
  </si>
  <si>
    <t>Potsdam-Mittelmark</t>
  </si>
  <si>
    <t>Prignitz</t>
  </si>
  <si>
    <t>Spree-Neiße</t>
  </si>
  <si>
    <t>Teltow-Fläming</t>
  </si>
  <si>
    <t>Uckermark</t>
  </si>
  <si>
    <t>MV</t>
  </si>
  <si>
    <t>Rostock</t>
  </si>
  <si>
    <t>Schwerin</t>
  </si>
  <si>
    <t>Mecklenburgische Seenplatte</t>
  </si>
  <si>
    <t>Landkreis Rostock</t>
  </si>
  <si>
    <t>Vorpommern-Rügen</t>
  </si>
  <si>
    <t>Nordwestmecklenburg</t>
  </si>
  <si>
    <t>Vorpommern-Greifswald</t>
  </si>
  <si>
    <t>Ludwigslust-Parchim</t>
  </si>
  <si>
    <t>SN</t>
  </si>
  <si>
    <t>Chemnitz, Stadt</t>
  </si>
  <si>
    <t>Erzgebirgskreis</t>
  </si>
  <si>
    <t>Mittelsachsen</t>
  </si>
  <si>
    <t>Vogtlandkreis</t>
  </si>
  <si>
    <t>Zwickau</t>
  </si>
  <si>
    <t>Dresden, Stadt</t>
  </si>
  <si>
    <t>Bautzen</t>
  </si>
  <si>
    <t>Görlitz</t>
  </si>
  <si>
    <t>Meißen</t>
  </si>
  <si>
    <t>Sächsische Schweiz-Osterzgebirge</t>
  </si>
  <si>
    <t>Leipzig, Stadt</t>
  </si>
  <si>
    <t>Leipzig</t>
  </si>
  <si>
    <t>Nordsachsen</t>
  </si>
  <si>
    <t>ST</t>
  </si>
  <si>
    <t>Dessau-Roßlau, Stadt</t>
  </si>
  <si>
    <t>Halle (Saale), Stadt</t>
  </si>
  <si>
    <t>Magdeburg, Landeshauptstadt</t>
  </si>
  <si>
    <t>Altmarkkreis Salzwedel</t>
  </si>
  <si>
    <t>Anhalt-Bitterfeld</t>
  </si>
  <si>
    <t>Börde</t>
  </si>
  <si>
    <t>Burgenlandkreis</t>
  </si>
  <si>
    <t>Harz</t>
  </si>
  <si>
    <t>Jerichower Land</t>
  </si>
  <si>
    <t>Mansfeld-Südharz</t>
  </si>
  <si>
    <t>Saalekreis</t>
  </si>
  <si>
    <t>Salzlandkreis</t>
  </si>
  <si>
    <t>Stendal</t>
  </si>
  <si>
    <t>Wittenberg</t>
  </si>
  <si>
    <t>TH</t>
  </si>
  <si>
    <t>Erfurt, Stadt</t>
  </si>
  <si>
    <t>Gera, Stadt</t>
  </si>
  <si>
    <t>Jena, Stadt</t>
  </si>
  <si>
    <t>Suhl, Stadt</t>
  </si>
  <si>
    <t>Weimar, Stadt</t>
  </si>
  <si>
    <t>Eisenach, Stadt</t>
  </si>
  <si>
    <t>Eichsfeld</t>
  </si>
  <si>
    <t>Nordhausen</t>
  </si>
  <si>
    <t>Wartburgkreis</t>
  </si>
  <si>
    <t>Unstrut-Hainich-Kreis</t>
  </si>
  <si>
    <t>Kyffhäuserkreis</t>
  </si>
  <si>
    <t>Schmalkalden-Meiningen</t>
  </si>
  <si>
    <t>Gotha</t>
  </si>
  <si>
    <t>Sömmerda</t>
  </si>
  <si>
    <t>Hildburghausen</t>
  </si>
  <si>
    <t>Ilm-Kreis</t>
  </si>
  <si>
    <t>Weimarer Land</t>
  </si>
  <si>
    <t>Sonneberg</t>
  </si>
  <si>
    <t>Saalfeld-Rudolstadt</t>
  </si>
  <si>
    <t>Saale-Holzland-Kreis</t>
  </si>
  <si>
    <t>Saale-Orla-Kreis</t>
  </si>
  <si>
    <t>Greiz</t>
  </si>
  <si>
    <t>Altenburger Land</t>
  </si>
  <si>
    <t>Industry share</t>
  </si>
  <si>
    <t>non-domestic VoLA [€/kWh]</t>
  </si>
  <si>
    <t xml:space="preserve">Basic Metals </t>
  </si>
  <si>
    <t>Non-Metallic Minerals</t>
  </si>
  <si>
    <t>Average Verarbeitendes Gewerbe</t>
  </si>
  <si>
    <t xml:space="preserve">Transport </t>
  </si>
  <si>
    <t>Agriculture, Forestry and Fishing</t>
  </si>
  <si>
    <t>Services</t>
  </si>
  <si>
    <t>AT</t>
  </si>
  <si>
    <t>Balkan</t>
  </si>
  <si>
    <t>Baltic</t>
  </si>
  <si>
    <t>CH</t>
  </si>
  <si>
    <t>CZ</t>
  </si>
  <si>
    <t>DE</t>
  </si>
  <si>
    <t>DK</t>
  </si>
  <si>
    <t>FR</t>
  </si>
  <si>
    <t>HU</t>
  </si>
  <si>
    <t>Iberia</t>
  </si>
  <si>
    <t>IT</t>
  </si>
  <si>
    <t>NL</t>
  </si>
  <si>
    <t>PL</t>
  </si>
  <si>
    <t>RO</t>
  </si>
  <si>
    <t>SE</t>
  </si>
  <si>
    <t>SK</t>
  </si>
  <si>
    <t>UK</t>
  </si>
  <si>
    <t>NO</t>
  </si>
  <si>
    <t>SI</t>
  </si>
  <si>
    <t xml:space="preserve">Industry </t>
  </si>
  <si>
    <t>Service</t>
  </si>
  <si>
    <t>housholds</t>
  </si>
  <si>
    <t>transport</t>
  </si>
  <si>
    <t xml:space="preserve">el Energy </t>
  </si>
  <si>
    <t>GDP</t>
  </si>
  <si>
    <t>Proportion total demand</t>
  </si>
  <si>
    <t>Service share</t>
  </si>
  <si>
    <t>Households</t>
  </si>
  <si>
    <t>households</t>
  </si>
  <si>
    <t>other industry</t>
  </si>
  <si>
    <t>NR</t>
  </si>
  <si>
    <t>Start of nice formula</t>
  </si>
  <si>
    <t>Household</t>
  </si>
  <si>
    <t>Betriebe, Tätige Personen, Gesamtumsatz - Stichtag 30.06. -
regionale Tiefe: Kreise und krfr. Städte (bis 30.06.2016)</t>
  </si>
  <si>
    <t>Ergänzungserhebung im Bauhauptgewerbe</t>
  </si>
  <si>
    <t>Stichtag
Kreise und kreisfreie Städte</t>
  </si>
  <si>
    <t>Gesamtumsatz des Vorjahres (bis 30.06.2016)</t>
  </si>
  <si>
    <t>Tsd. EUR</t>
  </si>
  <si>
    <t>30.06.2019</t>
  </si>
  <si>
    <t>-</t>
  </si>
  <si>
    <t>.</t>
  </si>
  <si>
    <t>zu  gesamter Tabelle</t>
  </si>
  <si>
    <t>Berlin (1995 bis 2000): bezogen auf den Gebietsstand</t>
  </si>
  <si>
    <t>01.01.2001;</t>
  </si>
  <si>
    <t>Deutschland (1995): Eventuelle Differenzen zwischen dem</t>
  </si>
  <si>
    <t>Ergebnis für Deutschland und der Summe der Länder beruhen</t>
  </si>
  <si>
    <t>auf nachträglichen Ergebniskorrekturen einzelner Länder nach</t>
  </si>
  <si>
    <t>Aufbereitung und Veröffentlichung des Bundesergebnisses.</t>
  </si>
  <si>
    <t>Berlin: Kreistabelle liegt auch für Bezirke vor.</t>
  </si>
  <si>
    <t>Bayern, Hessen, Nordrhein-Westfalen, Saarland, Sachsen:</t>
  </si>
  <si>
    <t>Kreistabelle liegt auch für Gemeinden vor.</t>
  </si>
  <si>
    <t>- Namensnennung - Version 2.0. | Stand: 11.11.2021 / 15:40:38</t>
  </si>
  <si>
    <t>2000</t>
  </si>
  <si>
    <t>4000</t>
  </si>
  <si>
    <t>11000</t>
  </si>
  <si>
    <t>Dokumentation Load Shed share</t>
  </si>
  <si>
    <t>i = Sector</t>
  </si>
  <si>
    <t>n_i = number of people Working in the sector i</t>
  </si>
  <si>
    <t>S_i = share of each Sector in a Kreis</t>
  </si>
  <si>
    <t>VG_i = total number of peoble working in i</t>
  </si>
  <si>
    <t>C(i) = construction sector</t>
  </si>
  <si>
    <t>1) sum(ni) &gt; 0, VG_i &gt; 0</t>
  </si>
  <si>
    <t>2) sum(ni) &gt; 0, VG_i = 0</t>
  </si>
  <si>
    <t>3) sum(ni) = 0, VG_i &gt; 0</t>
  </si>
  <si>
    <t>4) sum(ni) = 0, VG_i = 0</t>
  </si>
  <si>
    <t>S_i = VG_i</t>
  </si>
  <si>
    <t>ind_share = share of all i without construction</t>
  </si>
  <si>
    <t>S_i_DE = share of each sector in germany</t>
  </si>
  <si>
    <t>ind_share = sum(i without C(i))/ sum(i)</t>
  </si>
  <si>
    <t>S_C(i) = 1 - ind_share</t>
  </si>
  <si>
    <t>Construction share</t>
  </si>
  <si>
    <t>S_i = (ni/ sum(ni)) * ind_Share</t>
  </si>
  <si>
    <t xml:space="preserve">ind_share </t>
  </si>
  <si>
    <t>S_C(i)</t>
  </si>
  <si>
    <t>S_i = (ni/ VG_i) * ind_Share</t>
  </si>
  <si>
    <t>Adjusted TOTAL</t>
  </si>
  <si>
    <t>TOTAL</t>
  </si>
  <si>
    <t xml:space="preserve">Based on available Date five cases for the share of each industrial sector fom total industy are possible </t>
  </si>
  <si>
    <t xml:space="preserve">5) sum(ni) &gt; VG_i </t>
  </si>
  <si>
    <t>VG_i* = Sum(ni)</t>
  </si>
  <si>
    <t>no Data</t>
  </si>
  <si>
    <t>normal data</t>
  </si>
  <si>
    <t>no total number data</t>
  </si>
  <si>
    <t>no sectorwise number data</t>
  </si>
  <si>
    <t xml:space="preserve">due to mising total data </t>
  </si>
  <si>
    <t>0&lt;x&lt;1</t>
  </si>
  <si>
    <t>no values</t>
  </si>
  <si>
    <t xml:space="preserve">no values </t>
  </si>
  <si>
    <t>values</t>
  </si>
  <si>
    <t>case Nr. 5</t>
  </si>
  <si>
    <t>colum "TOTAL"</t>
  </si>
  <si>
    <t>column "Construction"</t>
  </si>
  <si>
    <t>Demand breakdown 2</t>
  </si>
  <si>
    <t>Germany total</t>
  </si>
  <si>
    <t>check</t>
  </si>
  <si>
    <t>Demand breakdown final</t>
  </si>
  <si>
    <t>Industrie demand values:</t>
  </si>
  <si>
    <t>S_i * ind_demand</t>
  </si>
  <si>
    <t>Total_ind_demand_including_construction = total demand - residental sector - Service sector</t>
  </si>
  <si>
    <t>Total_ind_demand = total demand - residental sector - Service sector - construction</t>
  </si>
  <si>
    <t>construction_demand</t>
  </si>
  <si>
    <t>1) S_C(i)*  ind_demand if S_c(i) &lt;1 ( if S_c(i) = 1,93%)</t>
  </si>
  <si>
    <t>2) (S_C(i) - ind_share) *  ind_demand if S_c(i)  =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</si>
</sst>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1">
    <numFmt numFmtId="42" formatCode="_-* #,##0\ &quot;€&quot;_-;\-* #,##0\ &quot;€&quot;_-;_-* &quot;-&quot;\ &quot;€&quot;_-;_-@_-"/>
    <numFmt numFmtId="41" formatCode="_-* #,##0_-;\-* #,##0_-;_-* &quot;-&quot;_-;_-@_-"/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\ #\ ###\ ###\ ##0\ \ ;\ \–###\ ###\ ##0\ \ ;\ * \–\ \ ;\ * @\ \ "/>
    <numFmt numFmtId="165" formatCode="\ ??0.0\ \ ;\ * \–??0.0\ \ ;\ * \–\ \ ;\ * @\ \ "/>
    <numFmt numFmtId="166" formatCode="\ ####0.0\ \ ;\ * \–####0.0\ \ ;\ * \X\ \ ;\ * @\ \ "/>
    <numFmt numFmtId="167" formatCode="\ ##0\ \ ;\ * \x\ \ ;\ * @\ \ "/>
    <numFmt numFmtId="168" formatCode="#,##0;\-#,##0\ \ "/>
    <numFmt numFmtId="169" formatCode="\ ##\ ###\ ##0.0\ \ ;\ \–#\ ###\ ##0.0\ \ ;\ * \–\ \ ;\ * @\ \ "/>
    <numFmt numFmtId="170" formatCode="\ #\ ###\ ##0.000\ \ ;\ \–###\ ##0.000\ \ ;\ * \–\ \ ;\ * @\ \ "/>
    <numFmt numFmtId="171" formatCode="\ #\ ###\ ##0.00\ \ ;\ \–###\ ##0.00\ \ ;\ * \–\ \ ;\ * @\ \ "/>
    <numFmt numFmtId="172" formatCode="@\ *."/>
    <numFmt numFmtId="173" formatCode="\ \ @\ *."/>
    <numFmt numFmtId="174" formatCode="\ \ \ \ @\ *."/>
    <numFmt numFmtId="175" formatCode="\ \ \ \ \ \ @\ *."/>
    <numFmt numFmtId="176" formatCode="\ \ \ \ \ \ @"/>
    <numFmt numFmtId="177" formatCode="\ \ \ \ \ \ \ @\ *."/>
    <numFmt numFmtId="178" formatCode="\ \ \ \ @"/>
    <numFmt numFmtId="179" formatCode="\ \ @"/>
    <numFmt numFmtId="180" formatCode="\ \ \ @\ *."/>
    <numFmt numFmtId="181" formatCode="\ @"/>
    <numFmt numFmtId="182" formatCode="\ \ \ @"/>
    <numFmt numFmtId="183" formatCode="\ @\ *."/>
    <numFmt numFmtId="184" formatCode="\ \ \ \ \ \ \ \ \ @\ *."/>
    <numFmt numFmtId="185" formatCode="\ \ \ \ \ \ \ \ \ \ @\ *."/>
    <numFmt numFmtId="186" formatCode="\ \ \ \ \ \ \ \ \ @"/>
    <numFmt numFmtId="187" formatCode="\ \ \ \ \ \ \ \ \ \ \ \ @\ *."/>
    <numFmt numFmtId="188" formatCode="\ \ \ \ \ \ \ \ \ \ \ \ @"/>
    <numFmt numFmtId="189" formatCode="\ \ \ \ \ \ \ \ \ \ \ \ \ @\ *."/>
    <numFmt numFmtId="190" formatCode="0.000"/>
  </numFmts>
  <fonts count="49">
    <font>
      <sz val="10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</font>
    <font>
      <i/>
      <sz val="10"/>
      <name val="Arial"/>
    </font>
    <font>
      <sz val="10"/>
      <name val="Arial"/>
    </font>
    <font>
      <sz val="10"/>
      <name val="Arial"/>
    </font>
    <font>
      <sz val="11"/>
      <color rgb="FF9C5700"/>
      <name val="Calibri"/>
      <family val="2"/>
      <scheme val="minor"/>
    </font>
    <font>
      <sz val="10"/>
      <color theme="9"/>
      <name val="Arial"/>
      <family val="2"/>
    </font>
    <font>
      <sz val="10"/>
      <name val="Arial"/>
      <family val="2"/>
    </font>
    <font>
      <sz val="10"/>
      <color rgb="FF7030A0"/>
      <name val="Arial"/>
      <family val="2"/>
    </font>
    <font>
      <sz val="10"/>
      <color rgb="FFFF0000"/>
      <name val="Arial"/>
      <family val="2"/>
    </font>
    <font>
      <sz val="10"/>
      <color theme="9" tint="-0.499984740745262"/>
      <name val="Arial"/>
      <family val="2"/>
    </font>
    <font>
      <sz val="10"/>
      <color theme="7"/>
      <name val="Arial"/>
      <family val="2"/>
    </font>
    <font>
      <sz val="10"/>
      <color theme="7" tint="-0.499984740745262"/>
      <name val="Arial"/>
      <family val="2"/>
    </font>
    <font>
      <sz val="10"/>
      <color rgb="FF00B0F0"/>
      <name val="Arial"/>
      <family val="2"/>
    </font>
    <font>
      <sz val="10"/>
      <color theme="1" tint="4.9989318521683403E-2"/>
      <name val="Arial"/>
      <family val="2"/>
    </font>
    <font>
      <sz val="10"/>
      <color rgb="FFFF3399"/>
      <name val="Arial"/>
      <family val="2"/>
    </font>
    <font>
      <sz val="10"/>
      <color rgb="FF0070C0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theme="7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FF3399"/>
      <name val="Calibri"/>
      <family val="2"/>
      <scheme val="minor"/>
    </font>
    <font>
      <sz val="11"/>
      <name val="Calibri"/>
      <family val="2"/>
      <scheme val="minor"/>
    </font>
    <font>
      <sz val="8"/>
      <name val="Arial"/>
      <family val="2"/>
    </font>
    <font>
      <sz val="11"/>
      <color theme="1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sz val="10"/>
      <name val="Times New Roman"/>
      <family val="1"/>
    </font>
    <font>
      <u/>
      <sz val="8"/>
      <color indexed="12"/>
      <name val="Arial"/>
      <family val="2"/>
    </font>
    <font>
      <b/>
      <u/>
      <sz val="8"/>
      <color indexed="12"/>
      <name val="Arial"/>
      <family val="2"/>
    </font>
    <font>
      <sz val="7"/>
      <name val="Letter Gothic CE"/>
      <family val="3"/>
      <charset val="238"/>
    </font>
    <font>
      <u/>
      <sz val="11"/>
      <color theme="1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8"/>
      <name val="Calibri"/>
      <family val="2"/>
      <scheme val="minor"/>
    </font>
    <font>
      <sz val="8"/>
      <name val="Calibri"/>
      <family val="2"/>
      <scheme val="minor"/>
    </font>
    <font>
      <b/>
      <sz val="10"/>
      <name val="Arial"/>
      <family val="2"/>
    </font>
    <font>
      <i/>
      <sz val="10"/>
      <name val="Arial"/>
      <family val="2"/>
    </font>
    <font>
      <sz val="10"/>
      <color indexed="8"/>
      <name val="Calibri"/>
      <family val="2"/>
      <scheme val="minor"/>
    </font>
    <font>
      <sz val="11"/>
      <color theme="8" tint="-0.499984740745262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none">
        <bgColor indexed="64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CC"/>
      </patternFill>
    </fill>
    <fill>
      <patternFill patternType="solid">
        <fgColor theme="5" tint="-0.249977111117893"/>
        <bgColor indexed="64"/>
      </patternFill>
    </fill>
  </fills>
  <borders count="15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/>
      <bottom/>
      <diagonal/>
    </border>
  </borders>
  <cellStyleXfs count="69">
    <xf numFmtId="0" fontId="0" fillId="0" borderId="0"/>
    <xf numFmtId="0" fontId="6" fillId="3" borderId="0" applyNumberFormat="0" applyBorder="0" applyAlignment="0" applyProtection="0"/>
    <xf numFmtId="0" fontId="18" fillId="4" borderId="0" applyNumberFormat="0" applyBorder="0" applyAlignment="0" applyProtection="0"/>
    <xf numFmtId="0" fontId="19" fillId="5" borderId="0" applyNumberFormat="0" applyBorder="0" applyAlignment="0" applyProtection="0"/>
    <xf numFmtId="0" fontId="1" fillId="6" borderId="0" applyNumberFormat="0" applyBorder="0" applyAlignment="0" applyProtection="0"/>
    <xf numFmtId="0" fontId="8" fillId="2" borderId="0"/>
    <xf numFmtId="0" fontId="8" fillId="2" borderId="0"/>
    <xf numFmtId="9" fontId="8" fillId="2" borderId="0" applyFont="0" applyFill="0" applyBorder="0" applyAlignment="0" applyProtection="0"/>
    <xf numFmtId="44" fontId="8" fillId="2" borderId="0" applyFont="0" applyFill="0" applyBorder="0" applyAlignment="0" applyProtection="0"/>
    <xf numFmtId="42" fontId="8" fillId="2" borderId="0" applyFont="0" applyFill="0" applyBorder="0" applyAlignment="0" applyProtection="0"/>
    <xf numFmtId="43" fontId="8" fillId="2" borderId="0" applyFont="0" applyFill="0" applyBorder="0" applyAlignment="0" applyProtection="0"/>
    <xf numFmtId="41" fontId="8" fillId="2" borderId="0" applyFont="0" applyFill="0" applyBorder="0" applyAlignment="0" applyProtection="0"/>
    <xf numFmtId="0" fontId="8" fillId="2" borderId="0"/>
    <xf numFmtId="0" fontId="8" fillId="2" borderId="0"/>
    <xf numFmtId="172" fontId="32" fillId="2" borderId="0"/>
    <xf numFmtId="49" fontId="32" fillId="2" borderId="0"/>
    <xf numFmtId="185" fontId="32" fillId="2" borderId="0">
      <alignment horizontal="center"/>
    </xf>
    <xf numFmtId="187" fontId="32" fillId="2" borderId="0"/>
    <xf numFmtId="188" fontId="32" fillId="2" borderId="0"/>
    <xf numFmtId="189" fontId="32" fillId="2" borderId="0"/>
    <xf numFmtId="183" fontId="40" fillId="2" borderId="0"/>
    <xf numFmtId="181" fontId="40" fillId="2" borderId="0"/>
    <xf numFmtId="173" fontId="34" fillId="2" borderId="0"/>
    <xf numFmtId="179" fontId="40" fillId="2" borderId="0"/>
    <xf numFmtId="180" fontId="32" fillId="2" borderId="0"/>
    <xf numFmtId="182" fontId="40" fillId="2" borderId="0"/>
    <xf numFmtId="174" fontId="34" fillId="2" borderId="0"/>
    <xf numFmtId="178" fontId="40" fillId="2" borderId="0"/>
    <xf numFmtId="175" fontId="32" fillId="2" borderId="0"/>
    <xf numFmtId="176" fontId="32" fillId="2" borderId="0">
      <alignment horizontal="center"/>
    </xf>
    <xf numFmtId="177" fontId="32" fillId="2" borderId="0">
      <alignment horizontal="center"/>
    </xf>
    <xf numFmtId="184" fontId="32" fillId="2" borderId="0"/>
    <xf numFmtId="186" fontId="32" fillId="2" borderId="0">
      <alignment horizontal="center"/>
    </xf>
    <xf numFmtId="170" fontId="34" fillId="2" borderId="0">
      <alignment horizontal="right"/>
    </xf>
    <xf numFmtId="169" fontId="34" fillId="2" borderId="0">
      <alignment horizontal="right"/>
    </xf>
    <xf numFmtId="164" fontId="34" fillId="2" borderId="0">
      <alignment horizontal="right"/>
    </xf>
    <xf numFmtId="0" fontId="34" fillId="2" borderId="0">
      <alignment horizontal="right"/>
    </xf>
    <xf numFmtId="171" fontId="34" fillId="2" borderId="0">
      <alignment horizontal="right"/>
    </xf>
    <xf numFmtId="0" fontId="32" fillId="2" borderId="11"/>
    <xf numFmtId="49" fontId="35" fillId="2" borderId="0">
      <alignment horizontal="left"/>
    </xf>
    <xf numFmtId="0" fontId="38" fillId="2" borderId="0" applyNumberFormat="0" applyFill="0" applyBorder="0" applyAlignment="0" applyProtection="0">
      <alignment vertical="top"/>
      <protection locked="0"/>
    </xf>
    <xf numFmtId="0" fontId="38" fillId="2" borderId="0" applyNumberFormat="0" applyFill="0" applyBorder="0" applyAlignment="0" applyProtection="0">
      <alignment vertical="top"/>
      <protection locked="0"/>
    </xf>
    <xf numFmtId="0" fontId="38" fillId="2" borderId="0" applyNumberFormat="0" applyFill="0" applyBorder="0" applyAlignment="0" applyProtection="0">
      <alignment vertical="top"/>
      <protection locked="0"/>
    </xf>
    <xf numFmtId="0" fontId="32" fillId="2" borderId="0">
      <alignment horizontal="left"/>
    </xf>
    <xf numFmtId="1" fontId="34" fillId="2" borderId="8">
      <alignment horizontal="center"/>
    </xf>
    <xf numFmtId="0" fontId="38" fillId="2" borderId="0">
      <alignment horizontal="left"/>
      <protection locked="0"/>
    </xf>
    <xf numFmtId="0" fontId="39" fillId="2" borderId="0">
      <alignment horizontal="left"/>
      <protection locked="0"/>
    </xf>
    <xf numFmtId="166" fontId="34" fillId="2" borderId="0">
      <alignment horizontal="right"/>
    </xf>
    <xf numFmtId="167" fontId="34" fillId="2" borderId="0">
      <alignment horizontal="right"/>
    </xf>
    <xf numFmtId="172" fontId="40" fillId="2" borderId="0"/>
    <xf numFmtId="49" fontId="32" fillId="2" borderId="0">
      <alignment horizontal="left"/>
    </xf>
    <xf numFmtId="49" fontId="40" fillId="2" borderId="0"/>
    <xf numFmtId="165" fontId="34" fillId="2" borderId="0">
      <alignment horizontal="right"/>
    </xf>
    <xf numFmtId="0" fontId="33" fillId="2" borderId="0"/>
    <xf numFmtId="0" fontId="8" fillId="2" borderId="0"/>
    <xf numFmtId="49" fontId="32" fillId="2" borderId="0">
      <alignment horizontal="left" vertical="top"/>
    </xf>
    <xf numFmtId="168" fontId="37" fillId="2" borderId="12"/>
    <xf numFmtId="0" fontId="36" fillId="2" borderId="0">
      <alignment horizontal="center" vertical="center"/>
    </xf>
    <xf numFmtId="0" fontId="8" fillId="2" borderId="0"/>
    <xf numFmtId="0" fontId="32" fillId="2" borderId="0">
      <alignment horizontal="left"/>
    </xf>
    <xf numFmtId="0" fontId="33" fillId="2" borderId="0"/>
    <xf numFmtId="0" fontId="8" fillId="2" borderId="0"/>
    <xf numFmtId="0" fontId="41" fillId="2" borderId="0" applyNumberFormat="0" applyFill="0" applyBorder="0" applyAlignment="0" applyProtection="0"/>
    <xf numFmtId="0" fontId="8" fillId="2" borderId="0"/>
    <xf numFmtId="0" fontId="21" fillId="2" borderId="0"/>
    <xf numFmtId="0" fontId="8" fillId="2" borderId="0"/>
    <xf numFmtId="0" fontId="38" fillId="2" borderId="0" applyNumberFormat="0" applyFill="0" applyBorder="0" applyAlignment="0" applyProtection="0">
      <alignment vertical="top"/>
      <protection locked="0"/>
    </xf>
    <xf numFmtId="0" fontId="39" fillId="2" borderId="0">
      <alignment horizontal="left"/>
      <protection locked="0"/>
    </xf>
    <xf numFmtId="0" fontId="47" fillId="12" borderId="13" applyNumberFormat="0" applyFont="0" applyAlignment="0" applyProtection="0"/>
  </cellStyleXfs>
  <cellXfs count="119">
    <xf numFmtId="0" fontId="0" fillId="0" borderId="0" xfId="0"/>
    <xf numFmtId="0" fontId="4" fillId="0" borderId="0" xfId="0" applyFont="1"/>
    <xf numFmtId="49" fontId="2" fillId="0" borderId="0" xfId="0" applyNumberFormat="1" applyFont="1" applyAlignment="1">
      <alignment horizontal="left"/>
    </xf>
    <xf numFmtId="0" fontId="2" fillId="0" borderId="0" xfId="0" applyFont="1" applyAlignment="1">
      <alignment horizontal="right"/>
    </xf>
    <xf numFmtId="49" fontId="2" fillId="0" borderId="0" xfId="0" applyNumberFormat="1" applyFont="1" applyAlignment="1">
      <alignment horizontal="left"/>
    </xf>
    <xf numFmtId="0" fontId="2" fillId="2" borderId="3" xfId="0" applyNumberFormat="1" applyFont="1" applyFill="1" applyBorder="1" applyAlignment="1">
      <alignment horizontal="center" vertical="center" wrapText="1"/>
    </xf>
    <xf numFmtId="0" fontId="2" fillId="2" borderId="5" xfId="0" applyNumberFormat="1" applyFont="1" applyFill="1" applyBorder="1" applyAlignment="1">
      <alignment horizontal="center" vertical="center" wrapText="1"/>
    </xf>
    <xf numFmtId="0" fontId="2" fillId="2" borderId="2" xfId="0" applyNumberFormat="1" applyFont="1" applyFill="1" applyBorder="1" applyAlignment="1">
      <alignment horizontal="center" vertical="center" wrapText="1"/>
    </xf>
    <xf numFmtId="0" fontId="2" fillId="2" borderId="7" xfId="0" applyNumberFormat="1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0" xfId="0" applyFont="1"/>
    <xf numFmtId="0" fontId="0" fillId="0" borderId="0" xfId="0"/>
    <xf numFmtId="0" fontId="2" fillId="2" borderId="0" xfId="0" applyNumberFormat="1" applyFont="1" applyFill="1" applyBorder="1" applyAlignment="1">
      <alignment horizontal="left" vertical="center" wrapText="1"/>
    </xf>
    <xf numFmtId="0" fontId="2" fillId="2" borderId="0" xfId="0" applyNumberFormat="1" applyFont="1" applyFill="1" applyBorder="1" applyAlignment="1">
      <alignment horizontal="center" vertical="center" wrapText="1"/>
    </xf>
    <xf numFmtId="0" fontId="7" fillId="0" borderId="0" xfId="0" applyFont="1" applyAlignment="1"/>
    <xf numFmtId="49" fontId="9" fillId="0" borderId="0" xfId="0" applyNumberFormat="1" applyFont="1" applyAlignment="1">
      <alignment horizontal="left"/>
    </xf>
    <xf numFmtId="49" fontId="10" fillId="0" borderId="0" xfId="0" applyNumberFormat="1" applyFont="1" applyAlignment="1">
      <alignment horizontal="left"/>
    </xf>
    <xf numFmtId="49" fontId="11" fillId="0" borderId="0" xfId="0" applyNumberFormat="1" applyFont="1" applyAlignment="1">
      <alignment horizontal="left"/>
    </xf>
    <xf numFmtId="49" fontId="12" fillId="0" borderId="0" xfId="0" applyNumberFormat="1" applyFont="1" applyAlignment="1">
      <alignment horizontal="left"/>
    </xf>
    <xf numFmtId="49" fontId="13" fillId="0" borderId="0" xfId="0" applyNumberFormat="1" applyFont="1" applyAlignment="1">
      <alignment horizontal="left"/>
    </xf>
    <xf numFmtId="49" fontId="14" fillId="0" borderId="0" xfId="0" applyNumberFormat="1" applyFont="1" applyAlignment="1">
      <alignment horizontal="left"/>
    </xf>
    <xf numFmtId="49" fontId="15" fillId="0" borderId="0" xfId="0" applyNumberFormat="1" applyFont="1" applyAlignment="1">
      <alignment horizontal="left"/>
    </xf>
    <xf numFmtId="49" fontId="16" fillId="0" borderId="0" xfId="0" applyNumberFormat="1" applyFont="1" applyAlignment="1">
      <alignment horizontal="left"/>
    </xf>
    <xf numFmtId="49" fontId="17" fillId="0" borderId="0" xfId="0" applyNumberFormat="1" applyFont="1" applyAlignment="1">
      <alignment horizontal="left"/>
    </xf>
    <xf numFmtId="0" fontId="6" fillId="3" borderId="0" xfId="1" applyNumberFormat="1" applyBorder="1" applyAlignment="1">
      <alignment horizontal="center" vertical="center" wrapText="1"/>
    </xf>
    <xf numFmtId="0" fontId="0" fillId="0" borderId="0" xfId="0"/>
    <xf numFmtId="0" fontId="2" fillId="0" borderId="0" xfId="0" applyFont="1"/>
    <xf numFmtId="0" fontId="21" fillId="0" borderId="0" xfId="0" applyFont="1"/>
    <xf numFmtId="0" fontId="18" fillId="4" borderId="0" xfId="2"/>
    <xf numFmtId="0" fontId="6" fillId="3" borderId="0" xfId="1"/>
    <xf numFmtId="0" fontId="0" fillId="0" borderId="0" xfId="0" applyAlignment="1">
      <alignment wrapText="1"/>
    </xf>
    <xf numFmtId="0" fontId="22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23" fillId="0" borderId="0" xfId="0" applyFont="1" applyAlignment="1">
      <alignment wrapText="1"/>
    </xf>
    <xf numFmtId="0" fontId="24" fillId="0" borderId="0" xfId="0" applyFont="1" applyAlignment="1">
      <alignment wrapText="1"/>
    </xf>
    <xf numFmtId="0" fontId="25" fillId="0" borderId="0" xfId="0" applyFont="1" applyAlignment="1">
      <alignment wrapText="1"/>
    </xf>
    <xf numFmtId="0" fontId="26" fillId="0" borderId="0" xfId="0" applyFont="1" applyAlignment="1">
      <alignment wrapText="1"/>
    </xf>
    <xf numFmtId="0" fontId="27" fillId="0" borderId="0" xfId="0" applyFont="1" applyAlignment="1">
      <alignment wrapText="1"/>
    </xf>
    <xf numFmtId="0" fontId="28" fillId="0" borderId="0" xfId="0" applyFont="1" applyAlignment="1">
      <alignment wrapText="1"/>
    </xf>
    <xf numFmtId="0" fontId="29" fillId="0" borderId="0" xfId="0" applyFont="1" applyAlignment="1">
      <alignment wrapText="1"/>
    </xf>
    <xf numFmtId="0" fontId="19" fillId="5" borderId="0" xfId="3" applyAlignment="1">
      <alignment wrapText="1"/>
    </xf>
    <xf numFmtId="0" fontId="30" fillId="0" borderId="8" xfId="0" applyFont="1" applyBorder="1" applyAlignment="1">
      <alignment wrapText="1"/>
    </xf>
    <xf numFmtId="0" fontId="31" fillId="0" borderId="9" xfId="0" applyFont="1" applyBorder="1" applyAlignment="1">
      <alignment horizontal="center" vertical="center" wrapText="1"/>
    </xf>
    <xf numFmtId="0" fontId="0" fillId="7" borderId="0" xfId="0" applyFill="1" applyAlignment="1">
      <alignment horizontal="left" vertical="center"/>
    </xf>
    <xf numFmtId="0" fontId="0" fillId="0" borderId="8" xfId="0" applyBorder="1"/>
    <xf numFmtId="2" fontId="0" fillId="0" borderId="9" xfId="0" applyNumberFormat="1" applyBorder="1"/>
    <xf numFmtId="2" fontId="0" fillId="0" borderId="0" xfId="0" applyNumberFormat="1"/>
    <xf numFmtId="0" fontId="21" fillId="8" borderId="0" xfId="0" applyFont="1" applyFill="1"/>
    <xf numFmtId="0" fontId="21" fillId="9" borderId="0" xfId="0" applyFont="1" applyFill="1"/>
    <xf numFmtId="0" fontId="21" fillId="10" borderId="0" xfId="0" applyFont="1" applyFill="1"/>
    <xf numFmtId="0" fontId="8" fillId="2" borderId="10" xfId="5" applyBorder="1"/>
    <xf numFmtId="10" fontId="8" fillId="2" borderId="10" xfId="5" applyNumberFormat="1" applyBorder="1"/>
    <xf numFmtId="0" fontId="22" fillId="11" borderId="0" xfId="0" applyFont="1" applyFill="1"/>
    <xf numFmtId="0" fontId="20" fillId="11" borderId="0" xfId="0" applyFont="1" applyFill="1"/>
    <xf numFmtId="0" fontId="21" fillId="11" borderId="0" xfId="0" applyFont="1" applyFill="1"/>
    <xf numFmtId="0" fontId="42" fillId="11" borderId="0" xfId="0" applyFont="1" applyFill="1"/>
    <xf numFmtId="0" fontId="24" fillId="11" borderId="0" xfId="0" applyFont="1" applyFill="1"/>
    <xf numFmtId="0" fontId="1" fillId="6" borderId="0" xfId="4"/>
    <xf numFmtId="0" fontId="43" fillId="11" borderId="0" xfId="0" applyFont="1" applyFill="1"/>
    <xf numFmtId="0" fontId="27" fillId="11" borderId="0" xfId="0" applyFont="1" applyFill="1"/>
    <xf numFmtId="0" fontId="28" fillId="11" borderId="0" xfId="0" applyFont="1" applyFill="1"/>
    <xf numFmtId="0" fontId="30" fillId="11" borderId="0" xfId="0" applyFont="1" applyFill="1"/>
    <xf numFmtId="0" fontId="8" fillId="2" borderId="0" xfId="0" applyNumberFormat="1" applyFont="1" applyFill="1" applyBorder="1" applyAlignment="1">
      <alignment horizontal="center" vertical="center" wrapText="1"/>
    </xf>
    <xf numFmtId="2" fontId="2" fillId="0" borderId="0" xfId="0" applyNumberFormat="1" applyFont="1" applyAlignment="1">
      <alignment horizontal="left"/>
    </xf>
    <xf numFmtId="2" fontId="4" fillId="0" borderId="0" xfId="0" applyNumberFormat="1" applyFont="1"/>
    <xf numFmtId="0" fontId="2" fillId="0" borderId="0" xfId="0" applyNumberFormat="1" applyFont="1" applyAlignment="1">
      <alignment horizontal="left"/>
    </xf>
    <xf numFmtId="0" fontId="4" fillId="0" borderId="0" xfId="0" applyNumberFormat="1" applyFont="1"/>
    <xf numFmtId="0" fontId="3" fillId="0" borderId="0" xfId="0" applyNumberFormat="1" applyFont="1" applyAlignment="1">
      <alignment horizontal="left"/>
    </xf>
    <xf numFmtId="0" fontId="8" fillId="0" borderId="0" xfId="0" applyNumberFormat="1" applyFont="1" applyAlignment="1">
      <alignment horizontal="left"/>
    </xf>
    <xf numFmtId="0" fontId="2" fillId="0" borderId="1" xfId="0" applyNumberFormat="1" applyFont="1" applyBorder="1" applyAlignment="1">
      <alignment horizontal="left"/>
    </xf>
    <xf numFmtId="0" fontId="8" fillId="0" borderId="1" xfId="0" applyNumberFormat="1" applyFont="1" applyBorder="1" applyAlignment="1">
      <alignment horizontal="left"/>
    </xf>
    <xf numFmtId="0" fontId="4" fillId="0" borderId="0" xfId="0" applyFont="1"/>
    <xf numFmtId="0" fontId="0" fillId="0" borderId="0" xfId="0"/>
    <xf numFmtId="190" fontId="21" fillId="0" borderId="0" xfId="0" applyNumberFormat="1" applyFont="1"/>
    <xf numFmtId="0" fontId="8" fillId="2" borderId="3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49" fontId="8" fillId="0" borderId="0" xfId="0" applyNumberFormat="1" applyFont="1" applyAlignment="1">
      <alignment horizontal="left"/>
    </xf>
    <xf numFmtId="49" fontId="8" fillId="0" borderId="1" xfId="0" applyNumberFormat="1" applyFont="1" applyBorder="1" applyAlignment="1">
      <alignment horizontal="left"/>
    </xf>
    <xf numFmtId="0" fontId="8" fillId="0" borderId="0" xfId="0" applyFont="1" applyAlignment="1">
      <alignment horizontal="right"/>
    </xf>
    <xf numFmtId="0" fontId="8" fillId="0" borderId="0" xfId="0" applyFont="1"/>
    <xf numFmtId="49" fontId="46" fillId="0" borderId="0" xfId="0" applyNumberFormat="1" applyFont="1" applyAlignment="1">
      <alignment horizontal="left"/>
    </xf>
    <xf numFmtId="10" fontId="18" fillId="4" borderId="0" xfId="2" applyNumberFormat="1" applyFont="1"/>
    <xf numFmtId="10" fontId="21" fillId="0" borderId="0" xfId="0" applyNumberFormat="1" applyFont="1"/>
    <xf numFmtId="0" fontId="19" fillId="5" borderId="0" xfId="3"/>
    <xf numFmtId="0" fontId="22" fillId="11" borderId="12" xfId="0" applyFont="1" applyFill="1" applyBorder="1"/>
    <xf numFmtId="0" fontId="21" fillId="0" borderId="12" xfId="0" applyFont="1" applyBorder="1"/>
    <xf numFmtId="0" fontId="0" fillId="0" borderId="12" xfId="0" applyBorder="1"/>
    <xf numFmtId="0" fontId="21" fillId="11" borderId="8" xfId="0" applyFont="1" applyFill="1" applyBorder="1"/>
    <xf numFmtId="0" fontId="21" fillId="0" borderId="8" xfId="0" applyFont="1" applyBorder="1"/>
    <xf numFmtId="0" fontId="6" fillId="3" borderId="9" xfId="1" applyBorder="1"/>
    <xf numFmtId="0" fontId="21" fillId="0" borderId="9" xfId="0" applyFont="1" applyBorder="1"/>
    <xf numFmtId="0" fontId="0" fillId="0" borderId="9" xfId="0" applyBorder="1"/>
    <xf numFmtId="0" fontId="21" fillId="0" borderId="0" xfId="0" applyFont="1" applyAlignment="1">
      <alignment horizontal="center" vertical="center"/>
    </xf>
    <xf numFmtId="0" fontId="21" fillId="0" borderId="0" xfId="0" applyFont="1" applyAlignment="1"/>
    <xf numFmtId="0" fontId="0" fillId="2" borderId="0" xfId="0" applyFill="1"/>
    <xf numFmtId="0" fontId="48" fillId="0" borderId="0" xfId="0" applyFont="1"/>
    <xf numFmtId="0" fontId="31" fillId="13" borderId="0" xfId="0" applyFont="1" applyFill="1"/>
    <xf numFmtId="0" fontId="18" fillId="12" borderId="14" xfId="68" applyFont="1" applyBorder="1" applyAlignment="1"/>
    <xf numFmtId="0" fontId="18" fillId="12" borderId="0" xfId="68" applyFont="1" applyBorder="1" applyAlignment="1"/>
    <xf numFmtId="0" fontId="5" fillId="0" borderId="0" xfId="0" applyFont="1" applyAlignment="1">
      <alignment horizontal="left" vertical="top" wrapText="1"/>
    </xf>
    <xf numFmtId="0" fontId="4" fillId="0" borderId="0" xfId="0" applyFont="1"/>
    <xf numFmtId="0" fontId="0" fillId="0" borderId="0" xfId="0"/>
    <xf numFmtId="0" fontId="8" fillId="0" borderId="0" xfId="0" applyFont="1" applyAlignment="1">
      <alignment horizontal="left" vertical="top" wrapText="1"/>
    </xf>
    <xf numFmtId="0" fontId="2" fillId="2" borderId="4" xfId="0" applyNumberFormat="1" applyFont="1" applyFill="1" applyBorder="1" applyAlignment="1">
      <alignment horizontal="center" vertical="center" wrapText="1"/>
    </xf>
    <xf numFmtId="0" fontId="2" fillId="2" borderId="3" xfId="0" applyNumberFormat="1" applyFont="1" applyFill="1" applyBorder="1" applyAlignment="1">
      <alignment horizontal="left" vertical="center" wrapText="1"/>
    </xf>
    <xf numFmtId="0" fontId="2" fillId="2" borderId="6" xfId="0" applyNumberFormat="1" applyFont="1" applyFill="1" applyBorder="1" applyAlignment="1">
      <alignment horizontal="left" vertical="center" wrapText="1"/>
    </xf>
    <xf numFmtId="0" fontId="2" fillId="2" borderId="2" xfId="0" applyNumberFormat="1" applyFont="1" applyFill="1" applyBorder="1" applyAlignment="1">
      <alignment horizontal="left" vertical="center" wrapText="1"/>
    </xf>
    <xf numFmtId="0" fontId="8" fillId="0" borderId="0" xfId="0" applyFont="1"/>
    <xf numFmtId="0" fontId="8" fillId="2" borderId="4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left" vertical="center" wrapText="1"/>
    </xf>
    <xf numFmtId="0" fontId="8" fillId="2" borderId="6" xfId="0" applyFont="1" applyFill="1" applyBorder="1" applyAlignment="1">
      <alignment horizontal="left" vertical="center" wrapText="1"/>
    </xf>
    <xf numFmtId="0" fontId="8" fillId="2" borderId="2" xfId="0" applyFont="1" applyFill="1" applyBorder="1" applyAlignment="1">
      <alignment horizontal="left" vertical="center" wrapText="1"/>
    </xf>
    <xf numFmtId="49" fontId="45" fillId="0" borderId="0" xfId="0" applyNumberFormat="1" applyFont="1" applyAlignment="1">
      <alignment horizontal="left" vertical="center"/>
    </xf>
    <xf numFmtId="0" fontId="8" fillId="0" borderId="10" xfId="5" applyFill="1" applyBorder="1" applyAlignment="1">
      <alignment horizontal="center" wrapText="1"/>
    </xf>
    <xf numFmtId="10" fontId="8" fillId="2" borderId="10" xfId="5" applyNumberFormat="1" applyBorder="1" applyAlignment="1">
      <alignment horizontal="center" vertical="center"/>
    </xf>
    <xf numFmtId="10" fontId="8" fillId="2" borderId="10" xfId="5" applyNumberFormat="1" applyBorder="1" applyAlignment="1">
      <alignment horizontal="center"/>
    </xf>
    <xf numFmtId="0" fontId="6" fillId="3" borderId="0" xfId="1" applyAlignment="1">
      <alignment horizontal="center"/>
    </xf>
  </cellXfs>
  <cellStyles count="69">
    <cellStyle name="0mitP" xfId="14" xr:uid="{EF66A5F4-3CDF-4A2C-870B-D8B1F6BA4D3A}"/>
    <cellStyle name="0ohneP" xfId="15" xr:uid="{BCA69785-A241-46BE-B9EE-710836A1F58C}"/>
    <cellStyle name="10mitP" xfId="16" xr:uid="{357C2D66-2FE1-480A-A356-DC5174AAA048}"/>
    <cellStyle name="12mitP" xfId="17" xr:uid="{1F6EC99F-A44A-4988-92D8-5B8C63A616D9}"/>
    <cellStyle name="12ohneP" xfId="18" xr:uid="{3B82341F-43CA-4DDE-8135-9F7679AD8C67}"/>
    <cellStyle name="13mitP" xfId="19" xr:uid="{3416A9B7-04D3-42F9-A5AB-C144CA2ABC2B}"/>
    <cellStyle name="1mitP" xfId="20" xr:uid="{F989F538-64ED-4FF2-AA5E-7E40B97BFC8F}"/>
    <cellStyle name="1ohneP" xfId="21" xr:uid="{9ADA8F1E-3377-41EA-88F9-12D01AFFB699}"/>
    <cellStyle name="20 % - Akzent4" xfId="4" builtinId="42"/>
    <cellStyle name="2mitP" xfId="22" xr:uid="{351819F9-2135-4507-8AFD-A03F607DDC9D}"/>
    <cellStyle name="2ohneP" xfId="23" xr:uid="{B8B8DE3A-07B9-45C7-9473-BE7A660A0A8C}"/>
    <cellStyle name="3mitP" xfId="24" xr:uid="{D0972771-1DFB-48C3-8FC9-588BD460A404}"/>
    <cellStyle name="3ohneP" xfId="25" xr:uid="{2314AAD4-E226-4682-8049-02C8A825E3E5}"/>
    <cellStyle name="4mitP" xfId="26" xr:uid="{F45A5EF4-808C-4B3D-B901-92D483431C7E}"/>
    <cellStyle name="4ohneP" xfId="27" xr:uid="{BA3D0320-DB8F-4B99-8301-1D111679981D}"/>
    <cellStyle name="6mitP" xfId="28" xr:uid="{9BE7E7DE-E757-43D6-8C59-2D1CE93DD504}"/>
    <cellStyle name="6ohneP" xfId="29" xr:uid="{B8D6C307-BA90-4636-9ADB-8EC06F81DE88}"/>
    <cellStyle name="7mitP" xfId="30" xr:uid="{E5906E25-FFFE-436B-BFC1-53DAE6F3C971}"/>
    <cellStyle name="9mitP" xfId="31" xr:uid="{57399C9B-A2E3-486E-ABCA-2C0E115B18D9}"/>
    <cellStyle name="9ohneP" xfId="32" xr:uid="{6CBC2624-E6D8-41C4-BAC8-F407F61E08DD}"/>
    <cellStyle name="BasisDreiNK" xfId="33" xr:uid="{3E0CCB0B-2842-4D9E-9771-B63BCDA4C11F}"/>
    <cellStyle name="BasisEineNK" xfId="34" xr:uid="{C53BB780-B3C1-43B2-8B30-928C4B618FE2}"/>
    <cellStyle name="BasisOhneNK" xfId="35" xr:uid="{5CD85354-84D4-4CF2-AA19-3DA528AB3696}"/>
    <cellStyle name="BasisStandard" xfId="36" xr:uid="{8D3A9AE3-DC3D-4159-AD03-0B1BB66CDA73}"/>
    <cellStyle name="BasisZweiNK" xfId="37" xr:uid="{13CD1FF5-3558-42AD-8A38-B032E1A1D1A4}"/>
    <cellStyle name="Comma" xfId="10" xr:uid="{B8C84B2D-BEDA-4E43-B8DF-B3A9A49195FB}"/>
    <cellStyle name="Comma [0]" xfId="11" xr:uid="{9647AFD7-1AC1-4846-9501-84709C97C377}"/>
    <cellStyle name="Currency" xfId="8" xr:uid="{3577604C-889A-495B-A344-58ACDE18D544}"/>
    <cellStyle name="Currency [0]" xfId="9" xr:uid="{6BF4497E-7663-4574-A014-3B2AD4308A44}"/>
    <cellStyle name="Fuss" xfId="38" xr:uid="{C63A77B1-98A9-4372-B179-92DB47F21CAC}"/>
    <cellStyle name="Gut" xfId="2" builtinId="26"/>
    <cellStyle name="Haupttitel" xfId="39" xr:uid="{76049D08-3DF3-4E89-A3C7-795C5373512D}"/>
    <cellStyle name="Hyperlink 2" xfId="41" xr:uid="{35D368B3-C94F-4B7B-9C82-3735FF3DB4A4}"/>
    <cellStyle name="Hyperlink 2 2" xfId="42" xr:uid="{AA1E974E-D765-4B19-AB7A-0E0E31A7B7C7}"/>
    <cellStyle name="Hyperlink 3" xfId="62" xr:uid="{F207D4D3-DA0D-432F-B825-BF7482126AAB}"/>
    <cellStyle name="InhaltNormal" xfId="43" xr:uid="{73B75807-9961-4326-BCEA-70A432D5E485}"/>
    <cellStyle name="InhaltNormal 2" xfId="59" xr:uid="{68D82D20-9970-429A-B1A5-EE1B430C20C8}"/>
    <cellStyle name="Jahr" xfId="44" xr:uid="{7E94AC91-DE51-4C76-B266-AD9BECA6D56A}"/>
    <cellStyle name="Link 2" xfId="66" xr:uid="{971FD6B8-2830-4189-85E3-993E615CF159}"/>
    <cellStyle name="Link 3" xfId="40" xr:uid="{FDA8C2A0-B672-44AF-973A-594C966D82CC}"/>
    <cellStyle name="LinkGemVeroeff" xfId="45" xr:uid="{F12632BF-5078-48B7-96C9-7130744794C7}"/>
    <cellStyle name="LinkGemVeroeffFett" xfId="46" xr:uid="{E1939749-D423-49E1-81D2-B475FA40D11F}"/>
    <cellStyle name="LinkGemVeroeffFett 2" xfId="67" xr:uid="{A2B50F2D-C68F-463A-BC3D-D00B80192891}"/>
    <cellStyle name="Messziffer" xfId="47" xr:uid="{26F9D8BA-0D25-446C-9453-D26366F8D782}"/>
    <cellStyle name="MesszifferD" xfId="48" xr:uid="{5A5C0722-E19A-4766-86EA-91D5D74F39B3}"/>
    <cellStyle name="mitP" xfId="49" xr:uid="{D910BEA4-8C2E-45C9-A0AD-B9C27FBBB26A}"/>
    <cellStyle name="Neutral" xfId="1" builtinId="28"/>
    <cellStyle name="Noch" xfId="50" xr:uid="{E075A4A1-2AC1-420B-B806-182708B687F7}"/>
    <cellStyle name="Normal" xfId="12" xr:uid="{1E4E40A3-A044-4835-8608-F7140CD8A61B}"/>
    <cellStyle name="Notiz" xfId="68" builtinId="10"/>
    <cellStyle name="ohneP" xfId="51" xr:uid="{E433AB83-2144-4EA2-9A15-99EDDA86A49D}"/>
    <cellStyle name="Percent" xfId="7" xr:uid="{2A31C001-DAE6-4525-BC6F-A04739E22C23}"/>
    <cellStyle name="ProzVeränderung" xfId="52" xr:uid="{A24672FB-068F-4EBC-A5F1-3DB5F9ADFC2B}"/>
    <cellStyle name="Schlecht" xfId="3" builtinId="27"/>
    <cellStyle name="Standard" xfId="0" builtinId="0"/>
    <cellStyle name="Standard 2" xfId="53" xr:uid="{05602978-C306-4EDE-B51D-1C882650BB51}"/>
    <cellStyle name="Standard 2 2" xfId="60" xr:uid="{3DEF4E66-9CA0-4A31-9F6D-BAD588DE55DD}"/>
    <cellStyle name="Standard 2 2 2" xfId="65" xr:uid="{D13DABDC-526E-4407-B051-BEA7EF252734}"/>
    <cellStyle name="Standard 2 3" xfId="61" xr:uid="{37D0A339-055C-41F8-9C08-CC93A2198B22}"/>
    <cellStyle name="Standard 2 5" xfId="6" xr:uid="{5C33BFCC-9DF0-40CF-B659-432DB48C08A3}"/>
    <cellStyle name="Standard 3" xfId="54" xr:uid="{87C67BB0-0F49-4B2B-B223-E909F069FD0E}"/>
    <cellStyle name="Standard 4" xfId="58" xr:uid="{04D79312-33FD-4F6D-B222-D3E7ACAA315A}"/>
    <cellStyle name="Standard 5" xfId="64" xr:uid="{5601C5E2-CEE2-44E3-9C90-31AD184958C1}"/>
    <cellStyle name="Standard 6" xfId="13" xr:uid="{1D25B839-4D0C-436B-802B-173F7E3C07BD}"/>
    <cellStyle name="Standard 7" xfId="63" xr:uid="{7F5BD0D4-0E5F-4B85-AE8B-F467AA0FC66A}"/>
    <cellStyle name="Standard 8" xfId="5" xr:uid="{D0B992AF-8D96-4C70-B6D4-6362CC1BA186}"/>
    <cellStyle name="Untertitel" xfId="55" xr:uid="{02674F0C-59A1-44DD-8CA5-D56C515B7561}"/>
    <cellStyle name="zelle mit Rand" xfId="56" xr:uid="{F920E6A6-8570-47D6-928D-7E8539693E91}"/>
    <cellStyle name="Zwischentitel" xfId="57" xr:uid="{30AEE14E-80E7-4DDD-9B9F-9996F7900B74}"/>
  </cellStyles>
  <dxfs count="0"/>
  <tableStyles count="0" defaultTableStyle="TableStyleMedium2" defaultPivotStyle="PivotStyleLight16"/>
  <colors>
    <mruColors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7228"/>
  <sheetViews>
    <sheetView workbookViewId="0">
      <pane xSplit="6" ySplit="5" topLeftCell="G542" activePane="bottomRight" state="frozen"/>
      <selection pane="topRight"/>
      <selection pane="bottomLeft"/>
      <selection pane="bottomRight" activeCell="E7" sqref="E7:E17222"/>
    </sheetView>
  </sheetViews>
  <sheetFormatPr baseColWidth="10" defaultColWidth="12.7109375" defaultRowHeight="12.75"/>
  <cols>
    <col min="1" max="1" width="9.140625" style="1" customWidth="1"/>
    <col min="2" max="2" width="47.28515625" style="1" customWidth="1"/>
    <col min="3" max="3" width="17" style="10" customWidth="1"/>
    <col min="4" max="4" width="14.5703125" style="1" customWidth="1" collapsed="1"/>
    <col min="5" max="5" width="26.85546875" style="9" customWidth="1"/>
    <col min="6" max="6" width="49.42578125" style="66" customWidth="1"/>
    <col min="7" max="7" width="12.7109375" style="1" collapsed="1"/>
    <col min="8" max="8" width="8.85546875" customWidth="1"/>
    <col min="9" max="16384" width="12.7109375" style="1" collapsed="1"/>
  </cols>
  <sheetData>
    <row r="1" spans="1:32" ht="30" customHeight="1">
      <c r="A1" s="101" t="s">
        <v>0</v>
      </c>
      <c r="B1" s="102"/>
      <c r="C1" s="102"/>
      <c r="D1" s="102"/>
      <c r="E1" s="102"/>
      <c r="F1" s="102"/>
      <c r="G1" s="102"/>
      <c r="H1" s="103"/>
    </row>
    <row r="2" spans="1:32">
      <c r="A2" s="101" t="s">
        <v>1</v>
      </c>
      <c r="B2" s="102"/>
      <c r="C2" s="102"/>
      <c r="D2" s="102"/>
      <c r="E2" s="102"/>
      <c r="F2" s="102"/>
      <c r="G2" s="102"/>
      <c r="H2" s="103"/>
    </row>
    <row r="3" spans="1:32" ht="13.5" thickBot="1">
      <c r="A3" s="104" t="s">
        <v>2</v>
      </c>
      <c r="B3" s="102"/>
      <c r="C3" s="102"/>
      <c r="D3" s="102"/>
      <c r="E3" s="102"/>
      <c r="F3" s="102"/>
      <c r="G3" s="102"/>
      <c r="H3" s="103"/>
    </row>
    <row r="4" spans="1:32" ht="25.5" customHeight="1">
      <c r="A4" s="105" t="s">
        <v>3</v>
      </c>
      <c r="B4" s="106"/>
      <c r="C4" s="106"/>
      <c r="D4" s="106"/>
      <c r="E4" s="106"/>
      <c r="F4" s="106"/>
      <c r="G4" s="5" t="s">
        <v>4</v>
      </c>
      <c r="H4" s="6" t="s">
        <v>5</v>
      </c>
      <c r="L4" s="14"/>
    </row>
    <row r="5" spans="1:32" ht="13.5" thickBot="1">
      <c r="A5" s="107"/>
      <c r="B5" s="108"/>
      <c r="C5" s="108"/>
      <c r="D5" s="108"/>
      <c r="E5" s="108"/>
      <c r="F5" s="108"/>
      <c r="G5" s="7" t="s">
        <v>6</v>
      </c>
      <c r="H5" s="8" t="s">
        <v>6</v>
      </c>
      <c r="Q5" s="11" t="s">
        <v>1585</v>
      </c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</row>
    <row r="6" spans="1:32" s="9" customFormat="1" ht="60">
      <c r="A6" s="12"/>
      <c r="B6" s="12"/>
      <c r="C6" s="62" t="s">
        <v>1622</v>
      </c>
      <c r="D6" s="12" t="s">
        <v>1156</v>
      </c>
      <c r="E6" s="24" t="s">
        <v>1155</v>
      </c>
      <c r="F6" s="12"/>
      <c r="G6" s="13"/>
      <c r="H6" s="13"/>
      <c r="I6" s="26"/>
      <c r="Q6" s="30"/>
      <c r="R6" s="31" t="s">
        <v>1586</v>
      </c>
      <c r="S6" s="32" t="s">
        <v>1146</v>
      </c>
      <c r="T6" s="33" t="s">
        <v>1587</v>
      </c>
      <c r="U6" s="34" t="s">
        <v>1147</v>
      </c>
      <c r="V6" s="35" t="s">
        <v>1148</v>
      </c>
      <c r="W6" s="36" t="s">
        <v>1149</v>
      </c>
      <c r="X6" s="37" t="s">
        <v>1150</v>
      </c>
      <c r="Y6" s="38" t="s">
        <v>1151</v>
      </c>
      <c r="Z6" s="39" t="s">
        <v>1152</v>
      </c>
      <c r="AA6" s="40" t="s">
        <v>1154</v>
      </c>
      <c r="AB6" s="41" t="s">
        <v>1153</v>
      </c>
      <c r="AC6" s="42" t="s">
        <v>1588</v>
      </c>
      <c r="AD6" s="40" t="s">
        <v>1589</v>
      </c>
      <c r="AE6" s="40" t="s">
        <v>1590</v>
      </c>
      <c r="AF6" s="40" t="s">
        <v>1591</v>
      </c>
    </row>
    <row r="7" spans="1:32">
      <c r="A7" s="2" t="s">
        <v>7</v>
      </c>
      <c r="B7" s="2" t="s">
        <v>8</v>
      </c>
      <c r="C7" s="4"/>
      <c r="D7" s="2" t="s">
        <v>9</v>
      </c>
      <c r="E7" s="14" t="s">
        <v>1144</v>
      </c>
      <c r="F7" s="69" t="s">
        <v>10</v>
      </c>
      <c r="G7" s="3">
        <v>1100</v>
      </c>
      <c r="H7" s="3">
        <v>43017</v>
      </c>
      <c r="J7" s="1" t="s">
        <v>1157</v>
      </c>
      <c r="K7" s="1">
        <v>84578</v>
      </c>
      <c r="L7" s="1">
        <v>83521</v>
      </c>
      <c r="M7" s="1">
        <v>86694</v>
      </c>
      <c r="N7" s="1">
        <v>72762.894516183122</v>
      </c>
      <c r="O7" s="1">
        <f t="shared" ref="O7:O21" si="0">N7/$N$22</f>
        <v>0.17048063453030041</v>
      </c>
      <c r="Q7" s="43" t="s">
        <v>1592</v>
      </c>
      <c r="R7" s="11">
        <v>0.71</v>
      </c>
      <c r="S7" s="11">
        <v>0.71</v>
      </c>
      <c r="T7" s="11">
        <v>0.88</v>
      </c>
      <c r="U7" s="11">
        <v>1.64</v>
      </c>
      <c r="V7" s="11">
        <v>1.72</v>
      </c>
      <c r="W7" s="11">
        <v>0.39</v>
      </c>
      <c r="X7" s="11">
        <v>0.91</v>
      </c>
      <c r="Y7" s="11">
        <v>4.3099999999999996</v>
      </c>
      <c r="Z7" s="11">
        <v>4.13</v>
      </c>
      <c r="AA7" s="11">
        <v>17.43</v>
      </c>
      <c r="AB7" s="44">
        <v>3.2829999999999999</v>
      </c>
      <c r="AC7" s="45">
        <v>1.8683000000000001</v>
      </c>
      <c r="AD7" s="11">
        <v>2.46</v>
      </c>
      <c r="AE7" s="11">
        <v>1.39</v>
      </c>
      <c r="AF7" s="11">
        <v>6.46</v>
      </c>
    </row>
    <row r="8" spans="1:32">
      <c r="D8" s="2" t="s">
        <v>11</v>
      </c>
      <c r="E8" s="14" t="s">
        <v>1144</v>
      </c>
      <c r="F8" s="69" t="s">
        <v>12</v>
      </c>
      <c r="G8" s="3">
        <v>15</v>
      </c>
      <c r="H8" s="3">
        <v>11647</v>
      </c>
      <c r="J8" s="1" t="s">
        <v>1158</v>
      </c>
      <c r="K8" s="1">
        <v>14071</v>
      </c>
      <c r="L8" s="1">
        <v>14115</v>
      </c>
      <c r="N8" s="1">
        <v>12105.354687237967</v>
      </c>
      <c r="O8" s="10">
        <f t="shared" si="0"/>
        <v>2.8362375658869413E-2</v>
      </c>
      <c r="Q8" s="43" t="s">
        <v>1593</v>
      </c>
      <c r="R8" s="46">
        <v>0.26333333333333336</v>
      </c>
      <c r="S8" s="46">
        <v>1.3399999999999999</v>
      </c>
      <c r="T8" s="46">
        <v>0.52666666666666673</v>
      </c>
      <c r="U8" s="46">
        <v>1.8166666666666667</v>
      </c>
      <c r="V8" s="46">
        <v>1.6333333333333335</v>
      </c>
      <c r="W8" s="46">
        <v>0.66666666666666663</v>
      </c>
      <c r="X8" s="46">
        <v>1.6633333333333333</v>
      </c>
      <c r="Y8" s="46">
        <v>2.4966666666666666</v>
      </c>
      <c r="Z8" s="46">
        <v>4.5033333333333339</v>
      </c>
      <c r="AA8" s="46">
        <v>27.856666666666669</v>
      </c>
      <c r="AB8" s="44">
        <v>4.2766666666666664</v>
      </c>
      <c r="AC8" s="45">
        <v>1.9186666666666667</v>
      </c>
      <c r="AD8" s="46">
        <v>5.6966666666666663</v>
      </c>
      <c r="AE8" s="46">
        <v>4.496666666666667</v>
      </c>
      <c r="AF8" s="46">
        <v>4.293333333333333</v>
      </c>
    </row>
    <row r="9" spans="1:32">
      <c r="D9" s="2" t="s">
        <v>13</v>
      </c>
      <c r="E9" s="14" t="s">
        <v>1144</v>
      </c>
      <c r="F9" s="69" t="s">
        <v>14</v>
      </c>
      <c r="G9" s="3">
        <v>29</v>
      </c>
      <c r="H9" s="3">
        <v>3161</v>
      </c>
      <c r="J9" s="1" t="s">
        <v>1159</v>
      </c>
      <c r="K9" s="1">
        <v>22412</v>
      </c>
      <c r="L9" s="1">
        <v>21410</v>
      </c>
      <c r="N9" s="1">
        <v>19281.160489686401</v>
      </c>
      <c r="O9" s="10">
        <f t="shared" si="0"/>
        <v>4.5175009826350747E-2</v>
      </c>
      <c r="Q9" s="43" t="s">
        <v>1594</v>
      </c>
      <c r="R9" s="46">
        <v>0.88666666666666671</v>
      </c>
      <c r="S9" s="46">
        <v>0.87</v>
      </c>
      <c r="T9" s="46">
        <v>0.55000000000000004</v>
      </c>
      <c r="U9" s="46">
        <v>1.1200000000000001</v>
      </c>
      <c r="V9" s="46">
        <v>1.8999999999999997</v>
      </c>
      <c r="W9" s="46">
        <v>1.2966666666666666</v>
      </c>
      <c r="X9" s="46">
        <v>0.73333333333333339</v>
      </c>
      <c r="Y9" s="46">
        <v>2.1733333333333333</v>
      </c>
      <c r="Z9" s="46">
        <v>2.7699999999999996</v>
      </c>
      <c r="AA9" s="46">
        <v>10.486666666666666</v>
      </c>
      <c r="AB9" s="44">
        <v>2.2786666666666666</v>
      </c>
      <c r="AC9" s="45">
        <v>1.4578666666666664</v>
      </c>
      <c r="AD9" s="46">
        <v>13.803333333333333</v>
      </c>
      <c r="AE9" s="46">
        <v>2.0733333333333333</v>
      </c>
      <c r="AF9" s="46">
        <v>2.2866666666666666</v>
      </c>
    </row>
    <row r="10" spans="1:32">
      <c r="D10" s="2" t="s">
        <v>15</v>
      </c>
      <c r="E10" s="15" t="s">
        <v>1145</v>
      </c>
      <c r="F10" s="69" t="s">
        <v>16</v>
      </c>
      <c r="G10" s="3"/>
      <c r="H10" s="3"/>
      <c r="J10" s="1" t="s">
        <v>1160</v>
      </c>
      <c r="K10" s="1">
        <v>5358</v>
      </c>
      <c r="L10" s="1">
        <v>5597</v>
      </c>
      <c r="M10" s="1">
        <v>5312</v>
      </c>
      <c r="N10" s="1">
        <v>4609.5153446251888</v>
      </c>
      <c r="O10" s="10">
        <f t="shared" si="0"/>
        <v>1.0799915342208963E-2</v>
      </c>
      <c r="Q10" s="43" t="s">
        <v>1501</v>
      </c>
      <c r="R10" s="11">
        <v>0.26</v>
      </c>
      <c r="S10" s="11">
        <v>0.73</v>
      </c>
      <c r="T10" s="11">
        <v>0.54</v>
      </c>
      <c r="U10" s="11">
        <v>0.92</v>
      </c>
      <c r="V10" s="11">
        <v>0.81</v>
      </c>
      <c r="W10" s="11">
        <v>0.53</v>
      </c>
      <c r="X10" s="11">
        <v>1.23</v>
      </c>
      <c r="Y10" s="11">
        <v>0.98</v>
      </c>
      <c r="Z10" s="11">
        <v>10.87</v>
      </c>
      <c r="AA10" s="11">
        <v>14.68</v>
      </c>
      <c r="AB10" s="44">
        <v>3.1549999999999998</v>
      </c>
      <c r="AC10" s="45">
        <v>2.0024999999999999</v>
      </c>
      <c r="AD10" s="11">
        <v>3.13</v>
      </c>
      <c r="AE10" s="11">
        <v>0.75</v>
      </c>
      <c r="AF10" s="11">
        <v>5.42</v>
      </c>
    </row>
    <row r="11" spans="1:32">
      <c r="D11" s="2" t="s">
        <v>17</v>
      </c>
      <c r="E11" s="14" t="s">
        <v>1144</v>
      </c>
      <c r="F11" s="69" t="s">
        <v>18</v>
      </c>
      <c r="G11" s="3">
        <v>1038</v>
      </c>
      <c r="H11" s="3">
        <v>26553</v>
      </c>
      <c r="J11" s="1" t="s">
        <v>1161</v>
      </c>
      <c r="K11" s="1">
        <v>13845</v>
      </c>
      <c r="L11" s="1">
        <v>13986</v>
      </c>
      <c r="M11" s="1">
        <v>13922</v>
      </c>
      <c r="N11" s="1">
        <v>11910.925708535971</v>
      </c>
      <c r="O11" s="10">
        <f t="shared" si="0"/>
        <v>2.7906836116626182E-2</v>
      </c>
      <c r="Q11" s="43" t="s">
        <v>1595</v>
      </c>
      <c r="R11" s="11">
        <v>0.44800000000000006</v>
      </c>
      <c r="S11" s="11">
        <v>0.94500000000000006</v>
      </c>
      <c r="T11" s="11">
        <v>1.0639999999999998</v>
      </c>
      <c r="U11" s="11">
        <v>2.0230000000000001</v>
      </c>
      <c r="V11" s="11">
        <v>2.415</v>
      </c>
      <c r="W11" s="11">
        <v>0.99050000000000005</v>
      </c>
      <c r="X11" s="11">
        <v>0.96250000000000002</v>
      </c>
      <c r="Y11" s="11">
        <v>5.2255000000000003</v>
      </c>
      <c r="Z11" s="11">
        <v>6.2825000000000006</v>
      </c>
      <c r="AA11" s="11">
        <v>15.0185</v>
      </c>
      <c r="AB11" s="44">
        <v>3.5374499999999998</v>
      </c>
      <c r="AC11" s="45">
        <v>2.3893450000000001</v>
      </c>
      <c r="AD11" s="11">
        <v>4.6620000000000008</v>
      </c>
      <c r="AE11" s="11">
        <v>1.5539999999999998</v>
      </c>
      <c r="AF11" s="11">
        <v>8.5540000000000003</v>
      </c>
    </row>
    <row r="12" spans="1:32">
      <c r="D12" s="2" t="s">
        <v>19</v>
      </c>
      <c r="E12" s="14" t="s">
        <v>1144</v>
      </c>
      <c r="F12" s="69" t="s">
        <v>20</v>
      </c>
      <c r="G12" s="3"/>
      <c r="H12" s="3"/>
      <c r="J12" s="1" t="s">
        <v>1162</v>
      </c>
      <c r="K12" s="1">
        <v>37439</v>
      </c>
      <c r="L12" s="1">
        <v>37110</v>
      </c>
      <c r="M12" s="1">
        <v>37485</v>
      </c>
      <c r="N12" s="1">
        <v>32208.966962938117</v>
      </c>
      <c r="O12" s="10">
        <f t="shared" si="0"/>
        <v>7.5464358062142842E-2</v>
      </c>
      <c r="Q12" s="43" t="s">
        <v>1596</v>
      </c>
      <c r="R12" s="11">
        <v>0.36</v>
      </c>
      <c r="S12" s="11">
        <v>0.38</v>
      </c>
      <c r="T12" s="11">
        <v>0.52</v>
      </c>
      <c r="U12" s="11">
        <v>1.32</v>
      </c>
      <c r="V12" s="11">
        <v>0.68</v>
      </c>
      <c r="W12" s="11">
        <v>0.45</v>
      </c>
      <c r="X12" s="11">
        <v>1.21</v>
      </c>
      <c r="Y12" s="11">
        <v>2</v>
      </c>
      <c r="Z12" s="11">
        <v>2.2200000000000002</v>
      </c>
      <c r="AA12" s="11">
        <v>11.42</v>
      </c>
      <c r="AB12" s="44">
        <v>2.056</v>
      </c>
      <c r="AC12" s="45">
        <v>1.1196000000000002</v>
      </c>
      <c r="AD12" s="11">
        <v>1.79</v>
      </c>
      <c r="AE12" s="11">
        <v>1.64</v>
      </c>
      <c r="AF12" s="11">
        <v>2.52</v>
      </c>
    </row>
    <row r="13" spans="1:32">
      <c r="D13" s="2" t="s">
        <v>21</v>
      </c>
      <c r="E13" s="4"/>
      <c r="F13" s="69" t="s">
        <v>22</v>
      </c>
      <c r="G13" s="3">
        <v>46291</v>
      </c>
      <c r="H13" s="3">
        <v>6399357</v>
      </c>
      <c r="J13" s="1" t="s">
        <v>1163</v>
      </c>
      <c r="K13" s="1">
        <v>6672</v>
      </c>
      <c r="L13" s="1">
        <v>6616</v>
      </c>
      <c r="M13" s="1">
        <v>6567</v>
      </c>
      <c r="N13" s="1">
        <v>5739.956397786349</v>
      </c>
      <c r="O13" s="10">
        <f t="shared" si="0"/>
        <v>1.344849480463199E-2</v>
      </c>
      <c r="Q13" s="43" t="s">
        <v>1597</v>
      </c>
      <c r="R13" s="11">
        <v>0.39</v>
      </c>
      <c r="S13" s="11">
        <v>1.02</v>
      </c>
      <c r="T13" s="11">
        <v>1.5699999999999998</v>
      </c>
      <c r="U13" s="11">
        <v>2.7</v>
      </c>
      <c r="V13" s="11">
        <v>3.26</v>
      </c>
      <c r="W13" s="11">
        <v>1.73</v>
      </c>
      <c r="X13" s="11">
        <v>1.03</v>
      </c>
      <c r="Y13" s="11">
        <v>8.07</v>
      </c>
      <c r="Z13" s="11">
        <v>11.32</v>
      </c>
      <c r="AA13" s="11">
        <v>15.3</v>
      </c>
      <c r="AB13" s="44">
        <v>4.6390000000000002</v>
      </c>
      <c r="AC13" s="45">
        <v>3.5728999999999997</v>
      </c>
      <c r="AD13" s="11">
        <v>8.44</v>
      </c>
      <c r="AE13" s="11">
        <v>1.37</v>
      </c>
      <c r="AF13" s="11">
        <v>13.55</v>
      </c>
    </row>
    <row r="14" spans="1:32">
      <c r="D14" s="2" t="s">
        <v>23</v>
      </c>
      <c r="E14" s="17" t="s">
        <v>1147</v>
      </c>
      <c r="F14" s="69" t="s">
        <v>24</v>
      </c>
      <c r="G14" s="3">
        <v>5568</v>
      </c>
      <c r="H14" s="3">
        <v>555781</v>
      </c>
      <c r="J14" s="1" t="s">
        <v>1164</v>
      </c>
      <c r="K14" s="1">
        <v>57086</v>
      </c>
      <c r="L14" s="1">
        <v>56620</v>
      </c>
      <c r="M14" s="1">
        <v>55998</v>
      </c>
      <c r="N14" s="1">
        <v>49111.383531779305</v>
      </c>
      <c r="O14" s="10">
        <f t="shared" si="0"/>
        <v>0.11506606331193371</v>
      </c>
      <c r="Q14" s="43" t="s">
        <v>1598</v>
      </c>
      <c r="R14" s="11">
        <v>0.56999999999999995</v>
      </c>
      <c r="S14" s="11">
        <v>4.8600000000000003</v>
      </c>
      <c r="T14" s="11">
        <v>0.96</v>
      </c>
      <c r="U14" s="11">
        <v>0.83</v>
      </c>
      <c r="V14" s="11">
        <v>1.99</v>
      </c>
      <c r="W14" s="11">
        <v>1.46</v>
      </c>
      <c r="X14" s="11">
        <v>5.29</v>
      </c>
      <c r="Y14" s="11">
        <v>3.46</v>
      </c>
      <c r="Z14" s="11">
        <v>5.27</v>
      </c>
      <c r="AA14" s="11">
        <v>19.43</v>
      </c>
      <c r="AB14" s="44">
        <v>4.4120000000000008</v>
      </c>
      <c r="AC14" s="45">
        <v>2.9102000000000006</v>
      </c>
      <c r="AD14" s="11">
        <v>7.63</v>
      </c>
      <c r="AE14" s="11">
        <v>0.52</v>
      </c>
      <c r="AF14" s="11">
        <v>7.17</v>
      </c>
    </row>
    <row r="15" spans="1:32">
      <c r="D15" s="2" t="s">
        <v>25</v>
      </c>
      <c r="E15" s="17" t="s">
        <v>1147</v>
      </c>
      <c r="F15" s="69" t="s">
        <v>26</v>
      </c>
      <c r="G15" s="3">
        <v>555</v>
      </c>
      <c r="H15" s="3">
        <v>62940</v>
      </c>
      <c r="J15" s="1" t="s">
        <v>1165</v>
      </c>
      <c r="K15" s="1">
        <v>140736</v>
      </c>
      <c r="L15" s="1">
        <v>141838</v>
      </c>
      <c r="M15" s="1">
        <v>143710</v>
      </c>
      <c r="N15" s="1">
        <v>121075.91480798255</v>
      </c>
      <c r="O15" s="10">
        <f t="shared" si="0"/>
        <v>0.28367616379266902</v>
      </c>
      <c r="Q15" s="43" t="s">
        <v>1599</v>
      </c>
      <c r="R15" s="11">
        <v>0.18</v>
      </c>
      <c r="S15" s="11">
        <v>0.97</v>
      </c>
      <c r="T15" s="11">
        <v>0.59</v>
      </c>
      <c r="U15" s="11">
        <v>1.44</v>
      </c>
      <c r="V15" s="11">
        <v>1.92</v>
      </c>
      <c r="W15" s="11">
        <v>0.71</v>
      </c>
      <c r="X15" s="11">
        <v>0.81</v>
      </c>
      <c r="Y15" s="11">
        <v>2.5499999999999998</v>
      </c>
      <c r="Z15" s="11">
        <v>2.5</v>
      </c>
      <c r="AA15" s="11">
        <v>10.18</v>
      </c>
      <c r="AB15" s="44">
        <v>2.1849999999999996</v>
      </c>
      <c r="AC15" s="45">
        <v>1.3854999999999997</v>
      </c>
      <c r="AD15" s="11">
        <v>2.42</v>
      </c>
      <c r="AE15" s="11">
        <v>1.68</v>
      </c>
      <c r="AF15" s="11">
        <v>4.43</v>
      </c>
    </row>
    <row r="16" spans="1:32">
      <c r="D16" s="2" t="s">
        <v>27</v>
      </c>
      <c r="E16" s="17" t="s">
        <v>1147</v>
      </c>
      <c r="F16" s="69" t="s">
        <v>28</v>
      </c>
      <c r="G16" s="3">
        <v>25</v>
      </c>
      <c r="H16" s="3">
        <v>8579</v>
      </c>
      <c r="J16" s="1" t="s">
        <v>1166</v>
      </c>
      <c r="K16" s="1">
        <v>29086</v>
      </c>
      <c r="L16" s="1">
        <v>28562</v>
      </c>
      <c r="M16" s="1">
        <v>29056</v>
      </c>
      <c r="N16" s="1">
        <v>25022.83749790374</v>
      </c>
      <c r="O16" s="10">
        <f t="shared" si="0"/>
        <v>5.8627535954365415E-2</v>
      </c>
      <c r="Q16" s="43" t="s">
        <v>1600</v>
      </c>
      <c r="R16" s="11">
        <v>0.36</v>
      </c>
      <c r="S16" s="11">
        <v>0.53</v>
      </c>
      <c r="T16" s="11">
        <v>0.34</v>
      </c>
      <c r="U16" s="11">
        <v>0.6</v>
      </c>
      <c r="V16" s="11">
        <v>1.26</v>
      </c>
      <c r="W16" s="11">
        <v>0.48</v>
      </c>
      <c r="X16" s="11">
        <v>0.59</v>
      </c>
      <c r="Y16" s="11">
        <v>1.95</v>
      </c>
      <c r="Z16" s="11">
        <v>1.86</v>
      </c>
      <c r="AA16" s="11">
        <v>8.5500000000000007</v>
      </c>
      <c r="AB16" s="44">
        <v>1.6520000000000004</v>
      </c>
      <c r="AC16" s="45">
        <v>0.96220000000000017</v>
      </c>
      <c r="AD16" s="11">
        <v>1.63</v>
      </c>
      <c r="AE16" s="11">
        <v>2</v>
      </c>
      <c r="AF16" s="11">
        <v>3.04</v>
      </c>
    </row>
    <row r="17" spans="4:32">
      <c r="D17" s="2" t="s">
        <v>29</v>
      </c>
      <c r="E17" s="18" t="s">
        <v>1148</v>
      </c>
      <c r="F17" s="69" t="s">
        <v>30</v>
      </c>
      <c r="G17" s="3">
        <v>702</v>
      </c>
      <c r="H17" s="3">
        <v>62829</v>
      </c>
      <c r="J17" s="1" t="s">
        <v>1167</v>
      </c>
      <c r="K17" s="1">
        <v>9057</v>
      </c>
      <c r="N17" s="1">
        <v>7791.7843367432497</v>
      </c>
      <c r="O17" s="10">
        <f t="shared" si="0"/>
        <v>1.8255847938482003E-2</v>
      </c>
      <c r="Q17" s="43" t="s">
        <v>1601</v>
      </c>
      <c r="R17" s="46">
        <v>0.17499999999999999</v>
      </c>
      <c r="S17" s="46">
        <v>0.80499999999999994</v>
      </c>
      <c r="T17" s="46">
        <v>0.48499999999999999</v>
      </c>
      <c r="U17" s="46">
        <v>1.48</v>
      </c>
      <c r="V17" s="46">
        <v>2</v>
      </c>
      <c r="W17" s="46">
        <v>0.47000000000000003</v>
      </c>
      <c r="X17" s="46">
        <v>1.1400000000000001</v>
      </c>
      <c r="Y17" s="46">
        <v>2.8600000000000003</v>
      </c>
      <c r="Z17" s="46">
        <v>2.7949999999999999</v>
      </c>
      <c r="AA17" s="46">
        <v>14.945</v>
      </c>
      <c r="AB17" s="44">
        <v>2.7155</v>
      </c>
      <c r="AC17" s="45">
        <v>1.49255</v>
      </c>
      <c r="AD17" s="46">
        <v>4.9000000000000004</v>
      </c>
      <c r="AE17" s="46">
        <v>1.9</v>
      </c>
      <c r="AF17" s="46">
        <v>3.47</v>
      </c>
    </row>
    <row r="18" spans="4:32">
      <c r="D18" s="2" t="s">
        <v>31</v>
      </c>
      <c r="E18" s="18" t="s">
        <v>1148</v>
      </c>
      <c r="F18" s="69" t="s">
        <v>32</v>
      </c>
      <c r="G18" s="3">
        <v>222</v>
      </c>
      <c r="H18" s="3">
        <v>28865</v>
      </c>
      <c r="J18" s="1" t="s">
        <v>1168</v>
      </c>
      <c r="K18" s="1">
        <v>26447</v>
      </c>
      <c r="L18" s="1">
        <v>26085</v>
      </c>
      <c r="N18" s="1">
        <v>22752.492034210969</v>
      </c>
      <c r="O18" s="10">
        <f t="shared" si="0"/>
        <v>5.3308204750914606E-2</v>
      </c>
      <c r="Q18" s="43" t="s">
        <v>1602</v>
      </c>
      <c r="R18" s="11">
        <v>0.25</v>
      </c>
      <c r="S18" s="11">
        <v>0.89</v>
      </c>
      <c r="T18" s="11">
        <v>0.66</v>
      </c>
      <c r="U18" s="11">
        <v>1.39</v>
      </c>
      <c r="V18" s="11">
        <v>2.86</v>
      </c>
      <c r="W18" s="11">
        <v>0.68</v>
      </c>
      <c r="X18" s="11">
        <v>0.97</v>
      </c>
      <c r="Y18" s="11">
        <v>3.41</v>
      </c>
      <c r="Z18" s="11">
        <v>2.64</v>
      </c>
      <c r="AA18" s="11">
        <v>33.369999999999997</v>
      </c>
      <c r="AB18" s="44">
        <v>4.7119999999999997</v>
      </c>
      <c r="AC18" s="45">
        <v>1.8462000000000001</v>
      </c>
      <c r="AD18" s="11">
        <v>5.0599999999999996</v>
      </c>
      <c r="AE18" s="11">
        <v>2.4700000000000002</v>
      </c>
      <c r="AF18" s="11">
        <v>4.8499999999999996</v>
      </c>
    </row>
    <row r="19" spans="4:32">
      <c r="D19" s="2" t="s">
        <v>33</v>
      </c>
      <c r="E19" s="18" t="s">
        <v>1148</v>
      </c>
      <c r="F19" s="69" t="s">
        <v>34</v>
      </c>
      <c r="G19" s="3">
        <v>127</v>
      </c>
      <c r="H19" s="3">
        <v>13393</v>
      </c>
      <c r="J19" s="1" t="s">
        <v>1169</v>
      </c>
      <c r="K19" s="1">
        <v>17997</v>
      </c>
      <c r="L19" s="1">
        <v>19769</v>
      </c>
      <c r="M19" s="1">
        <v>20737</v>
      </c>
      <c r="N19" s="1">
        <v>15482.91296327352</v>
      </c>
      <c r="O19" s="10">
        <f t="shared" si="0"/>
        <v>3.6275863459077025E-2</v>
      </c>
      <c r="Q19" s="43" t="s">
        <v>1603</v>
      </c>
      <c r="R19" s="11">
        <v>0.25</v>
      </c>
      <c r="S19" s="11">
        <v>0.56999999999999995</v>
      </c>
      <c r="T19" s="11">
        <v>0.93</v>
      </c>
      <c r="U19" s="11">
        <v>1.4</v>
      </c>
      <c r="V19" s="11">
        <v>1.94</v>
      </c>
      <c r="W19" s="11">
        <v>0.75</v>
      </c>
      <c r="X19" s="11">
        <v>2.56</v>
      </c>
      <c r="Y19" s="11">
        <v>4.97</v>
      </c>
      <c r="Z19" s="11">
        <v>5</v>
      </c>
      <c r="AA19" s="11">
        <v>20.83</v>
      </c>
      <c r="AB19" s="44">
        <v>3.9200000000000004</v>
      </c>
      <c r="AC19" s="45">
        <v>2.2290000000000001</v>
      </c>
      <c r="AD19" s="11">
        <v>4.45</v>
      </c>
      <c r="AE19" s="11">
        <v>0.55000000000000004</v>
      </c>
      <c r="AF19" s="11">
        <v>5.52</v>
      </c>
    </row>
    <row r="20" spans="4:32">
      <c r="D20" s="2" t="s">
        <v>35</v>
      </c>
      <c r="E20" s="19" t="s">
        <v>1150</v>
      </c>
      <c r="F20" s="69" t="s">
        <v>36</v>
      </c>
      <c r="G20" s="3">
        <v>1150</v>
      </c>
      <c r="H20" s="3">
        <v>87570</v>
      </c>
      <c r="J20" s="1" t="s">
        <v>1170</v>
      </c>
      <c r="K20" s="1">
        <v>15688</v>
      </c>
      <c r="L20" s="1">
        <v>15013</v>
      </c>
      <c r="M20" s="1">
        <v>14437</v>
      </c>
      <c r="N20" s="1">
        <v>13496.468220694282</v>
      </c>
      <c r="O20" s="10">
        <f t="shared" si="0"/>
        <v>3.1621700613768983E-2</v>
      </c>
      <c r="Q20" s="43" t="s">
        <v>1604</v>
      </c>
      <c r="R20" s="11">
        <v>0.17</v>
      </c>
      <c r="S20" s="11">
        <v>0.41</v>
      </c>
      <c r="T20" s="11">
        <v>0.57999999999999996</v>
      </c>
      <c r="U20" s="11">
        <v>1.33</v>
      </c>
      <c r="V20" s="11">
        <v>2.82</v>
      </c>
      <c r="W20" s="11">
        <v>0.59</v>
      </c>
      <c r="X20" s="11">
        <v>0.83</v>
      </c>
      <c r="Y20" s="11">
        <v>2</v>
      </c>
      <c r="Z20" s="11">
        <v>2.4</v>
      </c>
      <c r="AA20" s="11">
        <v>23.57</v>
      </c>
      <c r="AB20" s="44">
        <v>3.47</v>
      </c>
      <c r="AC20" s="45">
        <v>1.4600000000000002</v>
      </c>
      <c r="AD20" s="11">
        <v>3.03</v>
      </c>
      <c r="AE20" s="11">
        <v>2.65</v>
      </c>
      <c r="AF20" s="11">
        <v>2.19</v>
      </c>
    </row>
    <row r="21" spans="4:32">
      <c r="D21" s="2" t="s">
        <v>37</v>
      </c>
      <c r="E21" s="23" t="s">
        <v>1149</v>
      </c>
      <c r="F21" s="69" t="s">
        <v>38</v>
      </c>
      <c r="G21" s="3">
        <v>909</v>
      </c>
      <c r="H21" s="3">
        <v>132497</v>
      </c>
      <c r="J21" s="1" t="s">
        <v>1171</v>
      </c>
      <c r="K21" s="1">
        <v>15643</v>
      </c>
      <c r="L21" s="1">
        <v>15306</v>
      </c>
      <c r="N21" s="1">
        <v>13457.754485996982</v>
      </c>
      <c r="O21" s="10">
        <f t="shared" si="0"/>
        <v>3.1530995837658608E-2</v>
      </c>
      <c r="Q21" s="43" t="s">
        <v>1605</v>
      </c>
      <c r="R21" s="11">
        <v>0.14000000000000001</v>
      </c>
      <c r="S21" s="11">
        <v>0.3</v>
      </c>
      <c r="T21" s="11">
        <v>0.32</v>
      </c>
      <c r="U21" s="11">
        <v>2.5499999999999998</v>
      </c>
      <c r="V21" s="11">
        <v>2.59</v>
      </c>
      <c r="W21" s="11">
        <v>0.69</v>
      </c>
      <c r="X21" s="11">
        <v>0.64</v>
      </c>
      <c r="Y21" s="11">
        <v>1.62</v>
      </c>
      <c r="Z21" s="11">
        <v>1.77</v>
      </c>
      <c r="AA21" s="11">
        <v>13.35</v>
      </c>
      <c r="AB21" s="44">
        <v>2.3969999999999998</v>
      </c>
      <c r="AC21" s="45">
        <v>1.3016999999999999</v>
      </c>
      <c r="AD21" s="11">
        <v>4.55</v>
      </c>
      <c r="AE21" s="11">
        <v>3.08</v>
      </c>
      <c r="AF21" s="11">
        <v>4.04</v>
      </c>
    </row>
    <row r="22" spans="4:32">
      <c r="D22" s="2" t="s">
        <v>39</v>
      </c>
      <c r="E22" s="23" t="s">
        <v>1149</v>
      </c>
      <c r="F22" s="69" t="s">
        <v>40</v>
      </c>
      <c r="G22" s="3">
        <v>1276</v>
      </c>
      <c r="H22" s="3">
        <v>92485</v>
      </c>
      <c r="N22" s="1">
        <f>SUM(N7:N21)</f>
        <v>426810.32198557776</v>
      </c>
      <c r="Q22" s="43" t="s">
        <v>1606</v>
      </c>
      <c r="R22" s="11">
        <v>0.27</v>
      </c>
      <c r="S22" s="11">
        <v>1.1200000000000001</v>
      </c>
      <c r="T22" s="11">
        <v>1.03</v>
      </c>
      <c r="U22" s="11">
        <v>1.23</v>
      </c>
      <c r="V22" s="11">
        <v>1.57</v>
      </c>
      <c r="W22" s="11">
        <v>0.15</v>
      </c>
      <c r="X22" s="11">
        <v>0.82</v>
      </c>
      <c r="Y22" s="11">
        <v>3.95</v>
      </c>
      <c r="Z22" s="11">
        <v>3.5</v>
      </c>
      <c r="AA22" s="11">
        <v>12.08</v>
      </c>
      <c r="AB22" s="44">
        <v>2.5720000000000001</v>
      </c>
      <c r="AC22" s="45">
        <v>1.6212</v>
      </c>
      <c r="AD22" s="11">
        <v>2.41</v>
      </c>
      <c r="AE22" s="11">
        <v>1.81</v>
      </c>
      <c r="AF22" s="11">
        <v>4.34</v>
      </c>
    </row>
    <row r="23" spans="4:32">
      <c r="D23" s="2" t="s">
        <v>41</v>
      </c>
      <c r="E23" s="16" t="s">
        <v>1146</v>
      </c>
      <c r="F23" s="69" t="s">
        <v>42</v>
      </c>
      <c r="G23" s="3">
        <v>67</v>
      </c>
      <c r="H23" s="3">
        <v>18696</v>
      </c>
      <c r="Q23" s="43" t="s">
        <v>1607</v>
      </c>
      <c r="R23" s="11">
        <v>0.12</v>
      </c>
      <c r="S23" s="11">
        <v>0.3</v>
      </c>
      <c r="T23" s="11">
        <v>0.64</v>
      </c>
      <c r="U23" s="11">
        <v>1.19</v>
      </c>
      <c r="V23" s="11">
        <v>2.96</v>
      </c>
      <c r="W23" s="11">
        <v>0.45</v>
      </c>
      <c r="X23" s="11">
        <v>3.37</v>
      </c>
      <c r="Y23" s="11">
        <v>2.0099999999999998</v>
      </c>
      <c r="Z23" s="11">
        <v>2.23</v>
      </c>
      <c r="AA23" s="11">
        <v>53.63</v>
      </c>
      <c r="AB23" s="44">
        <v>6.69</v>
      </c>
      <c r="AC23" s="45">
        <v>1.996</v>
      </c>
      <c r="AD23" s="11">
        <v>3.94</v>
      </c>
      <c r="AE23" s="11">
        <v>4.29</v>
      </c>
      <c r="AF23" s="11">
        <v>2.58</v>
      </c>
    </row>
    <row r="24" spans="4:32">
      <c r="D24" s="2" t="s">
        <v>43</v>
      </c>
      <c r="E24" s="16" t="s">
        <v>1146</v>
      </c>
      <c r="F24" s="69" t="s">
        <v>44</v>
      </c>
      <c r="G24" s="3">
        <v>1688</v>
      </c>
      <c r="H24" s="3">
        <v>343924</v>
      </c>
      <c r="Q24" s="43" t="s">
        <v>1608</v>
      </c>
      <c r="R24" s="11">
        <v>0.4</v>
      </c>
      <c r="S24" s="11">
        <v>1.33</v>
      </c>
      <c r="T24" s="11">
        <v>0.71</v>
      </c>
      <c r="U24" s="11">
        <v>2.2000000000000002</v>
      </c>
      <c r="V24" s="11">
        <v>2.06</v>
      </c>
      <c r="W24" s="11">
        <v>0.78</v>
      </c>
      <c r="X24" s="11">
        <v>4.16</v>
      </c>
      <c r="Y24" s="11">
        <v>4.37</v>
      </c>
      <c r="Z24" s="11">
        <v>2.89</v>
      </c>
      <c r="AA24" s="11">
        <v>65.87</v>
      </c>
      <c r="AB24" s="44">
        <v>8.4770000000000003</v>
      </c>
      <c r="AC24" s="45">
        <v>2.7377000000000002</v>
      </c>
      <c r="AD24" s="11">
        <v>5.92</v>
      </c>
      <c r="AE24" s="11">
        <v>1.58</v>
      </c>
      <c r="AF24" s="11">
        <v>8.08</v>
      </c>
    </row>
    <row r="25" spans="4:32">
      <c r="D25" s="2" t="s">
        <v>45</v>
      </c>
      <c r="E25" s="16" t="s">
        <v>1146</v>
      </c>
      <c r="F25" s="69" t="s">
        <v>46</v>
      </c>
      <c r="G25" s="3">
        <v>358</v>
      </c>
      <c r="H25" s="3">
        <v>119994</v>
      </c>
      <c r="Q25" s="43" t="s">
        <v>1609</v>
      </c>
      <c r="R25" s="11">
        <v>0.42</v>
      </c>
      <c r="S25" s="11">
        <v>2.99</v>
      </c>
      <c r="T25" s="11">
        <v>0.995</v>
      </c>
      <c r="U25" s="11">
        <v>1.03</v>
      </c>
      <c r="V25" s="11">
        <v>1.78</v>
      </c>
      <c r="W25" s="11">
        <v>0.80499999999999994</v>
      </c>
      <c r="X25" s="11">
        <v>3.0550000000000002</v>
      </c>
      <c r="Y25" s="11">
        <v>3.7050000000000001</v>
      </c>
      <c r="Z25" s="11">
        <v>4.3849999999999998</v>
      </c>
      <c r="AA25" s="11">
        <v>15.754999999999999</v>
      </c>
      <c r="AB25" s="44">
        <v>3.492</v>
      </c>
      <c r="AC25" s="45">
        <v>2.2656999999999998</v>
      </c>
      <c r="AD25" s="11">
        <v>5.0199999999999996</v>
      </c>
      <c r="AE25" s="11">
        <v>1.165</v>
      </c>
      <c r="AF25" s="11">
        <v>5.7549999999999999</v>
      </c>
    </row>
    <row r="26" spans="4:32">
      <c r="D26" s="2" t="s">
        <v>47</v>
      </c>
      <c r="E26" s="16" t="s">
        <v>1146</v>
      </c>
      <c r="F26" s="69" t="s">
        <v>48</v>
      </c>
      <c r="G26" s="3">
        <v>3382</v>
      </c>
      <c r="H26" s="3">
        <v>409019</v>
      </c>
      <c r="Q26" s="43" t="s">
        <v>1610</v>
      </c>
      <c r="R26" s="11">
        <v>0.13</v>
      </c>
      <c r="S26" s="11">
        <v>1.25</v>
      </c>
      <c r="T26" s="11">
        <v>0.44</v>
      </c>
      <c r="U26" s="11">
        <v>1.1299999999999999</v>
      </c>
      <c r="V26" s="11">
        <v>1.54</v>
      </c>
      <c r="W26" s="11">
        <v>0.3</v>
      </c>
      <c r="X26" s="11">
        <v>1.02</v>
      </c>
      <c r="Y26" s="11">
        <v>2.02</v>
      </c>
      <c r="Z26" s="11">
        <v>1.72</v>
      </c>
      <c r="AA26" s="11">
        <v>26.14</v>
      </c>
      <c r="AB26" s="44">
        <v>3.569</v>
      </c>
      <c r="AC26" s="45">
        <v>1.3119000000000001</v>
      </c>
      <c r="AD26" s="11">
        <v>4.8899999999999997</v>
      </c>
      <c r="AE26" s="46">
        <v>2.9433333333333334</v>
      </c>
      <c r="AF26" s="11">
        <v>2.89</v>
      </c>
    </row>
    <row r="27" spans="4:32">
      <c r="D27" s="2" t="s">
        <v>49</v>
      </c>
      <c r="E27" s="14" t="s">
        <v>1144</v>
      </c>
      <c r="F27" s="69" t="s">
        <v>50</v>
      </c>
      <c r="G27" s="3">
        <v>3284</v>
      </c>
      <c r="H27" s="3">
        <v>196245</v>
      </c>
    </row>
    <row r="28" spans="4:32">
      <c r="D28" s="2" t="s">
        <v>51</v>
      </c>
      <c r="E28" s="15" t="s">
        <v>1145</v>
      </c>
      <c r="F28" s="69" t="s">
        <v>52</v>
      </c>
      <c r="G28" s="3">
        <v>1063</v>
      </c>
      <c r="H28" s="3">
        <v>258183</v>
      </c>
    </row>
    <row r="29" spans="4:32">
      <c r="D29" s="2" t="s">
        <v>53</v>
      </c>
      <c r="E29" s="15" t="s">
        <v>1145</v>
      </c>
      <c r="F29" s="69" t="s">
        <v>54</v>
      </c>
      <c r="G29" s="3">
        <v>8183</v>
      </c>
      <c r="H29" s="3">
        <v>698874</v>
      </c>
    </row>
    <row r="30" spans="4:32">
      <c r="D30" s="2" t="s">
        <v>55</v>
      </c>
      <c r="E30" s="21" t="s">
        <v>1152</v>
      </c>
      <c r="F30" s="69" t="s">
        <v>56</v>
      </c>
      <c r="G30" s="3">
        <v>1993</v>
      </c>
      <c r="H30" s="3">
        <v>320000</v>
      </c>
    </row>
    <row r="31" spans="4:32">
      <c r="D31" s="2" t="s">
        <v>57</v>
      </c>
      <c r="E31" s="21" t="s">
        <v>1152</v>
      </c>
      <c r="F31" s="69" t="s">
        <v>58</v>
      </c>
      <c r="G31" s="3">
        <v>2268</v>
      </c>
      <c r="H31" s="3">
        <v>427907</v>
      </c>
    </row>
    <row r="32" spans="4:32">
      <c r="D32" s="2" t="s">
        <v>59</v>
      </c>
      <c r="E32" s="21" t="s">
        <v>1152</v>
      </c>
      <c r="F32" s="69" t="s">
        <v>60</v>
      </c>
      <c r="G32" s="3">
        <v>6380</v>
      </c>
      <c r="H32" s="3">
        <v>1089176</v>
      </c>
    </row>
    <row r="33" spans="1:8">
      <c r="D33" s="2" t="s">
        <v>61</v>
      </c>
      <c r="E33" s="20" t="s">
        <v>1151</v>
      </c>
      <c r="F33" s="69" t="s">
        <v>62</v>
      </c>
      <c r="G33" s="3">
        <v>1363</v>
      </c>
      <c r="H33" s="3">
        <v>847315</v>
      </c>
    </row>
    <row r="34" spans="1:8">
      <c r="D34" s="2" t="s">
        <v>63</v>
      </c>
      <c r="E34" s="20" t="s">
        <v>1151</v>
      </c>
      <c r="F34" s="69" t="s">
        <v>64</v>
      </c>
      <c r="G34" s="3">
        <v>364</v>
      </c>
      <c r="H34" s="3">
        <v>140635</v>
      </c>
    </row>
    <row r="35" spans="1:8">
      <c r="D35" s="2" t="s">
        <v>65</v>
      </c>
      <c r="E35" s="19" t="s">
        <v>1150</v>
      </c>
      <c r="F35" s="69" t="s">
        <v>66</v>
      </c>
      <c r="G35" s="3">
        <v>1007</v>
      </c>
      <c r="H35" s="3">
        <v>101779</v>
      </c>
    </row>
    <row r="36" spans="1:8">
      <c r="D36" s="2" t="s">
        <v>67</v>
      </c>
      <c r="E36" s="22" t="s">
        <v>1153</v>
      </c>
      <c r="F36" s="69" t="s">
        <v>68</v>
      </c>
      <c r="G36" s="3">
        <v>1822</v>
      </c>
      <c r="H36" s="3">
        <v>172927</v>
      </c>
    </row>
    <row r="37" spans="1:8">
      <c r="D37" s="2" t="s">
        <v>69</v>
      </c>
      <c r="E37" s="21" t="s">
        <v>1152</v>
      </c>
      <c r="F37" s="69" t="s">
        <v>70</v>
      </c>
      <c r="G37" s="3">
        <v>2535</v>
      </c>
      <c r="H37" s="3">
        <v>209744</v>
      </c>
    </row>
    <row r="38" spans="1:8">
      <c r="F38" s="69" t="s">
        <v>71</v>
      </c>
      <c r="G38" s="3">
        <v>47391</v>
      </c>
      <c r="H38" s="3">
        <v>6442374</v>
      </c>
    </row>
    <row r="39" spans="1:8">
      <c r="A39" s="2" t="s">
        <v>72</v>
      </c>
      <c r="B39" s="2" t="s">
        <v>73</v>
      </c>
      <c r="D39" s="2" t="s">
        <v>9</v>
      </c>
      <c r="E39" s="14" t="s">
        <v>1144</v>
      </c>
      <c r="F39" s="69" t="s">
        <v>10</v>
      </c>
      <c r="G39" s="3">
        <v>38</v>
      </c>
      <c r="H39" s="3">
        <v>593</v>
      </c>
    </row>
    <row r="40" spans="1:8">
      <c r="D40" s="2" t="s">
        <v>11</v>
      </c>
      <c r="E40" s="14" t="s">
        <v>1144</v>
      </c>
      <c r="F40" s="69" t="s">
        <v>12</v>
      </c>
      <c r="G40" s="3"/>
      <c r="H40" s="3"/>
    </row>
    <row r="41" spans="1:8">
      <c r="D41" s="2" t="s">
        <v>13</v>
      </c>
      <c r="E41" s="14" t="s">
        <v>1144</v>
      </c>
      <c r="F41" s="69" t="s">
        <v>14</v>
      </c>
      <c r="G41" s="3">
        <v>1</v>
      </c>
      <c r="H41" s="3"/>
    </row>
    <row r="42" spans="1:8">
      <c r="D42" s="2" t="s">
        <v>15</v>
      </c>
      <c r="E42" s="15" t="s">
        <v>1145</v>
      </c>
      <c r="F42" s="69" t="s">
        <v>16</v>
      </c>
      <c r="G42" s="3"/>
      <c r="H42" s="3"/>
    </row>
    <row r="43" spans="1:8">
      <c r="D43" s="2" t="s">
        <v>17</v>
      </c>
      <c r="E43" s="14" t="s">
        <v>1144</v>
      </c>
      <c r="F43" s="69" t="s">
        <v>18</v>
      </c>
      <c r="G43" s="3">
        <v>37</v>
      </c>
      <c r="H43" s="3"/>
    </row>
    <row r="44" spans="1:8">
      <c r="D44" s="2" t="s">
        <v>19</v>
      </c>
      <c r="E44" s="14" t="s">
        <v>1144</v>
      </c>
      <c r="F44" s="69" t="s">
        <v>20</v>
      </c>
      <c r="G44" s="3"/>
      <c r="H44" s="3"/>
    </row>
    <row r="45" spans="1:8">
      <c r="D45" s="2" t="s">
        <v>21</v>
      </c>
      <c r="E45" s="4"/>
      <c r="F45" s="69" t="s">
        <v>22</v>
      </c>
      <c r="G45" s="3">
        <v>1270</v>
      </c>
      <c r="H45" s="3">
        <v>134547</v>
      </c>
    </row>
    <row r="46" spans="1:8">
      <c r="D46" s="2" t="s">
        <v>23</v>
      </c>
      <c r="E46" s="17" t="s">
        <v>1147</v>
      </c>
      <c r="F46" s="69" t="s">
        <v>24</v>
      </c>
      <c r="G46" s="3">
        <v>249</v>
      </c>
      <c r="H46" s="3">
        <v>21549</v>
      </c>
    </row>
    <row r="47" spans="1:8">
      <c r="D47" s="2" t="s">
        <v>25</v>
      </c>
      <c r="E47" s="17" t="s">
        <v>1147</v>
      </c>
      <c r="F47" s="69" t="s">
        <v>26</v>
      </c>
      <c r="G47" s="3">
        <v>13</v>
      </c>
      <c r="H47" s="3">
        <v>1377</v>
      </c>
    </row>
    <row r="48" spans="1:8">
      <c r="D48" s="2" t="s">
        <v>27</v>
      </c>
      <c r="E48" s="17" t="s">
        <v>1147</v>
      </c>
      <c r="F48" s="69" t="s">
        <v>28</v>
      </c>
      <c r="G48" s="3">
        <v>3</v>
      </c>
      <c r="H48" s="3"/>
    </row>
    <row r="49" spans="4:8">
      <c r="D49" s="2" t="s">
        <v>29</v>
      </c>
      <c r="E49" s="18" t="s">
        <v>1148</v>
      </c>
      <c r="F49" s="69" t="s">
        <v>30</v>
      </c>
      <c r="G49" s="3">
        <v>7</v>
      </c>
      <c r="H49" s="3">
        <v>534</v>
      </c>
    </row>
    <row r="50" spans="4:8">
      <c r="D50" s="2" t="s">
        <v>31</v>
      </c>
      <c r="E50" s="18" t="s">
        <v>1148</v>
      </c>
      <c r="F50" s="69" t="s">
        <v>32</v>
      </c>
      <c r="G50" s="3">
        <v>4</v>
      </c>
      <c r="H50" s="3"/>
    </row>
    <row r="51" spans="4:8">
      <c r="D51" s="2" t="s">
        <v>33</v>
      </c>
      <c r="E51" s="18" t="s">
        <v>1148</v>
      </c>
      <c r="F51" s="69" t="s">
        <v>34</v>
      </c>
      <c r="G51" s="3"/>
      <c r="H51" s="3"/>
    </row>
    <row r="52" spans="4:8">
      <c r="D52" s="2" t="s">
        <v>35</v>
      </c>
      <c r="E52" s="19" t="s">
        <v>1150</v>
      </c>
      <c r="F52" s="69" t="s">
        <v>36</v>
      </c>
      <c r="G52" s="3">
        <v>21</v>
      </c>
      <c r="H52" s="3">
        <v>1006</v>
      </c>
    </row>
    <row r="53" spans="4:8">
      <c r="D53" s="2" t="s">
        <v>37</v>
      </c>
      <c r="E53" s="23" t="s">
        <v>1149</v>
      </c>
      <c r="F53" s="69" t="s">
        <v>38</v>
      </c>
      <c r="G53" s="3">
        <v>33</v>
      </c>
      <c r="H53" s="3">
        <v>4165</v>
      </c>
    </row>
    <row r="54" spans="4:8">
      <c r="D54" s="2" t="s">
        <v>39</v>
      </c>
      <c r="E54" s="23" t="s">
        <v>1149</v>
      </c>
      <c r="F54" s="69" t="s">
        <v>40</v>
      </c>
      <c r="G54" s="3">
        <v>43</v>
      </c>
      <c r="H54" s="3">
        <v>4076</v>
      </c>
    </row>
    <row r="55" spans="4:8">
      <c r="D55" s="2" t="s">
        <v>41</v>
      </c>
      <c r="E55" s="16" t="s">
        <v>1146</v>
      </c>
      <c r="F55" s="69" t="s">
        <v>42</v>
      </c>
      <c r="G55" s="3">
        <v>5</v>
      </c>
      <c r="H55" s="3">
        <v>988</v>
      </c>
    </row>
    <row r="56" spans="4:8">
      <c r="D56" s="2" t="s">
        <v>43</v>
      </c>
      <c r="E56" s="16" t="s">
        <v>1146</v>
      </c>
      <c r="F56" s="69" t="s">
        <v>44</v>
      </c>
      <c r="G56" s="3">
        <v>46</v>
      </c>
      <c r="H56" s="3">
        <v>6472</v>
      </c>
    </row>
    <row r="57" spans="4:8">
      <c r="D57" s="2" t="s">
        <v>45</v>
      </c>
      <c r="E57" s="16" t="s">
        <v>1146</v>
      </c>
      <c r="F57" s="69" t="s">
        <v>46</v>
      </c>
      <c r="G57" s="3">
        <v>22</v>
      </c>
      <c r="H57" s="3">
        <v>6693</v>
      </c>
    </row>
    <row r="58" spans="4:8">
      <c r="D58" s="2" t="s">
        <v>47</v>
      </c>
      <c r="E58" s="16" t="s">
        <v>1146</v>
      </c>
      <c r="F58" s="69" t="s">
        <v>48</v>
      </c>
      <c r="G58" s="3">
        <v>72</v>
      </c>
      <c r="H58" s="3">
        <v>7416</v>
      </c>
    </row>
    <row r="59" spans="4:8">
      <c r="D59" s="2" t="s">
        <v>49</v>
      </c>
      <c r="E59" s="14" t="s">
        <v>1144</v>
      </c>
      <c r="F59" s="69" t="s">
        <v>50</v>
      </c>
      <c r="G59" s="3">
        <v>115</v>
      </c>
      <c r="H59" s="3">
        <v>4172</v>
      </c>
    </row>
    <row r="60" spans="4:8">
      <c r="D60" s="2" t="s">
        <v>51</v>
      </c>
      <c r="E60" s="15" t="s">
        <v>1145</v>
      </c>
      <c r="F60" s="69" t="s">
        <v>52</v>
      </c>
      <c r="G60" s="3">
        <v>9</v>
      </c>
      <c r="H60" s="3">
        <v>938</v>
      </c>
    </row>
    <row r="61" spans="4:8">
      <c r="D61" s="2" t="s">
        <v>53</v>
      </c>
      <c r="E61" s="15" t="s">
        <v>1145</v>
      </c>
      <c r="F61" s="69" t="s">
        <v>54</v>
      </c>
      <c r="G61" s="3">
        <v>143</v>
      </c>
      <c r="H61" s="3">
        <v>8521</v>
      </c>
    </row>
    <row r="62" spans="4:8">
      <c r="D62" s="2" t="s">
        <v>55</v>
      </c>
      <c r="E62" s="21" t="s">
        <v>1152</v>
      </c>
      <c r="F62" s="69" t="s">
        <v>56</v>
      </c>
      <c r="G62" s="3">
        <v>62</v>
      </c>
      <c r="H62" s="3">
        <v>8752</v>
      </c>
    </row>
    <row r="63" spans="4:8">
      <c r="D63" s="2" t="s">
        <v>57</v>
      </c>
      <c r="E63" s="21" t="s">
        <v>1152</v>
      </c>
      <c r="F63" s="69" t="s">
        <v>58</v>
      </c>
      <c r="G63" s="3">
        <v>48</v>
      </c>
      <c r="H63" s="3">
        <v>4212</v>
      </c>
    </row>
    <row r="64" spans="4:8">
      <c r="D64" s="2" t="s">
        <v>59</v>
      </c>
      <c r="E64" s="21" t="s">
        <v>1152</v>
      </c>
      <c r="F64" s="69" t="s">
        <v>60</v>
      </c>
      <c r="G64" s="3">
        <v>157</v>
      </c>
      <c r="H64" s="3">
        <v>21085</v>
      </c>
    </row>
    <row r="65" spans="1:10">
      <c r="D65" s="2" t="s">
        <v>61</v>
      </c>
      <c r="E65" s="20" t="s">
        <v>1151</v>
      </c>
      <c r="F65" s="69" t="s">
        <v>62</v>
      </c>
      <c r="G65" s="3">
        <v>16</v>
      </c>
      <c r="H65" s="3">
        <v>3818</v>
      </c>
    </row>
    <row r="66" spans="1:10">
      <c r="D66" s="2" t="s">
        <v>63</v>
      </c>
      <c r="E66" s="20" t="s">
        <v>1151</v>
      </c>
      <c r="F66" s="69" t="s">
        <v>64</v>
      </c>
      <c r="G66" s="3">
        <v>20</v>
      </c>
      <c r="H66" s="3">
        <v>7398</v>
      </c>
    </row>
    <row r="67" spans="1:10">
      <c r="D67" s="2" t="s">
        <v>65</v>
      </c>
      <c r="E67" s="19" t="s">
        <v>1150</v>
      </c>
      <c r="F67" s="69" t="s">
        <v>66</v>
      </c>
      <c r="G67" s="3">
        <v>17</v>
      </c>
      <c r="H67" s="3">
        <v>1188</v>
      </c>
    </row>
    <row r="68" spans="1:10">
      <c r="D68" s="2" t="s">
        <v>67</v>
      </c>
      <c r="E68" s="22" t="s">
        <v>1153</v>
      </c>
      <c r="F68" s="69" t="s">
        <v>68</v>
      </c>
      <c r="G68" s="3">
        <v>72</v>
      </c>
      <c r="H68" s="3">
        <v>11058</v>
      </c>
    </row>
    <row r="69" spans="1:10">
      <c r="D69" s="2" t="s">
        <v>69</v>
      </c>
      <c r="E69" s="21" t="s">
        <v>1152</v>
      </c>
      <c r="F69" s="69" t="s">
        <v>70</v>
      </c>
      <c r="G69" s="3">
        <v>93</v>
      </c>
      <c r="H69" s="3">
        <v>8334</v>
      </c>
    </row>
    <row r="70" spans="1:10" ht="15">
      <c r="E70" s="71"/>
      <c r="F70" s="69" t="s">
        <v>71</v>
      </c>
      <c r="G70" s="3">
        <v>1308</v>
      </c>
      <c r="H70" s="3">
        <v>135140</v>
      </c>
      <c r="I70" s="28" t="s">
        <v>1623</v>
      </c>
    </row>
    <row r="71" spans="1:10">
      <c r="A71" s="65" t="s">
        <v>74</v>
      </c>
      <c r="B71" s="2" t="s">
        <v>75</v>
      </c>
      <c r="C71" s="68">
        <v>1001</v>
      </c>
      <c r="D71" s="2" t="s">
        <v>9</v>
      </c>
      <c r="E71" s="14" t="s">
        <v>1144</v>
      </c>
      <c r="F71" s="69" t="s">
        <v>10</v>
      </c>
      <c r="G71" s="3"/>
      <c r="H71" s="3"/>
      <c r="I71" s="1" t="str">
        <f>A71</f>
        <v>01001</v>
      </c>
    </row>
    <row r="72" spans="1:10" ht="15">
      <c r="A72" s="65"/>
      <c r="C72" s="68">
        <v>1001</v>
      </c>
      <c r="D72" s="2" t="s">
        <v>11</v>
      </c>
      <c r="E72" s="14" t="s">
        <v>1144</v>
      </c>
      <c r="F72" s="69" t="s">
        <v>12</v>
      </c>
      <c r="G72" s="3"/>
      <c r="H72" s="3"/>
      <c r="I72" s="28" t="str">
        <f>IF(A72="",I71,A72)</f>
        <v>01001</v>
      </c>
    </row>
    <row r="73" spans="1:10">
      <c r="A73" s="65"/>
      <c r="C73" s="68">
        <v>1001</v>
      </c>
      <c r="D73" s="2" t="s">
        <v>13</v>
      </c>
      <c r="E73" s="14" t="s">
        <v>1144</v>
      </c>
      <c r="F73" s="69" t="s">
        <v>14</v>
      </c>
      <c r="G73" s="3"/>
      <c r="H73" s="3"/>
      <c r="I73" s="10" t="str">
        <f t="shared" ref="I73:I136" si="1">IF(A73="",I72,A73)</f>
        <v>01001</v>
      </c>
      <c r="J73" s="10"/>
    </row>
    <row r="74" spans="1:10">
      <c r="A74" s="65"/>
      <c r="C74" s="68">
        <v>1001</v>
      </c>
      <c r="D74" s="2" t="s">
        <v>15</v>
      </c>
      <c r="E74" s="15" t="s">
        <v>1145</v>
      </c>
      <c r="F74" s="69" t="s">
        <v>16</v>
      </c>
      <c r="G74" s="3"/>
      <c r="H74" s="3"/>
      <c r="I74" s="10" t="str">
        <f t="shared" si="1"/>
        <v>01001</v>
      </c>
      <c r="J74" s="10"/>
    </row>
    <row r="75" spans="1:10">
      <c r="A75" s="65"/>
      <c r="C75" s="68">
        <v>1001</v>
      </c>
      <c r="D75" s="2" t="s">
        <v>17</v>
      </c>
      <c r="E75" s="14" t="s">
        <v>1144</v>
      </c>
      <c r="F75" s="69" t="s">
        <v>18</v>
      </c>
      <c r="G75" s="3"/>
      <c r="H75" s="3"/>
      <c r="I75" s="10" t="str">
        <f t="shared" si="1"/>
        <v>01001</v>
      </c>
      <c r="J75" s="10"/>
    </row>
    <row r="76" spans="1:10">
      <c r="A76" s="65"/>
      <c r="C76" s="68">
        <v>1001</v>
      </c>
      <c r="D76" s="2" t="s">
        <v>19</v>
      </c>
      <c r="E76" s="14" t="s">
        <v>1144</v>
      </c>
      <c r="F76" s="69" t="s">
        <v>20</v>
      </c>
      <c r="G76" s="3"/>
      <c r="H76" s="3"/>
      <c r="I76" s="10" t="str">
        <f t="shared" si="1"/>
        <v>01001</v>
      </c>
      <c r="J76" s="10"/>
    </row>
    <row r="77" spans="1:10">
      <c r="A77" s="65"/>
      <c r="C77" s="68">
        <v>1001</v>
      </c>
      <c r="D77" s="2" t="s">
        <v>21</v>
      </c>
      <c r="E77" s="4"/>
      <c r="F77" s="69" t="s">
        <v>22</v>
      </c>
      <c r="G77" s="3">
        <v>36</v>
      </c>
      <c r="H77" s="3">
        <v>5240</v>
      </c>
      <c r="I77" s="10" t="str">
        <f t="shared" si="1"/>
        <v>01001</v>
      </c>
      <c r="J77" s="10"/>
    </row>
    <row r="78" spans="1:10">
      <c r="A78" s="65"/>
      <c r="C78" s="68">
        <v>1001</v>
      </c>
      <c r="D78" s="2" t="s">
        <v>23</v>
      </c>
      <c r="E78" s="17" t="s">
        <v>1147</v>
      </c>
      <c r="F78" s="69" t="s">
        <v>24</v>
      </c>
      <c r="G78" s="3">
        <v>3</v>
      </c>
      <c r="H78" s="3">
        <v>275</v>
      </c>
      <c r="I78" s="10" t="str">
        <f t="shared" si="1"/>
        <v>01001</v>
      </c>
      <c r="J78" s="10"/>
    </row>
    <row r="79" spans="1:10">
      <c r="A79" s="65"/>
      <c r="C79" s="68">
        <v>1001</v>
      </c>
      <c r="D79" s="2" t="s">
        <v>25</v>
      </c>
      <c r="E79" s="17" t="s">
        <v>1147</v>
      </c>
      <c r="F79" s="69" t="s">
        <v>26</v>
      </c>
      <c r="G79" s="3">
        <v>1</v>
      </c>
      <c r="H79" s="3"/>
      <c r="I79" s="10" t="str">
        <f t="shared" si="1"/>
        <v>01001</v>
      </c>
      <c r="J79" s="10"/>
    </row>
    <row r="80" spans="1:10">
      <c r="A80" s="65"/>
      <c r="C80" s="68">
        <v>1001</v>
      </c>
      <c r="D80" s="2" t="s">
        <v>27</v>
      </c>
      <c r="E80" s="17" t="s">
        <v>1147</v>
      </c>
      <c r="F80" s="69" t="s">
        <v>28</v>
      </c>
      <c r="G80" s="3"/>
      <c r="H80" s="3"/>
      <c r="I80" s="10" t="str">
        <f t="shared" si="1"/>
        <v>01001</v>
      </c>
      <c r="J80" s="10"/>
    </row>
    <row r="81" spans="1:10">
      <c r="A81" s="65"/>
      <c r="C81" s="68">
        <v>1001</v>
      </c>
      <c r="D81" s="2" t="s">
        <v>29</v>
      </c>
      <c r="E81" s="18" t="s">
        <v>1148</v>
      </c>
      <c r="F81" s="69" t="s">
        <v>30</v>
      </c>
      <c r="G81" s="3"/>
      <c r="H81" s="3"/>
      <c r="I81" s="10" t="str">
        <f t="shared" si="1"/>
        <v>01001</v>
      </c>
      <c r="J81" s="10"/>
    </row>
    <row r="82" spans="1:10">
      <c r="A82" s="65"/>
      <c r="C82" s="68">
        <v>1001</v>
      </c>
      <c r="D82" s="2" t="s">
        <v>31</v>
      </c>
      <c r="E82" s="18" t="s">
        <v>1148</v>
      </c>
      <c r="F82" s="69" t="s">
        <v>32</v>
      </c>
      <c r="G82" s="3">
        <v>1</v>
      </c>
      <c r="H82" s="3"/>
      <c r="I82" s="10" t="str">
        <f t="shared" si="1"/>
        <v>01001</v>
      </c>
      <c r="J82" s="10"/>
    </row>
    <row r="83" spans="1:10">
      <c r="A83" s="65"/>
      <c r="C83" s="68">
        <v>1001</v>
      </c>
      <c r="D83" s="2" t="s">
        <v>33</v>
      </c>
      <c r="E83" s="18" t="s">
        <v>1148</v>
      </c>
      <c r="F83" s="69" t="s">
        <v>34</v>
      </c>
      <c r="G83" s="3"/>
      <c r="H83" s="3"/>
      <c r="I83" s="10" t="str">
        <f t="shared" si="1"/>
        <v>01001</v>
      </c>
      <c r="J83" s="10"/>
    </row>
    <row r="84" spans="1:10">
      <c r="A84" s="65"/>
      <c r="C84" s="68">
        <v>1001</v>
      </c>
      <c r="D84" s="2" t="s">
        <v>35</v>
      </c>
      <c r="E84" s="19" t="s">
        <v>1150</v>
      </c>
      <c r="F84" s="69" t="s">
        <v>36</v>
      </c>
      <c r="G84" s="3"/>
      <c r="H84" s="3"/>
      <c r="I84" s="10" t="str">
        <f t="shared" si="1"/>
        <v>01001</v>
      </c>
      <c r="J84" s="10"/>
    </row>
    <row r="85" spans="1:10">
      <c r="A85" s="65"/>
      <c r="C85" s="68">
        <v>1001</v>
      </c>
      <c r="D85" s="2" t="s">
        <v>37</v>
      </c>
      <c r="E85" s="23" t="s">
        <v>1149</v>
      </c>
      <c r="F85" s="69" t="s">
        <v>38</v>
      </c>
      <c r="G85" s="3">
        <v>2</v>
      </c>
      <c r="H85" s="3"/>
      <c r="I85" s="10" t="str">
        <f t="shared" si="1"/>
        <v>01001</v>
      </c>
      <c r="J85" s="10"/>
    </row>
    <row r="86" spans="1:10">
      <c r="A86" s="65"/>
      <c r="C86" s="68">
        <v>1001</v>
      </c>
      <c r="D86" s="2" t="s">
        <v>39</v>
      </c>
      <c r="E86" s="23" t="s">
        <v>1149</v>
      </c>
      <c r="F86" s="69" t="s">
        <v>40</v>
      </c>
      <c r="G86" s="3"/>
      <c r="H86" s="3"/>
      <c r="I86" s="10" t="str">
        <f t="shared" si="1"/>
        <v>01001</v>
      </c>
      <c r="J86" s="10"/>
    </row>
    <row r="87" spans="1:10">
      <c r="A87" s="65"/>
      <c r="C87" s="68">
        <v>1001</v>
      </c>
      <c r="D87" s="2" t="s">
        <v>41</v>
      </c>
      <c r="E87" s="16" t="s">
        <v>1146</v>
      </c>
      <c r="F87" s="69" t="s">
        <v>42</v>
      </c>
      <c r="G87" s="3"/>
      <c r="H87" s="3"/>
      <c r="I87" s="10" t="str">
        <f t="shared" si="1"/>
        <v>01001</v>
      </c>
      <c r="J87" s="10"/>
    </row>
    <row r="88" spans="1:10">
      <c r="A88" s="65"/>
      <c r="C88" s="68">
        <v>1001</v>
      </c>
      <c r="D88" s="2" t="s">
        <v>43</v>
      </c>
      <c r="E88" s="16" t="s">
        <v>1146</v>
      </c>
      <c r="F88" s="69" t="s">
        <v>44</v>
      </c>
      <c r="G88" s="3"/>
      <c r="H88" s="3"/>
      <c r="I88" s="10" t="str">
        <f t="shared" si="1"/>
        <v>01001</v>
      </c>
      <c r="J88" s="10"/>
    </row>
    <row r="89" spans="1:10">
      <c r="A89" s="65"/>
      <c r="C89" s="68">
        <v>1001</v>
      </c>
      <c r="D89" s="2" t="s">
        <v>45</v>
      </c>
      <c r="E89" s="16" t="s">
        <v>1146</v>
      </c>
      <c r="F89" s="69" t="s">
        <v>46</v>
      </c>
      <c r="G89" s="3">
        <v>1</v>
      </c>
      <c r="H89" s="3"/>
      <c r="I89" s="10" t="str">
        <f t="shared" si="1"/>
        <v>01001</v>
      </c>
      <c r="J89" s="10"/>
    </row>
    <row r="90" spans="1:10">
      <c r="A90" s="65"/>
      <c r="C90" s="68">
        <v>1001</v>
      </c>
      <c r="D90" s="2" t="s">
        <v>47</v>
      </c>
      <c r="E90" s="16" t="s">
        <v>1146</v>
      </c>
      <c r="F90" s="69" t="s">
        <v>48</v>
      </c>
      <c r="G90" s="3">
        <v>2</v>
      </c>
      <c r="H90" s="3"/>
      <c r="I90" s="10" t="str">
        <f t="shared" si="1"/>
        <v>01001</v>
      </c>
      <c r="J90" s="10"/>
    </row>
    <row r="91" spans="1:10">
      <c r="A91" s="65"/>
      <c r="C91" s="68">
        <v>1001</v>
      </c>
      <c r="D91" s="2" t="s">
        <v>49</v>
      </c>
      <c r="E91" s="14" t="s">
        <v>1144</v>
      </c>
      <c r="F91" s="69" t="s">
        <v>50</v>
      </c>
      <c r="G91" s="3">
        <v>2</v>
      </c>
      <c r="H91" s="3"/>
      <c r="I91" s="10" t="str">
        <f t="shared" si="1"/>
        <v>01001</v>
      </c>
      <c r="J91" s="10"/>
    </row>
    <row r="92" spans="1:10">
      <c r="A92" s="65"/>
      <c r="C92" s="68">
        <v>1001</v>
      </c>
      <c r="D92" s="2" t="s">
        <v>51</v>
      </c>
      <c r="E92" s="15" t="s">
        <v>1145</v>
      </c>
      <c r="F92" s="69" t="s">
        <v>52</v>
      </c>
      <c r="G92" s="3"/>
      <c r="H92" s="3"/>
      <c r="I92" s="10" t="str">
        <f t="shared" si="1"/>
        <v>01001</v>
      </c>
      <c r="J92" s="10"/>
    </row>
    <row r="93" spans="1:10">
      <c r="A93" s="65"/>
      <c r="C93" s="68">
        <v>1001</v>
      </c>
      <c r="D93" s="2" t="s">
        <v>53</v>
      </c>
      <c r="E93" s="15" t="s">
        <v>1145</v>
      </c>
      <c r="F93" s="69" t="s">
        <v>54</v>
      </c>
      <c r="G93" s="3">
        <v>5</v>
      </c>
      <c r="H93" s="3">
        <v>207</v>
      </c>
      <c r="I93" s="10" t="str">
        <f t="shared" si="1"/>
        <v>01001</v>
      </c>
      <c r="J93" s="10"/>
    </row>
    <row r="94" spans="1:10">
      <c r="A94" s="65"/>
      <c r="C94" s="68">
        <v>1001</v>
      </c>
      <c r="D94" s="2" t="s">
        <v>55</v>
      </c>
      <c r="E94" s="21" t="s">
        <v>1152</v>
      </c>
      <c r="F94" s="69" t="s">
        <v>56</v>
      </c>
      <c r="G94" s="3">
        <v>3</v>
      </c>
      <c r="H94" s="3">
        <v>539</v>
      </c>
      <c r="I94" s="10" t="str">
        <f t="shared" si="1"/>
        <v>01001</v>
      </c>
      <c r="J94" s="10"/>
    </row>
    <row r="95" spans="1:10">
      <c r="A95" s="65"/>
      <c r="C95" s="68">
        <v>1001</v>
      </c>
      <c r="D95" s="2" t="s">
        <v>57</v>
      </c>
      <c r="E95" s="21" t="s">
        <v>1152</v>
      </c>
      <c r="F95" s="69" t="s">
        <v>58</v>
      </c>
      <c r="G95" s="3">
        <v>1</v>
      </c>
      <c r="H95" s="3"/>
      <c r="I95" s="10" t="str">
        <f t="shared" si="1"/>
        <v>01001</v>
      </c>
      <c r="J95" s="10"/>
    </row>
    <row r="96" spans="1:10">
      <c r="A96" s="65"/>
      <c r="C96" s="68">
        <v>1001</v>
      </c>
      <c r="D96" s="2" t="s">
        <v>59</v>
      </c>
      <c r="E96" s="21" t="s">
        <v>1152</v>
      </c>
      <c r="F96" s="69" t="s">
        <v>60</v>
      </c>
      <c r="G96" s="3">
        <v>6</v>
      </c>
      <c r="H96" s="3">
        <v>927</v>
      </c>
      <c r="I96" s="10" t="str">
        <f t="shared" si="1"/>
        <v>01001</v>
      </c>
      <c r="J96" s="10"/>
    </row>
    <row r="97" spans="1:10">
      <c r="A97" s="65"/>
      <c r="C97" s="68">
        <v>1001</v>
      </c>
      <c r="D97" s="2" t="s">
        <v>61</v>
      </c>
      <c r="E97" s="20" t="s">
        <v>1151</v>
      </c>
      <c r="F97" s="69" t="s">
        <v>62</v>
      </c>
      <c r="G97" s="3"/>
      <c r="H97" s="3"/>
      <c r="I97" s="10" t="str">
        <f t="shared" si="1"/>
        <v>01001</v>
      </c>
      <c r="J97" s="10"/>
    </row>
    <row r="98" spans="1:10">
      <c r="A98" s="65"/>
      <c r="C98" s="68">
        <v>1001</v>
      </c>
      <c r="D98" s="2" t="s">
        <v>63</v>
      </c>
      <c r="E98" s="20" t="s">
        <v>1151</v>
      </c>
      <c r="F98" s="69" t="s">
        <v>64</v>
      </c>
      <c r="G98" s="3">
        <v>3</v>
      </c>
      <c r="H98" s="3"/>
      <c r="I98" s="10" t="str">
        <f t="shared" si="1"/>
        <v>01001</v>
      </c>
      <c r="J98" s="10"/>
    </row>
    <row r="99" spans="1:10">
      <c r="A99" s="65"/>
      <c r="C99" s="68">
        <v>1001</v>
      </c>
      <c r="D99" s="2" t="s">
        <v>65</v>
      </c>
      <c r="E99" s="19" t="s">
        <v>1150</v>
      </c>
      <c r="F99" s="69" t="s">
        <v>66</v>
      </c>
      <c r="G99" s="3"/>
      <c r="H99" s="3"/>
      <c r="I99" s="10" t="str">
        <f t="shared" si="1"/>
        <v>01001</v>
      </c>
      <c r="J99" s="10"/>
    </row>
    <row r="100" spans="1:10">
      <c r="A100" s="65"/>
      <c r="C100" s="68">
        <v>1001</v>
      </c>
      <c r="D100" s="2" t="s">
        <v>67</v>
      </c>
      <c r="E100" s="22" t="s">
        <v>1153</v>
      </c>
      <c r="F100" s="69" t="s">
        <v>68</v>
      </c>
      <c r="G100" s="3">
        <v>3</v>
      </c>
      <c r="H100" s="3">
        <v>237</v>
      </c>
      <c r="I100" s="10" t="str">
        <f t="shared" si="1"/>
        <v>01001</v>
      </c>
      <c r="J100" s="10"/>
    </row>
    <row r="101" spans="1:10">
      <c r="A101" s="65"/>
      <c r="C101" s="68">
        <v>1001</v>
      </c>
      <c r="D101" s="2" t="s">
        <v>69</v>
      </c>
      <c r="E101" s="21" t="s">
        <v>1152</v>
      </c>
      <c r="F101" s="69" t="s">
        <v>70</v>
      </c>
      <c r="G101" s="3">
        <v>3</v>
      </c>
      <c r="H101" s="3">
        <v>358</v>
      </c>
      <c r="I101" s="10" t="str">
        <f t="shared" si="1"/>
        <v>01001</v>
      </c>
      <c r="J101" s="10"/>
    </row>
    <row r="102" spans="1:10">
      <c r="A102" s="66"/>
      <c r="C102" s="66">
        <v>1001</v>
      </c>
      <c r="E102" s="71"/>
      <c r="F102" s="69" t="s">
        <v>71</v>
      </c>
      <c r="G102" s="3">
        <v>36</v>
      </c>
      <c r="H102" s="3">
        <v>5240</v>
      </c>
      <c r="I102" s="10" t="str">
        <f t="shared" si="1"/>
        <v>01001</v>
      </c>
      <c r="J102" s="10"/>
    </row>
    <row r="103" spans="1:10">
      <c r="A103" s="65" t="s">
        <v>76</v>
      </c>
      <c r="B103" s="2" t="s">
        <v>77</v>
      </c>
      <c r="C103" s="68">
        <v>1002</v>
      </c>
      <c r="D103" s="2" t="s">
        <v>9</v>
      </c>
      <c r="E103" s="14" t="s">
        <v>1144</v>
      </c>
      <c r="F103" s="69" t="s">
        <v>10</v>
      </c>
      <c r="G103" s="3"/>
      <c r="H103" s="3"/>
      <c r="I103" s="10" t="str">
        <f t="shared" si="1"/>
        <v>01002</v>
      </c>
      <c r="J103" s="10"/>
    </row>
    <row r="104" spans="1:10">
      <c r="A104" s="66"/>
      <c r="C104" s="68">
        <v>1002</v>
      </c>
      <c r="D104" s="2" t="s">
        <v>11</v>
      </c>
      <c r="E104" s="14" t="s">
        <v>1144</v>
      </c>
      <c r="F104" s="69" t="s">
        <v>12</v>
      </c>
      <c r="G104" s="3"/>
      <c r="H104" s="3"/>
      <c r="I104" s="10" t="str">
        <f t="shared" si="1"/>
        <v>01002</v>
      </c>
      <c r="J104" s="10"/>
    </row>
    <row r="105" spans="1:10">
      <c r="A105" s="66"/>
      <c r="C105" s="68">
        <v>1002</v>
      </c>
      <c r="D105" s="2" t="s">
        <v>13</v>
      </c>
      <c r="E105" s="14" t="s">
        <v>1144</v>
      </c>
      <c r="F105" s="69" t="s">
        <v>14</v>
      </c>
      <c r="G105" s="3"/>
      <c r="H105" s="3"/>
      <c r="I105" s="10" t="str">
        <f t="shared" si="1"/>
        <v>01002</v>
      </c>
      <c r="J105" s="10"/>
    </row>
    <row r="106" spans="1:10">
      <c r="A106" s="66"/>
      <c r="C106" s="68">
        <v>1002</v>
      </c>
      <c r="D106" s="2" t="s">
        <v>15</v>
      </c>
      <c r="E106" s="15" t="s">
        <v>1145</v>
      </c>
      <c r="F106" s="69" t="s">
        <v>16</v>
      </c>
      <c r="G106" s="3"/>
      <c r="H106" s="3"/>
      <c r="I106" s="10" t="str">
        <f t="shared" si="1"/>
        <v>01002</v>
      </c>
      <c r="J106" s="10"/>
    </row>
    <row r="107" spans="1:10">
      <c r="A107" s="66"/>
      <c r="C107" s="68">
        <v>1002</v>
      </c>
      <c r="D107" s="2" t="s">
        <v>17</v>
      </c>
      <c r="E107" s="14" t="s">
        <v>1144</v>
      </c>
      <c r="F107" s="69" t="s">
        <v>18</v>
      </c>
      <c r="G107" s="3"/>
      <c r="H107" s="3"/>
      <c r="I107" s="10" t="str">
        <f t="shared" si="1"/>
        <v>01002</v>
      </c>
    </row>
    <row r="108" spans="1:10">
      <c r="A108" s="66"/>
      <c r="C108" s="68">
        <v>1002</v>
      </c>
      <c r="D108" s="2" t="s">
        <v>19</v>
      </c>
      <c r="E108" s="14" t="s">
        <v>1144</v>
      </c>
      <c r="F108" s="69" t="s">
        <v>20</v>
      </c>
      <c r="G108" s="3"/>
      <c r="H108" s="3"/>
      <c r="I108" s="10" t="str">
        <f t="shared" si="1"/>
        <v>01002</v>
      </c>
    </row>
    <row r="109" spans="1:10">
      <c r="A109" s="66"/>
      <c r="C109" s="68">
        <v>1002</v>
      </c>
      <c r="D109" s="2" t="s">
        <v>21</v>
      </c>
      <c r="E109" s="4"/>
      <c r="F109" s="69" t="s">
        <v>22</v>
      </c>
      <c r="G109" s="3">
        <v>81</v>
      </c>
      <c r="H109" s="3">
        <v>11998</v>
      </c>
      <c r="I109" s="10" t="str">
        <f t="shared" si="1"/>
        <v>01002</v>
      </c>
    </row>
    <row r="110" spans="1:10">
      <c r="A110" s="66"/>
      <c r="C110" s="68">
        <v>1002</v>
      </c>
      <c r="D110" s="2" t="s">
        <v>23</v>
      </c>
      <c r="E110" s="17" t="s">
        <v>1147</v>
      </c>
      <c r="F110" s="69" t="s">
        <v>24</v>
      </c>
      <c r="G110" s="3">
        <v>10</v>
      </c>
      <c r="H110" s="3">
        <v>449</v>
      </c>
      <c r="I110" s="10" t="str">
        <f t="shared" si="1"/>
        <v>01002</v>
      </c>
    </row>
    <row r="111" spans="1:10">
      <c r="A111" s="66"/>
      <c r="C111" s="68">
        <v>1002</v>
      </c>
      <c r="D111" s="2" t="s">
        <v>25</v>
      </c>
      <c r="E111" s="17" t="s">
        <v>1147</v>
      </c>
      <c r="F111" s="69" t="s">
        <v>26</v>
      </c>
      <c r="G111" s="3"/>
      <c r="H111" s="3"/>
      <c r="I111" s="10" t="str">
        <f t="shared" si="1"/>
        <v>01002</v>
      </c>
    </row>
    <row r="112" spans="1:10">
      <c r="A112" s="66"/>
      <c r="C112" s="68">
        <v>1002</v>
      </c>
      <c r="D112" s="2" t="s">
        <v>27</v>
      </c>
      <c r="E112" s="17" t="s">
        <v>1147</v>
      </c>
      <c r="F112" s="69" t="s">
        <v>28</v>
      </c>
      <c r="G112" s="3"/>
      <c r="H112" s="3"/>
      <c r="I112" s="10" t="str">
        <f t="shared" si="1"/>
        <v>01002</v>
      </c>
    </row>
    <row r="113" spans="1:9">
      <c r="A113" s="66"/>
      <c r="C113" s="68">
        <v>1002</v>
      </c>
      <c r="D113" s="2" t="s">
        <v>29</v>
      </c>
      <c r="E113" s="18" t="s">
        <v>1148</v>
      </c>
      <c r="F113" s="69" t="s">
        <v>30</v>
      </c>
      <c r="G113" s="3">
        <v>1</v>
      </c>
      <c r="H113" s="3"/>
      <c r="I113" s="10" t="str">
        <f t="shared" si="1"/>
        <v>01002</v>
      </c>
    </row>
    <row r="114" spans="1:9">
      <c r="A114" s="66"/>
      <c r="C114" s="68">
        <v>1002</v>
      </c>
      <c r="D114" s="2" t="s">
        <v>31</v>
      </c>
      <c r="E114" s="18" t="s">
        <v>1148</v>
      </c>
      <c r="F114" s="69" t="s">
        <v>32</v>
      </c>
      <c r="G114" s="3"/>
      <c r="H114" s="3"/>
      <c r="I114" s="10" t="str">
        <f t="shared" si="1"/>
        <v>01002</v>
      </c>
    </row>
    <row r="115" spans="1:9">
      <c r="A115" s="66"/>
      <c r="C115" s="68">
        <v>1002</v>
      </c>
      <c r="D115" s="2" t="s">
        <v>33</v>
      </c>
      <c r="E115" s="18" t="s">
        <v>1148</v>
      </c>
      <c r="F115" s="69" t="s">
        <v>34</v>
      </c>
      <c r="G115" s="3"/>
      <c r="H115" s="3"/>
      <c r="I115" s="10" t="str">
        <f t="shared" si="1"/>
        <v>01002</v>
      </c>
    </row>
    <row r="116" spans="1:9">
      <c r="A116" s="66"/>
      <c r="C116" s="68">
        <v>1002</v>
      </c>
      <c r="D116" s="2" t="s">
        <v>35</v>
      </c>
      <c r="E116" s="19" t="s">
        <v>1150</v>
      </c>
      <c r="F116" s="69" t="s">
        <v>36</v>
      </c>
      <c r="G116" s="3"/>
      <c r="H116" s="3"/>
      <c r="I116" s="10" t="str">
        <f t="shared" si="1"/>
        <v>01002</v>
      </c>
    </row>
    <row r="117" spans="1:9">
      <c r="A117" s="66"/>
      <c r="C117" s="68">
        <v>1002</v>
      </c>
      <c r="D117" s="2" t="s">
        <v>37</v>
      </c>
      <c r="E117" s="23" t="s">
        <v>1149</v>
      </c>
      <c r="F117" s="69" t="s">
        <v>38</v>
      </c>
      <c r="G117" s="3">
        <v>1</v>
      </c>
      <c r="H117" s="3"/>
      <c r="I117" s="10" t="str">
        <f t="shared" si="1"/>
        <v>01002</v>
      </c>
    </row>
    <row r="118" spans="1:9">
      <c r="A118" s="66"/>
      <c r="C118" s="68">
        <v>1002</v>
      </c>
      <c r="D118" s="2" t="s">
        <v>39</v>
      </c>
      <c r="E118" s="23" t="s">
        <v>1149</v>
      </c>
      <c r="F118" s="69" t="s">
        <v>40</v>
      </c>
      <c r="G118" s="3">
        <v>6</v>
      </c>
      <c r="H118" s="3">
        <v>220</v>
      </c>
      <c r="I118" s="10" t="str">
        <f t="shared" si="1"/>
        <v>01002</v>
      </c>
    </row>
    <row r="119" spans="1:9">
      <c r="A119" s="66"/>
      <c r="C119" s="68">
        <v>1002</v>
      </c>
      <c r="D119" s="2" t="s">
        <v>41</v>
      </c>
      <c r="E119" s="16" t="s">
        <v>1146</v>
      </c>
      <c r="F119" s="69" t="s">
        <v>42</v>
      </c>
      <c r="G119" s="3"/>
      <c r="H119" s="3"/>
      <c r="I119" s="10" t="str">
        <f t="shared" si="1"/>
        <v>01002</v>
      </c>
    </row>
    <row r="120" spans="1:9">
      <c r="A120" s="66"/>
      <c r="C120" s="68">
        <v>1002</v>
      </c>
      <c r="D120" s="2" t="s">
        <v>43</v>
      </c>
      <c r="E120" s="16" t="s">
        <v>1146</v>
      </c>
      <c r="F120" s="69" t="s">
        <v>44</v>
      </c>
      <c r="G120" s="3">
        <v>2</v>
      </c>
      <c r="H120" s="3"/>
      <c r="I120" s="10" t="str">
        <f t="shared" si="1"/>
        <v>01002</v>
      </c>
    </row>
    <row r="121" spans="1:9">
      <c r="A121" s="66"/>
      <c r="C121" s="68">
        <v>1002</v>
      </c>
      <c r="D121" s="2" t="s">
        <v>45</v>
      </c>
      <c r="E121" s="16" t="s">
        <v>1146</v>
      </c>
      <c r="F121" s="69" t="s">
        <v>46</v>
      </c>
      <c r="G121" s="3">
        <v>3</v>
      </c>
      <c r="H121" s="3"/>
      <c r="I121" s="10" t="str">
        <f t="shared" si="1"/>
        <v>01002</v>
      </c>
    </row>
    <row r="122" spans="1:9">
      <c r="A122" s="66"/>
      <c r="C122" s="68">
        <v>1002</v>
      </c>
      <c r="D122" s="2" t="s">
        <v>47</v>
      </c>
      <c r="E122" s="16" t="s">
        <v>1146</v>
      </c>
      <c r="F122" s="69" t="s">
        <v>48</v>
      </c>
      <c r="G122" s="3"/>
      <c r="H122" s="3"/>
      <c r="I122" s="10" t="str">
        <f t="shared" si="1"/>
        <v>01002</v>
      </c>
    </row>
    <row r="123" spans="1:9">
      <c r="A123" s="66"/>
      <c r="C123" s="68">
        <v>1002</v>
      </c>
      <c r="D123" s="2" t="s">
        <v>49</v>
      </c>
      <c r="E123" s="14" t="s">
        <v>1144</v>
      </c>
      <c r="F123" s="69" t="s">
        <v>50</v>
      </c>
      <c r="G123" s="3">
        <v>2</v>
      </c>
      <c r="H123" s="3"/>
      <c r="I123" s="10" t="str">
        <f t="shared" si="1"/>
        <v>01002</v>
      </c>
    </row>
    <row r="124" spans="1:9">
      <c r="A124" s="66"/>
      <c r="C124" s="68">
        <v>1002</v>
      </c>
      <c r="D124" s="2" t="s">
        <v>51</v>
      </c>
      <c r="E124" s="15" t="s">
        <v>1145</v>
      </c>
      <c r="F124" s="69" t="s">
        <v>52</v>
      </c>
      <c r="G124" s="3">
        <v>1</v>
      </c>
      <c r="H124" s="3"/>
      <c r="I124" s="10" t="str">
        <f t="shared" si="1"/>
        <v>01002</v>
      </c>
    </row>
    <row r="125" spans="1:9">
      <c r="A125" s="66"/>
      <c r="C125" s="68">
        <v>1002</v>
      </c>
      <c r="D125" s="2" t="s">
        <v>53</v>
      </c>
      <c r="E125" s="15" t="s">
        <v>1145</v>
      </c>
      <c r="F125" s="69" t="s">
        <v>54</v>
      </c>
      <c r="G125" s="3">
        <v>7</v>
      </c>
      <c r="H125" s="3">
        <v>254</v>
      </c>
      <c r="I125" s="10" t="str">
        <f t="shared" si="1"/>
        <v>01002</v>
      </c>
    </row>
    <row r="126" spans="1:9">
      <c r="A126" s="66"/>
      <c r="C126" s="68">
        <v>1002</v>
      </c>
      <c r="D126" s="2" t="s">
        <v>55</v>
      </c>
      <c r="E126" s="21" t="s">
        <v>1152</v>
      </c>
      <c r="F126" s="69" t="s">
        <v>56</v>
      </c>
      <c r="G126" s="3">
        <v>8</v>
      </c>
      <c r="H126" s="3">
        <v>1313</v>
      </c>
      <c r="I126" s="10" t="str">
        <f t="shared" si="1"/>
        <v>01002</v>
      </c>
    </row>
    <row r="127" spans="1:9">
      <c r="A127" s="66"/>
      <c r="C127" s="68">
        <v>1002</v>
      </c>
      <c r="D127" s="2" t="s">
        <v>57</v>
      </c>
      <c r="E127" s="21" t="s">
        <v>1152</v>
      </c>
      <c r="F127" s="69" t="s">
        <v>58</v>
      </c>
      <c r="G127" s="3">
        <v>6</v>
      </c>
      <c r="H127" s="3">
        <v>488</v>
      </c>
      <c r="I127" s="10" t="str">
        <f t="shared" si="1"/>
        <v>01002</v>
      </c>
    </row>
    <row r="128" spans="1:9">
      <c r="A128" s="66"/>
      <c r="C128" s="68">
        <v>1002</v>
      </c>
      <c r="D128" s="2" t="s">
        <v>59</v>
      </c>
      <c r="E128" s="21" t="s">
        <v>1152</v>
      </c>
      <c r="F128" s="69" t="s">
        <v>60</v>
      </c>
      <c r="G128" s="3">
        <v>7</v>
      </c>
      <c r="H128" s="3">
        <v>1540</v>
      </c>
      <c r="I128" s="10" t="str">
        <f t="shared" si="1"/>
        <v>01002</v>
      </c>
    </row>
    <row r="129" spans="1:9">
      <c r="A129" s="66"/>
      <c r="C129" s="68">
        <v>1002</v>
      </c>
      <c r="D129" s="2" t="s">
        <v>61</v>
      </c>
      <c r="E129" s="20" t="s">
        <v>1151</v>
      </c>
      <c r="F129" s="69" t="s">
        <v>62</v>
      </c>
      <c r="G129" s="3">
        <v>1</v>
      </c>
      <c r="H129" s="3"/>
      <c r="I129" s="10" t="str">
        <f t="shared" si="1"/>
        <v>01002</v>
      </c>
    </row>
    <row r="130" spans="1:9">
      <c r="A130" s="66"/>
      <c r="C130" s="68">
        <v>1002</v>
      </c>
      <c r="D130" s="2" t="s">
        <v>63</v>
      </c>
      <c r="E130" s="20" t="s">
        <v>1151</v>
      </c>
      <c r="F130" s="69" t="s">
        <v>64</v>
      </c>
      <c r="G130" s="3">
        <v>6</v>
      </c>
      <c r="H130" s="3">
        <v>4513</v>
      </c>
      <c r="I130" s="10" t="str">
        <f t="shared" si="1"/>
        <v>01002</v>
      </c>
    </row>
    <row r="131" spans="1:9">
      <c r="A131" s="66"/>
      <c r="C131" s="68">
        <v>1002</v>
      </c>
      <c r="D131" s="2" t="s">
        <v>65</v>
      </c>
      <c r="E131" s="19" t="s">
        <v>1150</v>
      </c>
      <c r="F131" s="69" t="s">
        <v>66</v>
      </c>
      <c r="G131" s="3">
        <v>1</v>
      </c>
      <c r="H131" s="3"/>
      <c r="I131" s="10" t="str">
        <f t="shared" si="1"/>
        <v>01002</v>
      </c>
    </row>
    <row r="132" spans="1:9">
      <c r="A132" s="66"/>
      <c r="C132" s="68">
        <v>1002</v>
      </c>
      <c r="D132" s="2" t="s">
        <v>67</v>
      </c>
      <c r="E132" s="22" t="s">
        <v>1153</v>
      </c>
      <c r="F132" s="69" t="s">
        <v>68</v>
      </c>
      <c r="G132" s="3">
        <v>4</v>
      </c>
      <c r="H132" s="3">
        <v>173</v>
      </c>
      <c r="I132" s="10" t="str">
        <f t="shared" si="1"/>
        <v>01002</v>
      </c>
    </row>
    <row r="133" spans="1:9">
      <c r="A133" s="66"/>
      <c r="C133" s="68">
        <v>1002</v>
      </c>
      <c r="D133" s="2" t="s">
        <v>69</v>
      </c>
      <c r="E133" s="21" t="s">
        <v>1152</v>
      </c>
      <c r="F133" s="69" t="s">
        <v>70</v>
      </c>
      <c r="G133" s="3">
        <v>15</v>
      </c>
      <c r="H133" s="3">
        <v>1008</v>
      </c>
      <c r="I133" s="10" t="str">
        <f t="shared" si="1"/>
        <v>01002</v>
      </c>
    </row>
    <row r="134" spans="1:9">
      <c r="A134" s="66"/>
      <c r="C134" s="66">
        <v>1002</v>
      </c>
      <c r="E134" s="71"/>
      <c r="F134" s="69" t="s">
        <v>71</v>
      </c>
      <c r="G134" s="3">
        <v>81</v>
      </c>
      <c r="H134" s="3">
        <v>11998</v>
      </c>
      <c r="I134" s="10" t="str">
        <f t="shared" si="1"/>
        <v>01002</v>
      </c>
    </row>
    <row r="135" spans="1:9">
      <c r="A135" s="65" t="s">
        <v>78</v>
      </c>
      <c r="B135" s="2" t="s">
        <v>79</v>
      </c>
      <c r="C135" s="68">
        <v>1003</v>
      </c>
      <c r="D135" s="2" t="s">
        <v>9</v>
      </c>
      <c r="E135" s="14" t="s">
        <v>1144</v>
      </c>
      <c r="F135" s="69" t="s">
        <v>10</v>
      </c>
      <c r="G135" s="3"/>
      <c r="H135" s="3"/>
      <c r="I135" s="10" t="str">
        <f t="shared" si="1"/>
        <v>01003</v>
      </c>
    </row>
    <row r="136" spans="1:9">
      <c r="A136" s="66"/>
      <c r="C136" s="68">
        <v>1003</v>
      </c>
      <c r="D136" s="2" t="s">
        <v>11</v>
      </c>
      <c r="E136" s="14" t="s">
        <v>1144</v>
      </c>
      <c r="F136" s="69" t="s">
        <v>12</v>
      </c>
      <c r="G136" s="3"/>
      <c r="H136" s="3"/>
      <c r="I136" s="10" t="str">
        <f t="shared" si="1"/>
        <v>01003</v>
      </c>
    </row>
    <row r="137" spans="1:9">
      <c r="A137" s="66"/>
      <c r="C137" s="68">
        <v>1003</v>
      </c>
      <c r="D137" s="2" t="s">
        <v>13</v>
      </c>
      <c r="E137" s="14" t="s">
        <v>1144</v>
      </c>
      <c r="F137" s="69" t="s">
        <v>14</v>
      </c>
      <c r="G137" s="3"/>
      <c r="H137" s="3"/>
      <c r="I137" s="10" t="str">
        <f t="shared" ref="I137:I200" si="2">IF(A137="",I136,A137)</f>
        <v>01003</v>
      </c>
    </row>
    <row r="138" spans="1:9">
      <c r="A138" s="66"/>
      <c r="C138" s="68">
        <v>1003</v>
      </c>
      <c r="D138" s="2" t="s">
        <v>15</v>
      </c>
      <c r="E138" s="15" t="s">
        <v>1145</v>
      </c>
      <c r="F138" s="69" t="s">
        <v>16</v>
      </c>
      <c r="G138" s="3"/>
      <c r="H138" s="3"/>
      <c r="I138" s="10" t="str">
        <f t="shared" si="2"/>
        <v>01003</v>
      </c>
    </row>
    <row r="139" spans="1:9">
      <c r="A139" s="66"/>
      <c r="C139" s="68">
        <v>1003</v>
      </c>
      <c r="D139" s="2" t="s">
        <v>17</v>
      </c>
      <c r="E139" s="14" t="s">
        <v>1144</v>
      </c>
      <c r="F139" s="69" t="s">
        <v>18</v>
      </c>
      <c r="G139" s="3"/>
      <c r="H139" s="3"/>
      <c r="I139" s="10" t="str">
        <f t="shared" si="2"/>
        <v>01003</v>
      </c>
    </row>
    <row r="140" spans="1:9">
      <c r="A140" s="66"/>
      <c r="C140" s="68">
        <v>1003</v>
      </c>
      <c r="D140" s="2" t="s">
        <v>19</v>
      </c>
      <c r="E140" s="14" t="s">
        <v>1144</v>
      </c>
      <c r="F140" s="69" t="s">
        <v>20</v>
      </c>
      <c r="G140" s="3"/>
      <c r="H140" s="3"/>
      <c r="I140" s="10" t="str">
        <f t="shared" si="2"/>
        <v>01003</v>
      </c>
    </row>
    <row r="141" spans="1:9">
      <c r="A141" s="66"/>
      <c r="C141" s="68">
        <v>1003</v>
      </c>
      <c r="D141" s="2" t="s">
        <v>21</v>
      </c>
      <c r="E141" s="4"/>
      <c r="F141" s="69" t="s">
        <v>22</v>
      </c>
      <c r="G141" s="3">
        <v>83</v>
      </c>
      <c r="H141" s="3">
        <v>15445</v>
      </c>
      <c r="I141" s="10" t="str">
        <f t="shared" si="2"/>
        <v>01003</v>
      </c>
    </row>
    <row r="142" spans="1:9">
      <c r="A142" s="66"/>
      <c r="C142" s="68">
        <v>1003</v>
      </c>
      <c r="D142" s="2" t="s">
        <v>23</v>
      </c>
      <c r="E142" s="17" t="s">
        <v>1147</v>
      </c>
      <c r="F142" s="69" t="s">
        <v>24</v>
      </c>
      <c r="G142" s="3">
        <v>13</v>
      </c>
      <c r="H142" s="3">
        <v>3148</v>
      </c>
      <c r="I142" s="10" t="str">
        <f t="shared" si="2"/>
        <v>01003</v>
      </c>
    </row>
    <row r="143" spans="1:9">
      <c r="A143" s="66"/>
      <c r="C143" s="68">
        <v>1003</v>
      </c>
      <c r="D143" s="2" t="s">
        <v>25</v>
      </c>
      <c r="E143" s="17" t="s">
        <v>1147</v>
      </c>
      <c r="F143" s="69" t="s">
        <v>26</v>
      </c>
      <c r="G143" s="3"/>
      <c r="H143" s="3"/>
      <c r="I143" s="10" t="str">
        <f t="shared" si="2"/>
        <v>01003</v>
      </c>
    </row>
    <row r="144" spans="1:9">
      <c r="A144" s="66"/>
      <c r="C144" s="68">
        <v>1003</v>
      </c>
      <c r="D144" s="2" t="s">
        <v>27</v>
      </c>
      <c r="E144" s="17" t="s">
        <v>1147</v>
      </c>
      <c r="F144" s="69" t="s">
        <v>28</v>
      </c>
      <c r="G144" s="3">
        <v>1</v>
      </c>
      <c r="H144" s="3"/>
      <c r="I144" s="10" t="str">
        <f t="shared" si="2"/>
        <v>01003</v>
      </c>
    </row>
    <row r="145" spans="1:9">
      <c r="A145" s="66"/>
      <c r="C145" s="68">
        <v>1003</v>
      </c>
      <c r="D145" s="2" t="s">
        <v>29</v>
      </c>
      <c r="E145" s="18" t="s">
        <v>1148</v>
      </c>
      <c r="F145" s="69" t="s">
        <v>30</v>
      </c>
      <c r="G145" s="3"/>
      <c r="H145" s="3"/>
      <c r="I145" s="10" t="str">
        <f t="shared" si="2"/>
        <v>01003</v>
      </c>
    </row>
    <row r="146" spans="1:9">
      <c r="A146" s="66"/>
      <c r="C146" s="68">
        <v>1003</v>
      </c>
      <c r="D146" s="2" t="s">
        <v>31</v>
      </c>
      <c r="E146" s="18" t="s">
        <v>1148</v>
      </c>
      <c r="F146" s="69" t="s">
        <v>32</v>
      </c>
      <c r="G146" s="3"/>
      <c r="H146" s="3"/>
      <c r="I146" s="10" t="str">
        <f t="shared" si="2"/>
        <v>01003</v>
      </c>
    </row>
    <row r="147" spans="1:9">
      <c r="A147" s="66"/>
      <c r="C147" s="68">
        <v>1003</v>
      </c>
      <c r="D147" s="2" t="s">
        <v>33</v>
      </c>
      <c r="E147" s="18" t="s">
        <v>1148</v>
      </c>
      <c r="F147" s="69" t="s">
        <v>34</v>
      </c>
      <c r="G147" s="3"/>
      <c r="H147" s="3"/>
      <c r="I147" s="10" t="str">
        <f t="shared" si="2"/>
        <v>01003</v>
      </c>
    </row>
    <row r="148" spans="1:9">
      <c r="A148" s="66"/>
      <c r="C148" s="68">
        <v>1003</v>
      </c>
      <c r="D148" s="2" t="s">
        <v>35</v>
      </c>
      <c r="E148" s="19" t="s">
        <v>1150</v>
      </c>
      <c r="F148" s="69" t="s">
        <v>36</v>
      </c>
      <c r="G148" s="3"/>
      <c r="H148" s="3"/>
      <c r="I148" s="10" t="str">
        <f t="shared" si="2"/>
        <v>01003</v>
      </c>
    </row>
    <row r="149" spans="1:9">
      <c r="A149" s="66"/>
      <c r="C149" s="68">
        <v>1003</v>
      </c>
      <c r="D149" s="2" t="s">
        <v>37</v>
      </c>
      <c r="E149" s="23" t="s">
        <v>1149</v>
      </c>
      <c r="F149" s="69" t="s">
        <v>38</v>
      </c>
      <c r="G149" s="3">
        <v>5</v>
      </c>
      <c r="H149" s="3">
        <v>632</v>
      </c>
      <c r="I149" s="10" t="str">
        <f t="shared" si="2"/>
        <v>01003</v>
      </c>
    </row>
    <row r="150" spans="1:9">
      <c r="A150" s="66"/>
      <c r="C150" s="68">
        <v>1003</v>
      </c>
      <c r="D150" s="2" t="s">
        <v>39</v>
      </c>
      <c r="E150" s="23" t="s">
        <v>1149</v>
      </c>
      <c r="F150" s="69" t="s">
        <v>40</v>
      </c>
      <c r="G150" s="3">
        <v>2</v>
      </c>
      <c r="H150" s="3"/>
      <c r="I150" s="10" t="str">
        <f t="shared" si="2"/>
        <v>01003</v>
      </c>
    </row>
    <row r="151" spans="1:9">
      <c r="A151" s="66"/>
      <c r="C151" s="68">
        <v>1003</v>
      </c>
      <c r="D151" s="2" t="s">
        <v>41</v>
      </c>
      <c r="E151" s="16" t="s">
        <v>1146</v>
      </c>
      <c r="F151" s="69" t="s">
        <v>42</v>
      </c>
      <c r="G151" s="3"/>
      <c r="H151" s="3"/>
      <c r="I151" s="10" t="str">
        <f t="shared" si="2"/>
        <v>01003</v>
      </c>
    </row>
    <row r="152" spans="1:9">
      <c r="A152" s="66"/>
      <c r="C152" s="68">
        <v>1003</v>
      </c>
      <c r="D152" s="2" t="s">
        <v>43</v>
      </c>
      <c r="E152" s="16" t="s">
        <v>1146</v>
      </c>
      <c r="F152" s="69" t="s">
        <v>44</v>
      </c>
      <c r="G152" s="3">
        <v>4</v>
      </c>
      <c r="H152" s="3">
        <v>306</v>
      </c>
      <c r="I152" s="10" t="str">
        <f t="shared" si="2"/>
        <v>01003</v>
      </c>
    </row>
    <row r="153" spans="1:9">
      <c r="A153" s="66"/>
      <c r="C153" s="68">
        <v>1003</v>
      </c>
      <c r="D153" s="2" t="s">
        <v>45</v>
      </c>
      <c r="E153" s="16" t="s">
        <v>1146</v>
      </c>
      <c r="F153" s="69" t="s">
        <v>46</v>
      </c>
      <c r="G153" s="3">
        <v>2</v>
      </c>
      <c r="H153" s="3"/>
      <c r="I153" s="10" t="str">
        <f t="shared" si="2"/>
        <v>01003</v>
      </c>
    </row>
    <row r="154" spans="1:9">
      <c r="A154" s="66"/>
      <c r="C154" s="68">
        <v>1003</v>
      </c>
      <c r="D154" s="2" t="s">
        <v>47</v>
      </c>
      <c r="E154" s="16" t="s">
        <v>1146</v>
      </c>
      <c r="F154" s="69" t="s">
        <v>48</v>
      </c>
      <c r="G154" s="3">
        <v>4</v>
      </c>
      <c r="H154" s="3">
        <v>257</v>
      </c>
      <c r="I154" s="10" t="str">
        <f t="shared" si="2"/>
        <v>01003</v>
      </c>
    </row>
    <row r="155" spans="1:9">
      <c r="A155" s="66"/>
      <c r="C155" s="68">
        <v>1003</v>
      </c>
      <c r="D155" s="2" t="s">
        <v>49</v>
      </c>
      <c r="E155" s="14" t="s">
        <v>1144</v>
      </c>
      <c r="F155" s="69" t="s">
        <v>50</v>
      </c>
      <c r="G155" s="3">
        <v>3</v>
      </c>
      <c r="H155" s="3">
        <v>48</v>
      </c>
      <c r="I155" s="10" t="str">
        <f t="shared" si="2"/>
        <v>01003</v>
      </c>
    </row>
    <row r="156" spans="1:9">
      <c r="A156" s="66"/>
      <c r="C156" s="68">
        <v>1003</v>
      </c>
      <c r="D156" s="2" t="s">
        <v>51</v>
      </c>
      <c r="E156" s="15" t="s">
        <v>1145</v>
      </c>
      <c r="F156" s="69" t="s">
        <v>52</v>
      </c>
      <c r="G156" s="3">
        <v>1</v>
      </c>
      <c r="H156" s="3"/>
      <c r="I156" s="10" t="str">
        <f t="shared" si="2"/>
        <v>01003</v>
      </c>
    </row>
    <row r="157" spans="1:9">
      <c r="A157" s="66"/>
      <c r="C157" s="68">
        <v>1003</v>
      </c>
      <c r="D157" s="2" t="s">
        <v>53</v>
      </c>
      <c r="E157" s="15" t="s">
        <v>1145</v>
      </c>
      <c r="F157" s="69" t="s">
        <v>54</v>
      </c>
      <c r="G157" s="3">
        <v>8</v>
      </c>
      <c r="H157" s="3">
        <v>356</v>
      </c>
      <c r="I157" s="10" t="str">
        <f t="shared" si="2"/>
        <v>01003</v>
      </c>
    </row>
    <row r="158" spans="1:9">
      <c r="A158" s="66"/>
      <c r="C158" s="68">
        <v>1003</v>
      </c>
      <c r="D158" s="2" t="s">
        <v>55</v>
      </c>
      <c r="E158" s="21" t="s">
        <v>1152</v>
      </c>
      <c r="F158" s="69" t="s">
        <v>56</v>
      </c>
      <c r="G158" s="3">
        <v>7</v>
      </c>
      <c r="H158" s="3">
        <v>2374</v>
      </c>
      <c r="I158" s="10" t="str">
        <f t="shared" si="2"/>
        <v>01003</v>
      </c>
    </row>
    <row r="159" spans="1:9">
      <c r="A159" s="66"/>
      <c r="C159" s="68">
        <v>1003</v>
      </c>
      <c r="D159" s="2" t="s">
        <v>57</v>
      </c>
      <c r="E159" s="21" t="s">
        <v>1152</v>
      </c>
      <c r="F159" s="69" t="s">
        <v>58</v>
      </c>
      <c r="G159" s="3">
        <v>3</v>
      </c>
      <c r="H159" s="3">
        <v>324</v>
      </c>
      <c r="I159" s="10" t="str">
        <f t="shared" si="2"/>
        <v>01003</v>
      </c>
    </row>
    <row r="160" spans="1:9">
      <c r="A160" s="66"/>
      <c r="C160" s="68">
        <v>1003</v>
      </c>
      <c r="D160" s="2" t="s">
        <v>59</v>
      </c>
      <c r="E160" s="21" t="s">
        <v>1152</v>
      </c>
      <c r="F160" s="69" t="s">
        <v>60</v>
      </c>
      <c r="G160" s="3">
        <v>12</v>
      </c>
      <c r="H160" s="3">
        <v>1722</v>
      </c>
      <c r="I160" s="10" t="str">
        <f t="shared" si="2"/>
        <v>01003</v>
      </c>
    </row>
    <row r="161" spans="1:9">
      <c r="A161" s="66"/>
      <c r="C161" s="68">
        <v>1003</v>
      </c>
      <c r="D161" s="2" t="s">
        <v>61</v>
      </c>
      <c r="E161" s="20" t="s">
        <v>1151</v>
      </c>
      <c r="F161" s="69" t="s">
        <v>62</v>
      </c>
      <c r="G161" s="3"/>
      <c r="H161" s="3"/>
      <c r="I161" s="10" t="str">
        <f t="shared" si="2"/>
        <v>01003</v>
      </c>
    </row>
    <row r="162" spans="1:9">
      <c r="A162" s="66"/>
      <c r="C162" s="68">
        <v>1003</v>
      </c>
      <c r="D162" s="2" t="s">
        <v>63</v>
      </c>
      <c r="E162" s="20" t="s">
        <v>1151</v>
      </c>
      <c r="F162" s="69" t="s">
        <v>64</v>
      </c>
      <c r="G162" s="3">
        <v>1</v>
      </c>
      <c r="H162" s="3"/>
      <c r="I162" s="10" t="str">
        <f t="shared" si="2"/>
        <v>01003</v>
      </c>
    </row>
    <row r="163" spans="1:9">
      <c r="A163" s="66"/>
      <c r="C163" s="68">
        <v>1003</v>
      </c>
      <c r="D163" s="2" t="s">
        <v>65</v>
      </c>
      <c r="E163" s="19" t="s">
        <v>1150</v>
      </c>
      <c r="F163" s="69" t="s">
        <v>66</v>
      </c>
      <c r="G163" s="3">
        <v>1</v>
      </c>
      <c r="H163" s="3"/>
      <c r="I163" s="10" t="str">
        <f t="shared" si="2"/>
        <v>01003</v>
      </c>
    </row>
    <row r="164" spans="1:9">
      <c r="A164" s="66"/>
      <c r="C164" s="68">
        <v>1003</v>
      </c>
      <c r="D164" s="2" t="s">
        <v>67</v>
      </c>
      <c r="E164" s="22" t="s">
        <v>1153</v>
      </c>
      <c r="F164" s="69" t="s">
        <v>68</v>
      </c>
      <c r="G164" s="3">
        <v>8</v>
      </c>
      <c r="H164" s="3">
        <v>3912</v>
      </c>
      <c r="I164" s="10" t="str">
        <f t="shared" si="2"/>
        <v>01003</v>
      </c>
    </row>
    <row r="165" spans="1:9">
      <c r="A165" s="66"/>
      <c r="C165" s="68">
        <v>1003</v>
      </c>
      <c r="D165" s="2" t="s">
        <v>69</v>
      </c>
      <c r="E165" s="21" t="s">
        <v>1152</v>
      </c>
      <c r="F165" s="69" t="s">
        <v>70</v>
      </c>
      <c r="G165" s="3">
        <v>8</v>
      </c>
      <c r="H165" s="3">
        <v>378</v>
      </c>
      <c r="I165" s="10" t="str">
        <f t="shared" si="2"/>
        <v>01003</v>
      </c>
    </row>
    <row r="166" spans="1:9">
      <c r="A166" s="66"/>
      <c r="C166" s="66">
        <v>1003</v>
      </c>
      <c r="E166" s="71"/>
      <c r="F166" s="69" t="s">
        <v>71</v>
      </c>
      <c r="G166" s="3">
        <v>83</v>
      </c>
      <c r="H166" s="3">
        <v>15445</v>
      </c>
      <c r="I166" s="10" t="str">
        <f t="shared" si="2"/>
        <v>01003</v>
      </c>
    </row>
    <row r="167" spans="1:9">
      <c r="A167" s="65" t="s">
        <v>80</v>
      </c>
      <c r="B167" s="2" t="s">
        <v>81</v>
      </c>
      <c r="C167" s="68">
        <v>1004</v>
      </c>
      <c r="D167" s="2" t="s">
        <v>9</v>
      </c>
      <c r="E167" s="14" t="s">
        <v>1144</v>
      </c>
      <c r="F167" s="69" t="s">
        <v>10</v>
      </c>
      <c r="G167" s="3">
        <v>1</v>
      </c>
      <c r="H167" s="3"/>
      <c r="I167" s="10" t="str">
        <f t="shared" si="2"/>
        <v>01004</v>
      </c>
    </row>
    <row r="168" spans="1:9">
      <c r="A168" s="66"/>
      <c r="C168" s="68">
        <v>1004</v>
      </c>
      <c r="D168" s="2" t="s">
        <v>11</v>
      </c>
      <c r="E168" s="14" t="s">
        <v>1144</v>
      </c>
      <c r="F168" s="69" t="s">
        <v>12</v>
      </c>
      <c r="G168" s="3"/>
      <c r="H168" s="3"/>
      <c r="I168" s="10" t="str">
        <f t="shared" si="2"/>
        <v>01004</v>
      </c>
    </row>
    <row r="169" spans="1:9">
      <c r="A169" s="66"/>
      <c r="C169" s="68">
        <v>1004</v>
      </c>
      <c r="D169" s="2" t="s">
        <v>13</v>
      </c>
      <c r="E169" s="14" t="s">
        <v>1144</v>
      </c>
      <c r="F169" s="69" t="s">
        <v>14</v>
      </c>
      <c r="G169" s="3"/>
      <c r="H169" s="3"/>
      <c r="I169" s="10" t="str">
        <f t="shared" si="2"/>
        <v>01004</v>
      </c>
    </row>
    <row r="170" spans="1:9">
      <c r="A170" s="66"/>
      <c r="C170" s="68">
        <v>1004</v>
      </c>
      <c r="D170" s="2" t="s">
        <v>15</v>
      </c>
      <c r="E170" s="15" t="s">
        <v>1145</v>
      </c>
      <c r="F170" s="69" t="s">
        <v>16</v>
      </c>
      <c r="G170" s="3"/>
      <c r="H170" s="3"/>
      <c r="I170" s="10" t="str">
        <f t="shared" si="2"/>
        <v>01004</v>
      </c>
    </row>
    <row r="171" spans="1:9">
      <c r="A171" s="66"/>
      <c r="C171" s="68">
        <v>1004</v>
      </c>
      <c r="D171" s="2" t="s">
        <v>17</v>
      </c>
      <c r="E171" s="14" t="s">
        <v>1144</v>
      </c>
      <c r="F171" s="69" t="s">
        <v>18</v>
      </c>
      <c r="G171" s="3">
        <v>1</v>
      </c>
      <c r="H171" s="3"/>
      <c r="I171" s="10" t="str">
        <f t="shared" si="2"/>
        <v>01004</v>
      </c>
    </row>
    <row r="172" spans="1:9">
      <c r="A172" s="66"/>
      <c r="C172" s="68">
        <v>1004</v>
      </c>
      <c r="D172" s="2" t="s">
        <v>19</v>
      </c>
      <c r="E172" s="14" t="s">
        <v>1144</v>
      </c>
      <c r="F172" s="69" t="s">
        <v>20</v>
      </c>
      <c r="G172" s="3"/>
      <c r="H172" s="3"/>
      <c r="I172" s="10" t="str">
        <f t="shared" si="2"/>
        <v>01004</v>
      </c>
    </row>
    <row r="173" spans="1:9">
      <c r="A173" s="66"/>
      <c r="C173" s="68">
        <v>1004</v>
      </c>
      <c r="D173" s="2" t="s">
        <v>21</v>
      </c>
      <c r="E173" s="4"/>
      <c r="F173" s="70" t="s">
        <v>22</v>
      </c>
      <c r="G173" s="3">
        <v>49</v>
      </c>
      <c r="H173" s="3"/>
      <c r="I173" s="10" t="str">
        <f t="shared" si="2"/>
        <v>01004</v>
      </c>
    </row>
    <row r="174" spans="1:9">
      <c r="A174" s="66"/>
      <c r="C174" s="68">
        <v>1004</v>
      </c>
      <c r="D174" s="2" t="s">
        <v>23</v>
      </c>
      <c r="E174" s="17" t="s">
        <v>1147</v>
      </c>
      <c r="F174" s="69" t="s">
        <v>24</v>
      </c>
      <c r="G174" s="3">
        <v>7</v>
      </c>
      <c r="H174" s="3">
        <v>493</v>
      </c>
      <c r="I174" s="10" t="str">
        <f t="shared" si="2"/>
        <v>01004</v>
      </c>
    </row>
    <row r="175" spans="1:9">
      <c r="A175" s="66"/>
      <c r="C175" s="68">
        <v>1004</v>
      </c>
      <c r="D175" s="2" t="s">
        <v>25</v>
      </c>
      <c r="E175" s="17" t="s">
        <v>1147</v>
      </c>
      <c r="F175" s="69" t="s">
        <v>26</v>
      </c>
      <c r="G175" s="3"/>
      <c r="H175" s="3"/>
      <c r="I175" s="10" t="str">
        <f t="shared" si="2"/>
        <v>01004</v>
      </c>
    </row>
    <row r="176" spans="1:9">
      <c r="A176" s="66"/>
      <c r="C176" s="68">
        <v>1004</v>
      </c>
      <c r="D176" s="2" t="s">
        <v>27</v>
      </c>
      <c r="E176" s="17" t="s">
        <v>1147</v>
      </c>
      <c r="F176" s="69" t="s">
        <v>28</v>
      </c>
      <c r="G176" s="3"/>
      <c r="H176" s="3"/>
      <c r="I176" s="10" t="str">
        <f t="shared" si="2"/>
        <v>01004</v>
      </c>
    </row>
    <row r="177" spans="1:9">
      <c r="A177" s="66"/>
      <c r="C177" s="68">
        <v>1004</v>
      </c>
      <c r="D177" s="2" t="s">
        <v>29</v>
      </c>
      <c r="E177" s="18" t="s">
        <v>1148</v>
      </c>
      <c r="F177" s="69" t="s">
        <v>30</v>
      </c>
      <c r="G177" s="3">
        <v>1</v>
      </c>
      <c r="H177" s="3"/>
      <c r="I177" s="10" t="str">
        <f t="shared" si="2"/>
        <v>01004</v>
      </c>
    </row>
    <row r="178" spans="1:9">
      <c r="A178" s="66"/>
      <c r="C178" s="68">
        <v>1004</v>
      </c>
      <c r="D178" s="2" t="s">
        <v>31</v>
      </c>
      <c r="E178" s="18" t="s">
        <v>1148</v>
      </c>
      <c r="F178" s="69" t="s">
        <v>32</v>
      </c>
      <c r="G178" s="3"/>
      <c r="H178" s="3"/>
      <c r="I178" s="10" t="str">
        <f t="shared" si="2"/>
        <v>01004</v>
      </c>
    </row>
    <row r="179" spans="1:9">
      <c r="A179" s="66"/>
      <c r="C179" s="68">
        <v>1004</v>
      </c>
      <c r="D179" s="2" t="s">
        <v>33</v>
      </c>
      <c r="E179" s="18" t="s">
        <v>1148</v>
      </c>
      <c r="F179" s="69" t="s">
        <v>34</v>
      </c>
      <c r="G179" s="3"/>
      <c r="H179" s="3"/>
      <c r="I179" s="10" t="str">
        <f t="shared" si="2"/>
        <v>01004</v>
      </c>
    </row>
    <row r="180" spans="1:9">
      <c r="A180" s="66"/>
      <c r="C180" s="68">
        <v>1004</v>
      </c>
      <c r="D180" s="2" t="s">
        <v>35</v>
      </c>
      <c r="E180" s="19" t="s">
        <v>1150</v>
      </c>
      <c r="F180" s="69" t="s">
        <v>36</v>
      </c>
      <c r="G180" s="3">
        <v>1</v>
      </c>
      <c r="H180" s="3"/>
      <c r="I180" s="10" t="str">
        <f t="shared" si="2"/>
        <v>01004</v>
      </c>
    </row>
    <row r="181" spans="1:9">
      <c r="A181" s="66"/>
      <c r="C181" s="68">
        <v>1004</v>
      </c>
      <c r="D181" s="2" t="s">
        <v>37</v>
      </c>
      <c r="E181" s="23" t="s">
        <v>1149</v>
      </c>
      <c r="F181" s="69" t="s">
        <v>38</v>
      </c>
      <c r="G181" s="3">
        <v>1</v>
      </c>
      <c r="H181" s="3"/>
      <c r="I181" s="10" t="str">
        <f t="shared" si="2"/>
        <v>01004</v>
      </c>
    </row>
    <row r="182" spans="1:9">
      <c r="A182" s="66"/>
      <c r="C182" s="68">
        <v>1004</v>
      </c>
      <c r="D182" s="2" t="s">
        <v>39</v>
      </c>
      <c r="E182" s="23" t="s">
        <v>1149</v>
      </c>
      <c r="F182" s="69" t="s">
        <v>40</v>
      </c>
      <c r="G182" s="3">
        <v>3</v>
      </c>
      <c r="H182" s="3">
        <v>112</v>
      </c>
      <c r="I182" s="10" t="str">
        <f t="shared" si="2"/>
        <v>01004</v>
      </c>
    </row>
    <row r="183" spans="1:9">
      <c r="A183" s="66"/>
      <c r="C183" s="68">
        <v>1004</v>
      </c>
      <c r="D183" s="2" t="s">
        <v>41</v>
      </c>
      <c r="E183" s="16" t="s">
        <v>1146</v>
      </c>
      <c r="F183" s="69" t="s">
        <v>42</v>
      </c>
      <c r="G183" s="3"/>
      <c r="H183" s="3"/>
      <c r="I183" s="10" t="str">
        <f t="shared" si="2"/>
        <v>01004</v>
      </c>
    </row>
    <row r="184" spans="1:9">
      <c r="A184" s="66"/>
      <c r="C184" s="68">
        <v>1004</v>
      </c>
      <c r="D184" s="2" t="s">
        <v>43</v>
      </c>
      <c r="E184" s="16" t="s">
        <v>1146</v>
      </c>
      <c r="F184" s="69" t="s">
        <v>44</v>
      </c>
      <c r="G184" s="3">
        <v>2</v>
      </c>
      <c r="H184" s="3"/>
      <c r="I184" s="10" t="str">
        <f t="shared" si="2"/>
        <v>01004</v>
      </c>
    </row>
    <row r="185" spans="1:9">
      <c r="A185" s="66"/>
      <c r="C185" s="68">
        <v>1004</v>
      </c>
      <c r="D185" s="2" t="s">
        <v>45</v>
      </c>
      <c r="E185" s="16" t="s">
        <v>1146</v>
      </c>
      <c r="F185" s="69" t="s">
        <v>46</v>
      </c>
      <c r="G185" s="3">
        <v>1</v>
      </c>
      <c r="H185" s="3"/>
      <c r="I185" s="10" t="str">
        <f t="shared" si="2"/>
        <v>01004</v>
      </c>
    </row>
    <row r="186" spans="1:9">
      <c r="A186" s="66"/>
      <c r="C186" s="68">
        <v>1004</v>
      </c>
      <c r="D186" s="2" t="s">
        <v>47</v>
      </c>
      <c r="E186" s="16" t="s">
        <v>1146</v>
      </c>
      <c r="F186" s="69" t="s">
        <v>48</v>
      </c>
      <c r="G186" s="3">
        <v>3</v>
      </c>
      <c r="H186" s="3">
        <v>207</v>
      </c>
      <c r="I186" s="10" t="str">
        <f t="shared" si="2"/>
        <v>01004</v>
      </c>
    </row>
    <row r="187" spans="1:9">
      <c r="A187" s="66"/>
      <c r="C187" s="68">
        <v>1004</v>
      </c>
      <c r="D187" s="2" t="s">
        <v>49</v>
      </c>
      <c r="E187" s="14" t="s">
        <v>1144</v>
      </c>
      <c r="F187" s="69" t="s">
        <v>50</v>
      </c>
      <c r="G187" s="3">
        <v>2</v>
      </c>
      <c r="H187" s="3"/>
      <c r="I187" s="10" t="str">
        <f t="shared" si="2"/>
        <v>01004</v>
      </c>
    </row>
    <row r="188" spans="1:9">
      <c r="A188" s="66"/>
      <c r="C188" s="68">
        <v>1004</v>
      </c>
      <c r="D188" s="2" t="s">
        <v>51</v>
      </c>
      <c r="E188" s="15" t="s">
        <v>1145</v>
      </c>
      <c r="F188" s="69" t="s">
        <v>52</v>
      </c>
      <c r="G188" s="3"/>
      <c r="H188" s="3"/>
      <c r="I188" s="10" t="str">
        <f t="shared" si="2"/>
        <v>01004</v>
      </c>
    </row>
    <row r="189" spans="1:9">
      <c r="A189" s="66"/>
      <c r="C189" s="68">
        <v>1004</v>
      </c>
      <c r="D189" s="2" t="s">
        <v>53</v>
      </c>
      <c r="E189" s="15" t="s">
        <v>1145</v>
      </c>
      <c r="F189" s="69" t="s">
        <v>54</v>
      </c>
      <c r="G189" s="3">
        <v>9</v>
      </c>
      <c r="H189" s="3">
        <v>510</v>
      </c>
      <c r="I189" s="10" t="str">
        <f t="shared" si="2"/>
        <v>01004</v>
      </c>
    </row>
    <row r="190" spans="1:9">
      <c r="A190" s="66"/>
      <c r="C190" s="68">
        <v>1004</v>
      </c>
      <c r="D190" s="2" t="s">
        <v>55</v>
      </c>
      <c r="E190" s="21" t="s">
        <v>1152</v>
      </c>
      <c r="F190" s="69" t="s">
        <v>56</v>
      </c>
      <c r="G190" s="3"/>
      <c r="H190" s="3"/>
      <c r="I190" s="10" t="str">
        <f t="shared" si="2"/>
        <v>01004</v>
      </c>
    </row>
    <row r="191" spans="1:9">
      <c r="A191" s="66"/>
      <c r="C191" s="68">
        <v>1004</v>
      </c>
      <c r="D191" s="2" t="s">
        <v>57</v>
      </c>
      <c r="E191" s="21" t="s">
        <v>1152</v>
      </c>
      <c r="F191" s="69" t="s">
        <v>58</v>
      </c>
      <c r="G191" s="3">
        <v>3</v>
      </c>
      <c r="H191" s="3">
        <v>198</v>
      </c>
      <c r="I191" s="10" t="str">
        <f t="shared" si="2"/>
        <v>01004</v>
      </c>
    </row>
    <row r="192" spans="1:9">
      <c r="A192" s="66"/>
      <c r="C192" s="68">
        <v>1004</v>
      </c>
      <c r="D192" s="2" t="s">
        <v>59</v>
      </c>
      <c r="E192" s="21" t="s">
        <v>1152</v>
      </c>
      <c r="F192" s="69" t="s">
        <v>60</v>
      </c>
      <c r="G192" s="3">
        <v>7</v>
      </c>
      <c r="H192" s="3">
        <v>1654</v>
      </c>
      <c r="I192" s="10" t="str">
        <f t="shared" si="2"/>
        <v>01004</v>
      </c>
    </row>
    <row r="193" spans="1:9">
      <c r="A193" s="66"/>
      <c r="C193" s="68">
        <v>1004</v>
      </c>
      <c r="D193" s="2" t="s">
        <v>61</v>
      </c>
      <c r="E193" s="20" t="s">
        <v>1151</v>
      </c>
      <c r="F193" s="69" t="s">
        <v>62</v>
      </c>
      <c r="G193" s="3"/>
      <c r="H193" s="3"/>
      <c r="I193" s="10" t="str">
        <f t="shared" si="2"/>
        <v>01004</v>
      </c>
    </row>
    <row r="194" spans="1:9">
      <c r="A194" s="66"/>
      <c r="C194" s="68">
        <v>1004</v>
      </c>
      <c r="D194" s="2" t="s">
        <v>63</v>
      </c>
      <c r="E194" s="20" t="s">
        <v>1151</v>
      </c>
      <c r="F194" s="69" t="s">
        <v>64</v>
      </c>
      <c r="G194" s="3"/>
      <c r="H194" s="3"/>
      <c r="I194" s="10" t="str">
        <f t="shared" si="2"/>
        <v>01004</v>
      </c>
    </row>
    <row r="195" spans="1:9">
      <c r="A195" s="66"/>
      <c r="C195" s="68">
        <v>1004</v>
      </c>
      <c r="D195" s="2" t="s">
        <v>65</v>
      </c>
      <c r="E195" s="19" t="s">
        <v>1150</v>
      </c>
      <c r="F195" s="69" t="s">
        <v>66</v>
      </c>
      <c r="G195" s="3"/>
      <c r="H195" s="3"/>
      <c r="I195" s="10" t="str">
        <f t="shared" si="2"/>
        <v>01004</v>
      </c>
    </row>
    <row r="196" spans="1:9">
      <c r="A196" s="66"/>
      <c r="C196" s="68">
        <v>1004</v>
      </c>
      <c r="D196" s="2" t="s">
        <v>67</v>
      </c>
      <c r="E196" s="22" t="s">
        <v>1153</v>
      </c>
      <c r="F196" s="69" t="s">
        <v>68</v>
      </c>
      <c r="G196" s="3">
        <v>6</v>
      </c>
      <c r="H196" s="3">
        <v>343</v>
      </c>
      <c r="I196" s="10" t="str">
        <f t="shared" si="2"/>
        <v>01004</v>
      </c>
    </row>
    <row r="197" spans="1:9">
      <c r="A197" s="66"/>
      <c r="C197" s="68">
        <v>1004</v>
      </c>
      <c r="D197" s="2" t="s">
        <v>69</v>
      </c>
      <c r="E197" s="21" t="s">
        <v>1152</v>
      </c>
      <c r="F197" s="69" t="s">
        <v>70</v>
      </c>
      <c r="G197" s="3">
        <v>3</v>
      </c>
      <c r="H197" s="3"/>
      <c r="I197" s="10" t="str">
        <f t="shared" si="2"/>
        <v>01004</v>
      </c>
    </row>
    <row r="198" spans="1:9">
      <c r="A198" s="66"/>
      <c r="C198" s="66">
        <v>1004</v>
      </c>
      <c r="E198" s="71"/>
      <c r="F198" s="69" t="s">
        <v>71</v>
      </c>
      <c r="G198" s="3">
        <v>50</v>
      </c>
      <c r="H198" s="3">
        <v>4723</v>
      </c>
      <c r="I198" s="10" t="str">
        <f t="shared" si="2"/>
        <v>01004</v>
      </c>
    </row>
    <row r="199" spans="1:9">
      <c r="A199" s="65" t="s">
        <v>82</v>
      </c>
      <c r="B199" s="2" t="s">
        <v>83</v>
      </c>
      <c r="C199" s="68">
        <v>1051</v>
      </c>
      <c r="D199" s="2" t="s">
        <v>9</v>
      </c>
      <c r="E199" s="14" t="s">
        <v>1144</v>
      </c>
      <c r="F199" s="69" t="s">
        <v>10</v>
      </c>
      <c r="G199" s="3">
        <v>5</v>
      </c>
      <c r="H199" s="3">
        <v>98</v>
      </c>
      <c r="I199" s="10" t="str">
        <f t="shared" si="2"/>
        <v>01051</v>
      </c>
    </row>
    <row r="200" spans="1:9">
      <c r="A200" s="66"/>
      <c r="C200" s="68">
        <v>1051</v>
      </c>
      <c r="D200" s="2" t="s">
        <v>11</v>
      </c>
      <c r="E200" s="14" t="s">
        <v>1144</v>
      </c>
      <c r="F200" s="69" t="s">
        <v>12</v>
      </c>
      <c r="G200" s="3"/>
      <c r="H200" s="3"/>
      <c r="I200" s="10" t="str">
        <f t="shared" si="2"/>
        <v>01051</v>
      </c>
    </row>
    <row r="201" spans="1:9">
      <c r="A201" s="66"/>
      <c r="C201" s="68">
        <v>1051</v>
      </c>
      <c r="D201" s="2" t="s">
        <v>13</v>
      </c>
      <c r="E201" s="14" t="s">
        <v>1144</v>
      </c>
      <c r="F201" s="69" t="s">
        <v>14</v>
      </c>
      <c r="G201" s="3">
        <v>1</v>
      </c>
      <c r="H201" s="3"/>
      <c r="I201" s="10" t="str">
        <f t="shared" ref="I201:I264" si="3">IF(A201="",I200,A201)</f>
        <v>01051</v>
      </c>
    </row>
    <row r="202" spans="1:9">
      <c r="A202" s="66"/>
      <c r="C202" s="68">
        <v>1051</v>
      </c>
      <c r="D202" s="2" t="s">
        <v>15</v>
      </c>
      <c r="E202" s="15" t="s">
        <v>1145</v>
      </c>
      <c r="F202" s="69" t="s">
        <v>16</v>
      </c>
      <c r="G202" s="3"/>
      <c r="H202" s="3"/>
      <c r="I202" s="10" t="str">
        <f t="shared" si="3"/>
        <v>01051</v>
      </c>
    </row>
    <row r="203" spans="1:9">
      <c r="A203" s="66"/>
      <c r="C203" s="68">
        <v>1051</v>
      </c>
      <c r="D203" s="2" t="s">
        <v>17</v>
      </c>
      <c r="E203" s="14" t="s">
        <v>1144</v>
      </c>
      <c r="F203" s="69" t="s">
        <v>18</v>
      </c>
      <c r="G203" s="3">
        <v>4</v>
      </c>
      <c r="H203" s="3"/>
      <c r="I203" s="10" t="str">
        <f t="shared" si="3"/>
        <v>01051</v>
      </c>
    </row>
    <row r="204" spans="1:9">
      <c r="A204" s="66"/>
      <c r="C204" s="68">
        <v>1051</v>
      </c>
      <c r="D204" s="2" t="s">
        <v>19</v>
      </c>
      <c r="E204" s="14" t="s">
        <v>1144</v>
      </c>
      <c r="F204" s="69" t="s">
        <v>20</v>
      </c>
      <c r="G204" s="3"/>
      <c r="H204" s="3"/>
      <c r="I204" s="10" t="str">
        <f t="shared" si="3"/>
        <v>01051</v>
      </c>
    </row>
    <row r="205" spans="1:9">
      <c r="A205" s="66"/>
      <c r="C205" s="68">
        <v>1051</v>
      </c>
      <c r="D205" s="2" t="s">
        <v>21</v>
      </c>
      <c r="E205" s="4"/>
      <c r="F205" s="69" t="s">
        <v>22</v>
      </c>
      <c r="G205" s="3">
        <v>61</v>
      </c>
      <c r="H205" s="3">
        <v>6349</v>
      </c>
      <c r="I205" s="10" t="str">
        <f t="shared" si="3"/>
        <v>01051</v>
      </c>
    </row>
    <row r="206" spans="1:9">
      <c r="A206" s="66"/>
      <c r="C206" s="68">
        <v>1051</v>
      </c>
      <c r="D206" s="2" t="s">
        <v>23</v>
      </c>
      <c r="E206" s="17" t="s">
        <v>1147</v>
      </c>
      <c r="F206" s="69" t="s">
        <v>24</v>
      </c>
      <c r="G206" s="3">
        <v>17</v>
      </c>
      <c r="H206" s="3">
        <v>1252</v>
      </c>
      <c r="I206" s="10" t="str">
        <f t="shared" si="3"/>
        <v>01051</v>
      </c>
    </row>
    <row r="207" spans="1:9">
      <c r="A207" s="66"/>
      <c r="C207" s="68">
        <v>1051</v>
      </c>
      <c r="D207" s="2" t="s">
        <v>25</v>
      </c>
      <c r="E207" s="17" t="s">
        <v>1147</v>
      </c>
      <c r="F207" s="69" t="s">
        <v>26</v>
      </c>
      <c r="G207" s="3">
        <v>1</v>
      </c>
      <c r="H207" s="3"/>
      <c r="I207" s="10" t="str">
        <f t="shared" si="3"/>
        <v>01051</v>
      </c>
    </row>
    <row r="208" spans="1:9">
      <c r="A208" s="66"/>
      <c r="C208" s="68">
        <v>1051</v>
      </c>
      <c r="D208" s="2" t="s">
        <v>27</v>
      </c>
      <c r="E208" s="17" t="s">
        <v>1147</v>
      </c>
      <c r="F208" s="69" t="s">
        <v>28</v>
      </c>
      <c r="G208" s="3"/>
      <c r="H208" s="3"/>
      <c r="I208" s="10" t="str">
        <f t="shared" si="3"/>
        <v>01051</v>
      </c>
    </row>
    <row r="209" spans="1:9">
      <c r="A209" s="66"/>
      <c r="C209" s="68">
        <v>1051</v>
      </c>
      <c r="D209" s="2" t="s">
        <v>29</v>
      </c>
      <c r="E209" s="18" t="s">
        <v>1148</v>
      </c>
      <c r="F209" s="69" t="s">
        <v>30</v>
      </c>
      <c r="G209" s="3"/>
      <c r="H209" s="3"/>
      <c r="I209" s="10" t="str">
        <f t="shared" si="3"/>
        <v>01051</v>
      </c>
    </row>
    <row r="210" spans="1:9">
      <c r="A210" s="66"/>
      <c r="C210" s="68">
        <v>1051</v>
      </c>
      <c r="D210" s="2" t="s">
        <v>31</v>
      </c>
      <c r="E210" s="18" t="s">
        <v>1148</v>
      </c>
      <c r="F210" s="69" t="s">
        <v>32</v>
      </c>
      <c r="G210" s="3"/>
      <c r="H210" s="3"/>
      <c r="I210" s="10" t="str">
        <f t="shared" si="3"/>
        <v>01051</v>
      </c>
    </row>
    <row r="211" spans="1:9">
      <c r="A211" s="66"/>
      <c r="C211" s="68">
        <v>1051</v>
      </c>
      <c r="D211" s="2" t="s">
        <v>33</v>
      </c>
      <c r="E211" s="18" t="s">
        <v>1148</v>
      </c>
      <c r="F211" s="69" t="s">
        <v>34</v>
      </c>
      <c r="G211" s="3"/>
      <c r="H211" s="3"/>
      <c r="I211" s="10" t="str">
        <f t="shared" si="3"/>
        <v>01051</v>
      </c>
    </row>
    <row r="212" spans="1:9">
      <c r="A212" s="66"/>
      <c r="C212" s="68">
        <v>1051</v>
      </c>
      <c r="D212" s="2" t="s">
        <v>35</v>
      </c>
      <c r="E212" s="19" t="s">
        <v>1150</v>
      </c>
      <c r="F212" s="69" t="s">
        <v>36</v>
      </c>
      <c r="G212" s="3"/>
      <c r="H212" s="3"/>
      <c r="I212" s="10" t="str">
        <f t="shared" si="3"/>
        <v>01051</v>
      </c>
    </row>
    <row r="213" spans="1:9">
      <c r="A213" s="66"/>
      <c r="C213" s="68">
        <v>1051</v>
      </c>
      <c r="D213" s="2" t="s">
        <v>37</v>
      </c>
      <c r="E213" s="23" t="s">
        <v>1149</v>
      </c>
      <c r="F213" s="69" t="s">
        <v>38</v>
      </c>
      <c r="G213" s="3"/>
      <c r="H213" s="3"/>
      <c r="I213" s="10" t="str">
        <f t="shared" si="3"/>
        <v>01051</v>
      </c>
    </row>
    <row r="214" spans="1:9">
      <c r="A214" s="66"/>
      <c r="C214" s="68">
        <v>1051</v>
      </c>
      <c r="D214" s="2" t="s">
        <v>39</v>
      </c>
      <c r="E214" s="23" t="s">
        <v>1149</v>
      </c>
      <c r="F214" s="69" t="s">
        <v>40</v>
      </c>
      <c r="G214" s="3">
        <v>4</v>
      </c>
      <c r="H214" s="3">
        <v>541</v>
      </c>
      <c r="I214" s="10" t="str">
        <f t="shared" si="3"/>
        <v>01051</v>
      </c>
    </row>
    <row r="215" spans="1:9">
      <c r="A215" s="66"/>
      <c r="C215" s="68">
        <v>1051</v>
      </c>
      <c r="D215" s="2" t="s">
        <v>41</v>
      </c>
      <c r="E215" s="16" t="s">
        <v>1146</v>
      </c>
      <c r="F215" s="69" t="s">
        <v>42</v>
      </c>
      <c r="G215" s="3">
        <v>2</v>
      </c>
      <c r="H215" s="3"/>
      <c r="I215" s="10" t="str">
        <f t="shared" si="3"/>
        <v>01051</v>
      </c>
    </row>
    <row r="216" spans="1:9">
      <c r="A216" s="66"/>
      <c r="C216" s="68">
        <v>1051</v>
      </c>
      <c r="D216" s="2" t="s">
        <v>43</v>
      </c>
      <c r="E216" s="16" t="s">
        <v>1146</v>
      </c>
      <c r="F216" s="69" t="s">
        <v>44</v>
      </c>
      <c r="G216" s="3">
        <v>4</v>
      </c>
      <c r="H216" s="3">
        <v>1723</v>
      </c>
      <c r="I216" s="10" t="str">
        <f t="shared" si="3"/>
        <v>01051</v>
      </c>
    </row>
    <row r="217" spans="1:9">
      <c r="A217" s="66"/>
      <c r="C217" s="68">
        <v>1051</v>
      </c>
      <c r="D217" s="2" t="s">
        <v>45</v>
      </c>
      <c r="E217" s="16" t="s">
        <v>1146</v>
      </c>
      <c r="F217" s="69" t="s">
        <v>46</v>
      </c>
      <c r="G217" s="3"/>
      <c r="H217" s="3"/>
      <c r="I217" s="10" t="str">
        <f t="shared" si="3"/>
        <v>01051</v>
      </c>
    </row>
    <row r="218" spans="1:9">
      <c r="A218" s="66"/>
      <c r="C218" s="68">
        <v>1051</v>
      </c>
      <c r="D218" s="2" t="s">
        <v>47</v>
      </c>
      <c r="E218" s="16" t="s">
        <v>1146</v>
      </c>
      <c r="F218" s="69" t="s">
        <v>48</v>
      </c>
      <c r="G218" s="3">
        <v>2</v>
      </c>
      <c r="H218" s="3"/>
      <c r="I218" s="10" t="str">
        <f t="shared" si="3"/>
        <v>01051</v>
      </c>
    </row>
    <row r="219" spans="1:9">
      <c r="A219" s="66"/>
      <c r="C219" s="68">
        <v>1051</v>
      </c>
      <c r="D219" s="2" t="s">
        <v>49</v>
      </c>
      <c r="E219" s="14" t="s">
        <v>1144</v>
      </c>
      <c r="F219" s="69" t="s">
        <v>50</v>
      </c>
      <c r="G219" s="3">
        <v>9</v>
      </c>
      <c r="H219" s="3">
        <v>210</v>
      </c>
      <c r="I219" s="10" t="str">
        <f t="shared" si="3"/>
        <v>01051</v>
      </c>
    </row>
    <row r="220" spans="1:9">
      <c r="A220" s="66"/>
      <c r="C220" s="68">
        <v>1051</v>
      </c>
      <c r="D220" s="2" t="s">
        <v>51</v>
      </c>
      <c r="E220" s="15" t="s">
        <v>1145</v>
      </c>
      <c r="F220" s="69" t="s">
        <v>52</v>
      </c>
      <c r="G220" s="3"/>
      <c r="H220" s="3"/>
      <c r="I220" s="10" t="str">
        <f t="shared" si="3"/>
        <v>01051</v>
      </c>
    </row>
    <row r="221" spans="1:9">
      <c r="A221" s="66"/>
      <c r="C221" s="68">
        <v>1051</v>
      </c>
      <c r="D221" s="2" t="s">
        <v>53</v>
      </c>
      <c r="E221" s="15" t="s">
        <v>1145</v>
      </c>
      <c r="F221" s="69" t="s">
        <v>54</v>
      </c>
      <c r="G221" s="3">
        <v>1</v>
      </c>
      <c r="H221" s="3"/>
      <c r="I221" s="10" t="str">
        <f t="shared" si="3"/>
        <v>01051</v>
      </c>
    </row>
    <row r="222" spans="1:9">
      <c r="A222" s="66"/>
      <c r="C222" s="68">
        <v>1051</v>
      </c>
      <c r="D222" s="2" t="s">
        <v>55</v>
      </c>
      <c r="E222" s="21" t="s">
        <v>1152</v>
      </c>
      <c r="F222" s="69" t="s">
        <v>56</v>
      </c>
      <c r="G222" s="3">
        <v>1</v>
      </c>
      <c r="H222" s="3"/>
      <c r="I222" s="10" t="str">
        <f t="shared" si="3"/>
        <v>01051</v>
      </c>
    </row>
    <row r="223" spans="1:9">
      <c r="A223" s="66"/>
      <c r="C223" s="68">
        <v>1051</v>
      </c>
      <c r="D223" s="2" t="s">
        <v>57</v>
      </c>
      <c r="E223" s="21" t="s">
        <v>1152</v>
      </c>
      <c r="F223" s="69" t="s">
        <v>58</v>
      </c>
      <c r="G223" s="3">
        <v>2</v>
      </c>
      <c r="H223" s="3"/>
      <c r="I223" s="10" t="str">
        <f t="shared" si="3"/>
        <v>01051</v>
      </c>
    </row>
    <row r="224" spans="1:9">
      <c r="A224" s="66"/>
      <c r="C224" s="68">
        <v>1051</v>
      </c>
      <c r="D224" s="2" t="s">
        <v>59</v>
      </c>
      <c r="E224" s="21" t="s">
        <v>1152</v>
      </c>
      <c r="F224" s="69" t="s">
        <v>60</v>
      </c>
      <c r="G224" s="3">
        <v>5</v>
      </c>
      <c r="H224" s="3">
        <v>312</v>
      </c>
      <c r="I224" s="10" t="str">
        <f t="shared" si="3"/>
        <v>01051</v>
      </c>
    </row>
    <row r="225" spans="1:9">
      <c r="A225" s="66"/>
      <c r="C225" s="68">
        <v>1051</v>
      </c>
      <c r="D225" s="2" t="s">
        <v>61</v>
      </c>
      <c r="E225" s="20" t="s">
        <v>1151</v>
      </c>
      <c r="F225" s="69" t="s">
        <v>62</v>
      </c>
      <c r="G225" s="3"/>
      <c r="H225" s="3"/>
      <c r="I225" s="10" t="str">
        <f t="shared" si="3"/>
        <v>01051</v>
      </c>
    </row>
    <row r="226" spans="1:9">
      <c r="A226" s="66"/>
      <c r="C226" s="68">
        <v>1051</v>
      </c>
      <c r="D226" s="2" t="s">
        <v>63</v>
      </c>
      <c r="E226" s="20" t="s">
        <v>1151</v>
      </c>
      <c r="F226" s="69" t="s">
        <v>64</v>
      </c>
      <c r="G226" s="3">
        <v>1</v>
      </c>
      <c r="H226" s="3"/>
      <c r="I226" s="10" t="str">
        <f t="shared" si="3"/>
        <v>01051</v>
      </c>
    </row>
    <row r="227" spans="1:9">
      <c r="A227" s="66"/>
      <c r="C227" s="68">
        <v>1051</v>
      </c>
      <c r="D227" s="2" t="s">
        <v>65</v>
      </c>
      <c r="E227" s="19" t="s">
        <v>1150</v>
      </c>
      <c r="F227" s="69" t="s">
        <v>66</v>
      </c>
      <c r="G227" s="3">
        <v>2</v>
      </c>
      <c r="H227" s="3"/>
      <c r="I227" s="10" t="str">
        <f t="shared" si="3"/>
        <v>01051</v>
      </c>
    </row>
    <row r="228" spans="1:9">
      <c r="A228" s="66"/>
      <c r="C228" s="68">
        <v>1051</v>
      </c>
      <c r="D228" s="2" t="s">
        <v>67</v>
      </c>
      <c r="E228" s="22" t="s">
        <v>1153</v>
      </c>
      <c r="F228" s="69" t="s">
        <v>68</v>
      </c>
      <c r="G228" s="3"/>
      <c r="H228" s="3"/>
      <c r="I228" s="10" t="str">
        <f t="shared" si="3"/>
        <v>01051</v>
      </c>
    </row>
    <row r="229" spans="1:9">
      <c r="A229" s="66"/>
      <c r="C229" s="68">
        <v>1051</v>
      </c>
      <c r="D229" s="2" t="s">
        <v>69</v>
      </c>
      <c r="E229" s="21" t="s">
        <v>1152</v>
      </c>
      <c r="F229" s="69" t="s">
        <v>70</v>
      </c>
      <c r="G229" s="3">
        <v>10</v>
      </c>
      <c r="H229" s="3">
        <v>433</v>
      </c>
      <c r="I229" s="10" t="str">
        <f t="shared" si="3"/>
        <v>01051</v>
      </c>
    </row>
    <row r="230" spans="1:9">
      <c r="A230" s="66"/>
      <c r="C230" s="66">
        <v>1051</v>
      </c>
      <c r="E230" s="71"/>
      <c r="F230" s="69" t="s">
        <v>71</v>
      </c>
      <c r="G230" s="3">
        <v>66</v>
      </c>
      <c r="H230" s="3">
        <v>6447</v>
      </c>
      <c r="I230" s="10" t="str">
        <f t="shared" si="3"/>
        <v>01051</v>
      </c>
    </row>
    <row r="231" spans="1:9">
      <c r="A231" s="65" t="s">
        <v>84</v>
      </c>
      <c r="B231" s="2" t="s">
        <v>85</v>
      </c>
      <c r="C231" s="68">
        <v>1053</v>
      </c>
      <c r="D231" s="2" t="s">
        <v>9</v>
      </c>
      <c r="E231" s="14" t="s">
        <v>1144</v>
      </c>
      <c r="F231" s="69" t="s">
        <v>10</v>
      </c>
      <c r="G231" s="3">
        <v>4</v>
      </c>
      <c r="H231" s="3">
        <v>41</v>
      </c>
      <c r="I231" s="10" t="str">
        <f t="shared" si="3"/>
        <v>01053</v>
      </c>
    </row>
    <row r="232" spans="1:9">
      <c r="A232" s="66"/>
      <c r="C232" s="68">
        <v>1053</v>
      </c>
      <c r="D232" s="2" t="s">
        <v>11</v>
      </c>
      <c r="E232" s="14" t="s">
        <v>1144</v>
      </c>
      <c r="F232" s="69" t="s">
        <v>12</v>
      </c>
      <c r="G232" s="3"/>
      <c r="H232" s="3"/>
      <c r="I232" s="10" t="str">
        <f t="shared" si="3"/>
        <v>01053</v>
      </c>
    </row>
    <row r="233" spans="1:9">
      <c r="A233" s="66"/>
      <c r="C233" s="68">
        <v>1053</v>
      </c>
      <c r="D233" s="2" t="s">
        <v>13</v>
      </c>
      <c r="E233" s="14" t="s">
        <v>1144</v>
      </c>
      <c r="F233" s="69" t="s">
        <v>14</v>
      </c>
      <c r="G233" s="3"/>
      <c r="H233" s="3"/>
      <c r="I233" s="10" t="str">
        <f t="shared" si="3"/>
        <v>01053</v>
      </c>
    </row>
    <row r="234" spans="1:9">
      <c r="A234" s="66"/>
      <c r="C234" s="68">
        <v>1053</v>
      </c>
      <c r="D234" s="2" t="s">
        <v>15</v>
      </c>
      <c r="E234" s="15" t="s">
        <v>1145</v>
      </c>
      <c r="F234" s="69" t="s">
        <v>16</v>
      </c>
      <c r="G234" s="3"/>
      <c r="H234" s="3"/>
      <c r="I234" s="10" t="str">
        <f t="shared" si="3"/>
        <v>01053</v>
      </c>
    </row>
    <row r="235" spans="1:9">
      <c r="A235" s="66"/>
      <c r="C235" s="68">
        <v>1053</v>
      </c>
      <c r="D235" s="2" t="s">
        <v>17</v>
      </c>
      <c r="E235" s="14" t="s">
        <v>1144</v>
      </c>
      <c r="F235" s="69" t="s">
        <v>18</v>
      </c>
      <c r="G235" s="3">
        <v>4</v>
      </c>
      <c r="H235" s="3">
        <v>41</v>
      </c>
      <c r="I235" s="10" t="str">
        <f t="shared" si="3"/>
        <v>01053</v>
      </c>
    </row>
    <row r="236" spans="1:9">
      <c r="A236" s="66"/>
      <c r="C236" s="68">
        <v>1053</v>
      </c>
      <c r="D236" s="2" t="s">
        <v>19</v>
      </c>
      <c r="E236" s="14" t="s">
        <v>1144</v>
      </c>
      <c r="F236" s="69" t="s">
        <v>20</v>
      </c>
      <c r="G236" s="3"/>
      <c r="H236" s="3"/>
      <c r="I236" s="10" t="str">
        <f t="shared" si="3"/>
        <v>01053</v>
      </c>
    </row>
    <row r="237" spans="1:9">
      <c r="A237" s="66"/>
      <c r="C237" s="68">
        <v>1053</v>
      </c>
      <c r="D237" s="2" t="s">
        <v>21</v>
      </c>
      <c r="E237" s="4"/>
      <c r="F237" s="69" t="s">
        <v>22</v>
      </c>
      <c r="G237" s="3">
        <v>83</v>
      </c>
      <c r="H237" s="3">
        <v>6450</v>
      </c>
      <c r="I237" s="10" t="str">
        <f t="shared" si="3"/>
        <v>01053</v>
      </c>
    </row>
    <row r="238" spans="1:9">
      <c r="A238" s="66"/>
      <c r="C238" s="68">
        <v>1053</v>
      </c>
      <c r="D238" s="2" t="s">
        <v>23</v>
      </c>
      <c r="E238" s="17" t="s">
        <v>1147</v>
      </c>
      <c r="F238" s="69" t="s">
        <v>24</v>
      </c>
      <c r="G238" s="3">
        <v>16</v>
      </c>
      <c r="H238" s="3">
        <v>980</v>
      </c>
      <c r="I238" s="10" t="str">
        <f t="shared" si="3"/>
        <v>01053</v>
      </c>
    </row>
    <row r="239" spans="1:9">
      <c r="A239" s="66"/>
      <c r="C239" s="68">
        <v>1053</v>
      </c>
      <c r="D239" s="2" t="s">
        <v>25</v>
      </c>
      <c r="E239" s="17" t="s">
        <v>1147</v>
      </c>
      <c r="F239" s="69" t="s">
        <v>26</v>
      </c>
      <c r="G239" s="3">
        <v>1</v>
      </c>
      <c r="H239" s="3"/>
      <c r="I239" s="10" t="str">
        <f t="shared" si="3"/>
        <v>01053</v>
      </c>
    </row>
    <row r="240" spans="1:9">
      <c r="A240" s="66"/>
      <c r="C240" s="68">
        <v>1053</v>
      </c>
      <c r="D240" s="2" t="s">
        <v>27</v>
      </c>
      <c r="E240" s="17" t="s">
        <v>1147</v>
      </c>
      <c r="F240" s="69" t="s">
        <v>28</v>
      </c>
      <c r="G240" s="3">
        <v>2</v>
      </c>
      <c r="H240" s="3"/>
      <c r="I240" s="10" t="str">
        <f t="shared" si="3"/>
        <v>01053</v>
      </c>
    </row>
    <row r="241" spans="1:9">
      <c r="A241" s="66"/>
      <c r="C241" s="68">
        <v>1053</v>
      </c>
      <c r="D241" s="2" t="s">
        <v>29</v>
      </c>
      <c r="E241" s="18" t="s">
        <v>1148</v>
      </c>
      <c r="F241" s="69" t="s">
        <v>30</v>
      </c>
      <c r="G241" s="3"/>
      <c r="H241" s="3"/>
      <c r="I241" s="10" t="str">
        <f t="shared" si="3"/>
        <v>01053</v>
      </c>
    </row>
    <row r="242" spans="1:9">
      <c r="A242" s="66"/>
      <c r="C242" s="68">
        <v>1053</v>
      </c>
      <c r="D242" s="2" t="s">
        <v>31</v>
      </c>
      <c r="E242" s="18" t="s">
        <v>1148</v>
      </c>
      <c r="F242" s="69" t="s">
        <v>32</v>
      </c>
      <c r="G242" s="3"/>
      <c r="H242" s="3"/>
      <c r="I242" s="10" t="str">
        <f t="shared" si="3"/>
        <v>01053</v>
      </c>
    </row>
    <row r="243" spans="1:9">
      <c r="A243" s="66"/>
      <c r="C243" s="68">
        <v>1053</v>
      </c>
      <c r="D243" s="2" t="s">
        <v>33</v>
      </c>
      <c r="E243" s="18" t="s">
        <v>1148</v>
      </c>
      <c r="F243" s="69" t="s">
        <v>34</v>
      </c>
      <c r="G243" s="3"/>
      <c r="H243" s="3"/>
      <c r="I243" s="10" t="str">
        <f t="shared" si="3"/>
        <v>01053</v>
      </c>
    </row>
    <row r="244" spans="1:9">
      <c r="A244" s="66"/>
      <c r="C244" s="68">
        <v>1053</v>
      </c>
      <c r="D244" s="2" t="s">
        <v>35</v>
      </c>
      <c r="E244" s="19" t="s">
        <v>1150</v>
      </c>
      <c r="F244" s="69" t="s">
        <v>36</v>
      </c>
      <c r="G244" s="3">
        <v>2</v>
      </c>
      <c r="H244" s="3"/>
      <c r="I244" s="10" t="str">
        <f t="shared" si="3"/>
        <v>01053</v>
      </c>
    </row>
    <row r="245" spans="1:9">
      <c r="A245" s="66"/>
      <c r="C245" s="68">
        <v>1053</v>
      </c>
      <c r="D245" s="2" t="s">
        <v>37</v>
      </c>
      <c r="E245" s="23" t="s">
        <v>1149</v>
      </c>
      <c r="F245" s="69" t="s">
        <v>38</v>
      </c>
      <c r="G245" s="3">
        <v>4</v>
      </c>
      <c r="H245" s="3">
        <v>464</v>
      </c>
      <c r="I245" s="10" t="str">
        <f t="shared" si="3"/>
        <v>01053</v>
      </c>
    </row>
    <row r="246" spans="1:9">
      <c r="A246" s="66"/>
      <c r="C246" s="68">
        <v>1053</v>
      </c>
      <c r="D246" s="2" t="s">
        <v>39</v>
      </c>
      <c r="E246" s="23" t="s">
        <v>1149</v>
      </c>
      <c r="F246" s="69" t="s">
        <v>40</v>
      </c>
      <c r="G246" s="3"/>
      <c r="H246" s="3"/>
      <c r="I246" s="10" t="str">
        <f t="shared" si="3"/>
        <v>01053</v>
      </c>
    </row>
    <row r="247" spans="1:9">
      <c r="A247" s="66"/>
      <c r="C247" s="68">
        <v>1053</v>
      </c>
      <c r="D247" s="2" t="s">
        <v>41</v>
      </c>
      <c r="E247" s="16" t="s">
        <v>1146</v>
      </c>
      <c r="F247" s="69" t="s">
        <v>42</v>
      </c>
      <c r="G247" s="3"/>
      <c r="H247" s="3"/>
      <c r="I247" s="10" t="str">
        <f t="shared" si="3"/>
        <v>01053</v>
      </c>
    </row>
    <row r="248" spans="1:9">
      <c r="A248" s="66"/>
      <c r="C248" s="68">
        <v>1053</v>
      </c>
      <c r="D248" s="2" t="s">
        <v>43</v>
      </c>
      <c r="E248" s="16" t="s">
        <v>1146</v>
      </c>
      <c r="F248" s="69" t="s">
        <v>44</v>
      </c>
      <c r="G248" s="3">
        <v>4</v>
      </c>
      <c r="H248" s="3">
        <v>462</v>
      </c>
      <c r="I248" s="10" t="str">
        <f t="shared" si="3"/>
        <v>01053</v>
      </c>
    </row>
    <row r="249" spans="1:9">
      <c r="A249" s="66"/>
      <c r="C249" s="68">
        <v>1053</v>
      </c>
      <c r="D249" s="2" t="s">
        <v>45</v>
      </c>
      <c r="E249" s="16" t="s">
        <v>1146</v>
      </c>
      <c r="F249" s="69" t="s">
        <v>46</v>
      </c>
      <c r="G249" s="3">
        <v>1</v>
      </c>
      <c r="H249" s="3"/>
      <c r="I249" s="10" t="str">
        <f t="shared" si="3"/>
        <v>01053</v>
      </c>
    </row>
    <row r="250" spans="1:9">
      <c r="A250" s="66"/>
      <c r="C250" s="68">
        <v>1053</v>
      </c>
      <c r="D250" s="2" t="s">
        <v>47</v>
      </c>
      <c r="E250" s="16" t="s">
        <v>1146</v>
      </c>
      <c r="F250" s="69" t="s">
        <v>48</v>
      </c>
      <c r="G250" s="3">
        <v>8</v>
      </c>
      <c r="H250" s="3">
        <v>611</v>
      </c>
      <c r="I250" s="10" t="str">
        <f t="shared" si="3"/>
        <v>01053</v>
      </c>
    </row>
    <row r="251" spans="1:9">
      <c r="A251" s="66"/>
      <c r="C251" s="68">
        <v>1053</v>
      </c>
      <c r="D251" s="2" t="s">
        <v>49</v>
      </c>
      <c r="E251" s="14" t="s">
        <v>1144</v>
      </c>
      <c r="F251" s="69" t="s">
        <v>50</v>
      </c>
      <c r="G251" s="3">
        <v>12</v>
      </c>
      <c r="H251" s="3">
        <v>332</v>
      </c>
      <c r="I251" s="10" t="str">
        <f t="shared" si="3"/>
        <v>01053</v>
      </c>
    </row>
    <row r="252" spans="1:9">
      <c r="A252" s="66"/>
      <c r="C252" s="68">
        <v>1053</v>
      </c>
      <c r="D252" s="2" t="s">
        <v>51</v>
      </c>
      <c r="E252" s="15" t="s">
        <v>1145</v>
      </c>
      <c r="F252" s="69" t="s">
        <v>52</v>
      </c>
      <c r="G252" s="3">
        <v>1</v>
      </c>
      <c r="H252" s="3"/>
      <c r="I252" s="10" t="str">
        <f t="shared" si="3"/>
        <v>01053</v>
      </c>
    </row>
    <row r="253" spans="1:9">
      <c r="A253" s="66"/>
      <c r="C253" s="68">
        <v>1053</v>
      </c>
      <c r="D253" s="2" t="s">
        <v>53</v>
      </c>
      <c r="E253" s="15" t="s">
        <v>1145</v>
      </c>
      <c r="F253" s="69" t="s">
        <v>54</v>
      </c>
      <c r="G253" s="3">
        <v>10</v>
      </c>
      <c r="H253" s="3">
        <v>755</v>
      </c>
      <c r="I253" s="10" t="str">
        <f t="shared" si="3"/>
        <v>01053</v>
      </c>
    </row>
    <row r="254" spans="1:9">
      <c r="A254" s="66"/>
      <c r="C254" s="68">
        <v>1053</v>
      </c>
      <c r="D254" s="2" t="s">
        <v>55</v>
      </c>
      <c r="E254" s="21" t="s">
        <v>1152</v>
      </c>
      <c r="F254" s="69" t="s">
        <v>56</v>
      </c>
      <c r="G254" s="3">
        <v>2</v>
      </c>
      <c r="H254" s="3"/>
      <c r="I254" s="10" t="str">
        <f t="shared" si="3"/>
        <v>01053</v>
      </c>
    </row>
    <row r="255" spans="1:9">
      <c r="A255" s="66"/>
      <c r="C255" s="68">
        <v>1053</v>
      </c>
      <c r="D255" s="2" t="s">
        <v>57</v>
      </c>
      <c r="E255" s="21" t="s">
        <v>1152</v>
      </c>
      <c r="F255" s="69" t="s">
        <v>58</v>
      </c>
      <c r="G255" s="3">
        <v>1</v>
      </c>
      <c r="H255" s="3"/>
      <c r="I255" s="10" t="str">
        <f t="shared" si="3"/>
        <v>01053</v>
      </c>
    </row>
    <row r="256" spans="1:9">
      <c r="A256" s="66"/>
      <c r="C256" s="68">
        <v>1053</v>
      </c>
      <c r="D256" s="2" t="s">
        <v>59</v>
      </c>
      <c r="E256" s="21" t="s">
        <v>1152</v>
      </c>
      <c r="F256" s="69" t="s">
        <v>60</v>
      </c>
      <c r="G256" s="3">
        <v>12</v>
      </c>
      <c r="H256" s="3">
        <v>1851</v>
      </c>
      <c r="I256" s="10" t="str">
        <f t="shared" si="3"/>
        <v>01053</v>
      </c>
    </row>
    <row r="257" spans="1:9">
      <c r="A257" s="66"/>
      <c r="C257" s="68">
        <v>1053</v>
      </c>
      <c r="D257" s="2" t="s">
        <v>61</v>
      </c>
      <c r="E257" s="20" t="s">
        <v>1151</v>
      </c>
      <c r="F257" s="69" t="s">
        <v>62</v>
      </c>
      <c r="G257" s="3"/>
      <c r="H257" s="3"/>
      <c r="I257" s="10" t="str">
        <f t="shared" si="3"/>
        <v>01053</v>
      </c>
    </row>
    <row r="258" spans="1:9">
      <c r="A258" s="66"/>
      <c r="C258" s="68">
        <v>1053</v>
      </c>
      <c r="D258" s="2" t="s">
        <v>63</v>
      </c>
      <c r="E258" s="20" t="s">
        <v>1151</v>
      </c>
      <c r="F258" s="69" t="s">
        <v>64</v>
      </c>
      <c r="G258" s="3">
        <v>1</v>
      </c>
      <c r="H258" s="3"/>
      <c r="I258" s="10" t="str">
        <f t="shared" si="3"/>
        <v>01053</v>
      </c>
    </row>
    <row r="259" spans="1:9">
      <c r="A259" s="66"/>
      <c r="C259" s="68">
        <v>1053</v>
      </c>
      <c r="D259" s="2" t="s">
        <v>65</v>
      </c>
      <c r="E259" s="19" t="s">
        <v>1150</v>
      </c>
      <c r="F259" s="69" t="s">
        <v>66</v>
      </c>
      <c r="G259" s="3">
        <v>2</v>
      </c>
      <c r="H259" s="3"/>
      <c r="I259" s="10" t="str">
        <f t="shared" si="3"/>
        <v>01053</v>
      </c>
    </row>
    <row r="260" spans="1:9">
      <c r="A260" s="66"/>
      <c r="C260" s="68">
        <v>1053</v>
      </c>
      <c r="D260" s="2" t="s">
        <v>67</v>
      </c>
      <c r="E260" s="22" t="s">
        <v>1153</v>
      </c>
      <c r="F260" s="69" t="s">
        <v>68</v>
      </c>
      <c r="G260" s="3"/>
      <c r="H260" s="3"/>
      <c r="I260" s="10" t="str">
        <f t="shared" si="3"/>
        <v>01053</v>
      </c>
    </row>
    <row r="261" spans="1:9">
      <c r="A261" s="66"/>
      <c r="C261" s="68">
        <v>1053</v>
      </c>
      <c r="D261" s="2" t="s">
        <v>69</v>
      </c>
      <c r="E261" s="21" t="s">
        <v>1152</v>
      </c>
      <c r="F261" s="69" t="s">
        <v>70</v>
      </c>
      <c r="G261" s="3">
        <v>4</v>
      </c>
      <c r="H261" s="3">
        <v>142</v>
      </c>
      <c r="I261" s="10" t="str">
        <f t="shared" si="3"/>
        <v>01053</v>
      </c>
    </row>
    <row r="262" spans="1:9">
      <c r="A262" s="66"/>
      <c r="C262" s="66">
        <v>1053</v>
      </c>
      <c r="E262" s="71"/>
      <c r="F262" s="69" t="s">
        <v>71</v>
      </c>
      <c r="G262" s="3">
        <v>87</v>
      </c>
      <c r="H262" s="3">
        <v>6491</v>
      </c>
      <c r="I262" s="10" t="str">
        <f t="shared" si="3"/>
        <v>01053</v>
      </c>
    </row>
    <row r="263" spans="1:9">
      <c r="A263" s="65" t="s">
        <v>86</v>
      </c>
      <c r="B263" s="2" t="s">
        <v>87</v>
      </c>
      <c r="C263" s="68">
        <v>1054</v>
      </c>
      <c r="D263" s="2" t="s">
        <v>9</v>
      </c>
      <c r="E263" s="14" t="s">
        <v>1144</v>
      </c>
      <c r="F263" s="69" t="s">
        <v>10</v>
      </c>
      <c r="G263" s="3"/>
      <c r="H263" s="3"/>
      <c r="I263" s="10" t="str">
        <f t="shared" si="3"/>
        <v>01054</v>
      </c>
    </row>
    <row r="264" spans="1:9">
      <c r="A264" s="66"/>
      <c r="C264" s="68">
        <v>1054</v>
      </c>
      <c r="D264" s="2" t="s">
        <v>11</v>
      </c>
      <c r="E264" s="14" t="s">
        <v>1144</v>
      </c>
      <c r="F264" s="69" t="s">
        <v>12</v>
      </c>
      <c r="G264" s="3"/>
      <c r="H264" s="3"/>
      <c r="I264" s="10" t="str">
        <f t="shared" si="3"/>
        <v>01054</v>
      </c>
    </row>
    <row r="265" spans="1:9">
      <c r="A265" s="66"/>
      <c r="C265" s="68">
        <v>1054</v>
      </c>
      <c r="D265" s="2" t="s">
        <v>13</v>
      </c>
      <c r="E265" s="14" t="s">
        <v>1144</v>
      </c>
      <c r="F265" s="69" t="s">
        <v>14</v>
      </c>
      <c r="G265" s="3"/>
      <c r="H265" s="3"/>
      <c r="I265" s="10" t="str">
        <f t="shared" ref="I265:I328" si="4">IF(A265="",I264,A265)</f>
        <v>01054</v>
      </c>
    </row>
    <row r="266" spans="1:9">
      <c r="A266" s="66"/>
      <c r="C266" s="68">
        <v>1054</v>
      </c>
      <c r="D266" s="2" t="s">
        <v>15</v>
      </c>
      <c r="E266" s="15" t="s">
        <v>1145</v>
      </c>
      <c r="F266" s="69" t="s">
        <v>16</v>
      </c>
      <c r="G266" s="3"/>
      <c r="H266" s="3"/>
      <c r="I266" s="10" t="str">
        <f t="shared" si="4"/>
        <v>01054</v>
      </c>
    </row>
    <row r="267" spans="1:9">
      <c r="A267" s="66"/>
      <c r="C267" s="68">
        <v>1054</v>
      </c>
      <c r="D267" s="2" t="s">
        <v>17</v>
      </c>
      <c r="E267" s="14" t="s">
        <v>1144</v>
      </c>
      <c r="F267" s="69" t="s">
        <v>18</v>
      </c>
      <c r="G267" s="3"/>
      <c r="H267" s="3"/>
      <c r="I267" s="10" t="str">
        <f t="shared" si="4"/>
        <v>01054</v>
      </c>
    </row>
    <row r="268" spans="1:9">
      <c r="A268" s="66"/>
      <c r="C268" s="68">
        <v>1054</v>
      </c>
      <c r="D268" s="2" t="s">
        <v>19</v>
      </c>
      <c r="E268" s="14" t="s">
        <v>1144</v>
      </c>
      <c r="F268" s="69" t="s">
        <v>20</v>
      </c>
      <c r="G268" s="3"/>
      <c r="H268" s="3"/>
      <c r="I268" s="10" t="str">
        <f t="shared" si="4"/>
        <v>01054</v>
      </c>
    </row>
    <row r="269" spans="1:9">
      <c r="A269" s="66"/>
      <c r="C269" s="68">
        <v>1054</v>
      </c>
      <c r="D269" s="2" t="s">
        <v>21</v>
      </c>
      <c r="E269" s="4"/>
      <c r="F269" s="69" t="s">
        <v>22</v>
      </c>
      <c r="G269" s="3">
        <v>53</v>
      </c>
      <c r="H269" s="3">
        <v>5021</v>
      </c>
      <c r="I269" s="10" t="str">
        <f t="shared" si="4"/>
        <v>01054</v>
      </c>
    </row>
    <row r="270" spans="1:9">
      <c r="A270" s="66"/>
      <c r="C270" s="68">
        <v>1054</v>
      </c>
      <c r="D270" s="2" t="s">
        <v>23</v>
      </c>
      <c r="E270" s="17" t="s">
        <v>1147</v>
      </c>
      <c r="F270" s="69" t="s">
        <v>24</v>
      </c>
      <c r="G270" s="3">
        <v>22</v>
      </c>
      <c r="H270" s="3">
        <v>1273</v>
      </c>
      <c r="I270" s="10" t="str">
        <f t="shared" si="4"/>
        <v>01054</v>
      </c>
    </row>
    <row r="271" spans="1:9">
      <c r="A271" s="66"/>
      <c r="C271" s="68">
        <v>1054</v>
      </c>
      <c r="D271" s="2" t="s">
        <v>25</v>
      </c>
      <c r="E271" s="17" t="s">
        <v>1147</v>
      </c>
      <c r="F271" s="69" t="s">
        <v>26</v>
      </c>
      <c r="G271" s="3">
        <v>1</v>
      </c>
      <c r="H271" s="3"/>
      <c r="I271" s="10" t="str">
        <f t="shared" si="4"/>
        <v>01054</v>
      </c>
    </row>
    <row r="272" spans="1:9">
      <c r="A272" s="66"/>
      <c r="C272" s="68">
        <v>1054</v>
      </c>
      <c r="D272" s="2" t="s">
        <v>27</v>
      </c>
      <c r="E272" s="17" t="s">
        <v>1147</v>
      </c>
      <c r="F272" s="69" t="s">
        <v>28</v>
      </c>
      <c r="G272" s="3"/>
      <c r="H272" s="3"/>
      <c r="I272" s="10" t="str">
        <f t="shared" si="4"/>
        <v>01054</v>
      </c>
    </row>
    <row r="273" spans="1:9">
      <c r="A273" s="66"/>
      <c r="C273" s="68">
        <v>1054</v>
      </c>
      <c r="D273" s="2" t="s">
        <v>29</v>
      </c>
      <c r="E273" s="18" t="s">
        <v>1148</v>
      </c>
      <c r="F273" s="69" t="s">
        <v>30</v>
      </c>
      <c r="G273" s="3"/>
      <c r="H273" s="3"/>
      <c r="I273" s="10" t="str">
        <f t="shared" si="4"/>
        <v>01054</v>
      </c>
    </row>
    <row r="274" spans="1:9">
      <c r="A274" s="66"/>
      <c r="C274" s="68">
        <v>1054</v>
      </c>
      <c r="D274" s="2" t="s">
        <v>31</v>
      </c>
      <c r="E274" s="18" t="s">
        <v>1148</v>
      </c>
      <c r="F274" s="69" t="s">
        <v>32</v>
      </c>
      <c r="G274" s="3"/>
      <c r="H274" s="3"/>
      <c r="I274" s="10" t="str">
        <f t="shared" si="4"/>
        <v>01054</v>
      </c>
    </row>
    <row r="275" spans="1:9">
      <c r="A275" s="66"/>
      <c r="C275" s="68">
        <v>1054</v>
      </c>
      <c r="D275" s="2" t="s">
        <v>33</v>
      </c>
      <c r="E275" s="18" t="s">
        <v>1148</v>
      </c>
      <c r="F275" s="69" t="s">
        <v>34</v>
      </c>
      <c r="G275" s="3"/>
      <c r="H275" s="3"/>
      <c r="I275" s="10" t="str">
        <f t="shared" si="4"/>
        <v>01054</v>
      </c>
    </row>
    <row r="276" spans="1:9">
      <c r="A276" s="66"/>
      <c r="C276" s="68">
        <v>1054</v>
      </c>
      <c r="D276" s="2" t="s">
        <v>35</v>
      </c>
      <c r="E276" s="19" t="s">
        <v>1150</v>
      </c>
      <c r="F276" s="69" t="s">
        <v>36</v>
      </c>
      <c r="G276" s="3">
        <v>5</v>
      </c>
      <c r="H276" s="3">
        <v>188</v>
      </c>
      <c r="I276" s="10" t="str">
        <f t="shared" si="4"/>
        <v>01054</v>
      </c>
    </row>
    <row r="277" spans="1:9">
      <c r="A277" s="66"/>
      <c r="C277" s="68">
        <v>1054</v>
      </c>
      <c r="D277" s="2" t="s">
        <v>37</v>
      </c>
      <c r="E277" s="23" t="s">
        <v>1149</v>
      </c>
      <c r="F277" s="69" t="s">
        <v>38</v>
      </c>
      <c r="G277" s="3"/>
      <c r="H277" s="3"/>
      <c r="I277" s="10" t="str">
        <f t="shared" si="4"/>
        <v>01054</v>
      </c>
    </row>
    <row r="278" spans="1:9">
      <c r="A278" s="66"/>
      <c r="C278" s="68">
        <v>1054</v>
      </c>
      <c r="D278" s="2" t="s">
        <v>39</v>
      </c>
      <c r="E278" s="23" t="s">
        <v>1149</v>
      </c>
      <c r="F278" s="69" t="s">
        <v>40</v>
      </c>
      <c r="G278" s="3">
        <v>1</v>
      </c>
      <c r="H278" s="3"/>
      <c r="I278" s="10" t="str">
        <f t="shared" si="4"/>
        <v>01054</v>
      </c>
    </row>
    <row r="279" spans="1:9">
      <c r="A279" s="66"/>
      <c r="C279" s="68">
        <v>1054</v>
      </c>
      <c r="D279" s="2" t="s">
        <v>41</v>
      </c>
      <c r="E279" s="16" t="s">
        <v>1146</v>
      </c>
      <c r="F279" s="69" t="s">
        <v>42</v>
      </c>
      <c r="G279" s="3">
        <v>1</v>
      </c>
      <c r="H279" s="3"/>
      <c r="I279" s="10" t="str">
        <f t="shared" si="4"/>
        <v>01054</v>
      </c>
    </row>
    <row r="280" spans="1:9">
      <c r="A280" s="66"/>
      <c r="C280" s="68">
        <v>1054</v>
      </c>
      <c r="D280" s="2" t="s">
        <v>43</v>
      </c>
      <c r="E280" s="16" t="s">
        <v>1146</v>
      </c>
      <c r="F280" s="69" t="s">
        <v>44</v>
      </c>
      <c r="G280" s="3"/>
      <c r="H280" s="3"/>
      <c r="I280" s="10" t="str">
        <f t="shared" si="4"/>
        <v>01054</v>
      </c>
    </row>
    <row r="281" spans="1:9">
      <c r="A281" s="66"/>
      <c r="C281" s="68">
        <v>1054</v>
      </c>
      <c r="D281" s="2" t="s">
        <v>45</v>
      </c>
      <c r="E281" s="16" t="s">
        <v>1146</v>
      </c>
      <c r="F281" s="69" t="s">
        <v>46</v>
      </c>
      <c r="G281" s="3"/>
      <c r="H281" s="3"/>
      <c r="I281" s="10" t="str">
        <f t="shared" si="4"/>
        <v>01054</v>
      </c>
    </row>
    <row r="282" spans="1:9">
      <c r="A282" s="66"/>
      <c r="C282" s="68">
        <v>1054</v>
      </c>
      <c r="D282" s="2" t="s">
        <v>47</v>
      </c>
      <c r="E282" s="16" t="s">
        <v>1146</v>
      </c>
      <c r="F282" s="69" t="s">
        <v>48</v>
      </c>
      <c r="G282" s="3">
        <v>2</v>
      </c>
      <c r="H282" s="3"/>
      <c r="I282" s="10" t="str">
        <f t="shared" si="4"/>
        <v>01054</v>
      </c>
    </row>
    <row r="283" spans="1:9">
      <c r="A283" s="66"/>
      <c r="C283" s="68">
        <v>1054</v>
      </c>
      <c r="D283" s="2" t="s">
        <v>49</v>
      </c>
      <c r="E283" s="14" t="s">
        <v>1144</v>
      </c>
      <c r="F283" s="69" t="s">
        <v>50</v>
      </c>
      <c r="G283" s="3">
        <v>4</v>
      </c>
      <c r="H283" s="3">
        <v>18</v>
      </c>
      <c r="I283" s="10" t="str">
        <f t="shared" si="4"/>
        <v>01054</v>
      </c>
    </row>
    <row r="284" spans="1:9">
      <c r="A284" s="66"/>
      <c r="C284" s="68">
        <v>1054</v>
      </c>
      <c r="D284" s="2" t="s">
        <v>51</v>
      </c>
      <c r="E284" s="15" t="s">
        <v>1145</v>
      </c>
      <c r="F284" s="69" t="s">
        <v>52</v>
      </c>
      <c r="G284" s="3"/>
      <c r="H284" s="3"/>
      <c r="I284" s="10" t="str">
        <f t="shared" si="4"/>
        <v>01054</v>
      </c>
    </row>
    <row r="285" spans="1:9">
      <c r="A285" s="66"/>
      <c r="C285" s="68">
        <v>1054</v>
      </c>
      <c r="D285" s="2" t="s">
        <v>53</v>
      </c>
      <c r="E285" s="15" t="s">
        <v>1145</v>
      </c>
      <c r="F285" s="69" t="s">
        <v>54</v>
      </c>
      <c r="G285" s="3">
        <v>2</v>
      </c>
      <c r="H285" s="3"/>
      <c r="I285" s="10" t="str">
        <f t="shared" si="4"/>
        <v>01054</v>
      </c>
    </row>
    <row r="286" spans="1:9">
      <c r="A286" s="66"/>
      <c r="C286" s="68">
        <v>1054</v>
      </c>
      <c r="D286" s="2" t="s">
        <v>55</v>
      </c>
      <c r="E286" s="21" t="s">
        <v>1152</v>
      </c>
      <c r="F286" s="69" t="s">
        <v>56</v>
      </c>
      <c r="G286" s="3"/>
      <c r="H286" s="3"/>
      <c r="I286" s="10" t="str">
        <f t="shared" si="4"/>
        <v>01054</v>
      </c>
    </row>
    <row r="287" spans="1:9">
      <c r="A287" s="66"/>
      <c r="C287" s="68">
        <v>1054</v>
      </c>
      <c r="D287" s="2" t="s">
        <v>57</v>
      </c>
      <c r="E287" s="21" t="s">
        <v>1152</v>
      </c>
      <c r="F287" s="69" t="s">
        <v>58</v>
      </c>
      <c r="G287" s="3">
        <v>4</v>
      </c>
      <c r="H287" s="3">
        <v>521</v>
      </c>
      <c r="I287" s="10" t="str">
        <f t="shared" si="4"/>
        <v>01054</v>
      </c>
    </row>
    <row r="288" spans="1:9">
      <c r="A288" s="66"/>
      <c r="C288" s="68">
        <v>1054</v>
      </c>
      <c r="D288" s="2" t="s">
        <v>59</v>
      </c>
      <c r="E288" s="21" t="s">
        <v>1152</v>
      </c>
      <c r="F288" s="69" t="s">
        <v>60</v>
      </c>
      <c r="G288" s="3"/>
      <c r="H288" s="3"/>
      <c r="I288" s="10" t="str">
        <f t="shared" si="4"/>
        <v>01054</v>
      </c>
    </row>
    <row r="289" spans="1:9">
      <c r="A289" s="66"/>
      <c r="C289" s="68">
        <v>1054</v>
      </c>
      <c r="D289" s="2" t="s">
        <v>61</v>
      </c>
      <c r="E289" s="20" t="s">
        <v>1151</v>
      </c>
      <c r="F289" s="69" t="s">
        <v>62</v>
      </c>
      <c r="G289" s="3"/>
      <c r="H289" s="3"/>
      <c r="I289" s="10" t="str">
        <f t="shared" si="4"/>
        <v>01054</v>
      </c>
    </row>
    <row r="290" spans="1:9">
      <c r="A290" s="66"/>
      <c r="C290" s="68">
        <v>1054</v>
      </c>
      <c r="D290" s="2" t="s">
        <v>63</v>
      </c>
      <c r="E290" s="20" t="s">
        <v>1151</v>
      </c>
      <c r="F290" s="69" t="s">
        <v>64</v>
      </c>
      <c r="G290" s="3"/>
      <c r="H290" s="3"/>
      <c r="I290" s="10" t="str">
        <f t="shared" si="4"/>
        <v>01054</v>
      </c>
    </row>
    <row r="291" spans="1:9">
      <c r="A291" s="66"/>
      <c r="C291" s="68">
        <v>1054</v>
      </c>
      <c r="D291" s="2" t="s">
        <v>65</v>
      </c>
      <c r="E291" s="19" t="s">
        <v>1150</v>
      </c>
      <c r="F291" s="69" t="s">
        <v>66</v>
      </c>
      <c r="G291" s="3"/>
      <c r="H291" s="3"/>
      <c r="I291" s="10" t="str">
        <f t="shared" si="4"/>
        <v>01054</v>
      </c>
    </row>
    <row r="292" spans="1:9">
      <c r="A292" s="66"/>
      <c r="C292" s="68">
        <v>1054</v>
      </c>
      <c r="D292" s="2" t="s">
        <v>67</v>
      </c>
      <c r="E292" s="22" t="s">
        <v>1153</v>
      </c>
      <c r="F292" s="69" t="s">
        <v>68</v>
      </c>
      <c r="G292" s="3">
        <v>3</v>
      </c>
      <c r="H292" s="3">
        <v>82</v>
      </c>
      <c r="I292" s="10" t="str">
        <f t="shared" si="4"/>
        <v>01054</v>
      </c>
    </row>
    <row r="293" spans="1:9">
      <c r="A293" s="66"/>
      <c r="C293" s="68">
        <v>1054</v>
      </c>
      <c r="D293" s="2" t="s">
        <v>69</v>
      </c>
      <c r="E293" s="21" t="s">
        <v>1152</v>
      </c>
      <c r="F293" s="69" t="s">
        <v>70</v>
      </c>
      <c r="G293" s="3">
        <v>8</v>
      </c>
      <c r="H293" s="3">
        <v>1936</v>
      </c>
      <c r="I293" s="10" t="str">
        <f t="shared" si="4"/>
        <v>01054</v>
      </c>
    </row>
    <row r="294" spans="1:9">
      <c r="A294" s="66"/>
      <c r="C294" s="66">
        <v>1054</v>
      </c>
      <c r="E294" s="71"/>
      <c r="F294" s="69" t="s">
        <v>71</v>
      </c>
      <c r="G294" s="3">
        <v>53</v>
      </c>
      <c r="H294" s="3">
        <v>5021</v>
      </c>
      <c r="I294" s="10" t="str">
        <f t="shared" si="4"/>
        <v>01054</v>
      </c>
    </row>
    <row r="295" spans="1:9">
      <c r="A295" s="65" t="s">
        <v>88</v>
      </c>
      <c r="B295" s="2" t="s">
        <v>89</v>
      </c>
      <c r="C295" s="68">
        <v>1055</v>
      </c>
      <c r="D295" s="2" t="s">
        <v>9</v>
      </c>
      <c r="E295" s="14" t="s">
        <v>1144</v>
      </c>
      <c r="F295" s="69" t="s">
        <v>10</v>
      </c>
      <c r="G295" s="3">
        <v>1</v>
      </c>
      <c r="H295" s="3"/>
      <c r="I295" s="10" t="str">
        <f t="shared" si="4"/>
        <v>01055</v>
      </c>
    </row>
    <row r="296" spans="1:9">
      <c r="A296" s="66"/>
      <c r="C296" s="68">
        <v>1055</v>
      </c>
      <c r="D296" s="2" t="s">
        <v>11</v>
      </c>
      <c r="E296" s="14" t="s">
        <v>1144</v>
      </c>
      <c r="F296" s="69" t="s">
        <v>12</v>
      </c>
      <c r="G296" s="3"/>
      <c r="H296" s="3"/>
      <c r="I296" s="10" t="str">
        <f t="shared" si="4"/>
        <v>01055</v>
      </c>
    </row>
    <row r="297" spans="1:9">
      <c r="A297" s="66"/>
      <c r="C297" s="68">
        <v>1055</v>
      </c>
      <c r="D297" s="2" t="s">
        <v>13</v>
      </c>
      <c r="E297" s="14" t="s">
        <v>1144</v>
      </c>
      <c r="F297" s="69" t="s">
        <v>14</v>
      </c>
      <c r="G297" s="3"/>
      <c r="H297" s="3"/>
      <c r="I297" s="10" t="str">
        <f t="shared" si="4"/>
        <v>01055</v>
      </c>
    </row>
    <row r="298" spans="1:9">
      <c r="A298" s="66"/>
      <c r="C298" s="68">
        <v>1055</v>
      </c>
      <c r="D298" s="2" t="s">
        <v>15</v>
      </c>
      <c r="E298" s="15" t="s">
        <v>1145</v>
      </c>
      <c r="F298" s="69" t="s">
        <v>16</v>
      </c>
      <c r="G298" s="3"/>
      <c r="H298" s="3"/>
      <c r="I298" s="10" t="str">
        <f t="shared" si="4"/>
        <v>01055</v>
      </c>
    </row>
    <row r="299" spans="1:9">
      <c r="A299" s="66"/>
      <c r="C299" s="68">
        <v>1055</v>
      </c>
      <c r="D299" s="2" t="s">
        <v>17</v>
      </c>
      <c r="E299" s="14" t="s">
        <v>1144</v>
      </c>
      <c r="F299" s="69" t="s">
        <v>18</v>
      </c>
      <c r="G299" s="3">
        <v>1</v>
      </c>
      <c r="H299" s="3"/>
      <c r="I299" s="10" t="str">
        <f t="shared" si="4"/>
        <v>01055</v>
      </c>
    </row>
    <row r="300" spans="1:9">
      <c r="A300" s="66"/>
      <c r="C300" s="68">
        <v>1055</v>
      </c>
      <c r="D300" s="2" t="s">
        <v>19</v>
      </c>
      <c r="E300" s="14" t="s">
        <v>1144</v>
      </c>
      <c r="F300" s="69" t="s">
        <v>20</v>
      </c>
      <c r="G300" s="3"/>
      <c r="H300" s="3"/>
      <c r="I300" s="10" t="str">
        <f t="shared" si="4"/>
        <v>01055</v>
      </c>
    </row>
    <row r="301" spans="1:9">
      <c r="A301" s="66"/>
      <c r="C301" s="68">
        <v>1055</v>
      </c>
      <c r="D301" s="2" t="s">
        <v>21</v>
      </c>
      <c r="E301" s="4"/>
      <c r="F301" s="69" t="s">
        <v>22</v>
      </c>
      <c r="G301" s="3">
        <v>63</v>
      </c>
      <c r="H301" s="3"/>
      <c r="I301" s="10" t="str">
        <f t="shared" si="4"/>
        <v>01055</v>
      </c>
    </row>
    <row r="302" spans="1:9">
      <c r="A302" s="66"/>
      <c r="C302" s="68">
        <v>1055</v>
      </c>
      <c r="D302" s="2" t="s">
        <v>23</v>
      </c>
      <c r="E302" s="17" t="s">
        <v>1147</v>
      </c>
      <c r="F302" s="69" t="s">
        <v>24</v>
      </c>
      <c r="G302" s="3">
        <v>16</v>
      </c>
      <c r="H302" s="3">
        <v>2332</v>
      </c>
      <c r="I302" s="10" t="str">
        <f t="shared" si="4"/>
        <v>01055</v>
      </c>
    </row>
    <row r="303" spans="1:9">
      <c r="A303" s="66"/>
      <c r="C303" s="68">
        <v>1055</v>
      </c>
      <c r="D303" s="2" t="s">
        <v>25</v>
      </c>
      <c r="E303" s="17" t="s">
        <v>1147</v>
      </c>
      <c r="F303" s="69" t="s">
        <v>26</v>
      </c>
      <c r="G303" s="3"/>
      <c r="H303" s="3"/>
      <c r="I303" s="10" t="str">
        <f t="shared" si="4"/>
        <v>01055</v>
      </c>
    </row>
    <row r="304" spans="1:9">
      <c r="A304" s="66"/>
      <c r="C304" s="68">
        <v>1055</v>
      </c>
      <c r="D304" s="2" t="s">
        <v>27</v>
      </c>
      <c r="E304" s="17" t="s">
        <v>1147</v>
      </c>
      <c r="F304" s="69" t="s">
        <v>28</v>
      </c>
      <c r="G304" s="3"/>
      <c r="H304" s="3"/>
      <c r="I304" s="10" t="str">
        <f t="shared" si="4"/>
        <v>01055</v>
      </c>
    </row>
    <row r="305" spans="1:9">
      <c r="A305" s="66"/>
      <c r="C305" s="68">
        <v>1055</v>
      </c>
      <c r="D305" s="2" t="s">
        <v>29</v>
      </c>
      <c r="E305" s="18" t="s">
        <v>1148</v>
      </c>
      <c r="F305" s="69" t="s">
        <v>30</v>
      </c>
      <c r="G305" s="3">
        <v>1</v>
      </c>
      <c r="H305" s="3"/>
      <c r="I305" s="10" t="str">
        <f t="shared" si="4"/>
        <v>01055</v>
      </c>
    </row>
    <row r="306" spans="1:9">
      <c r="A306" s="66"/>
      <c r="C306" s="68">
        <v>1055</v>
      </c>
      <c r="D306" s="2" t="s">
        <v>31</v>
      </c>
      <c r="E306" s="18" t="s">
        <v>1148</v>
      </c>
      <c r="F306" s="69" t="s">
        <v>32</v>
      </c>
      <c r="G306" s="3"/>
      <c r="H306" s="3"/>
      <c r="I306" s="10" t="str">
        <f t="shared" si="4"/>
        <v>01055</v>
      </c>
    </row>
    <row r="307" spans="1:9">
      <c r="A307" s="66"/>
      <c r="C307" s="68">
        <v>1055</v>
      </c>
      <c r="D307" s="2" t="s">
        <v>33</v>
      </c>
      <c r="E307" s="18" t="s">
        <v>1148</v>
      </c>
      <c r="F307" s="69" t="s">
        <v>34</v>
      </c>
      <c r="G307" s="3"/>
      <c r="H307" s="3"/>
      <c r="I307" s="10" t="str">
        <f t="shared" si="4"/>
        <v>01055</v>
      </c>
    </row>
    <row r="308" spans="1:9">
      <c r="A308" s="66"/>
      <c r="C308" s="68">
        <v>1055</v>
      </c>
      <c r="D308" s="2" t="s">
        <v>35</v>
      </c>
      <c r="E308" s="19" t="s">
        <v>1150</v>
      </c>
      <c r="F308" s="69" t="s">
        <v>36</v>
      </c>
      <c r="G308" s="3">
        <v>1</v>
      </c>
      <c r="H308" s="3"/>
      <c r="I308" s="10" t="str">
        <f t="shared" si="4"/>
        <v>01055</v>
      </c>
    </row>
    <row r="309" spans="1:9">
      <c r="A309" s="66"/>
      <c r="C309" s="68">
        <v>1055</v>
      </c>
      <c r="D309" s="2" t="s">
        <v>37</v>
      </c>
      <c r="E309" s="23" t="s">
        <v>1149</v>
      </c>
      <c r="F309" s="69" t="s">
        <v>38</v>
      </c>
      <c r="G309" s="3">
        <v>1</v>
      </c>
      <c r="H309" s="3"/>
      <c r="I309" s="10" t="str">
        <f t="shared" si="4"/>
        <v>01055</v>
      </c>
    </row>
    <row r="310" spans="1:9">
      <c r="A310" s="66"/>
      <c r="C310" s="68">
        <v>1055</v>
      </c>
      <c r="D310" s="2" t="s">
        <v>39</v>
      </c>
      <c r="E310" s="23" t="s">
        <v>1149</v>
      </c>
      <c r="F310" s="69" t="s">
        <v>40</v>
      </c>
      <c r="G310" s="3">
        <v>2</v>
      </c>
      <c r="H310" s="3"/>
      <c r="I310" s="10" t="str">
        <f t="shared" si="4"/>
        <v>01055</v>
      </c>
    </row>
    <row r="311" spans="1:9">
      <c r="A311" s="66"/>
      <c r="C311" s="68">
        <v>1055</v>
      </c>
      <c r="D311" s="2" t="s">
        <v>41</v>
      </c>
      <c r="E311" s="16" t="s">
        <v>1146</v>
      </c>
      <c r="F311" s="69" t="s">
        <v>42</v>
      </c>
      <c r="G311" s="3"/>
      <c r="H311" s="3"/>
      <c r="I311" s="10" t="str">
        <f t="shared" si="4"/>
        <v>01055</v>
      </c>
    </row>
    <row r="312" spans="1:9">
      <c r="A312" s="66"/>
      <c r="C312" s="68">
        <v>1055</v>
      </c>
      <c r="D312" s="2" t="s">
        <v>43</v>
      </c>
      <c r="E312" s="16" t="s">
        <v>1146</v>
      </c>
      <c r="F312" s="69" t="s">
        <v>44</v>
      </c>
      <c r="G312" s="3">
        <v>2</v>
      </c>
      <c r="H312" s="3"/>
      <c r="I312" s="10" t="str">
        <f t="shared" si="4"/>
        <v>01055</v>
      </c>
    </row>
    <row r="313" spans="1:9">
      <c r="A313" s="66"/>
      <c r="C313" s="68">
        <v>1055</v>
      </c>
      <c r="D313" s="2" t="s">
        <v>45</v>
      </c>
      <c r="E313" s="16" t="s">
        <v>1146</v>
      </c>
      <c r="F313" s="69" t="s">
        <v>46</v>
      </c>
      <c r="G313" s="3">
        <v>1</v>
      </c>
      <c r="H313" s="3"/>
      <c r="I313" s="10" t="str">
        <f t="shared" si="4"/>
        <v>01055</v>
      </c>
    </row>
    <row r="314" spans="1:9">
      <c r="A314" s="66"/>
      <c r="C314" s="68">
        <v>1055</v>
      </c>
      <c r="D314" s="2" t="s">
        <v>47</v>
      </c>
      <c r="E314" s="16" t="s">
        <v>1146</v>
      </c>
      <c r="F314" s="69" t="s">
        <v>48</v>
      </c>
      <c r="G314" s="3">
        <v>6</v>
      </c>
      <c r="H314" s="3">
        <v>976</v>
      </c>
      <c r="I314" s="10" t="str">
        <f t="shared" si="4"/>
        <v>01055</v>
      </c>
    </row>
    <row r="315" spans="1:9">
      <c r="A315" s="66"/>
      <c r="C315" s="68">
        <v>1055</v>
      </c>
      <c r="D315" s="2" t="s">
        <v>49</v>
      </c>
      <c r="E315" s="14" t="s">
        <v>1144</v>
      </c>
      <c r="F315" s="69" t="s">
        <v>50</v>
      </c>
      <c r="G315" s="3">
        <v>6</v>
      </c>
      <c r="H315" s="3">
        <v>87</v>
      </c>
      <c r="I315" s="10" t="str">
        <f t="shared" si="4"/>
        <v>01055</v>
      </c>
    </row>
    <row r="316" spans="1:9">
      <c r="A316" s="66"/>
      <c r="C316" s="68">
        <v>1055</v>
      </c>
      <c r="D316" s="2" t="s">
        <v>51</v>
      </c>
      <c r="E316" s="15" t="s">
        <v>1145</v>
      </c>
      <c r="F316" s="69" t="s">
        <v>52</v>
      </c>
      <c r="G316" s="3">
        <v>2</v>
      </c>
      <c r="H316" s="3"/>
      <c r="I316" s="10" t="str">
        <f t="shared" si="4"/>
        <v>01055</v>
      </c>
    </row>
    <row r="317" spans="1:9">
      <c r="A317" s="66"/>
      <c r="C317" s="68">
        <v>1055</v>
      </c>
      <c r="D317" s="2" t="s">
        <v>53</v>
      </c>
      <c r="E317" s="15" t="s">
        <v>1145</v>
      </c>
      <c r="F317" s="69" t="s">
        <v>54</v>
      </c>
      <c r="G317" s="3">
        <v>6</v>
      </c>
      <c r="H317" s="3">
        <v>215</v>
      </c>
      <c r="I317" s="10" t="str">
        <f t="shared" si="4"/>
        <v>01055</v>
      </c>
    </row>
    <row r="318" spans="1:9">
      <c r="A318" s="66"/>
      <c r="C318" s="68">
        <v>1055</v>
      </c>
      <c r="D318" s="2" t="s">
        <v>55</v>
      </c>
      <c r="E318" s="21" t="s">
        <v>1152</v>
      </c>
      <c r="F318" s="69" t="s">
        <v>56</v>
      </c>
      <c r="G318" s="3">
        <v>3</v>
      </c>
      <c r="H318" s="3">
        <v>287</v>
      </c>
      <c r="I318" s="10" t="str">
        <f t="shared" si="4"/>
        <v>01055</v>
      </c>
    </row>
    <row r="319" spans="1:9">
      <c r="A319" s="66"/>
      <c r="C319" s="68">
        <v>1055</v>
      </c>
      <c r="D319" s="2" t="s">
        <v>57</v>
      </c>
      <c r="E319" s="21" t="s">
        <v>1152</v>
      </c>
      <c r="F319" s="69" t="s">
        <v>58</v>
      </c>
      <c r="G319" s="3">
        <v>4</v>
      </c>
      <c r="H319" s="3">
        <v>262</v>
      </c>
      <c r="I319" s="10" t="str">
        <f t="shared" si="4"/>
        <v>01055</v>
      </c>
    </row>
    <row r="320" spans="1:9">
      <c r="A320" s="66"/>
      <c r="C320" s="68">
        <v>1055</v>
      </c>
      <c r="D320" s="2" t="s">
        <v>59</v>
      </c>
      <c r="E320" s="21" t="s">
        <v>1152</v>
      </c>
      <c r="F320" s="69" t="s">
        <v>60</v>
      </c>
      <c r="G320" s="3">
        <v>3</v>
      </c>
      <c r="H320" s="3">
        <v>294</v>
      </c>
      <c r="I320" s="10" t="str">
        <f t="shared" si="4"/>
        <v>01055</v>
      </c>
    </row>
    <row r="321" spans="1:9">
      <c r="A321" s="66"/>
      <c r="C321" s="68">
        <v>1055</v>
      </c>
      <c r="D321" s="2" t="s">
        <v>61</v>
      </c>
      <c r="E321" s="20" t="s">
        <v>1151</v>
      </c>
      <c r="F321" s="69" t="s">
        <v>62</v>
      </c>
      <c r="G321" s="3">
        <v>1</v>
      </c>
      <c r="H321" s="3"/>
      <c r="I321" s="10" t="str">
        <f t="shared" si="4"/>
        <v>01055</v>
      </c>
    </row>
    <row r="322" spans="1:9">
      <c r="A322" s="66"/>
      <c r="C322" s="68">
        <v>1055</v>
      </c>
      <c r="D322" s="2" t="s">
        <v>63</v>
      </c>
      <c r="E322" s="20" t="s">
        <v>1151</v>
      </c>
      <c r="F322" s="69" t="s">
        <v>64</v>
      </c>
      <c r="G322" s="3"/>
      <c r="H322" s="3"/>
      <c r="I322" s="10" t="str">
        <f t="shared" si="4"/>
        <v>01055</v>
      </c>
    </row>
    <row r="323" spans="1:9">
      <c r="A323" s="66"/>
      <c r="C323" s="68">
        <v>1055</v>
      </c>
      <c r="D323" s="2" t="s">
        <v>65</v>
      </c>
      <c r="E323" s="19" t="s">
        <v>1150</v>
      </c>
      <c r="F323" s="69" t="s">
        <v>66</v>
      </c>
      <c r="G323" s="3">
        <v>1</v>
      </c>
      <c r="H323" s="3"/>
      <c r="I323" s="10" t="str">
        <f t="shared" si="4"/>
        <v>01055</v>
      </c>
    </row>
    <row r="324" spans="1:9">
      <c r="A324" s="66"/>
      <c r="C324" s="68">
        <v>1055</v>
      </c>
      <c r="D324" s="2" t="s">
        <v>67</v>
      </c>
      <c r="E324" s="22" t="s">
        <v>1153</v>
      </c>
      <c r="F324" s="69" t="s">
        <v>68</v>
      </c>
      <c r="G324" s="3">
        <v>6</v>
      </c>
      <c r="H324" s="3">
        <v>685</v>
      </c>
      <c r="I324" s="10" t="str">
        <f t="shared" si="4"/>
        <v>01055</v>
      </c>
    </row>
    <row r="325" spans="1:9">
      <c r="A325" s="66"/>
      <c r="C325" s="68">
        <v>1055</v>
      </c>
      <c r="D325" s="2" t="s">
        <v>69</v>
      </c>
      <c r="E325" s="21" t="s">
        <v>1152</v>
      </c>
      <c r="F325" s="69" t="s">
        <v>70</v>
      </c>
      <c r="G325" s="3">
        <v>1</v>
      </c>
      <c r="H325" s="3"/>
      <c r="I325" s="10" t="str">
        <f t="shared" si="4"/>
        <v>01055</v>
      </c>
    </row>
    <row r="326" spans="1:9">
      <c r="A326" s="66"/>
      <c r="C326" s="66">
        <v>1055</v>
      </c>
      <c r="E326" s="71"/>
      <c r="F326" s="69" t="s">
        <v>71</v>
      </c>
      <c r="G326" s="3">
        <v>64</v>
      </c>
      <c r="H326" s="3">
        <v>5892</v>
      </c>
      <c r="I326" s="10" t="str">
        <f t="shared" si="4"/>
        <v>01055</v>
      </c>
    </row>
    <row r="327" spans="1:9">
      <c r="A327" s="65" t="s">
        <v>90</v>
      </c>
      <c r="B327" s="2" t="s">
        <v>91</v>
      </c>
      <c r="C327" s="68">
        <v>1056</v>
      </c>
      <c r="D327" s="2" t="s">
        <v>9</v>
      </c>
      <c r="E327" s="14" t="s">
        <v>1144</v>
      </c>
      <c r="F327" s="69" t="s">
        <v>10</v>
      </c>
      <c r="G327" s="3"/>
      <c r="H327" s="3"/>
      <c r="I327" s="10" t="str">
        <f t="shared" si="4"/>
        <v>01056</v>
      </c>
    </row>
    <row r="328" spans="1:9">
      <c r="A328" s="66"/>
      <c r="C328" s="68">
        <v>1056</v>
      </c>
      <c r="D328" s="2" t="s">
        <v>11</v>
      </c>
      <c r="E328" s="14" t="s">
        <v>1144</v>
      </c>
      <c r="F328" s="69" t="s">
        <v>12</v>
      </c>
      <c r="G328" s="3"/>
      <c r="H328" s="3"/>
      <c r="I328" s="10" t="str">
        <f t="shared" si="4"/>
        <v>01056</v>
      </c>
    </row>
    <row r="329" spans="1:9">
      <c r="A329" s="66"/>
      <c r="C329" s="68">
        <v>1056</v>
      </c>
      <c r="D329" s="2" t="s">
        <v>13</v>
      </c>
      <c r="E329" s="14" t="s">
        <v>1144</v>
      </c>
      <c r="F329" s="69" t="s">
        <v>14</v>
      </c>
      <c r="G329" s="3"/>
      <c r="H329" s="3"/>
      <c r="I329" s="10" t="str">
        <f t="shared" ref="I329:I392" si="5">IF(A329="",I328,A329)</f>
        <v>01056</v>
      </c>
    </row>
    <row r="330" spans="1:9">
      <c r="A330" s="66"/>
      <c r="C330" s="68">
        <v>1056</v>
      </c>
      <c r="D330" s="2" t="s">
        <v>15</v>
      </c>
      <c r="E330" s="15" t="s">
        <v>1145</v>
      </c>
      <c r="F330" s="69" t="s">
        <v>16</v>
      </c>
      <c r="G330" s="3"/>
      <c r="H330" s="3"/>
      <c r="I330" s="10" t="str">
        <f t="shared" si="5"/>
        <v>01056</v>
      </c>
    </row>
    <row r="331" spans="1:9">
      <c r="A331" s="66"/>
      <c r="C331" s="68">
        <v>1056</v>
      </c>
      <c r="D331" s="2" t="s">
        <v>17</v>
      </c>
      <c r="E331" s="14" t="s">
        <v>1144</v>
      </c>
      <c r="F331" s="69" t="s">
        <v>18</v>
      </c>
      <c r="G331" s="3"/>
      <c r="H331" s="3"/>
      <c r="I331" s="10" t="str">
        <f t="shared" si="5"/>
        <v>01056</v>
      </c>
    </row>
    <row r="332" spans="1:9">
      <c r="A332" s="66"/>
      <c r="C332" s="68">
        <v>1056</v>
      </c>
      <c r="D332" s="2" t="s">
        <v>19</v>
      </c>
      <c r="E332" s="14" t="s">
        <v>1144</v>
      </c>
      <c r="F332" s="69" t="s">
        <v>20</v>
      </c>
      <c r="G332" s="3"/>
      <c r="H332" s="3"/>
      <c r="I332" s="10" t="str">
        <f t="shared" si="5"/>
        <v>01056</v>
      </c>
    </row>
    <row r="333" spans="1:9">
      <c r="A333" s="66"/>
      <c r="C333" s="68">
        <v>1056</v>
      </c>
      <c r="D333" s="2" t="s">
        <v>21</v>
      </c>
      <c r="E333" s="4"/>
      <c r="F333" s="69" t="s">
        <v>22</v>
      </c>
      <c r="G333" s="3">
        <v>170</v>
      </c>
      <c r="H333" s="3">
        <v>17013</v>
      </c>
      <c r="I333" s="10" t="str">
        <f t="shared" si="5"/>
        <v>01056</v>
      </c>
    </row>
    <row r="334" spans="1:9">
      <c r="A334" s="66"/>
      <c r="C334" s="68">
        <v>1056</v>
      </c>
      <c r="D334" s="2" t="s">
        <v>23</v>
      </c>
      <c r="E334" s="17" t="s">
        <v>1147</v>
      </c>
      <c r="F334" s="69" t="s">
        <v>24</v>
      </c>
      <c r="G334" s="3">
        <v>27</v>
      </c>
      <c r="H334" s="3">
        <v>3047</v>
      </c>
      <c r="I334" s="10" t="str">
        <f t="shared" si="5"/>
        <v>01056</v>
      </c>
    </row>
    <row r="335" spans="1:9">
      <c r="A335" s="66"/>
      <c r="C335" s="68">
        <v>1056</v>
      </c>
      <c r="D335" s="2" t="s">
        <v>25</v>
      </c>
      <c r="E335" s="17" t="s">
        <v>1147</v>
      </c>
      <c r="F335" s="69" t="s">
        <v>26</v>
      </c>
      <c r="G335" s="3">
        <v>1</v>
      </c>
      <c r="H335" s="3"/>
      <c r="I335" s="10" t="str">
        <f t="shared" si="5"/>
        <v>01056</v>
      </c>
    </row>
    <row r="336" spans="1:9">
      <c r="A336" s="66"/>
      <c r="C336" s="68">
        <v>1056</v>
      </c>
      <c r="D336" s="2" t="s">
        <v>27</v>
      </c>
      <c r="E336" s="17" t="s">
        <v>1147</v>
      </c>
      <c r="F336" s="69" t="s">
        <v>28</v>
      </c>
      <c r="G336" s="3"/>
      <c r="H336" s="3"/>
      <c r="I336" s="10" t="str">
        <f t="shared" si="5"/>
        <v>01056</v>
      </c>
    </row>
    <row r="337" spans="1:9">
      <c r="A337" s="66"/>
      <c r="C337" s="68">
        <v>1056</v>
      </c>
      <c r="D337" s="2" t="s">
        <v>29</v>
      </c>
      <c r="E337" s="18" t="s">
        <v>1148</v>
      </c>
      <c r="F337" s="69" t="s">
        <v>30</v>
      </c>
      <c r="G337" s="3">
        <v>1</v>
      </c>
      <c r="H337" s="3"/>
      <c r="I337" s="10" t="str">
        <f t="shared" si="5"/>
        <v>01056</v>
      </c>
    </row>
    <row r="338" spans="1:9">
      <c r="A338" s="66"/>
      <c r="C338" s="68">
        <v>1056</v>
      </c>
      <c r="D338" s="2" t="s">
        <v>31</v>
      </c>
      <c r="E338" s="18" t="s">
        <v>1148</v>
      </c>
      <c r="F338" s="69" t="s">
        <v>32</v>
      </c>
      <c r="G338" s="3">
        <v>1</v>
      </c>
      <c r="H338" s="3"/>
      <c r="I338" s="10" t="str">
        <f t="shared" si="5"/>
        <v>01056</v>
      </c>
    </row>
    <row r="339" spans="1:9">
      <c r="A339" s="66"/>
      <c r="C339" s="68">
        <v>1056</v>
      </c>
      <c r="D339" s="2" t="s">
        <v>33</v>
      </c>
      <c r="E339" s="18" t="s">
        <v>1148</v>
      </c>
      <c r="F339" s="69" t="s">
        <v>34</v>
      </c>
      <c r="G339" s="3"/>
      <c r="H339" s="3"/>
      <c r="I339" s="10" t="str">
        <f t="shared" si="5"/>
        <v>01056</v>
      </c>
    </row>
    <row r="340" spans="1:9">
      <c r="A340" s="66"/>
      <c r="C340" s="68">
        <v>1056</v>
      </c>
      <c r="D340" s="2" t="s">
        <v>35</v>
      </c>
      <c r="E340" s="19" t="s">
        <v>1150</v>
      </c>
      <c r="F340" s="69" t="s">
        <v>36</v>
      </c>
      <c r="G340" s="3">
        <v>1</v>
      </c>
      <c r="H340" s="3"/>
      <c r="I340" s="10" t="str">
        <f t="shared" si="5"/>
        <v>01056</v>
      </c>
    </row>
    <row r="341" spans="1:9">
      <c r="A341" s="66"/>
      <c r="C341" s="68">
        <v>1056</v>
      </c>
      <c r="D341" s="2" t="s">
        <v>37</v>
      </c>
      <c r="E341" s="23" t="s">
        <v>1149</v>
      </c>
      <c r="F341" s="69" t="s">
        <v>38</v>
      </c>
      <c r="G341" s="3">
        <v>5</v>
      </c>
      <c r="H341" s="3">
        <v>600</v>
      </c>
      <c r="I341" s="10" t="str">
        <f t="shared" si="5"/>
        <v>01056</v>
      </c>
    </row>
    <row r="342" spans="1:9">
      <c r="A342" s="66"/>
      <c r="C342" s="68">
        <v>1056</v>
      </c>
      <c r="D342" s="2" t="s">
        <v>39</v>
      </c>
      <c r="E342" s="23" t="s">
        <v>1149</v>
      </c>
      <c r="F342" s="69" t="s">
        <v>40</v>
      </c>
      <c r="G342" s="3">
        <v>3</v>
      </c>
      <c r="H342" s="3">
        <v>333</v>
      </c>
      <c r="I342" s="10" t="str">
        <f t="shared" si="5"/>
        <v>01056</v>
      </c>
    </row>
    <row r="343" spans="1:9">
      <c r="A343" s="66"/>
      <c r="C343" s="68">
        <v>1056</v>
      </c>
      <c r="D343" s="2" t="s">
        <v>41</v>
      </c>
      <c r="E343" s="16" t="s">
        <v>1146</v>
      </c>
      <c r="F343" s="69" t="s">
        <v>42</v>
      </c>
      <c r="G343" s="3">
        <v>2</v>
      </c>
      <c r="H343" s="3"/>
      <c r="I343" s="10" t="str">
        <f t="shared" si="5"/>
        <v>01056</v>
      </c>
    </row>
    <row r="344" spans="1:9">
      <c r="A344" s="66"/>
      <c r="C344" s="68">
        <v>1056</v>
      </c>
      <c r="D344" s="2" t="s">
        <v>43</v>
      </c>
      <c r="E344" s="16" t="s">
        <v>1146</v>
      </c>
      <c r="F344" s="69" t="s">
        <v>44</v>
      </c>
      <c r="G344" s="3">
        <v>6</v>
      </c>
      <c r="H344" s="3">
        <v>462</v>
      </c>
      <c r="I344" s="10" t="str">
        <f t="shared" si="5"/>
        <v>01056</v>
      </c>
    </row>
    <row r="345" spans="1:9">
      <c r="A345" s="66"/>
      <c r="C345" s="68">
        <v>1056</v>
      </c>
      <c r="D345" s="2" t="s">
        <v>45</v>
      </c>
      <c r="E345" s="16" t="s">
        <v>1146</v>
      </c>
      <c r="F345" s="69" t="s">
        <v>46</v>
      </c>
      <c r="G345" s="3">
        <v>4</v>
      </c>
      <c r="H345" s="3">
        <v>1438</v>
      </c>
      <c r="I345" s="10" t="str">
        <f t="shared" si="5"/>
        <v>01056</v>
      </c>
    </row>
    <row r="346" spans="1:9">
      <c r="A346" s="66"/>
      <c r="C346" s="68">
        <v>1056</v>
      </c>
      <c r="D346" s="2" t="s">
        <v>47</v>
      </c>
      <c r="E346" s="16" t="s">
        <v>1146</v>
      </c>
      <c r="F346" s="69" t="s">
        <v>48</v>
      </c>
      <c r="G346" s="3">
        <v>9</v>
      </c>
      <c r="H346" s="3">
        <v>1703</v>
      </c>
      <c r="I346" s="10" t="str">
        <f t="shared" si="5"/>
        <v>01056</v>
      </c>
    </row>
    <row r="347" spans="1:9">
      <c r="A347" s="66"/>
      <c r="C347" s="68">
        <v>1056</v>
      </c>
      <c r="D347" s="2" t="s">
        <v>49</v>
      </c>
      <c r="E347" s="14" t="s">
        <v>1144</v>
      </c>
      <c r="F347" s="69" t="s">
        <v>50</v>
      </c>
      <c r="G347" s="3">
        <v>11</v>
      </c>
      <c r="H347" s="3">
        <v>472</v>
      </c>
      <c r="I347" s="10" t="str">
        <f t="shared" si="5"/>
        <v>01056</v>
      </c>
    </row>
    <row r="348" spans="1:9">
      <c r="A348" s="66"/>
      <c r="C348" s="68">
        <v>1056</v>
      </c>
      <c r="D348" s="2" t="s">
        <v>51</v>
      </c>
      <c r="E348" s="15" t="s">
        <v>1145</v>
      </c>
      <c r="F348" s="69" t="s">
        <v>52</v>
      </c>
      <c r="G348" s="3"/>
      <c r="H348" s="3"/>
      <c r="I348" s="10" t="str">
        <f t="shared" si="5"/>
        <v>01056</v>
      </c>
    </row>
    <row r="349" spans="1:9">
      <c r="A349" s="66"/>
      <c r="C349" s="68">
        <v>1056</v>
      </c>
      <c r="D349" s="2" t="s">
        <v>53</v>
      </c>
      <c r="E349" s="15" t="s">
        <v>1145</v>
      </c>
      <c r="F349" s="69" t="s">
        <v>54</v>
      </c>
      <c r="G349" s="3">
        <v>32</v>
      </c>
      <c r="H349" s="3">
        <v>2465</v>
      </c>
      <c r="I349" s="10" t="str">
        <f t="shared" si="5"/>
        <v>01056</v>
      </c>
    </row>
    <row r="350" spans="1:9">
      <c r="A350" s="66"/>
      <c r="C350" s="68">
        <v>1056</v>
      </c>
      <c r="D350" s="2" t="s">
        <v>55</v>
      </c>
      <c r="E350" s="21" t="s">
        <v>1152</v>
      </c>
      <c r="F350" s="69" t="s">
        <v>56</v>
      </c>
      <c r="G350" s="3">
        <v>13</v>
      </c>
      <c r="H350" s="3">
        <v>1361</v>
      </c>
      <c r="I350" s="10" t="str">
        <f t="shared" si="5"/>
        <v>01056</v>
      </c>
    </row>
    <row r="351" spans="1:9">
      <c r="A351" s="66"/>
      <c r="C351" s="68">
        <v>1056</v>
      </c>
      <c r="D351" s="2" t="s">
        <v>57</v>
      </c>
      <c r="E351" s="21" t="s">
        <v>1152</v>
      </c>
      <c r="F351" s="69" t="s">
        <v>58</v>
      </c>
      <c r="G351" s="3">
        <v>6</v>
      </c>
      <c r="H351" s="3">
        <v>514</v>
      </c>
      <c r="I351" s="10" t="str">
        <f t="shared" si="5"/>
        <v>01056</v>
      </c>
    </row>
    <row r="352" spans="1:9">
      <c r="A352" s="66"/>
      <c r="C352" s="68">
        <v>1056</v>
      </c>
      <c r="D352" s="2" t="s">
        <v>59</v>
      </c>
      <c r="E352" s="21" t="s">
        <v>1152</v>
      </c>
      <c r="F352" s="69" t="s">
        <v>60</v>
      </c>
      <c r="G352" s="3">
        <v>28</v>
      </c>
      <c r="H352" s="3">
        <v>1892</v>
      </c>
      <c r="I352" s="10" t="str">
        <f t="shared" si="5"/>
        <v>01056</v>
      </c>
    </row>
    <row r="353" spans="1:9">
      <c r="A353" s="66"/>
      <c r="C353" s="68">
        <v>1056</v>
      </c>
      <c r="D353" s="2" t="s">
        <v>61</v>
      </c>
      <c r="E353" s="20" t="s">
        <v>1151</v>
      </c>
      <c r="F353" s="69" t="s">
        <v>62</v>
      </c>
      <c r="G353" s="3">
        <v>1</v>
      </c>
      <c r="H353" s="3"/>
      <c r="I353" s="10" t="str">
        <f t="shared" si="5"/>
        <v>01056</v>
      </c>
    </row>
    <row r="354" spans="1:9">
      <c r="A354" s="66"/>
      <c r="C354" s="68">
        <v>1056</v>
      </c>
      <c r="D354" s="2" t="s">
        <v>63</v>
      </c>
      <c r="E354" s="20" t="s">
        <v>1151</v>
      </c>
      <c r="F354" s="69" t="s">
        <v>64</v>
      </c>
      <c r="G354" s="3">
        <v>2</v>
      </c>
      <c r="H354" s="3"/>
      <c r="I354" s="10" t="str">
        <f t="shared" si="5"/>
        <v>01056</v>
      </c>
    </row>
    <row r="355" spans="1:9">
      <c r="A355" s="66"/>
      <c r="C355" s="68">
        <v>1056</v>
      </c>
      <c r="D355" s="2" t="s">
        <v>65</v>
      </c>
      <c r="E355" s="19" t="s">
        <v>1150</v>
      </c>
      <c r="F355" s="69" t="s">
        <v>66</v>
      </c>
      <c r="G355" s="3">
        <v>4</v>
      </c>
      <c r="H355" s="3">
        <v>143</v>
      </c>
      <c r="I355" s="10" t="str">
        <f t="shared" si="5"/>
        <v>01056</v>
      </c>
    </row>
    <row r="356" spans="1:9">
      <c r="A356" s="66"/>
      <c r="C356" s="68">
        <v>1056</v>
      </c>
      <c r="D356" s="2" t="s">
        <v>67</v>
      </c>
      <c r="E356" s="22" t="s">
        <v>1153</v>
      </c>
      <c r="F356" s="69" t="s">
        <v>68</v>
      </c>
      <c r="G356" s="3">
        <v>9</v>
      </c>
      <c r="H356" s="3">
        <v>609</v>
      </c>
      <c r="I356" s="10" t="str">
        <f t="shared" si="5"/>
        <v>01056</v>
      </c>
    </row>
    <row r="357" spans="1:9">
      <c r="A357" s="66"/>
      <c r="C357" s="68">
        <v>1056</v>
      </c>
      <c r="D357" s="2" t="s">
        <v>69</v>
      </c>
      <c r="E357" s="21" t="s">
        <v>1152</v>
      </c>
      <c r="F357" s="69" t="s">
        <v>70</v>
      </c>
      <c r="G357" s="3">
        <v>4</v>
      </c>
      <c r="H357" s="3">
        <v>196</v>
      </c>
      <c r="I357" s="10" t="str">
        <f t="shared" si="5"/>
        <v>01056</v>
      </c>
    </row>
    <row r="358" spans="1:9">
      <c r="A358" s="66"/>
      <c r="C358" s="66">
        <v>1056</v>
      </c>
      <c r="E358" s="71"/>
      <c r="F358" s="69" t="s">
        <v>71</v>
      </c>
      <c r="G358" s="3">
        <v>170</v>
      </c>
      <c r="H358" s="3">
        <v>17013</v>
      </c>
      <c r="I358" s="10" t="str">
        <f t="shared" si="5"/>
        <v>01056</v>
      </c>
    </row>
    <row r="359" spans="1:9">
      <c r="A359" s="65" t="s">
        <v>92</v>
      </c>
      <c r="B359" s="2" t="s">
        <v>93</v>
      </c>
      <c r="C359" s="68">
        <v>1057</v>
      </c>
      <c r="D359" s="2" t="s">
        <v>9</v>
      </c>
      <c r="E359" s="14" t="s">
        <v>1144</v>
      </c>
      <c r="F359" s="69" t="s">
        <v>10</v>
      </c>
      <c r="G359" s="3"/>
      <c r="H359" s="3"/>
      <c r="I359" s="10" t="str">
        <f t="shared" si="5"/>
        <v>01057</v>
      </c>
    </row>
    <row r="360" spans="1:9">
      <c r="A360" s="66"/>
      <c r="C360" s="68">
        <v>1057</v>
      </c>
      <c r="D360" s="2" t="s">
        <v>11</v>
      </c>
      <c r="E360" s="14" t="s">
        <v>1144</v>
      </c>
      <c r="F360" s="69" t="s">
        <v>12</v>
      </c>
      <c r="G360" s="3"/>
      <c r="H360" s="3"/>
      <c r="I360" s="10" t="str">
        <f t="shared" si="5"/>
        <v>01057</v>
      </c>
    </row>
    <row r="361" spans="1:9">
      <c r="A361" s="66"/>
      <c r="C361" s="68">
        <v>1057</v>
      </c>
      <c r="D361" s="2" t="s">
        <v>13</v>
      </c>
      <c r="E361" s="14" t="s">
        <v>1144</v>
      </c>
      <c r="F361" s="69" t="s">
        <v>14</v>
      </c>
      <c r="G361" s="3"/>
      <c r="H361" s="3"/>
      <c r="I361" s="10" t="str">
        <f t="shared" si="5"/>
        <v>01057</v>
      </c>
    </row>
    <row r="362" spans="1:9">
      <c r="A362" s="66"/>
      <c r="C362" s="68">
        <v>1057</v>
      </c>
      <c r="D362" s="2" t="s">
        <v>15</v>
      </c>
      <c r="E362" s="15" t="s">
        <v>1145</v>
      </c>
      <c r="F362" s="69" t="s">
        <v>16</v>
      </c>
      <c r="G362" s="3"/>
      <c r="H362" s="3"/>
      <c r="I362" s="10" t="str">
        <f t="shared" si="5"/>
        <v>01057</v>
      </c>
    </row>
    <row r="363" spans="1:9">
      <c r="A363" s="66"/>
      <c r="C363" s="68">
        <v>1057</v>
      </c>
      <c r="D363" s="2" t="s">
        <v>17</v>
      </c>
      <c r="E363" s="14" t="s">
        <v>1144</v>
      </c>
      <c r="F363" s="69" t="s">
        <v>18</v>
      </c>
      <c r="G363" s="3"/>
      <c r="H363" s="3"/>
      <c r="I363" s="10" t="str">
        <f t="shared" si="5"/>
        <v>01057</v>
      </c>
    </row>
    <row r="364" spans="1:9">
      <c r="A364" s="66"/>
      <c r="C364" s="68">
        <v>1057</v>
      </c>
      <c r="D364" s="2" t="s">
        <v>19</v>
      </c>
      <c r="E364" s="14" t="s">
        <v>1144</v>
      </c>
      <c r="F364" s="69" t="s">
        <v>20</v>
      </c>
      <c r="G364" s="3"/>
      <c r="H364" s="3"/>
      <c r="I364" s="10" t="str">
        <f t="shared" si="5"/>
        <v>01057</v>
      </c>
    </row>
    <row r="365" spans="1:9">
      <c r="A365" s="66"/>
      <c r="C365" s="68">
        <v>1057</v>
      </c>
      <c r="D365" s="2" t="s">
        <v>21</v>
      </c>
      <c r="E365" s="4"/>
      <c r="F365" s="69" t="s">
        <v>22</v>
      </c>
      <c r="G365" s="3">
        <v>31</v>
      </c>
      <c r="H365" s="3">
        <v>2861</v>
      </c>
      <c r="I365" s="10" t="str">
        <f t="shared" si="5"/>
        <v>01057</v>
      </c>
    </row>
    <row r="366" spans="1:9">
      <c r="A366" s="66"/>
      <c r="C366" s="68">
        <v>1057</v>
      </c>
      <c r="D366" s="2" t="s">
        <v>23</v>
      </c>
      <c r="E366" s="17" t="s">
        <v>1147</v>
      </c>
      <c r="F366" s="69" t="s">
        <v>24</v>
      </c>
      <c r="G366" s="3">
        <v>10</v>
      </c>
      <c r="H366" s="3">
        <v>381</v>
      </c>
      <c r="I366" s="10" t="str">
        <f t="shared" si="5"/>
        <v>01057</v>
      </c>
    </row>
    <row r="367" spans="1:9">
      <c r="A367" s="66"/>
      <c r="C367" s="68">
        <v>1057</v>
      </c>
      <c r="D367" s="2" t="s">
        <v>25</v>
      </c>
      <c r="E367" s="17" t="s">
        <v>1147</v>
      </c>
      <c r="F367" s="69" t="s">
        <v>26</v>
      </c>
      <c r="G367" s="3"/>
      <c r="H367" s="3"/>
      <c r="I367" s="10" t="str">
        <f t="shared" si="5"/>
        <v>01057</v>
      </c>
    </row>
    <row r="368" spans="1:9">
      <c r="A368" s="66"/>
      <c r="C368" s="68">
        <v>1057</v>
      </c>
      <c r="D368" s="2" t="s">
        <v>27</v>
      </c>
      <c r="E368" s="17" t="s">
        <v>1147</v>
      </c>
      <c r="F368" s="69" t="s">
        <v>28</v>
      </c>
      <c r="G368" s="3"/>
      <c r="H368" s="3"/>
      <c r="I368" s="10" t="str">
        <f t="shared" si="5"/>
        <v>01057</v>
      </c>
    </row>
    <row r="369" spans="1:9">
      <c r="A369" s="66"/>
      <c r="C369" s="68">
        <v>1057</v>
      </c>
      <c r="D369" s="2" t="s">
        <v>29</v>
      </c>
      <c r="E369" s="18" t="s">
        <v>1148</v>
      </c>
      <c r="F369" s="69" t="s">
        <v>30</v>
      </c>
      <c r="G369" s="3"/>
      <c r="H369" s="3"/>
      <c r="I369" s="10" t="str">
        <f t="shared" si="5"/>
        <v>01057</v>
      </c>
    </row>
    <row r="370" spans="1:9">
      <c r="A370" s="66"/>
      <c r="C370" s="68">
        <v>1057</v>
      </c>
      <c r="D370" s="2" t="s">
        <v>31</v>
      </c>
      <c r="E370" s="18" t="s">
        <v>1148</v>
      </c>
      <c r="F370" s="69" t="s">
        <v>32</v>
      </c>
      <c r="G370" s="3"/>
      <c r="H370" s="3"/>
      <c r="I370" s="10" t="str">
        <f t="shared" si="5"/>
        <v>01057</v>
      </c>
    </row>
    <row r="371" spans="1:9">
      <c r="A371" s="66"/>
      <c r="C371" s="68">
        <v>1057</v>
      </c>
      <c r="D371" s="2" t="s">
        <v>33</v>
      </c>
      <c r="E371" s="18" t="s">
        <v>1148</v>
      </c>
      <c r="F371" s="69" t="s">
        <v>34</v>
      </c>
      <c r="G371" s="3"/>
      <c r="H371" s="3"/>
      <c r="I371" s="10" t="str">
        <f t="shared" si="5"/>
        <v>01057</v>
      </c>
    </row>
    <row r="372" spans="1:9">
      <c r="A372" s="66"/>
      <c r="C372" s="68">
        <v>1057</v>
      </c>
      <c r="D372" s="2" t="s">
        <v>35</v>
      </c>
      <c r="E372" s="19" t="s">
        <v>1150</v>
      </c>
      <c r="F372" s="69" t="s">
        <v>36</v>
      </c>
      <c r="G372" s="3"/>
      <c r="H372" s="3"/>
      <c r="I372" s="10" t="str">
        <f t="shared" si="5"/>
        <v>01057</v>
      </c>
    </row>
    <row r="373" spans="1:9">
      <c r="A373" s="66"/>
      <c r="C373" s="68">
        <v>1057</v>
      </c>
      <c r="D373" s="2" t="s">
        <v>37</v>
      </c>
      <c r="E373" s="23" t="s">
        <v>1149</v>
      </c>
      <c r="F373" s="69" t="s">
        <v>38</v>
      </c>
      <c r="G373" s="3"/>
      <c r="H373" s="3"/>
      <c r="I373" s="10" t="str">
        <f t="shared" si="5"/>
        <v>01057</v>
      </c>
    </row>
    <row r="374" spans="1:9">
      <c r="A374" s="66"/>
      <c r="C374" s="68">
        <v>1057</v>
      </c>
      <c r="D374" s="2" t="s">
        <v>39</v>
      </c>
      <c r="E374" s="23" t="s">
        <v>1149</v>
      </c>
      <c r="F374" s="69" t="s">
        <v>40</v>
      </c>
      <c r="G374" s="3">
        <v>2</v>
      </c>
      <c r="H374" s="3"/>
      <c r="I374" s="10" t="str">
        <f t="shared" si="5"/>
        <v>01057</v>
      </c>
    </row>
    <row r="375" spans="1:9">
      <c r="A375" s="66"/>
      <c r="C375" s="68">
        <v>1057</v>
      </c>
      <c r="D375" s="2" t="s">
        <v>41</v>
      </c>
      <c r="E375" s="16" t="s">
        <v>1146</v>
      </c>
      <c r="F375" s="69" t="s">
        <v>42</v>
      </c>
      <c r="G375" s="3"/>
      <c r="H375" s="3"/>
      <c r="I375" s="10" t="str">
        <f t="shared" si="5"/>
        <v>01057</v>
      </c>
    </row>
    <row r="376" spans="1:9">
      <c r="A376" s="66"/>
      <c r="C376" s="68">
        <v>1057</v>
      </c>
      <c r="D376" s="2" t="s">
        <v>43</v>
      </c>
      <c r="E376" s="16" t="s">
        <v>1146</v>
      </c>
      <c r="F376" s="69" t="s">
        <v>44</v>
      </c>
      <c r="G376" s="3"/>
      <c r="H376" s="3"/>
      <c r="I376" s="10" t="str">
        <f t="shared" si="5"/>
        <v>01057</v>
      </c>
    </row>
    <row r="377" spans="1:9">
      <c r="A377" s="66"/>
      <c r="C377" s="68">
        <v>1057</v>
      </c>
      <c r="D377" s="2" t="s">
        <v>45</v>
      </c>
      <c r="E377" s="16" t="s">
        <v>1146</v>
      </c>
      <c r="F377" s="69" t="s">
        <v>46</v>
      </c>
      <c r="G377" s="3"/>
      <c r="H377" s="3"/>
      <c r="I377" s="10" t="str">
        <f t="shared" si="5"/>
        <v>01057</v>
      </c>
    </row>
    <row r="378" spans="1:9">
      <c r="A378" s="66"/>
      <c r="C378" s="68">
        <v>1057</v>
      </c>
      <c r="D378" s="2" t="s">
        <v>47</v>
      </c>
      <c r="E378" s="16" t="s">
        <v>1146</v>
      </c>
      <c r="F378" s="69" t="s">
        <v>48</v>
      </c>
      <c r="G378" s="3">
        <v>2</v>
      </c>
      <c r="H378" s="3"/>
      <c r="I378" s="10" t="str">
        <f t="shared" si="5"/>
        <v>01057</v>
      </c>
    </row>
    <row r="379" spans="1:9">
      <c r="A379" s="66"/>
      <c r="C379" s="68">
        <v>1057</v>
      </c>
      <c r="D379" s="2" t="s">
        <v>49</v>
      </c>
      <c r="E379" s="14" t="s">
        <v>1144</v>
      </c>
      <c r="F379" s="69" t="s">
        <v>50</v>
      </c>
      <c r="G379" s="3">
        <v>4</v>
      </c>
      <c r="H379" s="3">
        <v>53</v>
      </c>
      <c r="I379" s="10" t="str">
        <f t="shared" si="5"/>
        <v>01057</v>
      </c>
    </row>
    <row r="380" spans="1:9">
      <c r="A380" s="66"/>
      <c r="C380" s="68">
        <v>1057</v>
      </c>
      <c r="D380" s="2" t="s">
        <v>51</v>
      </c>
      <c r="E380" s="15" t="s">
        <v>1145</v>
      </c>
      <c r="F380" s="69" t="s">
        <v>52</v>
      </c>
      <c r="G380" s="3"/>
      <c r="H380" s="3"/>
      <c r="I380" s="10" t="str">
        <f t="shared" si="5"/>
        <v>01057</v>
      </c>
    </row>
    <row r="381" spans="1:9">
      <c r="A381" s="66"/>
      <c r="C381" s="68">
        <v>1057</v>
      </c>
      <c r="D381" s="2" t="s">
        <v>53</v>
      </c>
      <c r="E381" s="15" t="s">
        <v>1145</v>
      </c>
      <c r="F381" s="69" t="s">
        <v>54</v>
      </c>
      <c r="G381" s="3">
        <v>2</v>
      </c>
      <c r="H381" s="3"/>
      <c r="I381" s="10" t="str">
        <f t="shared" si="5"/>
        <v>01057</v>
      </c>
    </row>
    <row r="382" spans="1:9">
      <c r="A382" s="66"/>
      <c r="C382" s="68">
        <v>1057</v>
      </c>
      <c r="D382" s="2" t="s">
        <v>55</v>
      </c>
      <c r="E382" s="21" t="s">
        <v>1152</v>
      </c>
      <c r="F382" s="69" t="s">
        <v>56</v>
      </c>
      <c r="G382" s="3"/>
      <c r="H382" s="3"/>
      <c r="I382" s="10" t="str">
        <f t="shared" si="5"/>
        <v>01057</v>
      </c>
    </row>
    <row r="383" spans="1:9">
      <c r="A383" s="66"/>
      <c r="C383" s="68">
        <v>1057</v>
      </c>
      <c r="D383" s="2" t="s">
        <v>57</v>
      </c>
      <c r="E383" s="21" t="s">
        <v>1152</v>
      </c>
      <c r="F383" s="69" t="s">
        <v>58</v>
      </c>
      <c r="G383" s="3"/>
      <c r="H383" s="3"/>
      <c r="I383" s="10" t="str">
        <f t="shared" si="5"/>
        <v>01057</v>
      </c>
    </row>
    <row r="384" spans="1:9">
      <c r="A384" s="66"/>
      <c r="C384" s="68">
        <v>1057</v>
      </c>
      <c r="D384" s="2" t="s">
        <v>59</v>
      </c>
      <c r="E384" s="21" t="s">
        <v>1152</v>
      </c>
      <c r="F384" s="69" t="s">
        <v>60</v>
      </c>
      <c r="G384" s="3">
        <v>1</v>
      </c>
      <c r="H384" s="3"/>
      <c r="I384" s="10" t="str">
        <f t="shared" si="5"/>
        <v>01057</v>
      </c>
    </row>
    <row r="385" spans="1:9">
      <c r="A385" s="66"/>
      <c r="C385" s="68">
        <v>1057</v>
      </c>
      <c r="D385" s="2" t="s">
        <v>61</v>
      </c>
      <c r="E385" s="20" t="s">
        <v>1151</v>
      </c>
      <c r="F385" s="69" t="s">
        <v>62</v>
      </c>
      <c r="G385" s="3">
        <v>1</v>
      </c>
      <c r="H385" s="3"/>
      <c r="I385" s="10" t="str">
        <f t="shared" si="5"/>
        <v>01057</v>
      </c>
    </row>
    <row r="386" spans="1:9">
      <c r="A386" s="66"/>
      <c r="C386" s="68">
        <v>1057</v>
      </c>
      <c r="D386" s="2" t="s">
        <v>63</v>
      </c>
      <c r="E386" s="20" t="s">
        <v>1151</v>
      </c>
      <c r="F386" s="69" t="s">
        <v>64</v>
      </c>
      <c r="G386" s="3">
        <v>1</v>
      </c>
      <c r="H386" s="3"/>
      <c r="I386" s="10" t="str">
        <f t="shared" si="5"/>
        <v>01057</v>
      </c>
    </row>
    <row r="387" spans="1:9">
      <c r="A387" s="66"/>
      <c r="C387" s="68">
        <v>1057</v>
      </c>
      <c r="D387" s="2" t="s">
        <v>65</v>
      </c>
      <c r="E387" s="19" t="s">
        <v>1150</v>
      </c>
      <c r="F387" s="69" t="s">
        <v>66</v>
      </c>
      <c r="G387" s="3"/>
      <c r="H387" s="3"/>
      <c r="I387" s="10" t="str">
        <f t="shared" si="5"/>
        <v>01057</v>
      </c>
    </row>
    <row r="388" spans="1:9">
      <c r="A388" s="66"/>
      <c r="C388" s="68">
        <v>1057</v>
      </c>
      <c r="D388" s="2" t="s">
        <v>67</v>
      </c>
      <c r="E388" s="22" t="s">
        <v>1153</v>
      </c>
      <c r="F388" s="69" t="s">
        <v>68</v>
      </c>
      <c r="G388" s="3">
        <v>5</v>
      </c>
      <c r="H388" s="3">
        <v>1106</v>
      </c>
      <c r="I388" s="10" t="str">
        <f t="shared" si="5"/>
        <v>01057</v>
      </c>
    </row>
    <row r="389" spans="1:9">
      <c r="A389" s="66"/>
      <c r="C389" s="68">
        <v>1057</v>
      </c>
      <c r="D389" s="2" t="s">
        <v>69</v>
      </c>
      <c r="E389" s="21" t="s">
        <v>1152</v>
      </c>
      <c r="F389" s="69" t="s">
        <v>70</v>
      </c>
      <c r="G389" s="3">
        <v>3</v>
      </c>
      <c r="H389" s="3">
        <v>245</v>
      </c>
      <c r="I389" s="10" t="str">
        <f t="shared" si="5"/>
        <v>01057</v>
      </c>
    </row>
    <row r="390" spans="1:9">
      <c r="A390" s="66"/>
      <c r="C390" s="66">
        <v>1057</v>
      </c>
      <c r="E390" s="71"/>
      <c r="F390" s="69" t="s">
        <v>71</v>
      </c>
      <c r="G390" s="3">
        <v>31</v>
      </c>
      <c r="H390" s="3">
        <v>2861</v>
      </c>
      <c r="I390" s="10" t="str">
        <f t="shared" si="5"/>
        <v>01057</v>
      </c>
    </row>
    <row r="391" spans="1:9">
      <c r="A391" s="65" t="s">
        <v>94</v>
      </c>
      <c r="B391" s="2" t="s">
        <v>95</v>
      </c>
      <c r="C391" s="68">
        <v>1058</v>
      </c>
      <c r="D391" s="2" t="s">
        <v>9</v>
      </c>
      <c r="E391" s="14" t="s">
        <v>1144</v>
      </c>
      <c r="F391" s="69" t="s">
        <v>10</v>
      </c>
      <c r="G391" s="3">
        <v>6</v>
      </c>
      <c r="H391" s="3">
        <v>52</v>
      </c>
      <c r="I391" s="10" t="str">
        <f t="shared" si="5"/>
        <v>01058</v>
      </c>
    </row>
    <row r="392" spans="1:9">
      <c r="A392" s="66"/>
      <c r="C392" s="68">
        <v>1058</v>
      </c>
      <c r="D392" s="2" t="s">
        <v>11</v>
      </c>
      <c r="E392" s="14" t="s">
        <v>1144</v>
      </c>
      <c r="F392" s="69" t="s">
        <v>12</v>
      </c>
      <c r="G392" s="3"/>
      <c r="H392" s="3"/>
      <c r="I392" s="10" t="str">
        <f t="shared" si="5"/>
        <v>01058</v>
      </c>
    </row>
    <row r="393" spans="1:9">
      <c r="A393" s="66"/>
      <c r="C393" s="68">
        <v>1058</v>
      </c>
      <c r="D393" s="2" t="s">
        <v>13</v>
      </c>
      <c r="E393" s="14" t="s">
        <v>1144</v>
      </c>
      <c r="F393" s="69" t="s">
        <v>14</v>
      </c>
      <c r="G393" s="3"/>
      <c r="H393" s="3"/>
      <c r="I393" s="10" t="str">
        <f t="shared" ref="I393:I456" si="6">IF(A393="",I392,A393)</f>
        <v>01058</v>
      </c>
    </row>
    <row r="394" spans="1:9">
      <c r="A394" s="66"/>
      <c r="C394" s="68">
        <v>1058</v>
      </c>
      <c r="D394" s="2" t="s">
        <v>15</v>
      </c>
      <c r="E394" s="15" t="s">
        <v>1145</v>
      </c>
      <c r="F394" s="69" t="s">
        <v>16</v>
      </c>
      <c r="G394" s="3"/>
      <c r="H394" s="3"/>
      <c r="I394" s="10" t="str">
        <f t="shared" si="6"/>
        <v>01058</v>
      </c>
    </row>
    <row r="395" spans="1:9">
      <c r="A395" s="66"/>
      <c r="C395" s="68">
        <v>1058</v>
      </c>
      <c r="D395" s="2" t="s">
        <v>17</v>
      </c>
      <c r="E395" s="14" t="s">
        <v>1144</v>
      </c>
      <c r="F395" s="69" t="s">
        <v>18</v>
      </c>
      <c r="G395" s="3">
        <v>6</v>
      </c>
      <c r="H395" s="3">
        <v>52</v>
      </c>
      <c r="I395" s="10" t="str">
        <f t="shared" si="6"/>
        <v>01058</v>
      </c>
    </row>
    <row r="396" spans="1:9">
      <c r="A396" s="66"/>
      <c r="C396" s="68">
        <v>1058</v>
      </c>
      <c r="D396" s="2" t="s">
        <v>19</v>
      </c>
      <c r="E396" s="14" t="s">
        <v>1144</v>
      </c>
      <c r="F396" s="69" t="s">
        <v>20</v>
      </c>
      <c r="G396" s="3"/>
      <c r="H396" s="3"/>
      <c r="I396" s="10" t="str">
        <f t="shared" si="6"/>
        <v>01058</v>
      </c>
    </row>
    <row r="397" spans="1:9">
      <c r="A397" s="66"/>
      <c r="C397" s="68">
        <v>1058</v>
      </c>
      <c r="D397" s="2" t="s">
        <v>21</v>
      </c>
      <c r="E397" s="4"/>
      <c r="F397" s="69" t="s">
        <v>22</v>
      </c>
      <c r="G397" s="3">
        <v>94</v>
      </c>
      <c r="H397" s="3">
        <v>8350</v>
      </c>
      <c r="I397" s="10" t="str">
        <f t="shared" si="6"/>
        <v>01058</v>
      </c>
    </row>
    <row r="398" spans="1:9">
      <c r="A398" s="66"/>
      <c r="C398" s="68">
        <v>1058</v>
      </c>
      <c r="D398" s="2" t="s">
        <v>23</v>
      </c>
      <c r="E398" s="17" t="s">
        <v>1147</v>
      </c>
      <c r="F398" s="69" t="s">
        <v>24</v>
      </c>
      <c r="G398" s="3">
        <v>19</v>
      </c>
      <c r="H398" s="3">
        <v>865</v>
      </c>
      <c r="I398" s="10" t="str">
        <f t="shared" si="6"/>
        <v>01058</v>
      </c>
    </row>
    <row r="399" spans="1:9">
      <c r="A399" s="66"/>
      <c r="C399" s="68">
        <v>1058</v>
      </c>
      <c r="D399" s="2" t="s">
        <v>25</v>
      </c>
      <c r="E399" s="17" t="s">
        <v>1147</v>
      </c>
      <c r="F399" s="69" t="s">
        <v>26</v>
      </c>
      <c r="G399" s="3">
        <v>2</v>
      </c>
      <c r="H399" s="3"/>
      <c r="I399" s="10" t="str">
        <f t="shared" si="6"/>
        <v>01058</v>
      </c>
    </row>
    <row r="400" spans="1:9">
      <c r="A400" s="66"/>
      <c r="C400" s="68">
        <v>1058</v>
      </c>
      <c r="D400" s="2" t="s">
        <v>27</v>
      </c>
      <c r="E400" s="17" t="s">
        <v>1147</v>
      </c>
      <c r="F400" s="69" t="s">
        <v>28</v>
      </c>
      <c r="G400" s="3"/>
      <c r="H400" s="3"/>
      <c r="I400" s="10" t="str">
        <f t="shared" si="6"/>
        <v>01058</v>
      </c>
    </row>
    <row r="401" spans="1:9">
      <c r="A401" s="66"/>
      <c r="C401" s="68">
        <v>1058</v>
      </c>
      <c r="D401" s="2" t="s">
        <v>29</v>
      </c>
      <c r="E401" s="18" t="s">
        <v>1148</v>
      </c>
      <c r="F401" s="69" t="s">
        <v>30</v>
      </c>
      <c r="G401" s="3"/>
      <c r="H401" s="3"/>
      <c r="I401" s="10" t="str">
        <f t="shared" si="6"/>
        <v>01058</v>
      </c>
    </row>
    <row r="402" spans="1:9">
      <c r="A402" s="66"/>
      <c r="C402" s="68">
        <v>1058</v>
      </c>
      <c r="D402" s="2" t="s">
        <v>31</v>
      </c>
      <c r="E402" s="18" t="s">
        <v>1148</v>
      </c>
      <c r="F402" s="69" t="s">
        <v>32</v>
      </c>
      <c r="G402" s="3"/>
      <c r="H402" s="3"/>
      <c r="I402" s="10" t="str">
        <f t="shared" si="6"/>
        <v>01058</v>
      </c>
    </row>
    <row r="403" spans="1:9">
      <c r="A403" s="66"/>
      <c r="C403" s="68">
        <v>1058</v>
      </c>
      <c r="D403" s="2" t="s">
        <v>33</v>
      </c>
      <c r="E403" s="18" t="s">
        <v>1148</v>
      </c>
      <c r="F403" s="69" t="s">
        <v>34</v>
      </c>
      <c r="G403" s="3"/>
      <c r="H403" s="3"/>
      <c r="I403" s="10" t="str">
        <f t="shared" si="6"/>
        <v>01058</v>
      </c>
    </row>
    <row r="404" spans="1:9">
      <c r="A404" s="66"/>
      <c r="C404" s="68">
        <v>1058</v>
      </c>
      <c r="D404" s="2" t="s">
        <v>35</v>
      </c>
      <c r="E404" s="19" t="s">
        <v>1150</v>
      </c>
      <c r="F404" s="69" t="s">
        <v>36</v>
      </c>
      <c r="G404" s="3">
        <v>1</v>
      </c>
      <c r="H404" s="3"/>
      <c r="I404" s="10" t="str">
        <f t="shared" si="6"/>
        <v>01058</v>
      </c>
    </row>
    <row r="405" spans="1:9">
      <c r="A405" s="66"/>
      <c r="C405" s="68">
        <v>1058</v>
      </c>
      <c r="D405" s="2" t="s">
        <v>37</v>
      </c>
      <c r="E405" s="23" t="s">
        <v>1149</v>
      </c>
      <c r="F405" s="69" t="s">
        <v>38</v>
      </c>
      <c r="G405" s="3">
        <v>1</v>
      </c>
      <c r="H405" s="3"/>
      <c r="I405" s="10" t="str">
        <f t="shared" si="6"/>
        <v>01058</v>
      </c>
    </row>
    <row r="406" spans="1:9">
      <c r="A406" s="66"/>
      <c r="C406" s="68">
        <v>1058</v>
      </c>
      <c r="D406" s="2" t="s">
        <v>39</v>
      </c>
      <c r="E406" s="23" t="s">
        <v>1149</v>
      </c>
      <c r="F406" s="69" t="s">
        <v>40</v>
      </c>
      <c r="G406" s="3">
        <v>5</v>
      </c>
      <c r="H406" s="3">
        <v>397</v>
      </c>
      <c r="I406" s="10" t="str">
        <f t="shared" si="6"/>
        <v>01058</v>
      </c>
    </row>
    <row r="407" spans="1:9">
      <c r="A407" s="66"/>
      <c r="C407" s="68">
        <v>1058</v>
      </c>
      <c r="D407" s="2" t="s">
        <v>41</v>
      </c>
      <c r="E407" s="16" t="s">
        <v>1146</v>
      </c>
      <c r="F407" s="69" t="s">
        <v>42</v>
      </c>
      <c r="G407" s="3"/>
      <c r="H407" s="3"/>
      <c r="I407" s="10" t="str">
        <f t="shared" si="6"/>
        <v>01058</v>
      </c>
    </row>
    <row r="408" spans="1:9">
      <c r="A408" s="66"/>
      <c r="C408" s="68">
        <v>1058</v>
      </c>
      <c r="D408" s="2" t="s">
        <v>43</v>
      </c>
      <c r="E408" s="16" t="s">
        <v>1146</v>
      </c>
      <c r="F408" s="69" t="s">
        <v>44</v>
      </c>
      <c r="G408" s="3">
        <v>2</v>
      </c>
      <c r="H408" s="3"/>
      <c r="I408" s="10" t="str">
        <f t="shared" si="6"/>
        <v>01058</v>
      </c>
    </row>
    <row r="409" spans="1:9">
      <c r="A409" s="66"/>
      <c r="C409" s="68">
        <v>1058</v>
      </c>
      <c r="D409" s="2" t="s">
        <v>45</v>
      </c>
      <c r="E409" s="16" t="s">
        <v>1146</v>
      </c>
      <c r="F409" s="69" t="s">
        <v>46</v>
      </c>
      <c r="G409" s="3">
        <v>1</v>
      </c>
      <c r="H409" s="3"/>
      <c r="I409" s="10" t="str">
        <f t="shared" si="6"/>
        <v>01058</v>
      </c>
    </row>
    <row r="410" spans="1:9">
      <c r="A410" s="66"/>
      <c r="C410" s="68">
        <v>1058</v>
      </c>
      <c r="D410" s="2" t="s">
        <v>47</v>
      </c>
      <c r="E410" s="16" t="s">
        <v>1146</v>
      </c>
      <c r="F410" s="69" t="s">
        <v>48</v>
      </c>
      <c r="G410" s="3">
        <v>3</v>
      </c>
      <c r="H410" s="3">
        <v>114</v>
      </c>
      <c r="I410" s="10" t="str">
        <f t="shared" si="6"/>
        <v>01058</v>
      </c>
    </row>
    <row r="411" spans="1:9">
      <c r="A411" s="66"/>
      <c r="C411" s="68">
        <v>1058</v>
      </c>
      <c r="D411" s="2" t="s">
        <v>49</v>
      </c>
      <c r="E411" s="14" t="s">
        <v>1144</v>
      </c>
      <c r="F411" s="69" t="s">
        <v>50</v>
      </c>
      <c r="G411" s="3">
        <v>12</v>
      </c>
      <c r="H411" s="3">
        <v>668</v>
      </c>
      <c r="I411" s="10" t="str">
        <f t="shared" si="6"/>
        <v>01058</v>
      </c>
    </row>
    <row r="412" spans="1:9">
      <c r="A412" s="66"/>
      <c r="C412" s="68">
        <v>1058</v>
      </c>
      <c r="D412" s="2" t="s">
        <v>51</v>
      </c>
      <c r="E412" s="15" t="s">
        <v>1145</v>
      </c>
      <c r="F412" s="69" t="s">
        <v>52</v>
      </c>
      <c r="G412" s="3">
        <v>2</v>
      </c>
      <c r="H412" s="3"/>
      <c r="I412" s="10" t="str">
        <f t="shared" si="6"/>
        <v>01058</v>
      </c>
    </row>
    <row r="413" spans="1:9">
      <c r="A413" s="66"/>
      <c r="C413" s="68">
        <v>1058</v>
      </c>
      <c r="D413" s="2" t="s">
        <v>53</v>
      </c>
      <c r="E413" s="15" t="s">
        <v>1145</v>
      </c>
      <c r="F413" s="69" t="s">
        <v>54</v>
      </c>
      <c r="G413" s="3">
        <v>12</v>
      </c>
      <c r="H413" s="3">
        <v>744</v>
      </c>
      <c r="I413" s="10" t="str">
        <f t="shared" si="6"/>
        <v>01058</v>
      </c>
    </row>
    <row r="414" spans="1:9">
      <c r="A414" s="66"/>
      <c r="C414" s="68">
        <v>1058</v>
      </c>
      <c r="D414" s="2" t="s">
        <v>55</v>
      </c>
      <c r="E414" s="21" t="s">
        <v>1152</v>
      </c>
      <c r="F414" s="69" t="s">
        <v>56</v>
      </c>
      <c r="G414" s="3">
        <v>4</v>
      </c>
      <c r="H414" s="3">
        <v>455</v>
      </c>
      <c r="I414" s="10" t="str">
        <f t="shared" si="6"/>
        <v>01058</v>
      </c>
    </row>
    <row r="415" spans="1:9">
      <c r="A415" s="66"/>
      <c r="C415" s="68">
        <v>1058</v>
      </c>
      <c r="D415" s="2" t="s">
        <v>57</v>
      </c>
      <c r="E415" s="21" t="s">
        <v>1152</v>
      </c>
      <c r="F415" s="69" t="s">
        <v>58</v>
      </c>
      <c r="G415" s="3">
        <v>3</v>
      </c>
      <c r="H415" s="3">
        <v>164</v>
      </c>
      <c r="I415" s="10" t="str">
        <f t="shared" si="6"/>
        <v>01058</v>
      </c>
    </row>
    <row r="416" spans="1:9">
      <c r="A416" s="66"/>
      <c r="C416" s="68">
        <v>1058</v>
      </c>
      <c r="D416" s="2" t="s">
        <v>59</v>
      </c>
      <c r="E416" s="21" t="s">
        <v>1152</v>
      </c>
      <c r="F416" s="69" t="s">
        <v>60</v>
      </c>
      <c r="G416" s="3">
        <v>13</v>
      </c>
      <c r="H416" s="3">
        <v>2065</v>
      </c>
      <c r="I416" s="10" t="str">
        <f t="shared" si="6"/>
        <v>01058</v>
      </c>
    </row>
    <row r="417" spans="1:9">
      <c r="A417" s="66"/>
      <c r="C417" s="68">
        <v>1058</v>
      </c>
      <c r="D417" s="2" t="s">
        <v>61</v>
      </c>
      <c r="E417" s="20" t="s">
        <v>1151</v>
      </c>
      <c r="F417" s="69" t="s">
        <v>62</v>
      </c>
      <c r="G417" s="3">
        <v>3</v>
      </c>
      <c r="H417" s="3"/>
      <c r="I417" s="10" t="str">
        <f t="shared" si="6"/>
        <v>01058</v>
      </c>
    </row>
    <row r="418" spans="1:9">
      <c r="A418" s="66"/>
      <c r="C418" s="68">
        <v>1058</v>
      </c>
      <c r="D418" s="2" t="s">
        <v>63</v>
      </c>
      <c r="E418" s="20" t="s">
        <v>1151</v>
      </c>
      <c r="F418" s="69" t="s">
        <v>64</v>
      </c>
      <c r="G418" s="3">
        <v>2</v>
      </c>
      <c r="H418" s="3"/>
      <c r="I418" s="10" t="str">
        <f t="shared" si="6"/>
        <v>01058</v>
      </c>
    </row>
    <row r="419" spans="1:9">
      <c r="A419" s="66"/>
      <c r="C419" s="68">
        <v>1058</v>
      </c>
      <c r="D419" s="2" t="s">
        <v>65</v>
      </c>
      <c r="E419" s="19" t="s">
        <v>1150</v>
      </c>
      <c r="F419" s="69" t="s">
        <v>66</v>
      </c>
      <c r="G419" s="3"/>
      <c r="H419" s="3"/>
      <c r="I419" s="10" t="str">
        <f t="shared" si="6"/>
        <v>01058</v>
      </c>
    </row>
    <row r="420" spans="1:9">
      <c r="A420" s="66"/>
      <c r="C420" s="68">
        <v>1058</v>
      </c>
      <c r="D420" s="2" t="s">
        <v>67</v>
      </c>
      <c r="E420" s="22" t="s">
        <v>1153</v>
      </c>
      <c r="F420" s="69" t="s">
        <v>68</v>
      </c>
      <c r="G420" s="3">
        <v>4</v>
      </c>
      <c r="H420" s="3">
        <v>163</v>
      </c>
      <c r="I420" s="10" t="str">
        <f t="shared" si="6"/>
        <v>01058</v>
      </c>
    </row>
    <row r="421" spans="1:9">
      <c r="A421" s="66"/>
      <c r="C421" s="68">
        <v>1058</v>
      </c>
      <c r="D421" s="2" t="s">
        <v>69</v>
      </c>
      <c r="E421" s="21" t="s">
        <v>1152</v>
      </c>
      <c r="F421" s="69" t="s">
        <v>70</v>
      </c>
      <c r="G421" s="3">
        <v>5</v>
      </c>
      <c r="H421" s="3">
        <v>150</v>
      </c>
      <c r="I421" s="10" t="str">
        <f t="shared" si="6"/>
        <v>01058</v>
      </c>
    </row>
    <row r="422" spans="1:9">
      <c r="A422" s="66"/>
      <c r="C422" s="66">
        <v>1058</v>
      </c>
      <c r="E422" s="71"/>
      <c r="F422" s="69" t="s">
        <v>71</v>
      </c>
      <c r="G422" s="3">
        <v>100</v>
      </c>
      <c r="H422" s="3">
        <v>8402</v>
      </c>
      <c r="I422" s="10" t="str">
        <f t="shared" si="6"/>
        <v>01058</v>
      </c>
    </row>
    <row r="423" spans="1:9">
      <c r="A423" s="65" t="s">
        <v>96</v>
      </c>
      <c r="B423" s="2" t="s">
        <v>97</v>
      </c>
      <c r="C423" s="68">
        <v>1059</v>
      </c>
      <c r="D423" s="2" t="s">
        <v>9</v>
      </c>
      <c r="E423" s="14" t="s">
        <v>1144</v>
      </c>
      <c r="F423" s="69" t="s">
        <v>10</v>
      </c>
      <c r="G423" s="3">
        <v>12</v>
      </c>
      <c r="H423" s="3">
        <v>198</v>
      </c>
      <c r="I423" s="10" t="str">
        <f t="shared" si="6"/>
        <v>01059</v>
      </c>
    </row>
    <row r="424" spans="1:9">
      <c r="A424" s="66"/>
      <c r="C424" s="68">
        <v>1059</v>
      </c>
      <c r="D424" s="2" t="s">
        <v>11</v>
      </c>
      <c r="E424" s="14" t="s">
        <v>1144</v>
      </c>
      <c r="F424" s="69" t="s">
        <v>12</v>
      </c>
      <c r="G424" s="3"/>
      <c r="H424" s="3"/>
      <c r="I424" s="10" t="str">
        <f t="shared" si="6"/>
        <v>01059</v>
      </c>
    </row>
    <row r="425" spans="1:9">
      <c r="A425" s="66"/>
      <c r="C425" s="68">
        <v>1059</v>
      </c>
      <c r="D425" s="2" t="s">
        <v>13</v>
      </c>
      <c r="E425" s="14" t="s">
        <v>1144</v>
      </c>
      <c r="F425" s="69" t="s">
        <v>14</v>
      </c>
      <c r="G425" s="3"/>
      <c r="H425" s="3"/>
      <c r="I425" s="10" t="str">
        <f t="shared" si="6"/>
        <v>01059</v>
      </c>
    </row>
    <row r="426" spans="1:9">
      <c r="A426" s="66"/>
      <c r="C426" s="68">
        <v>1059</v>
      </c>
      <c r="D426" s="2" t="s">
        <v>15</v>
      </c>
      <c r="E426" s="15" t="s">
        <v>1145</v>
      </c>
      <c r="F426" s="69" t="s">
        <v>16</v>
      </c>
      <c r="G426" s="3"/>
      <c r="H426" s="3"/>
      <c r="I426" s="10" t="str">
        <f t="shared" si="6"/>
        <v>01059</v>
      </c>
    </row>
    <row r="427" spans="1:9">
      <c r="A427" s="66"/>
      <c r="C427" s="68">
        <v>1059</v>
      </c>
      <c r="D427" s="2" t="s">
        <v>17</v>
      </c>
      <c r="E427" s="14" t="s">
        <v>1144</v>
      </c>
      <c r="F427" s="69" t="s">
        <v>18</v>
      </c>
      <c r="G427" s="3">
        <v>12</v>
      </c>
      <c r="H427" s="3">
        <v>198</v>
      </c>
      <c r="I427" s="10" t="str">
        <f t="shared" si="6"/>
        <v>01059</v>
      </c>
    </row>
    <row r="428" spans="1:9">
      <c r="A428" s="66"/>
      <c r="C428" s="68">
        <v>1059</v>
      </c>
      <c r="D428" s="2" t="s">
        <v>19</v>
      </c>
      <c r="E428" s="14" t="s">
        <v>1144</v>
      </c>
      <c r="F428" s="69" t="s">
        <v>20</v>
      </c>
      <c r="G428" s="3"/>
      <c r="H428" s="3"/>
      <c r="I428" s="10" t="str">
        <f t="shared" si="6"/>
        <v>01059</v>
      </c>
    </row>
    <row r="429" spans="1:9">
      <c r="A429" s="66"/>
      <c r="C429" s="68">
        <v>1059</v>
      </c>
      <c r="D429" s="2" t="s">
        <v>21</v>
      </c>
      <c r="E429" s="4"/>
      <c r="F429" s="69" t="s">
        <v>22</v>
      </c>
      <c r="G429" s="3">
        <v>79</v>
      </c>
      <c r="H429" s="3">
        <v>5188</v>
      </c>
      <c r="I429" s="10" t="str">
        <f t="shared" si="6"/>
        <v>01059</v>
      </c>
    </row>
    <row r="430" spans="1:9">
      <c r="A430" s="66"/>
      <c r="C430" s="68">
        <v>1059</v>
      </c>
      <c r="D430" s="2" t="s">
        <v>23</v>
      </c>
      <c r="E430" s="17" t="s">
        <v>1147</v>
      </c>
      <c r="F430" s="69" t="s">
        <v>24</v>
      </c>
      <c r="G430" s="3">
        <v>35</v>
      </c>
      <c r="H430" s="3">
        <v>2857</v>
      </c>
      <c r="I430" s="10" t="str">
        <f t="shared" si="6"/>
        <v>01059</v>
      </c>
    </row>
    <row r="431" spans="1:9">
      <c r="A431" s="66"/>
      <c r="C431" s="68">
        <v>1059</v>
      </c>
      <c r="D431" s="2" t="s">
        <v>25</v>
      </c>
      <c r="E431" s="17" t="s">
        <v>1147</v>
      </c>
      <c r="F431" s="69" t="s">
        <v>26</v>
      </c>
      <c r="G431" s="3">
        <v>1</v>
      </c>
      <c r="H431" s="3"/>
      <c r="I431" s="10" t="str">
        <f t="shared" si="6"/>
        <v>01059</v>
      </c>
    </row>
    <row r="432" spans="1:9">
      <c r="A432" s="66"/>
      <c r="C432" s="68">
        <v>1059</v>
      </c>
      <c r="D432" s="2" t="s">
        <v>27</v>
      </c>
      <c r="E432" s="17" t="s">
        <v>1147</v>
      </c>
      <c r="F432" s="69" t="s">
        <v>28</v>
      </c>
      <c r="G432" s="3"/>
      <c r="H432" s="3"/>
      <c r="I432" s="10" t="str">
        <f t="shared" si="6"/>
        <v>01059</v>
      </c>
    </row>
    <row r="433" spans="1:9">
      <c r="A433" s="66"/>
      <c r="C433" s="68">
        <v>1059</v>
      </c>
      <c r="D433" s="2" t="s">
        <v>29</v>
      </c>
      <c r="E433" s="18" t="s">
        <v>1148</v>
      </c>
      <c r="F433" s="69" t="s">
        <v>30</v>
      </c>
      <c r="G433" s="3">
        <v>1</v>
      </c>
      <c r="H433" s="3"/>
      <c r="I433" s="10" t="str">
        <f t="shared" si="6"/>
        <v>01059</v>
      </c>
    </row>
    <row r="434" spans="1:9">
      <c r="A434" s="66"/>
      <c r="C434" s="68">
        <v>1059</v>
      </c>
      <c r="D434" s="2" t="s">
        <v>31</v>
      </c>
      <c r="E434" s="18" t="s">
        <v>1148</v>
      </c>
      <c r="F434" s="69" t="s">
        <v>32</v>
      </c>
      <c r="G434" s="3"/>
      <c r="H434" s="3"/>
      <c r="I434" s="10" t="str">
        <f t="shared" si="6"/>
        <v>01059</v>
      </c>
    </row>
    <row r="435" spans="1:9">
      <c r="A435" s="66"/>
      <c r="C435" s="68">
        <v>1059</v>
      </c>
      <c r="D435" s="2" t="s">
        <v>33</v>
      </c>
      <c r="E435" s="18" t="s">
        <v>1148</v>
      </c>
      <c r="F435" s="69" t="s">
        <v>34</v>
      </c>
      <c r="G435" s="3"/>
      <c r="H435" s="3"/>
      <c r="I435" s="10" t="str">
        <f t="shared" si="6"/>
        <v>01059</v>
      </c>
    </row>
    <row r="436" spans="1:9">
      <c r="A436" s="66"/>
      <c r="C436" s="68">
        <v>1059</v>
      </c>
      <c r="D436" s="2" t="s">
        <v>35</v>
      </c>
      <c r="E436" s="19" t="s">
        <v>1150</v>
      </c>
      <c r="F436" s="69" t="s">
        <v>36</v>
      </c>
      <c r="G436" s="3">
        <v>4</v>
      </c>
      <c r="H436" s="3">
        <v>124</v>
      </c>
      <c r="I436" s="10" t="str">
        <f t="shared" si="6"/>
        <v>01059</v>
      </c>
    </row>
    <row r="437" spans="1:9">
      <c r="A437" s="66"/>
      <c r="C437" s="68">
        <v>1059</v>
      </c>
      <c r="D437" s="2" t="s">
        <v>37</v>
      </c>
      <c r="E437" s="23" t="s">
        <v>1149</v>
      </c>
      <c r="F437" s="69" t="s">
        <v>38</v>
      </c>
      <c r="G437" s="3"/>
      <c r="H437" s="3"/>
      <c r="I437" s="10" t="str">
        <f t="shared" si="6"/>
        <v>01059</v>
      </c>
    </row>
    <row r="438" spans="1:9">
      <c r="A438" s="66"/>
      <c r="C438" s="68">
        <v>1059</v>
      </c>
      <c r="D438" s="2" t="s">
        <v>39</v>
      </c>
      <c r="E438" s="23" t="s">
        <v>1149</v>
      </c>
      <c r="F438" s="69" t="s">
        <v>40</v>
      </c>
      <c r="G438" s="3">
        <v>3</v>
      </c>
      <c r="H438" s="3">
        <v>207</v>
      </c>
      <c r="I438" s="10" t="str">
        <f t="shared" si="6"/>
        <v>01059</v>
      </c>
    </row>
    <row r="439" spans="1:9">
      <c r="A439" s="66"/>
      <c r="C439" s="68">
        <v>1059</v>
      </c>
      <c r="D439" s="2" t="s">
        <v>41</v>
      </c>
      <c r="E439" s="16" t="s">
        <v>1146</v>
      </c>
      <c r="F439" s="69" t="s">
        <v>42</v>
      </c>
      <c r="G439" s="3"/>
      <c r="H439" s="3"/>
      <c r="I439" s="10" t="str">
        <f t="shared" si="6"/>
        <v>01059</v>
      </c>
    </row>
    <row r="440" spans="1:9">
      <c r="A440" s="66"/>
      <c r="C440" s="68">
        <v>1059</v>
      </c>
      <c r="D440" s="2" t="s">
        <v>43</v>
      </c>
      <c r="E440" s="16" t="s">
        <v>1146</v>
      </c>
      <c r="F440" s="69" t="s">
        <v>44</v>
      </c>
      <c r="G440" s="3"/>
      <c r="H440" s="3"/>
      <c r="I440" s="10" t="str">
        <f t="shared" si="6"/>
        <v>01059</v>
      </c>
    </row>
    <row r="441" spans="1:9">
      <c r="A441" s="66"/>
      <c r="C441" s="68">
        <v>1059</v>
      </c>
      <c r="D441" s="2" t="s">
        <v>45</v>
      </c>
      <c r="E441" s="16" t="s">
        <v>1146</v>
      </c>
      <c r="F441" s="69" t="s">
        <v>46</v>
      </c>
      <c r="G441" s="3"/>
      <c r="H441" s="3"/>
      <c r="I441" s="10" t="str">
        <f t="shared" si="6"/>
        <v>01059</v>
      </c>
    </row>
    <row r="442" spans="1:9">
      <c r="A442" s="66"/>
      <c r="C442" s="68">
        <v>1059</v>
      </c>
      <c r="D442" s="2" t="s">
        <v>47</v>
      </c>
      <c r="E442" s="16" t="s">
        <v>1146</v>
      </c>
      <c r="F442" s="69" t="s">
        <v>48</v>
      </c>
      <c r="G442" s="3"/>
      <c r="H442" s="3"/>
      <c r="I442" s="10" t="str">
        <f t="shared" si="6"/>
        <v>01059</v>
      </c>
    </row>
    <row r="443" spans="1:9">
      <c r="A443" s="66"/>
      <c r="C443" s="68">
        <v>1059</v>
      </c>
      <c r="D443" s="2" t="s">
        <v>49</v>
      </c>
      <c r="E443" s="14" t="s">
        <v>1144</v>
      </c>
      <c r="F443" s="69" t="s">
        <v>50</v>
      </c>
      <c r="G443" s="3">
        <v>12</v>
      </c>
      <c r="H443" s="3">
        <v>259</v>
      </c>
      <c r="I443" s="10" t="str">
        <f t="shared" si="6"/>
        <v>01059</v>
      </c>
    </row>
    <row r="444" spans="1:9">
      <c r="A444" s="66"/>
      <c r="C444" s="68">
        <v>1059</v>
      </c>
      <c r="D444" s="2" t="s">
        <v>51</v>
      </c>
      <c r="E444" s="15" t="s">
        <v>1145</v>
      </c>
      <c r="F444" s="69" t="s">
        <v>52</v>
      </c>
      <c r="G444" s="3">
        <v>1</v>
      </c>
      <c r="H444" s="3"/>
      <c r="I444" s="10" t="str">
        <f t="shared" si="6"/>
        <v>01059</v>
      </c>
    </row>
    <row r="445" spans="1:9">
      <c r="A445" s="66"/>
      <c r="C445" s="68">
        <v>1059</v>
      </c>
      <c r="D445" s="2" t="s">
        <v>53</v>
      </c>
      <c r="E445" s="15" t="s">
        <v>1145</v>
      </c>
      <c r="F445" s="69" t="s">
        <v>54</v>
      </c>
      <c r="G445" s="3">
        <v>5</v>
      </c>
      <c r="H445" s="3">
        <v>169</v>
      </c>
      <c r="I445" s="10" t="str">
        <f t="shared" si="6"/>
        <v>01059</v>
      </c>
    </row>
    <row r="446" spans="1:9">
      <c r="A446" s="66"/>
      <c r="C446" s="68">
        <v>1059</v>
      </c>
      <c r="D446" s="2" t="s">
        <v>55</v>
      </c>
      <c r="E446" s="21" t="s">
        <v>1152</v>
      </c>
      <c r="F446" s="69" t="s">
        <v>56</v>
      </c>
      <c r="G446" s="3">
        <v>2</v>
      </c>
      <c r="H446" s="3"/>
      <c r="I446" s="10" t="str">
        <f t="shared" si="6"/>
        <v>01059</v>
      </c>
    </row>
    <row r="447" spans="1:9">
      <c r="A447" s="66"/>
      <c r="C447" s="68">
        <v>1059</v>
      </c>
      <c r="D447" s="2" t="s">
        <v>57</v>
      </c>
      <c r="E447" s="21" t="s">
        <v>1152</v>
      </c>
      <c r="F447" s="69" t="s">
        <v>58</v>
      </c>
      <c r="G447" s="3">
        <v>1</v>
      </c>
      <c r="H447" s="3"/>
      <c r="I447" s="10" t="str">
        <f t="shared" si="6"/>
        <v>01059</v>
      </c>
    </row>
    <row r="448" spans="1:9">
      <c r="A448" s="66"/>
      <c r="C448" s="68">
        <v>1059</v>
      </c>
      <c r="D448" s="2" t="s">
        <v>59</v>
      </c>
      <c r="E448" s="21" t="s">
        <v>1152</v>
      </c>
      <c r="F448" s="69" t="s">
        <v>60</v>
      </c>
      <c r="G448" s="3">
        <v>3</v>
      </c>
      <c r="H448" s="3"/>
      <c r="I448" s="10" t="str">
        <f t="shared" si="6"/>
        <v>01059</v>
      </c>
    </row>
    <row r="449" spans="1:9">
      <c r="A449" s="66"/>
      <c r="C449" s="68">
        <v>1059</v>
      </c>
      <c r="D449" s="2" t="s">
        <v>61</v>
      </c>
      <c r="E449" s="20" t="s">
        <v>1151</v>
      </c>
      <c r="F449" s="69" t="s">
        <v>62</v>
      </c>
      <c r="G449" s="3"/>
      <c r="H449" s="3"/>
      <c r="I449" s="10" t="str">
        <f t="shared" si="6"/>
        <v>01059</v>
      </c>
    </row>
    <row r="450" spans="1:9">
      <c r="A450" s="66"/>
      <c r="C450" s="68">
        <v>1059</v>
      </c>
      <c r="D450" s="2" t="s">
        <v>63</v>
      </c>
      <c r="E450" s="20" t="s">
        <v>1151</v>
      </c>
      <c r="F450" s="69" t="s">
        <v>64</v>
      </c>
      <c r="G450" s="3">
        <v>2</v>
      </c>
      <c r="H450" s="3"/>
      <c r="I450" s="10" t="str">
        <f t="shared" si="6"/>
        <v>01059</v>
      </c>
    </row>
    <row r="451" spans="1:9">
      <c r="A451" s="66"/>
      <c r="C451" s="68">
        <v>1059</v>
      </c>
      <c r="D451" s="2" t="s">
        <v>65</v>
      </c>
      <c r="E451" s="19" t="s">
        <v>1150</v>
      </c>
      <c r="F451" s="69" t="s">
        <v>66</v>
      </c>
      <c r="G451" s="3"/>
      <c r="H451" s="3"/>
      <c r="I451" s="10" t="str">
        <f t="shared" si="6"/>
        <v>01059</v>
      </c>
    </row>
    <row r="452" spans="1:9">
      <c r="A452" s="66"/>
      <c r="C452" s="68">
        <v>1059</v>
      </c>
      <c r="D452" s="2" t="s">
        <v>67</v>
      </c>
      <c r="E452" s="22" t="s">
        <v>1153</v>
      </c>
      <c r="F452" s="69" t="s">
        <v>68</v>
      </c>
      <c r="G452" s="3">
        <v>3</v>
      </c>
      <c r="H452" s="3">
        <v>186</v>
      </c>
      <c r="I452" s="10" t="str">
        <f t="shared" si="6"/>
        <v>01059</v>
      </c>
    </row>
    <row r="453" spans="1:9">
      <c r="A453" s="66"/>
      <c r="C453" s="68">
        <v>1059</v>
      </c>
      <c r="D453" s="2" t="s">
        <v>69</v>
      </c>
      <c r="E453" s="21" t="s">
        <v>1152</v>
      </c>
      <c r="F453" s="69" t="s">
        <v>70</v>
      </c>
      <c r="G453" s="3">
        <v>6</v>
      </c>
      <c r="H453" s="3">
        <v>296</v>
      </c>
      <c r="I453" s="10" t="str">
        <f t="shared" si="6"/>
        <v>01059</v>
      </c>
    </row>
    <row r="454" spans="1:9">
      <c r="A454" s="66"/>
      <c r="C454" s="66">
        <v>1059</v>
      </c>
      <c r="E454" s="71"/>
      <c r="F454" s="69" t="s">
        <v>71</v>
      </c>
      <c r="G454" s="3">
        <v>91</v>
      </c>
      <c r="H454" s="3">
        <v>5386</v>
      </c>
      <c r="I454" s="10" t="str">
        <f t="shared" si="6"/>
        <v>01059</v>
      </c>
    </row>
    <row r="455" spans="1:9">
      <c r="A455" s="65" t="s">
        <v>98</v>
      </c>
      <c r="B455" s="2" t="s">
        <v>99</v>
      </c>
      <c r="C455" s="68">
        <v>1060</v>
      </c>
      <c r="D455" s="2" t="s">
        <v>9</v>
      </c>
      <c r="E455" s="14" t="s">
        <v>1144</v>
      </c>
      <c r="F455" s="69" t="s">
        <v>10</v>
      </c>
      <c r="G455" s="3">
        <v>7</v>
      </c>
      <c r="H455" s="3">
        <v>84</v>
      </c>
      <c r="I455" s="10" t="str">
        <f t="shared" si="6"/>
        <v>01060</v>
      </c>
    </row>
    <row r="456" spans="1:9">
      <c r="A456" s="66"/>
      <c r="C456" s="68">
        <v>1060</v>
      </c>
      <c r="D456" s="2" t="s">
        <v>11</v>
      </c>
      <c r="E456" s="14" t="s">
        <v>1144</v>
      </c>
      <c r="F456" s="69" t="s">
        <v>12</v>
      </c>
      <c r="G456" s="3"/>
      <c r="H456" s="3"/>
      <c r="I456" s="10" t="str">
        <f t="shared" si="6"/>
        <v>01060</v>
      </c>
    </row>
    <row r="457" spans="1:9">
      <c r="A457" s="66"/>
      <c r="C457" s="68">
        <v>1060</v>
      </c>
      <c r="D457" s="2" t="s">
        <v>13</v>
      </c>
      <c r="E457" s="14" t="s">
        <v>1144</v>
      </c>
      <c r="F457" s="69" t="s">
        <v>14</v>
      </c>
      <c r="G457" s="3"/>
      <c r="H457" s="3"/>
      <c r="I457" s="10" t="str">
        <f t="shared" ref="I457:I520" si="7">IF(A457="",I456,A457)</f>
        <v>01060</v>
      </c>
    </row>
    <row r="458" spans="1:9">
      <c r="A458" s="66"/>
      <c r="C458" s="68">
        <v>1060</v>
      </c>
      <c r="D458" s="2" t="s">
        <v>15</v>
      </c>
      <c r="E458" s="15" t="s">
        <v>1145</v>
      </c>
      <c r="F458" s="69" t="s">
        <v>16</v>
      </c>
      <c r="G458" s="3"/>
      <c r="H458" s="3"/>
      <c r="I458" s="10" t="str">
        <f t="shared" si="7"/>
        <v>01060</v>
      </c>
    </row>
    <row r="459" spans="1:9">
      <c r="A459" s="66"/>
      <c r="C459" s="68">
        <v>1060</v>
      </c>
      <c r="D459" s="2" t="s">
        <v>17</v>
      </c>
      <c r="E459" s="14" t="s">
        <v>1144</v>
      </c>
      <c r="F459" s="69" t="s">
        <v>18</v>
      </c>
      <c r="G459" s="3">
        <v>7</v>
      </c>
      <c r="H459" s="3">
        <v>84</v>
      </c>
      <c r="I459" s="10" t="str">
        <f t="shared" si="7"/>
        <v>01060</v>
      </c>
    </row>
    <row r="460" spans="1:9">
      <c r="A460" s="66"/>
      <c r="C460" s="68">
        <v>1060</v>
      </c>
      <c r="D460" s="2" t="s">
        <v>19</v>
      </c>
      <c r="E460" s="14" t="s">
        <v>1144</v>
      </c>
      <c r="F460" s="69" t="s">
        <v>20</v>
      </c>
      <c r="G460" s="3"/>
      <c r="H460" s="3"/>
      <c r="I460" s="10" t="str">
        <f t="shared" si="7"/>
        <v>01060</v>
      </c>
    </row>
    <row r="461" spans="1:9">
      <c r="A461" s="66"/>
      <c r="C461" s="68">
        <v>1060</v>
      </c>
      <c r="D461" s="2" t="s">
        <v>21</v>
      </c>
      <c r="E461" s="4"/>
      <c r="F461" s="69" t="s">
        <v>22</v>
      </c>
      <c r="G461" s="3">
        <v>168</v>
      </c>
      <c r="H461" s="3">
        <v>16673</v>
      </c>
      <c r="I461" s="10" t="str">
        <f t="shared" si="7"/>
        <v>01060</v>
      </c>
    </row>
    <row r="462" spans="1:9">
      <c r="A462" s="66"/>
      <c r="C462" s="68">
        <v>1060</v>
      </c>
      <c r="D462" s="2" t="s">
        <v>23</v>
      </c>
      <c r="E462" s="17" t="s">
        <v>1147</v>
      </c>
      <c r="F462" s="69" t="s">
        <v>24</v>
      </c>
      <c r="G462" s="3">
        <v>30</v>
      </c>
      <c r="H462" s="3">
        <v>2250</v>
      </c>
      <c r="I462" s="10" t="str">
        <f t="shared" si="7"/>
        <v>01060</v>
      </c>
    </row>
    <row r="463" spans="1:9">
      <c r="A463" s="66"/>
      <c r="C463" s="68">
        <v>1060</v>
      </c>
      <c r="D463" s="2" t="s">
        <v>25</v>
      </c>
      <c r="E463" s="17" t="s">
        <v>1147</v>
      </c>
      <c r="F463" s="69" t="s">
        <v>26</v>
      </c>
      <c r="G463" s="3">
        <v>2</v>
      </c>
      <c r="H463" s="3"/>
      <c r="I463" s="10" t="str">
        <f t="shared" si="7"/>
        <v>01060</v>
      </c>
    </row>
    <row r="464" spans="1:9">
      <c r="A464" s="66"/>
      <c r="C464" s="68">
        <v>1060</v>
      </c>
      <c r="D464" s="2" t="s">
        <v>27</v>
      </c>
      <c r="E464" s="17" t="s">
        <v>1147</v>
      </c>
      <c r="F464" s="69" t="s">
        <v>28</v>
      </c>
      <c r="G464" s="3"/>
      <c r="H464" s="3"/>
      <c r="I464" s="10" t="str">
        <f t="shared" si="7"/>
        <v>01060</v>
      </c>
    </row>
    <row r="465" spans="1:9">
      <c r="A465" s="66"/>
      <c r="C465" s="68">
        <v>1060</v>
      </c>
      <c r="D465" s="2" t="s">
        <v>29</v>
      </c>
      <c r="E465" s="18" t="s">
        <v>1148</v>
      </c>
      <c r="F465" s="69" t="s">
        <v>30</v>
      </c>
      <c r="G465" s="3">
        <v>2</v>
      </c>
      <c r="H465" s="3"/>
      <c r="I465" s="10" t="str">
        <f t="shared" si="7"/>
        <v>01060</v>
      </c>
    </row>
    <row r="466" spans="1:9">
      <c r="A466" s="66"/>
      <c r="C466" s="68">
        <v>1060</v>
      </c>
      <c r="D466" s="2" t="s">
        <v>31</v>
      </c>
      <c r="E466" s="18" t="s">
        <v>1148</v>
      </c>
      <c r="F466" s="69" t="s">
        <v>32</v>
      </c>
      <c r="G466" s="3">
        <v>1</v>
      </c>
      <c r="H466" s="3"/>
      <c r="I466" s="10" t="str">
        <f t="shared" si="7"/>
        <v>01060</v>
      </c>
    </row>
    <row r="467" spans="1:9">
      <c r="A467" s="66"/>
      <c r="C467" s="68">
        <v>1060</v>
      </c>
      <c r="D467" s="2" t="s">
        <v>33</v>
      </c>
      <c r="E467" s="18" t="s">
        <v>1148</v>
      </c>
      <c r="F467" s="69" t="s">
        <v>34</v>
      </c>
      <c r="G467" s="3"/>
      <c r="H467" s="3"/>
      <c r="I467" s="10" t="str">
        <f t="shared" si="7"/>
        <v>01060</v>
      </c>
    </row>
    <row r="468" spans="1:9">
      <c r="A468" s="66"/>
      <c r="C468" s="68">
        <v>1060</v>
      </c>
      <c r="D468" s="2" t="s">
        <v>35</v>
      </c>
      <c r="E468" s="19" t="s">
        <v>1150</v>
      </c>
      <c r="F468" s="69" t="s">
        <v>36</v>
      </c>
      <c r="G468" s="3">
        <v>2</v>
      </c>
      <c r="H468" s="3"/>
      <c r="I468" s="10" t="str">
        <f t="shared" si="7"/>
        <v>01060</v>
      </c>
    </row>
    <row r="469" spans="1:9">
      <c r="A469" s="66"/>
      <c r="C469" s="68">
        <v>1060</v>
      </c>
      <c r="D469" s="2" t="s">
        <v>37</v>
      </c>
      <c r="E469" s="23" t="s">
        <v>1149</v>
      </c>
      <c r="F469" s="69" t="s">
        <v>38</v>
      </c>
      <c r="G469" s="3">
        <v>6</v>
      </c>
      <c r="H469" s="3">
        <v>959</v>
      </c>
      <c r="I469" s="10" t="str">
        <f t="shared" si="7"/>
        <v>01060</v>
      </c>
    </row>
    <row r="470" spans="1:9">
      <c r="A470" s="66"/>
      <c r="C470" s="68">
        <v>1060</v>
      </c>
      <c r="D470" s="2" t="s">
        <v>39</v>
      </c>
      <c r="E470" s="23" t="s">
        <v>1149</v>
      </c>
      <c r="F470" s="69" t="s">
        <v>40</v>
      </c>
      <c r="G470" s="3">
        <v>2</v>
      </c>
      <c r="H470" s="3"/>
      <c r="I470" s="10" t="str">
        <f t="shared" si="7"/>
        <v>01060</v>
      </c>
    </row>
    <row r="471" spans="1:9">
      <c r="A471" s="66"/>
      <c r="C471" s="68">
        <v>1060</v>
      </c>
      <c r="D471" s="2" t="s">
        <v>41</v>
      </c>
      <c r="E471" s="16" t="s">
        <v>1146</v>
      </c>
      <c r="F471" s="69" t="s">
        <v>42</v>
      </c>
      <c r="G471" s="3"/>
      <c r="H471" s="3"/>
      <c r="I471" s="10" t="str">
        <f t="shared" si="7"/>
        <v>01060</v>
      </c>
    </row>
    <row r="472" spans="1:9">
      <c r="A472" s="66"/>
      <c r="C472" s="68">
        <v>1060</v>
      </c>
      <c r="D472" s="2" t="s">
        <v>43</v>
      </c>
      <c r="E472" s="16" t="s">
        <v>1146</v>
      </c>
      <c r="F472" s="69" t="s">
        <v>44</v>
      </c>
      <c r="G472" s="3">
        <v>11</v>
      </c>
      <c r="H472" s="3">
        <v>1769</v>
      </c>
      <c r="I472" s="10" t="str">
        <f t="shared" si="7"/>
        <v>01060</v>
      </c>
    </row>
    <row r="473" spans="1:9">
      <c r="A473" s="66"/>
      <c r="C473" s="68">
        <v>1060</v>
      </c>
      <c r="D473" s="2" t="s">
        <v>45</v>
      </c>
      <c r="E473" s="16" t="s">
        <v>1146</v>
      </c>
      <c r="F473" s="69" t="s">
        <v>46</v>
      </c>
      <c r="G473" s="3">
        <v>1</v>
      </c>
      <c r="H473" s="3"/>
      <c r="I473" s="10" t="str">
        <f t="shared" si="7"/>
        <v>01060</v>
      </c>
    </row>
    <row r="474" spans="1:9">
      <c r="A474" s="66"/>
      <c r="C474" s="68">
        <v>1060</v>
      </c>
      <c r="D474" s="2" t="s">
        <v>47</v>
      </c>
      <c r="E474" s="16" t="s">
        <v>1146</v>
      </c>
      <c r="F474" s="69" t="s">
        <v>48</v>
      </c>
      <c r="G474" s="3">
        <v>12</v>
      </c>
      <c r="H474" s="3">
        <v>956</v>
      </c>
      <c r="I474" s="10" t="str">
        <f t="shared" si="7"/>
        <v>01060</v>
      </c>
    </row>
    <row r="475" spans="1:9">
      <c r="A475" s="66"/>
      <c r="C475" s="68">
        <v>1060</v>
      </c>
      <c r="D475" s="2" t="s">
        <v>49</v>
      </c>
      <c r="E475" s="14" t="s">
        <v>1144</v>
      </c>
      <c r="F475" s="69" t="s">
        <v>50</v>
      </c>
      <c r="G475" s="3">
        <v>22</v>
      </c>
      <c r="H475" s="3">
        <v>1317</v>
      </c>
      <c r="I475" s="10" t="str">
        <f t="shared" si="7"/>
        <v>01060</v>
      </c>
    </row>
    <row r="476" spans="1:9">
      <c r="A476" s="66"/>
      <c r="C476" s="68">
        <v>1060</v>
      </c>
      <c r="D476" s="2" t="s">
        <v>51</v>
      </c>
      <c r="E476" s="15" t="s">
        <v>1145</v>
      </c>
      <c r="F476" s="69" t="s">
        <v>52</v>
      </c>
      <c r="G476" s="3">
        <v>1</v>
      </c>
      <c r="H476" s="3"/>
      <c r="I476" s="10" t="str">
        <f t="shared" si="7"/>
        <v>01060</v>
      </c>
    </row>
    <row r="477" spans="1:9">
      <c r="A477" s="66"/>
      <c r="C477" s="68">
        <v>1060</v>
      </c>
      <c r="D477" s="2" t="s">
        <v>53</v>
      </c>
      <c r="E477" s="15" t="s">
        <v>1145</v>
      </c>
      <c r="F477" s="69" t="s">
        <v>54</v>
      </c>
      <c r="G477" s="3">
        <v>15</v>
      </c>
      <c r="H477" s="3">
        <v>762</v>
      </c>
      <c r="I477" s="10" t="str">
        <f t="shared" si="7"/>
        <v>01060</v>
      </c>
    </row>
    <row r="478" spans="1:9">
      <c r="A478" s="66"/>
      <c r="C478" s="68">
        <v>1060</v>
      </c>
      <c r="D478" s="2" t="s">
        <v>55</v>
      </c>
      <c r="E478" s="21" t="s">
        <v>1152</v>
      </c>
      <c r="F478" s="69" t="s">
        <v>56</v>
      </c>
      <c r="G478" s="3">
        <v>7</v>
      </c>
      <c r="H478" s="3">
        <v>289</v>
      </c>
      <c r="I478" s="10" t="str">
        <f t="shared" si="7"/>
        <v>01060</v>
      </c>
    </row>
    <row r="479" spans="1:9">
      <c r="A479" s="66"/>
      <c r="C479" s="68">
        <v>1060</v>
      </c>
      <c r="D479" s="2" t="s">
        <v>57</v>
      </c>
      <c r="E479" s="21" t="s">
        <v>1152</v>
      </c>
      <c r="F479" s="69" t="s">
        <v>58</v>
      </c>
      <c r="G479" s="3">
        <v>7</v>
      </c>
      <c r="H479" s="3">
        <v>598</v>
      </c>
      <c r="I479" s="10" t="str">
        <f t="shared" si="7"/>
        <v>01060</v>
      </c>
    </row>
    <row r="480" spans="1:9">
      <c r="A480" s="66"/>
      <c r="C480" s="68">
        <v>1060</v>
      </c>
      <c r="D480" s="2" t="s">
        <v>59</v>
      </c>
      <c r="E480" s="21" t="s">
        <v>1152</v>
      </c>
      <c r="F480" s="69" t="s">
        <v>60</v>
      </c>
      <c r="G480" s="3">
        <v>21</v>
      </c>
      <c r="H480" s="3">
        <v>3035</v>
      </c>
      <c r="I480" s="10" t="str">
        <f t="shared" si="7"/>
        <v>01060</v>
      </c>
    </row>
    <row r="481" spans="1:9">
      <c r="A481" s="66"/>
      <c r="C481" s="68">
        <v>1060</v>
      </c>
      <c r="D481" s="2" t="s">
        <v>61</v>
      </c>
      <c r="E481" s="20" t="s">
        <v>1151</v>
      </c>
      <c r="F481" s="69" t="s">
        <v>62</v>
      </c>
      <c r="G481" s="3">
        <v>1</v>
      </c>
      <c r="H481" s="3"/>
      <c r="I481" s="10" t="str">
        <f t="shared" si="7"/>
        <v>01060</v>
      </c>
    </row>
    <row r="482" spans="1:9">
      <c r="A482" s="66"/>
      <c r="C482" s="68">
        <v>1060</v>
      </c>
      <c r="D482" s="2" t="s">
        <v>63</v>
      </c>
      <c r="E482" s="20" t="s">
        <v>1151</v>
      </c>
      <c r="F482" s="69" t="s">
        <v>64</v>
      </c>
      <c r="G482" s="3">
        <v>1</v>
      </c>
      <c r="H482" s="3"/>
      <c r="I482" s="10" t="str">
        <f t="shared" si="7"/>
        <v>01060</v>
      </c>
    </row>
    <row r="483" spans="1:9">
      <c r="A483" s="66"/>
      <c r="C483" s="68">
        <v>1060</v>
      </c>
      <c r="D483" s="2" t="s">
        <v>65</v>
      </c>
      <c r="E483" s="19" t="s">
        <v>1150</v>
      </c>
      <c r="F483" s="69" t="s">
        <v>66</v>
      </c>
      <c r="G483" s="3">
        <v>4</v>
      </c>
      <c r="H483" s="3">
        <v>238</v>
      </c>
      <c r="I483" s="10" t="str">
        <f t="shared" si="7"/>
        <v>01060</v>
      </c>
    </row>
    <row r="484" spans="1:9">
      <c r="A484" s="66"/>
      <c r="C484" s="68">
        <v>1060</v>
      </c>
      <c r="D484" s="2" t="s">
        <v>67</v>
      </c>
      <c r="E484" s="22" t="s">
        <v>1153</v>
      </c>
      <c r="F484" s="69" t="s">
        <v>68</v>
      </c>
      <c r="G484" s="3">
        <v>11</v>
      </c>
      <c r="H484" s="3">
        <v>3041</v>
      </c>
      <c r="I484" s="10" t="str">
        <f t="shared" si="7"/>
        <v>01060</v>
      </c>
    </row>
    <row r="485" spans="1:9">
      <c r="A485" s="66"/>
      <c r="C485" s="68">
        <v>1060</v>
      </c>
      <c r="D485" s="2" t="s">
        <v>69</v>
      </c>
      <c r="E485" s="21" t="s">
        <v>1152</v>
      </c>
      <c r="F485" s="69" t="s">
        <v>70</v>
      </c>
      <c r="G485" s="3">
        <v>9</v>
      </c>
      <c r="H485" s="3">
        <v>447</v>
      </c>
      <c r="I485" s="10" t="str">
        <f t="shared" si="7"/>
        <v>01060</v>
      </c>
    </row>
    <row r="486" spans="1:9">
      <c r="A486" s="66"/>
      <c r="C486" s="66">
        <v>1060</v>
      </c>
      <c r="E486" s="71"/>
      <c r="F486" s="69" t="s">
        <v>71</v>
      </c>
      <c r="G486" s="3">
        <v>175</v>
      </c>
      <c r="H486" s="3">
        <v>16757</v>
      </c>
      <c r="I486" s="10" t="str">
        <f t="shared" si="7"/>
        <v>01060</v>
      </c>
    </row>
    <row r="487" spans="1:9">
      <c r="A487" s="65" t="s">
        <v>100</v>
      </c>
      <c r="B487" s="2" t="s">
        <v>101</v>
      </c>
      <c r="C487" s="68">
        <v>1061</v>
      </c>
      <c r="D487" s="2" t="s">
        <v>9</v>
      </c>
      <c r="E487" s="14" t="s">
        <v>1144</v>
      </c>
      <c r="F487" s="69" t="s">
        <v>10</v>
      </c>
      <c r="G487" s="3">
        <v>2</v>
      </c>
      <c r="H487" s="3"/>
      <c r="I487" s="10" t="str">
        <f t="shared" si="7"/>
        <v>01061</v>
      </c>
    </row>
    <row r="488" spans="1:9">
      <c r="A488" s="66"/>
      <c r="C488" s="68">
        <v>1061</v>
      </c>
      <c r="D488" s="2" t="s">
        <v>11</v>
      </c>
      <c r="E488" s="14" t="s">
        <v>1144</v>
      </c>
      <c r="F488" s="69" t="s">
        <v>12</v>
      </c>
      <c r="G488" s="3"/>
      <c r="H488" s="3"/>
      <c r="I488" s="10" t="str">
        <f t="shared" si="7"/>
        <v>01061</v>
      </c>
    </row>
    <row r="489" spans="1:9">
      <c r="A489" s="66"/>
      <c r="C489" s="68">
        <v>1061</v>
      </c>
      <c r="D489" s="2" t="s">
        <v>13</v>
      </c>
      <c r="E489" s="14" t="s">
        <v>1144</v>
      </c>
      <c r="F489" s="69" t="s">
        <v>14</v>
      </c>
      <c r="G489" s="3"/>
      <c r="H489" s="3"/>
      <c r="I489" s="10" t="str">
        <f t="shared" si="7"/>
        <v>01061</v>
      </c>
    </row>
    <row r="490" spans="1:9">
      <c r="A490" s="66"/>
      <c r="C490" s="68">
        <v>1061</v>
      </c>
      <c r="D490" s="2" t="s">
        <v>15</v>
      </c>
      <c r="E490" s="15" t="s">
        <v>1145</v>
      </c>
      <c r="F490" s="69" t="s">
        <v>16</v>
      </c>
      <c r="G490" s="3"/>
      <c r="H490" s="3"/>
      <c r="I490" s="10" t="str">
        <f t="shared" si="7"/>
        <v>01061</v>
      </c>
    </row>
    <row r="491" spans="1:9">
      <c r="A491" s="66"/>
      <c r="C491" s="68">
        <v>1061</v>
      </c>
      <c r="D491" s="2" t="s">
        <v>17</v>
      </c>
      <c r="E491" s="14" t="s">
        <v>1144</v>
      </c>
      <c r="F491" s="69" t="s">
        <v>18</v>
      </c>
      <c r="G491" s="3">
        <v>2</v>
      </c>
      <c r="H491" s="3"/>
      <c r="I491" s="10" t="str">
        <f t="shared" si="7"/>
        <v>01061</v>
      </c>
    </row>
    <row r="492" spans="1:9">
      <c r="A492" s="66"/>
      <c r="C492" s="68">
        <v>1061</v>
      </c>
      <c r="D492" s="2" t="s">
        <v>19</v>
      </c>
      <c r="E492" s="14" t="s">
        <v>1144</v>
      </c>
      <c r="F492" s="69" t="s">
        <v>20</v>
      </c>
      <c r="G492" s="3"/>
      <c r="H492" s="3"/>
      <c r="I492" s="10" t="str">
        <f t="shared" si="7"/>
        <v>01061</v>
      </c>
    </row>
    <row r="493" spans="1:9">
      <c r="A493" s="66"/>
      <c r="C493" s="68">
        <v>1061</v>
      </c>
      <c r="D493" s="2" t="s">
        <v>21</v>
      </c>
      <c r="E493" s="4"/>
      <c r="F493" s="69" t="s">
        <v>22</v>
      </c>
      <c r="G493" s="3">
        <v>71</v>
      </c>
      <c r="H493" s="3"/>
      <c r="I493" s="10" t="str">
        <f t="shared" si="7"/>
        <v>01061</v>
      </c>
    </row>
    <row r="494" spans="1:9">
      <c r="A494" s="66"/>
      <c r="C494" s="68">
        <v>1061</v>
      </c>
      <c r="D494" s="2" t="s">
        <v>23</v>
      </c>
      <c r="E494" s="17" t="s">
        <v>1147</v>
      </c>
      <c r="F494" s="69" t="s">
        <v>24</v>
      </c>
      <c r="G494" s="3">
        <v>13</v>
      </c>
      <c r="H494" s="3">
        <v>911</v>
      </c>
      <c r="I494" s="10" t="str">
        <f t="shared" si="7"/>
        <v>01061</v>
      </c>
    </row>
    <row r="495" spans="1:9">
      <c r="A495" s="66"/>
      <c r="C495" s="68">
        <v>1061</v>
      </c>
      <c r="D495" s="2" t="s">
        <v>25</v>
      </c>
      <c r="E495" s="17" t="s">
        <v>1147</v>
      </c>
      <c r="F495" s="69" t="s">
        <v>26</v>
      </c>
      <c r="G495" s="3"/>
      <c r="H495" s="3"/>
      <c r="I495" s="10" t="str">
        <f t="shared" si="7"/>
        <v>01061</v>
      </c>
    </row>
    <row r="496" spans="1:9">
      <c r="A496" s="66"/>
      <c r="C496" s="68">
        <v>1061</v>
      </c>
      <c r="D496" s="2" t="s">
        <v>27</v>
      </c>
      <c r="E496" s="17" t="s">
        <v>1147</v>
      </c>
      <c r="F496" s="69" t="s">
        <v>28</v>
      </c>
      <c r="G496" s="3"/>
      <c r="H496" s="3"/>
      <c r="I496" s="10" t="str">
        <f t="shared" si="7"/>
        <v>01061</v>
      </c>
    </row>
    <row r="497" spans="1:9">
      <c r="A497" s="66"/>
      <c r="C497" s="68">
        <v>1061</v>
      </c>
      <c r="D497" s="2" t="s">
        <v>29</v>
      </c>
      <c r="E497" s="18" t="s">
        <v>1148</v>
      </c>
      <c r="F497" s="69" t="s">
        <v>30</v>
      </c>
      <c r="G497" s="3"/>
      <c r="H497" s="3"/>
      <c r="I497" s="10" t="str">
        <f t="shared" si="7"/>
        <v>01061</v>
      </c>
    </row>
    <row r="498" spans="1:9">
      <c r="A498" s="66"/>
      <c r="C498" s="68">
        <v>1061</v>
      </c>
      <c r="D498" s="2" t="s">
        <v>31</v>
      </c>
      <c r="E498" s="18" t="s">
        <v>1148</v>
      </c>
      <c r="F498" s="69" t="s">
        <v>32</v>
      </c>
      <c r="G498" s="3"/>
      <c r="H498" s="3"/>
      <c r="I498" s="10" t="str">
        <f t="shared" si="7"/>
        <v>01061</v>
      </c>
    </row>
    <row r="499" spans="1:9">
      <c r="A499" s="66"/>
      <c r="C499" s="68">
        <v>1061</v>
      </c>
      <c r="D499" s="2" t="s">
        <v>33</v>
      </c>
      <c r="E499" s="18" t="s">
        <v>1148</v>
      </c>
      <c r="F499" s="69" t="s">
        <v>34</v>
      </c>
      <c r="G499" s="3"/>
      <c r="H499" s="3"/>
      <c r="I499" s="10" t="str">
        <f t="shared" si="7"/>
        <v>01061</v>
      </c>
    </row>
    <row r="500" spans="1:9">
      <c r="A500" s="66"/>
      <c r="C500" s="68">
        <v>1061</v>
      </c>
      <c r="D500" s="2" t="s">
        <v>35</v>
      </c>
      <c r="E500" s="19" t="s">
        <v>1150</v>
      </c>
      <c r="F500" s="69" t="s">
        <v>36</v>
      </c>
      <c r="G500" s="3">
        <v>2</v>
      </c>
      <c r="H500" s="3"/>
      <c r="I500" s="10" t="str">
        <f t="shared" si="7"/>
        <v>01061</v>
      </c>
    </row>
    <row r="501" spans="1:9">
      <c r="A501" s="66"/>
      <c r="C501" s="68">
        <v>1061</v>
      </c>
      <c r="D501" s="2" t="s">
        <v>37</v>
      </c>
      <c r="E501" s="23" t="s">
        <v>1149</v>
      </c>
      <c r="F501" s="69" t="s">
        <v>38</v>
      </c>
      <c r="G501" s="3">
        <v>2</v>
      </c>
      <c r="H501" s="3"/>
      <c r="I501" s="10" t="str">
        <f t="shared" si="7"/>
        <v>01061</v>
      </c>
    </row>
    <row r="502" spans="1:9">
      <c r="A502" s="66"/>
      <c r="C502" s="68">
        <v>1061</v>
      </c>
      <c r="D502" s="2" t="s">
        <v>39</v>
      </c>
      <c r="E502" s="23" t="s">
        <v>1149</v>
      </c>
      <c r="F502" s="69" t="s">
        <v>40</v>
      </c>
      <c r="G502" s="3"/>
      <c r="H502" s="3"/>
      <c r="I502" s="10" t="str">
        <f t="shared" si="7"/>
        <v>01061</v>
      </c>
    </row>
    <row r="503" spans="1:9">
      <c r="A503" s="66"/>
      <c r="C503" s="68">
        <v>1061</v>
      </c>
      <c r="D503" s="2" t="s">
        <v>41</v>
      </c>
      <c r="E503" s="16" t="s">
        <v>1146</v>
      </c>
      <c r="F503" s="69" t="s">
        <v>42</v>
      </c>
      <c r="G503" s="3"/>
      <c r="H503" s="3"/>
      <c r="I503" s="10" t="str">
        <f t="shared" si="7"/>
        <v>01061</v>
      </c>
    </row>
    <row r="504" spans="1:9">
      <c r="A504" s="66"/>
      <c r="C504" s="68">
        <v>1061</v>
      </c>
      <c r="D504" s="2" t="s">
        <v>43</v>
      </c>
      <c r="E504" s="16" t="s">
        <v>1146</v>
      </c>
      <c r="F504" s="69" t="s">
        <v>44</v>
      </c>
      <c r="G504" s="3">
        <v>2</v>
      </c>
      <c r="H504" s="3"/>
      <c r="I504" s="10" t="str">
        <f t="shared" si="7"/>
        <v>01061</v>
      </c>
    </row>
    <row r="505" spans="1:9">
      <c r="A505" s="66"/>
      <c r="C505" s="68">
        <v>1061</v>
      </c>
      <c r="D505" s="2" t="s">
        <v>45</v>
      </c>
      <c r="E505" s="16" t="s">
        <v>1146</v>
      </c>
      <c r="F505" s="69" t="s">
        <v>46</v>
      </c>
      <c r="G505" s="3">
        <v>1</v>
      </c>
      <c r="H505" s="3"/>
      <c r="I505" s="10" t="str">
        <f t="shared" si="7"/>
        <v>01061</v>
      </c>
    </row>
    <row r="506" spans="1:9">
      <c r="A506" s="66"/>
      <c r="C506" s="68">
        <v>1061</v>
      </c>
      <c r="D506" s="2" t="s">
        <v>47</v>
      </c>
      <c r="E506" s="16" t="s">
        <v>1146</v>
      </c>
      <c r="F506" s="69" t="s">
        <v>48</v>
      </c>
      <c r="G506" s="3">
        <v>6</v>
      </c>
      <c r="H506" s="3">
        <v>552</v>
      </c>
      <c r="I506" s="10" t="str">
        <f t="shared" si="7"/>
        <v>01061</v>
      </c>
    </row>
    <row r="507" spans="1:9">
      <c r="A507" s="66"/>
      <c r="C507" s="68">
        <v>1061</v>
      </c>
      <c r="D507" s="2" t="s">
        <v>49</v>
      </c>
      <c r="E507" s="14" t="s">
        <v>1144</v>
      </c>
      <c r="F507" s="69" t="s">
        <v>50</v>
      </c>
      <c r="G507" s="3">
        <v>6</v>
      </c>
      <c r="H507" s="3">
        <v>377</v>
      </c>
      <c r="I507" s="10" t="str">
        <f t="shared" si="7"/>
        <v>01061</v>
      </c>
    </row>
    <row r="508" spans="1:9">
      <c r="A508" s="66"/>
      <c r="C508" s="68">
        <v>1061</v>
      </c>
      <c r="D508" s="2" t="s">
        <v>51</v>
      </c>
      <c r="E508" s="15" t="s">
        <v>1145</v>
      </c>
      <c r="F508" s="69" t="s">
        <v>52</v>
      </c>
      <c r="G508" s="3"/>
      <c r="H508" s="3"/>
      <c r="I508" s="10" t="str">
        <f t="shared" si="7"/>
        <v>01061</v>
      </c>
    </row>
    <row r="509" spans="1:9">
      <c r="A509" s="66"/>
      <c r="C509" s="68">
        <v>1061</v>
      </c>
      <c r="D509" s="2" t="s">
        <v>53</v>
      </c>
      <c r="E509" s="15" t="s">
        <v>1145</v>
      </c>
      <c r="F509" s="69" t="s">
        <v>54</v>
      </c>
      <c r="G509" s="3">
        <v>13</v>
      </c>
      <c r="H509" s="3">
        <v>836</v>
      </c>
      <c r="I509" s="10" t="str">
        <f t="shared" si="7"/>
        <v>01061</v>
      </c>
    </row>
    <row r="510" spans="1:9">
      <c r="A510" s="66"/>
      <c r="C510" s="68">
        <v>1061</v>
      </c>
      <c r="D510" s="2" t="s">
        <v>55</v>
      </c>
      <c r="E510" s="21" t="s">
        <v>1152</v>
      </c>
      <c r="F510" s="69" t="s">
        <v>56</v>
      </c>
      <c r="G510" s="3">
        <v>4</v>
      </c>
      <c r="H510" s="3">
        <v>585</v>
      </c>
      <c r="I510" s="10" t="str">
        <f t="shared" si="7"/>
        <v>01061</v>
      </c>
    </row>
    <row r="511" spans="1:9">
      <c r="A511" s="66"/>
      <c r="C511" s="68">
        <v>1061</v>
      </c>
      <c r="D511" s="2" t="s">
        <v>57</v>
      </c>
      <c r="E511" s="21" t="s">
        <v>1152</v>
      </c>
      <c r="F511" s="69" t="s">
        <v>58</v>
      </c>
      <c r="G511" s="3">
        <v>2</v>
      </c>
      <c r="H511" s="3"/>
      <c r="I511" s="10" t="str">
        <f t="shared" si="7"/>
        <v>01061</v>
      </c>
    </row>
    <row r="512" spans="1:9">
      <c r="A512" s="66"/>
      <c r="C512" s="68">
        <v>1061</v>
      </c>
      <c r="D512" s="2" t="s">
        <v>59</v>
      </c>
      <c r="E512" s="21" t="s">
        <v>1152</v>
      </c>
      <c r="F512" s="69" t="s">
        <v>60</v>
      </c>
      <c r="G512" s="3">
        <v>13</v>
      </c>
      <c r="H512" s="3">
        <v>1257</v>
      </c>
      <c r="I512" s="10" t="str">
        <f t="shared" si="7"/>
        <v>01061</v>
      </c>
    </row>
    <row r="513" spans="1:9">
      <c r="A513" s="66"/>
      <c r="C513" s="68">
        <v>1061</v>
      </c>
      <c r="D513" s="2" t="s">
        <v>61</v>
      </c>
      <c r="E513" s="20" t="s">
        <v>1151</v>
      </c>
      <c r="F513" s="69" t="s">
        <v>62</v>
      </c>
      <c r="G513" s="3"/>
      <c r="H513" s="3"/>
      <c r="I513" s="10" t="str">
        <f t="shared" si="7"/>
        <v>01061</v>
      </c>
    </row>
    <row r="514" spans="1:9">
      <c r="A514" s="66"/>
      <c r="C514" s="68">
        <v>1061</v>
      </c>
      <c r="D514" s="2" t="s">
        <v>63</v>
      </c>
      <c r="E514" s="20" t="s">
        <v>1151</v>
      </c>
      <c r="F514" s="69" t="s">
        <v>64</v>
      </c>
      <c r="G514" s="3"/>
      <c r="H514" s="3"/>
      <c r="I514" s="10" t="str">
        <f t="shared" si="7"/>
        <v>01061</v>
      </c>
    </row>
    <row r="515" spans="1:9">
      <c r="A515" s="66"/>
      <c r="C515" s="68">
        <v>1061</v>
      </c>
      <c r="D515" s="2" t="s">
        <v>65</v>
      </c>
      <c r="E515" s="19" t="s">
        <v>1150</v>
      </c>
      <c r="F515" s="69" t="s">
        <v>66</v>
      </c>
      <c r="G515" s="3"/>
      <c r="H515" s="3"/>
      <c r="I515" s="10" t="str">
        <f t="shared" si="7"/>
        <v>01061</v>
      </c>
    </row>
    <row r="516" spans="1:9">
      <c r="A516" s="66"/>
      <c r="C516" s="68">
        <v>1061</v>
      </c>
      <c r="D516" s="2" t="s">
        <v>67</v>
      </c>
      <c r="E516" s="22" t="s">
        <v>1153</v>
      </c>
      <c r="F516" s="69" t="s">
        <v>68</v>
      </c>
      <c r="G516" s="3">
        <v>3</v>
      </c>
      <c r="H516" s="3">
        <v>103</v>
      </c>
      <c r="I516" s="10" t="str">
        <f t="shared" si="7"/>
        <v>01061</v>
      </c>
    </row>
    <row r="517" spans="1:9">
      <c r="A517" s="66"/>
      <c r="C517" s="68">
        <v>1061</v>
      </c>
      <c r="D517" s="2" t="s">
        <v>69</v>
      </c>
      <c r="E517" s="21" t="s">
        <v>1152</v>
      </c>
      <c r="F517" s="69" t="s">
        <v>70</v>
      </c>
      <c r="G517" s="3">
        <v>4</v>
      </c>
      <c r="H517" s="3">
        <v>191</v>
      </c>
      <c r="I517" s="10" t="str">
        <f t="shared" si="7"/>
        <v>01061</v>
      </c>
    </row>
    <row r="518" spans="1:9">
      <c r="A518" s="66"/>
      <c r="C518" s="66">
        <v>1061</v>
      </c>
      <c r="E518" s="71"/>
      <c r="F518" s="69" t="s">
        <v>71</v>
      </c>
      <c r="G518" s="3">
        <v>73</v>
      </c>
      <c r="H518" s="3">
        <v>6414</v>
      </c>
      <c r="I518" s="10" t="str">
        <f t="shared" si="7"/>
        <v>01061</v>
      </c>
    </row>
    <row r="519" spans="1:9">
      <c r="A519" s="65" t="s">
        <v>102</v>
      </c>
      <c r="B519" s="2" t="s">
        <v>103</v>
      </c>
      <c r="C519" s="68">
        <v>1062</v>
      </c>
      <c r="D519" s="2" t="s">
        <v>9</v>
      </c>
      <c r="E519" s="14" t="s">
        <v>1144</v>
      </c>
      <c r="F519" s="69" t="s">
        <v>10</v>
      </c>
      <c r="G519" s="3"/>
      <c r="H519" s="3"/>
      <c r="I519" s="10" t="str">
        <f t="shared" si="7"/>
        <v>01062</v>
      </c>
    </row>
    <row r="520" spans="1:9">
      <c r="A520" s="66"/>
      <c r="C520" s="68">
        <v>1062</v>
      </c>
      <c r="D520" s="2" t="s">
        <v>11</v>
      </c>
      <c r="E520" s="14" t="s">
        <v>1144</v>
      </c>
      <c r="F520" s="69" t="s">
        <v>12</v>
      </c>
      <c r="G520" s="3"/>
      <c r="H520" s="3"/>
      <c r="I520" s="10" t="str">
        <f t="shared" si="7"/>
        <v>01062</v>
      </c>
    </row>
    <row r="521" spans="1:9">
      <c r="A521" s="66"/>
      <c r="C521" s="68">
        <v>1062</v>
      </c>
      <c r="D521" s="2" t="s">
        <v>13</v>
      </c>
      <c r="E521" s="14" t="s">
        <v>1144</v>
      </c>
      <c r="F521" s="69" t="s">
        <v>14</v>
      </c>
      <c r="G521" s="3"/>
      <c r="H521" s="3"/>
      <c r="I521" s="10" t="str">
        <f t="shared" ref="I521:I584" si="8">IF(A521="",I520,A521)</f>
        <v>01062</v>
      </c>
    </row>
    <row r="522" spans="1:9">
      <c r="A522" s="66"/>
      <c r="C522" s="68">
        <v>1062</v>
      </c>
      <c r="D522" s="2" t="s">
        <v>15</v>
      </c>
      <c r="E522" s="15" t="s">
        <v>1145</v>
      </c>
      <c r="F522" s="69" t="s">
        <v>16</v>
      </c>
      <c r="G522" s="3"/>
      <c r="H522" s="3"/>
      <c r="I522" s="10" t="str">
        <f t="shared" si="8"/>
        <v>01062</v>
      </c>
    </row>
    <row r="523" spans="1:9">
      <c r="A523" s="66"/>
      <c r="C523" s="68">
        <v>1062</v>
      </c>
      <c r="D523" s="2" t="s">
        <v>17</v>
      </c>
      <c r="E523" s="14" t="s">
        <v>1144</v>
      </c>
      <c r="F523" s="69" t="s">
        <v>18</v>
      </c>
      <c r="G523" s="3"/>
      <c r="H523" s="3"/>
      <c r="I523" s="10" t="str">
        <f t="shared" si="8"/>
        <v>01062</v>
      </c>
    </row>
    <row r="524" spans="1:9">
      <c r="A524" s="66"/>
      <c r="C524" s="68">
        <v>1062</v>
      </c>
      <c r="D524" s="2" t="s">
        <v>19</v>
      </c>
      <c r="E524" s="14" t="s">
        <v>1144</v>
      </c>
      <c r="F524" s="69" t="s">
        <v>20</v>
      </c>
      <c r="G524" s="3"/>
      <c r="H524" s="3"/>
      <c r="I524" s="10" t="str">
        <f t="shared" si="8"/>
        <v>01062</v>
      </c>
    </row>
    <row r="525" spans="1:9">
      <c r="A525" s="66"/>
      <c r="C525" s="68">
        <v>1062</v>
      </c>
      <c r="D525" s="2" t="s">
        <v>21</v>
      </c>
      <c r="E525" s="4"/>
      <c r="F525" s="69" t="s">
        <v>22</v>
      </c>
      <c r="G525" s="3">
        <v>148</v>
      </c>
      <c r="H525" s="3">
        <v>17050</v>
      </c>
      <c r="I525" s="10" t="str">
        <f t="shared" si="8"/>
        <v>01062</v>
      </c>
    </row>
    <row r="526" spans="1:9">
      <c r="A526" s="66"/>
      <c r="C526" s="68">
        <v>1062</v>
      </c>
      <c r="D526" s="2" t="s">
        <v>23</v>
      </c>
      <c r="E526" s="17" t="s">
        <v>1147</v>
      </c>
      <c r="F526" s="69" t="s">
        <v>24</v>
      </c>
      <c r="G526" s="3">
        <v>11</v>
      </c>
      <c r="H526" s="3">
        <v>1036</v>
      </c>
      <c r="I526" s="10" t="str">
        <f t="shared" si="8"/>
        <v>01062</v>
      </c>
    </row>
    <row r="527" spans="1:9">
      <c r="A527" s="66"/>
      <c r="C527" s="68">
        <v>1062</v>
      </c>
      <c r="D527" s="2" t="s">
        <v>25</v>
      </c>
      <c r="E527" s="17" t="s">
        <v>1147</v>
      </c>
      <c r="F527" s="69" t="s">
        <v>26</v>
      </c>
      <c r="G527" s="3">
        <v>3</v>
      </c>
      <c r="H527" s="3">
        <v>202</v>
      </c>
      <c r="I527" s="10" t="str">
        <f t="shared" si="8"/>
        <v>01062</v>
      </c>
    </row>
    <row r="528" spans="1:9">
      <c r="A528" s="66"/>
      <c r="C528" s="68">
        <v>1062</v>
      </c>
      <c r="D528" s="2" t="s">
        <v>27</v>
      </c>
      <c r="E528" s="17" t="s">
        <v>1147</v>
      </c>
      <c r="F528" s="69" t="s">
        <v>28</v>
      </c>
      <c r="G528" s="3"/>
      <c r="H528" s="3"/>
      <c r="I528" s="10" t="str">
        <f t="shared" si="8"/>
        <v>01062</v>
      </c>
    </row>
    <row r="529" spans="1:9">
      <c r="A529" s="66"/>
      <c r="C529" s="68">
        <v>1062</v>
      </c>
      <c r="D529" s="2" t="s">
        <v>29</v>
      </c>
      <c r="E529" s="18" t="s">
        <v>1148</v>
      </c>
      <c r="F529" s="69" t="s">
        <v>30</v>
      </c>
      <c r="G529" s="3"/>
      <c r="H529" s="3"/>
      <c r="I529" s="10" t="str">
        <f t="shared" si="8"/>
        <v>01062</v>
      </c>
    </row>
    <row r="530" spans="1:9">
      <c r="A530" s="66"/>
      <c r="C530" s="68">
        <v>1062</v>
      </c>
      <c r="D530" s="2" t="s">
        <v>31</v>
      </c>
      <c r="E530" s="18" t="s">
        <v>1148</v>
      </c>
      <c r="F530" s="69" t="s">
        <v>32</v>
      </c>
      <c r="G530" s="3">
        <v>1</v>
      </c>
      <c r="H530" s="3"/>
      <c r="I530" s="10" t="str">
        <f t="shared" si="8"/>
        <v>01062</v>
      </c>
    </row>
    <row r="531" spans="1:9">
      <c r="A531" s="66"/>
      <c r="C531" s="68">
        <v>1062</v>
      </c>
      <c r="D531" s="2" t="s">
        <v>33</v>
      </c>
      <c r="E531" s="18" t="s">
        <v>1148</v>
      </c>
      <c r="F531" s="69" t="s">
        <v>34</v>
      </c>
      <c r="G531" s="3"/>
      <c r="H531" s="3"/>
      <c r="I531" s="10" t="str">
        <f t="shared" si="8"/>
        <v>01062</v>
      </c>
    </row>
    <row r="532" spans="1:9">
      <c r="A532" s="66"/>
      <c r="C532" s="68">
        <v>1062</v>
      </c>
      <c r="D532" s="2" t="s">
        <v>35</v>
      </c>
      <c r="E532" s="19" t="s">
        <v>1150</v>
      </c>
      <c r="F532" s="69" t="s">
        <v>36</v>
      </c>
      <c r="G532" s="3">
        <v>2</v>
      </c>
      <c r="H532" s="3"/>
      <c r="I532" s="10" t="str">
        <f t="shared" si="8"/>
        <v>01062</v>
      </c>
    </row>
    <row r="533" spans="1:9">
      <c r="A533" s="66"/>
      <c r="C533" s="68">
        <v>1062</v>
      </c>
      <c r="D533" s="2" t="s">
        <v>37</v>
      </c>
      <c r="E533" s="23" t="s">
        <v>1149</v>
      </c>
      <c r="F533" s="69" t="s">
        <v>38</v>
      </c>
      <c r="G533" s="3">
        <v>5</v>
      </c>
      <c r="H533" s="3">
        <v>704</v>
      </c>
      <c r="I533" s="10" t="str">
        <f t="shared" si="8"/>
        <v>01062</v>
      </c>
    </row>
    <row r="534" spans="1:9">
      <c r="A534" s="66"/>
      <c r="C534" s="68">
        <v>1062</v>
      </c>
      <c r="D534" s="2" t="s">
        <v>39</v>
      </c>
      <c r="E534" s="23" t="s">
        <v>1149</v>
      </c>
      <c r="F534" s="69" t="s">
        <v>40</v>
      </c>
      <c r="G534" s="3">
        <v>10</v>
      </c>
      <c r="H534" s="3">
        <v>1040</v>
      </c>
      <c r="I534" s="10" t="str">
        <f t="shared" si="8"/>
        <v>01062</v>
      </c>
    </row>
    <row r="535" spans="1:9">
      <c r="A535" s="66"/>
      <c r="C535" s="68">
        <v>1062</v>
      </c>
      <c r="D535" s="2" t="s">
        <v>41</v>
      </c>
      <c r="E535" s="16" t="s">
        <v>1146</v>
      </c>
      <c r="F535" s="69" t="s">
        <v>42</v>
      </c>
      <c r="G535" s="3"/>
      <c r="H535" s="3"/>
      <c r="I535" s="10" t="str">
        <f t="shared" si="8"/>
        <v>01062</v>
      </c>
    </row>
    <row r="536" spans="1:9">
      <c r="A536" s="66"/>
      <c r="C536" s="68">
        <v>1062</v>
      </c>
      <c r="D536" s="2" t="s">
        <v>43</v>
      </c>
      <c r="E536" s="16" t="s">
        <v>1146</v>
      </c>
      <c r="F536" s="69" t="s">
        <v>44</v>
      </c>
      <c r="G536" s="3">
        <v>7</v>
      </c>
      <c r="H536" s="3">
        <v>661</v>
      </c>
      <c r="I536" s="10" t="str">
        <f t="shared" si="8"/>
        <v>01062</v>
      </c>
    </row>
    <row r="537" spans="1:9">
      <c r="A537" s="66"/>
      <c r="C537" s="68">
        <v>1062</v>
      </c>
      <c r="D537" s="2" t="s">
        <v>45</v>
      </c>
      <c r="E537" s="16" t="s">
        <v>1146</v>
      </c>
      <c r="F537" s="69" t="s">
        <v>46</v>
      </c>
      <c r="G537" s="3">
        <v>6</v>
      </c>
      <c r="H537" s="3">
        <v>1580</v>
      </c>
      <c r="I537" s="10" t="str">
        <f t="shared" si="8"/>
        <v>01062</v>
      </c>
    </row>
    <row r="538" spans="1:9">
      <c r="A538" s="66"/>
      <c r="C538" s="68">
        <v>1062</v>
      </c>
      <c r="D538" s="2" t="s">
        <v>47</v>
      </c>
      <c r="E538" s="16" t="s">
        <v>1146</v>
      </c>
      <c r="F538" s="69" t="s">
        <v>48</v>
      </c>
      <c r="G538" s="3">
        <v>13</v>
      </c>
      <c r="H538" s="3">
        <v>1400</v>
      </c>
      <c r="I538" s="10" t="str">
        <f t="shared" si="8"/>
        <v>01062</v>
      </c>
    </row>
    <row r="539" spans="1:9">
      <c r="A539" s="66"/>
      <c r="C539" s="68">
        <v>1062</v>
      </c>
      <c r="D539" s="2" t="s">
        <v>49</v>
      </c>
      <c r="E539" s="14" t="s">
        <v>1144</v>
      </c>
      <c r="F539" s="69" t="s">
        <v>50</v>
      </c>
      <c r="G539" s="3">
        <v>8</v>
      </c>
      <c r="H539" s="3">
        <v>221</v>
      </c>
      <c r="I539" s="10" t="str">
        <f t="shared" si="8"/>
        <v>01062</v>
      </c>
    </row>
    <row r="540" spans="1:9">
      <c r="A540" s="66"/>
      <c r="C540" s="68">
        <v>1062</v>
      </c>
      <c r="D540" s="2" t="s">
        <v>51</v>
      </c>
      <c r="E540" s="15" t="s">
        <v>1145</v>
      </c>
      <c r="F540" s="69" t="s">
        <v>52</v>
      </c>
      <c r="G540" s="3"/>
      <c r="H540" s="3"/>
      <c r="I540" s="10" t="str">
        <f t="shared" si="8"/>
        <v>01062</v>
      </c>
    </row>
    <row r="541" spans="1:9">
      <c r="A541" s="66"/>
      <c r="C541" s="68">
        <v>1062</v>
      </c>
      <c r="D541" s="2" t="s">
        <v>53</v>
      </c>
      <c r="E541" s="15" t="s">
        <v>1145</v>
      </c>
      <c r="F541" s="69" t="s">
        <v>54</v>
      </c>
      <c r="G541" s="3">
        <v>16</v>
      </c>
      <c r="H541" s="3">
        <v>882</v>
      </c>
      <c r="I541" s="10" t="str">
        <f t="shared" si="8"/>
        <v>01062</v>
      </c>
    </row>
    <row r="542" spans="1:9">
      <c r="A542" s="66"/>
      <c r="C542" s="68">
        <v>1062</v>
      </c>
      <c r="D542" s="2" t="s">
        <v>55</v>
      </c>
      <c r="E542" s="21" t="s">
        <v>1152</v>
      </c>
      <c r="F542" s="69" t="s">
        <v>56</v>
      </c>
      <c r="G542" s="3">
        <v>8</v>
      </c>
      <c r="H542" s="3">
        <v>1182</v>
      </c>
      <c r="I542" s="10" t="str">
        <f t="shared" si="8"/>
        <v>01062</v>
      </c>
    </row>
    <row r="543" spans="1:9">
      <c r="A543" s="66"/>
      <c r="C543" s="68">
        <v>1062</v>
      </c>
      <c r="D543" s="2" t="s">
        <v>57</v>
      </c>
      <c r="E543" s="21" t="s">
        <v>1152</v>
      </c>
      <c r="F543" s="69" t="s">
        <v>58</v>
      </c>
      <c r="G543" s="3">
        <v>5</v>
      </c>
      <c r="H543" s="3">
        <v>382</v>
      </c>
      <c r="I543" s="10" t="str">
        <f t="shared" si="8"/>
        <v>01062</v>
      </c>
    </row>
    <row r="544" spans="1:9">
      <c r="A544" s="66"/>
      <c r="C544" s="68">
        <v>1062</v>
      </c>
      <c r="D544" s="2" t="s">
        <v>59</v>
      </c>
      <c r="E544" s="21" t="s">
        <v>1152</v>
      </c>
      <c r="F544" s="69" t="s">
        <v>60</v>
      </c>
      <c r="G544" s="3">
        <v>26</v>
      </c>
      <c r="H544" s="3">
        <v>3979</v>
      </c>
      <c r="I544" s="10" t="str">
        <f t="shared" si="8"/>
        <v>01062</v>
      </c>
    </row>
    <row r="545" spans="1:9">
      <c r="A545" s="66"/>
      <c r="C545" s="68">
        <v>1062</v>
      </c>
      <c r="D545" s="2" t="s">
        <v>61</v>
      </c>
      <c r="E545" s="20" t="s">
        <v>1151</v>
      </c>
      <c r="F545" s="69" t="s">
        <v>62</v>
      </c>
      <c r="G545" s="3">
        <v>8</v>
      </c>
      <c r="H545" s="3">
        <v>1183</v>
      </c>
      <c r="I545" s="10" t="str">
        <f t="shared" si="8"/>
        <v>01062</v>
      </c>
    </row>
    <row r="546" spans="1:9">
      <c r="A546" s="66"/>
      <c r="C546" s="68">
        <v>1062</v>
      </c>
      <c r="D546" s="2" t="s">
        <v>63</v>
      </c>
      <c r="E546" s="20" t="s">
        <v>1151</v>
      </c>
      <c r="F546" s="69" t="s">
        <v>64</v>
      </c>
      <c r="G546" s="3"/>
      <c r="H546" s="3"/>
      <c r="I546" s="10" t="str">
        <f t="shared" si="8"/>
        <v>01062</v>
      </c>
    </row>
    <row r="547" spans="1:9">
      <c r="A547" s="66"/>
      <c r="C547" s="68">
        <v>1062</v>
      </c>
      <c r="D547" s="2" t="s">
        <v>65</v>
      </c>
      <c r="E547" s="19" t="s">
        <v>1150</v>
      </c>
      <c r="F547" s="69" t="s">
        <v>66</v>
      </c>
      <c r="G547" s="3">
        <v>2</v>
      </c>
      <c r="H547" s="3"/>
      <c r="I547" s="10" t="str">
        <f t="shared" si="8"/>
        <v>01062</v>
      </c>
    </row>
    <row r="548" spans="1:9">
      <c r="A548" s="66"/>
      <c r="C548" s="68">
        <v>1062</v>
      </c>
      <c r="D548" s="2" t="s">
        <v>67</v>
      </c>
      <c r="E548" s="22" t="s">
        <v>1153</v>
      </c>
      <c r="F548" s="69" t="s">
        <v>68</v>
      </c>
      <c r="G548" s="3">
        <v>7</v>
      </c>
      <c r="H548" s="3">
        <v>418</v>
      </c>
      <c r="I548" s="10" t="str">
        <f t="shared" si="8"/>
        <v>01062</v>
      </c>
    </row>
    <row r="549" spans="1:9">
      <c r="A549" s="66"/>
      <c r="C549" s="68">
        <v>1062</v>
      </c>
      <c r="D549" s="2" t="s">
        <v>69</v>
      </c>
      <c r="E549" s="21" t="s">
        <v>1152</v>
      </c>
      <c r="F549" s="69" t="s">
        <v>70</v>
      </c>
      <c r="G549" s="3">
        <v>10</v>
      </c>
      <c r="H549" s="3">
        <v>1860</v>
      </c>
      <c r="I549" s="10" t="str">
        <f t="shared" si="8"/>
        <v>01062</v>
      </c>
    </row>
    <row r="550" spans="1:9">
      <c r="A550" s="66"/>
      <c r="C550" s="66">
        <v>1062</v>
      </c>
      <c r="E550" s="71"/>
      <c r="F550" s="69" t="s">
        <v>71</v>
      </c>
      <c r="G550" s="3">
        <v>148</v>
      </c>
      <c r="H550" s="3">
        <v>17050</v>
      </c>
      <c r="I550" s="10" t="str">
        <f t="shared" si="8"/>
        <v>01062</v>
      </c>
    </row>
    <row r="551" spans="1:9">
      <c r="A551" s="65" t="s">
        <v>104</v>
      </c>
      <c r="B551" s="2" t="s">
        <v>105</v>
      </c>
      <c r="C551" s="68">
        <v>2</v>
      </c>
      <c r="D551" s="2" t="s">
        <v>9</v>
      </c>
      <c r="E551" s="14" t="s">
        <v>1144</v>
      </c>
      <c r="F551" s="69" t="s">
        <v>10</v>
      </c>
      <c r="G551" s="3">
        <v>5</v>
      </c>
      <c r="H551" s="3">
        <v>682</v>
      </c>
      <c r="I551" s="10" t="str">
        <f t="shared" si="8"/>
        <v>02</v>
      </c>
    </row>
    <row r="552" spans="1:9">
      <c r="A552" s="66"/>
      <c r="C552" s="68">
        <v>2</v>
      </c>
      <c r="D552" s="2" t="s">
        <v>11</v>
      </c>
      <c r="E552" s="14" t="s">
        <v>1144</v>
      </c>
      <c r="F552" s="69" t="s">
        <v>12</v>
      </c>
      <c r="G552" s="3"/>
      <c r="H552" s="3"/>
      <c r="I552" s="10" t="str">
        <f t="shared" si="8"/>
        <v>02</v>
      </c>
    </row>
    <row r="553" spans="1:9">
      <c r="A553" s="66"/>
      <c r="C553" s="68">
        <v>2</v>
      </c>
      <c r="D553" s="2" t="s">
        <v>13</v>
      </c>
      <c r="E553" s="14" t="s">
        <v>1144</v>
      </c>
      <c r="F553" s="69" t="s">
        <v>14</v>
      </c>
      <c r="G553" s="3">
        <v>2</v>
      </c>
      <c r="H553" s="3"/>
      <c r="I553" s="10" t="str">
        <f t="shared" si="8"/>
        <v>02</v>
      </c>
    </row>
    <row r="554" spans="1:9">
      <c r="A554" s="66"/>
      <c r="C554" s="68">
        <v>2</v>
      </c>
      <c r="D554" s="2" t="s">
        <v>15</v>
      </c>
      <c r="E554" s="15" t="s">
        <v>1145</v>
      </c>
      <c r="F554" s="69" t="s">
        <v>16</v>
      </c>
      <c r="G554" s="3"/>
      <c r="H554" s="3"/>
      <c r="I554" s="10" t="str">
        <f t="shared" si="8"/>
        <v>02</v>
      </c>
    </row>
    <row r="555" spans="1:9">
      <c r="A555" s="66"/>
      <c r="C555" s="68">
        <v>2</v>
      </c>
      <c r="D555" s="2" t="s">
        <v>17</v>
      </c>
      <c r="E555" s="14" t="s">
        <v>1144</v>
      </c>
      <c r="F555" s="69" t="s">
        <v>18</v>
      </c>
      <c r="G555" s="3">
        <v>3</v>
      </c>
      <c r="H555" s="3"/>
      <c r="I555" s="10" t="str">
        <f t="shared" si="8"/>
        <v>02</v>
      </c>
    </row>
    <row r="556" spans="1:9">
      <c r="A556" s="66"/>
      <c r="C556" s="68">
        <v>2</v>
      </c>
      <c r="D556" s="2" t="s">
        <v>19</v>
      </c>
      <c r="E556" s="14" t="s">
        <v>1144</v>
      </c>
      <c r="F556" s="69" t="s">
        <v>20</v>
      </c>
      <c r="G556" s="3"/>
      <c r="H556" s="3"/>
      <c r="I556" s="10" t="str">
        <f t="shared" si="8"/>
        <v>02</v>
      </c>
    </row>
    <row r="557" spans="1:9">
      <c r="A557" s="66"/>
      <c r="C557" s="68">
        <v>2</v>
      </c>
      <c r="D557" s="2" t="s">
        <v>21</v>
      </c>
      <c r="E557" s="4"/>
      <c r="F557" s="69" t="s">
        <v>22</v>
      </c>
      <c r="G557" s="3">
        <v>441</v>
      </c>
      <c r="H557" s="3">
        <v>90279</v>
      </c>
      <c r="I557" s="10" t="str">
        <f t="shared" si="8"/>
        <v>02</v>
      </c>
    </row>
    <row r="558" spans="1:9">
      <c r="A558" s="66"/>
      <c r="C558" s="68">
        <v>2</v>
      </c>
      <c r="D558" s="2" t="s">
        <v>23</v>
      </c>
      <c r="E558" s="17" t="s">
        <v>1147</v>
      </c>
      <c r="F558" s="69" t="s">
        <v>24</v>
      </c>
      <c r="G558" s="3">
        <v>67</v>
      </c>
      <c r="H558" s="3">
        <v>6967</v>
      </c>
      <c r="I558" s="10" t="str">
        <f t="shared" si="8"/>
        <v>02</v>
      </c>
    </row>
    <row r="559" spans="1:9">
      <c r="A559" s="66"/>
      <c r="C559" s="68">
        <v>2</v>
      </c>
      <c r="D559" s="2" t="s">
        <v>25</v>
      </c>
      <c r="E559" s="17" t="s">
        <v>1147</v>
      </c>
      <c r="F559" s="69" t="s">
        <v>26</v>
      </c>
      <c r="G559" s="3">
        <v>3</v>
      </c>
      <c r="H559" s="3">
        <v>252</v>
      </c>
      <c r="I559" s="10" t="str">
        <f t="shared" si="8"/>
        <v>02</v>
      </c>
    </row>
    <row r="560" spans="1:9">
      <c r="A560" s="66"/>
      <c r="C560" s="68">
        <v>2</v>
      </c>
      <c r="D560" s="2" t="s">
        <v>27</v>
      </c>
      <c r="E560" s="17" t="s">
        <v>1147</v>
      </c>
      <c r="F560" s="69" t="s">
        <v>28</v>
      </c>
      <c r="G560" s="3">
        <v>2</v>
      </c>
      <c r="H560" s="3"/>
      <c r="I560" s="10" t="str">
        <f t="shared" si="8"/>
        <v>02</v>
      </c>
    </row>
    <row r="561" spans="1:9">
      <c r="A561" s="66"/>
      <c r="C561" s="68">
        <v>2</v>
      </c>
      <c r="D561" s="2" t="s">
        <v>29</v>
      </c>
      <c r="E561" s="18" t="s">
        <v>1148</v>
      </c>
      <c r="F561" s="69" t="s">
        <v>30</v>
      </c>
      <c r="G561" s="3">
        <v>2</v>
      </c>
      <c r="H561" s="3"/>
      <c r="I561" s="10" t="str">
        <f t="shared" si="8"/>
        <v>02</v>
      </c>
    </row>
    <row r="562" spans="1:9">
      <c r="A562" s="66"/>
      <c r="C562" s="68">
        <v>2</v>
      </c>
      <c r="D562" s="2" t="s">
        <v>31</v>
      </c>
      <c r="E562" s="18" t="s">
        <v>1148</v>
      </c>
      <c r="F562" s="69" t="s">
        <v>32</v>
      </c>
      <c r="G562" s="3"/>
      <c r="H562" s="3"/>
      <c r="I562" s="10" t="str">
        <f t="shared" si="8"/>
        <v>02</v>
      </c>
    </row>
    <row r="563" spans="1:9">
      <c r="A563" s="66"/>
      <c r="C563" s="68">
        <v>2</v>
      </c>
      <c r="D563" s="2" t="s">
        <v>33</v>
      </c>
      <c r="E563" s="18" t="s">
        <v>1148</v>
      </c>
      <c r="F563" s="69" t="s">
        <v>34</v>
      </c>
      <c r="G563" s="3">
        <v>1</v>
      </c>
      <c r="H563" s="3"/>
      <c r="I563" s="10" t="str">
        <f t="shared" si="8"/>
        <v>02</v>
      </c>
    </row>
    <row r="564" spans="1:9">
      <c r="A564" s="66"/>
      <c r="C564" s="68">
        <v>2</v>
      </c>
      <c r="D564" s="2" t="s">
        <v>35</v>
      </c>
      <c r="E564" s="19" t="s">
        <v>1150</v>
      </c>
      <c r="F564" s="69" t="s">
        <v>36</v>
      </c>
      <c r="G564" s="3">
        <v>4</v>
      </c>
      <c r="H564" s="3">
        <v>124</v>
      </c>
      <c r="I564" s="10" t="str">
        <f t="shared" si="8"/>
        <v>02</v>
      </c>
    </row>
    <row r="565" spans="1:9">
      <c r="A565" s="66"/>
      <c r="C565" s="68">
        <v>2</v>
      </c>
      <c r="D565" s="2" t="s">
        <v>37</v>
      </c>
      <c r="E565" s="23" t="s">
        <v>1149</v>
      </c>
      <c r="F565" s="69" t="s">
        <v>38</v>
      </c>
      <c r="G565" s="3">
        <v>2</v>
      </c>
      <c r="H565" s="3"/>
      <c r="I565" s="10" t="str">
        <f t="shared" si="8"/>
        <v>02</v>
      </c>
    </row>
    <row r="566" spans="1:9">
      <c r="A566" s="66"/>
      <c r="C566" s="68">
        <v>2</v>
      </c>
      <c r="D566" s="2" t="s">
        <v>39</v>
      </c>
      <c r="E566" s="23" t="s">
        <v>1149</v>
      </c>
      <c r="F566" s="69" t="s">
        <v>40</v>
      </c>
      <c r="G566" s="3">
        <v>28</v>
      </c>
      <c r="H566" s="3">
        <v>1173</v>
      </c>
      <c r="I566" s="10" t="str">
        <f t="shared" si="8"/>
        <v>02</v>
      </c>
    </row>
    <row r="567" spans="1:9">
      <c r="A567" s="66"/>
      <c r="C567" s="68">
        <v>2</v>
      </c>
      <c r="D567" s="2" t="s">
        <v>41</v>
      </c>
      <c r="E567" s="16" t="s">
        <v>1146</v>
      </c>
      <c r="F567" s="69" t="s">
        <v>42</v>
      </c>
      <c r="G567" s="3">
        <v>10</v>
      </c>
      <c r="H567" s="3">
        <v>3329</v>
      </c>
      <c r="I567" s="10" t="str">
        <f t="shared" si="8"/>
        <v>02</v>
      </c>
    </row>
    <row r="568" spans="1:9">
      <c r="A568" s="66"/>
      <c r="C568" s="68">
        <v>2</v>
      </c>
      <c r="D568" s="2" t="s">
        <v>43</v>
      </c>
      <c r="E568" s="16" t="s">
        <v>1146</v>
      </c>
      <c r="F568" s="69" t="s">
        <v>44</v>
      </c>
      <c r="G568" s="3">
        <v>31</v>
      </c>
      <c r="H568" s="3">
        <v>4434</v>
      </c>
      <c r="I568" s="10" t="str">
        <f t="shared" si="8"/>
        <v>02</v>
      </c>
    </row>
    <row r="569" spans="1:9">
      <c r="A569" s="66"/>
      <c r="C569" s="68">
        <v>2</v>
      </c>
      <c r="D569" s="2" t="s">
        <v>45</v>
      </c>
      <c r="E569" s="16" t="s">
        <v>1146</v>
      </c>
      <c r="F569" s="69" t="s">
        <v>46</v>
      </c>
      <c r="G569" s="3">
        <v>9</v>
      </c>
      <c r="H569" s="3">
        <v>1599</v>
      </c>
      <c r="I569" s="10" t="str">
        <f t="shared" si="8"/>
        <v>02</v>
      </c>
    </row>
    <row r="570" spans="1:9">
      <c r="A570" s="66"/>
      <c r="C570" s="68">
        <v>2</v>
      </c>
      <c r="D570" s="2" t="s">
        <v>47</v>
      </c>
      <c r="E570" s="16" t="s">
        <v>1146</v>
      </c>
      <c r="F570" s="69" t="s">
        <v>48</v>
      </c>
      <c r="G570" s="3">
        <v>17</v>
      </c>
      <c r="H570" s="3">
        <v>3580</v>
      </c>
      <c r="I570" s="10" t="str">
        <f t="shared" si="8"/>
        <v>02</v>
      </c>
    </row>
    <row r="571" spans="1:9">
      <c r="A571" s="66"/>
      <c r="C571" s="68">
        <v>2</v>
      </c>
      <c r="D571" s="2" t="s">
        <v>49</v>
      </c>
      <c r="E571" s="14" t="s">
        <v>1144</v>
      </c>
      <c r="F571" s="69" t="s">
        <v>50</v>
      </c>
      <c r="G571" s="3">
        <v>23</v>
      </c>
      <c r="H571" s="3">
        <v>462</v>
      </c>
      <c r="I571" s="10" t="str">
        <f t="shared" si="8"/>
        <v>02</v>
      </c>
    </row>
    <row r="572" spans="1:9">
      <c r="A572" s="66"/>
      <c r="C572" s="68">
        <v>2</v>
      </c>
      <c r="D572" s="2" t="s">
        <v>51</v>
      </c>
      <c r="E572" s="15" t="s">
        <v>1145</v>
      </c>
      <c r="F572" s="69" t="s">
        <v>52</v>
      </c>
      <c r="G572" s="3">
        <v>6</v>
      </c>
      <c r="H572" s="3">
        <v>4281</v>
      </c>
      <c r="I572" s="10" t="str">
        <f t="shared" si="8"/>
        <v>02</v>
      </c>
    </row>
    <row r="573" spans="1:9">
      <c r="A573" s="66"/>
      <c r="C573" s="68">
        <v>2</v>
      </c>
      <c r="D573" s="2" t="s">
        <v>53</v>
      </c>
      <c r="E573" s="15" t="s">
        <v>1145</v>
      </c>
      <c r="F573" s="69" t="s">
        <v>54</v>
      </c>
      <c r="G573" s="3">
        <v>25</v>
      </c>
      <c r="H573" s="3">
        <v>1690</v>
      </c>
      <c r="I573" s="10" t="str">
        <f t="shared" si="8"/>
        <v>02</v>
      </c>
    </row>
    <row r="574" spans="1:9">
      <c r="A574" s="66"/>
      <c r="C574" s="68">
        <v>2</v>
      </c>
      <c r="D574" s="2" t="s">
        <v>55</v>
      </c>
      <c r="E574" s="21" t="s">
        <v>1152</v>
      </c>
      <c r="F574" s="69" t="s">
        <v>56</v>
      </c>
      <c r="G574" s="3">
        <v>24</v>
      </c>
      <c r="H574" s="3">
        <v>4351</v>
      </c>
      <c r="I574" s="10" t="str">
        <f t="shared" si="8"/>
        <v>02</v>
      </c>
    </row>
    <row r="575" spans="1:9">
      <c r="A575" s="66"/>
      <c r="C575" s="68">
        <v>2</v>
      </c>
      <c r="D575" s="2" t="s">
        <v>57</v>
      </c>
      <c r="E575" s="21" t="s">
        <v>1152</v>
      </c>
      <c r="F575" s="69" t="s">
        <v>58</v>
      </c>
      <c r="G575" s="3">
        <v>14</v>
      </c>
      <c r="H575" s="3">
        <v>1246</v>
      </c>
      <c r="I575" s="10" t="str">
        <f t="shared" si="8"/>
        <v>02</v>
      </c>
    </row>
    <row r="576" spans="1:9">
      <c r="A576" s="66"/>
      <c r="C576" s="68">
        <v>2</v>
      </c>
      <c r="D576" s="2" t="s">
        <v>59</v>
      </c>
      <c r="E576" s="21" t="s">
        <v>1152</v>
      </c>
      <c r="F576" s="69" t="s">
        <v>60</v>
      </c>
      <c r="G576" s="3">
        <v>52</v>
      </c>
      <c r="H576" s="3">
        <v>12543</v>
      </c>
      <c r="I576" s="10" t="str">
        <f t="shared" si="8"/>
        <v>02</v>
      </c>
    </row>
    <row r="577" spans="1:9">
      <c r="A577" s="66"/>
      <c r="C577" s="68">
        <v>2</v>
      </c>
      <c r="D577" s="2" t="s">
        <v>61</v>
      </c>
      <c r="E577" s="20" t="s">
        <v>1151</v>
      </c>
      <c r="F577" s="69" t="s">
        <v>62</v>
      </c>
      <c r="G577" s="3">
        <v>1</v>
      </c>
      <c r="H577" s="3"/>
      <c r="I577" s="10" t="str">
        <f t="shared" si="8"/>
        <v>02</v>
      </c>
    </row>
    <row r="578" spans="1:9">
      <c r="A578" s="66"/>
      <c r="C578" s="68">
        <v>2</v>
      </c>
      <c r="D578" s="2" t="s">
        <v>63</v>
      </c>
      <c r="E578" s="20" t="s">
        <v>1151</v>
      </c>
      <c r="F578" s="69" t="s">
        <v>64</v>
      </c>
      <c r="G578" s="3">
        <v>16</v>
      </c>
      <c r="H578" s="3">
        <v>18336</v>
      </c>
      <c r="I578" s="10" t="str">
        <f t="shared" si="8"/>
        <v>02</v>
      </c>
    </row>
    <row r="579" spans="1:9">
      <c r="A579" s="66"/>
      <c r="C579" s="68">
        <v>2</v>
      </c>
      <c r="D579" s="2" t="s">
        <v>65</v>
      </c>
      <c r="E579" s="19" t="s">
        <v>1150</v>
      </c>
      <c r="F579" s="69" t="s">
        <v>66</v>
      </c>
      <c r="G579" s="3">
        <v>2</v>
      </c>
      <c r="H579" s="3"/>
      <c r="I579" s="10" t="str">
        <f t="shared" si="8"/>
        <v>02</v>
      </c>
    </row>
    <row r="580" spans="1:9">
      <c r="A580" s="66"/>
      <c r="C580" s="68">
        <v>2</v>
      </c>
      <c r="D580" s="2" t="s">
        <v>67</v>
      </c>
      <c r="E580" s="22" t="s">
        <v>1153</v>
      </c>
      <c r="F580" s="69" t="s">
        <v>68</v>
      </c>
      <c r="G580" s="3">
        <v>30</v>
      </c>
      <c r="H580" s="3">
        <v>5010</v>
      </c>
      <c r="I580" s="10" t="str">
        <f t="shared" si="8"/>
        <v>02</v>
      </c>
    </row>
    <row r="581" spans="1:9">
      <c r="A581" s="66"/>
      <c r="C581" s="68">
        <v>2</v>
      </c>
      <c r="D581" s="2" t="s">
        <v>69</v>
      </c>
      <c r="E581" s="21" t="s">
        <v>1152</v>
      </c>
      <c r="F581" s="69" t="s">
        <v>70</v>
      </c>
      <c r="G581" s="3">
        <v>72</v>
      </c>
      <c r="H581" s="3">
        <v>16562</v>
      </c>
      <c r="I581" s="10" t="str">
        <f t="shared" si="8"/>
        <v>02</v>
      </c>
    </row>
    <row r="582" spans="1:9">
      <c r="A582" s="66"/>
      <c r="C582" s="66">
        <v>2</v>
      </c>
      <c r="E582" s="71"/>
      <c r="F582" s="69" t="s">
        <v>71</v>
      </c>
      <c r="G582" s="3">
        <v>446</v>
      </c>
      <c r="H582" s="3">
        <v>90961</v>
      </c>
      <c r="I582" s="10" t="str">
        <f t="shared" si="8"/>
        <v>02</v>
      </c>
    </row>
    <row r="583" spans="1:9">
      <c r="A583" s="65" t="s">
        <v>106</v>
      </c>
      <c r="B583" s="2" t="s">
        <v>107</v>
      </c>
      <c r="C583" s="68">
        <v>3</v>
      </c>
      <c r="D583" s="2" t="s">
        <v>9</v>
      </c>
      <c r="E583" s="14" t="s">
        <v>1144</v>
      </c>
      <c r="F583" s="69" t="s">
        <v>10</v>
      </c>
      <c r="G583" s="3">
        <v>118</v>
      </c>
      <c r="H583" s="3">
        <v>5125</v>
      </c>
      <c r="I583" s="10" t="str">
        <f t="shared" si="8"/>
        <v>03</v>
      </c>
    </row>
    <row r="584" spans="1:9">
      <c r="A584" s="66"/>
      <c r="C584" s="68">
        <v>3</v>
      </c>
      <c r="D584" s="2" t="s">
        <v>11</v>
      </c>
      <c r="E584" s="14" t="s">
        <v>1144</v>
      </c>
      <c r="F584" s="69" t="s">
        <v>12</v>
      </c>
      <c r="G584" s="3"/>
      <c r="H584" s="3"/>
      <c r="I584" s="10" t="str">
        <f t="shared" si="8"/>
        <v>03</v>
      </c>
    </row>
    <row r="585" spans="1:9">
      <c r="A585" s="66"/>
      <c r="C585" s="68">
        <v>3</v>
      </c>
      <c r="D585" s="2" t="s">
        <v>13</v>
      </c>
      <c r="E585" s="14" t="s">
        <v>1144</v>
      </c>
      <c r="F585" s="69" t="s">
        <v>14</v>
      </c>
      <c r="G585" s="3">
        <v>16</v>
      </c>
      <c r="H585" s="3">
        <v>1665</v>
      </c>
      <c r="I585" s="10" t="str">
        <f t="shared" ref="I585:I648" si="9">IF(A585="",I584,A585)</f>
        <v>03</v>
      </c>
    </row>
    <row r="586" spans="1:9">
      <c r="A586" s="66"/>
      <c r="C586" s="68">
        <v>3</v>
      </c>
      <c r="D586" s="2" t="s">
        <v>15</v>
      </c>
      <c r="E586" s="15" t="s">
        <v>1145</v>
      </c>
      <c r="F586" s="69" t="s">
        <v>16</v>
      </c>
      <c r="G586" s="3"/>
      <c r="H586" s="3"/>
      <c r="I586" s="10" t="str">
        <f t="shared" si="9"/>
        <v>03</v>
      </c>
    </row>
    <row r="587" spans="1:9">
      <c r="A587" s="66"/>
      <c r="C587" s="68">
        <v>3</v>
      </c>
      <c r="D587" s="2" t="s">
        <v>17</v>
      </c>
      <c r="E587" s="14" t="s">
        <v>1144</v>
      </c>
      <c r="F587" s="69" t="s">
        <v>18</v>
      </c>
      <c r="G587" s="3">
        <v>90</v>
      </c>
      <c r="H587" s="3">
        <v>2351</v>
      </c>
      <c r="I587" s="10" t="str">
        <f t="shared" si="9"/>
        <v>03</v>
      </c>
    </row>
    <row r="588" spans="1:9">
      <c r="A588" s="66"/>
      <c r="C588" s="68">
        <v>3</v>
      </c>
      <c r="D588" s="2" t="s">
        <v>19</v>
      </c>
      <c r="E588" s="14" t="s">
        <v>1144</v>
      </c>
      <c r="F588" s="69" t="s">
        <v>20</v>
      </c>
      <c r="G588" s="3">
        <v>12</v>
      </c>
      <c r="H588" s="3">
        <v>1109</v>
      </c>
      <c r="I588" s="10" t="str">
        <f t="shared" si="9"/>
        <v>03</v>
      </c>
    </row>
    <row r="589" spans="1:9">
      <c r="A589" s="66"/>
      <c r="C589" s="68">
        <v>3</v>
      </c>
      <c r="D589" s="2" t="s">
        <v>21</v>
      </c>
      <c r="E589" s="4"/>
      <c r="F589" s="69" t="s">
        <v>22</v>
      </c>
      <c r="G589" s="3">
        <v>3861</v>
      </c>
      <c r="H589" s="3">
        <v>573169</v>
      </c>
      <c r="I589" s="10" t="str">
        <f t="shared" si="9"/>
        <v>03</v>
      </c>
    </row>
    <row r="590" spans="1:9">
      <c r="A590" s="66"/>
      <c r="C590" s="68">
        <v>3</v>
      </c>
      <c r="D590" s="2" t="s">
        <v>23</v>
      </c>
      <c r="E590" s="17" t="s">
        <v>1147</v>
      </c>
      <c r="F590" s="69" t="s">
        <v>24</v>
      </c>
      <c r="G590" s="3">
        <v>689</v>
      </c>
      <c r="H590" s="3">
        <v>75894</v>
      </c>
      <c r="I590" s="10" t="str">
        <f t="shared" si="9"/>
        <v>03</v>
      </c>
    </row>
    <row r="591" spans="1:9">
      <c r="A591" s="66"/>
      <c r="C591" s="68">
        <v>3</v>
      </c>
      <c r="D591" s="2" t="s">
        <v>25</v>
      </c>
      <c r="E591" s="17" t="s">
        <v>1147</v>
      </c>
      <c r="F591" s="69" t="s">
        <v>26</v>
      </c>
      <c r="G591" s="3">
        <v>30</v>
      </c>
      <c r="H591" s="3"/>
      <c r="I591" s="10" t="str">
        <f t="shared" si="9"/>
        <v>03</v>
      </c>
    </row>
    <row r="592" spans="1:9">
      <c r="A592" s="66"/>
      <c r="C592" s="68">
        <v>3</v>
      </c>
      <c r="D592" s="2" t="s">
        <v>27</v>
      </c>
      <c r="E592" s="17" t="s">
        <v>1147</v>
      </c>
      <c r="F592" s="69" t="s">
        <v>28</v>
      </c>
      <c r="G592" s="3">
        <v>2</v>
      </c>
      <c r="H592" s="3"/>
      <c r="I592" s="10" t="str">
        <f t="shared" si="9"/>
        <v>03</v>
      </c>
    </row>
    <row r="593" spans="1:9">
      <c r="A593" s="66"/>
      <c r="C593" s="68">
        <v>3</v>
      </c>
      <c r="D593" s="2" t="s">
        <v>29</v>
      </c>
      <c r="E593" s="18" t="s">
        <v>1148</v>
      </c>
      <c r="F593" s="69" t="s">
        <v>30</v>
      </c>
      <c r="G593" s="3">
        <v>31</v>
      </c>
      <c r="H593" s="3">
        <v>2984</v>
      </c>
      <c r="I593" s="10" t="str">
        <f t="shared" si="9"/>
        <v>03</v>
      </c>
    </row>
    <row r="594" spans="1:9">
      <c r="A594" s="66"/>
      <c r="C594" s="68">
        <v>3</v>
      </c>
      <c r="D594" s="2" t="s">
        <v>31</v>
      </c>
      <c r="E594" s="18" t="s">
        <v>1148</v>
      </c>
      <c r="F594" s="69" t="s">
        <v>32</v>
      </c>
      <c r="G594" s="3">
        <v>14</v>
      </c>
      <c r="H594" s="3">
        <v>1743</v>
      </c>
      <c r="I594" s="10" t="str">
        <f t="shared" si="9"/>
        <v>03</v>
      </c>
    </row>
    <row r="595" spans="1:9">
      <c r="A595" s="66"/>
      <c r="C595" s="68">
        <v>3</v>
      </c>
      <c r="D595" s="2" t="s">
        <v>33</v>
      </c>
      <c r="E595" s="18" t="s">
        <v>1148</v>
      </c>
      <c r="F595" s="69" t="s">
        <v>34</v>
      </c>
      <c r="G595" s="3">
        <v>7</v>
      </c>
      <c r="H595" s="3">
        <v>907</v>
      </c>
      <c r="I595" s="10" t="str">
        <f t="shared" si="9"/>
        <v>03</v>
      </c>
    </row>
    <row r="596" spans="1:9">
      <c r="A596" s="66"/>
      <c r="C596" s="68">
        <v>3</v>
      </c>
      <c r="D596" s="2" t="s">
        <v>35</v>
      </c>
      <c r="E596" s="19" t="s">
        <v>1150</v>
      </c>
      <c r="F596" s="69" t="s">
        <v>36</v>
      </c>
      <c r="G596" s="3">
        <v>84</v>
      </c>
      <c r="H596" s="3">
        <v>4928</v>
      </c>
      <c r="I596" s="10" t="str">
        <f t="shared" si="9"/>
        <v>03</v>
      </c>
    </row>
    <row r="597" spans="1:9">
      <c r="A597" s="66"/>
      <c r="C597" s="68">
        <v>3</v>
      </c>
      <c r="D597" s="2" t="s">
        <v>37</v>
      </c>
      <c r="E597" s="23" t="s">
        <v>1149</v>
      </c>
      <c r="F597" s="69" t="s">
        <v>38</v>
      </c>
      <c r="G597" s="3">
        <v>80</v>
      </c>
      <c r="H597" s="3">
        <v>14641</v>
      </c>
      <c r="I597" s="10" t="str">
        <f t="shared" si="9"/>
        <v>03</v>
      </c>
    </row>
    <row r="598" spans="1:9">
      <c r="A598" s="66"/>
      <c r="C598" s="68">
        <v>3</v>
      </c>
      <c r="D598" s="2" t="s">
        <v>39</v>
      </c>
      <c r="E598" s="23" t="s">
        <v>1149</v>
      </c>
      <c r="F598" s="69" t="s">
        <v>40</v>
      </c>
      <c r="G598" s="3">
        <v>120</v>
      </c>
      <c r="H598" s="3">
        <v>7580</v>
      </c>
      <c r="I598" s="10" t="str">
        <f t="shared" si="9"/>
        <v>03</v>
      </c>
    </row>
    <row r="599" spans="1:9">
      <c r="A599" s="66"/>
      <c r="C599" s="68">
        <v>3</v>
      </c>
      <c r="D599" s="2" t="s">
        <v>41</v>
      </c>
      <c r="E599" s="16" t="s">
        <v>1146</v>
      </c>
      <c r="F599" s="69" t="s">
        <v>42</v>
      </c>
      <c r="G599" s="3">
        <v>5</v>
      </c>
      <c r="H599" s="3">
        <v>1423</v>
      </c>
      <c r="I599" s="10" t="str">
        <f t="shared" si="9"/>
        <v>03</v>
      </c>
    </row>
    <row r="600" spans="1:9">
      <c r="A600" s="66"/>
      <c r="C600" s="68">
        <v>3</v>
      </c>
      <c r="D600" s="2" t="s">
        <v>43</v>
      </c>
      <c r="E600" s="16" t="s">
        <v>1146</v>
      </c>
      <c r="F600" s="69" t="s">
        <v>44</v>
      </c>
      <c r="G600" s="3">
        <v>162</v>
      </c>
      <c r="H600" s="3">
        <v>24699</v>
      </c>
      <c r="I600" s="10" t="str">
        <f t="shared" si="9"/>
        <v>03</v>
      </c>
    </row>
    <row r="601" spans="1:9">
      <c r="A601" s="66"/>
      <c r="C601" s="68">
        <v>3</v>
      </c>
      <c r="D601" s="2" t="s">
        <v>45</v>
      </c>
      <c r="E601" s="16" t="s">
        <v>1146</v>
      </c>
      <c r="F601" s="69" t="s">
        <v>46</v>
      </c>
      <c r="G601" s="3">
        <v>34</v>
      </c>
      <c r="H601" s="3">
        <v>5856</v>
      </c>
      <c r="I601" s="10" t="str">
        <f t="shared" si="9"/>
        <v>03</v>
      </c>
    </row>
    <row r="602" spans="1:9">
      <c r="A602" s="66"/>
      <c r="C602" s="68">
        <v>3</v>
      </c>
      <c r="D602" s="2" t="s">
        <v>47</v>
      </c>
      <c r="E602" s="16" t="s">
        <v>1146</v>
      </c>
      <c r="F602" s="69" t="s">
        <v>48</v>
      </c>
      <c r="G602" s="3">
        <v>313</v>
      </c>
      <c r="H602" s="3">
        <v>46776</v>
      </c>
      <c r="I602" s="10" t="str">
        <f t="shared" si="9"/>
        <v>03</v>
      </c>
    </row>
    <row r="603" spans="1:9">
      <c r="A603" s="66"/>
      <c r="C603" s="68">
        <v>3</v>
      </c>
      <c r="D603" s="2" t="s">
        <v>49</v>
      </c>
      <c r="E603" s="14" t="s">
        <v>1144</v>
      </c>
      <c r="F603" s="69" t="s">
        <v>50</v>
      </c>
      <c r="G603" s="3">
        <v>325</v>
      </c>
      <c r="H603" s="3">
        <v>19115</v>
      </c>
      <c r="I603" s="10" t="str">
        <f t="shared" si="9"/>
        <v>03</v>
      </c>
    </row>
    <row r="604" spans="1:9">
      <c r="A604" s="66"/>
      <c r="C604" s="68">
        <v>3</v>
      </c>
      <c r="D604" s="2" t="s">
        <v>51</v>
      </c>
      <c r="E604" s="15" t="s">
        <v>1145</v>
      </c>
      <c r="F604" s="69" t="s">
        <v>52</v>
      </c>
      <c r="G604" s="3">
        <v>57</v>
      </c>
      <c r="H604" s="3">
        <v>18580</v>
      </c>
      <c r="I604" s="10" t="str">
        <f t="shared" si="9"/>
        <v>03</v>
      </c>
    </row>
    <row r="605" spans="1:9">
      <c r="A605" s="66"/>
      <c r="C605" s="68">
        <v>3</v>
      </c>
      <c r="D605" s="2" t="s">
        <v>53</v>
      </c>
      <c r="E605" s="15" t="s">
        <v>1145</v>
      </c>
      <c r="F605" s="69" t="s">
        <v>54</v>
      </c>
      <c r="G605" s="3">
        <v>565</v>
      </c>
      <c r="H605" s="3">
        <v>45563</v>
      </c>
      <c r="I605" s="10" t="str">
        <f t="shared" si="9"/>
        <v>03</v>
      </c>
    </row>
    <row r="606" spans="1:9">
      <c r="A606" s="66"/>
      <c r="C606" s="68">
        <v>3</v>
      </c>
      <c r="D606" s="2" t="s">
        <v>55</v>
      </c>
      <c r="E606" s="21" t="s">
        <v>1152</v>
      </c>
      <c r="F606" s="69" t="s">
        <v>56</v>
      </c>
      <c r="G606" s="3">
        <v>102</v>
      </c>
      <c r="H606" s="3">
        <v>12669</v>
      </c>
      <c r="I606" s="10" t="str">
        <f t="shared" si="9"/>
        <v>03</v>
      </c>
    </row>
    <row r="607" spans="1:9">
      <c r="A607" s="66"/>
      <c r="C607" s="68">
        <v>3</v>
      </c>
      <c r="D607" s="2" t="s">
        <v>57</v>
      </c>
      <c r="E607" s="21" t="s">
        <v>1152</v>
      </c>
      <c r="F607" s="69" t="s">
        <v>58</v>
      </c>
      <c r="G607" s="3">
        <v>140</v>
      </c>
      <c r="H607" s="3">
        <v>25875</v>
      </c>
      <c r="I607" s="10" t="str">
        <f t="shared" si="9"/>
        <v>03</v>
      </c>
    </row>
    <row r="608" spans="1:9">
      <c r="A608" s="66"/>
      <c r="C608" s="68">
        <v>3</v>
      </c>
      <c r="D608" s="2" t="s">
        <v>59</v>
      </c>
      <c r="E608" s="21" t="s">
        <v>1152</v>
      </c>
      <c r="F608" s="69" t="s">
        <v>60</v>
      </c>
      <c r="G608" s="3">
        <v>475</v>
      </c>
      <c r="H608" s="3">
        <v>65409</v>
      </c>
      <c r="I608" s="10" t="str">
        <f t="shared" si="9"/>
        <v>03</v>
      </c>
    </row>
    <row r="609" spans="1:9">
      <c r="A609" s="66"/>
      <c r="C609" s="68">
        <v>3</v>
      </c>
      <c r="D609" s="2" t="s">
        <v>61</v>
      </c>
      <c r="E609" s="20" t="s">
        <v>1151</v>
      </c>
      <c r="F609" s="69" t="s">
        <v>62</v>
      </c>
      <c r="G609" s="3">
        <v>133</v>
      </c>
      <c r="H609" s="3"/>
      <c r="I609" s="10" t="str">
        <f t="shared" si="9"/>
        <v>03</v>
      </c>
    </row>
    <row r="610" spans="1:9">
      <c r="A610" s="66"/>
      <c r="C610" s="68">
        <v>3</v>
      </c>
      <c r="D610" s="2" t="s">
        <v>63</v>
      </c>
      <c r="E610" s="20" t="s">
        <v>1151</v>
      </c>
      <c r="F610" s="69" t="s">
        <v>64</v>
      </c>
      <c r="G610" s="3">
        <v>43</v>
      </c>
      <c r="H610" s="3"/>
      <c r="I610" s="10" t="str">
        <f t="shared" si="9"/>
        <v>03</v>
      </c>
    </row>
    <row r="611" spans="1:9">
      <c r="A611" s="66"/>
      <c r="C611" s="68">
        <v>3</v>
      </c>
      <c r="D611" s="2" t="s">
        <v>65</v>
      </c>
      <c r="E611" s="19" t="s">
        <v>1150</v>
      </c>
      <c r="F611" s="69" t="s">
        <v>66</v>
      </c>
      <c r="G611" s="3">
        <v>82</v>
      </c>
      <c r="H611" s="3">
        <v>8470</v>
      </c>
      <c r="I611" s="10" t="str">
        <f t="shared" si="9"/>
        <v>03</v>
      </c>
    </row>
    <row r="612" spans="1:9">
      <c r="A612" s="66"/>
      <c r="C612" s="68">
        <v>3</v>
      </c>
      <c r="D612" s="2" t="s">
        <v>67</v>
      </c>
      <c r="E612" s="22" t="s">
        <v>1153</v>
      </c>
      <c r="F612" s="69" t="s">
        <v>68</v>
      </c>
      <c r="G612" s="3">
        <v>120</v>
      </c>
      <c r="H612" s="3">
        <v>9464</v>
      </c>
      <c r="I612" s="10" t="str">
        <f t="shared" si="9"/>
        <v>03</v>
      </c>
    </row>
    <row r="613" spans="1:9">
      <c r="A613" s="66"/>
      <c r="C613" s="68">
        <v>3</v>
      </c>
      <c r="D613" s="2" t="s">
        <v>69</v>
      </c>
      <c r="E613" s="21" t="s">
        <v>1152</v>
      </c>
      <c r="F613" s="69" t="s">
        <v>70</v>
      </c>
      <c r="G613" s="3">
        <v>248</v>
      </c>
      <c r="H613" s="3">
        <v>20096</v>
      </c>
      <c r="I613" s="10" t="str">
        <f t="shared" si="9"/>
        <v>03</v>
      </c>
    </row>
    <row r="614" spans="1:9">
      <c r="A614" s="66"/>
      <c r="C614" s="66">
        <v>3</v>
      </c>
      <c r="E614" s="71"/>
      <c r="F614" s="69" t="s">
        <v>71</v>
      </c>
      <c r="G614" s="3">
        <v>3979</v>
      </c>
      <c r="H614" s="3">
        <v>578294</v>
      </c>
      <c r="I614" s="10" t="str">
        <f t="shared" si="9"/>
        <v>03</v>
      </c>
    </row>
    <row r="615" spans="1:9">
      <c r="A615" s="65" t="s">
        <v>108</v>
      </c>
      <c r="B615" s="2" t="s">
        <v>109</v>
      </c>
      <c r="C615" s="68">
        <v>31</v>
      </c>
      <c r="D615" s="2" t="s">
        <v>9</v>
      </c>
      <c r="E615" s="14" t="s">
        <v>1144</v>
      </c>
      <c r="F615" s="69" t="s">
        <v>10</v>
      </c>
      <c r="G615" s="3">
        <v>29</v>
      </c>
      <c r="H615" s="3">
        <v>689</v>
      </c>
      <c r="I615" s="10" t="str">
        <f t="shared" si="9"/>
        <v>031</v>
      </c>
    </row>
    <row r="616" spans="1:9">
      <c r="A616" s="66"/>
      <c r="C616" s="68">
        <v>31</v>
      </c>
      <c r="D616" s="2" t="s">
        <v>11</v>
      </c>
      <c r="E616" s="14" t="s">
        <v>1144</v>
      </c>
      <c r="F616" s="69" t="s">
        <v>12</v>
      </c>
      <c r="G616" s="3"/>
      <c r="H616" s="3"/>
      <c r="I616" s="10" t="str">
        <f t="shared" si="9"/>
        <v>031</v>
      </c>
    </row>
    <row r="617" spans="1:9">
      <c r="A617" s="66"/>
      <c r="C617" s="68">
        <v>31</v>
      </c>
      <c r="D617" s="2" t="s">
        <v>13</v>
      </c>
      <c r="E617" s="14" t="s">
        <v>1144</v>
      </c>
      <c r="F617" s="69" t="s">
        <v>14</v>
      </c>
      <c r="G617" s="3">
        <v>1</v>
      </c>
      <c r="H617" s="3"/>
      <c r="I617" s="10" t="str">
        <f t="shared" si="9"/>
        <v>031</v>
      </c>
    </row>
    <row r="618" spans="1:9">
      <c r="A618" s="66"/>
      <c r="C618" s="68">
        <v>31</v>
      </c>
      <c r="D618" s="2" t="s">
        <v>15</v>
      </c>
      <c r="E618" s="15" t="s">
        <v>1145</v>
      </c>
      <c r="F618" s="69" t="s">
        <v>16</v>
      </c>
      <c r="G618" s="3"/>
      <c r="H618" s="3"/>
      <c r="I618" s="10" t="str">
        <f t="shared" si="9"/>
        <v>031</v>
      </c>
    </row>
    <row r="619" spans="1:9">
      <c r="A619" s="66"/>
      <c r="C619" s="68">
        <v>31</v>
      </c>
      <c r="D619" s="2" t="s">
        <v>17</v>
      </c>
      <c r="E619" s="14" t="s">
        <v>1144</v>
      </c>
      <c r="F619" s="69" t="s">
        <v>18</v>
      </c>
      <c r="G619" s="3">
        <v>28</v>
      </c>
      <c r="H619" s="3"/>
      <c r="I619" s="10" t="str">
        <f t="shared" si="9"/>
        <v>031</v>
      </c>
    </row>
    <row r="620" spans="1:9">
      <c r="A620" s="66"/>
      <c r="C620" s="68">
        <v>31</v>
      </c>
      <c r="D620" s="2" t="s">
        <v>19</v>
      </c>
      <c r="E620" s="14" t="s">
        <v>1144</v>
      </c>
      <c r="F620" s="69" t="s">
        <v>20</v>
      </c>
      <c r="G620" s="3"/>
      <c r="H620" s="3"/>
      <c r="I620" s="10" t="str">
        <f t="shared" si="9"/>
        <v>031</v>
      </c>
    </row>
    <row r="621" spans="1:9">
      <c r="A621" s="66"/>
      <c r="C621" s="68">
        <v>31</v>
      </c>
      <c r="D621" s="2" t="s">
        <v>21</v>
      </c>
      <c r="E621" s="4"/>
      <c r="F621" s="69" t="s">
        <v>22</v>
      </c>
      <c r="G621" s="3">
        <v>682</v>
      </c>
      <c r="H621" s="3">
        <v>169078</v>
      </c>
      <c r="I621" s="10" t="str">
        <f t="shared" si="9"/>
        <v>031</v>
      </c>
    </row>
    <row r="622" spans="1:9">
      <c r="A622" s="66"/>
      <c r="C622" s="68">
        <v>31</v>
      </c>
      <c r="D622" s="2" t="s">
        <v>23</v>
      </c>
      <c r="E622" s="17" t="s">
        <v>1147</v>
      </c>
      <c r="F622" s="69" t="s">
        <v>24</v>
      </c>
      <c r="G622" s="3">
        <v>81</v>
      </c>
      <c r="H622" s="3"/>
      <c r="I622" s="10" t="str">
        <f t="shared" si="9"/>
        <v>031</v>
      </c>
    </row>
    <row r="623" spans="1:9">
      <c r="A623" s="66"/>
      <c r="C623" s="68">
        <v>31</v>
      </c>
      <c r="D623" s="2" t="s">
        <v>25</v>
      </c>
      <c r="E623" s="17" t="s">
        <v>1147</v>
      </c>
      <c r="F623" s="69" t="s">
        <v>26</v>
      </c>
      <c r="G623" s="3">
        <v>12</v>
      </c>
      <c r="H623" s="3">
        <v>1345</v>
      </c>
      <c r="I623" s="10" t="str">
        <f t="shared" si="9"/>
        <v>031</v>
      </c>
    </row>
    <row r="624" spans="1:9">
      <c r="A624" s="66"/>
      <c r="C624" s="68">
        <v>31</v>
      </c>
      <c r="D624" s="2" t="s">
        <v>27</v>
      </c>
      <c r="E624" s="17" t="s">
        <v>1147</v>
      </c>
      <c r="F624" s="69" t="s">
        <v>28</v>
      </c>
      <c r="G624" s="3">
        <v>1</v>
      </c>
      <c r="H624" s="3"/>
      <c r="I624" s="10" t="str">
        <f t="shared" si="9"/>
        <v>031</v>
      </c>
    </row>
    <row r="625" spans="1:9">
      <c r="A625" s="66"/>
      <c r="C625" s="68">
        <v>31</v>
      </c>
      <c r="D625" s="2" t="s">
        <v>29</v>
      </c>
      <c r="E625" s="18" t="s">
        <v>1148</v>
      </c>
      <c r="F625" s="69" t="s">
        <v>30</v>
      </c>
      <c r="G625" s="3">
        <v>5</v>
      </c>
      <c r="H625" s="3"/>
      <c r="I625" s="10" t="str">
        <f t="shared" si="9"/>
        <v>031</v>
      </c>
    </row>
    <row r="626" spans="1:9">
      <c r="A626" s="66"/>
      <c r="C626" s="68">
        <v>31</v>
      </c>
      <c r="D626" s="2" t="s">
        <v>31</v>
      </c>
      <c r="E626" s="18" t="s">
        <v>1148</v>
      </c>
      <c r="F626" s="69" t="s">
        <v>32</v>
      </c>
      <c r="G626" s="3">
        <v>4</v>
      </c>
      <c r="H626" s="3">
        <v>327</v>
      </c>
      <c r="I626" s="10" t="str">
        <f t="shared" si="9"/>
        <v>031</v>
      </c>
    </row>
    <row r="627" spans="1:9">
      <c r="A627" s="66"/>
      <c r="C627" s="68">
        <v>31</v>
      </c>
      <c r="D627" s="2" t="s">
        <v>33</v>
      </c>
      <c r="E627" s="18" t="s">
        <v>1148</v>
      </c>
      <c r="F627" s="69" t="s">
        <v>34</v>
      </c>
      <c r="G627" s="3"/>
      <c r="H627" s="3"/>
      <c r="I627" s="10" t="str">
        <f t="shared" si="9"/>
        <v>031</v>
      </c>
    </row>
    <row r="628" spans="1:9">
      <c r="A628" s="66"/>
      <c r="C628" s="68">
        <v>31</v>
      </c>
      <c r="D628" s="2" t="s">
        <v>35</v>
      </c>
      <c r="E628" s="19" t="s">
        <v>1150</v>
      </c>
      <c r="F628" s="69" t="s">
        <v>36</v>
      </c>
      <c r="G628" s="3">
        <v>13</v>
      </c>
      <c r="H628" s="3">
        <v>698</v>
      </c>
      <c r="I628" s="10" t="str">
        <f t="shared" si="9"/>
        <v>031</v>
      </c>
    </row>
    <row r="629" spans="1:9">
      <c r="A629" s="66"/>
      <c r="C629" s="68">
        <v>31</v>
      </c>
      <c r="D629" s="2" t="s">
        <v>37</v>
      </c>
      <c r="E629" s="23" t="s">
        <v>1149</v>
      </c>
      <c r="F629" s="69" t="s">
        <v>38</v>
      </c>
      <c r="G629" s="3">
        <v>18</v>
      </c>
      <c r="H629" s="3">
        <v>2520</v>
      </c>
      <c r="I629" s="10" t="str">
        <f t="shared" si="9"/>
        <v>031</v>
      </c>
    </row>
    <row r="630" spans="1:9">
      <c r="A630" s="66"/>
      <c r="C630" s="68">
        <v>31</v>
      </c>
      <c r="D630" s="2" t="s">
        <v>39</v>
      </c>
      <c r="E630" s="23" t="s">
        <v>1149</v>
      </c>
      <c r="F630" s="69" t="s">
        <v>40</v>
      </c>
      <c r="G630" s="3">
        <v>26</v>
      </c>
      <c r="H630" s="3"/>
      <c r="I630" s="10" t="str">
        <f t="shared" si="9"/>
        <v>031</v>
      </c>
    </row>
    <row r="631" spans="1:9">
      <c r="A631" s="66"/>
      <c r="C631" s="68">
        <v>31</v>
      </c>
      <c r="D631" s="2" t="s">
        <v>41</v>
      </c>
      <c r="E631" s="16" t="s">
        <v>1146</v>
      </c>
      <c r="F631" s="69" t="s">
        <v>42</v>
      </c>
      <c r="G631" s="3"/>
      <c r="H631" s="3"/>
      <c r="I631" s="10" t="str">
        <f t="shared" si="9"/>
        <v>031</v>
      </c>
    </row>
    <row r="632" spans="1:9">
      <c r="A632" s="66"/>
      <c r="C632" s="68">
        <v>31</v>
      </c>
      <c r="D632" s="2" t="s">
        <v>43</v>
      </c>
      <c r="E632" s="16" t="s">
        <v>1146</v>
      </c>
      <c r="F632" s="69" t="s">
        <v>44</v>
      </c>
      <c r="G632" s="3">
        <v>32</v>
      </c>
      <c r="H632" s="3">
        <v>4038</v>
      </c>
      <c r="I632" s="10" t="str">
        <f t="shared" si="9"/>
        <v>031</v>
      </c>
    </row>
    <row r="633" spans="1:9">
      <c r="A633" s="66"/>
      <c r="C633" s="68">
        <v>31</v>
      </c>
      <c r="D633" s="2" t="s">
        <v>45</v>
      </c>
      <c r="E633" s="16" t="s">
        <v>1146</v>
      </c>
      <c r="F633" s="69" t="s">
        <v>46</v>
      </c>
      <c r="G633" s="3">
        <v>8</v>
      </c>
      <c r="H633" s="3"/>
      <c r="I633" s="10" t="str">
        <f t="shared" si="9"/>
        <v>031</v>
      </c>
    </row>
    <row r="634" spans="1:9">
      <c r="A634" s="66"/>
      <c r="C634" s="68">
        <v>31</v>
      </c>
      <c r="D634" s="2" t="s">
        <v>47</v>
      </c>
      <c r="E634" s="16" t="s">
        <v>1146</v>
      </c>
      <c r="F634" s="69" t="s">
        <v>48</v>
      </c>
      <c r="G634" s="3">
        <v>57</v>
      </c>
      <c r="H634" s="3">
        <v>7882</v>
      </c>
      <c r="I634" s="10" t="str">
        <f t="shared" si="9"/>
        <v>031</v>
      </c>
    </row>
    <row r="635" spans="1:9">
      <c r="A635" s="66"/>
      <c r="C635" s="68">
        <v>31</v>
      </c>
      <c r="D635" s="2" t="s">
        <v>49</v>
      </c>
      <c r="E635" s="14" t="s">
        <v>1144</v>
      </c>
      <c r="F635" s="69" t="s">
        <v>50</v>
      </c>
      <c r="G635" s="3">
        <v>55</v>
      </c>
      <c r="H635" s="3">
        <v>3415</v>
      </c>
      <c r="I635" s="10" t="str">
        <f t="shared" si="9"/>
        <v>031</v>
      </c>
    </row>
    <row r="636" spans="1:9">
      <c r="A636" s="66"/>
      <c r="C636" s="68">
        <v>31</v>
      </c>
      <c r="D636" s="2" t="s">
        <v>51</v>
      </c>
      <c r="E636" s="15" t="s">
        <v>1145</v>
      </c>
      <c r="F636" s="69" t="s">
        <v>52</v>
      </c>
      <c r="G636" s="3">
        <v>19</v>
      </c>
      <c r="H636" s="3"/>
      <c r="I636" s="10" t="str">
        <f t="shared" si="9"/>
        <v>031</v>
      </c>
    </row>
    <row r="637" spans="1:9">
      <c r="A637" s="66"/>
      <c r="C637" s="68">
        <v>31</v>
      </c>
      <c r="D637" s="2" t="s">
        <v>53</v>
      </c>
      <c r="E637" s="15" t="s">
        <v>1145</v>
      </c>
      <c r="F637" s="69" t="s">
        <v>54</v>
      </c>
      <c r="G637" s="3">
        <v>103</v>
      </c>
      <c r="H637" s="3">
        <v>8348</v>
      </c>
      <c r="I637" s="10" t="str">
        <f t="shared" si="9"/>
        <v>031</v>
      </c>
    </row>
    <row r="638" spans="1:9">
      <c r="A638" s="66"/>
      <c r="C638" s="68">
        <v>31</v>
      </c>
      <c r="D638" s="2" t="s">
        <v>55</v>
      </c>
      <c r="E638" s="21" t="s">
        <v>1152</v>
      </c>
      <c r="F638" s="69" t="s">
        <v>56</v>
      </c>
      <c r="G638" s="3">
        <v>35</v>
      </c>
      <c r="H638" s="3">
        <v>5329</v>
      </c>
      <c r="I638" s="10" t="str">
        <f t="shared" si="9"/>
        <v>031</v>
      </c>
    </row>
    <row r="639" spans="1:9">
      <c r="A639" s="66"/>
      <c r="C639" s="68">
        <v>31</v>
      </c>
      <c r="D639" s="2" t="s">
        <v>57</v>
      </c>
      <c r="E639" s="21" t="s">
        <v>1152</v>
      </c>
      <c r="F639" s="69" t="s">
        <v>58</v>
      </c>
      <c r="G639" s="3">
        <v>23</v>
      </c>
      <c r="H639" s="3">
        <v>6616</v>
      </c>
      <c r="I639" s="10" t="str">
        <f t="shared" si="9"/>
        <v>031</v>
      </c>
    </row>
    <row r="640" spans="1:9">
      <c r="A640" s="66"/>
      <c r="C640" s="68">
        <v>31</v>
      </c>
      <c r="D640" s="2" t="s">
        <v>59</v>
      </c>
      <c r="E640" s="21" t="s">
        <v>1152</v>
      </c>
      <c r="F640" s="69" t="s">
        <v>60</v>
      </c>
      <c r="G640" s="3">
        <v>70</v>
      </c>
      <c r="H640" s="3">
        <v>9496</v>
      </c>
      <c r="I640" s="10" t="str">
        <f t="shared" si="9"/>
        <v>031</v>
      </c>
    </row>
    <row r="641" spans="1:9">
      <c r="A641" s="66"/>
      <c r="C641" s="68">
        <v>31</v>
      </c>
      <c r="D641" s="2" t="s">
        <v>61</v>
      </c>
      <c r="E641" s="20" t="s">
        <v>1151</v>
      </c>
      <c r="F641" s="69" t="s">
        <v>62</v>
      </c>
      <c r="G641" s="3">
        <v>26</v>
      </c>
      <c r="H641" s="3"/>
      <c r="I641" s="10" t="str">
        <f t="shared" si="9"/>
        <v>031</v>
      </c>
    </row>
    <row r="642" spans="1:9">
      <c r="A642" s="66"/>
      <c r="C642" s="68">
        <v>31</v>
      </c>
      <c r="D642" s="2" t="s">
        <v>63</v>
      </c>
      <c r="E642" s="20" t="s">
        <v>1151</v>
      </c>
      <c r="F642" s="69" t="s">
        <v>64</v>
      </c>
      <c r="G642" s="3">
        <v>3</v>
      </c>
      <c r="H642" s="3"/>
      <c r="I642" s="10" t="str">
        <f t="shared" si="9"/>
        <v>031</v>
      </c>
    </row>
    <row r="643" spans="1:9">
      <c r="A643" s="66"/>
      <c r="C643" s="68">
        <v>31</v>
      </c>
      <c r="D643" s="2" t="s">
        <v>65</v>
      </c>
      <c r="E643" s="19" t="s">
        <v>1150</v>
      </c>
      <c r="F643" s="69" t="s">
        <v>66</v>
      </c>
      <c r="G643" s="3">
        <v>10</v>
      </c>
      <c r="H643" s="3"/>
      <c r="I643" s="10" t="str">
        <f t="shared" si="9"/>
        <v>031</v>
      </c>
    </row>
    <row r="644" spans="1:9">
      <c r="A644" s="66"/>
      <c r="C644" s="68">
        <v>31</v>
      </c>
      <c r="D644" s="2" t="s">
        <v>67</v>
      </c>
      <c r="E644" s="22" t="s">
        <v>1153</v>
      </c>
      <c r="F644" s="69" t="s">
        <v>68</v>
      </c>
      <c r="G644" s="3">
        <v>32</v>
      </c>
      <c r="H644" s="3"/>
      <c r="I644" s="10" t="str">
        <f t="shared" si="9"/>
        <v>031</v>
      </c>
    </row>
    <row r="645" spans="1:9">
      <c r="A645" s="66"/>
      <c r="C645" s="68">
        <v>31</v>
      </c>
      <c r="D645" s="2" t="s">
        <v>69</v>
      </c>
      <c r="E645" s="21" t="s">
        <v>1152</v>
      </c>
      <c r="F645" s="69" t="s">
        <v>70</v>
      </c>
      <c r="G645" s="3">
        <v>49</v>
      </c>
      <c r="H645" s="3">
        <v>3512</v>
      </c>
      <c r="I645" s="10" t="str">
        <f t="shared" si="9"/>
        <v>031</v>
      </c>
    </row>
    <row r="646" spans="1:9">
      <c r="A646" s="66"/>
      <c r="C646" s="66">
        <v>31</v>
      </c>
      <c r="E646" s="71"/>
      <c r="F646" s="69" t="s">
        <v>71</v>
      </c>
      <c r="G646" s="3">
        <v>711</v>
      </c>
      <c r="H646" s="3">
        <v>169767</v>
      </c>
      <c r="I646" s="10" t="str">
        <f t="shared" si="9"/>
        <v>031</v>
      </c>
    </row>
    <row r="647" spans="1:9">
      <c r="A647" s="65" t="s">
        <v>110</v>
      </c>
      <c r="B647" s="2" t="s">
        <v>111</v>
      </c>
      <c r="C647" s="68">
        <v>3101</v>
      </c>
      <c r="D647" s="2" t="s">
        <v>9</v>
      </c>
      <c r="E647" s="14" t="s">
        <v>1144</v>
      </c>
      <c r="F647" s="69" t="s">
        <v>10</v>
      </c>
      <c r="G647" s="3"/>
      <c r="H647" s="3"/>
      <c r="I647" s="10" t="str">
        <f t="shared" si="9"/>
        <v>03101</v>
      </c>
    </row>
    <row r="648" spans="1:9">
      <c r="A648" s="66"/>
      <c r="C648" s="68">
        <v>3101</v>
      </c>
      <c r="D648" s="2" t="s">
        <v>11</v>
      </c>
      <c r="E648" s="14" t="s">
        <v>1144</v>
      </c>
      <c r="F648" s="69" t="s">
        <v>12</v>
      </c>
      <c r="G648" s="3"/>
      <c r="H648" s="3"/>
      <c r="I648" s="10" t="str">
        <f t="shared" si="9"/>
        <v>03101</v>
      </c>
    </row>
    <row r="649" spans="1:9">
      <c r="A649" s="66"/>
      <c r="C649" s="68">
        <v>3101</v>
      </c>
      <c r="D649" s="2" t="s">
        <v>13</v>
      </c>
      <c r="E649" s="14" t="s">
        <v>1144</v>
      </c>
      <c r="F649" s="69" t="s">
        <v>14</v>
      </c>
      <c r="G649" s="3"/>
      <c r="H649" s="3"/>
      <c r="I649" s="10" t="str">
        <f t="shared" ref="I649:I712" si="10">IF(A649="",I648,A649)</f>
        <v>03101</v>
      </c>
    </row>
    <row r="650" spans="1:9">
      <c r="A650" s="66"/>
      <c r="C650" s="68">
        <v>3101</v>
      </c>
      <c r="D650" s="2" t="s">
        <v>15</v>
      </c>
      <c r="E650" s="15" t="s">
        <v>1145</v>
      </c>
      <c r="F650" s="69" t="s">
        <v>16</v>
      </c>
      <c r="G650" s="3"/>
      <c r="H650" s="3"/>
      <c r="I650" s="10" t="str">
        <f t="shared" si="10"/>
        <v>03101</v>
      </c>
    </row>
    <row r="651" spans="1:9">
      <c r="A651" s="66"/>
      <c r="C651" s="68">
        <v>3101</v>
      </c>
      <c r="D651" s="2" t="s">
        <v>17</v>
      </c>
      <c r="E651" s="14" t="s">
        <v>1144</v>
      </c>
      <c r="F651" s="69" t="s">
        <v>18</v>
      </c>
      <c r="G651" s="3"/>
      <c r="H651" s="3"/>
      <c r="I651" s="10" t="str">
        <f t="shared" si="10"/>
        <v>03101</v>
      </c>
    </row>
    <row r="652" spans="1:9">
      <c r="A652" s="66"/>
      <c r="C652" s="68">
        <v>3101</v>
      </c>
      <c r="D652" s="2" t="s">
        <v>19</v>
      </c>
      <c r="E652" s="14" t="s">
        <v>1144</v>
      </c>
      <c r="F652" s="69" t="s">
        <v>20</v>
      </c>
      <c r="G652" s="3"/>
      <c r="H652" s="3"/>
      <c r="I652" s="10" t="str">
        <f t="shared" si="10"/>
        <v>03101</v>
      </c>
    </row>
    <row r="653" spans="1:9">
      <c r="A653" s="66"/>
      <c r="C653" s="68">
        <v>3101</v>
      </c>
      <c r="D653" s="2" t="s">
        <v>21</v>
      </c>
      <c r="E653" s="4"/>
      <c r="F653" s="69" t="s">
        <v>22</v>
      </c>
      <c r="G653" s="3">
        <v>102</v>
      </c>
      <c r="H653" s="3">
        <v>19870</v>
      </c>
      <c r="I653" s="10" t="str">
        <f t="shared" si="10"/>
        <v>03101</v>
      </c>
    </row>
    <row r="654" spans="1:9">
      <c r="A654" s="66"/>
      <c r="C654" s="68">
        <v>3101</v>
      </c>
      <c r="D654" s="2" t="s">
        <v>23</v>
      </c>
      <c r="E654" s="17" t="s">
        <v>1147</v>
      </c>
      <c r="F654" s="69" t="s">
        <v>24</v>
      </c>
      <c r="G654" s="3">
        <v>15</v>
      </c>
      <c r="H654" s="3">
        <v>855</v>
      </c>
      <c r="I654" s="10" t="str">
        <f t="shared" si="10"/>
        <v>03101</v>
      </c>
    </row>
    <row r="655" spans="1:9">
      <c r="A655" s="66"/>
      <c r="C655" s="68">
        <v>3101</v>
      </c>
      <c r="D655" s="2" t="s">
        <v>25</v>
      </c>
      <c r="E655" s="17" t="s">
        <v>1147</v>
      </c>
      <c r="F655" s="69" t="s">
        <v>26</v>
      </c>
      <c r="G655" s="3">
        <v>2</v>
      </c>
      <c r="H655" s="3"/>
      <c r="I655" s="10" t="str">
        <f t="shared" si="10"/>
        <v>03101</v>
      </c>
    </row>
    <row r="656" spans="1:9">
      <c r="A656" s="66"/>
      <c r="C656" s="68">
        <v>3101</v>
      </c>
      <c r="D656" s="2" t="s">
        <v>27</v>
      </c>
      <c r="E656" s="17" t="s">
        <v>1147</v>
      </c>
      <c r="F656" s="69" t="s">
        <v>28</v>
      </c>
      <c r="G656" s="3"/>
      <c r="H656" s="3"/>
      <c r="I656" s="10" t="str">
        <f t="shared" si="10"/>
        <v>03101</v>
      </c>
    </row>
    <row r="657" spans="1:9">
      <c r="A657" s="66"/>
      <c r="C657" s="68">
        <v>3101</v>
      </c>
      <c r="D657" s="2" t="s">
        <v>29</v>
      </c>
      <c r="E657" s="18" t="s">
        <v>1148</v>
      </c>
      <c r="F657" s="69" t="s">
        <v>30</v>
      </c>
      <c r="G657" s="3">
        <v>1</v>
      </c>
      <c r="H657" s="3"/>
      <c r="I657" s="10" t="str">
        <f t="shared" si="10"/>
        <v>03101</v>
      </c>
    </row>
    <row r="658" spans="1:9">
      <c r="A658" s="66"/>
      <c r="C658" s="68">
        <v>3101</v>
      </c>
      <c r="D658" s="2" t="s">
        <v>31</v>
      </c>
      <c r="E658" s="18" t="s">
        <v>1148</v>
      </c>
      <c r="F658" s="69" t="s">
        <v>32</v>
      </c>
      <c r="G658" s="3"/>
      <c r="H658" s="3"/>
      <c r="I658" s="10" t="str">
        <f t="shared" si="10"/>
        <v>03101</v>
      </c>
    </row>
    <row r="659" spans="1:9">
      <c r="A659" s="66"/>
      <c r="C659" s="68">
        <v>3101</v>
      </c>
      <c r="D659" s="2" t="s">
        <v>33</v>
      </c>
      <c r="E659" s="18" t="s">
        <v>1148</v>
      </c>
      <c r="F659" s="69" t="s">
        <v>34</v>
      </c>
      <c r="G659" s="3"/>
      <c r="H659" s="3"/>
      <c r="I659" s="10" t="str">
        <f t="shared" si="10"/>
        <v>03101</v>
      </c>
    </row>
    <row r="660" spans="1:9">
      <c r="A660" s="66"/>
      <c r="C660" s="68">
        <v>3101</v>
      </c>
      <c r="D660" s="2" t="s">
        <v>35</v>
      </c>
      <c r="E660" s="19" t="s">
        <v>1150</v>
      </c>
      <c r="F660" s="69" t="s">
        <v>36</v>
      </c>
      <c r="G660" s="3">
        <v>1</v>
      </c>
      <c r="H660" s="3"/>
      <c r="I660" s="10" t="str">
        <f t="shared" si="10"/>
        <v>03101</v>
      </c>
    </row>
    <row r="661" spans="1:9">
      <c r="A661" s="66"/>
      <c r="C661" s="68">
        <v>3101</v>
      </c>
      <c r="D661" s="2" t="s">
        <v>37</v>
      </c>
      <c r="E661" s="23" t="s">
        <v>1149</v>
      </c>
      <c r="F661" s="69" t="s">
        <v>38</v>
      </c>
      <c r="G661" s="3">
        <v>2</v>
      </c>
      <c r="H661" s="3"/>
      <c r="I661" s="10" t="str">
        <f t="shared" si="10"/>
        <v>03101</v>
      </c>
    </row>
    <row r="662" spans="1:9">
      <c r="A662" s="66"/>
      <c r="C662" s="68">
        <v>3101</v>
      </c>
      <c r="D662" s="2" t="s">
        <v>39</v>
      </c>
      <c r="E662" s="23" t="s">
        <v>1149</v>
      </c>
      <c r="F662" s="69" t="s">
        <v>40</v>
      </c>
      <c r="G662" s="3">
        <v>9</v>
      </c>
      <c r="H662" s="3">
        <v>509</v>
      </c>
      <c r="I662" s="10" t="str">
        <f t="shared" si="10"/>
        <v>03101</v>
      </c>
    </row>
    <row r="663" spans="1:9">
      <c r="A663" s="66"/>
      <c r="C663" s="68">
        <v>3101</v>
      </c>
      <c r="D663" s="2" t="s">
        <v>41</v>
      </c>
      <c r="E663" s="16" t="s">
        <v>1146</v>
      </c>
      <c r="F663" s="69" t="s">
        <v>42</v>
      </c>
      <c r="G663" s="3"/>
      <c r="H663" s="3"/>
      <c r="I663" s="10" t="str">
        <f t="shared" si="10"/>
        <v>03101</v>
      </c>
    </row>
    <row r="664" spans="1:9">
      <c r="A664" s="66"/>
      <c r="C664" s="68">
        <v>3101</v>
      </c>
      <c r="D664" s="2" t="s">
        <v>43</v>
      </c>
      <c r="E664" s="16" t="s">
        <v>1146</v>
      </c>
      <c r="F664" s="69" t="s">
        <v>44</v>
      </c>
      <c r="G664" s="3">
        <v>7</v>
      </c>
      <c r="H664" s="3">
        <v>302</v>
      </c>
      <c r="I664" s="10" t="str">
        <f t="shared" si="10"/>
        <v>03101</v>
      </c>
    </row>
    <row r="665" spans="1:9">
      <c r="A665" s="66"/>
      <c r="C665" s="68">
        <v>3101</v>
      </c>
      <c r="D665" s="2" t="s">
        <v>45</v>
      </c>
      <c r="E665" s="16" t="s">
        <v>1146</v>
      </c>
      <c r="F665" s="69" t="s">
        <v>46</v>
      </c>
      <c r="G665" s="3">
        <v>2</v>
      </c>
      <c r="H665" s="3"/>
      <c r="I665" s="10" t="str">
        <f t="shared" si="10"/>
        <v>03101</v>
      </c>
    </row>
    <row r="666" spans="1:9">
      <c r="A666" s="66"/>
      <c r="C666" s="68">
        <v>3101</v>
      </c>
      <c r="D666" s="2" t="s">
        <v>47</v>
      </c>
      <c r="E666" s="16" t="s">
        <v>1146</v>
      </c>
      <c r="F666" s="69" t="s">
        <v>48</v>
      </c>
      <c r="G666" s="3">
        <v>6</v>
      </c>
      <c r="H666" s="3"/>
      <c r="I666" s="10" t="str">
        <f t="shared" si="10"/>
        <v>03101</v>
      </c>
    </row>
    <row r="667" spans="1:9">
      <c r="A667" s="66"/>
      <c r="C667" s="68">
        <v>3101</v>
      </c>
      <c r="D667" s="2" t="s">
        <v>49</v>
      </c>
      <c r="E667" s="14" t="s">
        <v>1144</v>
      </c>
      <c r="F667" s="69" t="s">
        <v>50</v>
      </c>
      <c r="G667" s="3">
        <v>5</v>
      </c>
      <c r="H667" s="3">
        <v>261</v>
      </c>
      <c r="I667" s="10" t="str">
        <f t="shared" si="10"/>
        <v>03101</v>
      </c>
    </row>
    <row r="668" spans="1:9">
      <c r="A668" s="66"/>
      <c r="C668" s="68">
        <v>3101</v>
      </c>
      <c r="D668" s="2" t="s">
        <v>51</v>
      </c>
      <c r="E668" s="15" t="s">
        <v>1145</v>
      </c>
      <c r="F668" s="69" t="s">
        <v>52</v>
      </c>
      <c r="G668" s="3"/>
      <c r="H668" s="3"/>
      <c r="I668" s="10" t="str">
        <f t="shared" si="10"/>
        <v>03101</v>
      </c>
    </row>
    <row r="669" spans="1:9">
      <c r="A669" s="66"/>
      <c r="C669" s="68">
        <v>3101</v>
      </c>
      <c r="D669" s="2" t="s">
        <v>53</v>
      </c>
      <c r="E669" s="15" t="s">
        <v>1145</v>
      </c>
      <c r="F669" s="69" t="s">
        <v>54</v>
      </c>
      <c r="G669" s="3">
        <v>9</v>
      </c>
      <c r="H669" s="3">
        <v>679</v>
      </c>
      <c r="I669" s="10" t="str">
        <f t="shared" si="10"/>
        <v>03101</v>
      </c>
    </row>
    <row r="670" spans="1:9">
      <c r="A670" s="66"/>
      <c r="C670" s="68">
        <v>3101</v>
      </c>
      <c r="D670" s="2" t="s">
        <v>55</v>
      </c>
      <c r="E670" s="21" t="s">
        <v>1152</v>
      </c>
      <c r="F670" s="69" t="s">
        <v>56</v>
      </c>
      <c r="G670" s="3">
        <v>6</v>
      </c>
      <c r="H670" s="3">
        <v>1046</v>
      </c>
      <c r="I670" s="10" t="str">
        <f t="shared" si="10"/>
        <v>03101</v>
      </c>
    </row>
    <row r="671" spans="1:9">
      <c r="A671" s="66"/>
      <c r="C671" s="68">
        <v>3101</v>
      </c>
      <c r="D671" s="2" t="s">
        <v>57</v>
      </c>
      <c r="E671" s="21" t="s">
        <v>1152</v>
      </c>
      <c r="F671" s="69" t="s">
        <v>58</v>
      </c>
      <c r="G671" s="3">
        <v>6</v>
      </c>
      <c r="H671" s="3">
        <v>4175</v>
      </c>
      <c r="I671" s="10" t="str">
        <f t="shared" si="10"/>
        <v>03101</v>
      </c>
    </row>
    <row r="672" spans="1:9">
      <c r="A672" s="66"/>
      <c r="C672" s="68">
        <v>3101</v>
      </c>
      <c r="D672" s="2" t="s">
        <v>59</v>
      </c>
      <c r="E672" s="21" t="s">
        <v>1152</v>
      </c>
      <c r="F672" s="69" t="s">
        <v>60</v>
      </c>
      <c r="G672" s="3">
        <v>17</v>
      </c>
      <c r="H672" s="3">
        <v>2409</v>
      </c>
      <c r="I672" s="10" t="str">
        <f t="shared" si="10"/>
        <v>03101</v>
      </c>
    </row>
    <row r="673" spans="1:9">
      <c r="A673" s="66"/>
      <c r="C673" s="68">
        <v>3101</v>
      </c>
      <c r="D673" s="2" t="s">
        <v>61</v>
      </c>
      <c r="E673" s="20" t="s">
        <v>1151</v>
      </c>
      <c r="F673" s="69" t="s">
        <v>62</v>
      </c>
      <c r="G673" s="3">
        <v>1</v>
      </c>
      <c r="H673" s="3"/>
      <c r="I673" s="10" t="str">
        <f t="shared" si="10"/>
        <v>03101</v>
      </c>
    </row>
    <row r="674" spans="1:9">
      <c r="A674" s="66"/>
      <c r="C674" s="68">
        <v>3101</v>
      </c>
      <c r="D674" s="2" t="s">
        <v>63</v>
      </c>
      <c r="E674" s="20" t="s">
        <v>1151</v>
      </c>
      <c r="F674" s="69" t="s">
        <v>64</v>
      </c>
      <c r="G674" s="3"/>
      <c r="H674" s="3"/>
      <c r="I674" s="10" t="str">
        <f t="shared" si="10"/>
        <v>03101</v>
      </c>
    </row>
    <row r="675" spans="1:9">
      <c r="A675" s="66"/>
      <c r="C675" s="68">
        <v>3101</v>
      </c>
      <c r="D675" s="2" t="s">
        <v>65</v>
      </c>
      <c r="E675" s="19" t="s">
        <v>1150</v>
      </c>
      <c r="F675" s="69" t="s">
        <v>66</v>
      </c>
      <c r="G675" s="3">
        <v>1</v>
      </c>
      <c r="H675" s="3"/>
      <c r="I675" s="10" t="str">
        <f t="shared" si="10"/>
        <v>03101</v>
      </c>
    </row>
    <row r="676" spans="1:9">
      <c r="A676" s="66"/>
      <c r="C676" s="68">
        <v>3101</v>
      </c>
      <c r="D676" s="2" t="s">
        <v>67</v>
      </c>
      <c r="E676" s="22" t="s">
        <v>1153</v>
      </c>
      <c r="F676" s="69" t="s">
        <v>68</v>
      </c>
      <c r="G676" s="3">
        <v>4</v>
      </c>
      <c r="H676" s="3">
        <v>391</v>
      </c>
      <c r="I676" s="10" t="str">
        <f t="shared" si="10"/>
        <v>03101</v>
      </c>
    </row>
    <row r="677" spans="1:9">
      <c r="A677" s="66"/>
      <c r="C677" s="68">
        <v>3101</v>
      </c>
      <c r="D677" s="2" t="s">
        <v>69</v>
      </c>
      <c r="E677" s="21" t="s">
        <v>1152</v>
      </c>
      <c r="F677" s="69" t="s">
        <v>70</v>
      </c>
      <c r="G677" s="3">
        <v>8</v>
      </c>
      <c r="H677" s="3">
        <v>536</v>
      </c>
      <c r="I677" s="10" t="str">
        <f t="shared" si="10"/>
        <v>03101</v>
      </c>
    </row>
    <row r="678" spans="1:9">
      <c r="A678" s="66"/>
      <c r="C678" s="66">
        <v>3101</v>
      </c>
      <c r="E678" s="71"/>
      <c r="F678" s="69" t="s">
        <v>71</v>
      </c>
      <c r="G678" s="3">
        <v>102</v>
      </c>
      <c r="H678" s="3">
        <v>19870</v>
      </c>
      <c r="I678" s="10" t="str">
        <f t="shared" si="10"/>
        <v>03101</v>
      </c>
    </row>
    <row r="679" spans="1:9">
      <c r="A679" s="65" t="s">
        <v>112</v>
      </c>
      <c r="B679" s="2" t="s">
        <v>113</v>
      </c>
      <c r="C679" s="68">
        <v>3102</v>
      </c>
      <c r="D679" s="2" t="s">
        <v>9</v>
      </c>
      <c r="E679" s="14" t="s">
        <v>1144</v>
      </c>
      <c r="F679" s="69" t="s">
        <v>10</v>
      </c>
      <c r="G679" s="3">
        <v>1</v>
      </c>
      <c r="H679" s="3"/>
      <c r="I679" s="10" t="str">
        <f t="shared" si="10"/>
        <v>03102</v>
      </c>
    </row>
    <row r="680" spans="1:9">
      <c r="A680" s="66"/>
      <c r="C680" s="68">
        <v>3102</v>
      </c>
      <c r="D680" s="2" t="s">
        <v>11</v>
      </c>
      <c r="E680" s="14" t="s">
        <v>1144</v>
      </c>
      <c r="F680" s="69" t="s">
        <v>12</v>
      </c>
      <c r="G680" s="3"/>
      <c r="H680" s="3"/>
      <c r="I680" s="10" t="str">
        <f t="shared" si="10"/>
        <v>03102</v>
      </c>
    </row>
    <row r="681" spans="1:9">
      <c r="A681" s="66"/>
      <c r="C681" s="68">
        <v>3102</v>
      </c>
      <c r="D681" s="2" t="s">
        <v>13</v>
      </c>
      <c r="E681" s="14" t="s">
        <v>1144</v>
      </c>
      <c r="F681" s="69" t="s">
        <v>14</v>
      </c>
      <c r="G681" s="3"/>
      <c r="H681" s="3"/>
      <c r="I681" s="10" t="str">
        <f t="shared" si="10"/>
        <v>03102</v>
      </c>
    </row>
    <row r="682" spans="1:9">
      <c r="A682" s="66"/>
      <c r="C682" s="68">
        <v>3102</v>
      </c>
      <c r="D682" s="2" t="s">
        <v>15</v>
      </c>
      <c r="E682" s="15" t="s">
        <v>1145</v>
      </c>
      <c r="F682" s="69" t="s">
        <v>16</v>
      </c>
      <c r="G682" s="3"/>
      <c r="H682" s="3"/>
      <c r="I682" s="10" t="str">
        <f t="shared" si="10"/>
        <v>03102</v>
      </c>
    </row>
    <row r="683" spans="1:9">
      <c r="A683" s="66"/>
      <c r="C683" s="68">
        <v>3102</v>
      </c>
      <c r="D683" s="2" t="s">
        <v>17</v>
      </c>
      <c r="E683" s="14" t="s">
        <v>1144</v>
      </c>
      <c r="F683" s="69" t="s">
        <v>18</v>
      </c>
      <c r="G683" s="3">
        <v>1</v>
      </c>
      <c r="H683" s="3"/>
      <c r="I683" s="10" t="str">
        <f t="shared" si="10"/>
        <v>03102</v>
      </c>
    </row>
    <row r="684" spans="1:9">
      <c r="A684" s="66"/>
      <c r="C684" s="68">
        <v>3102</v>
      </c>
      <c r="D684" s="2" t="s">
        <v>19</v>
      </c>
      <c r="E684" s="14" t="s">
        <v>1144</v>
      </c>
      <c r="F684" s="69" t="s">
        <v>20</v>
      </c>
      <c r="G684" s="3"/>
      <c r="H684" s="3"/>
      <c r="I684" s="10" t="str">
        <f t="shared" si="10"/>
        <v>03102</v>
      </c>
    </row>
    <row r="685" spans="1:9">
      <c r="A685" s="66"/>
      <c r="C685" s="68">
        <v>3102</v>
      </c>
      <c r="D685" s="2" t="s">
        <v>21</v>
      </c>
      <c r="E685" s="4"/>
      <c r="F685" s="69" t="s">
        <v>22</v>
      </c>
      <c r="G685" s="3">
        <v>49</v>
      </c>
      <c r="H685" s="3"/>
      <c r="I685" s="10" t="str">
        <f t="shared" si="10"/>
        <v>03102</v>
      </c>
    </row>
    <row r="686" spans="1:9">
      <c r="A686" s="66"/>
      <c r="C686" s="68">
        <v>3102</v>
      </c>
      <c r="D686" s="2" t="s">
        <v>23</v>
      </c>
      <c r="E686" s="17" t="s">
        <v>1147</v>
      </c>
      <c r="F686" s="69" t="s">
        <v>24</v>
      </c>
      <c r="G686" s="3">
        <v>4</v>
      </c>
      <c r="H686" s="3">
        <v>241</v>
      </c>
      <c r="I686" s="10" t="str">
        <f t="shared" si="10"/>
        <v>03102</v>
      </c>
    </row>
    <row r="687" spans="1:9">
      <c r="A687" s="66"/>
      <c r="C687" s="68">
        <v>3102</v>
      </c>
      <c r="D687" s="2" t="s">
        <v>25</v>
      </c>
      <c r="E687" s="17" t="s">
        <v>1147</v>
      </c>
      <c r="F687" s="69" t="s">
        <v>26</v>
      </c>
      <c r="G687" s="3"/>
      <c r="H687" s="3"/>
      <c r="I687" s="10" t="str">
        <f t="shared" si="10"/>
        <v>03102</v>
      </c>
    </row>
    <row r="688" spans="1:9">
      <c r="A688" s="66"/>
      <c r="C688" s="68">
        <v>3102</v>
      </c>
      <c r="D688" s="2" t="s">
        <v>27</v>
      </c>
      <c r="E688" s="17" t="s">
        <v>1147</v>
      </c>
      <c r="F688" s="69" t="s">
        <v>28</v>
      </c>
      <c r="G688" s="3"/>
      <c r="H688" s="3"/>
      <c r="I688" s="10" t="str">
        <f t="shared" si="10"/>
        <v>03102</v>
      </c>
    </row>
    <row r="689" spans="1:9">
      <c r="A689" s="66"/>
      <c r="C689" s="68">
        <v>3102</v>
      </c>
      <c r="D689" s="2" t="s">
        <v>29</v>
      </c>
      <c r="E689" s="18" t="s">
        <v>1148</v>
      </c>
      <c r="F689" s="69" t="s">
        <v>30</v>
      </c>
      <c r="G689" s="3"/>
      <c r="H689" s="3"/>
      <c r="I689" s="10" t="str">
        <f t="shared" si="10"/>
        <v>03102</v>
      </c>
    </row>
    <row r="690" spans="1:9">
      <c r="A690" s="66"/>
      <c r="C690" s="68">
        <v>3102</v>
      </c>
      <c r="D690" s="2" t="s">
        <v>31</v>
      </c>
      <c r="E690" s="18" t="s">
        <v>1148</v>
      </c>
      <c r="F690" s="69" t="s">
        <v>32</v>
      </c>
      <c r="G690" s="3"/>
      <c r="H690" s="3"/>
      <c r="I690" s="10" t="str">
        <f t="shared" si="10"/>
        <v>03102</v>
      </c>
    </row>
    <row r="691" spans="1:9">
      <c r="A691" s="66"/>
      <c r="C691" s="68">
        <v>3102</v>
      </c>
      <c r="D691" s="2" t="s">
        <v>33</v>
      </c>
      <c r="E691" s="18" t="s">
        <v>1148</v>
      </c>
      <c r="F691" s="69" t="s">
        <v>34</v>
      </c>
      <c r="G691" s="3"/>
      <c r="H691" s="3"/>
      <c r="I691" s="10" t="str">
        <f t="shared" si="10"/>
        <v>03102</v>
      </c>
    </row>
    <row r="692" spans="1:9">
      <c r="A692" s="66"/>
      <c r="C692" s="68">
        <v>3102</v>
      </c>
      <c r="D692" s="2" t="s">
        <v>35</v>
      </c>
      <c r="E692" s="19" t="s">
        <v>1150</v>
      </c>
      <c r="F692" s="69" t="s">
        <v>36</v>
      </c>
      <c r="G692" s="3"/>
      <c r="H692" s="3"/>
      <c r="I692" s="10" t="str">
        <f t="shared" si="10"/>
        <v>03102</v>
      </c>
    </row>
    <row r="693" spans="1:9">
      <c r="A693" s="66"/>
      <c r="C693" s="68">
        <v>3102</v>
      </c>
      <c r="D693" s="2" t="s">
        <v>37</v>
      </c>
      <c r="E693" s="23" t="s">
        <v>1149</v>
      </c>
      <c r="F693" s="69" t="s">
        <v>38</v>
      </c>
      <c r="G693" s="3">
        <v>1</v>
      </c>
      <c r="H693" s="3"/>
      <c r="I693" s="10" t="str">
        <f t="shared" si="10"/>
        <v>03102</v>
      </c>
    </row>
    <row r="694" spans="1:9">
      <c r="A694" s="66"/>
      <c r="C694" s="68">
        <v>3102</v>
      </c>
      <c r="D694" s="2" t="s">
        <v>39</v>
      </c>
      <c r="E694" s="23" t="s">
        <v>1149</v>
      </c>
      <c r="F694" s="69" t="s">
        <v>40</v>
      </c>
      <c r="G694" s="3"/>
      <c r="H694" s="3"/>
      <c r="I694" s="10" t="str">
        <f t="shared" si="10"/>
        <v>03102</v>
      </c>
    </row>
    <row r="695" spans="1:9">
      <c r="A695" s="66"/>
      <c r="C695" s="68">
        <v>3102</v>
      </c>
      <c r="D695" s="2" t="s">
        <v>41</v>
      </c>
      <c r="E695" s="16" t="s">
        <v>1146</v>
      </c>
      <c r="F695" s="69" t="s">
        <v>42</v>
      </c>
      <c r="G695" s="3"/>
      <c r="H695" s="3"/>
      <c r="I695" s="10" t="str">
        <f t="shared" si="10"/>
        <v>03102</v>
      </c>
    </row>
    <row r="696" spans="1:9">
      <c r="A696" s="66"/>
      <c r="C696" s="68">
        <v>3102</v>
      </c>
      <c r="D696" s="2" t="s">
        <v>43</v>
      </c>
      <c r="E696" s="16" t="s">
        <v>1146</v>
      </c>
      <c r="F696" s="69" t="s">
        <v>44</v>
      </c>
      <c r="G696" s="3">
        <v>1</v>
      </c>
      <c r="H696" s="3"/>
      <c r="I696" s="10" t="str">
        <f t="shared" si="10"/>
        <v>03102</v>
      </c>
    </row>
    <row r="697" spans="1:9">
      <c r="A697" s="66"/>
      <c r="C697" s="68">
        <v>3102</v>
      </c>
      <c r="D697" s="2" t="s">
        <v>45</v>
      </c>
      <c r="E697" s="16" t="s">
        <v>1146</v>
      </c>
      <c r="F697" s="69" t="s">
        <v>46</v>
      </c>
      <c r="G697" s="3">
        <v>1</v>
      </c>
      <c r="H697" s="3"/>
      <c r="I697" s="10" t="str">
        <f t="shared" si="10"/>
        <v>03102</v>
      </c>
    </row>
    <row r="698" spans="1:9">
      <c r="A698" s="66"/>
      <c r="C698" s="68">
        <v>3102</v>
      </c>
      <c r="D698" s="2" t="s">
        <v>47</v>
      </c>
      <c r="E698" s="16" t="s">
        <v>1146</v>
      </c>
      <c r="F698" s="69" t="s">
        <v>48</v>
      </c>
      <c r="G698" s="3">
        <v>3</v>
      </c>
      <c r="H698" s="3">
        <v>332</v>
      </c>
      <c r="I698" s="10" t="str">
        <f t="shared" si="10"/>
        <v>03102</v>
      </c>
    </row>
    <row r="699" spans="1:9">
      <c r="A699" s="66"/>
      <c r="C699" s="68">
        <v>3102</v>
      </c>
      <c r="D699" s="2" t="s">
        <v>49</v>
      </c>
      <c r="E699" s="14" t="s">
        <v>1144</v>
      </c>
      <c r="F699" s="69" t="s">
        <v>50</v>
      </c>
      <c r="G699" s="3">
        <v>3</v>
      </c>
      <c r="H699" s="3"/>
      <c r="I699" s="10" t="str">
        <f t="shared" si="10"/>
        <v>03102</v>
      </c>
    </row>
    <row r="700" spans="1:9">
      <c r="A700" s="66"/>
      <c r="C700" s="68">
        <v>3102</v>
      </c>
      <c r="D700" s="2" t="s">
        <v>51</v>
      </c>
      <c r="E700" s="15" t="s">
        <v>1145</v>
      </c>
      <c r="F700" s="69" t="s">
        <v>52</v>
      </c>
      <c r="G700" s="3">
        <v>5</v>
      </c>
      <c r="H700" s="3"/>
      <c r="I700" s="10" t="str">
        <f t="shared" si="10"/>
        <v>03102</v>
      </c>
    </row>
    <row r="701" spans="1:9">
      <c r="A701" s="66"/>
      <c r="C701" s="68">
        <v>3102</v>
      </c>
      <c r="D701" s="2" t="s">
        <v>53</v>
      </c>
      <c r="E701" s="15" t="s">
        <v>1145</v>
      </c>
      <c r="F701" s="69" t="s">
        <v>54</v>
      </c>
      <c r="G701" s="3">
        <v>11</v>
      </c>
      <c r="H701" s="3">
        <v>1198</v>
      </c>
      <c r="I701" s="10" t="str">
        <f t="shared" si="10"/>
        <v>03102</v>
      </c>
    </row>
    <row r="702" spans="1:9">
      <c r="A702" s="66"/>
      <c r="C702" s="68">
        <v>3102</v>
      </c>
      <c r="D702" s="2" t="s">
        <v>55</v>
      </c>
      <c r="E702" s="21" t="s">
        <v>1152</v>
      </c>
      <c r="F702" s="69" t="s">
        <v>56</v>
      </c>
      <c r="G702" s="3">
        <v>1</v>
      </c>
      <c r="H702" s="3"/>
      <c r="I702" s="10" t="str">
        <f t="shared" si="10"/>
        <v>03102</v>
      </c>
    </row>
    <row r="703" spans="1:9">
      <c r="A703" s="66"/>
      <c r="C703" s="68">
        <v>3102</v>
      </c>
      <c r="D703" s="2" t="s">
        <v>57</v>
      </c>
      <c r="E703" s="21" t="s">
        <v>1152</v>
      </c>
      <c r="F703" s="69" t="s">
        <v>58</v>
      </c>
      <c r="G703" s="3">
        <v>1</v>
      </c>
      <c r="H703" s="3"/>
      <c r="I703" s="10" t="str">
        <f t="shared" si="10"/>
        <v>03102</v>
      </c>
    </row>
    <row r="704" spans="1:9">
      <c r="A704" s="66"/>
      <c r="C704" s="68">
        <v>3102</v>
      </c>
      <c r="D704" s="2" t="s">
        <v>59</v>
      </c>
      <c r="E704" s="21" t="s">
        <v>1152</v>
      </c>
      <c r="F704" s="69" t="s">
        <v>60</v>
      </c>
      <c r="G704" s="3">
        <v>7</v>
      </c>
      <c r="H704" s="3">
        <v>616</v>
      </c>
      <c r="I704" s="10" t="str">
        <f t="shared" si="10"/>
        <v>03102</v>
      </c>
    </row>
    <row r="705" spans="1:9">
      <c r="A705" s="66"/>
      <c r="C705" s="68">
        <v>3102</v>
      </c>
      <c r="D705" s="2" t="s">
        <v>61</v>
      </c>
      <c r="E705" s="20" t="s">
        <v>1151</v>
      </c>
      <c r="F705" s="69" t="s">
        <v>62</v>
      </c>
      <c r="G705" s="3">
        <v>3</v>
      </c>
      <c r="H705" s="3"/>
      <c r="I705" s="10" t="str">
        <f t="shared" si="10"/>
        <v>03102</v>
      </c>
    </row>
    <row r="706" spans="1:9">
      <c r="A706" s="66"/>
      <c r="C706" s="68">
        <v>3102</v>
      </c>
      <c r="D706" s="2" t="s">
        <v>63</v>
      </c>
      <c r="E706" s="20" t="s">
        <v>1151</v>
      </c>
      <c r="F706" s="69" t="s">
        <v>64</v>
      </c>
      <c r="G706" s="3">
        <v>3</v>
      </c>
      <c r="H706" s="3"/>
      <c r="I706" s="10" t="str">
        <f t="shared" si="10"/>
        <v>03102</v>
      </c>
    </row>
    <row r="707" spans="1:9">
      <c r="A707" s="66"/>
      <c r="C707" s="68">
        <v>3102</v>
      </c>
      <c r="D707" s="2" t="s">
        <v>65</v>
      </c>
      <c r="E707" s="19" t="s">
        <v>1150</v>
      </c>
      <c r="F707" s="69" t="s">
        <v>66</v>
      </c>
      <c r="G707" s="3"/>
      <c r="H707" s="3"/>
      <c r="I707" s="10" t="str">
        <f t="shared" si="10"/>
        <v>03102</v>
      </c>
    </row>
    <row r="708" spans="1:9">
      <c r="A708" s="66"/>
      <c r="C708" s="68">
        <v>3102</v>
      </c>
      <c r="D708" s="2" t="s">
        <v>67</v>
      </c>
      <c r="E708" s="22" t="s">
        <v>1153</v>
      </c>
      <c r="F708" s="69" t="s">
        <v>68</v>
      </c>
      <c r="G708" s="3">
        <v>1</v>
      </c>
      <c r="H708" s="3"/>
      <c r="I708" s="10" t="str">
        <f t="shared" si="10"/>
        <v>03102</v>
      </c>
    </row>
    <row r="709" spans="1:9">
      <c r="A709" s="66"/>
      <c r="C709" s="68">
        <v>3102</v>
      </c>
      <c r="D709" s="2" t="s">
        <v>69</v>
      </c>
      <c r="E709" s="21" t="s">
        <v>1152</v>
      </c>
      <c r="F709" s="69" t="s">
        <v>70</v>
      </c>
      <c r="G709" s="3">
        <v>4</v>
      </c>
      <c r="H709" s="3">
        <v>265</v>
      </c>
      <c r="I709" s="10" t="str">
        <f t="shared" si="10"/>
        <v>03102</v>
      </c>
    </row>
    <row r="710" spans="1:9">
      <c r="A710" s="66"/>
      <c r="C710" s="66">
        <v>3102</v>
      </c>
      <c r="E710" s="71"/>
      <c r="F710" s="69" t="s">
        <v>71</v>
      </c>
      <c r="G710" s="3">
        <v>50</v>
      </c>
      <c r="H710" s="3">
        <v>23925</v>
      </c>
      <c r="I710" s="10" t="str">
        <f t="shared" si="10"/>
        <v>03102</v>
      </c>
    </row>
    <row r="711" spans="1:9">
      <c r="A711" s="65" t="s">
        <v>114</v>
      </c>
      <c r="B711" s="2" t="s">
        <v>115</v>
      </c>
      <c r="C711" s="68">
        <v>3103</v>
      </c>
      <c r="D711" s="2" t="s">
        <v>9</v>
      </c>
      <c r="E711" s="14" t="s">
        <v>1144</v>
      </c>
      <c r="F711" s="69" t="s">
        <v>10</v>
      </c>
      <c r="G711" s="3"/>
      <c r="H711" s="3"/>
      <c r="I711" s="10" t="str">
        <f t="shared" si="10"/>
        <v>03103</v>
      </c>
    </row>
    <row r="712" spans="1:9">
      <c r="A712" s="66"/>
      <c r="C712" s="68">
        <v>3103</v>
      </c>
      <c r="D712" s="2" t="s">
        <v>11</v>
      </c>
      <c r="E712" s="14" t="s">
        <v>1144</v>
      </c>
      <c r="F712" s="69" t="s">
        <v>12</v>
      </c>
      <c r="G712" s="3"/>
      <c r="H712" s="3"/>
      <c r="I712" s="10" t="str">
        <f t="shared" si="10"/>
        <v>03103</v>
      </c>
    </row>
    <row r="713" spans="1:9">
      <c r="A713" s="66"/>
      <c r="C713" s="68">
        <v>3103</v>
      </c>
      <c r="D713" s="2" t="s">
        <v>13</v>
      </c>
      <c r="E713" s="14" t="s">
        <v>1144</v>
      </c>
      <c r="F713" s="69" t="s">
        <v>14</v>
      </c>
      <c r="G713" s="3"/>
      <c r="H713" s="3"/>
      <c r="I713" s="10" t="str">
        <f t="shared" ref="I713:I776" si="11">IF(A713="",I712,A713)</f>
        <v>03103</v>
      </c>
    </row>
    <row r="714" spans="1:9">
      <c r="A714" s="66"/>
      <c r="C714" s="68">
        <v>3103</v>
      </c>
      <c r="D714" s="2" t="s">
        <v>15</v>
      </c>
      <c r="E714" s="15" t="s">
        <v>1145</v>
      </c>
      <c r="F714" s="69" t="s">
        <v>16</v>
      </c>
      <c r="G714" s="3"/>
      <c r="H714" s="3"/>
      <c r="I714" s="10" t="str">
        <f t="shared" si="11"/>
        <v>03103</v>
      </c>
    </row>
    <row r="715" spans="1:9">
      <c r="A715" s="66"/>
      <c r="C715" s="68">
        <v>3103</v>
      </c>
      <c r="D715" s="2" t="s">
        <v>17</v>
      </c>
      <c r="E715" s="14" t="s">
        <v>1144</v>
      </c>
      <c r="F715" s="69" t="s">
        <v>18</v>
      </c>
      <c r="G715" s="3"/>
      <c r="H715" s="3"/>
      <c r="I715" s="10" t="str">
        <f t="shared" si="11"/>
        <v>03103</v>
      </c>
    </row>
    <row r="716" spans="1:9">
      <c r="A716" s="66"/>
      <c r="C716" s="68">
        <v>3103</v>
      </c>
      <c r="D716" s="2" t="s">
        <v>19</v>
      </c>
      <c r="E716" s="14" t="s">
        <v>1144</v>
      </c>
      <c r="F716" s="69" t="s">
        <v>20</v>
      </c>
      <c r="G716" s="3"/>
      <c r="H716" s="3"/>
      <c r="I716" s="10" t="str">
        <f t="shared" si="11"/>
        <v>03103</v>
      </c>
    </row>
    <row r="717" spans="1:9">
      <c r="A717" s="66"/>
      <c r="C717" s="68">
        <v>3103</v>
      </c>
      <c r="D717" s="2" t="s">
        <v>21</v>
      </c>
      <c r="E717" s="4"/>
      <c r="F717" s="69" t="s">
        <v>22</v>
      </c>
      <c r="G717" s="3">
        <v>24</v>
      </c>
      <c r="H717" s="3"/>
      <c r="I717" s="10" t="str">
        <f t="shared" si="11"/>
        <v>03103</v>
      </c>
    </row>
    <row r="718" spans="1:9">
      <c r="A718" s="66"/>
      <c r="C718" s="68">
        <v>3103</v>
      </c>
      <c r="D718" s="2" t="s">
        <v>23</v>
      </c>
      <c r="E718" s="17" t="s">
        <v>1147</v>
      </c>
      <c r="F718" s="69" t="s">
        <v>24</v>
      </c>
      <c r="G718" s="3">
        <v>2</v>
      </c>
      <c r="H718" s="3"/>
      <c r="I718" s="10" t="str">
        <f t="shared" si="11"/>
        <v>03103</v>
      </c>
    </row>
    <row r="719" spans="1:9">
      <c r="A719" s="66"/>
      <c r="C719" s="68">
        <v>3103</v>
      </c>
      <c r="D719" s="2" t="s">
        <v>25</v>
      </c>
      <c r="E719" s="17" t="s">
        <v>1147</v>
      </c>
      <c r="F719" s="69" t="s">
        <v>26</v>
      </c>
      <c r="G719" s="3"/>
      <c r="H719" s="3"/>
      <c r="I719" s="10" t="str">
        <f t="shared" si="11"/>
        <v>03103</v>
      </c>
    </row>
    <row r="720" spans="1:9">
      <c r="A720" s="66"/>
      <c r="C720" s="68">
        <v>3103</v>
      </c>
      <c r="D720" s="2" t="s">
        <v>27</v>
      </c>
      <c r="E720" s="17" t="s">
        <v>1147</v>
      </c>
      <c r="F720" s="69" t="s">
        <v>28</v>
      </c>
      <c r="G720" s="3"/>
      <c r="H720" s="3"/>
      <c r="I720" s="10" t="str">
        <f t="shared" si="11"/>
        <v>03103</v>
      </c>
    </row>
    <row r="721" spans="1:9">
      <c r="A721" s="66"/>
      <c r="C721" s="68">
        <v>3103</v>
      </c>
      <c r="D721" s="2" t="s">
        <v>29</v>
      </c>
      <c r="E721" s="18" t="s">
        <v>1148</v>
      </c>
      <c r="F721" s="69" t="s">
        <v>30</v>
      </c>
      <c r="G721" s="3"/>
      <c r="H721" s="3"/>
      <c r="I721" s="10" t="str">
        <f t="shared" si="11"/>
        <v>03103</v>
      </c>
    </row>
    <row r="722" spans="1:9">
      <c r="A722" s="66"/>
      <c r="C722" s="68">
        <v>3103</v>
      </c>
      <c r="D722" s="2" t="s">
        <v>31</v>
      </c>
      <c r="E722" s="18" t="s">
        <v>1148</v>
      </c>
      <c r="F722" s="69" t="s">
        <v>32</v>
      </c>
      <c r="G722" s="3"/>
      <c r="H722" s="3"/>
      <c r="I722" s="10" t="str">
        <f t="shared" si="11"/>
        <v>03103</v>
      </c>
    </row>
    <row r="723" spans="1:9">
      <c r="A723" s="66"/>
      <c r="C723" s="68">
        <v>3103</v>
      </c>
      <c r="D723" s="2" t="s">
        <v>33</v>
      </c>
      <c r="E723" s="18" t="s">
        <v>1148</v>
      </c>
      <c r="F723" s="69" t="s">
        <v>34</v>
      </c>
      <c r="G723" s="3"/>
      <c r="H723" s="3"/>
      <c r="I723" s="10" t="str">
        <f t="shared" si="11"/>
        <v>03103</v>
      </c>
    </row>
    <row r="724" spans="1:9">
      <c r="A724" s="66"/>
      <c r="C724" s="68">
        <v>3103</v>
      </c>
      <c r="D724" s="2" t="s">
        <v>35</v>
      </c>
      <c r="E724" s="19" t="s">
        <v>1150</v>
      </c>
      <c r="F724" s="69" t="s">
        <v>36</v>
      </c>
      <c r="G724" s="3"/>
      <c r="H724" s="3"/>
      <c r="I724" s="10" t="str">
        <f t="shared" si="11"/>
        <v>03103</v>
      </c>
    </row>
    <row r="725" spans="1:9">
      <c r="A725" s="66"/>
      <c r="C725" s="68">
        <v>3103</v>
      </c>
      <c r="D725" s="2" t="s">
        <v>37</v>
      </c>
      <c r="E725" s="23" t="s">
        <v>1149</v>
      </c>
      <c r="F725" s="69" t="s">
        <v>38</v>
      </c>
      <c r="G725" s="3"/>
      <c r="H725" s="3"/>
      <c r="I725" s="10" t="str">
        <f t="shared" si="11"/>
        <v>03103</v>
      </c>
    </row>
    <row r="726" spans="1:9">
      <c r="A726" s="66"/>
      <c r="C726" s="68">
        <v>3103</v>
      </c>
      <c r="D726" s="2" t="s">
        <v>39</v>
      </c>
      <c r="E726" s="23" t="s">
        <v>1149</v>
      </c>
      <c r="F726" s="69" t="s">
        <v>40</v>
      </c>
      <c r="G726" s="3"/>
      <c r="H726" s="3"/>
      <c r="I726" s="10" t="str">
        <f t="shared" si="11"/>
        <v>03103</v>
      </c>
    </row>
    <row r="727" spans="1:9">
      <c r="A727" s="66"/>
      <c r="C727" s="68">
        <v>3103</v>
      </c>
      <c r="D727" s="2" t="s">
        <v>41</v>
      </c>
      <c r="E727" s="16" t="s">
        <v>1146</v>
      </c>
      <c r="F727" s="69" t="s">
        <v>42</v>
      </c>
      <c r="G727" s="3"/>
      <c r="H727" s="3"/>
      <c r="I727" s="10" t="str">
        <f t="shared" si="11"/>
        <v>03103</v>
      </c>
    </row>
    <row r="728" spans="1:9">
      <c r="A728" s="66"/>
      <c r="C728" s="68">
        <v>3103</v>
      </c>
      <c r="D728" s="2" t="s">
        <v>43</v>
      </c>
      <c r="E728" s="16" t="s">
        <v>1146</v>
      </c>
      <c r="F728" s="69" t="s">
        <v>44</v>
      </c>
      <c r="G728" s="3"/>
      <c r="H728" s="3"/>
      <c r="I728" s="10" t="str">
        <f t="shared" si="11"/>
        <v>03103</v>
      </c>
    </row>
    <row r="729" spans="1:9">
      <c r="A729" s="66"/>
      <c r="C729" s="68">
        <v>3103</v>
      </c>
      <c r="D729" s="2" t="s">
        <v>45</v>
      </c>
      <c r="E729" s="16" t="s">
        <v>1146</v>
      </c>
      <c r="F729" s="69" t="s">
        <v>46</v>
      </c>
      <c r="G729" s="3"/>
      <c r="H729" s="3"/>
      <c r="I729" s="10" t="str">
        <f t="shared" si="11"/>
        <v>03103</v>
      </c>
    </row>
    <row r="730" spans="1:9">
      <c r="A730" s="66"/>
      <c r="C730" s="68">
        <v>3103</v>
      </c>
      <c r="D730" s="2" t="s">
        <v>47</v>
      </c>
      <c r="E730" s="16" t="s">
        <v>1146</v>
      </c>
      <c r="F730" s="69" t="s">
        <v>48</v>
      </c>
      <c r="G730" s="3">
        <v>1</v>
      </c>
      <c r="H730" s="3"/>
      <c r="I730" s="10" t="str">
        <f t="shared" si="11"/>
        <v>03103</v>
      </c>
    </row>
    <row r="731" spans="1:9">
      <c r="A731" s="66"/>
      <c r="C731" s="68">
        <v>3103</v>
      </c>
      <c r="D731" s="2" t="s">
        <v>49</v>
      </c>
      <c r="E731" s="14" t="s">
        <v>1144</v>
      </c>
      <c r="F731" s="69" t="s">
        <v>50</v>
      </c>
      <c r="G731" s="3">
        <v>2</v>
      </c>
      <c r="H731" s="3"/>
      <c r="I731" s="10" t="str">
        <f t="shared" si="11"/>
        <v>03103</v>
      </c>
    </row>
    <row r="732" spans="1:9">
      <c r="A732" s="66"/>
      <c r="C732" s="68">
        <v>3103</v>
      </c>
      <c r="D732" s="2" t="s">
        <v>51</v>
      </c>
      <c r="E732" s="15" t="s">
        <v>1145</v>
      </c>
      <c r="F732" s="69" t="s">
        <v>52</v>
      </c>
      <c r="G732" s="3"/>
      <c r="H732" s="3"/>
      <c r="I732" s="10" t="str">
        <f t="shared" si="11"/>
        <v>03103</v>
      </c>
    </row>
    <row r="733" spans="1:9">
      <c r="A733" s="66"/>
      <c r="C733" s="68">
        <v>3103</v>
      </c>
      <c r="D733" s="2" t="s">
        <v>53</v>
      </c>
      <c r="E733" s="15" t="s">
        <v>1145</v>
      </c>
      <c r="F733" s="69" t="s">
        <v>54</v>
      </c>
      <c r="G733" s="3">
        <v>2</v>
      </c>
      <c r="H733" s="3"/>
      <c r="I733" s="10" t="str">
        <f t="shared" si="11"/>
        <v>03103</v>
      </c>
    </row>
    <row r="734" spans="1:9">
      <c r="A734" s="66"/>
      <c r="C734" s="68">
        <v>3103</v>
      </c>
      <c r="D734" s="2" t="s">
        <v>55</v>
      </c>
      <c r="E734" s="21" t="s">
        <v>1152</v>
      </c>
      <c r="F734" s="69" t="s">
        <v>56</v>
      </c>
      <c r="G734" s="3"/>
      <c r="H734" s="3"/>
      <c r="I734" s="10" t="str">
        <f t="shared" si="11"/>
        <v>03103</v>
      </c>
    </row>
    <row r="735" spans="1:9">
      <c r="A735" s="66"/>
      <c r="C735" s="68">
        <v>3103</v>
      </c>
      <c r="D735" s="2" t="s">
        <v>57</v>
      </c>
      <c r="E735" s="21" t="s">
        <v>1152</v>
      </c>
      <c r="F735" s="69" t="s">
        <v>58</v>
      </c>
      <c r="G735" s="3"/>
      <c r="H735" s="3"/>
      <c r="I735" s="10" t="str">
        <f t="shared" si="11"/>
        <v>03103</v>
      </c>
    </row>
    <row r="736" spans="1:9">
      <c r="A736" s="66"/>
      <c r="C736" s="68">
        <v>3103</v>
      </c>
      <c r="D736" s="2" t="s">
        <v>59</v>
      </c>
      <c r="E736" s="21" t="s">
        <v>1152</v>
      </c>
      <c r="F736" s="69" t="s">
        <v>60</v>
      </c>
      <c r="G736" s="3">
        <v>2</v>
      </c>
      <c r="H736" s="3"/>
      <c r="I736" s="10" t="str">
        <f t="shared" si="11"/>
        <v>03103</v>
      </c>
    </row>
    <row r="737" spans="1:9">
      <c r="A737" s="66"/>
      <c r="C737" s="68">
        <v>3103</v>
      </c>
      <c r="D737" s="2" t="s">
        <v>61</v>
      </c>
      <c r="E737" s="20" t="s">
        <v>1151</v>
      </c>
      <c r="F737" s="69" t="s">
        <v>62</v>
      </c>
      <c r="G737" s="3">
        <v>6</v>
      </c>
      <c r="H737" s="3"/>
      <c r="I737" s="10" t="str">
        <f t="shared" si="11"/>
        <v>03103</v>
      </c>
    </row>
    <row r="738" spans="1:9">
      <c r="A738" s="66"/>
      <c r="C738" s="68">
        <v>3103</v>
      </c>
      <c r="D738" s="2" t="s">
        <v>63</v>
      </c>
      <c r="E738" s="20" t="s">
        <v>1151</v>
      </c>
      <c r="F738" s="69" t="s">
        <v>64</v>
      </c>
      <c r="G738" s="3"/>
      <c r="H738" s="3"/>
      <c r="I738" s="10" t="str">
        <f t="shared" si="11"/>
        <v>03103</v>
      </c>
    </row>
    <row r="739" spans="1:9">
      <c r="A739" s="66"/>
      <c r="C739" s="68">
        <v>3103</v>
      </c>
      <c r="D739" s="2" t="s">
        <v>65</v>
      </c>
      <c r="E739" s="19" t="s">
        <v>1150</v>
      </c>
      <c r="F739" s="69" t="s">
        <v>66</v>
      </c>
      <c r="G739" s="3">
        <v>1</v>
      </c>
      <c r="H739" s="3"/>
      <c r="I739" s="10" t="str">
        <f t="shared" si="11"/>
        <v>03103</v>
      </c>
    </row>
    <row r="740" spans="1:9">
      <c r="A740" s="66"/>
      <c r="C740" s="68">
        <v>3103</v>
      </c>
      <c r="D740" s="2" t="s">
        <v>67</v>
      </c>
      <c r="E740" s="22" t="s">
        <v>1153</v>
      </c>
      <c r="F740" s="69" t="s">
        <v>68</v>
      </c>
      <c r="G740" s="3">
        <v>2</v>
      </c>
      <c r="H740" s="3"/>
      <c r="I740" s="10" t="str">
        <f t="shared" si="11"/>
        <v>03103</v>
      </c>
    </row>
    <row r="741" spans="1:9">
      <c r="A741" s="66"/>
      <c r="C741" s="68">
        <v>3103</v>
      </c>
      <c r="D741" s="2" t="s">
        <v>69</v>
      </c>
      <c r="E741" s="21" t="s">
        <v>1152</v>
      </c>
      <c r="F741" s="69" t="s">
        <v>70</v>
      </c>
      <c r="G741" s="3">
        <v>6</v>
      </c>
      <c r="H741" s="3"/>
      <c r="I741" s="10" t="str">
        <f t="shared" si="11"/>
        <v>03103</v>
      </c>
    </row>
    <row r="742" spans="1:9">
      <c r="A742" s="66"/>
      <c r="C742" s="66">
        <v>3103</v>
      </c>
      <c r="E742" s="71"/>
      <c r="F742" s="69" t="s">
        <v>71</v>
      </c>
      <c r="G742" s="3">
        <v>24</v>
      </c>
      <c r="H742" s="3"/>
      <c r="I742" s="10" t="str">
        <f t="shared" si="11"/>
        <v>03103</v>
      </c>
    </row>
    <row r="743" spans="1:9">
      <c r="A743" s="65" t="s">
        <v>116</v>
      </c>
      <c r="B743" s="2" t="s">
        <v>117</v>
      </c>
      <c r="C743" s="68">
        <v>3151</v>
      </c>
      <c r="D743" s="2" t="s">
        <v>9</v>
      </c>
      <c r="E743" s="14" t="s">
        <v>1144</v>
      </c>
      <c r="F743" s="69" t="s">
        <v>10</v>
      </c>
      <c r="G743" s="3">
        <v>2</v>
      </c>
      <c r="H743" s="3"/>
      <c r="I743" s="10" t="str">
        <f t="shared" si="11"/>
        <v>03151</v>
      </c>
    </row>
    <row r="744" spans="1:9">
      <c r="A744" s="66"/>
      <c r="C744" s="68">
        <v>3151</v>
      </c>
      <c r="D744" s="2" t="s">
        <v>11</v>
      </c>
      <c r="E744" s="14" t="s">
        <v>1144</v>
      </c>
      <c r="F744" s="69" t="s">
        <v>12</v>
      </c>
      <c r="G744" s="3"/>
      <c r="H744" s="3"/>
      <c r="I744" s="10" t="str">
        <f t="shared" si="11"/>
        <v>03151</v>
      </c>
    </row>
    <row r="745" spans="1:9">
      <c r="A745" s="66"/>
      <c r="C745" s="68">
        <v>3151</v>
      </c>
      <c r="D745" s="2" t="s">
        <v>13</v>
      </c>
      <c r="E745" s="14" t="s">
        <v>1144</v>
      </c>
      <c r="F745" s="69" t="s">
        <v>14</v>
      </c>
      <c r="G745" s="3">
        <v>1</v>
      </c>
      <c r="H745" s="3"/>
      <c r="I745" s="10" t="str">
        <f t="shared" si="11"/>
        <v>03151</v>
      </c>
    </row>
    <row r="746" spans="1:9">
      <c r="A746" s="66"/>
      <c r="C746" s="68">
        <v>3151</v>
      </c>
      <c r="D746" s="2" t="s">
        <v>15</v>
      </c>
      <c r="E746" s="15" t="s">
        <v>1145</v>
      </c>
      <c r="F746" s="69" t="s">
        <v>16</v>
      </c>
      <c r="G746" s="3"/>
      <c r="H746" s="3"/>
      <c r="I746" s="10" t="str">
        <f t="shared" si="11"/>
        <v>03151</v>
      </c>
    </row>
    <row r="747" spans="1:9">
      <c r="A747" s="66"/>
      <c r="C747" s="68">
        <v>3151</v>
      </c>
      <c r="D747" s="2" t="s">
        <v>17</v>
      </c>
      <c r="E747" s="14" t="s">
        <v>1144</v>
      </c>
      <c r="F747" s="69" t="s">
        <v>18</v>
      </c>
      <c r="G747" s="3">
        <v>1</v>
      </c>
      <c r="H747" s="3"/>
      <c r="I747" s="10" t="str">
        <f t="shared" si="11"/>
        <v>03151</v>
      </c>
    </row>
    <row r="748" spans="1:9">
      <c r="A748" s="66"/>
      <c r="C748" s="68">
        <v>3151</v>
      </c>
      <c r="D748" s="2" t="s">
        <v>19</v>
      </c>
      <c r="E748" s="14" t="s">
        <v>1144</v>
      </c>
      <c r="F748" s="69" t="s">
        <v>20</v>
      </c>
      <c r="G748" s="3"/>
      <c r="H748" s="3"/>
      <c r="I748" s="10" t="str">
        <f t="shared" si="11"/>
        <v>03151</v>
      </c>
    </row>
    <row r="749" spans="1:9">
      <c r="A749" s="66"/>
      <c r="C749" s="68">
        <v>3151</v>
      </c>
      <c r="D749" s="2" t="s">
        <v>21</v>
      </c>
      <c r="E749" s="4"/>
      <c r="F749" s="69" t="s">
        <v>22</v>
      </c>
      <c r="G749" s="3">
        <v>35</v>
      </c>
      <c r="H749" s="3"/>
      <c r="I749" s="10" t="str">
        <f t="shared" si="11"/>
        <v>03151</v>
      </c>
    </row>
    <row r="750" spans="1:9">
      <c r="A750" s="66"/>
      <c r="C750" s="68">
        <v>3151</v>
      </c>
      <c r="D750" s="2" t="s">
        <v>23</v>
      </c>
      <c r="E750" s="17" t="s">
        <v>1147</v>
      </c>
      <c r="F750" s="69" t="s">
        <v>24</v>
      </c>
      <c r="G750" s="3">
        <v>10</v>
      </c>
      <c r="H750" s="3"/>
      <c r="I750" s="10" t="str">
        <f t="shared" si="11"/>
        <v>03151</v>
      </c>
    </row>
    <row r="751" spans="1:9">
      <c r="A751" s="66"/>
      <c r="C751" s="68">
        <v>3151</v>
      </c>
      <c r="D751" s="2" t="s">
        <v>25</v>
      </c>
      <c r="E751" s="17" t="s">
        <v>1147</v>
      </c>
      <c r="F751" s="69" t="s">
        <v>26</v>
      </c>
      <c r="G751" s="3">
        <v>1</v>
      </c>
      <c r="H751" s="3"/>
      <c r="I751" s="10" t="str">
        <f t="shared" si="11"/>
        <v>03151</v>
      </c>
    </row>
    <row r="752" spans="1:9">
      <c r="A752" s="66"/>
      <c r="C752" s="68">
        <v>3151</v>
      </c>
      <c r="D752" s="2" t="s">
        <v>27</v>
      </c>
      <c r="E752" s="17" t="s">
        <v>1147</v>
      </c>
      <c r="F752" s="69" t="s">
        <v>28</v>
      </c>
      <c r="G752" s="3"/>
      <c r="H752" s="3"/>
      <c r="I752" s="10" t="str">
        <f t="shared" si="11"/>
        <v>03151</v>
      </c>
    </row>
    <row r="753" spans="1:9">
      <c r="A753" s="66"/>
      <c r="C753" s="68">
        <v>3151</v>
      </c>
      <c r="D753" s="2" t="s">
        <v>29</v>
      </c>
      <c r="E753" s="18" t="s">
        <v>1148</v>
      </c>
      <c r="F753" s="69" t="s">
        <v>30</v>
      </c>
      <c r="G753" s="3"/>
      <c r="H753" s="3"/>
      <c r="I753" s="10" t="str">
        <f t="shared" si="11"/>
        <v>03151</v>
      </c>
    </row>
    <row r="754" spans="1:9">
      <c r="A754" s="66"/>
      <c r="C754" s="68">
        <v>3151</v>
      </c>
      <c r="D754" s="2" t="s">
        <v>31</v>
      </c>
      <c r="E754" s="18" t="s">
        <v>1148</v>
      </c>
      <c r="F754" s="69" t="s">
        <v>32</v>
      </c>
      <c r="G754" s="3"/>
      <c r="H754" s="3"/>
      <c r="I754" s="10" t="str">
        <f t="shared" si="11"/>
        <v>03151</v>
      </c>
    </row>
    <row r="755" spans="1:9">
      <c r="A755" s="66"/>
      <c r="C755" s="68">
        <v>3151</v>
      </c>
      <c r="D755" s="2" t="s">
        <v>33</v>
      </c>
      <c r="E755" s="18" t="s">
        <v>1148</v>
      </c>
      <c r="F755" s="69" t="s">
        <v>34</v>
      </c>
      <c r="G755" s="3"/>
      <c r="H755" s="3"/>
      <c r="I755" s="10" t="str">
        <f t="shared" si="11"/>
        <v>03151</v>
      </c>
    </row>
    <row r="756" spans="1:9">
      <c r="A756" s="66"/>
      <c r="C756" s="68">
        <v>3151</v>
      </c>
      <c r="D756" s="2" t="s">
        <v>35</v>
      </c>
      <c r="E756" s="19" t="s">
        <v>1150</v>
      </c>
      <c r="F756" s="69" t="s">
        <v>36</v>
      </c>
      <c r="G756" s="3">
        <v>1</v>
      </c>
      <c r="H756" s="3"/>
      <c r="I756" s="10" t="str">
        <f t="shared" si="11"/>
        <v>03151</v>
      </c>
    </row>
    <row r="757" spans="1:9">
      <c r="A757" s="66"/>
      <c r="C757" s="68">
        <v>3151</v>
      </c>
      <c r="D757" s="2" t="s">
        <v>37</v>
      </c>
      <c r="E757" s="23" t="s">
        <v>1149</v>
      </c>
      <c r="F757" s="69" t="s">
        <v>38</v>
      </c>
      <c r="G757" s="3"/>
      <c r="H757" s="3"/>
      <c r="I757" s="10" t="str">
        <f t="shared" si="11"/>
        <v>03151</v>
      </c>
    </row>
    <row r="758" spans="1:9">
      <c r="A758" s="66"/>
      <c r="C758" s="68">
        <v>3151</v>
      </c>
      <c r="D758" s="2" t="s">
        <v>39</v>
      </c>
      <c r="E758" s="23" t="s">
        <v>1149</v>
      </c>
      <c r="F758" s="69" t="s">
        <v>40</v>
      </c>
      <c r="G758" s="3">
        <v>3</v>
      </c>
      <c r="H758" s="3">
        <v>389</v>
      </c>
      <c r="I758" s="10" t="str">
        <f t="shared" si="11"/>
        <v>03151</v>
      </c>
    </row>
    <row r="759" spans="1:9">
      <c r="A759" s="66"/>
      <c r="C759" s="68">
        <v>3151</v>
      </c>
      <c r="D759" s="2" t="s">
        <v>41</v>
      </c>
      <c r="E759" s="16" t="s">
        <v>1146</v>
      </c>
      <c r="F759" s="69" t="s">
        <v>42</v>
      </c>
      <c r="G759" s="3"/>
      <c r="H759" s="3"/>
      <c r="I759" s="10" t="str">
        <f t="shared" si="11"/>
        <v>03151</v>
      </c>
    </row>
    <row r="760" spans="1:9">
      <c r="A760" s="66"/>
      <c r="C760" s="68">
        <v>3151</v>
      </c>
      <c r="D760" s="2" t="s">
        <v>43</v>
      </c>
      <c r="E760" s="16" t="s">
        <v>1146</v>
      </c>
      <c r="F760" s="69" t="s">
        <v>44</v>
      </c>
      <c r="G760" s="3"/>
      <c r="H760" s="3"/>
      <c r="I760" s="10" t="str">
        <f t="shared" si="11"/>
        <v>03151</v>
      </c>
    </row>
    <row r="761" spans="1:9">
      <c r="A761" s="66"/>
      <c r="C761" s="68">
        <v>3151</v>
      </c>
      <c r="D761" s="2" t="s">
        <v>45</v>
      </c>
      <c r="E761" s="16" t="s">
        <v>1146</v>
      </c>
      <c r="F761" s="69" t="s">
        <v>46</v>
      </c>
      <c r="G761" s="3"/>
      <c r="H761" s="3"/>
      <c r="I761" s="10" t="str">
        <f t="shared" si="11"/>
        <v>03151</v>
      </c>
    </row>
    <row r="762" spans="1:9">
      <c r="A762" s="66"/>
      <c r="C762" s="68">
        <v>3151</v>
      </c>
      <c r="D762" s="2" t="s">
        <v>47</v>
      </c>
      <c r="E762" s="16" t="s">
        <v>1146</v>
      </c>
      <c r="F762" s="69" t="s">
        <v>48</v>
      </c>
      <c r="G762" s="3">
        <v>2</v>
      </c>
      <c r="H762" s="3"/>
      <c r="I762" s="10" t="str">
        <f t="shared" si="11"/>
        <v>03151</v>
      </c>
    </row>
    <row r="763" spans="1:9">
      <c r="A763" s="66"/>
      <c r="C763" s="68">
        <v>3151</v>
      </c>
      <c r="D763" s="2" t="s">
        <v>49</v>
      </c>
      <c r="E763" s="14" t="s">
        <v>1144</v>
      </c>
      <c r="F763" s="69" t="s">
        <v>50</v>
      </c>
      <c r="G763" s="3">
        <v>3</v>
      </c>
      <c r="H763" s="3"/>
      <c r="I763" s="10" t="str">
        <f t="shared" si="11"/>
        <v>03151</v>
      </c>
    </row>
    <row r="764" spans="1:9">
      <c r="A764" s="66"/>
      <c r="C764" s="68">
        <v>3151</v>
      </c>
      <c r="D764" s="2" t="s">
        <v>51</v>
      </c>
      <c r="E764" s="15" t="s">
        <v>1145</v>
      </c>
      <c r="F764" s="69" t="s">
        <v>52</v>
      </c>
      <c r="G764" s="3">
        <v>2</v>
      </c>
      <c r="H764" s="3"/>
      <c r="I764" s="10" t="str">
        <f t="shared" si="11"/>
        <v>03151</v>
      </c>
    </row>
    <row r="765" spans="1:9">
      <c r="A765" s="66"/>
      <c r="C765" s="68">
        <v>3151</v>
      </c>
      <c r="D765" s="2" t="s">
        <v>53</v>
      </c>
      <c r="E765" s="15" t="s">
        <v>1145</v>
      </c>
      <c r="F765" s="69" t="s">
        <v>54</v>
      </c>
      <c r="G765" s="3">
        <v>4</v>
      </c>
      <c r="H765" s="3"/>
      <c r="I765" s="10" t="str">
        <f t="shared" si="11"/>
        <v>03151</v>
      </c>
    </row>
    <row r="766" spans="1:9">
      <c r="A766" s="66"/>
      <c r="C766" s="68">
        <v>3151</v>
      </c>
      <c r="D766" s="2" t="s">
        <v>55</v>
      </c>
      <c r="E766" s="21" t="s">
        <v>1152</v>
      </c>
      <c r="F766" s="69" t="s">
        <v>56</v>
      </c>
      <c r="G766" s="3"/>
      <c r="H766" s="3"/>
      <c r="I766" s="10" t="str">
        <f t="shared" si="11"/>
        <v>03151</v>
      </c>
    </row>
    <row r="767" spans="1:9">
      <c r="A767" s="66"/>
      <c r="C767" s="68">
        <v>3151</v>
      </c>
      <c r="D767" s="2" t="s">
        <v>57</v>
      </c>
      <c r="E767" s="21" t="s">
        <v>1152</v>
      </c>
      <c r="F767" s="69" t="s">
        <v>58</v>
      </c>
      <c r="G767" s="3"/>
      <c r="H767" s="3"/>
      <c r="I767" s="10" t="str">
        <f t="shared" si="11"/>
        <v>03151</v>
      </c>
    </row>
    <row r="768" spans="1:9">
      <c r="A768" s="66"/>
      <c r="C768" s="68">
        <v>3151</v>
      </c>
      <c r="D768" s="2" t="s">
        <v>59</v>
      </c>
      <c r="E768" s="21" t="s">
        <v>1152</v>
      </c>
      <c r="F768" s="69" t="s">
        <v>60</v>
      </c>
      <c r="G768" s="3">
        <v>2</v>
      </c>
      <c r="H768" s="3"/>
      <c r="I768" s="10" t="str">
        <f t="shared" si="11"/>
        <v>03151</v>
      </c>
    </row>
    <row r="769" spans="1:9">
      <c r="A769" s="66"/>
      <c r="C769" s="68">
        <v>3151</v>
      </c>
      <c r="D769" s="2" t="s">
        <v>61</v>
      </c>
      <c r="E769" s="20" t="s">
        <v>1151</v>
      </c>
      <c r="F769" s="69" t="s">
        <v>62</v>
      </c>
      <c r="G769" s="3">
        <v>4</v>
      </c>
      <c r="H769" s="3"/>
      <c r="I769" s="10" t="str">
        <f t="shared" si="11"/>
        <v>03151</v>
      </c>
    </row>
    <row r="770" spans="1:9">
      <c r="A770" s="66"/>
      <c r="C770" s="68">
        <v>3151</v>
      </c>
      <c r="D770" s="2" t="s">
        <v>63</v>
      </c>
      <c r="E770" s="20" t="s">
        <v>1151</v>
      </c>
      <c r="F770" s="69" t="s">
        <v>64</v>
      </c>
      <c r="G770" s="3"/>
      <c r="H770" s="3"/>
      <c r="I770" s="10" t="str">
        <f t="shared" si="11"/>
        <v>03151</v>
      </c>
    </row>
    <row r="771" spans="1:9">
      <c r="A771" s="66"/>
      <c r="C771" s="68">
        <v>3151</v>
      </c>
      <c r="D771" s="2" t="s">
        <v>65</v>
      </c>
      <c r="E771" s="19" t="s">
        <v>1150</v>
      </c>
      <c r="F771" s="69" t="s">
        <v>66</v>
      </c>
      <c r="G771" s="3"/>
      <c r="H771" s="3"/>
      <c r="I771" s="10" t="str">
        <f t="shared" si="11"/>
        <v>03151</v>
      </c>
    </row>
    <row r="772" spans="1:9">
      <c r="A772" s="66"/>
      <c r="C772" s="68">
        <v>3151</v>
      </c>
      <c r="D772" s="2" t="s">
        <v>67</v>
      </c>
      <c r="E772" s="22" t="s">
        <v>1153</v>
      </c>
      <c r="F772" s="69" t="s">
        <v>68</v>
      </c>
      <c r="G772" s="3"/>
      <c r="H772" s="3"/>
      <c r="I772" s="10" t="str">
        <f t="shared" si="11"/>
        <v>03151</v>
      </c>
    </row>
    <row r="773" spans="1:9">
      <c r="A773" s="66"/>
      <c r="C773" s="68">
        <v>3151</v>
      </c>
      <c r="D773" s="2" t="s">
        <v>69</v>
      </c>
      <c r="E773" s="21" t="s">
        <v>1152</v>
      </c>
      <c r="F773" s="69" t="s">
        <v>70</v>
      </c>
      <c r="G773" s="3">
        <v>3</v>
      </c>
      <c r="H773" s="3"/>
      <c r="I773" s="10" t="str">
        <f t="shared" si="11"/>
        <v>03151</v>
      </c>
    </row>
    <row r="774" spans="1:9">
      <c r="A774" s="66"/>
      <c r="C774" s="66">
        <v>3151</v>
      </c>
      <c r="E774" s="71"/>
      <c r="F774" s="69" t="s">
        <v>71</v>
      </c>
      <c r="G774" s="3">
        <v>37</v>
      </c>
      <c r="H774" s="3"/>
      <c r="I774" s="10" t="str">
        <f t="shared" si="11"/>
        <v>03151</v>
      </c>
    </row>
    <row r="775" spans="1:9">
      <c r="A775" s="65" t="s">
        <v>118</v>
      </c>
      <c r="B775" s="2" t="s">
        <v>119</v>
      </c>
      <c r="C775" s="68">
        <v>3152</v>
      </c>
      <c r="D775" s="2" t="s">
        <v>9</v>
      </c>
      <c r="E775" s="14" t="s">
        <v>1144</v>
      </c>
      <c r="F775" s="69" t="s">
        <v>10</v>
      </c>
      <c r="G775" s="3"/>
      <c r="H775" s="3"/>
      <c r="I775" s="10" t="str">
        <f t="shared" si="11"/>
        <v>03152</v>
      </c>
    </row>
    <row r="776" spans="1:9">
      <c r="A776" s="66"/>
      <c r="C776" s="68">
        <v>3152</v>
      </c>
      <c r="D776" s="2" t="s">
        <v>11</v>
      </c>
      <c r="E776" s="14" t="s">
        <v>1144</v>
      </c>
      <c r="F776" s="69" t="s">
        <v>12</v>
      </c>
      <c r="G776" s="3"/>
      <c r="H776" s="3"/>
      <c r="I776" s="10" t="str">
        <f t="shared" si="11"/>
        <v>03152</v>
      </c>
    </row>
    <row r="777" spans="1:9">
      <c r="A777" s="66"/>
      <c r="C777" s="68">
        <v>3152</v>
      </c>
      <c r="D777" s="2" t="s">
        <v>13</v>
      </c>
      <c r="E777" s="14" t="s">
        <v>1144</v>
      </c>
      <c r="F777" s="69" t="s">
        <v>14</v>
      </c>
      <c r="G777" s="3"/>
      <c r="H777" s="3"/>
      <c r="I777" s="10" t="str">
        <f t="shared" ref="I777:I840" si="12">IF(A777="",I776,A777)</f>
        <v>03152</v>
      </c>
    </row>
    <row r="778" spans="1:9">
      <c r="A778" s="66"/>
      <c r="C778" s="68">
        <v>3152</v>
      </c>
      <c r="D778" s="2" t="s">
        <v>15</v>
      </c>
      <c r="E778" s="15" t="s">
        <v>1145</v>
      </c>
      <c r="F778" s="69" t="s">
        <v>16</v>
      </c>
      <c r="G778" s="3"/>
      <c r="H778" s="3"/>
      <c r="I778" s="10" t="str">
        <f t="shared" si="12"/>
        <v>03152</v>
      </c>
    </row>
    <row r="779" spans="1:9">
      <c r="A779" s="66"/>
      <c r="C779" s="68">
        <v>3152</v>
      </c>
      <c r="D779" s="2" t="s">
        <v>17</v>
      </c>
      <c r="E779" s="14" t="s">
        <v>1144</v>
      </c>
      <c r="F779" s="69" t="s">
        <v>18</v>
      </c>
      <c r="G779" s="3"/>
      <c r="H779" s="3"/>
      <c r="I779" s="10" t="str">
        <f t="shared" si="12"/>
        <v>03152</v>
      </c>
    </row>
    <row r="780" spans="1:9">
      <c r="A780" s="66"/>
      <c r="C780" s="68">
        <v>3152</v>
      </c>
      <c r="D780" s="2" t="s">
        <v>19</v>
      </c>
      <c r="E780" s="14" t="s">
        <v>1144</v>
      </c>
      <c r="F780" s="69" t="s">
        <v>20</v>
      </c>
      <c r="G780" s="3"/>
      <c r="H780" s="3"/>
      <c r="I780" s="10" t="str">
        <f t="shared" si="12"/>
        <v>03152</v>
      </c>
    </row>
    <row r="781" spans="1:9">
      <c r="A781" s="66"/>
      <c r="C781" s="68">
        <v>3152</v>
      </c>
      <c r="D781" s="2" t="s">
        <v>21</v>
      </c>
      <c r="E781" s="4"/>
      <c r="F781" s="69" t="s">
        <v>22</v>
      </c>
      <c r="G781" s="3"/>
      <c r="H781" s="3"/>
      <c r="I781" s="10" t="str">
        <f t="shared" si="12"/>
        <v>03152</v>
      </c>
    </row>
    <row r="782" spans="1:9">
      <c r="A782" s="66"/>
      <c r="C782" s="68">
        <v>3152</v>
      </c>
      <c r="D782" s="2" t="s">
        <v>23</v>
      </c>
      <c r="E782" s="17" t="s">
        <v>1147</v>
      </c>
      <c r="F782" s="69" t="s">
        <v>24</v>
      </c>
      <c r="G782" s="3"/>
      <c r="H782" s="3"/>
      <c r="I782" s="10" t="str">
        <f t="shared" si="12"/>
        <v>03152</v>
      </c>
    </row>
    <row r="783" spans="1:9">
      <c r="A783" s="66"/>
      <c r="C783" s="68">
        <v>3152</v>
      </c>
      <c r="D783" s="2" t="s">
        <v>25</v>
      </c>
      <c r="E783" s="17" t="s">
        <v>1147</v>
      </c>
      <c r="F783" s="69" t="s">
        <v>26</v>
      </c>
      <c r="G783" s="3"/>
      <c r="H783" s="3"/>
      <c r="I783" s="10" t="str">
        <f t="shared" si="12"/>
        <v>03152</v>
      </c>
    </row>
    <row r="784" spans="1:9">
      <c r="A784" s="66"/>
      <c r="C784" s="68">
        <v>3152</v>
      </c>
      <c r="D784" s="2" t="s">
        <v>27</v>
      </c>
      <c r="E784" s="17" t="s">
        <v>1147</v>
      </c>
      <c r="F784" s="69" t="s">
        <v>28</v>
      </c>
      <c r="G784" s="3"/>
      <c r="H784" s="3"/>
      <c r="I784" s="10" t="str">
        <f t="shared" si="12"/>
        <v>03152</v>
      </c>
    </row>
    <row r="785" spans="1:9">
      <c r="A785" s="66"/>
      <c r="C785" s="68">
        <v>3152</v>
      </c>
      <c r="D785" s="2" t="s">
        <v>29</v>
      </c>
      <c r="E785" s="18" t="s">
        <v>1148</v>
      </c>
      <c r="F785" s="69" t="s">
        <v>30</v>
      </c>
      <c r="G785" s="3"/>
      <c r="H785" s="3"/>
      <c r="I785" s="10" t="str">
        <f t="shared" si="12"/>
        <v>03152</v>
      </c>
    </row>
    <row r="786" spans="1:9">
      <c r="A786" s="66"/>
      <c r="C786" s="68">
        <v>3152</v>
      </c>
      <c r="D786" s="2" t="s">
        <v>31</v>
      </c>
      <c r="E786" s="18" t="s">
        <v>1148</v>
      </c>
      <c r="F786" s="69" t="s">
        <v>32</v>
      </c>
      <c r="G786" s="3"/>
      <c r="H786" s="3"/>
      <c r="I786" s="10" t="str">
        <f t="shared" si="12"/>
        <v>03152</v>
      </c>
    </row>
    <row r="787" spans="1:9">
      <c r="A787" s="66"/>
      <c r="C787" s="68">
        <v>3152</v>
      </c>
      <c r="D787" s="2" t="s">
        <v>33</v>
      </c>
      <c r="E787" s="18" t="s">
        <v>1148</v>
      </c>
      <c r="F787" s="69" t="s">
        <v>34</v>
      </c>
      <c r="G787" s="3"/>
      <c r="H787" s="3"/>
      <c r="I787" s="10" t="str">
        <f t="shared" si="12"/>
        <v>03152</v>
      </c>
    </row>
    <row r="788" spans="1:9">
      <c r="A788" s="66"/>
      <c r="C788" s="68">
        <v>3152</v>
      </c>
      <c r="D788" s="2" t="s">
        <v>35</v>
      </c>
      <c r="E788" s="19" t="s">
        <v>1150</v>
      </c>
      <c r="F788" s="69" t="s">
        <v>36</v>
      </c>
      <c r="G788" s="3"/>
      <c r="H788" s="3"/>
      <c r="I788" s="10" t="str">
        <f t="shared" si="12"/>
        <v>03152</v>
      </c>
    </row>
    <row r="789" spans="1:9">
      <c r="A789" s="66"/>
      <c r="C789" s="68">
        <v>3152</v>
      </c>
      <c r="D789" s="2" t="s">
        <v>37</v>
      </c>
      <c r="E789" s="23" t="s">
        <v>1149</v>
      </c>
      <c r="F789" s="69" t="s">
        <v>38</v>
      </c>
      <c r="G789" s="3"/>
      <c r="H789" s="3"/>
      <c r="I789" s="10" t="str">
        <f t="shared" si="12"/>
        <v>03152</v>
      </c>
    </row>
    <row r="790" spans="1:9">
      <c r="A790" s="66"/>
      <c r="C790" s="68">
        <v>3152</v>
      </c>
      <c r="D790" s="2" t="s">
        <v>39</v>
      </c>
      <c r="E790" s="23" t="s">
        <v>1149</v>
      </c>
      <c r="F790" s="69" t="s">
        <v>40</v>
      </c>
      <c r="G790" s="3"/>
      <c r="H790" s="3"/>
      <c r="I790" s="10" t="str">
        <f t="shared" si="12"/>
        <v>03152</v>
      </c>
    </row>
    <row r="791" spans="1:9">
      <c r="A791" s="66"/>
      <c r="C791" s="68">
        <v>3152</v>
      </c>
      <c r="D791" s="2" t="s">
        <v>41</v>
      </c>
      <c r="E791" s="16" t="s">
        <v>1146</v>
      </c>
      <c r="F791" s="69" t="s">
        <v>42</v>
      </c>
      <c r="G791" s="3"/>
      <c r="H791" s="3"/>
      <c r="I791" s="10" t="str">
        <f t="shared" si="12"/>
        <v>03152</v>
      </c>
    </row>
    <row r="792" spans="1:9">
      <c r="A792" s="66"/>
      <c r="C792" s="68">
        <v>3152</v>
      </c>
      <c r="D792" s="2" t="s">
        <v>43</v>
      </c>
      <c r="E792" s="16" t="s">
        <v>1146</v>
      </c>
      <c r="F792" s="69" t="s">
        <v>44</v>
      </c>
      <c r="G792" s="3"/>
      <c r="H792" s="3"/>
      <c r="I792" s="10" t="str">
        <f t="shared" si="12"/>
        <v>03152</v>
      </c>
    </row>
    <row r="793" spans="1:9">
      <c r="A793" s="66"/>
      <c r="C793" s="68">
        <v>3152</v>
      </c>
      <c r="D793" s="2" t="s">
        <v>45</v>
      </c>
      <c r="E793" s="16" t="s">
        <v>1146</v>
      </c>
      <c r="F793" s="69" t="s">
        <v>46</v>
      </c>
      <c r="G793" s="3"/>
      <c r="H793" s="3"/>
      <c r="I793" s="10" t="str">
        <f t="shared" si="12"/>
        <v>03152</v>
      </c>
    </row>
    <row r="794" spans="1:9">
      <c r="A794" s="66"/>
      <c r="C794" s="68">
        <v>3152</v>
      </c>
      <c r="D794" s="2" t="s">
        <v>47</v>
      </c>
      <c r="E794" s="16" t="s">
        <v>1146</v>
      </c>
      <c r="F794" s="69" t="s">
        <v>48</v>
      </c>
      <c r="G794" s="3"/>
      <c r="H794" s="3"/>
      <c r="I794" s="10" t="str">
        <f t="shared" si="12"/>
        <v>03152</v>
      </c>
    </row>
    <row r="795" spans="1:9">
      <c r="A795" s="66"/>
      <c r="C795" s="68">
        <v>3152</v>
      </c>
      <c r="D795" s="2" t="s">
        <v>49</v>
      </c>
      <c r="E795" s="14" t="s">
        <v>1144</v>
      </c>
      <c r="F795" s="69" t="s">
        <v>50</v>
      </c>
      <c r="G795" s="3"/>
      <c r="H795" s="3"/>
      <c r="I795" s="10" t="str">
        <f t="shared" si="12"/>
        <v>03152</v>
      </c>
    </row>
    <row r="796" spans="1:9">
      <c r="A796" s="66"/>
      <c r="C796" s="68">
        <v>3152</v>
      </c>
      <c r="D796" s="2" t="s">
        <v>51</v>
      </c>
      <c r="E796" s="15" t="s">
        <v>1145</v>
      </c>
      <c r="F796" s="69" t="s">
        <v>52</v>
      </c>
      <c r="G796" s="3"/>
      <c r="H796" s="3"/>
      <c r="I796" s="10" t="str">
        <f t="shared" si="12"/>
        <v>03152</v>
      </c>
    </row>
    <row r="797" spans="1:9">
      <c r="A797" s="66"/>
      <c r="C797" s="68">
        <v>3152</v>
      </c>
      <c r="D797" s="2" t="s">
        <v>53</v>
      </c>
      <c r="E797" s="15" t="s">
        <v>1145</v>
      </c>
      <c r="F797" s="69" t="s">
        <v>54</v>
      </c>
      <c r="G797" s="3"/>
      <c r="H797" s="3"/>
      <c r="I797" s="10" t="str">
        <f t="shared" si="12"/>
        <v>03152</v>
      </c>
    </row>
    <row r="798" spans="1:9">
      <c r="A798" s="66"/>
      <c r="C798" s="68">
        <v>3152</v>
      </c>
      <c r="D798" s="2" t="s">
        <v>55</v>
      </c>
      <c r="E798" s="21" t="s">
        <v>1152</v>
      </c>
      <c r="F798" s="69" t="s">
        <v>56</v>
      </c>
      <c r="G798" s="3"/>
      <c r="H798" s="3"/>
      <c r="I798" s="10" t="str">
        <f t="shared" si="12"/>
        <v>03152</v>
      </c>
    </row>
    <row r="799" spans="1:9">
      <c r="A799" s="66"/>
      <c r="C799" s="68">
        <v>3152</v>
      </c>
      <c r="D799" s="2" t="s">
        <v>57</v>
      </c>
      <c r="E799" s="21" t="s">
        <v>1152</v>
      </c>
      <c r="F799" s="69" t="s">
        <v>58</v>
      </c>
      <c r="G799" s="3"/>
      <c r="H799" s="3"/>
      <c r="I799" s="10" t="str">
        <f t="shared" si="12"/>
        <v>03152</v>
      </c>
    </row>
    <row r="800" spans="1:9">
      <c r="A800" s="66"/>
      <c r="C800" s="68">
        <v>3152</v>
      </c>
      <c r="D800" s="2" t="s">
        <v>59</v>
      </c>
      <c r="E800" s="21" t="s">
        <v>1152</v>
      </c>
      <c r="F800" s="69" t="s">
        <v>60</v>
      </c>
      <c r="G800" s="3"/>
      <c r="H800" s="3"/>
      <c r="I800" s="10" t="str">
        <f t="shared" si="12"/>
        <v>03152</v>
      </c>
    </row>
    <row r="801" spans="1:9">
      <c r="A801" s="66"/>
      <c r="C801" s="68">
        <v>3152</v>
      </c>
      <c r="D801" s="2" t="s">
        <v>61</v>
      </c>
      <c r="E801" s="20" t="s">
        <v>1151</v>
      </c>
      <c r="F801" s="69" t="s">
        <v>62</v>
      </c>
      <c r="G801" s="3"/>
      <c r="H801" s="3"/>
      <c r="I801" s="10" t="str">
        <f t="shared" si="12"/>
        <v>03152</v>
      </c>
    </row>
    <row r="802" spans="1:9">
      <c r="A802" s="66"/>
      <c r="C802" s="68">
        <v>3152</v>
      </c>
      <c r="D802" s="2" t="s">
        <v>63</v>
      </c>
      <c r="E802" s="20" t="s">
        <v>1151</v>
      </c>
      <c r="F802" s="69" t="s">
        <v>64</v>
      </c>
      <c r="G802" s="3"/>
      <c r="H802" s="3"/>
      <c r="I802" s="10" t="str">
        <f t="shared" si="12"/>
        <v>03152</v>
      </c>
    </row>
    <row r="803" spans="1:9">
      <c r="A803" s="66"/>
      <c r="C803" s="68">
        <v>3152</v>
      </c>
      <c r="D803" s="2" t="s">
        <v>65</v>
      </c>
      <c r="E803" s="19" t="s">
        <v>1150</v>
      </c>
      <c r="F803" s="69" t="s">
        <v>66</v>
      </c>
      <c r="G803" s="3"/>
      <c r="H803" s="3"/>
      <c r="I803" s="10" t="str">
        <f t="shared" si="12"/>
        <v>03152</v>
      </c>
    </row>
    <row r="804" spans="1:9">
      <c r="A804" s="66"/>
      <c r="C804" s="68">
        <v>3152</v>
      </c>
      <c r="D804" s="2" t="s">
        <v>67</v>
      </c>
      <c r="E804" s="22" t="s">
        <v>1153</v>
      </c>
      <c r="F804" s="69" t="s">
        <v>68</v>
      </c>
      <c r="G804" s="3"/>
      <c r="H804" s="3"/>
      <c r="I804" s="10" t="str">
        <f t="shared" si="12"/>
        <v>03152</v>
      </c>
    </row>
    <row r="805" spans="1:9">
      <c r="A805" s="66"/>
      <c r="C805" s="68">
        <v>3152</v>
      </c>
      <c r="D805" s="2" t="s">
        <v>69</v>
      </c>
      <c r="E805" s="21" t="s">
        <v>1152</v>
      </c>
      <c r="F805" s="69" t="s">
        <v>70</v>
      </c>
      <c r="G805" s="3"/>
      <c r="H805" s="3"/>
      <c r="I805" s="10" t="str">
        <f t="shared" si="12"/>
        <v>03152</v>
      </c>
    </row>
    <row r="806" spans="1:9">
      <c r="A806" s="66"/>
      <c r="C806" s="66">
        <v>3152</v>
      </c>
      <c r="E806" s="71"/>
      <c r="F806" s="69" t="s">
        <v>71</v>
      </c>
      <c r="G806" s="3"/>
      <c r="H806" s="3"/>
      <c r="I806" s="10" t="str">
        <f t="shared" si="12"/>
        <v>03152</v>
      </c>
    </row>
    <row r="807" spans="1:9">
      <c r="A807" s="65" t="s">
        <v>120</v>
      </c>
      <c r="B807" s="2" t="s">
        <v>121</v>
      </c>
      <c r="C807" s="68">
        <v>3153</v>
      </c>
      <c r="D807" s="2" t="s">
        <v>9</v>
      </c>
      <c r="E807" s="14" t="s">
        <v>1144</v>
      </c>
      <c r="F807" s="69" t="s">
        <v>10</v>
      </c>
      <c r="G807" s="3">
        <v>4</v>
      </c>
      <c r="H807" s="3"/>
      <c r="I807" s="10" t="str">
        <f t="shared" si="12"/>
        <v>03153</v>
      </c>
    </row>
    <row r="808" spans="1:9">
      <c r="A808" s="66"/>
      <c r="C808" s="68">
        <v>3153</v>
      </c>
      <c r="D808" s="2" t="s">
        <v>11</v>
      </c>
      <c r="E808" s="14" t="s">
        <v>1144</v>
      </c>
      <c r="F808" s="69" t="s">
        <v>12</v>
      </c>
      <c r="G808" s="3"/>
      <c r="H808" s="3"/>
      <c r="I808" s="10" t="str">
        <f t="shared" si="12"/>
        <v>03153</v>
      </c>
    </row>
    <row r="809" spans="1:9">
      <c r="A809" s="66"/>
      <c r="C809" s="68">
        <v>3153</v>
      </c>
      <c r="D809" s="2" t="s">
        <v>13</v>
      </c>
      <c r="E809" s="14" t="s">
        <v>1144</v>
      </c>
      <c r="F809" s="69" t="s">
        <v>14</v>
      </c>
      <c r="G809" s="3"/>
      <c r="H809" s="3"/>
      <c r="I809" s="10" t="str">
        <f t="shared" si="12"/>
        <v>03153</v>
      </c>
    </row>
    <row r="810" spans="1:9">
      <c r="A810" s="66"/>
      <c r="C810" s="68">
        <v>3153</v>
      </c>
      <c r="D810" s="2" t="s">
        <v>15</v>
      </c>
      <c r="E810" s="15" t="s">
        <v>1145</v>
      </c>
      <c r="F810" s="69" t="s">
        <v>16</v>
      </c>
      <c r="G810" s="3"/>
      <c r="H810" s="3"/>
      <c r="I810" s="10" t="str">
        <f t="shared" si="12"/>
        <v>03153</v>
      </c>
    </row>
    <row r="811" spans="1:9">
      <c r="A811" s="66"/>
      <c r="C811" s="68">
        <v>3153</v>
      </c>
      <c r="D811" s="2" t="s">
        <v>17</v>
      </c>
      <c r="E811" s="14" t="s">
        <v>1144</v>
      </c>
      <c r="F811" s="69" t="s">
        <v>18</v>
      </c>
      <c r="G811" s="3">
        <v>4</v>
      </c>
      <c r="H811" s="3"/>
      <c r="I811" s="10" t="str">
        <f t="shared" si="12"/>
        <v>03153</v>
      </c>
    </row>
    <row r="812" spans="1:9">
      <c r="A812" s="66"/>
      <c r="C812" s="68">
        <v>3153</v>
      </c>
      <c r="D812" s="2" t="s">
        <v>19</v>
      </c>
      <c r="E812" s="14" t="s">
        <v>1144</v>
      </c>
      <c r="F812" s="69" t="s">
        <v>20</v>
      </c>
      <c r="G812" s="3"/>
      <c r="H812" s="3"/>
      <c r="I812" s="10" t="str">
        <f t="shared" si="12"/>
        <v>03153</v>
      </c>
    </row>
    <row r="813" spans="1:9">
      <c r="A813" s="66"/>
      <c r="C813" s="68">
        <v>3153</v>
      </c>
      <c r="D813" s="2" t="s">
        <v>21</v>
      </c>
      <c r="E813" s="4"/>
      <c r="F813" s="69" t="s">
        <v>22</v>
      </c>
      <c r="G813" s="3">
        <v>80</v>
      </c>
      <c r="H813" s="3"/>
      <c r="I813" s="10" t="str">
        <f t="shared" si="12"/>
        <v>03153</v>
      </c>
    </row>
    <row r="814" spans="1:9">
      <c r="A814" s="66"/>
      <c r="C814" s="68">
        <v>3153</v>
      </c>
      <c r="D814" s="2" t="s">
        <v>23</v>
      </c>
      <c r="E814" s="17" t="s">
        <v>1147</v>
      </c>
      <c r="F814" s="69" t="s">
        <v>24</v>
      </c>
      <c r="G814" s="3">
        <v>8</v>
      </c>
      <c r="H814" s="3">
        <v>120</v>
      </c>
      <c r="I814" s="10" t="str">
        <f t="shared" si="12"/>
        <v>03153</v>
      </c>
    </row>
    <row r="815" spans="1:9">
      <c r="A815" s="66"/>
      <c r="C815" s="68">
        <v>3153</v>
      </c>
      <c r="D815" s="2" t="s">
        <v>25</v>
      </c>
      <c r="E815" s="17" t="s">
        <v>1147</v>
      </c>
      <c r="F815" s="69" t="s">
        <v>26</v>
      </c>
      <c r="G815" s="3">
        <v>3</v>
      </c>
      <c r="H815" s="3">
        <v>188</v>
      </c>
      <c r="I815" s="10" t="str">
        <f t="shared" si="12"/>
        <v>03153</v>
      </c>
    </row>
    <row r="816" spans="1:9">
      <c r="A816" s="66"/>
      <c r="C816" s="68">
        <v>3153</v>
      </c>
      <c r="D816" s="2" t="s">
        <v>27</v>
      </c>
      <c r="E816" s="17" t="s">
        <v>1147</v>
      </c>
      <c r="F816" s="69" t="s">
        <v>28</v>
      </c>
      <c r="G816" s="3"/>
      <c r="H816" s="3"/>
      <c r="I816" s="10" t="str">
        <f t="shared" si="12"/>
        <v>03153</v>
      </c>
    </row>
    <row r="817" spans="1:9">
      <c r="A817" s="66"/>
      <c r="C817" s="68">
        <v>3153</v>
      </c>
      <c r="D817" s="2" t="s">
        <v>29</v>
      </c>
      <c r="E817" s="18" t="s">
        <v>1148</v>
      </c>
      <c r="F817" s="69" t="s">
        <v>30</v>
      </c>
      <c r="G817" s="3"/>
      <c r="H817" s="3"/>
      <c r="I817" s="10" t="str">
        <f t="shared" si="12"/>
        <v>03153</v>
      </c>
    </row>
    <row r="818" spans="1:9">
      <c r="A818" s="66"/>
      <c r="C818" s="68">
        <v>3153</v>
      </c>
      <c r="D818" s="2" t="s">
        <v>31</v>
      </c>
      <c r="E818" s="18" t="s">
        <v>1148</v>
      </c>
      <c r="F818" s="69" t="s">
        <v>32</v>
      </c>
      <c r="G818" s="3">
        <v>1</v>
      </c>
      <c r="H818" s="3"/>
      <c r="I818" s="10" t="str">
        <f t="shared" si="12"/>
        <v>03153</v>
      </c>
    </row>
    <row r="819" spans="1:9">
      <c r="A819" s="66"/>
      <c r="C819" s="68">
        <v>3153</v>
      </c>
      <c r="D819" s="2" t="s">
        <v>33</v>
      </c>
      <c r="E819" s="18" t="s">
        <v>1148</v>
      </c>
      <c r="F819" s="69" t="s">
        <v>34</v>
      </c>
      <c r="G819" s="3"/>
      <c r="H819" s="3"/>
      <c r="I819" s="10" t="str">
        <f t="shared" si="12"/>
        <v>03153</v>
      </c>
    </row>
    <row r="820" spans="1:9">
      <c r="A820" s="66"/>
      <c r="C820" s="68">
        <v>3153</v>
      </c>
      <c r="D820" s="2" t="s">
        <v>35</v>
      </c>
      <c r="E820" s="19" t="s">
        <v>1150</v>
      </c>
      <c r="F820" s="69" t="s">
        <v>36</v>
      </c>
      <c r="G820" s="3"/>
      <c r="H820" s="3"/>
      <c r="I820" s="10" t="str">
        <f t="shared" si="12"/>
        <v>03153</v>
      </c>
    </row>
    <row r="821" spans="1:9">
      <c r="A821" s="66"/>
      <c r="C821" s="68">
        <v>3153</v>
      </c>
      <c r="D821" s="2" t="s">
        <v>37</v>
      </c>
      <c r="E821" s="23" t="s">
        <v>1149</v>
      </c>
      <c r="F821" s="69" t="s">
        <v>38</v>
      </c>
      <c r="G821" s="3">
        <v>3</v>
      </c>
      <c r="H821" s="3"/>
      <c r="I821" s="10" t="str">
        <f t="shared" si="12"/>
        <v>03153</v>
      </c>
    </row>
    <row r="822" spans="1:9">
      <c r="A822" s="66"/>
      <c r="C822" s="68">
        <v>3153</v>
      </c>
      <c r="D822" s="2" t="s">
        <v>39</v>
      </c>
      <c r="E822" s="23" t="s">
        <v>1149</v>
      </c>
      <c r="F822" s="69" t="s">
        <v>40</v>
      </c>
      <c r="G822" s="3">
        <v>1</v>
      </c>
      <c r="H822" s="3"/>
      <c r="I822" s="10" t="str">
        <f t="shared" si="12"/>
        <v>03153</v>
      </c>
    </row>
    <row r="823" spans="1:9">
      <c r="A823" s="66"/>
      <c r="C823" s="68">
        <v>3153</v>
      </c>
      <c r="D823" s="2" t="s">
        <v>41</v>
      </c>
      <c r="E823" s="16" t="s">
        <v>1146</v>
      </c>
      <c r="F823" s="69" t="s">
        <v>42</v>
      </c>
      <c r="G823" s="3"/>
      <c r="H823" s="3"/>
      <c r="I823" s="10" t="str">
        <f t="shared" si="12"/>
        <v>03153</v>
      </c>
    </row>
    <row r="824" spans="1:9">
      <c r="A824" s="66"/>
      <c r="C824" s="68">
        <v>3153</v>
      </c>
      <c r="D824" s="2" t="s">
        <v>43</v>
      </c>
      <c r="E824" s="16" t="s">
        <v>1146</v>
      </c>
      <c r="F824" s="69" t="s">
        <v>44</v>
      </c>
      <c r="G824" s="3">
        <v>13</v>
      </c>
      <c r="H824" s="3">
        <v>2320</v>
      </c>
      <c r="I824" s="10" t="str">
        <f t="shared" si="12"/>
        <v>03153</v>
      </c>
    </row>
    <row r="825" spans="1:9">
      <c r="A825" s="66"/>
      <c r="C825" s="68">
        <v>3153</v>
      </c>
      <c r="D825" s="2" t="s">
        <v>45</v>
      </c>
      <c r="E825" s="16" t="s">
        <v>1146</v>
      </c>
      <c r="F825" s="69" t="s">
        <v>46</v>
      </c>
      <c r="G825" s="3">
        <v>2</v>
      </c>
      <c r="H825" s="3"/>
      <c r="I825" s="10" t="str">
        <f t="shared" si="12"/>
        <v>03153</v>
      </c>
    </row>
    <row r="826" spans="1:9">
      <c r="A826" s="66"/>
      <c r="C826" s="68">
        <v>3153</v>
      </c>
      <c r="D826" s="2" t="s">
        <v>47</v>
      </c>
      <c r="E826" s="16" t="s">
        <v>1146</v>
      </c>
      <c r="F826" s="69" t="s">
        <v>48</v>
      </c>
      <c r="G826" s="3">
        <v>4</v>
      </c>
      <c r="H826" s="3">
        <v>703</v>
      </c>
      <c r="I826" s="10" t="str">
        <f t="shared" si="12"/>
        <v>03153</v>
      </c>
    </row>
    <row r="827" spans="1:9">
      <c r="A827" s="66"/>
      <c r="C827" s="68">
        <v>3153</v>
      </c>
      <c r="D827" s="2" t="s">
        <v>49</v>
      </c>
      <c r="E827" s="14" t="s">
        <v>1144</v>
      </c>
      <c r="F827" s="69" t="s">
        <v>50</v>
      </c>
      <c r="G827" s="3">
        <v>11</v>
      </c>
      <c r="H827" s="3">
        <v>806</v>
      </c>
      <c r="I827" s="10" t="str">
        <f t="shared" si="12"/>
        <v>03153</v>
      </c>
    </row>
    <row r="828" spans="1:9">
      <c r="A828" s="66"/>
      <c r="C828" s="68">
        <v>3153</v>
      </c>
      <c r="D828" s="2" t="s">
        <v>51</v>
      </c>
      <c r="E828" s="15" t="s">
        <v>1145</v>
      </c>
      <c r="F828" s="69" t="s">
        <v>52</v>
      </c>
      <c r="G828" s="3">
        <v>4</v>
      </c>
      <c r="H828" s="3">
        <v>453</v>
      </c>
      <c r="I828" s="10" t="str">
        <f t="shared" si="12"/>
        <v>03153</v>
      </c>
    </row>
    <row r="829" spans="1:9">
      <c r="A829" s="66"/>
      <c r="C829" s="68">
        <v>3153</v>
      </c>
      <c r="D829" s="2" t="s">
        <v>53</v>
      </c>
      <c r="E829" s="15" t="s">
        <v>1145</v>
      </c>
      <c r="F829" s="69" t="s">
        <v>54</v>
      </c>
      <c r="G829" s="3">
        <v>15</v>
      </c>
      <c r="H829" s="3">
        <v>1640</v>
      </c>
      <c r="I829" s="10" t="str">
        <f t="shared" si="12"/>
        <v>03153</v>
      </c>
    </row>
    <row r="830" spans="1:9">
      <c r="A830" s="66"/>
      <c r="C830" s="68">
        <v>3153</v>
      </c>
      <c r="D830" s="2" t="s">
        <v>55</v>
      </c>
      <c r="E830" s="21" t="s">
        <v>1152</v>
      </c>
      <c r="F830" s="69" t="s">
        <v>56</v>
      </c>
      <c r="G830" s="3">
        <v>3</v>
      </c>
      <c r="H830" s="3"/>
      <c r="I830" s="10" t="str">
        <f t="shared" si="12"/>
        <v>03153</v>
      </c>
    </row>
    <row r="831" spans="1:9">
      <c r="A831" s="66"/>
      <c r="C831" s="68">
        <v>3153</v>
      </c>
      <c r="D831" s="2" t="s">
        <v>57</v>
      </c>
      <c r="E831" s="21" t="s">
        <v>1152</v>
      </c>
      <c r="F831" s="69" t="s">
        <v>58</v>
      </c>
      <c r="G831" s="3">
        <v>3</v>
      </c>
      <c r="H831" s="3"/>
      <c r="I831" s="10" t="str">
        <f t="shared" si="12"/>
        <v>03153</v>
      </c>
    </row>
    <row r="832" spans="1:9">
      <c r="A832" s="66"/>
      <c r="C832" s="68">
        <v>3153</v>
      </c>
      <c r="D832" s="2" t="s">
        <v>59</v>
      </c>
      <c r="E832" s="21" t="s">
        <v>1152</v>
      </c>
      <c r="F832" s="69" t="s">
        <v>60</v>
      </c>
      <c r="G832" s="3">
        <v>2</v>
      </c>
      <c r="H832" s="3"/>
      <c r="I832" s="10" t="str">
        <f t="shared" si="12"/>
        <v>03153</v>
      </c>
    </row>
    <row r="833" spans="1:9">
      <c r="A833" s="66"/>
      <c r="C833" s="68">
        <v>3153</v>
      </c>
      <c r="D833" s="2" t="s">
        <v>61</v>
      </c>
      <c r="E833" s="20" t="s">
        <v>1151</v>
      </c>
      <c r="F833" s="69" t="s">
        <v>62</v>
      </c>
      <c r="G833" s="3"/>
      <c r="H833" s="3"/>
      <c r="I833" s="10" t="str">
        <f t="shared" si="12"/>
        <v>03153</v>
      </c>
    </row>
    <row r="834" spans="1:9">
      <c r="A834" s="66"/>
      <c r="C834" s="68">
        <v>3153</v>
      </c>
      <c r="D834" s="2" t="s">
        <v>63</v>
      </c>
      <c r="E834" s="20" t="s">
        <v>1151</v>
      </c>
      <c r="F834" s="69" t="s">
        <v>64</v>
      </c>
      <c r="G834" s="3"/>
      <c r="H834" s="3"/>
      <c r="I834" s="10" t="str">
        <f t="shared" si="12"/>
        <v>03153</v>
      </c>
    </row>
    <row r="835" spans="1:9">
      <c r="A835" s="66"/>
      <c r="C835" s="68">
        <v>3153</v>
      </c>
      <c r="D835" s="2" t="s">
        <v>65</v>
      </c>
      <c r="E835" s="19" t="s">
        <v>1150</v>
      </c>
      <c r="F835" s="69" t="s">
        <v>66</v>
      </c>
      <c r="G835" s="3"/>
      <c r="H835" s="3"/>
      <c r="I835" s="10" t="str">
        <f t="shared" si="12"/>
        <v>03153</v>
      </c>
    </row>
    <row r="836" spans="1:9">
      <c r="A836" s="66"/>
      <c r="C836" s="68">
        <v>3153</v>
      </c>
      <c r="D836" s="2" t="s">
        <v>67</v>
      </c>
      <c r="E836" s="22" t="s">
        <v>1153</v>
      </c>
      <c r="F836" s="69" t="s">
        <v>68</v>
      </c>
      <c r="G836" s="3">
        <v>2</v>
      </c>
      <c r="H836" s="3"/>
      <c r="I836" s="10" t="str">
        <f t="shared" si="12"/>
        <v>03153</v>
      </c>
    </row>
    <row r="837" spans="1:9">
      <c r="A837" s="66"/>
      <c r="C837" s="68">
        <v>3153</v>
      </c>
      <c r="D837" s="2" t="s">
        <v>69</v>
      </c>
      <c r="E837" s="21" t="s">
        <v>1152</v>
      </c>
      <c r="F837" s="69" t="s">
        <v>70</v>
      </c>
      <c r="G837" s="3">
        <v>5</v>
      </c>
      <c r="H837" s="3"/>
      <c r="I837" s="10" t="str">
        <f t="shared" si="12"/>
        <v>03153</v>
      </c>
    </row>
    <row r="838" spans="1:9">
      <c r="A838" s="66"/>
      <c r="C838" s="66">
        <v>3153</v>
      </c>
      <c r="E838" s="71"/>
      <c r="F838" s="69" t="s">
        <v>71</v>
      </c>
      <c r="G838" s="3">
        <v>84</v>
      </c>
      <c r="H838" s="3">
        <v>7453</v>
      </c>
      <c r="I838" s="10" t="str">
        <f t="shared" si="12"/>
        <v>03153</v>
      </c>
    </row>
    <row r="839" spans="1:9">
      <c r="A839" s="65" t="s">
        <v>122</v>
      </c>
      <c r="B839" s="2" t="s">
        <v>123</v>
      </c>
      <c r="C839" s="68">
        <v>3154</v>
      </c>
      <c r="D839" s="2" t="s">
        <v>9</v>
      </c>
      <c r="E839" s="14" t="s">
        <v>1144</v>
      </c>
      <c r="F839" s="69" t="s">
        <v>10</v>
      </c>
      <c r="G839" s="3">
        <v>3</v>
      </c>
      <c r="H839" s="3"/>
      <c r="I839" s="10" t="str">
        <f t="shared" si="12"/>
        <v>03154</v>
      </c>
    </row>
    <row r="840" spans="1:9">
      <c r="A840" s="66"/>
      <c r="C840" s="68">
        <v>3154</v>
      </c>
      <c r="D840" s="2" t="s">
        <v>11</v>
      </c>
      <c r="E840" s="14" t="s">
        <v>1144</v>
      </c>
      <c r="F840" s="69" t="s">
        <v>12</v>
      </c>
      <c r="G840" s="3"/>
      <c r="H840" s="3"/>
      <c r="I840" s="10" t="str">
        <f t="shared" si="12"/>
        <v>03154</v>
      </c>
    </row>
    <row r="841" spans="1:9">
      <c r="A841" s="66"/>
      <c r="C841" s="68">
        <v>3154</v>
      </c>
      <c r="D841" s="2" t="s">
        <v>13</v>
      </c>
      <c r="E841" s="14" t="s">
        <v>1144</v>
      </c>
      <c r="F841" s="69" t="s">
        <v>14</v>
      </c>
      <c r="G841" s="3"/>
      <c r="H841" s="3"/>
      <c r="I841" s="10" t="str">
        <f t="shared" ref="I841:I904" si="13">IF(A841="",I840,A841)</f>
        <v>03154</v>
      </c>
    </row>
    <row r="842" spans="1:9">
      <c r="A842" s="66"/>
      <c r="C842" s="68">
        <v>3154</v>
      </c>
      <c r="D842" s="2" t="s">
        <v>15</v>
      </c>
      <c r="E842" s="15" t="s">
        <v>1145</v>
      </c>
      <c r="F842" s="69" t="s">
        <v>16</v>
      </c>
      <c r="G842" s="3"/>
      <c r="H842" s="3"/>
      <c r="I842" s="10" t="str">
        <f t="shared" si="13"/>
        <v>03154</v>
      </c>
    </row>
    <row r="843" spans="1:9">
      <c r="A843" s="66"/>
      <c r="C843" s="68">
        <v>3154</v>
      </c>
      <c r="D843" s="2" t="s">
        <v>17</v>
      </c>
      <c r="E843" s="14" t="s">
        <v>1144</v>
      </c>
      <c r="F843" s="69" t="s">
        <v>18</v>
      </c>
      <c r="G843" s="3">
        <v>3</v>
      </c>
      <c r="H843" s="3"/>
      <c r="I843" s="10" t="str">
        <f t="shared" si="13"/>
        <v>03154</v>
      </c>
    </row>
    <row r="844" spans="1:9">
      <c r="A844" s="66"/>
      <c r="C844" s="68">
        <v>3154</v>
      </c>
      <c r="D844" s="2" t="s">
        <v>19</v>
      </c>
      <c r="E844" s="14" t="s">
        <v>1144</v>
      </c>
      <c r="F844" s="69" t="s">
        <v>20</v>
      </c>
      <c r="G844" s="3"/>
      <c r="H844" s="3"/>
      <c r="I844" s="10" t="str">
        <f t="shared" si="13"/>
        <v>03154</v>
      </c>
    </row>
    <row r="845" spans="1:9">
      <c r="A845" s="66"/>
      <c r="C845" s="68">
        <v>3154</v>
      </c>
      <c r="D845" s="2" t="s">
        <v>21</v>
      </c>
      <c r="E845" s="4"/>
      <c r="F845" s="69" t="s">
        <v>22</v>
      </c>
      <c r="G845" s="3">
        <v>22</v>
      </c>
      <c r="H845" s="3"/>
      <c r="I845" s="10" t="str">
        <f t="shared" si="13"/>
        <v>03154</v>
      </c>
    </row>
    <row r="846" spans="1:9">
      <c r="A846" s="66"/>
      <c r="C846" s="68">
        <v>3154</v>
      </c>
      <c r="D846" s="2" t="s">
        <v>23</v>
      </c>
      <c r="E846" s="17" t="s">
        <v>1147</v>
      </c>
      <c r="F846" s="69" t="s">
        <v>24</v>
      </c>
      <c r="G846" s="3">
        <v>6</v>
      </c>
      <c r="H846" s="3">
        <v>453</v>
      </c>
      <c r="I846" s="10" t="str">
        <f t="shared" si="13"/>
        <v>03154</v>
      </c>
    </row>
    <row r="847" spans="1:9">
      <c r="A847" s="66"/>
      <c r="C847" s="68">
        <v>3154</v>
      </c>
      <c r="D847" s="2" t="s">
        <v>25</v>
      </c>
      <c r="E847" s="17" t="s">
        <v>1147</v>
      </c>
      <c r="F847" s="69" t="s">
        <v>26</v>
      </c>
      <c r="G847" s="3"/>
      <c r="H847" s="3"/>
      <c r="I847" s="10" t="str">
        <f t="shared" si="13"/>
        <v>03154</v>
      </c>
    </row>
    <row r="848" spans="1:9">
      <c r="A848" s="66"/>
      <c r="C848" s="68">
        <v>3154</v>
      </c>
      <c r="D848" s="2" t="s">
        <v>27</v>
      </c>
      <c r="E848" s="17" t="s">
        <v>1147</v>
      </c>
      <c r="F848" s="69" t="s">
        <v>28</v>
      </c>
      <c r="G848" s="3">
        <v>1</v>
      </c>
      <c r="H848" s="3"/>
      <c r="I848" s="10" t="str">
        <f t="shared" si="13"/>
        <v>03154</v>
      </c>
    </row>
    <row r="849" spans="1:9">
      <c r="A849" s="66"/>
      <c r="C849" s="68">
        <v>3154</v>
      </c>
      <c r="D849" s="2" t="s">
        <v>29</v>
      </c>
      <c r="E849" s="18" t="s">
        <v>1148</v>
      </c>
      <c r="F849" s="69" t="s">
        <v>30</v>
      </c>
      <c r="G849" s="3"/>
      <c r="H849" s="3"/>
      <c r="I849" s="10" t="str">
        <f t="shared" si="13"/>
        <v>03154</v>
      </c>
    </row>
    <row r="850" spans="1:9">
      <c r="A850" s="66"/>
      <c r="C850" s="68">
        <v>3154</v>
      </c>
      <c r="D850" s="2" t="s">
        <v>31</v>
      </c>
      <c r="E850" s="18" t="s">
        <v>1148</v>
      </c>
      <c r="F850" s="69" t="s">
        <v>32</v>
      </c>
      <c r="G850" s="3">
        <v>1</v>
      </c>
      <c r="H850" s="3"/>
      <c r="I850" s="10" t="str">
        <f t="shared" si="13"/>
        <v>03154</v>
      </c>
    </row>
    <row r="851" spans="1:9">
      <c r="A851" s="66"/>
      <c r="C851" s="68">
        <v>3154</v>
      </c>
      <c r="D851" s="2" t="s">
        <v>33</v>
      </c>
      <c r="E851" s="18" t="s">
        <v>1148</v>
      </c>
      <c r="F851" s="69" t="s">
        <v>34</v>
      </c>
      <c r="G851" s="3"/>
      <c r="H851" s="3"/>
      <c r="I851" s="10" t="str">
        <f t="shared" si="13"/>
        <v>03154</v>
      </c>
    </row>
    <row r="852" spans="1:9">
      <c r="A852" s="66"/>
      <c r="C852" s="68">
        <v>3154</v>
      </c>
      <c r="D852" s="2" t="s">
        <v>35</v>
      </c>
      <c r="E852" s="19" t="s">
        <v>1150</v>
      </c>
      <c r="F852" s="69" t="s">
        <v>36</v>
      </c>
      <c r="G852" s="3"/>
      <c r="H852" s="3"/>
      <c r="I852" s="10" t="str">
        <f t="shared" si="13"/>
        <v>03154</v>
      </c>
    </row>
    <row r="853" spans="1:9">
      <c r="A853" s="66"/>
      <c r="C853" s="68">
        <v>3154</v>
      </c>
      <c r="D853" s="2" t="s">
        <v>37</v>
      </c>
      <c r="E853" s="23" t="s">
        <v>1149</v>
      </c>
      <c r="F853" s="69" t="s">
        <v>38</v>
      </c>
      <c r="G853" s="3"/>
      <c r="H853" s="3"/>
      <c r="I853" s="10" t="str">
        <f t="shared" si="13"/>
        <v>03154</v>
      </c>
    </row>
    <row r="854" spans="1:9">
      <c r="A854" s="66"/>
      <c r="C854" s="68">
        <v>3154</v>
      </c>
      <c r="D854" s="2" t="s">
        <v>39</v>
      </c>
      <c r="E854" s="23" t="s">
        <v>1149</v>
      </c>
      <c r="F854" s="69" t="s">
        <v>40</v>
      </c>
      <c r="G854" s="3"/>
      <c r="H854" s="3"/>
      <c r="I854" s="10" t="str">
        <f t="shared" si="13"/>
        <v>03154</v>
      </c>
    </row>
    <row r="855" spans="1:9">
      <c r="A855" s="66"/>
      <c r="C855" s="68">
        <v>3154</v>
      </c>
      <c r="D855" s="2" t="s">
        <v>41</v>
      </c>
      <c r="E855" s="16" t="s">
        <v>1146</v>
      </c>
      <c r="F855" s="69" t="s">
        <v>42</v>
      </c>
      <c r="G855" s="3"/>
      <c r="H855" s="3"/>
      <c r="I855" s="10" t="str">
        <f t="shared" si="13"/>
        <v>03154</v>
      </c>
    </row>
    <row r="856" spans="1:9">
      <c r="A856" s="66"/>
      <c r="C856" s="68">
        <v>3154</v>
      </c>
      <c r="D856" s="2" t="s">
        <v>43</v>
      </c>
      <c r="E856" s="16" t="s">
        <v>1146</v>
      </c>
      <c r="F856" s="69" t="s">
        <v>44</v>
      </c>
      <c r="G856" s="3">
        <v>1</v>
      </c>
      <c r="H856" s="3"/>
      <c r="I856" s="10" t="str">
        <f t="shared" si="13"/>
        <v>03154</v>
      </c>
    </row>
    <row r="857" spans="1:9">
      <c r="A857" s="66"/>
      <c r="C857" s="68">
        <v>3154</v>
      </c>
      <c r="D857" s="2" t="s">
        <v>45</v>
      </c>
      <c r="E857" s="16" t="s">
        <v>1146</v>
      </c>
      <c r="F857" s="69" t="s">
        <v>46</v>
      </c>
      <c r="G857" s="3"/>
      <c r="H857" s="3"/>
      <c r="I857" s="10" t="str">
        <f t="shared" si="13"/>
        <v>03154</v>
      </c>
    </row>
    <row r="858" spans="1:9">
      <c r="A858" s="66"/>
      <c r="C858" s="68">
        <v>3154</v>
      </c>
      <c r="D858" s="2" t="s">
        <v>47</v>
      </c>
      <c r="E858" s="16" t="s">
        <v>1146</v>
      </c>
      <c r="F858" s="69" t="s">
        <v>48</v>
      </c>
      <c r="G858" s="3">
        <v>2</v>
      </c>
      <c r="H858" s="3"/>
      <c r="I858" s="10" t="str">
        <f t="shared" si="13"/>
        <v>03154</v>
      </c>
    </row>
    <row r="859" spans="1:9">
      <c r="A859" s="66"/>
      <c r="C859" s="68">
        <v>3154</v>
      </c>
      <c r="D859" s="2" t="s">
        <v>49</v>
      </c>
      <c r="E859" s="14" t="s">
        <v>1144</v>
      </c>
      <c r="F859" s="69" t="s">
        <v>50</v>
      </c>
      <c r="G859" s="3">
        <v>2</v>
      </c>
      <c r="H859" s="3"/>
      <c r="I859" s="10" t="str">
        <f t="shared" si="13"/>
        <v>03154</v>
      </c>
    </row>
    <row r="860" spans="1:9">
      <c r="A860" s="66"/>
      <c r="C860" s="68">
        <v>3154</v>
      </c>
      <c r="D860" s="2" t="s">
        <v>51</v>
      </c>
      <c r="E860" s="15" t="s">
        <v>1145</v>
      </c>
      <c r="F860" s="69" t="s">
        <v>52</v>
      </c>
      <c r="G860" s="3"/>
      <c r="H860" s="3"/>
      <c r="I860" s="10" t="str">
        <f t="shared" si="13"/>
        <v>03154</v>
      </c>
    </row>
    <row r="861" spans="1:9">
      <c r="A861" s="66"/>
      <c r="C861" s="68">
        <v>3154</v>
      </c>
      <c r="D861" s="2" t="s">
        <v>53</v>
      </c>
      <c r="E861" s="15" t="s">
        <v>1145</v>
      </c>
      <c r="F861" s="69" t="s">
        <v>54</v>
      </c>
      <c r="G861" s="3">
        <v>1</v>
      </c>
      <c r="H861" s="3"/>
      <c r="I861" s="10" t="str">
        <f t="shared" si="13"/>
        <v>03154</v>
      </c>
    </row>
    <row r="862" spans="1:9">
      <c r="A862" s="66"/>
      <c r="C862" s="68">
        <v>3154</v>
      </c>
      <c r="D862" s="2" t="s">
        <v>55</v>
      </c>
      <c r="E862" s="21" t="s">
        <v>1152</v>
      </c>
      <c r="F862" s="69" t="s">
        <v>56</v>
      </c>
      <c r="G862" s="3"/>
      <c r="H862" s="3"/>
      <c r="I862" s="10" t="str">
        <f t="shared" si="13"/>
        <v>03154</v>
      </c>
    </row>
    <row r="863" spans="1:9">
      <c r="A863" s="66"/>
      <c r="C863" s="68">
        <v>3154</v>
      </c>
      <c r="D863" s="2" t="s">
        <v>57</v>
      </c>
      <c r="E863" s="21" t="s">
        <v>1152</v>
      </c>
      <c r="F863" s="69" t="s">
        <v>58</v>
      </c>
      <c r="G863" s="3"/>
      <c r="H863" s="3"/>
      <c r="I863" s="10" t="str">
        <f t="shared" si="13"/>
        <v>03154</v>
      </c>
    </row>
    <row r="864" spans="1:9">
      <c r="A864" s="66"/>
      <c r="C864" s="68">
        <v>3154</v>
      </c>
      <c r="D864" s="2" t="s">
        <v>59</v>
      </c>
      <c r="E864" s="21" t="s">
        <v>1152</v>
      </c>
      <c r="F864" s="69" t="s">
        <v>60</v>
      </c>
      <c r="G864" s="3">
        <v>3</v>
      </c>
      <c r="H864" s="3"/>
      <c r="I864" s="10" t="str">
        <f t="shared" si="13"/>
        <v>03154</v>
      </c>
    </row>
    <row r="865" spans="1:9">
      <c r="A865" s="66"/>
      <c r="C865" s="68">
        <v>3154</v>
      </c>
      <c r="D865" s="2" t="s">
        <v>61</v>
      </c>
      <c r="E865" s="20" t="s">
        <v>1151</v>
      </c>
      <c r="F865" s="69" t="s">
        <v>62</v>
      </c>
      <c r="G865" s="3">
        <v>1</v>
      </c>
      <c r="H865" s="3"/>
      <c r="I865" s="10" t="str">
        <f t="shared" si="13"/>
        <v>03154</v>
      </c>
    </row>
    <row r="866" spans="1:9">
      <c r="A866" s="66"/>
      <c r="C866" s="68">
        <v>3154</v>
      </c>
      <c r="D866" s="2" t="s">
        <v>63</v>
      </c>
      <c r="E866" s="20" t="s">
        <v>1151</v>
      </c>
      <c r="F866" s="69" t="s">
        <v>64</v>
      </c>
      <c r="G866" s="3"/>
      <c r="H866" s="3"/>
      <c r="I866" s="10" t="str">
        <f t="shared" si="13"/>
        <v>03154</v>
      </c>
    </row>
    <row r="867" spans="1:9">
      <c r="A867" s="66"/>
      <c r="C867" s="68">
        <v>3154</v>
      </c>
      <c r="D867" s="2" t="s">
        <v>65</v>
      </c>
      <c r="E867" s="19" t="s">
        <v>1150</v>
      </c>
      <c r="F867" s="69" t="s">
        <v>66</v>
      </c>
      <c r="G867" s="3"/>
      <c r="H867" s="3"/>
      <c r="I867" s="10" t="str">
        <f t="shared" si="13"/>
        <v>03154</v>
      </c>
    </row>
    <row r="868" spans="1:9">
      <c r="A868" s="66"/>
      <c r="C868" s="68">
        <v>3154</v>
      </c>
      <c r="D868" s="2" t="s">
        <v>67</v>
      </c>
      <c r="E868" s="22" t="s">
        <v>1153</v>
      </c>
      <c r="F868" s="69" t="s">
        <v>68</v>
      </c>
      <c r="G868" s="3">
        <v>2</v>
      </c>
      <c r="H868" s="3"/>
      <c r="I868" s="10" t="str">
        <f t="shared" si="13"/>
        <v>03154</v>
      </c>
    </row>
    <row r="869" spans="1:9">
      <c r="A869" s="66"/>
      <c r="C869" s="68">
        <v>3154</v>
      </c>
      <c r="D869" s="2" t="s">
        <v>69</v>
      </c>
      <c r="E869" s="21" t="s">
        <v>1152</v>
      </c>
      <c r="F869" s="69" t="s">
        <v>70</v>
      </c>
      <c r="G869" s="3">
        <v>2</v>
      </c>
      <c r="H869" s="3"/>
      <c r="I869" s="10" t="str">
        <f t="shared" si="13"/>
        <v>03154</v>
      </c>
    </row>
    <row r="870" spans="1:9">
      <c r="A870" s="66"/>
      <c r="C870" s="66">
        <v>3154</v>
      </c>
      <c r="E870" s="71"/>
      <c r="F870" s="69" t="s">
        <v>71</v>
      </c>
      <c r="G870" s="3">
        <v>25</v>
      </c>
      <c r="H870" s="3"/>
      <c r="I870" s="10" t="str">
        <f t="shared" si="13"/>
        <v>03154</v>
      </c>
    </row>
    <row r="871" spans="1:9">
      <c r="A871" s="65" t="s">
        <v>124</v>
      </c>
      <c r="B871" s="2" t="s">
        <v>125</v>
      </c>
      <c r="C871" s="68">
        <v>3155</v>
      </c>
      <c r="D871" s="2" t="s">
        <v>9</v>
      </c>
      <c r="E871" s="14" t="s">
        <v>1144</v>
      </c>
      <c r="F871" s="69" t="s">
        <v>10</v>
      </c>
      <c r="G871" s="3">
        <v>6</v>
      </c>
      <c r="H871" s="3"/>
      <c r="I871" s="10" t="str">
        <f t="shared" si="13"/>
        <v>03155</v>
      </c>
    </row>
    <row r="872" spans="1:9">
      <c r="A872" s="66"/>
      <c r="C872" s="68">
        <v>3155</v>
      </c>
      <c r="D872" s="2" t="s">
        <v>11</v>
      </c>
      <c r="E872" s="14" t="s">
        <v>1144</v>
      </c>
      <c r="F872" s="69" t="s">
        <v>12</v>
      </c>
      <c r="G872" s="3"/>
      <c r="H872" s="3"/>
      <c r="I872" s="10" t="str">
        <f t="shared" si="13"/>
        <v>03155</v>
      </c>
    </row>
    <row r="873" spans="1:9">
      <c r="A873" s="66"/>
      <c r="C873" s="68">
        <v>3155</v>
      </c>
      <c r="D873" s="2" t="s">
        <v>13</v>
      </c>
      <c r="E873" s="14" t="s">
        <v>1144</v>
      </c>
      <c r="F873" s="69" t="s">
        <v>14</v>
      </c>
      <c r="G873" s="3"/>
      <c r="H873" s="3"/>
      <c r="I873" s="10" t="str">
        <f t="shared" si="13"/>
        <v>03155</v>
      </c>
    </row>
    <row r="874" spans="1:9">
      <c r="A874" s="66"/>
      <c r="C874" s="68">
        <v>3155</v>
      </c>
      <c r="D874" s="2" t="s">
        <v>15</v>
      </c>
      <c r="E874" s="15" t="s">
        <v>1145</v>
      </c>
      <c r="F874" s="69" t="s">
        <v>16</v>
      </c>
      <c r="G874" s="3"/>
      <c r="H874" s="3"/>
      <c r="I874" s="10" t="str">
        <f t="shared" si="13"/>
        <v>03155</v>
      </c>
    </row>
    <row r="875" spans="1:9">
      <c r="A875" s="66"/>
      <c r="C875" s="68">
        <v>3155</v>
      </c>
      <c r="D875" s="2" t="s">
        <v>17</v>
      </c>
      <c r="E875" s="14" t="s">
        <v>1144</v>
      </c>
      <c r="F875" s="69" t="s">
        <v>18</v>
      </c>
      <c r="G875" s="3">
        <v>6</v>
      </c>
      <c r="H875" s="3"/>
      <c r="I875" s="10" t="str">
        <f t="shared" si="13"/>
        <v>03155</v>
      </c>
    </row>
    <row r="876" spans="1:9">
      <c r="A876" s="66"/>
      <c r="C876" s="68">
        <v>3155</v>
      </c>
      <c r="D876" s="2" t="s">
        <v>19</v>
      </c>
      <c r="E876" s="14" t="s">
        <v>1144</v>
      </c>
      <c r="F876" s="69" t="s">
        <v>20</v>
      </c>
      <c r="G876" s="3"/>
      <c r="H876" s="3"/>
      <c r="I876" s="10" t="str">
        <f t="shared" si="13"/>
        <v>03155</v>
      </c>
    </row>
    <row r="877" spans="1:9">
      <c r="A877" s="66"/>
      <c r="C877" s="68">
        <v>3155</v>
      </c>
      <c r="D877" s="2" t="s">
        <v>21</v>
      </c>
      <c r="E877" s="4"/>
      <c r="F877" s="69" t="s">
        <v>22</v>
      </c>
      <c r="G877" s="3">
        <v>106</v>
      </c>
      <c r="H877" s="3"/>
      <c r="I877" s="10" t="str">
        <f t="shared" si="13"/>
        <v>03155</v>
      </c>
    </row>
    <row r="878" spans="1:9">
      <c r="A878" s="66"/>
      <c r="C878" s="68">
        <v>3155</v>
      </c>
      <c r="D878" s="2" t="s">
        <v>23</v>
      </c>
      <c r="E878" s="17" t="s">
        <v>1147</v>
      </c>
      <c r="F878" s="69" t="s">
        <v>24</v>
      </c>
      <c r="G878" s="3">
        <v>6</v>
      </c>
      <c r="H878" s="3">
        <v>356</v>
      </c>
      <c r="I878" s="10" t="str">
        <f t="shared" si="13"/>
        <v>03155</v>
      </c>
    </row>
    <row r="879" spans="1:9">
      <c r="A879" s="66"/>
      <c r="C879" s="68">
        <v>3155</v>
      </c>
      <c r="D879" s="2" t="s">
        <v>25</v>
      </c>
      <c r="E879" s="17" t="s">
        <v>1147</v>
      </c>
      <c r="F879" s="69" t="s">
        <v>26</v>
      </c>
      <c r="G879" s="3">
        <v>4</v>
      </c>
      <c r="H879" s="3"/>
      <c r="I879" s="10" t="str">
        <f t="shared" si="13"/>
        <v>03155</v>
      </c>
    </row>
    <row r="880" spans="1:9">
      <c r="A880" s="66"/>
      <c r="C880" s="68">
        <v>3155</v>
      </c>
      <c r="D880" s="2" t="s">
        <v>27</v>
      </c>
      <c r="E880" s="17" t="s">
        <v>1147</v>
      </c>
      <c r="F880" s="69" t="s">
        <v>28</v>
      </c>
      <c r="G880" s="3"/>
      <c r="H880" s="3"/>
      <c r="I880" s="10" t="str">
        <f t="shared" si="13"/>
        <v>03155</v>
      </c>
    </row>
    <row r="881" spans="1:9">
      <c r="A881" s="66"/>
      <c r="C881" s="68">
        <v>3155</v>
      </c>
      <c r="D881" s="2" t="s">
        <v>29</v>
      </c>
      <c r="E881" s="18" t="s">
        <v>1148</v>
      </c>
      <c r="F881" s="69" t="s">
        <v>30</v>
      </c>
      <c r="G881" s="3">
        <v>3</v>
      </c>
      <c r="H881" s="3"/>
      <c r="I881" s="10" t="str">
        <f t="shared" si="13"/>
        <v>03155</v>
      </c>
    </row>
    <row r="882" spans="1:9">
      <c r="A882" s="66"/>
      <c r="C882" s="68">
        <v>3155</v>
      </c>
      <c r="D882" s="2" t="s">
        <v>31</v>
      </c>
      <c r="E882" s="18" t="s">
        <v>1148</v>
      </c>
      <c r="F882" s="69" t="s">
        <v>32</v>
      </c>
      <c r="G882" s="3">
        <v>2</v>
      </c>
      <c r="H882" s="3"/>
      <c r="I882" s="10" t="str">
        <f t="shared" si="13"/>
        <v>03155</v>
      </c>
    </row>
    <row r="883" spans="1:9">
      <c r="A883" s="66"/>
      <c r="C883" s="68">
        <v>3155</v>
      </c>
      <c r="D883" s="2" t="s">
        <v>33</v>
      </c>
      <c r="E883" s="18" t="s">
        <v>1148</v>
      </c>
      <c r="F883" s="69" t="s">
        <v>34</v>
      </c>
      <c r="G883" s="3"/>
      <c r="H883" s="3"/>
      <c r="I883" s="10" t="str">
        <f t="shared" si="13"/>
        <v>03155</v>
      </c>
    </row>
    <row r="884" spans="1:9">
      <c r="A884" s="66"/>
      <c r="C884" s="68">
        <v>3155</v>
      </c>
      <c r="D884" s="2" t="s">
        <v>35</v>
      </c>
      <c r="E884" s="19" t="s">
        <v>1150</v>
      </c>
      <c r="F884" s="69" t="s">
        <v>36</v>
      </c>
      <c r="G884" s="3">
        <v>3</v>
      </c>
      <c r="H884" s="3">
        <v>136</v>
      </c>
      <c r="I884" s="10" t="str">
        <f t="shared" si="13"/>
        <v>03155</v>
      </c>
    </row>
    <row r="885" spans="1:9">
      <c r="A885" s="66"/>
      <c r="C885" s="68">
        <v>3155</v>
      </c>
      <c r="D885" s="2" t="s">
        <v>37</v>
      </c>
      <c r="E885" s="23" t="s">
        <v>1149</v>
      </c>
      <c r="F885" s="69" t="s">
        <v>38</v>
      </c>
      <c r="G885" s="3">
        <v>5</v>
      </c>
      <c r="H885" s="3">
        <v>760</v>
      </c>
      <c r="I885" s="10" t="str">
        <f t="shared" si="13"/>
        <v>03155</v>
      </c>
    </row>
    <row r="886" spans="1:9">
      <c r="A886" s="66"/>
      <c r="C886" s="68">
        <v>3155</v>
      </c>
      <c r="D886" s="2" t="s">
        <v>39</v>
      </c>
      <c r="E886" s="23" t="s">
        <v>1149</v>
      </c>
      <c r="F886" s="69" t="s">
        <v>40</v>
      </c>
      <c r="G886" s="3">
        <v>2</v>
      </c>
      <c r="H886" s="3"/>
      <c r="I886" s="10" t="str">
        <f t="shared" si="13"/>
        <v>03155</v>
      </c>
    </row>
    <row r="887" spans="1:9">
      <c r="A887" s="66"/>
      <c r="C887" s="68">
        <v>3155</v>
      </c>
      <c r="D887" s="2" t="s">
        <v>41</v>
      </c>
      <c r="E887" s="16" t="s">
        <v>1146</v>
      </c>
      <c r="F887" s="69" t="s">
        <v>42</v>
      </c>
      <c r="G887" s="3"/>
      <c r="H887" s="3"/>
      <c r="I887" s="10" t="str">
        <f t="shared" si="13"/>
        <v>03155</v>
      </c>
    </row>
    <row r="888" spans="1:9">
      <c r="A888" s="66"/>
      <c r="C888" s="68">
        <v>3155</v>
      </c>
      <c r="D888" s="2" t="s">
        <v>43</v>
      </c>
      <c r="E888" s="16" t="s">
        <v>1146</v>
      </c>
      <c r="F888" s="69" t="s">
        <v>44</v>
      </c>
      <c r="G888" s="3">
        <v>3</v>
      </c>
      <c r="H888" s="3">
        <v>233</v>
      </c>
      <c r="I888" s="10" t="str">
        <f t="shared" si="13"/>
        <v>03155</v>
      </c>
    </row>
    <row r="889" spans="1:9">
      <c r="A889" s="66"/>
      <c r="C889" s="68">
        <v>3155</v>
      </c>
      <c r="D889" s="2" t="s">
        <v>45</v>
      </c>
      <c r="E889" s="16" t="s">
        <v>1146</v>
      </c>
      <c r="F889" s="69" t="s">
        <v>46</v>
      </c>
      <c r="G889" s="3"/>
      <c r="H889" s="3"/>
      <c r="I889" s="10" t="str">
        <f t="shared" si="13"/>
        <v>03155</v>
      </c>
    </row>
    <row r="890" spans="1:9">
      <c r="A890" s="66"/>
      <c r="C890" s="68">
        <v>3155</v>
      </c>
      <c r="D890" s="2" t="s">
        <v>47</v>
      </c>
      <c r="E890" s="16" t="s">
        <v>1146</v>
      </c>
      <c r="F890" s="69" t="s">
        <v>48</v>
      </c>
      <c r="G890" s="3">
        <v>13</v>
      </c>
      <c r="H890" s="3">
        <v>2638</v>
      </c>
      <c r="I890" s="10" t="str">
        <f t="shared" si="13"/>
        <v>03155</v>
      </c>
    </row>
    <row r="891" spans="1:9">
      <c r="A891" s="66"/>
      <c r="C891" s="68">
        <v>3155</v>
      </c>
      <c r="D891" s="2" t="s">
        <v>49</v>
      </c>
      <c r="E891" s="14" t="s">
        <v>1144</v>
      </c>
      <c r="F891" s="69" t="s">
        <v>50</v>
      </c>
      <c r="G891" s="3">
        <v>6</v>
      </c>
      <c r="H891" s="3"/>
      <c r="I891" s="10" t="str">
        <f t="shared" si="13"/>
        <v>03155</v>
      </c>
    </row>
    <row r="892" spans="1:9">
      <c r="A892" s="66"/>
      <c r="C892" s="68">
        <v>3155</v>
      </c>
      <c r="D892" s="2" t="s">
        <v>51</v>
      </c>
      <c r="E892" s="15" t="s">
        <v>1145</v>
      </c>
      <c r="F892" s="69" t="s">
        <v>52</v>
      </c>
      <c r="G892" s="3">
        <v>2</v>
      </c>
      <c r="H892" s="3"/>
      <c r="I892" s="10" t="str">
        <f t="shared" si="13"/>
        <v>03155</v>
      </c>
    </row>
    <row r="893" spans="1:9">
      <c r="A893" s="66"/>
      <c r="C893" s="68">
        <v>3155</v>
      </c>
      <c r="D893" s="2" t="s">
        <v>53</v>
      </c>
      <c r="E893" s="15" t="s">
        <v>1145</v>
      </c>
      <c r="F893" s="69" t="s">
        <v>54</v>
      </c>
      <c r="G893" s="3">
        <v>15</v>
      </c>
      <c r="H893" s="3">
        <v>1225</v>
      </c>
      <c r="I893" s="10" t="str">
        <f t="shared" si="13"/>
        <v>03155</v>
      </c>
    </row>
    <row r="894" spans="1:9">
      <c r="A894" s="66"/>
      <c r="C894" s="68">
        <v>3155</v>
      </c>
      <c r="D894" s="2" t="s">
        <v>55</v>
      </c>
      <c r="E894" s="21" t="s">
        <v>1152</v>
      </c>
      <c r="F894" s="69" t="s">
        <v>56</v>
      </c>
      <c r="G894" s="3">
        <v>1</v>
      </c>
      <c r="H894" s="3"/>
      <c r="I894" s="10" t="str">
        <f t="shared" si="13"/>
        <v>03155</v>
      </c>
    </row>
    <row r="895" spans="1:9">
      <c r="A895" s="66"/>
      <c r="C895" s="68">
        <v>3155</v>
      </c>
      <c r="D895" s="2" t="s">
        <v>57</v>
      </c>
      <c r="E895" s="21" t="s">
        <v>1152</v>
      </c>
      <c r="F895" s="69" t="s">
        <v>58</v>
      </c>
      <c r="G895" s="3">
        <v>7</v>
      </c>
      <c r="H895" s="3">
        <v>643</v>
      </c>
      <c r="I895" s="10" t="str">
        <f t="shared" si="13"/>
        <v>03155</v>
      </c>
    </row>
    <row r="896" spans="1:9">
      <c r="A896" s="66"/>
      <c r="C896" s="68">
        <v>3155</v>
      </c>
      <c r="D896" s="2" t="s">
        <v>59</v>
      </c>
      <c r="E896" s="21" t="s">
        <v>1152</v>
      </c>
      <c r="F896" s="69" t="s">
        <v>60</v>
      </c>
      <c r="G896" s="3">
        <v>10</v>
      </c>
      <c r="H896" s="3">
        <v>1202</v>
      </c>
      <c r="I896" s="10" t="str">
        <f t="shared" si="13"/>
        <v>03155</v>
      </c>
    </row>
    <row r="897" spans="1:9">
      <c r="A897" s="66"/>
      <c r="C897" s="68">
        <v>3155</v>
      </c>
      <c r="D897" s="2" t="s">
        <v>61</v>
      </c>
      <c r="E897" s="20" t="s">
        <v>1151</v>
      </c>
      <c r="F897" s="69" t="s">
        <v>62</v>
      </c>
      <c r="G897" s="3">
        <v>6</v>
      </c>
      <c r="H897" s="3">
        <v>1795</v>
      </c>
      <c r="I897" s="10" t="str">
        <f t="shared" si="13"/>
        <v>03155</v>
      </c>
    </row>
    <row r="898" spans="1:9">
      <c r="A898" s="66"/>
      <c r="C898" s="68">
        <v>3155</v>
      </c>
      <c r="D898" s="2" t="s">
        <v>63</v>
      </c>
      <c r="E898" s="20" t="s">
        <v>1151</v>
      </c>
      <c r="F898" s="69" t="s">
        <v>64</v>
      </c>
      <c r="G898" s="3"/>
      <c r="H898" s="3"/>
      <c r="I898" s="10" t="str">
        <f t="shared" si="13"/>
        <v>03155</v>
      </c>
    </row>
    <row r="899" spans="1:9">
      <c r="A899" s="66"/>
      <c r="C899" s="68">
        <v>3155</v>
      </c>
      <c r="D899" s="2" t="s">
        <v>65</v>
      </c>
      <c r="E899" s="19" t="s">
        <v>1150</v>
      </c>
      <c r="F899" s="69" t="s">
        <v>66</v>
      </c>
      <c r="G899" s="3">
        <v>6</v>
      </c>
      <c r="H899" s="3"/>
      <c r="I899" s="10" t="str">
        <f t="shared" si="13"/>
        <v>03155</v>
      </c>
    </row>
    <row r="900" spans="1:9">
      <c r="A900" s="66"/>
      <c r="C900" s="68">
        <v>3155</v>
      </c>
      <c r="D900" s="2" t="s">
        <v>67</v>
      </c>
      <c r="E900" s="22" t="s">
        <v>1153</v>
      </c>
      <c r="F900" s="69" t="s">
        <v>68</v>
      </c>
      <c r="G900" s="3">
        <v>5</v>
      </c>
      <c r="H900" s="3">
        <v>199</v>
      </c>
      <c r="I900" s="10" t="str">
        <f t="shared" si="13"/>
        <v>03155</v>
      </c>
    </row>
    <row r="901" spans="1:9">
      <c r="A901" s="66"/>
      <c r="C901" s="68">
        <v>3155</v>
      </c>
      <c r="D901" s="2" t="s">
        <v>69</v>
      </c>
      <c r="E901" s="21" t="s">
        <v>1152</v>
      </c>
      <c r="F901" s="69" t="s">
        <v>70</v>
      </c>
      <c r="G901" s="3">
        <v>7</v>
      </c>
      <c r="H901" s="3">
        <v>651</v>
      </c>
      <c r="I901" s="10" t="str">
        <f t="shared" si="13"/>
        <v>03155</v>
      </c>
    </row>
    <row r="902" spans="1:9">
      <c r="A902" s="66"/>
      <c r="C902" s="66">
        <v>3155</v>
      </c>
      <c r="E902" s="71"/>
      <c r="F902" s="69" t="s">
        <v>71</v>
      </c>
      <c r="G902" s="3">
        <v>112</v>
      </c>
      <c r="H902" s="3">
        <v>12131</v>
      </c>
      <c r="I902" s="10" t="str">
        <f t="shared" si="13"/>
        <v>03155</v>
      </c>
    </row>
    <row r="903" spans="1:9">
      <c r="A903" s="65" t="s">
        <v>126</v>
      </c>
      <c r="B903" s="2" t="s">
        <v>127</v>
      </c>
      <c r="C903" s="68">
        <v>3156</v>
      </c>
      <c r="D903" s="2" t="s">
        <v>9</v>
      </c>
      <c r="E903" s="14" t="s">
        <v>1144</v>
      </c>
      <c r="F903" s="69" t="s">
        <v>10</v>
      </c>
      <c r="G903" s="3"/>
      <c r="H903" s="3"/>
      <c r="I903" s="10" t="str">
        <f t="shared" si="13"/>
        <v>03156</v>
      </c>
    </row>
    <row r="904" spans="1:9">
      <c r="A904" s="66"/>
      <c r="C904" s="68">
        <v>3156</v>
      </c>
      <c r="D904" s="2" t="s">
        <v>11</v>
      </c>
      <c r="E904" s="14" t="s">
        <v>1144</v>
      </c>
      <c r="F904" s="69" t="s">
        <v>12</v>
      </c>
      <c r="G904" s="3"/>
      <c r="H904" s="3"/>
      <c r="I904" s="10" t="str">
        <f t="shared" si="13"/>
        <v>03156</v>
      </c>
    </row>
    <row r="905" spans="1:9">
      <c r="A905" s="66"/>
      <c r="C905" s="68">
        <v>3156</v>
      </c>
      <c r="D905" s="2" t="s">
        <v>13</v>
      </c>
      <c r="E905" s="14" t="s">
        <v>1144</v>
      </c>
      <c r="F905" s="69" t="s">
        <v>14</v>
      </c>
      <c r="G905" s="3"/>
      <c r="H905" s="3"/>
      <c r="I905" s="10" t="str">
        <f t="shared" ref="I905:I968" si="14">IF(A905="",I904,A905)</f>
        <v>03156</v>
      </c>
    </row>
    <row r="906" spans="1:9">
      <c r="A906" s="66"/>
      <c r="C906" s="68">
        <v>3156</v>
      </c>
      <c r="D906" s="2" t="s">
        <v>15</v>
      </c>
      <c r="E906" s="15" t="s">
        <v>1145</v>
      </c>
      <c r="F906" s="69" t="s">
        <v>16</v>
      </c>
      <c r="G906" s="3"/>
      <c r="H906" s="3"/>
      <c r="I906" s="10" t="str">
        <f t="shared" si="14"/>
        <v>03156</v>
      </c>
    </row>
    <row r="907" spans="1:9">
      <c r="A907" s="66"/>
      <c r="C907" s="68">
        <v>3156</v>
      </c>
      <c r="D907" s="2" t="s">
        <v>17</v>
      </c>
      <c r="E907" s="14" t="s">
        <v>1144</v>
      </c>
      <c r="F907" s="69" t="s">
        <v>18</v>
      </c>
      <c r="G907" s="3"/>
      <c r="H907" s="3"/>
      <c r="I907" s="10" t="str">
        <f t="shared" si="14"/>
        <v>03156</v>
      </c>
    </row>
    <row r="908" spans="1:9">
      <c r="A908" s="66"/>
      <c r="C908" s="68">
        <v>3156</v>
      </c>
      <c r="D908" s="2" t="s">
        <v>19</v>
      </c>
      <c r="E908" s="14" t="s">
        <v>1144</v>
      </c>
      <c r="F908" s="69" t="s">
        <v>20</v>
      </c>
      <c r="G908" s="3"/>
      <c r="H908" s="3"/>
      <c r="I908" s="10" t="str">
        <f t="shared" si="14"/>
        <v>03156</v>
      </c>
    </row>
    <row r="909" spans="1:9">
      <c r="A909" s="66"/>
      <c r="C909" s="68">
        <v>3156</v>
      </c>
      <c r="D909" s="2" t="s">
        <v>21</v>
      </c>
      <c r="E909" s="4"/>
      <c r="F909" s="69" t="s">
        <v>22</v>
      </c>
      <c r="G909" s="3"/>
      <c r="H909" s="3"/>
      <c r="I909" s="10" t="str">
        <f t="shared" si="14"/>
        <v>03156</v>
      </c>
    </row>
    <row r="910" spans="1:9">
      <c r="A910" s="66"/>
      <c r="C910" s="68">
        <v>3156</v>
      </c>
      <c r="D910" s="2" t="s">
        <v>23</v>
      </c>
      <c r="E910" s="17" t="s">
        <v>1147</v>
      </c>
      <c r="F910" s="69" t="s">
        <v>24</v>
      </c>
      <c r="G910" s="3"/>
      <c r="H910" s="3"/>
      <c r="I910" s="10" t="str">
        <f t="shared" si="14"/>
        <v>03156</v>
      </c>
    </row>
    <row r="911" spans="1:9">
      <c r="A911" s="66"/>
      <c r="C911" s="68">
        <v>3156</v>
      </c>
      <c r="D911" s="2" t="s">
        <v>25</v>
      </c>
      <c r="E911" s="17" t="s">
        <v>1147</v>
      </c>
      <c r="F911" s="69" t="s">
        <v>26</v>
      </c>
      <c r="G911" s="3"/>
      <c r="H911" s="3"/>
      <c r="I911" s="10" t="str">
        <f t="shared" si="14"/>
        <v>03156</v>
      </c>
    </row>
    <row r="912" spans="1:9">
      <c r="A912" s="66"/>
      <c r="C912" s="68">
        <v>3156</v>
      </c>
      <c r="D912" s="2" t="s">
        <v>27</v>
      </c>
      <c r="E912" s="17" t="s">
        <v>1147</v>
      </c>
      <c r="F912" s="69" t="s">
        <v>28</v>
      </c>
      <c r="G912" s="3"/>
      <c r="H912" s="3"/>
      <c r="I912" s="10" t="str">
        <f t="shared" si="14"/>
        <v>03156</v>
      </c>
    </row>
    <row r="913" spans="1:9">
      <c r="A913" s="66"/>
      <c r="C913" s="68">
        <v>3156</v>
      </c>
      <c r="D913" s="2" t="s">
        <v>29</v>
      </c>
      <c r="E913" s="18" t="s">
        <v>1148</v>
      </c>
      <c r="F913" s="69" t="s">
        <v>30</v>
      </c>
      <c r="G913" s="3"/>
      <c r="H913" s="3"/>
      <c r="I913" s="10" t="str">
        <f t="shared" si="14"/>
        <v>03156</v>
      </c>
    </row>
    <row r="914" spans="1:9">
      <c r="A914" s="66"/>
      <c r="C914" s="68">
        <v>3156</v>
      </c>
      <c r="D914" s="2" t="s">
        <v>31</v>
      </c>
      <c r="E914" s="18" t="s">
        <v>1148</v>
      </c>
      <c r="F914" s="69" t="s">
        <v>32</v>
      </c>
      <c r="G914" s="3"/>
      <c r="H914" s="3"/>
      <c r="I914" s="10" t="str">
        <f t="shared" si="14"/>
        <v>03156</v>
      </c>
    </row>
    <row r="915" spans="1:9">
      <c r="A915" s="66"/>
      <c r="C915" s="68">
        <v>3156</v>
      </c>
      <c r="D915" s="2" t="s">
        <v>33</v>
      </c>
      <c r="E915" s="18" t="s">
        <v>1148</v>
      </c>
      <c r="F915" s="69" t="s">
        <v>34</v>
      </c>
      <c r="G915" s="3"/>
      <c r="H915" s="3"/>
      <c r="I915" s="10" t="str">
        <f t="shared" si="14"/>
        <v>03156</v>
      </c>
    </row>
    <row r="916" spans="1:9">
      <c r="A916" s="66"/>
      <c r="C916" s="68">
        <v>3156</v>
      </c>
      <c r="D916" s="2" t="s">
        <v>35</v>
      </c>
      <c r="E916" s="19" t="s">
        <v>1150</v>
      </c>
      <c r="F916" s="69" t="s">
        <v>36</v>
      </c>
      <c r="G916" s="3"/>
      <c r="H916" s="3"/>
      <c r="I916" s="10" t="str">
        <f t="shared" si="14"/>
        <v>03156</v>
      </c>
    </row>
    <row r="917" spans="1:9">
      <c r="A917" s="66"/>
      <c r="C917" s="68">
        <v>3156</v>
      </c>
      <c r="D917" s="2" t="s">
        <v>37</v>
      </c>
      <c r="E917" s="23" t="s">
        <v>1149</v>
      </c>
      <c r="F917" s="69" t="s">
        <v>38</v>
      </c>
      <c r="G917" s="3"/>
      <c r="H917" s="3"/>
      <c r="I917" s="10" t="str">
        <f t="shared" si="14"/>
        <v>03156</v>
      </c>
    </row>
    <row r="918" spans="1:9">
      <c r="A918" s="66"/>
      <c r="C918" s="68">
        <v>3156</v>
      </c>
      <c r="D918" s="2" t="s">
        <v>39</v>
      </c>
      <c r="E918" s="23" t="s">
        <v>1149</v>
      </c>
      <c r="F918" s="69" t="s">
        <v>40</v>
      </c>
      <c r="G918" s="3"/>
      <c r="H918" s="3"/>
      <c r="I918" s="10" t="str">
        <f t="shared" si="14"/>
        <v>03156</v>
      </c>
    </row>
    <row r="919" spans="1:9">
      <c r="A919" s="66"/>
      <c r="C919" s="68">
        <v>3156</v>
      </c>
      <c r="D919" s="2" t="s">
        <v>41</v>
      </c>
      <c r="E919" s="16" t="s">
        <v>1146</v>
      </c>
      <c r="F919" s="69" t="s">
        <v>42</v>
      </c>
      <c r="G919" s="3"/>
      <c r="H919" s="3"/>
      <c r="I919" s="10" t="str">
        <f t="shared" si="14"/>
        <v>03156</v>
      </c>
    </row>
    <row r="920" spans="1:9">
      <c r="A920" s="66"/>
      <c r="C920" s="68">
        <v>3156</v>
      </c>
      <c r="D920" s="2" t="s">
        <v>43</v>
      </c>
      <c r="E920" s="16" t="s">
        <v>1146</v>
      </c>
      <c r="F920" s="69" t="s">
        <v>44</v>
      </c>
      <c r="G920" s="3"/>
      <c r="H920" s="3"/>
      <c r="I920" s="10" t="str">
        <f t="shared" si="14"/>
        <v>03156</v>
      </c>
    </row>
    <row r="921" spans="1:9">
      <c r="A921" s="66"/>
      <c r="C921" s="68">
        <v>3156</v>
      </c>
      <c r="D921" s="2" t="s">
        <v>45</v>
      </c>
      <c r="E921" s="16" t="s">
        <v>1146</v>
      </c>
      <c r="F921" s="69" t="s">
        <v>46</v>
      </c>
      <c r="G921" s="3"/>
      <c r="H921" s="3"/>
      <c r="I921" s="10" t="str">
        <f t="shared" si="14"/>
        <v>03156</v>
      </c>
    </row>
    <row r="922" spans="1:9">
      <c r="A922" s="66"/>
      <c r="C922" s="68">
        <v>3156</v>
      </c>
      <c r="D922" s="2" t="s">
        <v>47</v>
      </c>
      <c r="E922" s="16" t="s">
        <v>1146</v>
      </c>
      <c r="F922" s="69" t="s">
        <v>48</v>
      </c>
      <c r="G922" s="3"/>
      <c r="H922" s="3"/>
      <c r="I922" s="10" t="str">
        <f t="shared" si="14"/>
        <v>03156</v>
      </c>
    </row>
    <row r="923" spans="1:9">
      <c r="A923" s="66"/>
      <c r="C923" s="68">
        <v>3156</v>
      </c>
      <c r="D923" s="2" t="s">
        <v>49</v>
      </c>
      <c r="E923" s="14" t="s">
        <v>1144</v>
      </c>
      <c r="F923" s="69" t="s">
        <v>50</v>
      </c>
      <c r="G923" s="3"/>
      <c r="H923" s="3"/>
      <c r="I923" s="10" t="str">
        <f t="shared" si="14"/>
        <v>03156</v>
      </c>
    </row>
    <row r="924" spans="1:9">
      <c r="A924" s="66"/>
      <c r="C924" s="68">
        <v>3156</v>
      </c>
      <c r="D924" s="2" t="s">
        <v>51</v>
      </c>
      <c r="E924" s="15" t="s">
        <v>1145</v>
      </c>
      <c r="F924" s="69" t="s">
        <v>52</v>
      </c>
      <c r="G924" s="3"/>
      <c r="H924" s="3"/>
      <c r="I924" s="10" t="str">
        <f t="shared" si="14"/>
        <v>03156</v>
      </c>
    </row>
    <row r="925" spans="1:9">
      <c r="A925" s="66"/>
      <c r="C925" s="68">
        <v>3156</v>
      </c>
      <c r="D925" s="2" t="s">
        <v>53</v>
      </c>
      <c r="E925" s="15" t="s">
        <v>1145</v>
      </c>
      <c r="F925" s="69" t="s">
        <v>54</v>
      </c>
      <c r="G925" s="3"/>
      <c r="H925" s="3"/>
      <c r="I925" s="10" t="str">
        <f t="shared" si="14"/>
        <v>03156</v>
      </c>
    </row>
    <row r="926" spans="1:9">
      <c r="A926" s="66"/>
      <c r="C926" s="68">
        <v>3156</v>
      </c>
      <c r="D926" s="2" t="s">
        <v>55</v>
      </c>
      <c r="E926" s="21" t="s">
        <v>1152</v>
      </c>
      <c r="F926" s="69" t="s">
        <v>56</v>
      </c>
      <c r="G926" s="3"/>
      <c r="H926" s="3"/>
      <c r="I926" s="10" t="str">
        <f t="shared" si="14"/>
        <v>03156</v>
      </c>
    </row>
    <row r="927" spans="1:9">
      <c r="A927" s="66"/>
      <c r="C927" s="68">
        <v>3156</v>
      </c>
      <c r="D927" s="2" t="s">
        <v>57</v>
      </c>
      <c r="E927" s="21" t="s">
        <v>1152</v>
      </c>
      <c r="F927" s="69" t="s">
        <v>58</v>
      </c>
      <c r="G927" s="3"/>
      <c r="H927" s="3"/>
      <c r="I927" s="10" t="str">
        <f t="shared" si="14"/>
        <v>03156</v>
      </c>
    </row>
    <row r="928" spans="1:9">
      <c r="A928" s="66"/>
      <c r="C928" s="68">
        <v>3156</v>
      </c>
      <c r="D928" s="2" t="s">
        <v>59</v>
      </c>
      <c r="E928" s="21" t="s">
        <v>1152</v>
      </c>
      <c r="F928" s="69" t="s">
        <v>60</v>
      </c>
      <c r="G928" s="3"/>
      <c r="H928" s="3"/>
      <c r="I928" s="10" t="str">
        <f t="shared" si="14"/>
        <v>03156</v>
      </c>
    </row>
    <row r="929" spans="1:9">
      <c r="A929" s="66"/>
      <c r="C929" s="68">
        <v>3156</v>
      </c>
      <c r="D929" s="2" t="s">
        <v>61</v>
      </c>
      <c r="E929" s="20" t="s">
        <v>1151</v>
      </c>
      <c r="F929" s="69" t="s">
        <v>62</v>
      </c>
      <c r="G929" s="3"/>
      <c r="H929" s="3"/>
      <c r="I929" s="10" t="str">
        <f t="shared" si="14"/>
        <v>03156</v>
      </c>
    </row>
    <row r="930" spans="1:9">
      <c r="A930" s="66"/>
      <c r="C930" s="68">
        <v>3156</v>
      </c>
      <c r="D930" s="2" t="s">
        <v>63</v>
      </c>
      <c r="E930" s="20" t="s">
        <v>1151</v>
      </c>
      <c r="F930" s="69" t="s">
        <v>64</v>
      </c>
      <c r="G930" s="3"/>
      <c r="H930" s="3"/>
      <c r="I930" s="10" t="str">
        <f t="shared" si="14"/>
        <v>03156</v>
      </c>
    </row>
    <row r="931" spans="1:9">
      <c r="A931" s="66"/>
      <c r="C931" s="68">
        <v>3156</v>
      </c>
      <c r="D931" s="2" t="s">
        <v>65</v>
      </c>
      <c r="E931" s="19" t="s">
        <v>1150</v>
      </c>
      <c r="F931" s="69" t="s">
        <v>66</v>
      </c>
      <c r="G931" s="3"/>
      <c r="H931" s="3"/>
      <c r="I931" s="10" t="str">
        <f t="shared" si="14"/>
        <v>03156</v>
      </c>
    </row>
    <row r="932" spans="1:9">
      <c r="A932" s="66"/>
      <c r="C932" s="68">
        <v>3156</v>
      </c>
      <c r="D932" s="2" t="s">
        <v>67</v>
      </c>
      <c r="E932" s="22" t="s">
        <v>1153</v>
      </c>
      <c r="F932" s="69" t="s">
        <v>68</v>
      </c>
      <c r="G932" s="3"/>
      <c r="H932" s="3"/>
      <c r="I932" s="10" t="str">
        <f t="shared" si="14"/>
        <v>03156</v>
      </c>
    </row>
    <row r="933" spans="1:9">
      <c r="A933" s="66"/>
      <c r="C933" s="68">
        <v>3156</v>
      </c>
      <c r="D933" s="2" t="s">
        <v>69</v>
      </c>
      <c r="E933" s="21" t="s">
        <v>1152</v>
      </c>
      <c r="F933" s="69" t="s">
        <v>70</v>
      </c>
      <c r="G933" s="3"/>
      <c r="H933" s="3"/>
      <c r="I933" s="10" t="str">
        <f t="shared" si="14"/>
        <v>03156</v>
      </c>
    </row>
    <row r="934" spans="1:9">
      <c r="A934" s="66"/>
      <c r="C934" s="66">
        <v>3156</v>
      </c>
      <c r="E934" s="71"/>
      <c r="F934" s="69" t="s">
        <v>71</v>
      </c>
      <c r="G934" s="3"/>
      <c r="H934" s="3"/>
      <c r="I934" s="10" t="str">
        <f t="shared" si="14"/>
        <v>03156</v>
      </c>
    </row>
    <row r="935" spans="1:9">
      <c r="A935" s="65" t="s">
        <v>128</v>
      </c>
      <c r="B935" s="2" t="s">
        <v>129</v>
      </c>
      <c r="C935" s="68">
        <v>3157</v>
      </c>
      <c r="D935" s="2" t="s">
        <v>9</v>
      </c>
      <c r="E935" s="14" t="s">
        <v>1144</v>
      </c>
      <c r="F935" s="69" t="s">
        <v>10</v>
      </c>
      <c r="G935" s="3"/>
      <c r="H935" s="3"/>
      <c r="I935" s="10" t="str">
        <f t="shared" si="14"/>
        <v>03157</v>
      </c>
    </row>
    <row r="936" spans="1:9">
      <c r="A936" s="66"/>
      <c r="C936" s="68">
        <v>3157</v>
      </c>
      <c r="D936" s="2" t="s">
        <v>11</v>
      </c>
      <c r="E936" s="14" t="s">
        <v>1144</v>
      </c>
      <c r="F936" s="69" t="s">
        <v>12</v>
      </c>
      <c r="G936" s="3"/>
      <c r="H936" s="3"/>
      <c r="I936" s="10" t="str">
        <f t="shared" si="14"/>
        <v>03157</v>
      </c>
    </row>
    <row r="937" spans="1:9">
      <c r="A937" s="66"/>
      <c r="C937" s="68">
        <v>3157</v>
      </c>
      <c r="D937" s="2" t="s">
        <v>13</v>
      </c>
      <c r="E937" s="14" t="s">
        <v>1144</v>
      </c>
      <c r="F937" s="69" t="s">
        <v>14</v>
      </c>
      <c r="G937" s="3"/>
      <c r="H937" s="3"/>
      <c r="I937" s="10" t="str">
        <f t="shared" si="14"/>
        <v>03157</v>
      </c>
    </row>
    <row r="938" spans="1:9">
      <c r="A938" s="66"/>
      <c r="C938" s="68">
        <v>3157</v>
      </c>
      <c r="D938" s="2" t="s">
        <v>15</v>
      </c>
      <c r="E938" s="15" t="s">
        <v>1145</v>
      </c>
      <c r="F938" s="69" t="s">
        <v>16</v>
      </c>
      <c r="G938" s="3"/>
      <c r="H938" s="3"/>
      <c r="I938" s="10" t="str">
        <f t="shared" si="14"/>
        <v>03157</v>
      </c>
    </row>
    <row r="939" spans="1:9">
      <c r="A939" s="66"/>
      <c r="C939" s="68">
        <v>3157</v>
      </c>
      <c r="D939" s="2" t="s">
        <v>17</v>
      </c>
      <c r="E939" s="14" t="s">
        <v>1144</v>
      </c>
      <c r="F939" s="69" t="s">
        <v>18</v>
      </c>
      <c r="G939" s="3"/>
      <c r="H939" s="3"/>
      <c r="I939" s="10" t="str">
        <f t="shared" si="14"/>
        <v>03157</v>
      </c>
    </row>
    <row r="940" spans="1:9">
      <c r="A940" s="66"/>
      <c r="C940" s="68">
        <v>3157</v>
      </c>
      <c r="D940" s="2" t="s">
        <v>19</v>
      </c>
      <c r="E940" s="14" t="s">
        <v>1144</v>
      </c>
      <c r="F940" s="69" t="s">
        <v>20</v>
      </c>
      <c r="G940" s="3"/>
      <c r="H940" s="3"/>
      <c r="I940" s="10" t="str">
        <f t="shared" si="14"/>
        <v>03157</v>
      </c>
    </row>
    <row r="941" spans="1:9">
      <c r="A941" s="66"/>
      <c r="C941" s="68">
        <v>3157</v>
      </c>
      <c r="D941" s="2" t="s">
        <v>21</v>
      </c>
      <c r="E941" s="4"/>
      <c r="F941" s="69" t="s">
        <v>22</v>
      </c>
      <c r="G941" s="3">
        <v>48</v>
      </c>
      <c r="H941" s="3">
        <v>5208</v>
      </c>
      <c r="I941" s="10" t="str">
        <f t="shared" si="14"/>
        <v>03157</v>
      </c>
    </row>
    <row r="942" spans="1:9">
      <c r="A942" s="66"/>
      <c r="C942" s="68">
        <v>3157</v>
      </c>
      <c r="D942" s="2" t="s">
        <v>23</v>
      </c>
      <c r="E942" s="17" t="s">
        <v>1147</v>
      </c>
      <c r="F942" s="69" t="s">
        <v>24</v>
      </c>
      <c r="G942" s="3">
        <v>6</v>
      </c>
      <c r="H942" s="3">
        <v>572</v>
      </c>
      <c r="I942" s="10" t="str">
        <f t="shared" si="14"/>
        <v>03157</v>
      </c>
    </row>
    <row r="943" spans="1:9">
      <c r="A943" s="66"/>
      <c r="C943" s="68">
        <v>3157</v>
      </c>
      <c r="D943" s="2" t="s">
        <v>25</v>
      </c>
      <c r="E943" s="17" t="s">
        <v>1147</v>
      </c>
      <c r="F943" s="69" t="s">
        <v>26</v>
      </c>
      <c r="G943" s="3"/>
      <c r="H943" s="3"/>
      <c r="I943" s="10" t="str">
        <f t="shared" si="14"/>
        <v>03157</v>
      </c>
    </row>
    <row r="944" spans="1:9">
      <c r="A944" s="66"/>
      <c r="C944" s="68">
        <v>3157</v>
      </c>
      <c r="D944" s="2" t="s">
        <v>27</v>
      </c>
      <c r="E944" s="17" t="s">
        <v>1147</v>
      </c>
      <c r="F944" s="69" t="s">
        <v>28</v>
      </c>
      <c r="G944" s="3"/>
      <c r="H944" s="3"/>
      <c r="I944" s="10" t="str">
        <f t="shared" si="14"/>
        <v>03157</v>
      </c>
    </row>
    <row r="945" spans="1:9">
      <c r="A945" s="66"/>
      <c r="C945" s="68">
        <v>3157</v>
      </c>
      <c r="D945" s="2" t="s">
        <v>29</v>
      </c>
      <c r="E945" s="18" t="s">
        <v>1148</v>
      </c>
      <c r="F945" s="69" t="s">
        <v>30</v>
      </c>
      <c r="G945" s="3">
        <v>1</v>
      </c>
      <c r="H945" s="3"/>
      <c r="I945" s="10" t="str">
        <f t="shared" si="14"/>
        <v>03157</v>
      </c>
    </row>
    <row r="946" spans="1:9">
      <c r="A946" s="66"/>
      <c r="C946" s="68">
        <v>3157</v>
      </c>
      <c r="D946" s="2" t="s">
        <v>31</v>
      </c>
      <c r="E946" s="18" t="s">
        <v>1148</v>
      </c>
      <c r="F946" s="69" t="s">
        <v>32</v>
      </c>
      <c r="G946" s="3"/>
      <c r="H946" s="3"/>
      <c r="I946" s="10" t="str">
        <f t="shared" si="14"/>
        <v>03157</v>
      </c>
    </row>
    <row r="947" spans="1:9">
      <c r="A947" s="66"/>
      <c r="C947" s="68">
        <v>3157</v>
      </c>
      <c r="D947" s="2" t="s">
        <v>33</v>
      </c>
      <c r="E947" s="18" t="s">
        <v>1148</v>
      </c>
      <c r="F947" s="69" t="s">
        <v>34</v>
      </c>
      <c r="G947" s="3"/>
      <c r="H947" s="3"/>
      <c r="I947" s="10" t="str">
        <f t="shared" si="14"/>
        <v>03157</v>
      </c>
    </row>
    <row r="948" spans="1:9">
      <c r="A948" s="66"/>
      <c r="C948" s="68">
        <v>3157</v>
      </c>
      <c r="D948" s="2" t="s">
        <v>35</v>
      </c>
      <c r="E948" s="19" t="s">
        <v>1150</v>
      </c>
      <c r="F948" s="69" t="s">
        <v>36</v>
      </c>
      <c r="G948" s="3">
        <v>2</v>
      </c>
      <c r="H948" s="3"/>
      <c r="I948" s="10" t="str">
        <f t="shared" si="14"/>
        <v>03157</v>
      </c>
    </row>
    <row r="949" spans="1:9">
      <c r="A949" s="66"/>
      <c r="C949" s="68">
        <v>3157</v>
      </c>
      <c r="D949" s="2" t="s">
        <v>37</v>
      </c>
      <c r="E949" s="23" t="s">
        <v>1149</v>
      </c>
      <c r="F949" s="69" t="s">
        <v>38</v>
      </c>
      <c r="G949" s="3">
        <v>1</v>
      </c>
      <c r="H949" s="3"/>
      <c r="I949" s="10" t="str">
        <f t="shared" si="14"/>
        <v>03157</v>
      </c>
    </row>
    <row r="950" spans="1:9">
      <c r="A950" s="66"/>
      <c r="C950" s="68">
        <v>3157</v>
      </c>
      <c r="D950" s="2" t="s">
        <v>39</v>
      </c>
      <c r="E950" s="23" t="s">
        <v>1149</v>
      </c>
      <c r="F950" s="69" t="s">
        <v>40</v>
      </c>
      <c r="G950" s="3">
        <v>1</v>
      </c>
      <c r="H950" s="3"/>
      <c r="I950" s="10" t="str">
        <f t="shared" si="14"/>
        <v>03157</v>
      </c>
    </row>
    <row r="951" spans="1:9">
      <c r="A951" s="66"/>
      <c r="C951" s="68">
        <v>3157</v>
      </c>
      <c r="D951" s="2" t="s">
        <v>41</v>
      </c>
      <c r="E951" s="16" t="s">
        <v>1146</v>
      </c>
      <c r="F951" s="69" t="s">
        <v>42</v>
      </c>
      <c r="G951" s="3"/>
      <c r="H951" s="3"/>
      <c r="I951" s="10" t="str">
        <f t="shared" si="14"/>
        <v>03157</v>
      </c>
    </row>
    <row r="952" spans="1:9">
      <c r="A952" s="66"/>
      <c r="C952" s="68">
        <v>3157</v>
      </c>
      <c r="D952" s="2" t="s">
        <v>43</v>
      </c>
      <c r="E952" s="16" t="s">
        <v>1146</v>
      </c>
      <c r="F952" s="69" t="s">
        <v>44</v>
      </c>
      <c r="G952" s="3"/>
      <c r="H952" s="3"/>
      <c r="I952" s="10" t="str">
        <f t="shared" si="14"/>
        <v>03157</v>
      </c>
    </row>
    <row r="953" spans="1:9">
      <c r="A953" s="66"/>
      <c r="C953" s="68">
        <v>3157</v>
      </c>
      <c r="D953" s="2" t="s">
        <v>45</v>
      </c>
      <c r="E953" s="16" t="s">
        <v>1146</v>
      </c>
      <c r="F953" s="69" t="s">
        <v>46</v>
      </c>
      <c r="G953" s="3"/>
      <c r="H953" s="3"/>
      <c r="I953" s="10" t="str">
        <f t="shared" si="14"/>
        <v>03157</v>
      </c>
    </row>
    <row r="954" spans="1:9">
      <c r="A954" s="66"/>
      <c r="C954" s="68">
        <v>3157</v>
      </c>
      <c r="D954" s="2" t="s">
        <v>47</v>
      </c>
      <c r="E954" s="16" t="s">
        <v>1146</v>
      </c>
      <c r="F954" s="69" t="s">
        <v>48</v>
      </c>
      <c r="G954" s="3">
        <v>4</v>
      </c>
      <c r="H954" s="3">
        <v>844</v>
      </c>
      <c r="I954" s="10" t="str">
        <f t="shared" si="14"/>
        <v>03157</v>
      </c>
    </row>
    <row r="955" spans="1:9">
      <c r="A955" s="66"/>
      <c r="C955" s="68">
        <v>3157</v>
      </c>
      <c r="D955" s="2" t="s">
        <v>49</v>
      </c>
      <c r="E955" s="14" t="s">
        <v>1144</v>
      </c>
      <c r="F955" s="69" t="s">
        <v>50</v>
      </c>
      <c r="G955" s="3">
        <v>7</v>
      </c>
      <c r="H955" s="3"/>
      <c r="I955" s="10" t="str">
        <f t="shared" si="14"/>
        <v>03157</v>
      </c>
    </row>
    <row r="956" spans="1:9">
      <c r="A956" s="66"/>
      <c r="C956" s="68">
        <v>3157</v>
      </c>
      <c r="D956" s="2" t="s">
        <v>51</v>
      </c>
      <c r="E956" s="15" t="s">
        <v>1145</v>
      </c>
      <c r="F956" s="69" t="s">
        <v>52</v>
      </c>
      <c r="G956" s="3">
        <v>1</v>
      </c>
      <c r="H956" s="3"/>
      <c r="I956" s="10" t="str">
        <f t="shared" si="14"/>
        <v>03157</v>
      </c>
    </row>
    <row r="957" spans="1:9">
      <c r="A957" s="66"/>
      <c r="C957" s="68">
        <v>3157</v>
      </c>
      <c r="D957" s="2" t="s">
        <v>53</v>
      </c>
      <c r="E957" s="15" t="s">
        <v>1145</v>
      </c>
      <c r="F957" s="69" t="s">
        <v>54</v>
      </c>
      <c r="G957" s="3">
        <v>11</v>
      </c>
      <c r="H957" s="3">
        <v>573</v>
      </c>
      <c r="I957" s="10" t="str">
        <f t="shared" si="14"/>
        <v>03157</v>
      </c>
    </row>
    <row r="958" spans="1:9">
      <c r="A958" s="66"/>
      <c r="C958" s="68">
        <v>3157</v>
      </c>
      <c r="D958" s="2" t="s">
        <v>55</v>
      </c>
      <c r="E958" s="21" t="s">
        <v>1152</v>
      </c>
      <c r="F958" s="69" t="s">
        <v>56</v>
      </c>
      <c r="G958" s="3"/>
      <c r="H958" s="3"/>
      <c r="I958" s="10" t="str">
        <f t="shared" si="14"/>
        <v>03157</v>
      </c>
    </row>
    <row r="959" spans="1:9">
      <c r="A959" s="66"/>
      <c r="C959" s="68">
        <v>3157</v>
      </c>
      <c r="D959" s="2" t="s">
        <v>57</v>
      </c>
      <c r="E959" s="21" t="s">
        <v>1152</v>
      </c>
      <c r="F959" s="69" t="s">
        <v>58</v>
      </c>
      <c r="G959" s="3">
        <v>1</v>
      </c>
      <c r="H959" s="3"/>
      <c r="I959" s="10" t="str">
        <f t="shared" si="14"/>
        <v>03157</v>
      </c>
    </row>
    <row r="960" spans="1:9">
      <c r="A960" s="66"/>
      <c r="C960" s="68">
        <v>3157</v>
      </c>
      <c r="D960" s="2" t="s">
        <v>59</v>
      </c>
      <c r="E960" s="21" t="s">
        <v>1152</v>
      </c>
      <c r="F960" s="69" t="s">
        <v>60</v>
      </c>
      <c r="G960" s="3">
        <v>5</v>
      </c>
      <c r="H960" s="3">
        <v>658</v>
      </c>
      <c r="I960" s="10" t="str">
        <f t="shared" si="14"/>
        <v>03157</v>
      </c>
    </row>
    <row r="961" spans="1:9">
      <c r="A961" s="66"/>
      <c r="C961" s="68">
        <v>3157</v>
      </c>
      <c r="D961" s="2" t="s">
        <v>61</v>
      </c>
      <c r="E961" s="20" t="s">
        <v>1151</v>
      </c>
      <c r="F961" s="69" t="s">
        <v>62</v>
      </c>
      <c r="G961" s="3">
        <v>1</v>
      </c>
      <c r="H961" s="3"/>
      <c r="I961" s="10" t="str">
        <f t="shared" si="14"/>
        <v>03157</v>
      </c>
    </row>
    <row r="962" spans="1:9">
      <c r="A962" s="66"/>
      <c r="C962" s="68">
        <v>3157</v>
      </c>
      <c r="D962" s="2" t="s">
        <v>63</v>
      </c>
      <c r="E962" s="20" t="s">
        <v>1151</v>
      </c>
      <c r="F962" s="69" t="s">
        <v>64</v>
      </c>
      <c r="G962" s="3"/>
      <c r="H962" s="3"/>
      <c r="I962" s="10" t="str">
        <f t="shared" si="14"/>
        <v>03157</v>
      </c>
    </row>
    <row r="963" spans="1:9">
      <c r="A963" s="66"/>
      <c r="C963" s="68">
        <v>3157</v>
      </c>
      <c r="D963" s="2" t="s">
        <v>65</v>
      </c>
      <c r="E963" s="19" t="s">
        <v>1150</v>
      </c>
      <c r="F963" s="69" t="s">
        <v>66</v>
      </c>
      <c r="G963" s="3"/>
      <c r="H963" s="3"/>
      <c r="I963" s="10" t="str">
        <f t="shared" si="14"/>
        <v>03157</v>
      </c>
    </row>
    <row r="964" spans="1:9">
      <c r="A964" s="66"/>
      <c r="C964" s="68">
        <v>3157</v>
      </c>
      <c r="D964" s="2" t="s">
        <v>67</v>
      </c>
      <c r="E964" s="22" t="s">
        <v>1153</v>
      </c>
      <c r="F964" s="69" t="s">
        <v>68</v>
      </c>
      <c r="G964" s="3">
        <v>3</v>
      </c>
      <c r="H964" s="3"/>
      <c r="I964" s="10" t="str">
        <f t="shared" si="14"/>
        <v>03157</v>
      </c>
    </row>
    <row r="965" spans="1:9">
      <c r="A965" s="66"/>
      <c r="C965" s="68">
        <v>3157</v>
      </c>
      <c r="D965" s="2" t="s">
        <v>69</v>
      </c>
      <c r="E965" s="21" t="s">
        <v>1152</v>
      </c>
      <c r="F965" s="69" t="s">
        <v>70</v>
      </c>
      <c r="G965" s="3">
        <v>4</v>
      </c>
      <c r="H965" s="3">
        <v>248</v>
      </c>
      <c r="I965" s="10" t="str">
        <f t="shared" si="14"/>
        <v>03157</v>
      </c>
    </row>
    <row r="966" spans="1:9">
      <c r="A966" s="66"/>
      <c r="C966" s="66">
        <v>3157</v>
      </c>
      <c r="E966" s="71"/>
      <c r="F966" s="69" t="s">
        <v>71</v>
      </c>
      <c r="G966" s="3">
        <v>48</v>
      </c>
      <c r="H966" s="3">
        <v>5208</v>
      </c>
      <c r="I966" s="10" t="str">
        <f t="shared" si="14"/>
        <v>03157</v>
      </c>
    </row>
    <row r="967" spans="1:9">
      <c r="A967" s="65" t="s">
        <v>130</v>
      </c>
      <c r="B967" s="2" t="s">
        <v>131</v>
      </c>
      <c r="C967" s="68">
        <v>3158</v>
      </c>
      <c r="D967" s="2" t="s">
        <v>9</v>
      </c>
      <c r="E967" s="14" t="s">
        <v>1144</v>
      </c>
      <c r="F967" s="69" t="s">
        <v>10</v>
      </c>
      <c r="G967" s="3">
        <v>1</v>
      </c>
      <c r="H967" s="3"/>
      <c r="I967" s="10" t="str">
        <f t="shared" si="14"/>
        <v>03158</v>
      </c>
    </row>
    <row r="968" spans="1:9">
      <c r="A968" s="66"/>
      <c r="C968" s="68">
        <v>3158</v>
      </c>
      <c r="D968" s="2" t="s">
        <v>11</v>
      </c>
      <c r="E968" s="14" t="s">
        <v>1144</v>
      </c>
      <c r="F968" s="69" t="s">
        <v>12</v>
      </c>
      <c r="G968" s="3"/>
      <c r="H968" s="3"/>
      <c r="I968" s="10" t="str">
        <f t="shared" si="14"/>
        <v>03158</v>
      </c>
    </row>
    <row r="969" spans="1:9">
      <c r="A969" s="66"/>
      <c r="C969" s="68">
        <v>3158</v>
      </c>
      <c r="D969" s="2" t="s">
        <v>13</v>
      </c>
      <c r="E969" s="14" t="s">
        <v>1144</v>
      </c>
      <c r="F969" s="69" t="s">
        <v>14</v>
      </c>
      <c r="G969" s="3"/>
      <c r="H969" s="3"/>
      <c r="I969" s="10" t="str">
        <f t="shared" ref="I969:I1032" si="15">IF(A969="",I968,A969)</f>
        <v>03158</v>
      </c>
    </row>
    <row r="970" spans="1:9">
      <c r="A970" s="66"/>
      <c r="C970" s="68">
        <v>3158</v>
      </c>
      <c r="D970" s="2" t="s">
        <v>15</v>
      </c>
      <c r="E970" s="15" t="s">
        <v>1145</v>
      </c>
      <c r="F970" s="69" t="s">
        <v>16</v>
      </c>
      <c r="G970" s="3"/>
      <c r="H970" s="3"/>
      <c r="I970" s="10" t="str">
        <f t="shared" si="15"/>
        <v>03158</v>
      </c>
    </row>
    <row r="971" spans="1:9">
      <c r="A971" s="66"/>
      <c r="C971" s="68">
        <v>3158</v>
      </c>
      <c r="D971" s="2" t="s">
        <v>17</v>
      </c>
      <c r="E971" s="14" t="s">
        <v>1144</v>
      </c>
      <c r="F971" s="69" t="s">
        <v>18</v>
      </c>
      <c r="G971" s="3">
        <v>1</v>
      </c>
      <c r="H971" s="3"/>
      <c r="I971" s="10" t="str">
        <f t="shared" si="15"/>
        <v>03158</v>
      </c>
    </row>
    <row r="972" spans="1:9">
      <c r="A972" s="66"/>
      <c r="C972" s="68">
        <v>3158</v>
      </c>
      <c r="D972" s="2" t="s">
        <v>19</v>
      </c>
      <c r="E972" s="14" t="s">
        <v>1144</v>
      </c>
      <c r="F972" s="69" t="s">
        <v>20</v>
      </c>
      <c r="G972" s="3"/>
      <c r="H972" s="3"/>
      <c r="I972" s="10" t="str">
        <f t="shared" si="15"/>
        <v>03158</v>
      </c>
    </row>
    <row r="973" spans="1:9">
      <c r="A973" s="66"/>
      <c r="C973" s="68">
        <v>3158</v>
      </c>
      <c r="D973" s="2" t="s">
        <v>21</v>
      </c>
      <c r="E973" s="4"/>
      <c r="F973" s="69" t="s">
        <v>22</v>
      </c>
      <c r="G973" s="3">
        <v>30</v>
      </c>
      <c r="H973" s="3"/>
      <c r="I973" s="10" t="str">
        <f t="shared" si="15"/>
        <v>03158</v>
      </c>
    </row>
    <row r="974" spans="1:9">
      <c r="A974" s="66"/>
      <c r="C974" s="68">
        <v>3158</v>
      </c>
      <c r="D974" s="2" t="s">
        <v>23</v>
      </c>
      <c r="E974" s="17" t="s">
        <v>1147</v>
      </c>
      <c r="F974" s="69" t="s">
        <v>24</v>
      </c>
      <c r="G974" s="3">
        <v>6</v>
      </c>
      <c r="H974" s="3">
        <v>507</v>
      </c>
      <c r="I974" s="10" t="str">
        <f t="shared" si="15"/>
        <v>03158</v>
      </c>
    </row>
    <row r="975" spans="1:9">
      <c r="A975" s="66"/>
      <c r="C975" s="68">
        <v>3158</v>
      </c>
      <c r="D975" s="2" t="s">
        <v>25</v>
      </c>
      <c r="E975" s="17" t="s">
        <v>1147</v>
      </c>
      <c r="F975" s="69" t="s">
        <v>26</v>
      </c>
      <c r="G975" s="3">
        <v>1</v>
      </c>
      <c r="H975" s="3"/>
      <c r="I975" s="10" t="str">
        <f t="shared" si="15"/>
        <v>03158</v>
      </c>
    </row>
    <row r="976" spans="1:9">
      <c r="A976" s="66"/>
      <c r="C976" s="68">
        <v>3158</v>
      </c>
      <c r="D976" s="2" t="s">
        <v>27</v>
      </c>
      <c r="E976" s="17" t="s">
        <v>1147</v>
      </c>
      <c r="F976" s="69" t="s">
        <v>28</v>
      </c>
      <c r="G976" s="3"/>
      <c r="H976" s="3"/>
      <c r="I976" s="10" t="str">
        <f t="shared" si="15"/>
        <v>03158</v>
      </c>
    </row>
    <row r="977" spans="1:9">
      <c r="A977" s="66"/>
      <c r="C977" s="68">
        <v>3158</v>
      </c>
      <c r="D977" s="2" t="s">
        <v>29</v>
      </c>
      <c r="E977" s="18" t="s">
        <v>1148</v>
      </c>
      <c r="F977" s="69" t="s">
        <v>30</v>
      </c>
      <c r="G977" s="3"/>
      <c r="H977" s="3"/>
      <c r="I977" s="10" t="str">
        <f t="shared" si="15"/>
        <v>03158</v>
      </c>
    </row>
    <row r="978" spans="1:9">
      <c r="A978" s="66"/>
      <c r="C978" s="68">
        <v>3158</v>
      </c>
      <c r="D978" s="2" t="s">
        <v>31</v>
      </c>
      <c r="E978" s="18" t="s">
        <v>1148</v>
      </c>
      <c r="F978" s="69" t="s">
        <v>32</v>
      </c>
      <c r="G978" s="3"/>
      <c r="H978" s="3"/>
      <c r="I978" s="10" t="str">
        <f t="shared" si="15"/>
        <v>03158</v>
      </c>
    </row>
    <row r="979" spans="1:9">
      <c r="A979" s="66"/>
      <c r="C979" s="68">
        <v>3158</v>
      </c>
      <c r="D979" s="2" t="s">
        <v>33</v>
      </c>
      <c r="E979" s="18" t="s">
        <v>1148</v>
      </c>
      <c r="F979" s="69" t="s">
        <v>34</v>
      </c>
      <c r="G979" s="3"/>
      <c r="H979" s="3"/>
      <c r="I979" s="10" t="str">
        <f t="shared" si="15"/>
        <v>03158</v>
      </c>
    </row>
    <row r="980" spans="1:9">
      <c r="A980" s="66"/>
      <c r="C980" s="68">
        <v>3158</v>
      </c>
      <c r="D980" s="2" t="s">
        <v>35</v>
      </c>
      <c r="E980" s="19" t="s">
        <v>1150</v>
      </c>
      <c r="F980" s="69" t="s">
        <v>36</v>
      </c>
      <c r="G980" s="3"/>
      <c r="H980" s="3"/>
      <c r="I980" s="10" t="str">
        <f t="shared" si="15"/>
        <v>03158</v>
      </c>
    </row>
    <row r="981" spans="1:9">
      <c r="A981" s="66"/>
      <c r="C981" s="68">
        <v>3158</v>
      </c>
      <c r="D981" s="2" t="s">
        <v>37</v>
      </c>
      <c r="E981" s="23" t="s">
        <v>1149</v>
      </c>
      <c r="F981" s="69" t="s">
        <v>38</v>
      </c>
      <c r="G981" s="3"/>
      <c r="H981" s="3"/>
      <c r="I981" s="10" t="str">
        <f t="shared" si="15"/>
        <v>03158</v>
      </c>
    </row>
    <row r="982" spans="1:9">
      <c r="A982" s="66"/>
      <c r="C982" s="68">
        <v>3158</v>
      </c>
      <c r="D982" s="2" t="s">
        <v>39</v>
      </c>
      <c r="E982" s="23" t="s">
        <v>1149</v>
      </c>
      <c r="F982" s="69" t="s">
        <v>40</v>
      </c>
      <c r="G982" s="3">
        <v>2</v>
      </c>
      <c r="H982" s="3"/>
      <c r="I982" s="10" t="str">
        <f t="shared" si="15"/>
        <v>03158</v>
      </c>
    </row>
    <row r="983" spans="1:9">
      <c r="A983" s="66"/>
      <c r="C983" s="68">
        <v>3158</v>
      </c>
      <c r="D983" s="2" t="s">
        <v>41</v>
      </c>
      <c r="E983" s="16" t="s">
        <v>1146</v>
      </c>
      <c r="F983" s="69" t="s">
        <v>42</v>
      </c>
      <c r="G983" s="3"/>
      <c r="H983" s="3"/>
      <c r="I983" s="10" t="str">
        <f t="shared" si="15"/>
        <v>03158</v>
      </c>
    </row>
    <row r="984" spans="1:9">
      <c r="A984" s="66"/>
      <c r="C984" s="68">
        <v>3158</v>
      </c>
      <c r="D984" s="2" t="s">
        <v>43</v>
      </c>
      <c r="E984" s="16" t="s">
        <v>1146</v>
      </c>
      <c r="F984" s="69" t="s">
        <v>44</v>
      </c>
      <c r="G984" s="3">
        <v>1</v>
      </c>
      <c r="H984" s="3"/>
      <c r="I984" s="10" t="str">
        <f t="shared" si="15"/>
        <v>03158</v>
      </c>
    </row>
    <row r="985" spans="1:9">
      <c r="A985" s="66"/>
      <c r="C985" s="68">
        <v>3158</v>
      </c>
      <c r="D985" s="2" t="s">
        <v>45</v>
      </c>
      <c r="E985" s="16" t="s">
        <v>1146</v>
      </c>
      <c r="F985" s="69" t="s">
        <v>46</v>
      </c>
      <c r="G985" s="3"/>
      <c r="H985" s="3"/>
      <c r="I985" s="10" t="str">
        <f t="shared" si="15"/>
        <v>03158</v>
      </c>
    </row>
    <row r="986" spans="1:9">
      <c r="A986" s="66"/>
      <c r="C986" s="68">
        <v>3158</v>
      </c>
      <c r="D986" s="2" t="s">
        <v>47</v>
      </c>
      <c r="E986" s="16" t="s">
        <v>1146</v>
      </c>
      <c r="F986" s="69" t="s">
        <v>48</v>
      </c>
      <c r="G986" s="3">
        <v>3</v>
      </c>
      <c r="H986" s="3">
        <v>199</v>
      </c>
      <c r="I986" s="10" t="str">
        <f t="shared" si="15"/>
        <v>03158</v>
      </c>
    </row>
    <row r="987" spans="1:9">
      <c r="A987" s="66"/>
      <c r="C987" s="68">
        <v>3158</v>
      </c>
      <c r="D987" s="2" t="s">
        <v>49</v>
      </c>
      <c r="E987" s="14" t="s">
        <v>1144</v>
      </c>
      <c r="F987" s="69" t="s">
        <v>50</v>
      </c>
      <c r="G987" s="3">
        <v>2</v>
      </c>
      <c r="H987" s="3"/>
      <c r="I987" s="10" t="str">
        <f t="shared" si="15"/>
        <v>03158</v>
      </c>
    </row>
    <row r="988" spans="1:9">
      <c r="A988" s="66"/>
      <c r="C988" s="68">
        <v>3158</v>
      </c>
      <c r="D988" s="2" t="s">
        <v>51</v>
      </c>
      <c r="E988" s="15" t="s">
        <v>1145</v>
      </c>
      <c r="F988" s="69" t="s">
        <v>52</v>
      </c>
      <c r="G988" s="3">
        <v>1</v>
      </c>
      <c r="H988" s="3"/>
      <c r="I988" s="10" t="str">
        <f t="shared" si="15"/>
        <v>03158</v>
      </c>
    </row>
    <row r="989" spans="1:9">
      <c r="A989" s="66"/>
      <c r="C989" s="68">
        <v>3158</v>
      </c>
      <c r="D989" s="2" t="s">
        <v>53</v>
      </c>
      <c r="E989" s="15" t="s">
        <v>1145</v>
      </c>
      <c r="F989" s="69" t="s">
        <v>54</v>
      </c>
      <c r="G989" s="3">
        <v>4</v>
      </c>
      <c r="H989" s="3"/>
      <c r="I989" s="10" t="str">
        <f t="shared" si="15"/>
        <v>03158</v>
      </c>
    </row>
    <row r="990" spans="1:9">
      <c r="A990" s="66"/>
      <c r="C990" s="68">
        <v>3158</v>
      </c>
      <c r="D990" s="2" t="s">
        <v>55</v>
      </c>
      <c r="E990" s="21" t="s">
        <v>1152</v>
      </c>
      <c r="F990" s="69" t="s">
        <v>56</v>
      </c>
      <c r="G990" s="3">
        <v>2</v>
      </c>
      <c r="H990" s="3"/>
      <c r="I990" s="10" t="str">
        <f t="shared" si="15"/>
        <v>03158</v>
      </c>
    </row>
    <row r="991" spans="1:9">
      <c r="A991" s="66"/>
      <c r="C991" s="68">
        <v>3158</v>
      </c>
      <c r="D991" s="2" t="s">
        <v>57</v>
      </c>
      <c r="E991" s="21" t="s">
        <v>1152</v>
      </c>
      <c r="F991" s="69" t="s">
        <v>58</v>
      </c>
      <c r="G991" s="3"/>
      <c r="H991" s="3"/>
      <c r="I991" s="10" t="str">
        <f t="shared" si="15"/>
        <v>03158</v>
      </c>
    </row>
    <row r="992" spans="1:9">
      <c r="A992" s="66"/>
      <c r="C992" s="68">
        <v>3158</v>
      </c>
      <c r="D992" s="2" t="s">
        <v>59</v>
      </c>
      <c r="E992" s="21" t="s">
        <v>1152</v>
      </c>
      <c r="F992" s="69" t="s">
        <v>60</v>
      </c>
      <c r="G992" s="3">
        <v>4</v>
      </c>
      <c r="H992" s="3">
        <v>919</v>
      </c>
      <c r="I992" s="10" t="str">
        <f t="shared" si="15"/>
        <v>03158</v>
      </c>
    </row>
    <row r="993" spans="1:9">
      <c r="A993" s="66"/>
      <c r="C993" s="68">
        <v>3158</v>
      </c>
      <c r="D993" s="2" t="s">
        <v>61</v>
      </c>
      <c r="E993" s="20" t="s">
        <v>1151</v>
      </c>
      <c r="F993" s="69" t="s">
        <v>62</v>
      </c>
      <c r="G993" s="3">
        <v>1</v>
      </c>
      <c r="H993" s="3"/>
      <c r="I993" s="10" t="str">
        <f t="shared" si="15"/>
        <v>03158</v>
      </c>
    </row>
    <row r="994" spans="1:9">
      <c r="A994" s="66"/>
      <c r="C994" s="68">
        <v>3158</v>
      </c>
      <c r="D994" s="2" t="s">
        <v>63</v>
      </c>
      <c r="E994" s="20" t="s">
        <v>1151</v>
      </c>
      <c r="F994" s="69" t="s">
        <v>64</v>
      </c>
      <c r="G994" s="3"/>
      <c r="H994" s="3"/>
      <c r="I994" s="10" t="str">
        <f t="shared" si="15"/>
        <v>03158</v>
      </c>
    </row>
    <row r="995" spans="1:9">
      <c r="A995" s="66"/>
      <c r="C995" s="68">
        <v>3158</v>
      </c>
      <c r="D995" s="2" t="s">
        <v>65</v>
      </c>
      <c r="E995" s="19" t="s">
        <v>1150</v>
      </c>
      <c r="F995" s="69" t="s">
        <v>66</v>
      </c>
      <c r="G995" s="3"/>
      <c r="H995" s="3"/>
      <c r="I995" s="10" t="str">
        <f t="shared" si="15"/>
        <v>03158</v>
      </c>
    </row>
    <row r="996" spans="1:9">
      <c r="A996" s="66"/>
      <c r="C996" s="68">
        <v>3158</v>
      </c>
      <c r="D996" s="2" t="s">
        <v>67</v>
      </c>
      <c r="E996" s="22" t="s">
        <v>1153</v>
      </c>
      <c r="F996" s="69" t="s">
        <v>68</v>
      </c>
      <c r="G996" s="3">
        <v>1</v>
      </c>
      <c r="H996" s="3"/>
      <c r="I996" s="10" t="str">
        <f t="shared" si="15"/>
        <v>03158</v>
      </c>
    </row>
    <row r="997" spans="1:9">
      <c r="A997" s="66"/>
      <c r="C997" s="68">
        <v>3158</v>
      </c>
      <c r="D997" s="2" t="s">
        <v>69</v>
      </c>
      <c r="E997" s="21" t="s">
        <v>1152</v>
      </c>
      <c r="F997" s="69" t="s">
        <v>70</v>
      </c>
      <c r="G997" s="3">
        <v>2</v>
      </c>
      <c r="H997" s="3"/>
      <c r="I997" s="10" t="str">
        <f t="shared" si="15"/>
        <v>03158</v>
      </c>
    </row>
    <row r="998" spans="1:9">
      <c r="A998" s="66"/>
      <c r="C998" s="66">
        <v>3158</v>
      </c>
      <c r="E998" s="71"/>
      <c r="F998" s="69" t="s">
        <v>71</v>
      </c>
      <c r="G998" s="3">
        <v>31</v>
      </c>
      <c r="H998" s="3"/>
      <c r="I998" s="10" t="str">
        <f t="shared" si="15"/>
        <v>03158</v>
      </c>
    </row>
    <row r="999" spans="1:9">
      <c r="A999" s="65" t="s">
        <v>132</v>
      </c>
      <c r="B999" s="2" t="s">
        <v>119</v>
      </c>
      <c r="C999" s="68">
        <v>3159</v>
      </c>
      <c r="D999" s="2" t="s">
        <v>9</v>
      </c>
      <c r="E999" s="14" t="s">
        <v>1144</v>
      </c>
      <c r="F999" s="69" t="s">
        <v>10</v>
      </c>
      <c r="G999" s="3">
        <v>12</v>
      </c>
      <c r="H999" s="3"/>
      <c r="I999" s="10" t="str">
        <f t="shared" si="15"/>
        <v>03159</v>
      </c>
    </row>
    <row r="1000" spans="1:9">
      <c r="A1000" s="66"/>
      <c r="C1000" s="68">
        <v>3159</v>
      </c>
      <c r="D1000" s="2" t="s">
        <v>11</v>
      </c>
      <c r="E1000" s="14" t="s">
        <v>1144</v>
      </c>
      <c r="F1000" s="69" t="s">
        <v>12</v>
      </c>
      <c r="G1000" s="3"/>
      <c r="H1000" s="3"/>
      <c r="I1000" s="10" t="str">
        <f t="shared" si="15"/>
        <v>03159</v>
      </c>
    </row>
    <row r="1001" spans="1:9">
      <c r="A1001" s="66"/>
      <c r="C1001" s="68">
        <v>3159</v>
      </c>
      <c r="D1001" s="2" t="s">
        <v>13</v>
      </c>
      <c r="E1001" s="14" t="s">
        <v>1144</v>
      </c>
      <c r="F1001" s="69" t="s">
        <v>14</v>
      </c>
      <c r="G1001" s="3"/>
      <c r="H1001" s="3"/>
      <c r="I1001" s="10" t="str">
        <f t="shared" si="15"/>
        <v>03159</v>
      </c>
    </row>
    <row r="1002" spans="1:9">
      <c r="A1002" s="66"/>
      <c r="C1002" s="68">
        <v>3159</v>
      </c>
      <c r="D1002" s="2" t="s">
        <v>15</v>
      </c>
      <c r="E1002" s="15" t="s">
        <v>1145</v>
      </c>
      <c r="F1002" s="69" t="s">
        <v>16</v>
      </c>
      <c r="G1002" s="3"/>
      <c r="H1002" s="3"/>
      <c r="I1002" s="10" t="str">
        <f t="shared" si="15"/>
        <v>03159</v>
      </c>
    </row>
    <row r="1003" spans="1:9">
      <c r="A1003" s="66"/>
      <c r="C1003" s="68">
        <v>3159</v>
      </c>
      <c r="D1003" s="2" t="s">
        <v>17</v>
      </c>
      <c r="E1003" s="14" t="s">
        <v>1144</v>
      </c>
      <c r="F1003" s="69" t="s">
        <v>18</v>
      </c>
      <c r="G1003" s="3">
        <v>12</v>
      </c>
      <c r="H1003" s="3"/>
      <c r="I1003" s="10" t="str">
        <f t="shared" si="15"/>
        <v>03159</v>
      </c>
    </row>
    <row r="1004" spans="1:9">
      <c r="A1004" s="66"/>
      <c r="C1004" s="68">
        <v>3159</v>
      </c>
      <c r="D1004" s="2" t="s">
        <v>19</v>
      </c>
      <c r="E1004" s="14" t="s">
        <v>1144</v>
      </c>
      <c r="F1004" s="69" t="s">
        <v>20</v>
      </c>
      <c r="G1004" s="3"/>
      <c r="H1004" s="3"/>
      <c r="I1004" s="10" t="str">
        <f t="shared" si="15"/>
        <v>03159</v>
      </c>
    </row>
    <row r="1005" spans="1:9">
      <c r="A1005" s="66"/>
      <c r="C1005" s="68">
        <v>3159</v>
      </c>
      <c r="D1005" s="2" t="s">
        <v>21</v>
      </c>
      <c r="E1005" s="4"/>
      <c r="F1005" s="69" t="s">
        <v>22</v>
      </c>
      <c r="G1005" s="3">
        <v>186</v>
      </c>
      <c r="H1005" s="3"/>
      <c r="I1005" s="10" t="str">
        <f t="shared" si="15"/>
        <v>03159</v>
      </c>
    </row>
    <row r="1006" spans="1:9">
      <c r="A1006" s="66"/>
      <c r="C1006" s="68">
        <v>3159</v>
      </c>
      <c r="D1006" s="2" t="s">
        <v>23</v>
      </c>
      <c r="E1006" s="17" t="s">
        <v>1147</v>
      </c>
      <c r="F1006" s="69" t="s">
        <v>24</v>
      </c>
      <c r="G1006" s="3">
        <v>18</v>
      </c>
      <c r="H1006" s="3">
        <v>885</v>
      </c>
      <c r="I1006" s="10" t="str">
        <f t="shared" si="15"/>
        <v>03159</v>
      </c>
    </row>
    <row r="1007" spans="1:9">
      <c r="A1007" s="66"/>
      <c r="C1007" s="68">
        <v>3159</v>
      </c>
      <c r="D1007" s="2" t="s">
        <v>25</v>
      </c>
      <c r="E1007" s="17" t="s">
        <v>1147</v>
      </c>
      <c r="F1007" s="69" t="s">
        <v>26</v>
      </c>
      <c r="G1007" s="3">
        <v>1</v>
      </c>
      <c r="H1007" s="3"/>
      <c r="I1007" s="10" t="str">
        <f t="shared" si="15"/>
        <v>03159</v>
      </c>
    </row>
    <row r="1008" spans="1:9">
      <c r="A1008" s="66"/>
      <c r="C1008" s="68">
        <v>3159</v>
      </c>
      <c r="D1008" s="2" t="s">
        <v>27</v>
      </c>
      <c r="E1008" s="17" t="s">
        <v>1147</v>
      </c>
      <c r="F1008" s="69" t="s">
        <v>28</v>
      </c>
      <c r="G1008" s="3"/>
      <c r="H1008" s="3"/>
      <c r="I1008" s="10" t="str">
        <f t="shared" si="15"/>
        <v>03159</v>
      </c>
    </row>
    <row r="1009" spans="1:9">
      <c r="A1009" s="66"/>
      <c r="C1009" s="68">
        <v>3159</v>
      </c>
      <c r="D1009" s="2" t="s">
        <v>29</v>
      </c>
      <c r="E1009" s="18" t="s">
        <v>1148</v>
      </c>
      <c r="F1009" s="69" t="s">
        <v>30</v>
      </c>
      <c r="G1009" s="3"/>
      <c r="H1009" s="3"/>
      <c r="I1009" s="10" t="str">
        <f t="shared" si="15"/>
        <v>03159</v>
      </c>
    </row>
    <row r="1010" spans="1:9">
      <c r="A1010" s="66"/>
      <c r="C1010" s="68">
        <v>3159</v>
      </c>
      <c r="D1010" s="2" t="s">
        <v>31</v>
      </c>
      <c r="E1010" s="18" t="s">
        <v>1148</v>
      </c>
      <c r="F1010" s="69" t="s">
        <v>32</v>
      </c>
      <c r="G1010" s="3"/>
      <c r="H1010" s="3"/>
      <c r="I1010" s="10" t="str">
        <f t="shared" si="15"/>
        <v>03159</v>
      </c>
    </row>
    <row r="1011" spans="1:9">
      <c r="A1011" s="66"/>
      <c r="C1011" s="68">
        <v>3159</v>
      </c>
      <c r="D1011" s="2" t="s">
        <v>33</v>
      </c>
      <c r="E1011" s="18" t="s">
        <v>1148</v>
      </c>
      <c r="F1011" s="69" t="s">
        <v>34</v>
      </c>
      <c r="G1011" s="3"/>
      <c r="H1011" s="3"/>
      <c r="I1011" s="10" t="str">
        <f t="shared" si="15"/>
        <v>03159</v>
      </c>
    </row>
    <row r="1012" spans="1:9">
      <c r="A1012" s="66"/>
      <c r="C1012" s="68">
        <v>3159</v>
      </c>
      <c r="D1012" s="2" t="s">
        <v>35</v>
      </c>
      <c r="E1012" s="19" t="s">
        <v>1150</v>
      </c>
      <c r="F1012" s="69" t="s">
        <v>36</v>
      </c>
      <c r="G1012" s="3">
        <v>6</v>
      </c>
      <c r="H1012" s="3">
        <v>240</v>
      </c>
      <c r="I1012" s="10" t="str">
        <f t="shared" si="15"/>
        <v>03159</v>
      </c>
    </row>
    <row r="1013" spans="1:9">
      <c r="A1013" s="66"/>
      <c r="C1013" s="68">
        <v>3159</v>
      </c>
      <c r="D1013" s="2" t="s">
        <v>37</v>
      </c>
      <c r="E1013" s="23" t="s">
        <v>1149</v>
      </c>
      <c r="F1013" s="69" t="s">
        <v>38</v>
      </c>
      <c r="G1013" s="3">
        <v>6</v>
      </c>
      <c r="H1013" s="3">
        <v>967</v>
      </c>
      <c r="I1013" s="10" t="str">
        <f t="shared" si="15"/>
        <v>03159</v>
      </c>
    </row>
    <row r="1014" spans="1:9">
      <c r="A1014" s="66"/>
      <c r="C1014" s="68">
        <v>3159</v>
      </c>
      <c r="D1014" s="2" t="s">
        <v>39</v>
      </c>
      <c r="E1014" s="23" t="s">
        <v>1149</v>
      </c>
      <c r="F1014" s="69" t="s">
        <v>40</v>
      </c>
      <c r="G1014" s="3">
        <v>8</v>
      </c>
      <c r="H1014" s="3"/>
      <c r="I1014" s="10" t="str">
        <f t="shared" si="15"/>
        <v>03159</v>
      </c>
    </row>
    <row r="1015" spans="1:9">
      <c r="A1015" s="66"/>
      <c r="C1015" s="68">
        <v>3159</v>
      </c>
      <c r="D1015" s="2" t="s">
        <v>41</v>
      </c>
      <c r="E1015" s="16" t="s">
        <v>1146</v>
      </c>
      <c r="F1015" s="69" t="s">
        <v>42</v>
      </c>
      <c r="G1015" s="3"/>
      <c r="H1015" s="3"/>
      <c r="I1015" s="10" t="str">
        <f t="shared" si="15"/>
        <v>03159</v>
      </c>
    </row>
    <row r="1016" spans="1:9">
      <c r="A1016" s="66"/>
      <c r="C1016" s="68">
        <v>3159</v>
      </c>
      <c r="D1016" s="2" t="s">
        <v>43</v>
      </c>
      <c r="E1016" s="16" t="s">
        <v>1146</v>
      </c>
      <c r="F1016" s="69" t="s">
        <v>44</v>
      </c>
      <c r="G1016" s="3">
        <v>6</v>
      </c>
      <c r="H1016" s="3">
        <v>889</v>
      </c>
      <c r="I1016" s="10" t="str">
        <f t="shared" si="15"/>
        <v>03159</v>
      </c>
    </row>
    <row r="1017" spans="1:9">
      <c r="A1017" s="66"/>
      <c r="C1017" s="68">
        <v>3159</v>
      </c>
      <c r="D1017" s="2" t="s">
        <v>45</v>
      </c>
      <c r="E1017" s="16" t="s">
        <v>1146</v>
      </c>
      <c r="F1017" s="69" t="s">
        <v>46</v>
      </c>
      <c r="G1017" s="3">
        <v>3</v>
      </c>
      <c r="H1017" s="3"/>
      <c r="I1017" s="10" t="str">
        <f t="shared" si="15"/>
        <v>03159</v>
      </c>
    </row>
    <row r="1018" spans="1:9">
      <c r="A1018" s="66"/>
      <c r="C1018" s="68">
        <v>3159</v>
      </c>
      <c r="D1018" s="2" t="s">
        <v>47</v>
      </c>
      <c r="E1018" s="16" t="s">
        <v>1146</v>
      </c>
      <c r="F1018" s="69" t="s">
        <v>48</v>
      </c>
      <c r="G1018" s="3">
        <v>19</v>
      </c>
      <c r="H1018" s="3">
        <v>2286</v>
      </c>
      <c r="I1018" s="10" t="str">
        <f t="shared" si="15"/>
        <v>03159</v>
      </c>
    </row>
    <row r="1019" spans="1:9">
      <c r="A1019" s="66"/>
      <c r="C1019" s="68">
        <v>3159</v>
      </c>
      <c r="D1019" s="2" t="s">
        <v>49</v>
      </c>
      <c r="E1019" s="14" t="s">
        <v>1144</v>
      </c>
      <c r="F1019" s="69" t="s">
        <v>50</v>
      </c>
      <c r="G1019" s="3">
        <v>14</v>
      </c>
      <c r="H1019" s="3"/>
      <c r="I1019" s="10" t="str">
        <f t="shared" si="15"/>
        <v>03159</v>
      </c>
    </row>
    <row r="1020" spans="1:9">
      <c r="A1020" s="66"/>
      <c r="C1020" s="68">
        <v>3159</v>
      </c>
      <c r="D1020" s="2" t="s">
        <v>51</v>
      </c>
      <c r="E1020" s="15" t="s">
        <v>1145</v>
      </c>
      <c r="F1020" s="69" t="s">
        <v>52</v>
      </c>
      <c r="G1020" s="3">
        <v>4</v>
      </c>
      <c r="H1020" s="3"/>
      <c r="I1020" s="10" t="str">
        <f t="shared" si="15"/>
        <v>03159</v>
      </c>
    </row>
    <row r="1021" spans="1:9">
      <c r="A1021" s="66"/>
      <c r="C1021" s="68">
        <v>3159</v>
      </c>
      <c r="D1021" s="2" t="s">
        <v>53</v>
      </c>
      <c r="E1021" s="15" t="s">
        <v>1145</v>
      </c>
      <c r="F1021" s="69" t="s">
        <v>54</v>
      </c>
      <c r="G1021" s="3">
        <v>31</v>
      </c>
      <c r="H1021" s="3">
        <v>2465</v>
      </c>
      <c r="I1021" s="10" t="str">
        <f t="shared" si="15"/>
        <v>03159</v>
      </c>
    </row>
    <row r="1022" spans="1:9">
      <c r="A1022" s="66"/>
      <c r="C1022" s="68">
        <v>3159</v>
      </c>
      <c r="D1022" s="2" t="s">
        <v>55</v>
      </c>
      <c r="E1022" s="21" t="s">
        <v>1152</v>
      </c>
      <c r="F1022" s="69" t="s">
        <v>56</v>
      </c>
      <c r="G1022" s="3">
        <v>22</v>
      </c>
      <c r="H1022" s="3"/>
      <c r="I1022" s="10" t="str">
        <f t="shared" si="15"/>
        <v>03159</v>
      </c>
    </row>
    <row r="1023" spans="1:9">
      <c r="A1023" s="66"/>
      <c r="C1023" s="68">
        <v>3159</v>
      </c>
      <c r="D1023" s="2" t="s">
        <v>57</v>
      </c>
      <c r="E1023" s="21" t="s">
        <v>1152</v>
      </c>
      <c r="F1023" s="69" t="s">
        <v>58</v>
      </c>
      <c r="G1023" s="3">
        <v>5</v>
      </c>
      <c r="H1023" s="3">
        <v>1319</v>
      </c>
      <c r="I1023" s="10" t="str">
        <f t="shared" si="15"/>
        <v>03159</v>
      </c>
    </row>
    <row r="1024" spans="1:9">
      <c r="A1024" s="66"/>
      <c r="C1024" s="68">
        <v>3159</v>
      </c>
      <c r="D1024" s="2" t="s">
        <v>59</v>
      </c>
      <c r="E1024" s="21" t="s">
        <v>1152</v>
      </c>
      <c r="F1024" s="69" t="s">
        <v>60</v>
      </c>
      <c r="G1024" s="3">
        <v>18</v>
      </c>
      <c r="H1024" s="3">
        <v>3268</v>
      </c>
      <c r="I1024" s="10" t="str">
        <f t="shared" si="15"/>
        <v>03159</v>
      </c>
    </row>
    <row r="1025" spans="1:9">
      <c r="A1025" s="66"/>
      <c r="C1025" s="68">
        <v>3159</v>
      </c>
      <c r="D1025" s="2" t="s">
        <v>61</v>
      </c>
      <c r="E1025" s="20" t="s">
        <v>1151</v>
      </c>
      <c r="F1025" s="69" t="s">
        <v>62</v>
      </c>
      <c r="G1025" s="3">
        <v>3</v>
      </c>
      <c r="H1025" s="3">
        <v>378</v>
      </c>
      <c r="I1025" s="10" t="str">
        <f t="shared" si="15"/>
        <v>03159</v>
      </c>
    </row>
    <row r="1026" spans="1:9">
      <c r="A1026" s="66"/>
      <c r="C1026" s="68">
        <v>3159</v>
      </c>
      <c r="D1026" s="2" t="s">
        <v>63</v>
      </c>
      <c r="E1026" s="20" t="s">
        <v>1151</v>
      </c>
      <c r="F1026" s="69" t="s">
        <v>64</v>
      </c>
      <c r="G1026" s="3"/>
      <c r="H1026" s="3"/>
      <c r="I1026" s="10" t="str">
        <f t="shared" si="15"/>
        <v>03159</v>
      </c>
    </row>
    <row r="1027" spans="1:9">
      <c r="A1027" s="66"/>
      <c r="C1027" s="68">
        <v>3159</v>
      </c>
      <c r="D1027" s="2" t="s">
        <v>65</v>
      </c>
      <c r="E1027" s="19" t="s">
        <v>1150</v>
      </c>
      <c r="F1027" s="69" t="s">
        <v>66</v>
      </c>
      <c r="G1027" s="3">
        <v>2</v>
      </c>
      <c r="H1027" s="3"/>
      <c r="I1027" s="10" t="str">
        <f t="shared" si="15"/>
        <v>03159</v>
      </c>
    </row>
    <row r="1028" spans="1:9">
      <c r="A1028" s="66"/>
      <c r="C1028" s="68">
        <v>3159</v>
      </c>
      <c r="D1028" s="2" t="s">
        <v>67</v>
      </c>
      <c r="E1028" s="22" t="s">
        <v>1153</v>
      </c>
      <c r="F1028" s="69" t="s">
        <v>68</v>
      </c>
      <c r="G1028" s="3">
        <v>12</v>
      </c>
      <c r="H1028" s="3">
        <v>2435</v>
      </c>
      <c r="I1028" s="10" t="str">
        <f t="shared" si="15"/>
        <v>03159</v>
      </c>
    </row>
    <row r="1029" spans="1:9">
      <c r="A1029" s="66"/>
      <c r="C1029" s="68">
        <v>3159</v>
      </c>
      <c r="D1029" s="2" t="s">
        <v>69</v>
      </c>
      <c r="E1029" s="21" t="s">
        <v>1152</v>
      </c>
      <c r="F1029" s="69" t="s">
        <v>70</v>
      </c>
      <c r="G1029" s="3">
        <v>8</v>
      </c>
      <c r="H1029" s="3">
        <v>775</v>
      </c>
      <c r="I1029" s="10" t="str">
        <f t="shared" si="15"/>
        <v>03159</v>
      </c>
    </row>
    <row r="1030" spans="1:9">
      <c r="A1030" s="66"/>
      <c r="C1030" s="66">
        <v>3159</v>
      </c>
      <c r="E1030" s="71"/>
      <c r="F1030" s="69" t="s">
        <v>71</v>
      </c>
      <c r="G1030" s="3">
        <v>198</v>
      </c>
      <c r="H1030" s="3">
        <v>23478</v>
      </c>
      <c r="I1030" s="10" t="str">
        <f t="shared" si="15"/>
        <v>03159</v>
      </c>
    </row>
    <row r="1031" spans="1:9">
      <c r="A1031" s="65" t="s">
        <v>133</v>
      </c>
      <c r="B1031" s="2" t="s">
        <v>134</v>
      </c>
      <c r="C1031" s="68">
        <v>32</v>
      </c>
      <c r="D1031" s="2" t="s">
        <v>9</v>
      </c>
      <c r="E1031" s="14" t="s">
        <v>1144</v>
      </c>
      <c r="F1031" s="69" t="s">
        <v>10</v>
      </c>
      <c r="G1031" s="3">
        <v>32</v>
      </c>
      <c r="H1031" s="3">
        <v>1354</v>
      </c>
      <c r="I1031" s="10" t="str">
        <f t="shared" si="15"/>
        <v>032</v>
      </c>
    </row>
    <row r="1032" spans="1:9">
      <c r="A1032" s="66"/>
      <c r="C1032" s="68">
        <v>32</v>
      </c>
      <c r="D1032" s="2" t="s">
        <v>11</v>
      </c>
      <c r="E1032" s="14" t="s">
        <v>1144</v>
      </c>
      <c r="F1032" s="69" t="s">
        <v>12</v>
      </c>
      <c r="G1032" s="3"/>
      <c r="H1032" s="3"/>
      <c r="I1032" s="10" t="str">
        <f t="shared" si="15"/>
        <v>032</v>
      </c>
    </row>
    <row r="1033" spans="1:9">
      <c r="A1033" s="66"/>
      <c r="C1033" s="68">
        <v>32</v>
      </c>
      <c r="D1033" s="2" t="s">
        <v>13</v>
      </c>
      <c r="E1033" s="14" t="s">
        <v>1144</v>
      </c>
      <c r="F1033" s="69" t="s">
        <v>14</v>
      </c>
      <c r="G1033" s="3">
        <v>5</v>
      </c>
      <c r="H1033" s="3"/>
      <c r="I1033" s="10" t="str">
        <f t="shared" ref="I1033:I1096" si="16">IF(A1033="",I1032,A1033)</f>
        <v>032</v>
      </c>
    </row>
    <row r="1034" spans="1:9">
      <c r="A1034" s="66"/>
      <c r="C1034" s="68">
        <v>32</v>
      </c>
      <c r="D1034" s="2" t="s">
        <v>15</v>
      </c>
      <c r="E1034" s="15" t="s">
        <v>1145</v>
      </c>
      <c r="F1034" s="69" t="s">
        <v>16</v>
      </c>
      <c r="G1034" s="3"/>
      <c r="H1034" s="3"/>
      <c r="I1034" s="10" t="str">
        <f t="shared" si="16"/>
        <v>032</v>
      </c>
    </row>
    <row r="1035" spans="1:9">
      <c r="A1035" s="66"/>
      <c r="C1035" s="68">
        <v>32</v>
      </c>
      <c r="D1035" s="2" t="s">
        <v>17</v>
      </c>
      <c r="E1035" s="14" t="s">
        <v>1144</v>
      </c>
      <c r="F1035" s="69" t="s">
        <v>18</v>
      </c>
      <c r="G1035" s="3">
        <v>26</v>
      </c>
      <c r="H1035" s="3"/>
      <c r="I1035" s="10" t="str">
        <f t="shared" si="16"/>
        <v>032</v>
      </c>
    </row>
    <row r="1036" spans="1:9">
      <c r="A1036" s="66"/>
      <c r="C1036" s="68">
        <v>32</v>
      </c>
      <c r="D1036" s="2" t="s">
        <v>19</v>
      </c>
      <c r="E1036" s="14" t="s">
        <v>1144</v>
      </c>
      <c r="F1036" s="69" t="s">
        <v>20</v>
      </c>
      <c r="G1036" s="3">
        <v>1</v>
      </c>
      <c r="H1036" s="3"/>
      <c r="I1036" s="10" t="str">
        <f t="shared" si="16"/>
        <v>032</v>
      </c>
    </row>
    <row r="1037" spans="1:9">
      <c r="A1037" s="66"/>
      <c r="C1037" s="68">
        <v>32</v>
      </c>
      <c r="D1037" s="2" t="s">
        <v>21</v>
      </c>
      <c r="E1037" s="4"/>
      <c r="F1037" s="69" t="s">
        <v>22</v>
      </c>
      <c r="G1037" s="3">
        <v>948</v>
      </c>
      <c r="H1037" s="3">
        <v>130549</v>
      </c>
      <c r="I1037" s="10" t="str">
        <f t="shared" si="16"/>
        <v>032</v>
      </c>
    </row>
    <row r="1038" spans="1:9">
      <c r="A1038" s="66"/>
      <c r="C1038" s="68">
        <v>32</v>
      </c>
      <c r="D1038" s="2" t="s">
        <v>23</v>
      </c>
      <c r="E1038" s="17" t="s">
        <v>1147</v>
      </c>
      <c r="F1038" s="69" t="s">
        <v>24</v>
      </c>
      <c r="G1038" s="3">
        <v>140</v>
      </c>
      <c r="H1038" s="3">
        <v>11375</v>
      </c>
      <c r="I1038" s="10" t="str">
        <f t="shared" si="16"/>
        <v>032</v>
      </c>
    </row>
    <row r="1039" spans="1:9">
      <c r="A1039" s="66"/>
      <c r="C1039" s="68">
        <v>32</v>
      </c>
      <c r="D1039" s="2" t="s">
        <v>25</v>
      </c>
      <c r="E1039" s="17" t="s">
        <v>1147</v>
      </c>
      <c r="F1039" s="69" t="s">
        <v>26</v>
      </c>
      <c r="G1039" s="3">
        <v>10</v>
      </c>
      <c r="H1039" s="3"/>
      <c r="I1039" s="10" t="str">
        <f t="shared" si="16"/>
        <v>032</v>
      </c>
    </row>
    <row r="1040" spans="1:9">
      <c r="A1040" s="66"/>
      <c r="C1040" s="68">
        <v>32</v>
      </c>
      <c r="D1040" s="2" t="s">
        <v>27</v>
      </c>
      <c r="E1040" s="17" t="s">
        <v>1147</v>
      </c>
      <c r="F1040" s="69" t="s">
        <v>28</v>
      </c>
      <c r="G1040" s="3">
        <v>1</v>
      </c>
      <c r="H1040" s="3"/>
      <c r="I1040" s="10" t="str">
        <f t="shared" si="16"/>
        <v>032</v>
      </c>
    </row>
    <row r="1041" spans="1:9">
      <c r="A1041" s="66"/>
      <c r="C1041" s="68">
        <v>32</v>
      </c>
      <c r="D1041" s="2" t="s">
        <v>29</v>
      </c>
      <c r="E1041" s="18" t="s">
        <v>1148</v>
      </c>
      <c r="F1041" s="69" t="s">
        <v>30</v>
      </c>
      <c r="G1041" s="3">
        <v>6</v>
      </c>
      <c r="H1041" s="3"/>
      <c r="I1041" s="10" t="str">
        <f t="shared" si="16"/>
        <v>032</v>
      </c>
    </row>
    <row r="1042" spans="1:9">
      <c r="A1042" s="66"/>
      <c r="C1042" s="68">
        <v>32</v>
      </c>
      <c r="D1042" s="2" t="s">
        <v>31</v>
      </c>
      <c r="E1042" s="18" t="s">
        <v>1148</v>
      </c>
      <c r="F1042" s="69" t="s">
        <v>32</v>
      </c>
      <c r="G1042" s="3">
        <v>3</v>
      </c>
      <c r="H1042" s="3"/>
      <c r="I1042" s="10" t="str">
        <f t="shared" si="16"/>
        <v>032</v>
      </c>
    </row>
    <row r="1043" spans="1:9">
      <c r="A1043" s="66"/>
      <c r="C1043" s="68">
        <v>32</v>
      </c>
      <c r="D1043" s="2" t="s">
        <v>33</v>
      </c>
      <c r="E1043" s="18" t="s">
        <v>1148</v>
      </c>
      <c r="F1043" s="69" t="s">
        <v>34</v>
      </c>
      <c r="G1043" s="3">
        <v>4</v>
      </c>
      <c r="H1043" s="3"/>
      <c r="I1043" s="10" t="str">
        <f t="shared" si="16"/>
        <v>032</v>
      </c>
    </row>
    <row r="1044" spans="1:9">
      <c r="A1044" s="66"/>
      <c r="C1044" s="68">
        <v>32</v>
      </c>
      <c r="D1044" s="2" t="s">
        <v>35</v>
      </c>
      <c r="E1044" s="19" t="s">
        <v>1150</v>
      </c>
      <c r="F1044" s="69" t="s">
        <v>36</v>
      </c>
      <c r="G1044" s="3">
        <v>18</v>
      </c>
      <c r="H1044" s="3"/>
      <c r="I1044" s="10" t="str">
        <f t="shared" si="16"/>
        <v>032</v>
      </c>
    </row>
    <row r="1045" spans="1:9">
      <c r="A1045" s="66"/>
      <c r="C1045" s="68">
        <v>32</v>
      </c>
      <c r="D1045" s="2" t="s">
        <v>37</v>
      </c>
      <c r="E1045" s="23" t="s">
        <v>1149</v>
      </c>
      <c r="F1045" s="69" t="s">
        <v>38</v>
      </c>
      <c r="G1045" s="3">
        <v>22</v>
      </c>
      <c r="H1045" s="3">
        <v>3270</v>
      </c>
      <c r="I1045" s="10" t="str">
        <f t="shared" si="16"/>
        <v>032</v>
      </c>
    </row>
    <row r="1046" spans="1:9">
      <c r="A1046" s="66"/>
      <c r="C1046" s="68">
        <v>32</v>
      </c>
      <c r="D1046" s="2" t="s">
        <v>39</v>
      </c>
      <c r="E1046" s="23" t="s">
        <v>1149</v>
      </c>
      <c r="F1046" s="69" t="s">
        <v>40</v>
      </c>
      <c r="G1046" s="3">
        <v>30</v>
      </c>
      <c r="H1046" s="3">
        <v>1450</v>
      </c>
      <c r="I1046" s="10" t="str">
        <f t="shared" si="16"/>
        <v>032</v>
      </c>
    </row>
    <row r="1047" spans="1:9">
      <c r="A1047" s="66"/>
      <c r="C1047" s="68">
        <v>32</v>
      </c>
      <c r="D1047" s="2" t="s">
        <v>41</v>
      </c>
      <c r="E1047" s="16" t="s">
        <v>1146</v>
      </c>
      <c r="F1047" s="69" t="s">
        <v>42</v>
      </c>
      <c r="G1047" s="3">
        <v>1</v>
      </c>
      <c r="H1047" s="3"/>
      <c r="I1047" s="10" t="str">
        <f t="shared" si="16"/>
        <v>032</v>
      </c>
    </row>
    <row r="1048" spans="1:9">
      <c r="A1048" s="66"/>
      <c r="C1048" s="68">
        <v>32</v>
      </c>
      <c r="D1048" s="2" t="s">
        <v>43</v>
      </c>
      <c r="E1048" s="16" t="s">
        <v>1146</v>
      </c>
      <c r="F1048" s="69" t="s">
        <v>44</v>
      </c>
      <c r="G1048" s="3">
        <v>53</v>
      </c>
      <c r="H1048" s="3">
        <v>10347</v>
      </c>
      <c r="I1048" s="10" t="str">
        <f t="shared" si="16"/>
        <v>032</v>
      </c>
    </row>
    <row r="1049" spans="1:9">
      <c r="A1049" s="66"/>
      <c r="C1049" s="68">
        <v>32</v>
      </c>
      <c r="D1049" s="2" t="s">
        <v>45</v>
      </c>
      <c r="E1049" s="16" t="s">
        <v>1146</v>
      </c>
      <c r="F1049" s="69" t="s">
        <v>46</v>
      </c>
      <c r="G1049" s="3">
        <v>15</v>
      </c>
      <c r="H1049" s="3"/>
      <c r="I1049" s="10" t="str">
        <f t="shared" si="16"/>
        <v>032</v>
      </c>
    </row>
    <row r="1050" spans="1:9">
      <c r="A1050" s="66"/>
      <c r="C1050" s="68">
        <v>32</v>
      </c>
      <c r="D1050" s="2" t="s">
        <v>47</v>
      </c>
      <c r="E1050" s="16" t="s">
        <v>1146</v>
      </c>
      <c r="F1050" s="69" t="s">
        <v>48</v>
      </c>
      <c r="G1050" s="3">
        <v>78</v>
      </c>
      <c r="H1050" s="3">
        <v>13626</v>
      </c>
      <c r="I1050" s="10" t="str">
        <f t="shared" si="16"/>
        <v>032</v>
      </c>
    </row>
    <row r="1051" spans="1:9">
      <c r="A1051" s="66"/>
      <c r="C1051" s="68">
        <v>32</v>
      </c>
      <c r="D1051" s="2" t="s">
        <v>49</v>
      </c>
      <c r="E1051" s="14" t="s">
        <v>1144</v>
      </c>
      <c r="F1051" s="69" t="s">
        <v>50</v>
      </c>
      <c r="G1051" s="3">
        <v>76</v>
      </c>
      <c r="H1051" s="3">
        <v>7167</v>
      </c>
      <c r="I1051" s="10" t="str">
        <f t="shared" si="16"/>
        <v>032</v>
      </c>
    </row>
    <row r="1052" spans="1:9">
      <c r="A1052" s="66"/>
      <c r="C1052" s="68">
        <v>32</v>
      </c>
      <c r="D1052" s="2" t="s">
        <v>51</v>
      </c>
      <c r="E1052" s="15" t="s">
        <v>1145</v>
      </c>
      <c r="F1052" s="69" t="s">
        <v>52</v>
      </c>
      <c r="G1052" s="3">
        <v>12</v>
      </c>
      <c r="H1052" s="3">
        <v>1889</v>
      </c>
      <c r="I1052" s="10" t="str">
        <f t="shared" si="16"/>
        <v>032</v>
      </c>
    </row>
    <row r="1053" spans="1:9">
      <c r="A1053" s="66"/>
      <c r="C1053" s="68">
        <v>32</v>
      </c>
      <c r="D1053" s="2" t="s">
        <v>53</v>
      </c>
      <c r="E1053" s="15" t="s">
        <v>1145</v>
      </c>
      <c r="F1053" s="69" t="s">
        <v>54</v>
      </c>
      <c r="G1053" s="3">
        <v>131</v>
      </c>
      <c r="H1053" s="3">
        <v>9469</v>
      </c>
      <c r="I1053" s="10" t="str">
        <f t="shared" si="16"/>
        <v>032</v>
      </c>
    </row>
    <row r="1054" spans="1:9">
      <c r="A1054" s="66"/>
      <c r="C1054" s="68">
        <v>32</v>
      </c>
      <c r="D1054" s="2" t="s">
        <v>55</v>
      </c>
      <c r="E1054" s="21" t="s">
        <v>1152</v>
      </c>
      <c r="F1054" s="69" t="s">
        <v>56</v>
      </c>
      <c r="G1054" s="3">
        <v>38</v>
      </c>
      <c r="H1054" s="3">
        <v>5105</v>
      </c>
      <c r="I1054" s="10" t="str">
        <f t="shared" si="16"/>
        <v>032</v>
      </c>
    </row>
    <row r="1055" spans="1:9">
      <c r="A1055" s="66"/>
      <c r="C1055" s="68">
        <v>32</v>
      </c>
      <c r="D1055" s="2" t="s">
        <v>57</v>
      </c>
      <c r="E1055" s="21" t="s">
        <v>1152</v>
      </c>
      <c r="F1055" s="69" t="s">
        <v>58</v>
      </c>
      <c r="G1055" s="3">
        <v>46</v>
      </c>
      <c r="H1055" s="3">
        <v>9340</v>
      </c>
      <c r="I1055" s="10" t="str">
        <f t="shared" si="16"/>
        <v>032</v>
      </c>
    </row>
    <row r="1056" spans="1:9">
      <c r="A1056" s="66"/>
      <c r="C1056" s="68">
        <v>32</v>
      </c>
      <c r="D1056" s="2" t="s">
        <v>59</v>
      </c>
      <c r="E1056" s="21" t="s">
        <v>1152</v>
      </c>
      <c r="F1056" s="69" t="s">
        <v>60</v>
      </c>
      <c r="G1056" s="3">
        <v>117</v>
      </c>
      <c r="H1056" s="3">
        <v>15560</v>
      </c>
      <c r="I1056" s="10" t="str">
        <f t="shared" si="16"/>
        <v>032</v>
      </c>
    </row>
    <row r="1057" spans="1:9">
      <c r="A1057" s="66"/>
      <c r="C1057" s="68">
        <v>32</v>
      </c>
      <c r="D1057" s="2" t="s">
        <v>61</v>
      </c>
      <c r="E1057" s="20" t="s">
        <v>1151</v>
      </c>
      <c r="F1057" s="69" t="s">
        <v>62</v>
      </c>
      <c r="G1057" s="3">
        <v>27</v>
      </c>
      <c r="H1057" s="3"/>
      <c r="I1057" s="10" t="str">
        <f t="shared" si="16"/>
        <v>032</v>
      </c>
    </row>
    <row r="1058" spans="1:9">
      <c r="A1058" s="66"/>
      <c r="C1058" s="68">
        <v>32</v>
      </c>
      <c r="D1058" s="2" t="s">
        <v>63</v>
      </c>
      <c r="E1058" s="20" t="s">
        <v>1151</v>
      </c>
      <c r="F1058" s="69" t="s">
        <v>64</v>
      </c>
      <c r="G1058" s="3">
        <v>10</v>
      </c>
      <c r="H1058" s="3"/>
      <c r="I1058" s="10" t="str">
        <f t="shared" si="16"/>
        <v>032</v>
      </c>
    </row>
    <row r="1059" spans="1:9">
      <c r="A1059" s="66"/>
      <c r="C1059" s="68">
        <v>32</v>
      </c>
      <c r="D1059" s="2" t="s">
        <v>65</v>
      </c>
      <c r="E1059" s="19" t="s">
        <v>1150</v>
      </c>
      <c r="F1059" s="69" t="s">
        <v>66</v>
      </c>
      <c r="G1059" s="3">
        <v>18</v>
      </c>
      <c r="H1059" s="3"/>
      <c r="I1059" s="10" t="str">
        <f t="shared" si="16"/>
        <v>032</v>
      </c>
    </row>
    <row r="1060" spans="1:9">
      <c r="A1060" s="66"/>
      <c r="C1060" s="68">
        <v>32</v>
      </c>
      <c r="D1060" s="2" t="s">
        <v>67</v>
      </c>
      <c r="E1060" s="22" t="s">
        <v>1153</v>
      </c>
      <c r="F1060" s="69" t="s">
        <v>68</v>
      </c>
      <c r="G1060" s="3">
        <v>32</v>
      </c>
      <c r="H1060" s="3">
        <v>1644</v>
      </c>
      <c r="I1060" s="10" t="str">
        <f t="shared" si="16"/>
        <v>032</v>
      </c>
    </row>
    <row r="1061" spans="1:9">
      <c r="A1061" s="66"/>
      <c r="C1061" s="68">
        <v>32</v>
      </c>
      <c r="D1061" s="2" t="s">
        <v>69</v>
      </c>
      <c r="E1061" s="21" t="s">
        <v>1152</v>
      </c>
      <c r="F1061" s="69" t="s">
        <v>70</v>
      </c>
      <c r="G1061" s="3">
        <v>60</v>
      </c>
      <c r="H1061" s="3">
        <v>5858</v>
      </c>
      <c r="I1061" s="10" t="str">
        <f t="shared" si="16"/>
        <v>032</v>
      </c>
    </row>
    <row r="1062" spans="1:9">
      <c r="A1062" s="66"/>
      <c r="C1062" s="66">
        <v>32</v>
      </c>
      <c r="E1062" s="71"/>
      <c r="F1062" s="69" t="s">
        <v>71</v>
      </c>
      <c r="G1062" s="3">
        <v>980</v>
      </c>
      <c r="H1062" s="3">
        <v>131903</v>
      </c>
      <c r="I1062" s="10" t="str">
        <f t="shared" si="16"/>
        <v>032</v>
      </c>
    </row>
    <row r="1063" spans="1:9">
      <c r="A1063" s="65" t="s">
        <v>135</v>
      </c>
      <c r="B1063" s="2" t="s">
        <v>136</v>
      </c>
      <c r="C1063" s="68">
        <v>3241</v>
      </c>
      <c r="D1063" s="2" t="s">
        <v>9</v>
      </c>
      <c r="E1063" s="14" t="s">
        <v>1144</v>
      </c>
      <c r="F1063" s="69" t="s">
        <v>10</v>
      </c>
      <c r="G1063" s="3">
        <v>9</v>
      </c>
      <c r="H1063" s="3">
        <v>469</v>
      </c>
      <c r="I1063" s="10" t="str">
        <f t="shared" si="16"/>
        <v>03241</v>
      </c>
    </row>
    <row r="1064" spans="1:9">
      <c r="A1064" s="66"/>
      <c r="C1064" s="68">
        <v>3241</v>
      </c>
      <c r="D1064" s="2" t="s">
        <v>11</v>
      </c>
      <c r="E1064" s="14" t="s">
        <v>1144</v>
      </c>
      <c r="F1064" s="69" t="s">
        <v>12</v>
      </c>
      <c r="G1064" s="3"/>
      <c r="H1064" s="3"/>
      <c r="I1064" s="10" t="str">
        <f t="shared" si="16"/>
        <v>03241</v>
      </c>
    </row>
    <row r="1065" spans="1:9">
      <c r="A1065" s="66"/>
      <c r="C1065" s="68">
        <v>3241</v>
      </c>
      <c r="D1065" s="2" t="s">
        <v>13</v>
      </c>
      <c r="E1065" s="14" t="s">
        <v>1144</v>
      </c>
      <c r="F1065" s="69" t="s">
        <v>14</v>
      </c>
      <c r="G1065" s="3">
        <v>3</v>
      </c>
      <c r="H1065" s="3"/>
      <c r="I1065" s="10" t="str">
        <f t="shared" si="16"/>
        <v>03241</v>
      </c>
    </row>
    <row r="1066" spans="1:9">
      <c r="A1066" s="66"/>
      <c r="C1066" s="68">
        <v>3241</v>
      </c>
      <c r="D1066" s="2" t="s">
        <v>15</v>
      </c>
      <c r="E1066" s="15" t="s">
        <v>1145</v>
      </c>
      <c r="F1066" s="69" t="s">
        <v>16</v>
      </c>
      <c r="G1066" s="3"/>
      <c r="H1066" s="3"/>
      <c r="I1066" s="10" t="str">
        <f t="shared" si="16"/>
        <v>03241</v>
      </c>
    </row>
    <row r="1067" spans="1:9">
      <c r="A1067" s="66"/>
      <c r="C1067" s="68">
        <v>3241</v>
      </c>
      <c r="D1067" s="2" t="s">
        <v>17</v>
      </c>
      <c r="E1067" s="14" t="s">
        <v>1144</v>
      </c>
      <c r="F1067" s="69" t="s">
        <v>18</v>
      </c>
      <c r="G1067" s="3">
        <v>5</v>
      </c>
      <c r="H1067" s="3"/>
      <c r="I1067" s="10" t="str">
        <f t="shared" si="16"/>
        <v>03241</v>
      </c>
    </row>
    <row r="1068" spans="1:9">
      <c r="A1068" s="66"/>
      <c r="C1068" s="68">
        <v>3241</v>
      </c>
      <c r="D1068" s="2" t="s">
        <v>19</v>
      </c>
      <c r="E1068" s="14" t="s">
        <v>1144</v>
      </c>
      <c r="F1068" s="69" t="s">
        <v>20</v>
      </c>
      <c r="G1068" s="3">
        <v>1</v>
      </c>
      <c r="H1068" s="3"/>
      <c r="I1068" s="10" t="str">
        <f t="shared" si="16"/>
        <v>03241</v>
      </c>
    </row>
    <row r="1069" spans="1:9">
      <c r="A1069" s="66"/>
      <c r="C1069" s="68">
        <v>3241</v>
      </c>
      <c r="D1069" s="2" t="s">
        <v>21</v>
      </c>
      <c r="E1069" s="4"/>
      <c r="F1069" s="69" t="s">
        <v>22</v>
      </c>
      <c r="G1069" s="3">
        <v>378</v>
      </c>
      <c r="H1069" s="3">
        <v>62842</v>
      </c>
      <c r="I1069" s="10" t="str">
        <f t="shared" si="16"/>
        <v>03241</v>
      </c>
    </row>
    <row r="1070" spans="1:9">
      <c r="A1070" s="66"/>
      <c r="C1070" s="68">
        <v>3241</v>
      </c>
      <c r="D1070" s="2" t="s">
        <v>23</v>
      </c>
      <c r="E1070" s="17" t="s">
        <v>1147</v>
      </c>
      <c r="F1070" s="69" t="s">
        <v>24</v>
      </c>
      <c r="G1070" s="3">
        <v>57</v>
      </c>
      <c r="H1070" s="3">
        <v>4481</v>
      </c>
      <c r="I1070" s="10" t="str">
        <f t="shared" si="16"/>
        <v>03241</v>
      </c>
    </row>
    <row r="1071" spans="1:9">
      <c r="A1071" s="66"/>
      <c r="C1071" s="68">
        <v>3241</v>
      </c>
      <c r="D1071" s="2" t="s">
        <v>25</v>
      </c>
      <c r="E1071" s="17" t="s">
        <v>1147</v>
      </c>
      <c r="F1071" s="69" t="s">
        <v>26</v>
      </c>
      <c r="G1071" s="3">
        <v>2</v>
      </c>
      <c r="H1071" s="3"/>
      <c r="I1071" s="10" t="str">
        <f t="shared" si="16"/>
        <v>03241</v>
      </c>
    </row>
    <row r="1072" spans="1:9">
      <c r="A1072" s="66"/>
      <c r="C1072" s="68">
        <v>3241</v>
      </c>
      <c r="D1072" s="2" t="s">
        <v>27</v>
      </c>
      <c r="E1072" s="17" t="s">
        <v>1147</v>
      </c>
      <c r="F1072" s="69" t="s">
        <v>28</v>
      </c>
      <c r="G1072" s="3">
        <v>1</v>
      </c>
      <c r="H1072" s="3"/>
      <c r="I1072" s="10" t="str">
        <f t="shared" si="16"/>
        <v>03241</v>
      </c>
    </row>
    <row r="1073" spans="1:9">
      <c r="A1073" s="66"/>
      <c r="C1073" s="68">
        <v>3241</v>
      </c>
      <c r="D1073" s="2" t="s">
        <v>29</v>
      </c>
      <c r="E1073" s="18" t="s">
        <v>1148</v>
      </c>
      <c r="F1073" s="69" t="s">
        <v>30</v>
      </c>
      <c r="G1073" s="3"/>
      <c r="H1073" s="3"/>
      <c r="I1073" s="10" t="str">
        <f t="shared" si="16"/>
        <v>03241</v>
      </c>
    </row>
    <row r="1074" spans="1:9">
      <c r="A1074" s="66"/>
      <c r="C1074" s="68">
        <v>3241</v>
      </c>
      <c r="D1074" s="2" t="s">
        <v>31</v>
      </c>
      <c r="E1074" s="18" t="s">
        <v>1148</v>
      </c>
      <c r="F1074" s="69" t="s">
        <v>32</v>
      </c>
      <c r="G1074" s="3"/>
      <c r="H1074" s="3"/>
      <c r="I1074" s="10" t="str">
        <f t="shared" si="16"/>
        <v>03241</v>
      </c>
    </row>
    <row r="1075" spans="1:9">
      <c r="A1075" s="66"/>
      <c r="C1075" s="68">
        <v>3241</v>
      </c>
      <c r="D1075" s="2" t="s">
        <v>33</v>
      </c>
      <c r="E1075" s="18" t="s">
        <v>1148</v>
      </c>
      <c r="F1075" s="69" t="s">
        <v>34</v>
      </c>
      <c r="G1075" s="3">
        <v>1</v>
      </c>
      <c r="H1075" s="3"/>
      <c r="I1075" s="10" t="str">
        <f t="shared" si="16"/>
        <v>03241</v>
      </c>
    </row>
    <row r="1076" spans="1:9">
      <c r="A1076" s="66"/>
      <c r="C1076" s="68">
        <v>3241</v>
      </c>
      <c r="D1076" s="2" t="s">
        <v>35</v>
      </c>
      <c r="E1076" s="19" t="s">
        <v>1150</v>
      </c>
      <c r="F1076" s="69" t="s">
        <v>36</v>
      </c>
      <c r="G1076" s="3">
        <v>6</v>
      </c>
      <c r="H1076" s="3">
        <v>181</v>
      </c>
      <c r="I1076" s="10" t="str">
        <f t="shared" si="16"/>
        <v>03241</v>
      </c>
    </row>
    <row r="1077" spans="1:9">
      <c r="A1077" s="66"/>
      <c r="C1077" s="68">
        <v>3241</v>
      </c>
      <c r="D1077" s="2" t="s">
        <v>37</v>
      </c>
      <c r="E1077" s="23" t="s">
        <v>1149</v>
      </c>
      <c r="F1077" s="69" t="s">
        <v>38</v>
      </c>
      <c r="G1077" s="3">
        <v>7</v>
      </c>
      <c r="H1077" s="3">
        <v>617</v>
      </c>
      <c r="I1077" s="10" t="str">
        <f t="shared" si="16"/>
        <v>03241</v>
      </c>
    </row>
    <row r="1078" spans="1:9">
      <c r="A1078" s="66"/>
      <c r="C1078" s="68">
        <v>3241</v>
      </c>
      <c r="D1078" s="2" t="s">
        <v>39</v>
      </c>
      <c r="E1078" s="23" t="s">
        <v>1149</v>
      </c>
      <c r="F1078" s="69" t="s">
        <v>40</v>
      </c>
      <c r="G1078" s="3">
        <v>11</v>
      </c>
      <c r="H1078" s="3">
        <v>580</v>
      </c>
      <c r="I1078" s="10" t="str">
        <f t="shared" si="16"/>
        <v>03241</v>
      </c>
    </row>
    <row r="1079" spans="1:9">
      <c r="A1079" s="66"/>
      <c r="C1079" s="68">
        <v>3241</v>
      </c>
      <c r="D1079" s="2" t="s">
        <v>41</v>
      </c>
      <c r="E1079" s="16" t="s">
        <v>1146</v>
      </c>
      <c r="F1079" s="69" t="s">
        <v>42</v>
      </c>
      <c r="G1079" s="3">
        <v>1</v>
      </c>
      <c r="H1079" s="3"/>
      <c r="I1079" s="10" t="str">
        <f t="shared" si="16"/>
        <v>03241</v>
      </c>
    </row>
    <row r="1080" spans="1:9">
      <c r="A1080" s="66"/>
      <c r="C1080" s="68">
        <v>3241</v>
      </c>
      <c r="D1080" s="2" t="s">
        <v>43</v>
      </c>
      <c r="E1080" s="16" t="s">
        <v>1146</v>
      </c>
      <c r="F1080" s="69" t="s">
        <v>44</v>
      </c>
      <c r="G1080" s="3">
        <v>26</v>
      </c>
      <c r="H1080" s="3">
        <v>3457</v>
      </c>
      <c r="I1080" s="10" t="str">
        <f t="shared" si="16"/>
        <v>03241</v>
      </c>
    </row>
    <row r="1081" spans="1:9">
      <c r="A1081" s="66"/>
      <c r="C1081" s="68">
        <v>3241</v>
      </c>
      <c r="D1081" s="2" t="s">
        <v>45</v>
      </c>
      <c r="E1081" s="16" t="s">
        <v>1146</v>
      </c>
      <c r="F1081" s="69" t="s">
        <v>46</v>
      </c>
      <c r="G1081" s="3">
        <v>8</v>
      </c>
      <c r="H1081" s="3">
        <v>1551</v>
      </c>
      <c r="I1081" s="10" t="str">
        <f t="shared" si="16"/>
        <v>03241</v>
      </c>
    </row>
    <row r="1082" spans="1:9">
      <c r="A1082" s="66"/>
      <c r="C1082" s="68">
        <v>3241</v>
      </c>
      <c r="D1082" s="2" t="s">
        <v>47</v>
      </c>
      <c r="E1082" s="16" t="s">
        <v>1146</v>
      </c>
      <c r="F1082" s="69" t="s">
        <v>48</v>
      </c>
      <c r="G1082" s="3">
        <v>30</v>
      </c>
      <c r="H1082" s="3">
        <v>8575</v>
      </c>
      <c r="I1082" s="10" t="str">
        <f t="shared" si="16"/>
        <v>03241</v>
      </c>
    </row>
    <row r="1083" spans="1:9">
      <c r="A1083" s="66"/>
      <c r="C1083" s="68">
        <v>3241</v>
      </c>
      <c r="D1083" s="2" t="s">
        <v>49</v>
      </c>
      <c r="E1083" s="14" t="s">
        <v>1144</v>
      </c>
      <c r="F1083" s="69" t="s">
        <v>50</v>
      </c>
      <c r="G1083" s="3">
        <v>22</v>
      </c>
      <c r="H1083" s="3">
        <v>1590</v>
      </c>
      <c r="I1083" s="10" t="str">
        <f t="shared" si="16"/>
        <v>03241</v>
      </c>
    </row>
    <row r="1084" spans="1:9">
      <c r="A1084" s="66"/>
      <c r="C1084" s="68">
        <v>3241</v>
      </c>
      <c r="D1084" s="2" t="s">
        <v>51</v>
      </c>
      <c r="E1084" s="15" t="s">
        <v>1145</v>
      </c>
      <c r="F1084" s="69" t="s">
        <v>52</v>
      </c>
      <c r="G1084" s="3">
        <v>4</v>
      </c>
      <c r="H1084" s="3">
        <v>367</v>
      </c>
      <c r="I1084" s="10" t="str">
        <f t="shared" si="16"/>
        <v>03241</v>
      </c>
    </row>
    <row r="1085" spans="1:9">
      <c r="A1085" s="66"/>
      <c r="C1085" s="68">
        <v>3241</v>
      </c>
      <c r="D1085" s="2" t="s">
        <v>53</v>
      </c>
      <c r="E1085" s="15" t="s">
        <v>1145</v>
      </c>
      <c r="F1085" s="69" t="s">
        <v>54</v>
      </c>
      <c r="G1085" s="3">
        <v>43</v>
      </c>
      <c r="H1085" s="3">
        <v>2640</v>
      </c>
      <c r="I1085" s="10" t="str">
        <f t="shared" si="16"/>
        <v>03241</v>
      </c>
    </row>
    <row r="1086" spans="1:9">
      <c r="A1086" s="66"/>
      <c r="C1086" s="68">
        <v>3241</v>
      </c>
      <c r="D1086" s="2" t="s">
        <v>55</v>
      </c>
      <c r="E1086" s="21" t="s">
        <v>1152</v>
      </c>
      <c r="F1086" s="69" t="s">
        <v>56</v>
      </c>
      <c r="G1086" s="3">
        <v>23</v>
      </c>
      <c r="H1086" s="3">
        <v>3686</v>
      </c>
      <c r="I1086" s="10" t="str">
        <f t="shared" si="16"/>
        <v>03241</v>
      </c>
    </row>
    <row r="1087" spans="1:9">
      <c r="A1087" s="66"/>
      <c r="C1087" s="68">
        <v>3241</v>
      </c>
      <c r="D1087" s="2" t="s">
        <v>57</v>
      </c>
      <c r="E1087" s="21" t="s">
        <v>1152</v>
      </c>
      <c r="F1087" s="69" t="s">
        <v>58</v>
      </c>
      <c r="G1087" s="3">
        <v>21</v>
      </c>
      <c r="H1087" s="3">
        <v>3453</v>
      </c>
      <c r="I1087" s="10" t="str">
        <f t="shared" si="16"/>
        <v>03241</v>
      </c>
    </row>
    <row r="1088" spans="1:9">
      <c r="A1088" s="66"/>
      <c r="C1088" s="68">
        <v>3241</v>
      </c>
      <c r="D1088" s="2" t="s">
        <v>59</v>
      </c>
      <c r="E1088" s="21" t="s">
        <v>1152</v>
      </c>
      <c r="F1088" s="69" t="s">
        <v>60</v>
      </c>
      <c r="G1088" s="3">
        <v>35</v>
      </c>
      <c r="H1088" s="3">
        <v>5779</v>
      </c>
      <c r="I1088" s="10" t="str">
        <f t="shared" si="16"/>
        <v>03241</v>
      </c>
    </row>
    <row r="1089" spans="1:9">
      <c r="A1089" s="66"/>
      <c r="C1089" s="68">
        <v>3241</v>
      </c>
      <c r="D1089" s="2" t="s">
        <v>61</v>
      </c>
      <c r="E1089" s="20" t="s">
        <v>1151</v>
      </c>
      <c r="F1089" s="69" t="s">
        <v>62</v>
      </c>
      <c r="G1089" s="3">
        <v>12</v>
      </c>
      <c r="H1089" s="3"/>
      <c r="I1089" s="10" t="str">
        <f t="shared" si="16"/>
        <v>03241</v>
      </c>
    </row>
    <row r="1090" spans="1:9">
      <c r="A1090" s="66"/>
      <c r="C1090" s="68">
        <v>3241</v>
      </c>
      <c r="D1090" s="2" t="s">
        <v>63</v>
      </c>
      <c r="E1090" s="20" t="s">
        <v>1151</v>
      </c>
      <c r="F1090" s="69" t="s">
        <v>64</v>
      </c>
      <c r="G1090" s="3">
        <v>2</v>
      </c>
      <c r="H1090" s="3"/>
      <c r="I1090" s="10" t="str">
        <f t="shared" si="16"/>
        <v>03241</v>
      </c>
    </row>
    <row r="1091" spans="1:9">
      <c r="A1091" s="66"/>
      <c r="C1091" s="68">
        <v>3241</v>
      </c>
      <c r="D1091" s="2" t="s">
        <v>65</v>
      </c>
      <c r="E1091" s="19" t="s">
        <v>1150</v>
      </c>
      <c r="F1091" s="69" t="s">
        <v>66</v>
      </c>
      <c r="G1091" s="3">
        <v>5</v>
      </c>
      <c r="H1091" s="3">
        <v>271</v>
      </c>
      <c r="I1091" s="10" t="str">
        <f t="shared" si="16"/>
        <v>03241</v>
      </c>
    </row>
    <row r="1092" spans="1:9">
      <c r="A1092" s="66"/>
      <c r="C1092" s="68">
        <v>3241</v>
      </c>
      <c r="D1092" s="2" t="s">
        <v>67</v>
      </c>
      <c r="E1092" s="22" t="s">
        <v>1153</v>
      </c>
      <c r="F1092" s="69" t="s">
        <v>68</v>
      </c>
      <c r="G1092" s="3">
        <v>18</v>
      </c>
      <c r="H1092" s="3">
        <v>1001</v>
      </c>
      <c r="I1092" s="10" t="str">
        <f t="shared" si="16"/>
        <v>03241</v>
      </c>
    </row>
    <row r="1093" spans="1:9">
      <c r="A1093" s="66"/>
      <c r="C1093" s="68">
        <v>3241</v>
      </c>
      <c r="D1093" s="2" t="s">
        <v>69</v>
      </c>
      <c r="E1093" s="21" t="s">
        <v>1152</v>
      </c>
      <c r="F1093" s="69" t="s">
        <v>70</v>
      </c>
      <c r="G1093" s="3">
        <v>43</v>
      </c>
      <c r="H1093" s="3">
        <v>4652</v>
      </c>
      <c r="I1093" s="10" t="str">
        <f t="shared" si="16"/>
        <v>03241</v>
      </c>
    </row>
    <row r="1094" spans="1:9">
      <c r="A1094" s="66"/>
      <c r="C1094" s="66">
        <v>3241</v>
      </c>
      <c r="E1094" s="71"/>
      <c r="F1094" s="69" t="s">
        <v>71</v>
      </c>
      <c r="G1094" s="3">
        <v>387</v>
      </c>
      <c r="H1094" s="3">
        <v>63311</v>
      </c>
      <c r="I1094" s="10" t="str">
        <f t="shared" si="16"/>
        <v>03241</v>
      </c>
    </row>
    <row r="1095" spans="1:9">
      <c r="A1095" s="65" t="s">
        <v>137</v>
      </c>
      <c r="B1095" s="2" t="s">
        <v>138</v>
      </c>
      <c r="C1095" s="68">
        <v>3241001</v>
      </c>
      <c r="D1095" s="2" t="s">
        <v>9</v>
      </c>
      <c r="E1095" s="14" t="s">
        <v>1144</v>
      </c>
      <c r="F1095" s="69" t="s">
        <v>10</v>
      </c>
      <c r="G1095" s="3">
        <v>4</v>
      </c>
      <c r="H1095" s="3">
        <v>344</v>
      </c>
      <c r="I1095" s="10" t="str">
        <f t="shared" si="16"/>
        <v>03241001</v>
      </c>
    </row>
    <row r="1096" spans="1:9">
      <c r="A1096" s="66"/>
      <c r="C1096" s="68">
        <v>3241001</v>
      </c>
      <c r="D1096" s="2" t="s">
        <v>11</v>
      </c>
      <c r="E1096" s="14" t="s">
        <v>1144</v>
      </c>
      <c r="F1096" s="69" t="s">
        <v>12</v>
      </c>
      <c r="G1096" s="3"/>
      <c r="H1096" s="3"/>
      <c r="I1096" s="10" t="str">
        <f t="shared" si="16"/>
        <v>03241001</v>
      </c>
    </row>
    <row r="1097" spans="1:9">
      <c r="A1097" s="66"/>
      <c r="C1097" s="68">
        <v>3241001</v>
      </c>
      <c r="D1097" s="2" t="s">
        <v>13</v>
      </c>
      <c r="E1097" s="14" t="s">
        <v>1144</v>
      </c>
      <c r="F1097" s="69" t="s">
        <v>14</v>
      </c>
      <c r="G1097" s="3">
        <v>2</v>
      </c>
      <c r="H1097" s="3"/>
      <c r="I1097" s="10" t="str">
        <f t="shared" ref="I1097:I1160" si="17">IF(A1097="",I1096,A1097)</f>
        <v>03241001</v>
      </c>
    </row>
    <row r="1098" spans="1:9">
      <c r="A1098" s="66"/>
      <c r="C1098" s="68">
        <v>3241001</v>
      </c>
      <c r="D1098" s="2" t="s">
        <v>15</v>
      </c>
      <c r="E1098" s="15" t="s">
        <v>1145</v>
      </c>
      <c r="F1098" s="69" t="s">
        <v>16</v>
      </c>
      <c r="G1098" s="3"/>
      <c r="H1098" s="3"/>
      <c r="I1098" s="10" t="str">
        <f t="shared" si="17"/>
        <v>03241001</v>
      </c>
    </row>
    <row r="1099" spans="1:9">
      <c r="A1099" s="66"/>
      <c r="C1099" s="68">
        <v>3241001</v>
      </c>
      <c r="D1099" s="2" t="s">
        <v>17</v>
      </c>
      <c r="E1099" s="14" t="s">
        <v>1144</v>
      </c>
      <c r="F1099" s="69" t="s">
        <v>18</v>
      </c>
      <c r="G1099" s="3">
        <v>2</v>
      </c>
      <c r="H1099" s="3"/>
      <c r="I1099" s="10" t="str">
        <f t="shared" si="17"/>
        <v>03241001</v>
      </c>
    </row>
    <row r="1100" spans="1:9">
      <c r="A1100" s="66"/>
      <c r="C1100" s="68">
        <v>3241001</v>
      </c>
      <c r="D1100" s="2" t="s">
        <v>19</v>
      </c>
      <c r="E1100" s="14" t="s">
        <v>1144</v>
      </c>
      <c r="F1100" s="69" t="s">
        <v>20</v>
      </c>
      <c r="G1100" s="3"/>
      <c r="H1100" s="3"/>
      <c r="I1100" s="10" t="str">
        <f t="shared" si="17"/>
        <v>03241001</v>
      </c>
    </row>
    <row r="1101" spans="1:9">
      <c r="A1101" s="66"/>
      <c r="C1101" s="68">
        <v>3241001</v>
      </c>
      <c r="D1101" s="2" t="s">
        <v>21</v>
      </c>
      <c r="E1101" s="4"/>
      <c r="F1101" s="69" t="s">
        <v>22</v>
      </c>
      <c r="G1101" s="3">
        <v>145</v>
      </c>
      <c r="H1101" s="3">
        <v>39320</v>
      </c>
      <c r="I1101" s="10" t="str">
        <f t="shared" si="17"/>
        <v>03241001</v>
      </c>
    </row>
    <row r="1102" spans="1:9">
      <c r="A1102" s="66"/>
      <c r="C1102" s="68">
        <v>3241001</v>
      </c>
      <c r="D1102" s="2" t="s">
        <v>23</v>
      </c>
      <c r="E1102" s="17" t="s">
        <v>1147</v>
      </c>
      <c r="F1102" s="69" t="s">
        <v>24</v>
      </c>
      <c r="G1102" s="3">
        <v>16</v>
      </c>
      <c r="H1102" s="3">
        <v>1902</v>
      </c>
      <c r="I1102" s="10" t="str">
        <f t="shared" si="17"/>
        <v>03241001</v>
      </c>
    </row>
    <row r="1103" spans="1:9">
      <c r="A1103" s="66"/>
      <c r="C1103" s="68">
        <v>3241001</v>
      </c>
      <c r="D1103" s="2" t="s">
        <v>25</v>
      </c>
      <c r="E1103" s="17" t="s">
        <v>1147</v>
      </c>
      <c r="F1103" s="69" t="s">
        <v>26</v>
      </c>
      <c r="G1103" s="3">
        <v>2</v>
      </c>
      <c r="H1103" s="3"/>
      <c r="I1103" s="10" t="str">
        <f t="shared" si="17"/>
        <v>03241001</v>
      </c>
    </row>
    <row r="1104" spans="1:9">
      <c r="A1104" s="66"/>
      <c r="C1104" s="68">
        <v>3241001</v>
      </c>
      <c r="D1104" s="2" t="s">
        <v>27</v>
      </c>
      <c r="E1104" s="17" t="s">
        <v>1147</v>
      </c>
      <c r="F1104" s="69" t="s">
        <v>28</v>
      </c>
      <c r="G1104" s="3"/>
      <c r="H1104" s="3"/>
      <c r="I1104" s="10" t="str">
        <f t="shared" si="17"/>
        <v>03241001</v>
      </c>
    </row>
    <row r="1105" spans="1:9">
      <c r="A1105" s="66"/>
      <c r="C1105" s="68">
        <v>3241001</v>
      </c>
      <c r="D1105" s="2" t="s">
        <v>29</v>
      </c>
      <c r="E1105" s="18" t="s">
        <v>1148</v>
      </c>
      <c r="F1105" s="69" t="s">
        <v>30</v>
      </c>
      <c r="G1105" s="3"/>
      <c r="H1105" s="3"/>
      <c r="I1105" s="10" t="str">
        <f t="shared" si="17"/>
        <v>03241001</v>
      </c>
    </row>
    <row r="1106" spans="1:9">
      <c r="A1106" s="66"/>
      <c r="C1106" s="68">
        <v>3241001</v>
      </c>
      <c r="D1106" s="2" t="s">
        <v>31</v>
      </c>
      <c r="E1106" s="18" t="s">
        <v>1148</v>
      </c>
      <c r="F1106" s="69" t="s">
        <v>32</v>
      </c>
      <c r="G1106" s="3"/>
      <c r="H1106" s="3"/>
      <c r="I1106" s="10" t="str">
        <f t="shared" si="17"/>
        <v>03241001</v>
      </c>
    </row>
    <row r="1107" spans="1:9">
      <c r="A1107" s="66"/>
      <c r="C1107" s="68">
        <v>3241001</v>
      </c>
      <c r="D1107" s="2" t="s">
        <v>33</v>
      </c>
      <c r="E1107" s="18" t="s">
        <v>1148</v>
      </c>
      <c r="F1107" s="69" t="s">
        <v>34</v>
      </c>
      <c r="G1107" s="3"/>
      <c r="H1107" s="3"/>
      <c r="I1107" s="10" t="str">
        <f t="shared" si="17"/>
        <v>03241001</v>
      </c>
    </row>
    <row r="1108" spans="1:9">
      <c r="A1108" s="66"/>
      <c r="C1108" s="68">
        <v>3241001</v>
      </c>
      <c r="D1108" s="2" t="s">
        <v>35</v>
      </c>
      <c r="E1108" s="19" t="s">
        <v>1150</v>
      </c>
      <c r="F1108" s="69" t="s">
        <v>36</v>
      </c>
      <c r="G1108" s="3">
        <v>1</v>
      </c>
      <c r="H1108" s="3"/>
      <c r="I1108" s="10" t="str">
        <f t="shared" si="17"/>
        <v>03241001</v>
      </c>
    </row>
    <row r="1109" spans="1:9">
      <c r="A1109" s="66"/>
      <c r="C1109" s="68">
        <v>3241001</v>
      </c>
      <c r="D1109" s="2" t="s">
        <v>37</v>
      </c>
      <c r="E1109" s="23" t="s">
        <v>1149</v>
      </c>
      <c r="F1109" s="69" t="s">
        <v>38</v>
      </c>
      <c r="G1109" s="3">
        <v>3</v>
      </c>
      <c r="H1109" s="3">
        <v>459</v>
      </c>
      <c r="I1109" s="10" t="str">
        <f t="shared" si="17"/>
        <v>03241001</v>
      </c>
    </row>
    <row r="1110" spans="1:9">
      <c r="A1110" s="66"/>
      <c r="C1110" s="68">
        <v>3241001</v>
      </c>
      <c r="D1110" s="2" t="s">
        <v>39</v>
      </c>
      <c r="E1110" s="23" t="s">
        <v>1149</v>
      </c>
      <c r="F1110" s="69" t="s">
        <v>40</v>
      </c>
      <c r="G1110" s="3">
        <v>4</v>
      </c>
      <c r="H1110" s="3">
        <v>132</v>
      </c>
      <c r="I1110" s="10" t="str">
        <f t="shared" si="17"/>
        <v>03241001</v>
      </c>
    </row>
    <row r="1111" spans="1:9">
      <c r="A1111" s="66"/>
      <c r="C1111" s="68">
        <v>3241001</v>
      </c>
      <c r="D1111" s="2" t="s">
        <v>41</v>
      </c>
      <c r="E1111" s="16" t="s">
        <v>1146</v>
      </c>
      <c r="F1111" s="69" t="s">
        <v>42</v>
      </c>
      <c r="G1111" s="3"/>
      <c r="H1111" s="3"/>
      <c r="I1111" s="10" t="str">
        <f t="shared" si="17"/>
        <v>03241001</v>
      </c>
    </row>
    <row r="1112" spans="1:9">
      <c r="A1112" s="66"/>
      <c r="C1112" s="68">
        <v>3241001</v>
      </c>
      <c r="D1112" s="2" t="s">
        <v>43</v>
      </c>
      <c r="E1112" s="16" t="s">
        <v>1146</v>
      </c>
      <c r="F1112" s="69" t="s">
        <v>44</v>
      </c>
      <c r="G1112" s="3">
        <v>10</v>
      </c>
      <c r="H1112" s="3">
        <v>930</v>
      </c>
      <c r="I1112" s="10" t="str">
        <f t="shared" si="17"/>
        <v>03241001</v>
      </c>
    </row>
    <row r="1113" spans="1:9">
      <c r="A1113" s="66"/>
      <c r="C1113" s="68">
        <v>3241001</v>
      </c>
      <c r="D1113" s="2" t="s">
        <v>45</v>
      </c>
      <c r="E1113" s="16" t="s">
        <v>1146</v>
      </c>
      <c r="F1113" s="69" t="s">
        <v>46</v>
      </c>
      <c r="G1113" s="3">
        <v>3</v>
      </c>
      <c r="H1113" s="3"/>
      <c r="I1113" s="10" t="str">
        <f t="shared" si="17"/>
        <v>03241001</v>
      </c>
    </row>
    <row r="1114" spans="1:9">
      <c r="A1114" s="66"/>
      <c r="C1114" s="68">
        <v>3241001</v>
      </c>
      <c r="D1114" s="2" t="s">
        <v>47</v>
      </c>
      <c r="E1114" s="16" t="s">
        <v>1146</v>
      </c>
      <c r="F1114" s="69" t="s">
        <v>48</v>
      </c>
      <c r="G1114" s="3">
        <v>13</v>
      </c>
      <c r="H1114" s="3">
        <v>7294</v>
      </c>
      <c r="I1114" s="10" t="str">
        <f t="shared" si="17"/>
        <v>03241001</v>
      </c>
    </row>
    <row r="1115" spans="1:9">
      <c r="A1115" s="66"/>
      <c r="C1115" s="68">
        <v>3241001</v>
      </c>
      <c r="D1115" s="2" t="s">
        <v>49</v>
      </c>
      <c r="E1115" s="14" t="s">
        <v>1144</v>
      </c>
      <c r="F1115" s="69" t="s">
        <v>50</v>
      </c>
      <c r="G1115" s="3">
        <v>12</v>
      </c>
      <c r="H1115" s="3">
        <v>1106</v>
      </c>
      <c r="I1115" s="10" t="str">
        <f t="shared" si="17"/>
        <v>03241001</v>
      </c>
    </row>
    <row r="1116" spans="1:9">
      <c r="A1116" s="66"/>
      <c r="C1116" s="68">
        <v>3241001</v>
      </c>
      <c r="D1116" s="2" t="s">
        <v>51</v>
      </c>
      <c r="E1116" s="15" t="s">
        <v>1145</v>
      </c>
      <c r="F1116" s="69" t="s">
        <v>52</v>
      </c>
      <c r="G1116" s="3">
        <v>2</v>
      </c>
      <c r="H1116" s="3"/>
      <c r="I1116" s="10" t="str">
        <f t="shared" si="17"/>
        <v>03241001</v>
      </c>
    </row>
    <row r="1117" spans="1:9">
      <c r="A1117" s="66"/>
      <c r="C1117" s="68">
        <v>3241001</v>
      </c>
      <c r="D1117" s="2" t="s">
        <v>53</v>
      </c>
      <c r="E1117" s="15" t="s">
        <v>1145</v>
      </c>
      <c r="F1117" s="69" t="s">
        <v>54</v>
      </c>
      <c r="G1117" s="3">
        <v>11</v>
      </c>
      <c r="H1117" s="3">
        <v>1137</v>
      </c>
      <c r="I1117" s="10" t="str">
        <f t="shared" si="17"/>
        <v>03241001</v>
      </c>
    </row>
    <row r="1118" spans="1:9">
      <c r="A1118" s="66"/>
      <c r="C1118" s="68">
        <v>3241001</v>
      </c>
      <c r="D1118" s="2" t="s">
        <v>55</v>
      </c>
      <c r="E1118" s="21" t="s">
        <v>1152</v>
      </c>
      <c r="F1118" s="69" t="s">
        <v>56</v>
      </c>
      <c r="G1118" s="3">
        <v>5</v>
      </c>
      <c r="H1118" s="3">
        <v>839</v>
      </c>
      <c r="I1118" s="10" t="str">
        <f t="shared" si="17"/>
        <v>03241001</v>
      </c>
    </row>
    <row r="1119" spans="1:9">
      <c r="A1119" s="66"/>
      <c r="C1119" s="68">
        <v>3241001</v>
      </c>
      <c r="D1119" s="2" t="s">
        <v>57</v>
      </c>
      <c r="E1119" s="21" t="s">
        <v>1152</v>
      </c>
      <c r="F1119" s="69" t="s">
        <v>58</v>
      </c>
      <c r="G1119" s="3">
        <v>9</v>
      </c>
      <c r="H1119" s="3">
        <v>1943</v>
      </c>
      <c r="I1119" s="10" t="str">
        <f t="shared" si="17"/>
        <v>03241001</v>
      </c>
    </row>
    <row r="1120" spans="1:9">
      <c r="A1120" s="66"/>
      <c r="C1120" s="68">
        <v>3241001</v>
      </c>
      <c r="D1120" s="2" t="s">
        <v>59</v>
      </c>
      <c r="E1120" s="21" t="s">
        <v>1152</v>
      </c>
      <c r="F1120" s="69" t="s">
        <v>60</v>
      </c>
      <c r="G1120" s="3">
        <v>12</v>
      </c>
      <c r="H1120" s="3">
        <v>2695</v>
      </c>
      <c r="I1120" s="10" t="str">
        <f t="shared" si="17"/>
        <v>03241001</v>
      </c>
    </row>
    <row r="1121" spans="1:9">
      <c r="A1121" s="66"/>
      <c r="C1121" s="68">
        <v>3241001</v>
      </c>
      <c r="D1121" s="2" t="s">
        <v>61</v>
      </c>
      <c r="E1121" s="20" t="s">
        <v>1151</v>
      </c>
      <c r="F1121" s="69" t="s">
        <v>62</v>
      </c>
      <c r="G1121" s="3">
        <v>9</v>
      </c>
      <c r="H1121" s="3"/>
      <c r="I1121" s="10" t="str">
        <f t="shared" si="17"/>
        <v>03241001</v>
      </c>
    </row>
    <row r="1122" spans="1:9">
      <c r="A1122" s="66"/>
      <c r="C1122" s="68">
        <v>3241001</v>
      </c>
      <c r="D1122" s="2" t="s">
        <v>63</v>
      </c>
      <c r="E1122" s="20" t="s">
        <v>1151</v>
      </c>
      <c r="F1122" s="69" t="s">
        <v>64</v>
      </c>
      <c r="G1122" s="3"/>
      <c r="H1122" s="3"/>
      <c r="I1122" s="10" t="str">
        <f t="shared" si="17"/>
        <v>03241001</v>
      </c>
    </row>
    <row r="1123" spans="1:9">
      <c r="A1123" s="66"/>
      <c r="C1123" s="68">
        <v>3241001</v>
      </c>
      <c r="D1123" s="2" t="s">
        <v>65</v>
      </c>
      <c r="E1123" s="19" t="s">
        <v>1150</v>
      </c>
      <c r="F1123" s="69" t="s">
        <v>66</v>
      </c>
      <c r="G1123" s="3"/>
      <c r="H1123" s="3"/>
      <c r="I1123" s="10" t="str">
        <f t="shared" si="17"/>
        <v>03241001</v>
      </c>
    </row>
    <row r="1124" spans="1:9">
      <c r="A1124" s="66"/>
      <c r="C1124" s="68">
        <v>3241001</v>
      </c>
      <c r="D1124" s="2" t="s">
        <v>67</v>
      </c>
      <c r="E1124" s="22" t="s">
        <v>1153</v>
      </c>
      <c r="F1124" s="69" t="s">
        <v>68</v>
      </c>
      <c r="G1124" s="3">
        <v>12</v>
      </c>
      <c r="H1124" s="3">
        <v>683</v>
      </c>
      <c r="I1124" s="10" t="str">
        <f t="shared" si="17"/>
        <v>03241001</v>
      </c>
    </row>
    <row r="1125" spans="1:9">
      <c r="A1125" s="66"/>
      <c r="C1125" s="68">
        <v>3241001</v>
      </c>
      <c r="D1125" s="2" t="s">
        <v>69</v>
      </c>
      <c r="E1125" s="21" t="s">
        <v>1152</v>
      </c>
      <c r="F1125" s="69" t="s">
        <v>70</v>
      </c>
      <c r="G1125" s="3">
        <v>21</v>
      </c>
      <c r="H1125" s="3">
        <v>1043</v>
      </c>
      <c r="I1125" s="10" t="str">
        <f t="shared" si="17"/>
        <v>03241001</v>
      </c>
    </row>
    <row r="1126" spans="1:9">
      <c r="A1126" s="66"/>
      <c r="C1126" s="66">
        <v>3241001</v>
      </c>
      <c r="E1126" s="71"/>
      <c r="F1126" s="69" t="s">
        <v>71</v>
      </c>
      <c r="G1126" s="3">
        <v>149</v>
      </c>
      <c r="H1126" s="3">
        <v>39664</v>
      </c>
      <c r="I1126" s="10" t="str">
        <f t="shared" si="17"/>
        <v>03241001</v>
      </c>
    </row>
    <row r="1127" spans="1:9">
      <c r="A1127" s="65" t="s">
        <v>139</v>
      </c>
      <c r="B1127" s="2" t="s">
        <v>140</v>
      </c>
      <c r="C1127" s="68">
        <v>3251</v>
      </c>
      <c r="D1127" s="2" t="s">
        <v>9</v>
      </c>
      <c r="E1127" s="14" t="s">
        <v>1144</v>
      </c>
      <c r="F1127" s="69" t="s">
        <v>10</v>
      </c>
      <c r="G1127" s="3">
        <v>3</v>
      </c>
      <c r="H1127" s="3"/>
      <c r="I1127" s="10" t="str">
        <f t="shared" si="17"/>
        <v>03251</v>
      </c>
    </row>
    <row r="1128" spans="1:9">
      <c r="A1128" s="66"/>
      <c r="C1128" s="68">
        <v>3251</v>
      </c>
      <c r="D1128" s="2" t="s">
        <v>11</v>
      </c>
      <c r="E1128" s="14" t="s">
        <v>1144</v>
      </c>
      <c r="F1128" s="69" t="s">
        <v>12</v>
      </c>
      <c r="G1128" s="3"/>
      <c r="H1128" s="3"/>
      <c r="I1128" s="10" t="str">
        <f t="shared" si="17"/>
        <v>03251</v>
      </c>
    </row>
    <row r="1129" spans="1:9">
      <c r="A1129" s="66"/>
      <c r="C1129" s="68">
        <v>3251</v>
      </c>
      <c r="D1129" s="2" t="s">
        <v>13</v>
      </c>
      <c r="E1129" s="14" t="s">
        <v>1144</v>
      </c>
      <c r="F1129" s="69" t="s">
        <v>14</v>
      </c>
      <c r="G1129" s="3">
        <v>1</v>
      </c>
      <c r="H1129" s="3"/>
      <c r="I1129" s="10" t="str">
        <f t="shared" si="17"/>
        <v>03251</v>
      </c>
    </row>
    <row r="1130" spans="1:9">
      <c r="A1130" s="66"/>
      <c r="C1130" s="68">
        <v>3251</v>
      </c>
      <c r="D1130" s="2" t="s">
        <v>15</v>
      </c>
      <c r="E1130" s="15" t="s">
        <v>1145</v>
      </c>
      <c r="F1130" s="69" t="s">
        <v>16</v>
      </c>
      <c r="G1130" s="3"/>
      <c r="H1130" s="3"/>
      <c r="I1130" s="10" t="str">
        <f t="shared" si="17"/>
        <v>03251</v>
      </c>
    </row>
    <row r="1131" spans="1:9">
      <c r="A1131" s="66"/>
      <c r="C1131" s="68">
        <v>3251</v>
      </c>
      <c r="D1131" s="2" t="s">
        <v>17</v>
      </c>
      <c r="E1131" s="14" t="s">
        <v>1144</v>
      </c>
      <c r="F1131" s="69" t="s">
        <v>18</v>
      </c>
      <c r="G1131" s="3">
        <v>2</v>
      </c>
      <c r="H1131" s="3"/>
      <c r="I1131" s="10" t="str">
        <f t="shared" si="17"/>
        <v>03251</v>
      </c>
    </row>
    <row r="1132" spans="1:9">
      <c r="A1132" s="66"/>
      <c r="C1132" s="68">
        <v>3251</v>
      </c>
      <c r="D1132" s="2" t="s">
        <v>19</v>
      </c>
      <c r="E1132" s="14" t="s">
        <v>1144</v>
      </c>
      <c r="F1132" s="69" t="s">
        <v>20</v>
      </c>
      <c r="G1132" s="3"/>
      <c r="H1132" s="3"/>
      <c r="I1132" s="10" t="str">
        <f t="shared" si="17"/>
        <v>03251</v>
      </c>
    </row>
    <row r="1133" spans="1:9">
      <c r="A1133" s="66"/>
      <c r="C1133" s="68">
        <v>3251</v>
      </c>
      <c r="D1133" s="2" t="s">
        <v>21</v>
      </c>
      <c r="E1133" s="4"/>
      <c r="F1133" s="69" t="s">
        <v>22</v>
      </c>
      <c r="G1133" s="3">
        <v>150</v>
      </c>
      <c r="H1133" s="3"/>
      <c r="I1133" s="10" t="str">
        <f t="shared" si="17"/>
        <v>03251</v>
      </c>
    </row>
    <row r="1134" spans="1:9">
      <c r="A1134" s="66"/>
      <c r="C1134" s="68">
        <v>3251</v>
      </c>
      <c r="D1134" s="2" t="s">
        <v>23</v>
      </c>
      <c r="E1134" s="17" t="s">
        <v>1147</v>
      </c>
      <c r="F1134" s="69" t="s">
        <v>24</v>
      </c>
      <c r="G1134" s="3">
        <v>27</v>
      </c>
      <c r="H1134" s="3">
        <v>1814</v>
      </c>
      <c r="I1134" s="10" t="str">
        <f t="shared" si="17"/>
        <v>03251</v>
      </c>
    </row>
    <row r="1135" spans="1:9">
      <c r="A1135" s="66"/>
      <c r="C1135" s="68">
        <v>3251</v>
      </c>
      <c r="D1135" s="2" t="s">
        <v>25</v>
      </c>
      <c r="E1135" s="17" t="s">
        <v>1147</v>
      </c>
      <c r="F1135" s="69" t="s">
        <v>26</v>
      </c>
      <c r="G1135" s="3">
        <v>3</v>
      </c>
      <c r="H1135" s="3"/>
      <c r="I1135" s="10" t="str">
        <f t="shared" si="17"/>
        <v>03251</v>
      </c>
    </row>
    <row r="1136" spans="1:9">
      <c r="A1136" s="66"/>
      <c r="C1136" s="68">
        <v>3251</v>
      </c>
      <c r="D1136" s="2" t="s">
        <v>27</v>
      </c>
      <c r="E1136" s="17" t="s">
        <v>1147</v>
      </c>
      <c r="F1136" s="69" t="s">
        <v>28</v>
      </c>
      <c r="G1136" s="3"/>
      <c r="H1136" s="3"/>
      <c r="I1136" s="10" t="str">
        <f t="shared" si="17"/>
        <v>03251</v>
      </c>
    </row>
    <row r="1137" spans="1:9">
      <c r="A1137" s="66"/>
      <c r="C1137" s="68">
        <v>3251</v>
      </c>
      <c r="D1137" s="2" t="s">
        <v>29</v>
      </c>
      <c r="E1137" s="18" t="s">
        <v>1148</v>
      </c>
      <c r="F1137" s="69" t="s">
        <v>30</v>
      </c>
      <c r="G1137" s="3">
        <v>2</v>
      </c>
      <c r="H1137" s="3"/>
      <c r="I1137" s="10" t="str">
        <f t="shared" si="17"/>
        <v>03251</v>
      </c>
    </row>
    <row r="1138" spans="1:9">
      <c r="A1138" s="66"/>
      <c r="C1138" s="68">
        <v>3251</v>
      </c>
      <c r="D1138" s="2" t="s">
        <v>31</v>
      </c>
      <c r="E1138" s="18" t="s">
        <v>1148</v>
      </c>
      <c r="F1138" s="69" t="s">
        <v>32</v>
      </c>
      <c r="G1138" s="3"/>
      <c r="H1138" s="3"/>
      <c r="I1138" s="10" t="str">
        <f t="shared" si="17"/>
        <v>03251</v>
      </c>
    </row>
    <row r="1139" spans="1:9">
      <c r="A1139" s="66"/>
      <c r="C1139" s="68">
        <v>3251</v>
      </c>
      <c r="D1139" s="2" t="s">
        <v>33</v>
      </c>
      <c r="E1139" s="18" t="s">
        <v>1148</v>
      </c>
      <c r="F1139" s="69" t="s">
        <v>34</v>
      </c>
      <c r="G1139" s="3">
        <v>1</v>
      </c>
      <c r="H1139" s="3"/>
      <c r="I1139" s="10" t="str">
        <f t="shared" si="17"/>
        <v>03251</v>
      </c>
    </row>
    <row r="1140" spans="1:9">
      <c r="A1140" s="66"/>
      <c r="C1140" s="68">
        <v>3251</v>
      </c>
      <c r="D1140" s="2" t="s">
        <v>35</v>
      </c>
      <c r="E1140" s="19" t="s">
        <v>1150</v>
      </c>
      <c r="F1140" s="69" t="s">
        <v>36</v>
      </c>
      <c r="G1140" s="3">
        <v>5</v>
      </c>
      <c r="H1140" s="3">
        <v>257</v>
      </c>
      <c r="I1140" s="10" t="str">
        <f t="shared" si="17"/>
        <v>03251</v>
      </c>
    </row>
    <row r="1141" spans="1:9">
      <c r="A1141" s="66"/>
      <c r="C1141" s="68">
        <v>3251</v>
      </c>
      <c r="D1141" s="2" t="s">
        <v>37</v>
      </c>
      <c r="E1141" s="23" t="s">
        <v>1149</v>
      </c>
      <c r="F1141" s="69" t="s">
        <v>38</v>
      </c>
      <c r="G1141" s="3">
        <v>1</v>
      </c>
      <c r="H1141" s="3"/>
      <c r="I1141" s="10" t="str">
        <f t="shared" si="17"/>
        <v>03251</v>
      </c>
    </row>
    <row r="1142" spans="1:9">
      <c r="A1142" s="66"/>
      <c r="C1142" s="68">
        <v>3251</v>
      </c>
      <c r="D1142" s="2" t="s">
        <v>39</v>
      </c>
      <c r="E1142" s="23" t="s">
        <v>1149</v>
      </c>
      <c r="F1142" s="69" t="s">
        <v>40</v>
      </c>
      <c r="G1142" s="3">
        <v>7</v>
      </c>
      <c r="H1142" s="3">
        <v>329</v>
      </c>
      <c r="I1142" s="10" t="str">
        <f t="shared" si="17"/>
        <v>03251</v>
      </c>
    </row>
    <row r="1143" spans="1:9">
      <c r="A1143" s="66"/>
      <c r="C1143" s="68">
        <v>3251</v>
      </c>
      <c r="D1143" s="2" t="s">
        <v>41</v>
      </c>
      <c r="E1143" s="16" t="s">
        <v>1146</v>
      </c>
      <c r="F1143" s="69" t="s">
        <v>42</v>
      </c>
      <c r="G1143" s="3"/>
      <c r="H1143" s="3"/>
      <c r="I1143" s="10" t="str">
        <f t="shared" si="17"/>
        <v>03251</v>
      </c>
    </row>
    <row r="1144" spans="1:9">
      <c r="A1144" s="66"/>
      <c r="C1144" s="68">
        <v>3251</v>
      </c>
      <c r="D1144" s="2" t="s">
        <v>43</v>
      </c>
      <c r="E1144" s="16" t="s">
        <v>1146</v>
      </c>
      <c r="F1144" s="69" t="s">
        <v>44</v>
      </c>
      <c r="G1144" s="3">
        <v>6</v>
      </c>
      <c r="H1144" s="3">
        <v>2123</v>
      </c>
      <c r="I1144" s="10" t="str">
        <f t="shared" si="17"/>
        <v>03251</v>
      </c>
    </row>
    <row r="1145" spans="1:9">
      <c r="A1145" s="66"/>
      <c r="C1145" s="68">
        <v>3251</v>
      </c>
      <c r="D1145" s="2" t="s">
        <v>45</v>
      </c>
      <c r="E1145" s="16" t="s">
        <v>1146</v>
      </c>
      <c r="F1145" s="69" t="s">
        <v>46</v>
      </c>
      <c r="G1145" s="3"/>
      <c r="H1145" s="3"/>
      <c r="I1145" s="10" t="str">
        <f t="shared" si="17"/>
        <v>03251</v>
      </c>
    </row>
    <row r="1146" spans="1:9">
      <c r="A1146" s="66"/>
      <c r="C1146" s="68">
        <v>3251</v>
      </c>
      <c r="D1146" s="2" t="s">
        <v>47</v>
      </c>
      <c r="E1146" s="16" t="s">
        <v>1146</v>
      </c>
      <c r="F1146" s="69" t="s">
        <v>48</v>
      </c>
      <c r="G1146" s="3">
        <v>13</v>
      </c>
      <c r="H1146" s="3">
        <v>1211</v>
      </c>
      <c r="I1146" s="10" t="str">
        <f t="shared" si="17"/>
        <v>03251</v>
      </c>
    </row>
    <row r="1147" spans="1:9">
      <c r="A1147" s="66"/>
      <c r="C1147" s="68">
        <v>3251</v>
      </c>
      <c r="D1147" s="2" t="s">
        <v>49</v>
      </c>
      <c r="E1147" s="14" t="s">
        <v>1144</v>
      </c>
      <c r="F1147" s="69" t="s">
        <v>50</v>
      </c>
      <c r="G1147" s="3">
        <v>7</v>
      </c>
      <c r="H1147" s="3"/>
      <c r="I1147" s="10" t="str">
        <f t="shared" si="17"/>
        <v>03251</v>
      </c>
    </row>
    <row r="1148" spans="1:9">
      <c r="A1148" s="66"/>
      <c r="C1148" s="68">
        <v>3251</v>
      </c>
      <c r="D1148" s="2" t="s">
        <v>51</v>
      </c>
      <c r="E1148" s="15" t="s">
        <v>1145</v>
      </c>
      <c r="F1148" s="69" t="s">
        <v>52</v>
      </c>
      <c r="G1148" s="3">
        <v>3</v>
      </c>
      <c r="H1148" s="3">
        <v>356</v>
      </c>
      <c r="I1148" s="10" t="str">
        <f t="shared" si="17"/>
        <v>03251</v>
      </c>
    </row>
    <row r="1149" spans="1:9">
      <c r="A1149" s="66"/>
      <c r="C1149" s="68">
        <v>3251</v>
      </c>
      <c r="D1149" s="2" t="s">
        <v>53</v>
      </c>
      <c r="E1149" s="15" t="s">
        <v>1145</v>
      </c>
      <c r="F1149" s="69" t="s">
        <v>54</v>
      </c>
      <c r="G1149" s="3">
        <v>27</v>
      </c>
      <c r="H1149" s="3">
        <v>1302</v>
      </c>
      <c r="I1149" s="10" t="str">
        <f t="shared" si="17"/>
        <v>03251</v>
      </c>
    </row>
    <row r="1150" spans="1:9">
      <c r="A1150" s="66"/>
      <c r="C1150" s="68">
        <v>3251</v>
      </c>
      <c r="D1150" s="2" t="s">
        <v>55</v>
      </c>
      <c r="E1150" s="21" t="s">
        <v>1152</v>
      </c>
      <c r="F1150" s="69" t="s">
        <v>56</v>
      </c>
      <c r="G1150" s="3">
        <v>3</v>
      </c>
      <c r="H1150" s="3"/>
      <c r="I1150" s="10" t="str">
        <f t="shared" si="17"/>
        <v>03251</v>
      </c>
    </row>
    <row r="1151" spans="1:9">
      <c r="A1151" s="66"/>
      <c r="C1151" s="68">
        <v>3251</v>
      </c>
      <c r="D1151" s="2" t="s">
        <v>57</v>
      </c>
      <c r="E1151" s="21" t="s">
        <v>1152</v>
      </c>
      <c r="F1151" s="69" t="s">
        <v>58</v>
      </c>
      <c r="G1151" s="3">
        <v>4</v>
      </c>
      <c r="H1151" s="3">
        <v>349</v>
      </c>
      <c r="I1151" s="10" t="str">
        <f t="shared" si="17"/>
        <v>03251</v>
      </c>
    </row>
    <row r="1152" spans="1:9">
      <c r="A1152" s="66"/>
      <c r="C1152" s="68">
        <v>3251</v>
      </c>
      <c r="D1152" s="2" t="s">
        <v>59</v>
      </c>
      <c r="E1152" s="21" t="s">
        <v>1152</v>
      </c>
      <c r="F1152" s="69" t="s">
        <v>60</v>
      </c>
      <c r="G1152" s="3">
        <v>20</v>
      </c>
      <c r="H1152" s="3">
        <v>1757</v>
      </c>
      <c r="I1152" s="10" t="str">
        <f t="shared" si="17"/>
        <v>03251</v>
      </c>
    </row>
    <row r="1153" spans="1:9">
      <c r="A1153" s="66"/>
      <c r="C1153" s="68">
        <v>3251</v>
      </c>
      <c r="D1153" s="2" t="s">
        <v>61</v>
      </c>
      <c r="E1153" s="20" t="s">
        <v>1151</v>
      </c>
      <c r="F1153" s="69" t="s">
        <v>62</v>
      </c>
      <c r="G1153" s="3">
        <v>6</v>
      </c>
      <c r="H1153" s="3"/>
      <c r="I1153" s="10" t="str">
        <f t="shared" si="17"/>
        <v>03251</v>
      </c>
    </row>
    <row r="1154" spans="1:9">
      <c r="A1154" s="66"/>
      <c r="C1154" s="68">
        <v>3251</v>
      </c>
      <c r="D1154" s="2" t="s">
        <v>63</v>
      </c>
      <c r="E1154" s="20" t="s">
        <v>1151</v>
      </c>
      <c r="F1154" s="69" t="s">
        <v>64</v>
      </c>
      <c r="G1154" s="3">
        <v>3</v>
      </c>
      <c r="H1154" s="3"/>
      <c r="I1154" s="10" t="str">
        <f t="shared" si="17"/>
        <v>03251</v>
      </c>
    </row>
    <row r="1155" spans="1:9">
      <c r="A1155" s="66"/>
      <c r="C1155" s="68">
        <v>3251</v>
      </c>
      <c r="D1155" s="2" t="s">
        <v>65</v>
      </c>
      <c r="E1155" s="19" t="s">
        <v>1150</v>
      </c>
      <c r="F1155" s="69" t="s">
        <v>66</v>
      </c>
      <c r="G1155" s="3">
        <v>2</v>
      </c>
      <c r="H1155" s="3"/>
      <c r="I1155" s="10" t="str">
        <f t="shared" si="17"/>
        <v>03251</v>
      </c>
    </row>
    <row r="1156" spans="1:9">
      <c r="A1156" s="66"/>
      <c r="C1156" s="68">
        <v>3251</v>
      </c>
      <c r="D1156" s="2" t="s">
        <v>67</v>
      </c>
      <c r="E1156" s="22" t="s">
        <v>1153</v>
      </c>
      <c r="F1156" s="69" t="s">
        <v>68</v>
      </c>
      <c r="G1156" s="3">
        <v>4</v>
      </c>
      <c r="H1156" s="3">
        <v>147</v>
      </c>
      <c r="I1156" s="10" t="str">
        <f t="shared" si="17"/>
        <v>03251</v>
      </c>
    </row>
    <row r="1157" spans="1:9">
      <c r="A1157" s="66"/>
      <c r="C1157" s="68">
        <v>3251</v>
      </c>
      <c r="D1157" s="2" t="s">
        <v>69</v>
      </c>
      <c r="E1157" s="21" t="s">
        <v>1152</v>
      </c>
      <c r="F1157" s="69" t="s">
        <v>70</v>
      </c>
      <c r="G1157" s="3">
        <v>6</v>
      </c>
      <c r="H1157" s="3">
        <v>344</v>
      </c>
      <c r="I1157" s="10" t="str">
        <f t="shared" si="17"/>
        <v>03251</v>
      </c>
    </row>
    <row r="1158" spans="1:9">
      <c r="A1158" s="66"/>
      <c r="C1158" s="66">
        <v>3251</v>
      </c>
      <c r="E1158" s="71"/>
      <c r="F1158" s="69" t="s">
        <v>71</v>
      </c>
      <c r="G1158" s="3">
        <v>153</v>
      </c>
      <c r="H1158" s="3">
        <v>14110</v>
      </c>
      <c r="I1158" s="10" t="str">
        <f t="shared" si="17"/>
        <v>03251</v>
      </c>
    </row>
    <row r="1159" spans="1:9">
      <c r="A1159" s="65" t="s">
        <v>141</v>
      </c>
      <c r="B1159" s="2" t="s">
        <v>142</v>
      </c>
      <c r="C1159" s="68">
        <v>3252</v>
      </c>
      <c r="D1159" s="2" t="s">
        <v>9</v>
      </c>
      <c r="E1159" s="14" t="s">
        <v>1144</v>
      </c>
      <c r="F1159" s="69" t="s">
        <v>10</v>
      </c>
      <c r="G1159" s="3">
        <v>2</v>
      </c>
      <c r="H1159" s="3"/>
      <c r="I1159" s="10" t="str">
        <f t="shared" si="17"/>
        <v>03252</v>
      </c>
    </row>
    <row r="1160" spans="1:9">
      <c r="A1160" s="66"/>
      <c r="C1160" s="68">
        <v>3252</v>
      </c>
      <c r="D1160" s="2" t="s">
        <v>11</v>
      </c>
      <c r="E1160" s="14" t="s">
        <v>1144</v>
      </c>
      <c r="F1160" s="69" t="s">
        <v>12</v>
      </c>
      <c r="G1160" s="3"/>
      <c r="H1160" s="3"/>
      <c r="I1160" s="10" t="str">
        <f t="shared" si="17"/>
        <v>03252</v>
      </c>
    </row>
    <row r="1161" spans="1:9">
      <c r="A1161" s="66"/>
      <c r="C1161" s="68">
        <v>3252</v>
      </c>
      <c r="D1161" s="2" t="s">
        <v>13</v>
      </c>
      <c r="E1161" s="14" t="s">
        <v>1144</v>
      </c>
      <c r="F1161" s="69" t="s">
        <v>14</v>
      </c>
      <c r="G1161" s="3"/>
      <c r="H1161" s="3"/>
      <c r="I1161" s="10" t="str">
        <f t="shared" ref="I1161:I1224" si="18">IF(A1161="",I1160,A1161)</f>
        <v>03252</v>
      </c>
    </row>
    <row r="1162" spans="1:9">
      <c r="A1162" s="66"/>
      <c r="C1162" s="68">
        <v>3252</v>
      </c>
      <c r="D1162" s="2" t="s">
        <v>15</v>
      </c>
      <c r="E1162" s="15" t="s">
        <v>1145</v>
      </c>
      <c r="F1162" s="69" t="s">
        <v>16</v>
      </c>
      <c r="G1162" s="3"/>
      <c r="H1162" s="3"/>
      <c r="I1162" s="10" t="str">
        <f t="shared" si="18"/>
        <v>03252</v>
      </c>
    </row>
    <row r="1163" spans="1:9">
      <c r="A1163" s="66"/>
      <c r="C1163" s="68">
        <v>3252</v>
      </c>
      <c r="D1163" s="2" t="s">
        <v>17</v>
      </c>
      <c r="E1163" s="14" t="s">
        <v>1144</v>
      </c>
      <c r="F1163" s="69" t="s">
        <v>18</v>
      </c>
      <c r="G1163" s="3">
        <v>2</v>
      </c>
      <c r="H1163" s="3"/>
      <c r="I1163" s="10" t="str">
        <f t="shared" si="18"/>
        <v>03252</v>
      </c>
    </row>
    <row r="1164" spans="1:9">
      <c r="A1164" s="66"/>
      <c r="C1164" s="68">
        <v>3252</v>
      </c>
      <c r="D1164" s="2" t="s">
        <v>19</v>
      </c>
      <c r="E1164" s="14" t="s">
        <v>1144</v>
      </c>
      <c r="F1164" s="69" t="s">
        <v>20</v>
      </c>
      <c r="G1164" s="3"/>
      <c r="H1164" s="3"/>
      <c r="I1164" s="10" t="str">
        <f t="shared" si="18"/>
        <v>03252</v>
      </c>
    </row>
    <row r="1165" spans="1:9">
      <c r="A1165" s="66"/>
      <c r="C1165" s="68">
        <v>3252</v>
      </c>
      <c r="D1165" s="2" t="s">
        <v>21</v>
      </c>
      <c r="E1165" s="4"/>
      <c r="F1165" s="69" t="s">
        <v>22</v>
      </c>
      <c r="G1165" s="3">
        <v>69</v>
      </c>
      <c r="H1165" s="3"/>
      <c r="I1165" s="10" t="str">
        <f t="shared" si="18"/>
        <v>03252</v>
      </c>
    </row>
    <row r="1166" spans="1:9">
      <c r="A1166" s="66"/>
      <c r="C1166" s="68">
        <v>3252</v>
      </c>
      <c r="D1166" s="2" t="s">
        <v>23</v>
      </c>
      <c r="E1166" s="17" t="s">
        <v>1147</v>
      </c>
      <c r="F1166" s="69" t="s">
        <v>24</v>
      </c>
      <c r="G1166" s="3">
        <v>9</v>
      </c>
      <c r="H1166" s="3">
        <v>677</v>
      </c>
      <c r="I1166" s="10" t="str">
        <f t="shared" si="18"/>
        <v>03252</v>
      </c>
    </row>
    <row r="1167" spans="1:9">
      <c r="A1167" s="66"/>
      <c r="C1167" s="68">
        <v>3252</v>
      </c>
      <c r="D1167" s="2" t="s">
        <v>25</v>
      </c>
      <c r="E1167" s="17" t="s">
        <v>1147</v>
      </c>
      <c r="F1167" s="69" t="s">
        <v>26</v>
      </c>
      <c r="G1167" s="3">
        <v>2</v>
      </c>
      <c r="H1167" s="3"/>
      <c r="I1167" s="10" t="str">
        <f t="shared" si="18"/>
        <v>03252</v>
      </c>
    </row>
    <row r="1168" spans="1:9">
      <c r="A1168" s="66"/>
      <c r="C1168" s="68">
        <v>3252</v>
      </c>
      <c r="D1168" s="2" t="s">
        <v>27</v>
      </c>
      <c r="E1168" s="17" t="s">
        <v>1147</v>
      </c>
      <c r="F1168" s="69" t="s">
        <v>28</v>
      </c>
      <c r="G1168" s="3"/>
      <c r="H1168" s="3"/>
      <c r="I1168" s="10" t="str">
        <f t="shared" si="18"/>
        <v>03252</v>
      </c>
    </row>
    <row r="1169" spans="1:9">
      <c r="A1169" s="66"/>
      <c r="C1169" s="68">
        <v>3252</v>
      </c>
      <c r="D1169" s="2" t="s">
        <v>29</v>
      </c>
      <c r="E1169" s="18" t="s">
        <v>1148</v>
      </c>
      <c r="F1169" s="69" t="s">
        <v>30</v>
      </c>
      <c r="G1169" s="3">
        <v>2</v>
      </c>
      <c r="H1169" s="3"/>
      <c r="I1169" s="10" t="str">
        <f t="shared" si="18"/>
        <v>03252</v>
      </c>
    </row>
    <row r="1170" spans="1:9">
      <c r="A1170" s="66"/>
      <c r="C1170" s="68">
        <v>3252</v>
      </c>
      <c r="D1170" s="2" t="s">
        <v>31</v>
      </c>
      <c r="E1170" s="18" t="s">
        <v>1148</v>
      </c>
      <c r="F1170" s="69" t="s">
        <v>32</v>
      </c>
      <c r="G1170" s="3"/>
      <c r="H1170" s="3"/>
      <c r="I1170" s="10" t="str">
        <f t="shared" si="18"/>
        <v>03252</v>
      </c>
    </row>
    <row r="1171" spans="1:9">
      <c r="A1171" s="66"/>
      <c r="C1171" s="68">
        <v>3252</v>
      </c>
      <c r="D1171" s="2" t="s">
        <v>33</v>
      </c>
      <c r="E1171" s="18" t="s">
        <v>1148</v>
      </c>
      <c r="F1171" s="69" t="s">
        <v>34</v>
      </c>
      <c r="G1171" s="3"/>
      <c r="H1171" s="3"/>
      <c r="I1171" s="10" t="str">
        <f t="shared" si="18"/>
        <v>03252</v>
      </c>
    </row>
    <row r="1172" spans="1:9">
      <c r="A1172" s="66"/>
      <c r="C1172" s="68">
        <v>3252</v>
      </c>
      <c r="D1172" s="2" t="s">
        <v>35</v>
      </c>
      <c r="E1172" s="19" t="s">
        <v>1150</v>
      </c>
      <c r="F1172" s="69" t="s">
        <v>36</v>
      </c>
      <c r="G1172" s="3">
        <v>1</v>
      </c>
      <c r="H1172" s="3"/>
      <c r="I1172" s="10" t="str">
        <f t="shared" si="18"/>
        <v>03252</v>
      </c>
    </row>
    <row r="1173" spans="1:9">
      <c r="A1173" s="66"/>
      <c r="C1173" s="68">
        <v>3252</v>
      </c>
      <c r="D1173" s="2" t="s">
        <v>37</v>
      </c>
      <c r="E1173" s="23" t="s">
        <v>1149</v>
      </c>
      <c r="F1173" s="69" t="s">
        <v>38</v>
      </c>
      <c r="G1173" s="3"/>
      <c r="H1173" s="3"/>
      <c r="I1173" s="10" t="str">
        <f t="shared" si="18"/>
        <v>03252</v>
      </c>
    </row>
    <row r="1174" spans="1:9">
      <c r="A1174" s="66"/>
      <c r="C1174" s="68">
        <v>3252</v>
      </c>
      <c r="D1174" s="2" t="s">
        <v>39</v>
      </c>
      <c r="E1174" s="23" t="s">
        <v>1149</v>
      </c>
      <c r="F1174" s="69" t="s">
        <v>40</v>
      </c>
      <c r="G1174" s="3">
        <v>1</v>
      </c>
      <c r="H1174" s="3"/>
      <c r="I1174" s="10" t="str">
        <f t="shared" si="18"/>
        <v>03252</v>
      </c>
    </row>
    <row r="1175" spans="1:9">
      <c r="A1175" s="66"/>
      <c r="C1175" s="68">
        <v>3252</v>
      </c>
      <c r="D1175" s="2" t="s">
        <v>41</v>
      </c>
      <c r="E1175" s="16" t="s">
        <v>1146</v>
      </c>
      <c r="F1175" s="69" t="s">
        <v>42</v>
      </c>
      <c r="G1175" s="3"/>
      <c r="H1175" s="3"/>
      <c r="I1175" s="10" t="str">
        <f t="shared" si="18"/>
        <v>03252</v>
      </c>
    </row>
    <row r="1176" spans="1:9">
      <c r="A1176" s="66"/>
      <c r="C1176" s="68">
        <v>3252</v>
      </c>
      <c r="D1176" s="2" t="s">
        <v>43</v>
      </c>
      <c r="E1176" s="16" t="s">
        <v>1146</v>
      </c>
      <c r="F1176" s="69" t="s">
        <v>44</v>
      </c>
      <c r="G1176" s="3">
        <v>6</v>
      </c>
      <c r="H1176" s="3">
        <v>1128</v>
      </c>
      <c r="I1176" s="10" t="str">
        <f t="shared" si="18"/>
        <v>03252</v>
      </c>
    </row>
    <row r="1177" spans="1:9">
      <c r="A1177" s="66"/>
      <c r="C1177" s="68">
        <v>3252</v>
      </c>
      <c r="D1177" s="2" t="s">
        <v>45</v>
      </c>
      <c r="E1177" s="16" t="s">
        <v>1146</v>
      </c>
      <c r="F1177" s="69" t="s">
        <v>46</v>
      </c>
      <c r="G1177" s="3">
        <v>3</v>
      </c>
      <c r="H1177" s="3">
        <v>719</v>
      </c>
      <c r="I1177" s="10" t="str">
        <f t="shared" si="18"/>
        <v>03252</v>
      </c>
    </row>
    <row r="1178" spans="1:9">
      <c r="A1178" s="66"/>
      <c r="C1178" s="68">
        <v>3252</v>
      </c>
      <c r="D1178" s="2" t="s">
        <v>47</v>
      </c>
      <c r="E1178" s="16" t="s">
        <v>1146</v>
      </c>
      <c r="F1178" s="69" t="s">
        <v>48</v>
      </c>
      <c r="G1178" s="3">
        <v>5</v>
      </c>
      <c r="H1178" s="3"/>
      <c r="I1178" s="10" t="str">
        <f t="shared" si="18"/>
        <v>03252</v>
      </c>
    </row>
    <row r="1179" spans="1:9">
      <c r="A1179" s="66"/>
      <c r="C1179" s="68">
        <v>3252</v>
      </c>
      <c r="D1179" s="2" t="s">
        <v>49</v>
      </c>
      <c r="E1179" s="14" t="s">
        <v>1144</v>
      </c>
      <c r="F1179" s="69" t="s">
        <v>50</v>
      </c>
      <c r="G1179" s="3">
        <v>4</v>
      </c>
      <c r="H1179" s="3"/>
      <c r="I1179" s="10" t="str">
        <f t="shared" si="18"/>
        <v>03252</v>
      </c>
    </row>
    <row r="1180" spans="1:9">
      <c r="A1180" s="66"/>
      <c r="C1180" s="68">
        <v>3252</v>
      </c>
      <c r="D1180" s="2" t="s">
        <v>51</v>
      </c>
      <c r="E1180" s="15" t="s">
        <v>1145</v>
      </c>
      <c r="F1180" s="69" t="s">
        <v>52</v>
      </c>
      <c r="G1180" s="3"/>
      <c r="H1180" s="3"/>
      <c r="I1180" s="10" t="str">
        <f t="shared" si="18"/>
        <v>03252</v>
      </c>
    </row>
    <row r="1181" spans="1:9">
      <c r="A1181" s="66"/>
      <c r="C1181" s="68">
        <v>3252</v>
      </c>
      <c r="D1181" s="2" t="s">
        <v>53</v>
      </c>
      <c r="E1181" s="15" t="s">
        <v>1145</v>
      </c>
      <c r="F1181" s="69" t="s">
        <v>54</v>
      </c>
      <c r="G1181" s="3">
        <v>2</v>
      </c>
      <c r="H1181" s="3"/>
      <c r="I1181" s="10" t="str">
        <f t="shared" si="18"/>
        <v>03252</v>
      </c>
    </row>
    <row r="1182" spans="1:9">
      <c r="A1182" s="66"/>
      <c r="C1182" s="68">
        <v>3252</v>
      </c>
      <c r="D1182" s="2" t="s">
        <v>55</v>
      </c>
      <c r="E1182" s="21" t="s">
        <v>1152</v>
      </c>
      <c r="F1182" s="69" t="s">
        <v>56</v>
      </c>
      <c r="G1182" s="3">
        <v>3</v>
      </c>
      <c r="H1182" s="3">
        <v>188</v>
      </c>
      <c r="I1182" s="10" t="str">
        <f t="shared" si="18"/>
        <v>03252</v>
      </c>
    </row>
    <row r="1183" spans="1:9">
      <c r="A1183" s="66"/>
      <c r="C1183" s="68">
        <v>3252</v>
      </c>
      <c r="D1183" s="2" t="s">
        <v>57</v>
      </c>
      <c r="E1183" s="21" t="s">
        <v>1152</v>
      </c>
      <c r="F1183" s="69" t="s">
        <v>58</v>
      </c>
      <c r="G1183" s="3">
        <v>9</v>
      </c>
      <c r="H1183" s="3">
        <v>2653</v>
      </c>
      <c r="I1183" s="10" t="str">
        <f t="shared" si="18"/>
        <v>03252</v>
      </c>
    </row>
    <row r="1184" spans="1:9">
      <c r="A1184" s="66"/>
      <c r="C1184" s="68">
        <v>3252</v>
      </c>
      <c r="D1184" s="2" t="s">
        <v>59</v>
      </c>
      <c r="E1184" s="21" t="s">
        <v>1152</v>
      </c>
      <c r="F1184" s="69" t="s">
        <v>60</v>
      </c>
      <c r="G1184" s="3">
        <v>12</v>
      </c>
      <c r="H1184" s="3">
        <v>2699</v>
      </c>
      <c r="I1184" s="10" t="str">
        <f t="shared" si="18"/>
        <v>03252</v>
      </c>
    </row>
    <row r="1185" spans="1:9">
      <c r="A1185" s="66"/>
      <c r="C1185" s="68">
        <v>3252</v>
      </c>
      <c r="D1185" s="2" t="s">
        <v>61</v>
      </c>
      <c r="E1185" s="20" t="s">
        <v>1151</v>
      </c>
      <c r="F1185" s="69" t="s">
        <v>62</v>
      </c>
      <c r="G1185" s="3">
        <v>1</v>
      </c>
      <c r="H1185" s="3"/>
      <c r="I1185" s="10" t="str">
        <f t="shared" si="18"/>
        <v>03252</v>
      </c>
    </row>
    <row r="1186" spans="1:9">
      <c r="A1186" s="66"/>
      <c r="C1186" s="68">
        <v>3252</v>
      </c>
      <c r="D1186" s="2" t="s">
        <v>63</v>
      </c>
      <c r="E1186" s="20" t="s">
        <v>1151</v>
      </c>
      <c r="F1186" s="69" t="s">
        <v>64</v>
      </c>
      <c r="G1186" s="3"/>
      <c r="H1186" s="3"/>
      <c r="I1186" s="10" t="str">
        <f t="shared" si="18"/>
        <v>03252</v>
      </c>
    </row>
    <row r="1187" spans="1:9">
      <c r="A1187" s="66"/>
      <c r="C1187" s="68">
        <v>3252</v>
      </c>
      <c r="D1187" s="2" t="s">
        <v>65</v>
      </c>
      <c r="E1187" s="19" t="s">
        <v>1150</v>
      </c>
      <c r="F1187" s="69" t="s">
        <v>66</v>
      </c>
      <c r="G1187" s="3">
        <v>5</v>
      </c>
      <c r="H1187" s="3">
        <v>1043</v>
      </c>
      <c r="I1187" s="10" t="str">
        <f t="shared" si="18"/>
        <v>03252</v>
      </c>
    </row>
    <row r="1188" spans="1:9">
      <c r="A1188" s="66"/>
      <c r="C1188" s="68">
        <v>3252</v>
      </c>
      <c r="D1188" s="2" t="s">
        <v>67</v>
      </c>
      <c r="E1188" s="22" t="s">
        <v>1153</v>
      </c>
      <c r="F1188" s="69" t="s">
        <v>68</v>
      </c>
      <c r="G1188" s="3">
        <v>2</v>
      </c>
      <c r="H1188" s="3"/>
      <c r="I1188" s="10" t="str">
        <f t="shared" si="18"/>
        <v>03252</v>
      </c>
    </row>
    <row r="1189" spans="1:9">
      <c r="A1189" s="66"/>
      <c r="C1189" s="68">
        <v>3252</v>
      </c>
      <c r="D1189" s="2" t="s">
        <v>69</v>
      </c>
      <c r="E1189" s="21" t="s">
        <v>1152</v>
      </c>
      <c r="F1189" s="69" t="s">
        <v>70</v>
      </c>
      <c r="G1189" s="3">
        <v>2</v>
      </c>
      <c r="H1189" s="3"/>
      <c r="I1189" s="10" t="str">
        <f t="shared" si="18"/>
        <v>03252</v>
      </c>
    </row>
    <row r="1190" spans="1:9">
      <c r="A1190" s="66"/>
      <c r="C1190" s="66">
        <v>3252</v>
      </c>
      <c r="E1190" s="71"/>
      <c r="F1190" s="69" t="s">
        <v>71</v>
      </c>
      <c r="G1190" s="3">
        <v>71</v>
      </c>
      <c r="H1190" s="3">
        <v>10598</v>
      </c>
      <c r="I1190" s="10" t="str">
        <f t="shared" si="18"/>
        <v>03252</v>
      </c>
    </row>
    <row r="1191" spans="1:9">
      <c r="A1191" s="65" t="s">
        <v>143</v>
      </c>
      <c r="B1191" s="2" t="s">
        <v>144</v>
      </c>
      <c r="C1191" s="68">
        <v>3254</v>
      </c>
      <c r="D1191" s="2" t="s">
        <v>9</v>
      </c>
      <c r="E1191" s="14" t="s">
        <v>1144</v>
      </c>
      <c r="F1191" s="69" t="s">
        <v>10</v>
      </c>
      <c r="G1191" s="3">
        <v>5</v>
      </c>
      <c r="H1191" s="3">
        <v>159</v>
      </c>
      <c r="I1191" s="10" t="str">
        <f t="shared" si="18"/>
        <v>03254</v>
      </c>
    </row>
    <row r="1192" spans="1:9">
      <c r="A1192" s="66"/>
      <c r="C1192" s="68">
        <v>3254</v>
      </c>
      <c r="D1192" s="2" t="s">
        <v>11</v>
      </c>
      <c r="E1192" s="14" t="s">
        <v>1144</v>
      </c>
      <c r="F1192" s="69" t="s">
        <v>12</v>
      </c>
      <c r="G1192" s="3"/>
      <c r="H1192" s="3"/>
      <c r="I1192" s="10" t="str">
        <f t="shared" si="18"/>
        <v>03254</v>
      </c>
    </row>
    <row r="1193" spans="1:9">
      <c r="A1193" s="66"/>
      <c r="C1193" s="68">
        <v>3254</v>
      </c>
      <c r="D1193" s="2" t="s">
        <v>13</v>
      </c>
      <c r="E1193" s="14" t="s">
        <v>1144</v>
      </c>
      <c r="F1193" s="69" t="s">
        <v>14</v>
      </c>
      <c r="G1193" s="3"/>
      <c r="H1193" s="3"/>
      <c r="I1193" s="10" t="str">
        <f t="shared" si="18"/>
        <v>03254</v>
      </c>
    </row>
    <row r="1194" spans="1:9">
      <c r="A1194" s="66"/>
      <c r="C1194" s="68">
        <v>3254</v>
      </c>
      <c r="D1194" s="2" t="s">
        <v>15</v>
      </c>
      <c r="E1194" s="15" t="s">
        <v>1145</v>
      </c>
      <c r="F1194" s="69" t="s">
        <v>16</v>
      </c>
      <c r="G1194" s="3"/>
      <c r="H1194" s="3"/>
      <c r="I1194" s="10" t="str">
        <f t="shared" si="18"/>
        <v>03254</v>
      </c>
    </row>
    <row r="1195" spans="1:9">
      <c r="A1195" s="66"/>
      <c r="C1195" s="68">
        <v>3254</v>
      </c>
      <c r="D1195" s="2" t="s">
        <v>17</v>
      </c>
      <c r="E1195" s="14" t="s">
        <v>1144</v>
      </c>
      <c r="F1195" s="69" t="s">
        <v>18</v>
      </c>
      <c r="G1195" s="3">
        <v>5</v>
      </c>
      <c r="H1195" s="3">
        <v>159</v>
      </c>
      <c r="I1195" s="10" t="str">
        <f t="shared" si="18"/>
        <v>03254</v>
      </c>
    </row>
    <row r="1196" spans="1:9">
      <c r="A1196" s="66"/>
      <c r="C1196" s="68">
        <v>3254</v>
      </c>
      <c r="D1196" s="2" t="s">
        <v>19</v>
      </c>
      <c r="E1196" s="14" t="s">
        <v>1144</v>
      </c>
      <c r="F1196" s="69" t="s">
        <v>20</v>
      </c>
      <c r="G1196" s="3"/>
      <c r="H1196" s="3"/>
      <c r="I1196" s="10" t="str">
        <f t="shared" si="18"/>
        <v>03254</v>
      </c>
    </row>
    <row r="1197" spans="1:9">
      <c r="A1197" s="66"/>
      <c r="C1197" s="68">
        <v>3254</v>
      </c>
      <c r="D1197" s="2" t="s">
        <v>21</v>
      </c>
      <c r="E1197" s="4"/>
      <c r="F1197" s="69" t="s">
        <v>22</v>
      </c>
      <c r="G1197" s="3">
        <v>156</v>
      </c>
      <c r="H1197" s="3">
        <v>18000</v>
      </c>
      <c r="I1197" s="10" t="str">
        <f t="shared" si="18"/>
        <v>03254</v>
      </c>
    </row>
    <row r="1198" spans="1:9">
      <c r="A1198" s="66"/>
      <c r="C1198" s="68">
        <v>3254</v>
      </c>
      <c r="D1198" s="2" t="s">
        <v>23</v>
      </c>
      <c r="E1198" s="17" t="s">
        <v>1147</v>
      </c>
      <c r="F1198" s="69" t="s">
        <v>24</v>
      </c>
      <c r="G1198" s="3">
        <v>14</v>
      </c>
      <c r="H1198" s="3">
        <v>945</v>
      </c>
      <c r="I1198" s="10" t="str">
        <f t="shared" si="18"/>
        <v>03254</v>
      </c>
    </row>
    <row r="1199" spans="1:9">
      <c r="A1199" s="66"/>
      <c r="C1199" s="68">
        <v>3254</v>
      </c>
      <c r="D1199" s="2" t="s">
        <v>25</v>
      </c>
      <c r="E1199" s="17" t="s">
        <v>1147</v>
      </c>
      <c r="F1199" s="69" t="s">
        <v>26</v>
      </c>
      <c r="G1199" s="3">
        <v>1</v>
      </c>
      <c r="H1199" s="3"/>
      <c r="I1199" s="10" t="str">
        <f t="shared" si="18"/>
        <v>03254</v>
      </c>
    </row>
    <row r="1200" spans="1:9">
      <c r="A1200" s="66"/>
      <c r="C1200" s="68">
        <v>3254</v>
      </c>
      <c r="D1200" s="2" t="s">
        <v>27</v>
      </c>
      <c r="E1200" s="17" t="s">
        <v>1147</v>
      </c>
      <c r="F1200" s="69" t="s">
        <v>28</v>
      </c>
      <c r="G1200" s="3"/>
      <c r="H1200" s="3"/>
      <c r="I1200" s="10" t="str">
        <f t="shared" si="18"/>
        <v>03254</v>
      </c>
    </row>
    <row r="1201" spans="1:9">
      <c r="A1201" s="66"/>
      <c r="C1201" s="68">
        <v>3254</v>
      </c>
      <c r="D1201" s="2" t="s">
        <v>29</v>
      </c>
      <c r="E1201" s="18" t="s">
        <v>1148</v>
      </c>
      <c r="F1201" s="69" t="s">
        <v>30</v>
      </c>
      <c r="G1201" s="3"/>
      <c r="H1201" s="3"/>
      <c r="I1201" s="10" t="str">
        <f t="shared" si="18"/>
        <v>03254</v>
      </c>
    </row>
    <row r="1202" spans="1:9">
      <c r="A1202" s="66"/>
      <c r="C1202" s="68">
        <v>3254</v>
      </c>
      <c r="D1202" s="2" t="s">
        <v>31</v>
      </c>
      <c r="E1202" s="18" t="s">
        <v>1148</v>
      </c>
      <c r="F1202" s="69" t="s">
        <v>32</v>
      </c>
      <c r="G1202" s="3">
        <v>1</v>
      </c>
      <c r="H1202" s="3"/>
      <c r="I1202" s="10" t="str">
        <f t="shared" si="18"/>
        <v>03254</v>
      </c>
    </row>
    <row r="1203" spans="1:9">
      <c r="A1203" s="66"/>
      <c r="C1203" s="68">
        <v>3254</v>
      </c>
      <c r="D1203" s="2" t="s">
        <v>33</v>
      </c>
      <c r="E1203" s="18" t="s">
        <v>1148</v>
      </c>
      <c r="F1203" s="69" t="s">
        <v>34</v>
      </c>
      <c r="G1203" s="3"/>
      <c r="H1203" s="3"/>
      <c r="I1203" s="10" t="str">
        <f t="shared" si="18"/>
        <v>03254</v>
      </c>
    </row>
    <row r="1204" spans="1:9">
      <c r="A1204" s="66"/>
      <c r="C1204" s="68">
        <v>3254</v>
      </c>
      <c r="D1204" s="2" t="s">
        <v>35</v>
      </c>
      <c r="E1204" s="19" t="s">
        <v>1150</v>
      </c>
      <c r="F1204" s="69" t="s">
        <v>36</v>
      </c>
      <c r="G1204" s="3">
        <v>1</v>
      </c>
      <c r="H1204" s="3"/>
      <c r="I1204" s="10" t="str">
        <f t="shared" si="18"/>
        <v>03254</v>
      </c>
    </row>
    <row r="1205" spans="1:9">
      <c r="A1205" s="66"/>
      <c r="C1205" s="68">
        <v>3254</v>
      </c>
      <c r="D1205" s="2" t="s">
        <v>37</v>
      </c>
      <c r="E1205" s="23" t="s">
        <v>1149</v>
      </c>
      <c r="F1205" s="69" t="s">
        <v>38</v>
      </c>
      <c r="G1205" s="3">
        <v>8</v>
      </c>
      <c r="H1205" s="3">
        <v>1815</v>
      </c>
      <c r="I1205" s="10" t="str">
        <f t="shared" si="18"/>
        <v>03254</v>
      </c>
    </row>
    <row r="1206" spans="1:9">
      <c r="A1206" s="66"/>
      <c r="C1206" s="68">
        <v>3254</v>
      </c>
      <c r="D1206" s="2" t="s">
        <v>39</v>
      </c>
      <c r="E1206" s="23" t="s">
        <v>1149</v>
      </c>
      <c r="F1206" s="69" t="s">
        <v>40</v>
      </c>
      <c r="G1206" s="3">
        <v>9</v>
      </c>
      <c r="H1206" s="3">
        <v>365</v>
      </c>
      <c r="I1206" s="10" t="str">
        <f t="shared" si="18"/>
        <v>03254</v>
      </c>
    </row>
    <row r="1207" spans="1:9">
      <c r="A1207" s="66"/>
      <c r="C1207" s="68">
        <v>3254</v>
      </c>
      <c r="D1207" s="2" t="s">
        <v>41</v>
      </c>
      <c r="E1207" s="16" t="s">
        <v>1146</v>
      </c>
      <c r="F1207" s="69" t="s">
        <v>42</v>
      </c>
      <c r="G1207" s="3"/>
      <c r="H1207" s="3"/>
      <c r="I1207" s="10" t="str">
        <f t="shared" si="18"/>
        <v>03254</v>
      </c>
    </row>
    <row r="1208" spans="1:9">
      <c r="A1208" s="66"/>
      <c r="C1208" s="68">
        <v>3254</v>
      </c>
      <c r="D1208" s="2" t="s">
        <v>43</v>
      </c>
      <c r="E1208" s="16" t="s">
        <v>1146</v>
      </c>
      <c r="F1208" s="69" t="s">
        <v>44</v>
      </c>
      <c r="G1208" s="3">
        <v>5</v>
      </c>
      <c r="H1208" s="3"/>
      <c r="I1208" s="10" t="str">
        <f t="shared" si="18"/>
        <v>03254</v>
      </c>
    </row>
    <row r="1209" spans="1:9">
      <c r="A1209" s="66"/>
      <c r="C1209" s="68">
        <v>3254</v>
      </c>
      <c r="D1209" s="2" t="s">
        <v>45</v>
      </c>
      <c r="E1209" s="16" t="s">
        <v>1146</v>
      </c>
      <c r="F1209" s="69" t="s">
        <v>46</v>
      </c>
      <c r="G1209" s="3">
        <v>1</v>
      </c>
      <c r="H1209" s="3"/>
      <c r="I1209" s="10" t="str">
        <f t="shared" si="18"/>
        <v>03254</v>
      </c>
    </row>
    <row r="1210" spans="1:9">
      <c r="A1210" s="66"/>
      <c r="C1210" s="68">
        <v>3254</v>
      </c>
      <c r="D1210" s="2" t="s">
        <v>47</v>
      </c>
      <c r="E1210" s="16" t="s">
        <v>1146</v>
      </c>
      <c r="F1210" s="69" t="s">
        <v>48</v>
      </c>
      <c r="G1210" s="3">
        <v>15</v>
      </c>
      <c r="H1210" s="3">
        <v>2176</v>
      </c>
      <c r="I1210" s="10" t="str">
        <f t="shared" si="18"/>
        <v>03254</v>
      </c>
    </row>
    <row r="1211" spans="1:9">
      <c r="A1211" s="66"/>
      <c r="C1211" s="68">
        <v>3254</v>
      </c>
      <c r="D1211" s="2" t="s">
        <v>49</v>
      </c>
      <c r="E1211" s="14" t="s">
        <v>1144</v>
      </c>
      <c r="F1211" s="69" t="s">
        <v>50</v>
      </c>
      <c r="G1211" s="3">
        <v>9</v>
      </c>
      <c r="H1211" s="3">
        <v>578</v>
      </c>
      <c r="I1211" s="10" t="str">
        <f t="shared" si="18"/>
        <v>03254</v>
      </c>
    </row>
    <row r="1212" spans="1:9">
      <c r="A1212" s="66"/>
      <c r="C1212" s="68">
        <v>3254</v>
      </c>
      <c r="D1212" s="2" t="s">
        <v>51</v>
      </c>
      <c r="E1212" s="15" t="s">
        <v>1145</v>
      </c>
      <c r="F1212" s="69" t="s">
        <v>52</v>
      </c>
      <c r="G1212" s="3">
        <v>3</v>
      </c>
      <c r="H1212" s="3"/>
      <c r="I1212" s="10" t="str">
        <f t="shared" si="18"/>
        <v>03254</v>
      </c>
    </row>
    <row r="1213" spans="1:9">
      <c r="A1213" s="66"/>
      <c r="C1213" s="68">
        <v>3254</v>
      </c>
      <c r="D1213" s="2" t="s">
        <v>53</v>
      </c>
      <c r="E1213" s="15" t="s">
        <v>1145</v>
      </c>
      <c r="F1213" s="69" t="s">
        <v>54</v>
      </c>
      <c r="G1213" s="3">
        <v>35</v>
      </c>
      <c r="H1213" s="3">
        <v>2350</v>
      </c>
      <c r="I1213" s="10" t="str">
        <f t="shared" si="18"/>
        <v>03254</v>
      </c>
    </row>
    <row r="1214" spans="1:9">
      <c r="A1214" s="66"/>
      <c r="C1214" s="68">
        <v>3254</v>
      </c>
      <c r="D1214" s="2" t="s">
        <v>55</v>
      </c>
      <c r="E1214" s="21" t="s">
        <v>1152</v>
      </c>
      <c r="F1214" s="69" t="s">
        <v>56</v>
      </c>
      <c r="G1214" s="3">
        <v>8</v>
      </c>
      <c r="H1214" s="3">
        <v>1089</v>
      </c>
      <c r="I1214" s="10" t="str">
        <f t="shared" si="18"/>
        <v>03254</v>
      </c>
    </row>
    <row r="1215" spans="1:9">
      <c r="A1215" s="66"/>
      <c r="C1215" s="68">
        <v>3254</v>
      </c>
      <c r="D1215" s="2" t="s">
        <v>57</v>
      </c>
      <c r="E1215" s="21" t="s">
        <v>1152</v>
      </c>
      <c r="F1215" s="69" t="s">
        <v>58</v>
      </c>
      <c r="G1215" s="3">
        <v>4</v>
      </c>
      <c r="H1215" s="3">
        <v>578</v>
      </c>
      <c r="I1215" s="10" t="str">
        <f t="shared" si="18"/>
        <v>03254</v>
      </c>
    </row>
    <row r="1216" spans="1:9">
      <c r="A1216" s="66"/>
      <c r="C1216" s="68">
        <v>3254</v>
      </c>
      <c r="D1216" s="2" t="s">
        <v>59</v>
      </c>
      <c r="E1216" s="21" t="s">
        <v>1152</v>
      </c>
      <c r="F1216" s="69" t="s">
        <v>60</v>
      </c>
      <c r="G1216" s="3">
        <v>25</v>
      </c>
      <c r="H1216" s="3">
        <v>3089</v>
      </c>
      <c r="I1216" s="10" t="str">
        <f t="shared" si="18"/>
        <v>03254</v>
      </c>
    </row>
    <row r="1217" spans="1:9">
      <c r="A1217" s="66"/>
      <c r="C1217" s="68">
        <v>3254</v>
      </c>
      <c r="D1217" s="2" t="s">
        <v>61</v>
      </c>
      <c r="E1217" s="20" t="s">
        <v>1151</v>
      </c>
      <c r="F1217" s="69" t="s">
        <v>62</v>
      </c>
      <c r="G1217" s="3">
        <v>5</v>
      </c>
      <c r="H1217" s="3"/>
      <c r="I1217" s="10" t="str">
        <f t="shared" si="18"/>
        <v>03254</v>
      </c>
    </row>
    <row r="1218" spans="1:9">
      <c r="A1218" s="66"/>
      <c r="C1218" s="68">
        <v>3254</v>
      </c>
      <c r="D1218" s="2" t="s">
        <v>63</v>
      </c>
      <c r="E1218" s="20" t="s">
        <v>1151</v>
      </c>
      <c r="F1218" s="69" t="s">
        <v>64</v>
      </c>
      <c r="G1218" s="3">
        <v>4</v>
      </c>
      <c r="H1218" s="3"/>
      <c r="I1218" s="10" t="str">
        <f t="shared" si="18"/>
        <v>03254</v>
      </c>
    </row>
    <row r="1219" spans="1:9">
      <c r="A1219" s="66"/>
      <c r="C1219" s="68">
        <v>3254</v>
      </c>
      <c r="D1219" s="2" t="s">
        <v>65</v>
      </c>
      <c r="E1219" s="19" t="s">
        <v>1150</v>
      </c>
      <c r="F1219" s="69" t="s">
        <v>66</v>
      </c>
      <c r="G1219" s="3">
        <v>1</v>
      </c>
      <c r="H1219" s="3"/>
      <c r="I1219" s="10" t="str">
        <f t="shared" si="18"/>
        <v>03254</v>
      </c>
    </row>
    <row r="1220" spans="1:9">
      <c r="A1220" s="66"/>
      <c r="C1220" s="68">
        <v>3254</v>
      </c>
      <c r="D1220" s="2" t="s">
        <v>67</v>
      </c>
      <c r="E1220" s="22" t="s">
        <v>1153</v>
      </c>
      <c r="F1220" s="69" t="s">
        <v>68</v>
      </c>
      <c r="G1220" s="3">
        <v>3</v>
      </c>
      <c r="H1220" s="3">
        <v>154</v>
      </c>
      <c r="I1220" s="10" t="str">
        <f t="shared" si="18"/>
        <v>03254</v>
      </c>
    </row>
    <row r="1221" spans="1:9">
      <c r="A1221" s="66"/>
      <c r="C1221" s="68">
        <v>3254</v>
      </c>
      <c r="D1221" s="2" t="s">
        <v>69</v>
      </c>
      <c r="E1221" s="21" t="s">
        <v>1152</v>
      </c>
      <c r="F1221" s="69" t="s">
        <v>70</v>
      </c>
      <c r="G1221" s="3">
        <v>4</v>
      </c>
      <c r="H1221" s="3">
        <v>286</v>
      </c>
      <c r="I1221" s="10" t="str">
        <f t="shared" si="18"/>
        <v>03254</v>
      </c>
    </row>
    <row r="1222" spans="1:9">
      <c r="A1222" s="66"/>
      <c r="C1222" s="66">
        <v>3254</v>
      </c>
      <c r="E1222" s="71"/>
      <c r="F1222" s="69" t="s">
        <v>71</v>
      </c>
      <c r="G1222" s="3">
        <v>161</v>
      </c>
      <c r="H1222" s="3">
        <v>18159</v>
      </c>
      <c r="I1222" s="10" t="str">
        <f t="shared" si="18"/>
        <v>03254</v>
      </c>
    </row>
    <row r="1223" spans="1:9">
      <c r="A1223" s="65" t="s">
        <v>145</v>
      </c>
      <c r="B1223" s="2" t="s">
        <v>146</v>
      </c>
      <c r="C1223" s="68">
        <v>3255</v>
      </c>
      <c r="D1223" s="2" t="s">
        <v>9</v>
      </c>
      <c r="E1223" s="14" t="s">
        <v>1144</v>
      </c>
      <c r="F1223" s="69" t="s">
        <v>10</v>
      </c>
      <c r="G1223" s="3">
        <v>2</v>
      </c>
      <c r="H1223" s="3"/>
      <c r="I1223" s="10" t="str">
        <f t="shared" si="18"/>
        <v>03255</v>
      </c>
    </row>
    <row r="1224" spans="1:9">
      <c r="A1224" s="66"/>
      <c r="C1224" s="68">
        <v>3255</v>
      </c>
      <c r="D1224" s="2" t="s">
        <v>11</v>
      </c>
      <c r="E1224" s="14" t="s">
        <v>1144</v>
      </c>
      <c r="F1224" s="69" t="s">
        <v>12</v>
      </c>
      <c r="G1224" s="3"/>
      <c r="H1224" s="3"/>
      <c r="I1224" s="10" t="str">
        <f t="shared" si="18"/>
        <v>03255</v>
      </c>
    </row>
    <row r="1225" spans="1:9">
      <c r="A1225" s="66"/>
      <c r="C1225" s="68">
        <v>3255</v>
      </c>
      <c r="D1225" s="2" t="s">
        <v>13</v>
      </c>
      <c r="E1225" s="14" t="s">
        <v>1144</v>
      </c>
      <c r="F1225" s="69" t="s">
        <v>14</v>
      </c>
      <c r="G1225" s="3"/>
      <c r="H1225" s="3"/>
      <c r="I1225" s="10" t="str">
        <f t="shared" ref="I1225:I1288" si="19">IF(A1225="",I1224,A1225)</f>
        <v>03255</v>
      </c>
    </row>
    <row r="1226" spans="1:9">
      <c r="A1226" s="66"/>
      <c r="C1226" s="68">
        <v>3255</v>
      </c>
      <c r="D1226" s="2" t="s">
        <v>15</v>
      </c>
      <c r="E1226" s="15" t="s">
        <v>1145</v>
      </c>
      <c r="F1226" s="69" t="s">
        <v>16</v>
      </c>
      <c r="G1226" s="3"/>
      <c r="H1226" s="3"/>
      <c r="I1226" s="10" t="str">
        <f t="shared" si="19"/>
        <v>03255</v>
      </c>
    </row>
    <row r="1227" spans="1:9">
      <c r="A1227" s="66"/>
      <c r="C1227" s="68">
        <v>3255</v>
      </c>
      <c r="D1227" s="2" t="s">
        <v>17</v>
      </c>
      <c r="E1227" s="14" t="s">
        <v>1144</v>
      </c>
      <c r="F1227" s="69" t="s">
        <v>18</v>
      </c>
      <c r="G1227" s="3">
        <v>2</v>
      </c>
      <c r="H1227" s="3"/>
      <c r="I1227" s="10" t="str">
        <f t="shared" si="19"/>
        <v>03255</v>
      </c>
    </row>
    <row r="1228" spans="1:9">
      <c r="A1228" s="66"/>
      <c r="C1228" s="68">
        <v>3255</v>
      </c>
      <c r="D1228" s="2" t="s">
        <v>19</v>
      </c>
      <c r="E1228" s="14" t="s">
        <v>1144</v>
      </c>
      <c r="F1228" s="69" t="s">
        <v>20</v>
      </c>
      <c r="G1228" s="3"/>
      <c r="H1228" s="3"/>
      <c r="I1228" s="10" t="str">
        <f t="shared" si="19"/>
        <v>03255</v>
      </c>
    </row>
    <row r="1229" spans="1:9">
      <c r="A1229" s="66"/>
      <c r="C1229" s="68">
        <v>3255</v>
      </c>
      <c r="D1229" s="2" t="s">
        <v>21</v>
      </c>
      <c r="E1229" s="4"/>
      <c r="F1229" s="69" t="s">
        <v>22</v>
      </c>
      <c r="G1229" s="3">
        <v>52</v>
      </c>
      <c r="H1229" s="3"/>
      <c r="I1229" s="10" t="str">
        <f t="shared" si="19"/>
        <v>03255</v>
      </c>
    </row>
    <row r="1230" spans="1:9">
      <c r="A1230" s="66"/>
      <c r="C1230" s="68">
        <v>3255</v>
      </c>
      <c r="D1230" s="2" t="s">
        <v>23</v>
      </c>
      <c r="E1230" s="17" t="s">
        <v>1147</v>
      </c>
      <c r="F1230" s="69" t="s">
        <v>24</v>
      </c>
      <c r="G1230" s="3">
        <v>6</v>
      </c>
      <c r="H1230" s="3">
        <v>215</v>
      </c>
      <c r="I1230" s="10" t="str">
        <f t="shared" si="19"/>
        <v>03255</v>
      </c>
    </row>
    <row r="1231" spans="1:9">
      <c r="A1231" s="66"/>
      <c r="C1231" s="68">
        <v>3255</v>
      </c>
      <c r="D1231" s="2" t="s">
        <v>25</v>
      </c>
      <c r="E1231" s="17" t="s">
        <v>1147</v>
      </c>
      <c r="F1231" s="69" t="s">
        <v>26</v>
      </c>
      <c r="G1231" s="3">
        <v>1</v>
      </c>
      <c r="H1231" s="3"/>
      <c r="I1231" s="10" t="str">
        <f t="shared" si="19"/>
        <v>03255</v>
      </c>
    </row>
    <row r="1232" spans="1:9">
      <c r="A1232" s="66"/>
      <c r="C1232" s="68">
        <v>3255</v>
      </c>
      <c r="D1232" s="2" t="s">
        <v>27</v>
      </c>
      <c r="E1232" s="17" t="s">
        <v>1147</v>
      </c>
      <c r="F1232" s="69" t="s">
        <v>28</v>
      </c>
      <c r="G1232" s="3"/>
      <c r="H1232" s="3"/>
      <c r="I1232" s="10" t="str">
        <f t="shared" si="19"/>
        <v>03255</v>
      </c>
    </row>
    <row r="1233" spans="1:9">
      <c r="A1233" s="66"/>
      <c r="C1233" s="68">
        <v>3255</v>
      </c>
      <c r="D1233" s="2" t="s">
        <v>29</v>
      </c>
      <c r="E1233" s="18" t="s">
        <v>1148</v>
      </c>
      <c r="F1233" s="69" t="s">
        <v>30</v>
      </c>
      <c r="G1233" s="3"/>
      <c r="H1233" s="3"/>
      <c r="I1233" s="10" t="str">
        <f t="shared" si="19"/>
        <v>03255</v>
      </c>
    </row>
    <row r="1234" spans="1:9">
      <c r="A1234" s="66"/>
      <c r="C1234" s="68">
        <v>3255</v>
      </c>
      <c r="D1234" s="2" t="s">
        <v>31</v>
      </c>
      <c r="E1234" s="18" t="s">
        <v>1148</v>
      </c>
      <c r="F1234" s="69" t="s">
        <v>32</v>
      </c>
      <c r="G1234" s="3"/>
      <c r="H1234" s="3"/>
      <c r="I1234" s="10" t="str">
        <f t="shared" si="19"/>
        <v>03255</v>
      </c>
    </row>
    <row r="1235" spans="1:9">
      <c r="A1235" s="66"/>
      <c r="C1235" s="68">
        <v>3255</v>
      </c>
      <c r="D1235" s="2" t="s">
        <v>33</v>
      </c>
      <c r="E1235" s="18" t="s">
        <v>1148</v>
      </c>
      <c r="F1235" s="69" t="s">
        <v>34</v>
      </c>
      <c r="G1235" s="3">
        <v>2</v>
      </c>
      <c r="H1235" s="3"/>
      <c r="I1235" s="10" t="str">
        <f t="shared" si="19"/>
        <v>03255</v>
      </c>
    </row>
    <row r="1236" spans="1:9">
      <c r="A1236" s="66"/>
      <c r="C1236" s="68">
        <v>3255</v>
      </c>
      <c r="D1236" s="2" t="s">
        <v>35</v>
      </c>
      <c r="E1236" s="19" t="s">
        <v>1150</v>
      </c>
      <c r="F1236" s="69" t="s">
        <v>36</v>
      </c>
      <c r="G1236" s="3">
        <v>4</v>
      </c>
      <c r="H1236" s="3"/>
      <c r="I1236" s="10" t="str">
        <f t="shared" si="19"/>
        <v>03255</v>
      </c>
    </row>
    <row r="1237" spans="1:9">
      <c r="A1237" s="66"/>
      <c r="C1237" s="68">
        <v>3255</v>
      </c>
      <c r="D1237" s="2" t="s">
        <v>37</v>
      </c>
      <c r="E1237" s="23" t="s">
        <v>1149</v>
      </c>
      <c r="F1237" s="69" t="s">
        <v>38</v>
      </c>
      <c r="G1237" s="3">
        <v>1</v>
      </c>
      <c r="H1237" s="3"/>
      <c r="I1237" s="10" t="str">
        <f t="shared" si="19"/>
        <v>03255</v>
      </c>
    </row>
    <row r="1238" spans="1:9">
      <c r="A1238" s="66"/>
      <c r="C1238" s="68">
        <v>3255</v>
      </c>
      <c r="D1238" s="2" t="s">
        <v>39</v>
      </c>
      <c r="E1238" s="23" t="s">
        <v>1149</v>
      </c>
      <c r="F1238" s="69" t="s">
        <v>40</v>
      </c>
      <c r="G1238" s="3">
        <v>1</v>
      </c>
      <c r="H1238" s="3"/>
      <c r="I1238" s="10" t="str">
        <f t="shared" si="19"/>
        <v>03255</v>
      </c>
    </row>
    <row r="1239" spans="1:9">
      <c r="A1239" s="66"/>
      <c r="C1239" s="68">
        <v>3255</v>
      </c>
      <c r="D1239" s="2" t="s">
        <v>41</v>
      </c>
      <c r="E1239" s="16" t="s">
        <v>1146</v>
      </c>
      <c r="F1239" s="69" t="s">
        <v>42</v>
      </c>
      <c r="G1239" s="3"/>
      <c r="H1239" s="3"/>
      <c r="I1239" s="10" t="str">
        <f t="shared" si="19"/>
        <v>03255</v>
      </c>
    </row>
    <row r="1240" spans="1:9">
      <c r="A1240" s="66"/>
      <c r="C1240" s="68">
        <v>3255</v>
      </c>
      <c r="D1240" s="2" t="s">
        <v>43</v>
      </c>
      <c r="E1240" s="16" t="s">
        <v>1146</v>
      </c>
      <c r="F1240" s="69" t="s">
        <v>44</v>
      </c>
      <c r="G1240" s="3">
        <v>3</v>
      </c>
      <c r="H1240" s="3"/>
      <c r="I1240" s="10" t="str">
        <f t="shared" si="19"/>
        <v>03255</v>
      </c>
    </row>
    <row r="1241" spans="1:9">
      <c r="A1241" s="66"/>
      <c r="C1241" s="68">
        <v>3255</v>
      </c>
      <c r="D1241" s="2" t="s">
        <v>45</v>
      </c>
      <c r="E1241" s="16" t="s">
        <v>1146</v>
      </c>
      <c r="F1241" s="69" t="s">
        <v>46</v>
      </c>
      <c r="G1241" s="3"/>
      <c r="H1241" s="3"/>
      <c r="I1241" s="10" t="str">
        <f t="shared" si="19"/>
        <v>03255</v>
      </c>
    </row>
    <row r="1242" spans="1:9">
      <c r="A1242" s="66"/>
      <c r="C1242" s="68">
        <v>3255</v>
      </c>
      <c r="D1242" s="2" t="s">
        <v>47</v>
      </c>
      <c r="E1242" s="16" t="s">
        <v>1146</v>
      </c>
      <c r="F1242" s="69" t="s">
        <v>48</v>
      </c>
      <c r="G1242" s="3">
        <v>1</v>
      </c>
      <c r="H1242" s="3"/>
      <c r="I1242" s="10" t="str">
        <f t="shared" si="19"/>
        <v>03255</v>
      </c>
    </row>
    <row r="1243" spans="1:9">
      <c r="A1243" s="66"/>
      <c r="C1243" s="68">
        <v>3255</v>
      </c>
      <c r="D1243" s="2" t="s">
        <v>49</v>
      </c>
      <c r="E1243" s="14" t="s">
        <v>1144</v>
      </c>
      <c r="F1243" s="69" t="s">
        <v>50</v>
      </c>
      <c r="G1243" s="3">
        <v>16</v>
      </c>
      <c r="H1243" s="3">
        <v>2394</v>
      </c>
      <c r="I1243" s="10" t="str">
        <f t="shared" si="19"/>
        <v>03255</v>
      </c>
    </row>
    <row r="1244" spans="1:9">
      <c r="A1244" s="66"/>
      <c r="C1244" s="68">
        <v>3255</v>
      </c>
      <c r="D1244" s="2" t="s">
        <v>51</v>
      </c>
      <c r="E1244" s="15" t="s">
        <v>1145</v>
      </c>
      <c r="F1244" s="69" t="s">
        <v>52</v>
      </c>
      <c r="G1244" s="3">
        <v>1</v>
      </c>
      <c r="H1244" s="3"/>
      <c r="I1244" s="10" t="str">
        <f t="shared" si="19"/>
        <v>03255</v>
      </c>
    </row>
    <row r="1245" spans="1:9">
      <c r="A1245" s="66"/>
      <c r="C1245" s="68">
        <v>3255</v>
      </c>
      <c r="D1245" s="2" t="s">
        <v>53</v>
      </c>
      <c r="E1245" s="15" t="s">
        <v>1145</v>
      </c>
      <c r="F1245" s="69" t="s">
        <v>54</v>
      </c>
      <c r="G1245" s="3">
        <v>7</v>
      </c>
      <c r="H1245" s="3"/>
      <c r="I1245" s="10" t="str">
        <f t="shared" si="19"/>
        <v>03255</v>
      </c>
    </row>
    <row r="1246" spans="1:9">
      <c r="A1246" s="66"/>
      <c r="C1246" s="68">
        <v>3255</v>
      </c>
      <c r="D1246" s="2" t="s">
        <v>55</v>
      </c>
      <c r="E1246" s="21" t="s">
        <v>1152</v>
      </c>
      <c r="F1246" s="69" t="s">
        <v>56</v>
      </c>
      <c r="G1246" s="3"/>
      <c r="H1246" s="3"/>
      <c r="I1246" s="10" t="str">
        <f t="shared" si="19"/>
        <v>03255</v>
      </c>
    </row>
    <row r="1247" spans="1:9">
      <c r="A1247" s="66"/>
      <c r="C1247" s="68">
        <v>3255</v>
      </c>
      <c r="D1247" s="2" t="s">
        <v>57</v>
      </c>
      <c r="E1247" s="21" t="s">
        <v>1152</v>
      </c>
      <c r="F1247" s="69" t="s">
        <v>58</v>
      </c>
      <c r="G1247" s="3">
        <v>2</v>
      </c>
      <c r="H1247" s="3"/>
      <c r="I1247" s="10" t="str">
        <f t="shared" si="19"/>
        <v>03255</v>
      </c>
    </row>
    <row r="1248" spans="1:9">
      <c r="A1248" s="66"/>
      <c r="C1248" s="68">
        <v>3255</v>
      </c>
      <c r="D1248" s="2" t="s">
        <v>59</v>
      </c>
      <c r="E1248" s="21" t="s">
        <v>1152</v>
      </c>
      <c r="F1248" s="69" t="s">
        <v>60</v>
      </c>
      <c r="G1248" s="3">
        <v>4</v>
      </c>
      <c r="H1248" s="3">
        <v>272</v>
      </c>
      <c r="I1248" s="10" t="str">
        <f t="shared" si="19"/>
        <v>03255</v>
      </c>
    </row>
    <row r="1249" spans="1:9">
      <c r="A1249" s="66"/>
      <c r="C1249" s="68">
        <v>3255</v>
      </c>
      <c r="D1249" s="2" t="s">
        <v>61</v>
      </c>
      <c r="E1249" s="20" t="s">
        <v>1151</v>
      </c>
      <c r="F1249" s="69" t="s">
        <v>62</v>
      </c>
      <c r="G1249" s="3"/>
      <c r="H1249" s="3"/>
      <c r="I1249" s="10" t="str">
        <f t="shared" si="19"/>
        <v>03255</v>
      </c>
    </row>
    <row r="1250" spans="1:9">
      <c r="A1250" s="66"/>
      <c r="C1250" s="68">
        <v>3255</v>
      </c>
      <c r="D1250" s="2" t="s">
        <v>63</v>
      </c>
      <c r="E1250" s="20" t="s">
        <v>1151</v>
      </c>
      <c r="F1250" s="69" t="s">
        <v>64</v>
      </c>
      <c r="G1250" s="3">
        <v>1</v>
      </c>
      <c r="H1250" s="3"/>
      <c r="I1250" s="10" t="str">
        <f t="shared" si="19"/>
        <v>03255</v>
      </c>
    </row>
    <row r="1251" spans="1:9">
      <c r="A1251" s="66"/>
      <c r="C1251" s="68">
        <v>3255</v>
      </c>
      <c r="D1251" s="2" t="s">
        <v>65</v>
      </c>
      <c r="E1251" s="19" t="s">
        <v>1150</v>
      </c>
      <c r="F1251" s="69" t="s">
        <v>66</v>
      </c>
      <c r="G1251" s="3">
        <v>1</v>
      </c>
      <c r="H1251" s="3"/>
      <c r="I1251" s="10" t="str">
        <f t="shared" si="19"/>
        <v>03255</v>
      </c>
    </row>
    <row r="1252" spans="1:9">
      <c r="A1252" s="66"/>
      <c r="C1252" s="68">
        <v>3255</v>
      </c>
      <c r="D1252" s="2" t="s">
        <v>67</v>
      </c>
      <c r="E1252" s="22" t="s">
        <v>1153</v>
      </c>
      <c r="F1252" s="69" t="s">
        <v>68</v>
      </c>
      <c r="G1252" s="3"/>
      <c r="H1252" s="3"/>
      <c r="I1252" s="10" t="str">
        <f t="shared" si="19"/>
        <v>03255</v>
      </c>
    </row>
    <row r="1253" spans="1:9">
      <c r="A1253" s="66"/>
      <c r="C1253" s="68">
        <v>3255</v>
      </c>
      <c r="D1253" s="2" t="s">
        <v>69</v>
      </c>
      <c r="E1253" s="21" t="s">
        <v>1152</v>
      </c>
      <c r="F1253" s="69" t="s">
        <v>70</v>
      </c>
      <c r="G1253" s="3">
        <v>1</v>
      </c>
      <c r="H1253" s="3"/>
      <c r="I1253" s="10" t="str">
        <f t="shared" si="19"/>
        <v>03255</v>
      </c>
    </row>
    <row r="1254" spans="1:9">
      <c r="A1254" s="66"/>
      <c r="C1254" s="66">
        <v>3255</v>
      </c>
      <c r="E1254" s="71"/>
      <c r="F1254" s="69" t="s">
        <v>71</v>
      </c>
      <c r="G1254" s="3">
        <v>54</v>
      </c>
      <c r="H1254" s="3">
        <v>8485</v>
      </c>
      <c r="I1254" s="10" t="str">
        <f t="shared" si="19"/>
        <v>03255</v>
      </c>
    </row>
    <row r="1255" spans="1:9">
      <c r="A1255" s="65" t="s">
        <v>147</v>
      </c>
      <c r="B1255" s="2" t="s">
        <v>148</v>
      </c>
      <c r="C1255" s="68">
        <v>3256</v>
      </c>
      <c r="D1255" s="2" t="s">
        <v>9</v>
      </c>
      <c r="E1255" s="14" t="s">
        <v>1144</v>
      </c>
      <c r="F1255" s="69" t="s">
        <v>10</v>
      </c>
      <c r="G1255" s="3">
        <v>7</v>
      </c>
      <c r="H1255" s="3">
        <v>159</v>
      </c>
      <c r="I1255" s="10" t="str">
        <f t="shared" si="19"/>
        <v>03256</v>
      </c>
    </row>
    <row r="1256" spans="1:9">
      <c r="A1256" s="66"/>
      <c r="C1256" s="68">
        <v>3256</v>
      </c>
      <c r="D1256" s="2" t="s">
        <v>11</v>
      </c>
      <c r="E1256" s="14" t="s">
        <v>1144</v>
      </c>
      <c r="F1256" s="69" t="s">
        <v>12</v>
      </c>
      <c r="G1256" s="3"/>
      <c r="H1256" s="3"/>
      <c r="I1256" s="10" t="str">
        <f t="shared" si="19"/>
        <v>03256</v>
      </c>
    </row>
    <row r="1257" spans="1:9">
      <c r="A1257" s="66"/>
      <c r="C1257" s="68">
        <v>3256</v>
      </c>
      <c r="D1257" s="2" t="s">
        <v>13</v>
      </c>
      <c r="E1257" s="14" t="s">
        <v>1144</v>
      </c>
      <c r="F1257" s="69" t="s">
        <v>14</v>
      </c>
      <c r="G1257" s="3">
        <v>1</v>
      </c>
      <c r="H1257" s="3"/>
      <c r="I1257" s="10" t="str">
        <f t="shared" si="19"/>
        <v>03256</v>
      </c>
    </row>
    <row r="1258" spans="1:9">
      <c r="A1258" s="66"/>
      <c r="C1258" s="68">
        <v>3256</v>
      </c>
      <c r="D1258" s="2" t="s">
        <v>15</v>
      </c>
      <c r="E1258" s="15" t="s">
        <v>1145</v>
      </c>
      <c r="F1258" s="69" t="s">
        <v>16</v>
      </c>
      <c r="G1258" s="3"/>
      <c r="H1258" s="3"/>
      <c r="I1258" s="10" t="str">
        <f t="shared" si="19"/>
        <v>03256</v>
      </c>
    </row>
    <row r="1259" spans="1:9">
      <c r="A1259" s="66"/>
      <c r="C1259" s="68">
        <v>3256</v>
      </c>
      <c r="D1259" s="2" t="s">
        <v>17</v>
      </c>
      <c r="E1259" s="14" t="s">
        <v>1144</v>
      </c>
      <c r="F1259" s="69" t="s">
        <v>18</v>
      </c>
      <c r="G1259" s="3">
        <v>6</v>
      </c>
      <c r="H1259" s="3"/>
      <c r="I1259" s="10" t="str">
        <f t="shared" si="19"/>
        <v>03256</v>
      </c>
    </row>
    <row r="1260" spans="1:9">
      <c r="A1260" s="66"/>
      <c r="C1260" s="68">
        <v>3256</v>
      </c>
      <c r="D1260" s="2" t="s">
        <v>19</v>
      </c>
      <c r="E1260" s="14" t="s">
        <v>1144</v>
      </c>
      <c r="F1260" s="69" t="s">
        <v>20</v>
      </c>
      <c r="G1260" s="3"/>
      <c r="H1260" s="3"/>
      <c r="I1260" s="10" t="str">
        <f t="shared" si="19"/>
        <v>03256</v>
      </c>
    </row>
    <row r="1261" spans="1:9">
      <c r="A1261" s="66"/>
      <c r="C1261" s="68">
        <v>3256</v>
      </c>
      <c r="D1261" s="2" t="s">
        <v>21</v>
      </c>
      <c r="E1261" s="4"/>
      <c r="F1261" s="69" t="s">
        <v>22</v>
      </c>
      <c r="G1261" s="3">
        <v>73</v>
      </c>
      <c r="H1261" s="3">
        <v>8395</v>
      </c>
      <c r="I1261" s="10" t="str">
        <f t="shared" si="19"/>
        <v>03256</v>
      </c>
    </row>
    <row r="1262" spans="1:9">
      <c r="A1262" s="66"/>
      <c r="C1262" s="68">
        <v>3256</v>
      </c>
      <c r="D1262" s="2" t="s">
        <v>23</v>
      </c>
      <c r="E1262" s="17" t="s">
        <v>1147</v>
      </c>
      <c r="F1262" s="69" t="s">
        <v>24</v>
      </c>
      <c r="G1262" s="3">
        <v>16</v>
      </c>
      <c r="H1262" s="3">
        <v>1676</v>
      </c>
      <c r="I1262" s="10" t="str">
        <f t="shared" si="19"/>
        <v>03256</v>
      </c>
    </row>
    <row r="1263" spans="1:9">
      <c r="A1263" s="66"/>
      <c r="C1263" s="68">
        <v>3256</v>
      </c>
      <c r="D1263" s="2" t="s">
        <v>25</v>
      </c>
      <c r="E1263" s="17" t="s">
        <v>1147</v>
      </c>
      <c r="F1263" s="69" t="s">
        <v>26</v>
      </c>
      <c r="G1263" s="3"/>
      <c r="H1263" s="3"/>
      <c r="I1263" s="10" t="str">
        <f t="shared" si="19"/>
        <v>03256</v>
      </c>
    </row>
    <row r="1264" spans="1:9">
      <c r="A1264" s="66"/>
      <c r="C1264" s="68">
        <v>3256</v>
      </c>
      <c r="D1264" s="2" t="s">
        <v>27</v>
      </c>
      <c r="E1264" s="17" t="s">
        <v>1147</v>
      </c>
      <c r="F1264" s="69" t="s">
        <v>28</v>
      </c>
      <c r="G1264" s="3"/>
      <c r="H1264" s="3"/>
      <c r="I1264" s="10" t="str">
        <f t="shared" si="19"/>
        <v>03256</v>
      </c>
    </row>
    <row r="1265" spans="1:9">
      <c r="A1265" s="66"/>
      <c r="C1265" s="68">
        <v>3256</v>
      </c>
      <c r="D1265" s="2" t="s">
        <v>29</v>
      </c>
      <c r="E1265" s="18" t="s">
        <v>1148</v>
      </c>
      <c r="F1265" s="69" t="s">
        <v>30</v>
      </c>
      <c r="G1265" s="3">
        <v>2</v>
      </c>
      <c r="H1265" s="3"/>
      <c r="I1265" s="10" t="str">
        <f t="shared" si="19"/>
        <v>03256</v>
      </c>
    </row>
    <row r="1266" spans="1:9">
      <c r="A1266" s="66"/>
      <c r="C1266" s="68">
        <v>3256</v>
      </c>
      <c r="D1266" s="2" t="s">
        <v>31</v>
      </c>
      <c r="E1266" s="18" t="s">
        <v>1148</v>
      </c>
      <c r="F1266" s="69" t="s">
        <v>32</v>
      </c>
      <c r="G1266" s="3">
        <v>1</v>
      </c>
      <c r="H1266" s="3"/>
      <c r="I1266" s="10" t="str">
        <f t="shared" si="19"/>
        <v>03256</v>
      </c>
    </row>
    <row r="1267" spans="1:9">
      <c r="A1267" s="66"/>
      <c r="C1267" s="68">
        <v>3256</v>
      </c>
      <c r="D1267" s="2" t="s">
        <v>33</v>
      </c>
      <c r="E1267" s="18" t="s">
        <v>1148</v>
      </c>
      <c r="F1267" s="69" t="s">
        <v>34</v>
      </c>
      <c r="G1267" s="3"/>
      <c r="H1267" s="3"/>
      <c r="I1267" s="10" t="str">
        <f t="shared" si="19"/>
        <v>03256</v>
      </c>
    </row>
    <row r="1268" spans="1:9">
      <c r="A1268" s="66"/>
      <c r="C1268" s="68">
        <v>3256</v>
      </c>
      <c r="D1268" s="2" t="s">
        <v>35</v>
      </c>
      <c r="E1268" s="19" t="s">
        <v>1150</v>
      </c>
      <c r="F1268" s="69" t="s">
        <v>36</v>
      </c>
      <c r="G1268" s="3"/>
      <c r="H1268" s="3"/>
      <c r="I1268" s="10" t="str">
        <f t="shared" si="19"/>
        <v>03256</v>
      </c>
    </row>
    <row r="1269" spans="1:9">
      <c r="A1269" s="66"/>
      <c r="C1269" s="68">
        <v>3256</v>
      </c>
      <c r="D1269" s="2" t="s">
        <v>37</v>
      </c>
      <c r="E1269" s="23" t="s">
        <v>1149</v>
      </c>
      <c r="F1269" s="69" t="s">
        <v>38</v>
      </c>
      <c r="G1269" s="3">
        <v>3</v>
      </c>
      <c r="H1269" s="3"/>
      <c r="I1269" s="10" t="str">
        <f t="shared" si="19"/>
        <v>03256</v>
      </c>
    </row>
    <row r="1270" spans="1:9">
      <c r="A1270" s="66"/>
      <c r="C1270" s="68">
        <v>3256</v>
      </c>
      <c r="D1270" s="2" t="s">
        <v>39</v>
      </c>
      <c r="E1270" s="23" t="s">
        <v>1149</v>
      </c>
      <c r="F1270" s="69" t="s">
        <v>40</v>
      </c>
      <c r="G1270" s="3"/>
      <c r="H1270" s="3"/>
      <c r="I1270" s="10" t="str">
        <f t="shared" si="19"/>
        <v>03256</v>
      </c>
    </row>
    <row r="1271" spans="1:9">
      <c r="A1271" s="66"/>
      <c r="C1271" s="68">
        <v>3256</v>
      </c>
      <c r="D1271" s="2" t="s">
        <v>41</v>
      </c>
      <c r="E1271" s="16" t="s">
        <v>1146</v>
      </c>
      <c r="F1271" s="69" t="s">
        <v>42</v>
      </c>
      <c r="G1271" s="3"/>
      <c r="H1271" s="3"/>
      <c r="I1271" s="10" t="str">
        <f t="shared" si="19"/>
        <v>03256</v>
      </c>
    </row>
    <row r="1272" spans="1:9">
      <c r="A1272" s="66"/>
      <c r="C1272" s="68">
        <v>3256</v>
      </c>
      <c r="D1272" s="2" t="s">
        <v>43</v>
      </c>
      <c r="E1272" s="16" t="s">
        <v>1146</v>
      </c>
      <c r="F1272" s="69" t="s">
        <v>44</v>
      </c>
      <c r="G1272" s="3">
        <v>6</v>
      </c>
      <c r="H1272" s="3">
        <v>596</v>
      </c>
      <c r="I1272" s="10" t="str">
        <f t="shared" si="19"/>
        <v>03256</v>
      </c>
    </row>
    <row r="1273" spans="1:9">
      <c r="A1273" s="66"/>
      <c r="C1273" s="68">
        <v>3256</v>
      </c>
      <c r="D1273" s="2" t="s">
        <v>45</v>
      </c>
      <c r="E1273" s="16" t="s">
        <v>1146</v>
      </c>
      <c r="F1273" s="69" t="s">
        <v>46</v>
      </c>
      <c r="G1273" s="3">
        <v>3</v>
      </c>
      <c r="H1273" s="3"/>
      <c r="I1273" s="10" t="str">
        <f t="shared" si="19"/>
        <v>03256</v>
      </c>
    </row>
    <row r="1274" spans="1:9">
      <c r="A1274" s="66"/>
      <c r="C1274" s="68">
        <v>3256</v>
      </c>
      <c r="D1274" s="2" t="s">
        <v>47</v>
      </c>
      <c r="E1274" s="16" t="s">
        <v>1146</v>
      </c>
      <c r="F1274" s="69" t="s">
        <v>48</v>
      </c>
      <c r="G1274" s="3">
        <v>5</v>
      </c>
      <c r="H1274" s="3">
        <v>571</v>
      </c>
      <c r="I1274" s="10" t="str">
        <f t="shared" si="19"/>
        <v>03256</v>
      </c>
    </row>
    <row r="1275" spans="1:9">
      <c r="A1275" s="66"/>
      <c r="C1275" s="68">
        <v>3256</v>
      </c>
      <c r="D1275" s="2" t="s">
        <v>49</v>
      </c>
      <c r="E1275" s="14" t="s">
        <v>1144</v>
      </c>
      <c r="F1275" s="69" t="s">
        <v>50</v>
      </c>
      <c r="G1275" s="3">
        <v>8</v>
      </c>
      <c r="H1275" s="3">
        <v>1313</v>
      </c>
      <c r="I1275" s="10" t="str">
        <f t="shared" si="19"/>
        <v>03256</v>
      </c>
    </row>
    <row r="1276" spans="1:9">
      <c r="A1276" s="66"/>
      <c r="C1276" s="68">
        <v>3256</v>
      </c>
      <c r="D1276" s="2" t="s">
        <v>51</v>
      </c>
      <c r="E1276" s="15" t="s">
        <v>1145</v>
      </c>
      <c r="F1276" s="69" t="s">
        <v>52</v>
      </c>
      <c r="G1276" s="3"/>
      <c r="H1276" s="3"/>
      <c r="I1276" s="10" t="str">
        <f t="shared" si="19"/>
        <v>03256</v>
      </c>
    </row>
    <row r="1277" spans="1:9">
      <c r="A1277" s="66"/>
      <c r="C1277" s="68">
        <v>3256</v>
      </c>
      <c r="D1277" s="2" t="s">
        <v>53</v>
      </c>
      <c r="E1277" s="15" t="s">
        <v>1145</v>
      </c>
      <c r="F1277" s="69" t="s">
        <v>54</v>
      </c>
      <c r="G1277" s="3">
        <v>10</v>
      </c>
      <c r="H1277" s="3">
        <v>1119</v>
      </c>
      <c r="I1277" s="10" t="str">
        <f t="shared" si="19"/>
        <v>03256</v>
      </c>
    </row>
    <row r="1278" spans="1:9">
      <c r="A1278" s="66"/>
      <c r="C1278" s="68">
        <v>3256</v>
      </c>
      <c r="D1278" s="2" t="s">
        <v>55</v>
      </c>
      <c r="E1278" s="21" t="s">
        <v>1152</v>
      </c>
      <c r="F1278" s="69" t="s">
        <v>56</v>
      </c>
      <c r="G1278" s="3"/>
      <c r="H1278" s="3"/>
      <c r="I1278" s="10" t="str">
        <f t="shared" si="19"/>
        <v>03256</v>
      </c>
    </row>
    <row r="1279" spans="1:9">
      <c r="A1279" s="66"/>
      <c r="C1279" s="68">
        <v>3256</v>
      </c>
      <c r="D1279" s="2" t="s">
        <v>57</v>
      </c>
      <c r="E1279" s="21" t="s">
        <v>1152</v>
      </c>
      <c r="F1279" s="69" t="s">
        <v>58</v>
      </c>
      <c r="G1279" s="3">
        <v>2</v>
      </c>
      <c r="H1279" s="3"/>
      <c r="I1279" s="10" t="str">
        <f t="shared" si="19"/>
        <v>03256</v>
      </c>
    </row>
    <row r="1280" spans="1:9">
      <c r="A1280" s="66"/>
      <c r="C1280" s="68">
        <v>3256</v>
      </c>
      <c r="D1280" s="2" t="s">
        <v>59</v>
      </c>
      <c r="E1280" s="21" t="s">
        <v>1152</v>
      </c>
      <c r="F1280" s="69" t="s">
        <v>60</v>
      </c>
      <c r="G1280" s="3">
        <v>7</v>
      </c>
      <c r="H1280" s="3">
        <v>468</v>
      </c>
      <c r="I1280" s="10" t="str">
        <f t="shared" si="19"/>
        <v>03256</v>
      </c>
    </row>
    <row r="1281" spans="1:9">
      <c r="A1281" s="66"/>
      <c r="C1281" s="68">
        <v>3256</v>
      </c>
      <c r="D1281" s="2" t="s">
        <v>61</v>
      </c>
      <c r="E1281" s="20" t="s">
        <v>1151</v>
      </c>
      <c r="F1281" s="69" t="s">
        <v>62</v>
      </c>
      <c r="G1281" s="3">
        <v>2</v>
      </c>
      <c r="H1281" s="3"/>
      <c r="I1281" s="10" t="str">
        <f t="shared" si="19"/>
        <v>03256</v>
      </c>
    </row>
    <row r="1282" spans="1:9">
      <c r="A1282" s="66"/>
      <c r="C1282" s="68">
        <v>3256</v>
      </c>
      <c r="D1282" s="2" t="s">
        <v>63</v>
      </c>
      <c r="E1282" s="20" t="s">
        <v>1151</v>
      </c>
      <c r="F1282" s="69" t="s">
        <v>64</v>
      </c>
      <c r="G1282" s="3"/>
      <c r="H1282" s="3"/>
      <c r="I1282" s="10" t="str">
        <f t="shared" si="19"/>
        <v>03256</v>
      </c>
    </row>
    <row r="1283" spans="1:9">
      <c r="A1283" s="66"/>
      <c r="C1283" s="68">
        <v>3256</v>
      </c>
      <c r="D1283" s="2" t="s">
        <v>65</v>
      </c>
      <c r="E1283" s="19" t="s">
        <v>1150</v>
      </c>
      <c r="F1283" s="69" t="s">
        <v>66</v>
      </c>
      <c r="G1283" s="3">
        <v>3</v>
      </c>
      <c r="H1283" s="3"/>
      <c r="I1283" s="10" t="str">
        <f t="shared" si="19"/>
        <v>03256</v>
      </c>
    </row>
    <row r="1284" spans="1:9">
      <c r="A1284" s="66"/>
      <c r="C1284" s="68">
        <v>3256</v>
      </c>
      <c r="D1284" s="2" t="s">
        <v>67</v>
      </c>
      <c r="E1284" s="22" t="s">
        <v>1153</v>
      </c>
      <c r="F1284" s="69" t="s">
        <v>68</v>
      </c>
      <c r="G1284" s="3">
        <v>2</v>
      </c>
      <c r="H1284" s="3"/>
      <c r="I1284" s="10" t="str">
        <f t="shared" si="19"/>
        <v>03256</v>
      </c>
    </row>
    <row r="1285" spans="1:9">
      <c r="A1285" s="66"/>
      <c r="C1285" s="68">
        <v>3256</v>
      </c>
      <c r="D1285" s="2" t="s">
        <v>69</v>
      </c>
      <c r="E1285" s="21" t="s">
        <v>1152</v>
      </c>
      <c r="F1285" s="69" t="s">
        <v>70</v>
      </c>
      <c r="G1285" s="3">
        <v>3</v>
      </c>
      <c r="H1285" s="3">
        <v>231</v>
      </c>
      <c r="I1285" s="10" t="str">
        <f t="shared" si="19"/>
        <v>03256</v>
      </c>
    </row>
    <row r="1286" spans="1:9">
      <c r="A1286" s="66"/>
      <c r="C1286" s="66">
        <v>3256</v>
      </c>
      <c r="E1286" s="71"/>
      <c r="F1286" s="69" t="s">
        <v>71</v>
      </c>
      <c r="G1286" s="3">
        <v>80</v>
      </c>
      <c r="H1286" s="3">
        <v>8554</v>
      </c>
      <c r="I1286" s="10" t="str">
        <f t="shared" si="19"/>
        <v>03256</v>
      </c>
    </row>
    <row r="1287" spans="1:9">
      <c r="A1287" s="65" t="s">
        <v>149</v>
      </c>
      <c r="B1287" s="2" t="s">
        <v>150</v>
      </c>
      <c r="C1287" s="68">
        <v>3257</v>
      </c>
      <c r="D1287" s="2" t="s">
        <v>9</v>
      </c>
      <c r="E1287" s="14" t="s">
        <v>1144</v>
      </c>
      <c r="F1287" s="69" t="s">
        <v>10</v>
      </c>
      <c r="G1287" s="3">
        <v>4</v>
      </c>
      <c r="H1287" s="3">
        <v>69</v>
      </c>
      <c r="I1287" s="10" t="str">
        <f t="shared" si="19"/>
        <v>03257</v>
      </c>
    </row>
    <row r="1288" spans="1:9">
      <c r="A1288" s="66"/>
      <c r="C1288" s="68">
        <v>3257</v>
      </c>
      <c r="D1288" s="2" t="s">
        <v>11</v>
      </c>
      <c r="E1288" s="14" t="s">
        <v>1144</v>
      </c>
      <c r="F1288" s="69" t="s">
        <v>12</v>
      </c>
      <c r="G1288" s="3"/>
      <c r="H1288" s="3"/>
      <c r="I1288" s="10" t="str">
        <f t="shared" si="19"/>
        <v>03257</v>
      </c>
    </row>
    <row r="1289" spans="1:9">
      <c r="A1289" s="66"/>
      <c r="C1289" s="68">
        <v>3257</v>
      </c>
      <c r="D1289" s="2" t="s">
        <v>13</v>
      </c>
      <c r="E1289" s="14" t="s">
        <v>1144</v>
      </c>
      <c r="F1289" s="69" t="s">
        <v>14</v>
      </c>
      <c r="G1289" s="3"/>
      <c r="H1289" s="3"/>
      <c r="I1289" s="10" t="str">
        <f t="shared" ref="I1289:I1352" si="20">IF(A1289="",I1288,A1289)</f>
        <v>03257</v>
      </c>
    </row>
    <row r="1290" spans="1:9">
      <c r="A1290" s="66"/>
      <c r="C1290" s="68">
        <v>3257</v>
      </c>
      <c r="D1290" s="2" t="s">
        <v>15</v>
      </c>
      <c r="E1290" s="15" t="s">
        <v>1145</v>
      </c>
      <c r="F1290" s="69" t="s">
        <v>16</v>
      </c>
      <c r="G1290" s="3"/>
      <c r="H1290" s="3"/>
      <c r="I1290" s="10" t="str">
        <f t="shared" si="20"/>
        <v>03257</v>
      </c>
    </row>
    <row r="1291" spans="1:9">
      <c r="A1291" s="66"/>
      <c r="C1291" s="68">
        <v>3257</v>
      </c>
      <c r="D1291" s="2" t="s">
        <v>17</v>
      </c>
      <c r="E1291" s="14" t="s">
        <v>1144</v>
      </c>
      <c r="F1291" s="69" t="s">
        <v>18</v>
      </c>
      <c r="G1291" s="3">
        <v>4</v>
      </c>
      <c r="H1291" s="3">
        <v>69</v>
      </c>
      <c r="I1291" s="10" t="str">
        <f t="shared" si="20"/>
        <v>03257</v>
      </c>
    </row>
    <row r="1292" spans="1:9">
      <c r="A1292" s="66"/>
      <c r="C1292" s="68">
        <v>3257</v>
      </c>
      <c r="D1292" s="2" t="s">
        <v>19</v>
      </c>
      <c r="E1292" s="14" t="s">
        <v>1144</v>
      </c>
      <c r="F1292" s="69" t="s">
        <v>20</v>
      </c>
      <c r="G1292" s="3"/>
      <c r="H1292" s="3"/>
      <c r="I1292" s="10" t="str">
        <f t="shared" si="20"/>
        <v>03257</v>
      </c>
    </row>
    <row r="1293" spans="1:9">
      <c r="A1293" s="66"/>
      <c r="C1293" s="68">
        <v>3257</v>
      </c>
      <c r="D1293" s="2" t="s">
        <v>21</v>
      </c>
      <c r="E1293" s="4"/>
      <c r="F1293" s="69" t="s">
        <v>22</v>
      </c>
      <c r="G1293" s="3">
        <v>70</v>
      </c>
      <c r="H1293" s="3">
        <v>8617</v>
      </c>
      <c r="I1293" s="10" t="str">
        <f t="shared" si="20"/>
        <v>03257</v>
      </c>
    </row>
    <row r="1294" spans="1:9">
      <c r="A1294" s="66"/>
      <c r="C1294" s="68">
        <v>3257</v>
      </c>
      <c r="D1294" s="2" t="s">
        <v>23</v>
      </c>
      <c r="E1294" s="17" t="s">
        <v>1147</v>
      </c>
      <c r="F1294" s="69" t="s">
        <v>24</v>
      </c>
      <c r="G1294" s="3">
        <v>11</v>
      </c>
      <c r="H1294" s="3">
        <v>1567</v>
      </c>
      <c r="I1294" s="10" t="str">
        <f t="shared" si="20"/>
        <v>03257</v>
      </c>
    </row>
    <row r="1295" spans="1:9">
      <c r="A1295" s="66"/>
      <c r="C1295" s="68">
        <v>3257</v>
      </c>
      <c r="D1295" s="2" t="s">
        <v>25</v>
      </c>
      <c r="E1295" s="17" t="s">
        <v>1147</v>
      </c>
      <c r="F1295" s="69" t="s">
        <v>26</v>
      </c>
      <c r="G1295" s="3">
        <v>1</v>
      </c>
      <c r="H1295" s="3"/>
      <c r="I1295" s="10" t="str">
        <f t="shared" si="20"/>
        <v>03257</v>
      </c>
    </row>
    <row r="1296" spans="1:9">
      <c r="A1296" s="66"/>
      <c r="C1296" s="68">
        <v>3257</v>
      </c>
      <c r="D1296" s="2" t="s">
        <v>27</v>
      </c>
      <c r="E1296" s="17" t="s">
        <v>1147</v>
      </c>
      <c r="F1296" s="69" t="s">
        <v>28</v>
      </c>
      <c r="G1296" s="3"/>
      <c r="H1296" s="3"/>
      <c r="I1296" s="10" t="str">
        <f t="shared" si="20"/>
        <v>03257</v>
      </c>
    </row>
    <row r="1297" spans="1:9">
      <c r="A1297" s="66"/>
      <c r="C1297" s="68">
        <v>3257</v>
      </c>
      <c r="D1297" s="2" t="s">
        <v>29</v>
      </c>
      <c r="E1297" s="18" t="s">
        <v>1148</v>
      </c>
      <c r="F1297" s="69" t="s">
        <v>30</v>
      </c>
      <c r="G1297" s="3"/>
      <c r="H1297" s="3"/>
      <c r="I1297" s="10" t="str">
        <f t="shared" si="20"/>
        <v>03257</v>
      </c>
    </row>
    <row r="1298" spans="1:9">
      <c r="A1298" s="66"/>
      <c r="C1298" s="68">
        <v>3257</v>
      </c>
      <c r="D1298" s="2" t="s">
        <v>31</v>
      </c>
      <c r="E1298" s="18" t="s">
        <v>1148</v>
      </c>
      <c r="F1298" s="69" t="s">
        <v>32</v>
      </c>
      <c r="G1298" s="3">
        <v>1</v>
      </c>
      <c r="H1298" s="3"/>
      <c r="I1298" s="10" t="str">
        <f t="shared" si="20"/>
        <v>03257</v>
      </c>
    </row>
    <row r="1299" spans="1:9">
      <c r="A1299" s="66"/>
      <c r="C1299" s="68">
        <v>3257</v>
      </c>
      <c r="D1299" s="2" t="s">
        <v>33</v>
      </c>
      <c r="E1299" s="18" t="s">
        <v>1148</v>
      </c>
      <c r="F1299" s="69" t="s">
        <v>34</v>
      </c>
      <c r="G1299" s="3"/>
      <c r="H1299" s="3"/>
      <c r="I1299" s="10" t="str">
        <f t="shared" si="20"/>
        <v>03257</v>
      </c>
    </row>
    <row r="1300" spans="1:9">
      <c r="A1300" s="66"/>
      <c r="C1300" s="68">
        <v>3257</v>
      </c>
      <c r="D1300" s="2" t="s">
        <v>35</v>
      </c>
      <c r="E1300" s="19" t="s">
        <v>1150</v>
      </c>
      <c r="F1300" s="69" t="s">
        <v>36</v>
      </c>
      <c r="G1300" s="3">
        <v>1</v>
      </c>
      <c r="H1300" s="3"/>
      <c r="I1300" s="10" t="str">
        <f t="shared" si="20"/>
        <v>03257</v>
      </c>
    </row>
    <row r="1301" spans="1:9">
      <c r="A1301" s="66"/>
      <c r="C1301" s="68">
        <v>3257</v>
      </c>
      <c r="D1301" s="2" t="s">
        <v>37</v>
      </c>
      <c r="E1301" s="23" t="s">
        <v>1149</v>
      </c>
      <c r="F1301" s="69" t="s">
        <v>38</v>
      </c>
      <c r="G1301" s="3">
        <v>2</v>
      </c>
      <c r="H1301" s="3"/>
      <c r="I1301" s="10" t="str">
        <f t="shared" si="20"/>
        <v>03257</v>
      </c>
    </row>
    <row r="1302" spans="1:9">
      <c r="A1302" s="66"/>
      <c r="C1302" s="68">
        <v>3257</v>
      </c>
      <c r="D1302" s="2" t="s">
        <v>39</v>
      </c>
      <c r="E1302" s="23" t="s">
        <v>1149</v>
      </c>
      <c r="F1302" s="69" t="s">
        <v>40</v>
      </c>
      <c r="G1302" s="3">
        <v>1</v>
      </c>
      <c r="H1302" s="3"/>
      <c r="I1302" s="10" t="str">
        <f t="shared" si="20"/>
        <v>03257</v>
      </c>
    </row>
    <row r="1303" spans="1:9">
      <c r="A1303" s="66"/>
      <c r="C1303" s="68">
        <v>3257</v>
      </c>
      <c r="D1303" s="2" t="s">
        <v>41</v>
      </c>
      <c r="E1303" s="16" t="s">
        <v>1146</v>
      </c>
      <c r="F1303" s="69" t="s">
        <v>42</v>
      </c>
      <c r="G1303" s="3"/>
      <c r="H1303" s="3"/>
      <c r="I1303" s="10" t="str">
        <f t="shared" si="20"/>
        <v>03257</v>
      </c>
    </row>
    <row r="1304" spans="1:9">
      <c r="A1304" s="66"/>
      <c r="C1304" s="68">
        <v>3257</v>
      </c>
      <c r="D1304" s="2" t="s">
        <v>43</v>
      </c>
      <c r="E1304" s="16" t="s">
        <v>1146</v>
      </c>
      <c r="F1304" s="69" t="s">
        <v>44</v>
      </c>
      <c r="G1304" s="3">
        <v>1</v>
      </c>
      <c r="H1304" s="3"/>
      <c r="I1304" s="10" t="str">
        <f t="shared" si="20"/>
        <v>03257</v>
      </c>
    </row>
    <row r="1305" spans="1:9">
      <c r="A1305" s="66"/>
      <c r="C1305" s="68">
        <v>3257</v>
      </c>
      <c r="D1305" s="2" t="s">
        <v>45</v>
      </c>
      <c r="E1305" s="16" t="s">
        <v>1146</v>
      </c>
      <c r="F1305" s="69" t="s">
        <v>46</v>
      </c>
      <c r="G1305" s="3"/>
      <c r="H1305" s="3"/>
      <c r="I1305" s="10" t="str">
        <f t="shared" si="20"/>
        <v>03257</v>
      </c>
    </row>
    <row r="1306" spans="1:9">
      <c r="A1306" s="66"/>
      <c r="C1306" s="68">
        <v>3257</v>
      </c>
      <c r="D1306" s="2" t="s">
        <v>47</v>
      </c>
      <c r="E1306" s="16" t="s">
        <v>1146</v>
      </c>
      <c r="F1306" s="69" t="s">
        <v>48</v>
      </c>
      <c r="G1306" s="3">
        <v>9</v>
      </c>
      <c r="H1306" s="3">
        <v>837</v>
      </c>
      <c r="I1306" s="10" t="str">
        <f t="shared" si="20"/>
        <v>03257</v>
      </c>
    </row>
    <row r="1307" spans="1:9">
      <c r="A1307" s="66"/>
      <c r="C1307" s="68">
        <v>3257</v>
      </c>
      <c r="D1307" s="2" t="s">
        <v>49</v>
      </c>
      <c r="E1307" s="14" t="s">
        <v>1144</v>
      </c>
      <c r="F1307" s="69" t="s">
        <v>50</v>
      </c>
      <c r="G1307" s="3">
        <v>10</v>
      </c>
      <c r="H1307" s="3">
        <v>918</v>
      </c>
      <c r="I1307" s="10" t="str">
        <f t="shared" si="20"/>
        <v>03257</v>
      </c>
    </row>
    <row r="1308" spans="1:9">
      <c r="A1308" s="66"/>
      <c r="C1308" s="68">
        <v>3257</v>
      </c>
      <c r="D1308" s="2" t="s">
        <v>51</v>
      </c>
      <c r="E1308" s="15" t="s">
        <v>1145</v>
      </c>
      <c r="F1308" s="69" t="s">
        <v>52</v>
      </c>
      <c r="G1308" s="3">
        <v>1</v>
      </c>
      <c r="H1308" s="3"/>
      <c r="I1308" s="10" t="str">
        <f t="shared" si="20"/>
        <v>03257</v>
      </c>
    </row>
    <row r="1309" spans="1:9">
      <c r="A1309" s="66"/>
      <c r="C1309" s="68">
        <v>3257</v>
      </c>
      <c r="D1309" s="2" t="s">
        <v>53</v>
      </c>
      <c r="E1309" s="15" t="s">
        <v>1145</v>
      </c>
      <c r="F1309" s="69" t="s">
        <v>54</v>
      </c>
      <c r="G1309" s="3">
        <v>7</v>
      </c>
      <c r="H1309" s="3">
        <v>1465</v>
      </c>
      <c r="I1309" s="10" t="str">
        <f t="shared" si="20"/>
        <v>03257</v>
      </c>
    </row>
    <row r="1310" spans="1:9">
      <c r="A1310" s="66"/>
      <c r="C1310" s="68">
        <v>3257</v>
      </c>
      <c r="D1310" s="2" t="s">
        <v>55</v>
      </c>
      <c r="E1310" s="21" t="s">
        <v>1152</v>
      </c>
      <c r="F1310" s="69" t="s">
        <v>56</v>
      </c>
      <c r="G1310" s="3">
        <v>1</v>
      </c>
      <c r="H1310" s="3"/>
      <c r="I1310" s="10" t="str">
        <f t="shared" si="20"/>
        <v>03257</v>
      </c>
    </row>
    <row r="1311" spans="1:9">
      <c r="A1311" s="66"/>
      <c r="C1311" s="68">
        <v>3257</v>
      </c>
      <c r="D1311" s="2" t="s">
        <v>57</v>
      </c>
      <c r="E1311" s="21" t="s">
        <v>1152</v>
      </c>
      <c r="F1311" s="69" t="s">
        <v>58</v>
      </c>
      <c r="G1311" s="3">
        <v>4</v>
      </c>
      <c r="H1311" s="3">
        <v>441</v>
      </c>
      <c r="I1311" s="10" t="str">
        <f t="shared" si="20"/>
        <v>03257</v>
      </c>
    </row>
    <row r="1312" spans="1:9">
      <c r="A1312" s="66"/>
      <c r="C1312" s="68">
        <v>3257</v>
      </c>
      <c r="D1312" s="2" t="s">
        <v>59</v>
      </c>
      <c r="E1312" s="21" t="s">
        <v>1152</v>
      </c>
      <c r="F1312" s="69" t="s">
        <v>60</v>
      </c>
      <c r="G1312" s="3">
        <v>14</v>
      </c>
      <c r="H1312" s="3">
        <v>1496</v>
      </c>
      <c r="I1312" s="10" t="str">
        <f t="shared" si="20"/>
        <v>03257</v>
      </c>
    </row>
    <row r="1313" spans="1:9">
      <c r="A1313" s="66"/>
      <c r="C1313" s="68">
        <v>3257</v>
      </c>
      <c r="D1313" s="2" t="s">
        <v>61</v>
      </c>
      <c r="E1313" s="20" t="s">
        <v>1151</v>
      </c>
      <c r="F1313" s="69" t="s">
        <v>62</v>
      </c>
      <c r="G1313" s="3">
        <v>1</v>
      </c>
      <c r="H1313" s="3"/>
      <c r="I1313" s="10" t="str">
        <f t="shared" si="20"/>
        <v>03257</v>
      </c>
    </row>
    <row r="1314" spans="1:9">
      <c r="A1314" s="66"/>
      <c r="C1314" s="68">
        <v>3257</v>
      </c>
      <c r="D1314" s="2" t="s">
        <v>63</v>
      </c>
      <c r="E1314" s="20" t="s">
        <v>1151</v>
      </c>
      <c r="F1314" s="69" t="s">
        <v>64</v>
      </c>
      <c r="G1314" s="3"/>
      <c r="H1314" s="3"/>
      <c r="I1314" s="10" t="str">
        <f t="shared" si="20"/>
        <v>03257</v>
      </c>
    </row>
    <row r="1315" spans="1:9">
      <c r="A1315" s="66"/>
      <c r="C1315" s="68">
        <v>3257</v>
      </c>
      <c r="D1315" s="2" t="s">
        <v>65</v>
      </c>
      <c r="E1315" s="19" t="s">
        <v>1150</v>
      </c>
      <c r="F1315" s="69" t="s">
        <v>66</v>
      </c>
      <c r="G1315" s="3">
        <v>1</v>
      </c>
      <c r="H1315" s="3"/>
      <c r="I1315" s="10" t="str">
        <f t="shared" si="20"/>
        <v>03257</v>
      </c>
    </row>
    <row r="1316" spans="1:9">
      <c r="A1316" s="66"/>
      <c r="C1316" s="68">
        <v>3257</v>
      </c>
      <c r="D1316" s="2" t="s">
        <v>67</v>
      </c>
      <c r="E1316" s="22" t="s">
        <v>1153</v>
      </c>
      <c r="F1316" s="69" t="s">
        <v>68</v>
      </c>
      <c r="G1316" s="3">
        <v>3</v>
      </c>
      <c r="H1316" s="3"/>
      <c r="I1316" s="10" t="str">
        <f t="shared" si="20"/>
        <v>03257</v>
      </c>
    </row>
    <row r="1317" spans="1:9">
      <c r="A1317" s="66"/>
      <c r="C1317" s="68">
        <v>3257</v>
      </c>
      <c r="D1317" s="2" t="s">
        <v>69</v>
      </c>
      <c r="E1317" s="21" t="s">
        <v>1152</v>
      </c>
      <c r="F1317" s="69" t="s">
        <v>70</v>
      </c>
      <c r="G1317" s="3">
        <v>1</v>
      </c>
      <c r="H1317" s="3"/>
      <c r="I1317" s="10" t="str">
        <f t="shared" si="20"/>
        <v>03257</v>
      </c>
    </row>
    <row r="1318" spans="1:9">
      <c r="A1318" s="66"/>
      <c r="C1318" s="66">
        <v>3257</v>
      </c>
      <c r="E1318" s="71"/>
      <c r="F1318" s="69" t="s">
        <v>71</v>
      </c>
      <c r="G1318" s="3">
        <v>74</v>
      </c>
      <c r="H1318" s="3">
        <v>8686</v>
      </c>
      <c r="I1318" s="10" t="str">
        <f t="shared" si="20"/>
        <v>03257</v>
      </c>
    </row>
    <row r="1319" spans="1:9">
      <c r="A1319" s="65" t="s">
        <v>151</v>
      </c>
      <c r="B1319" s="2" t="s">
        <v>152</v>
      </c>
      <c r="C1319" s="68">
        <v>33</v>
      </c>
      <c r="D1319" s="2" t="s">
        <v>9</v>
      </c>
      <c r="E1319" s="14" t="s">
        <v>1144</v>
      </c>
      <c r="F1319" s="69" t="s">
        <v>10</v>
      </c>
      <c r="G1319" s="3">
        <v>24</v>
      </c>
      <c r="H1319" s="3">
        <v>874</v>
      </c>
      <c r="I1319" s="10" t="str">
        <f t="shared" si="20"/>
        <v>033</v>
      </c>
    </row>
    <row r="1320" spans="1:9">
      <c r="A1320" s="66"/>
      <c r="C1320" s="68">
        <v>33</v>
      </c>
      <c r="D1320" s="2" t="s">
        <v>11</v>
      </c>
      <c r="E1320" s="14" t="s">
        <v>1144</v>
      </c>
      <c r="F1320" s="69" t="s">
        <v>12</v>
      </c>
      <c r="G1320" s="3"/>
      <c r="H1320" s="3"/>
      <c r="I1320" s="10" t="str">
        <f t="shared" si="20"/>
        <v>033</v>
      </c>
    </row>
    <row r="1321" spans="1:9">
      <c r="A1321" s="66"/>
      <c r="C1321" s="68">
        <v>33</v>
      </c>
      <c r="D1321" s="2" t="s">
        <v>13</v>
      </c>
      <c r="E1321" s="14" t="s">
        <v>1144</v>
      </c>
      <c r="F1321" s="69" t="s">
        <v>14</v>
      </c>
      <c r="G1321" s="3">
        <v>3</v>
      </c>
      <c r="H1321" s="3"/>
      <c r="I1321" s="10" t="str">
        <f t="shared" si="20"/>
        <v>033</v>
      </c>
    </row>
    <row r="1322" spans="1:9">
      <c r="A1322" s="66"/>
      <c r="C1322" s="68">
        <v>33</v>
      </c>
      <c r="D1322" s="2" t="s">
        <v>15</v>
      </c>
      <c r="E1322" s="15" t="s">
        <v>1145</v>
      </c>
      <c r="F1322" s="69" t="s">
        <v>16</v>
      </c>
      <c r="G1322" s="3"/>
      <c r="H1322" s="3"/>
      <c r="I1322" s="10" t="str">
        <f t="shared" si="20"/>
        <v>033</v>
      </c>
    </row>
    <row r="1323" spans="1:9">
      <c r="A1323" s="66"/>
      <c r="C1323" s="68">
        <v>33</v>
      </c>
      <c r="D1323" s="2" t="s">
        <v>17</v>
      </c>
      <c r="E1323" s="14" t="s">
        <v>1144</v>
      </c>
      <c r="F1323" s="69" t="s">
        <v>18</v>
      </c>
      <c r="G1323" s="3">
        <v>15</v>
      </c>
      <c r="H1323" s="3"/>
      <c r="I1323" s="10" t="str">
        <f t="shared" si="20"/>
        <v>033</v>
      </c>
    </row>
    <row r="1324" spans="1:9">
      <c r="A1324" s="66"/>
      <c r="C1324" s="68">
        <v>33</v>
      </c>
      <c r="D1324" s="2" t="s">
        <v>19</v>
      </c>
      <c r="E1324" s="14" t="s">
        <v>1144</v>
      </c>
      <c r="F1324" s="69" t="s">
        <v>20</v>
      </c>
      <c r="G1324" s="3">
        <v>6</v>
      </c>
      <c r="H1324" s="3"/>
      <c r="I1324" s="10" t="str">
        <f t="shared" si="20"/>
        <v>033</v>
      </c>
    </row>
    <row r="1325" spans="1:9">
      <c r="A1325" s="66"/>
      <c r="C1325" s="68">
        <v>33</v>
      </c>
      <c r="D1325" s="2" t="s">
        <v>21</v>
      </c>
      <c r="E1325" s="4"/>
      <c r="F1325" s="69" t="s">
        <v>22</v>
      </c>
      <c r="G1325" s="3">
        <v>675</v>
      </c>
      <c r="H1325" s="3">
        <v>74121</v>
      </c>
      <c r="I1325" s="10" t="str">
        <f t="shared" si="20"/>
        <v>033</v>
      </c>
    </row>
    <row r="1326" spans="1:9">
      <c r="A1326" s="66"/>
      <c r="C1326" s="68">
        <v>33</v>
      </c>
      <c r="D1326" s="2" t="s">
        <v>23</v>
      </c>
      <c r="E1326" s="17" t="s">
        <v>1147</v>
      </c>
      <c r="F1326" s="69" t="s">
        <v>24</v>
      </c>
      <c r="G1326" s="3">
        <v>166</v>
      </c>
      <c r="H1326" s="3"/>
      <c r="I1326" s="10" t="str">
        <f t="shared" si="20"/>
        <v>033</v>
      </c>
    </row>
    <row r="1327" spans="1:9">
      <c r="A1327" s="66"/>
      <c r="C1327" s="68">
        <v>33</v>
      </c>
      <c r="D1327" s="2" t="s">
        <v>25</v>
      </c>
      <c r="E1327" s="17" t="s">
        <v>1147</v>
      </c>
      <c r="F1327" s="69" t="s">
        <v>26</v>
      </c>
      <c r="G1327" s="3">
        <v>2</v>
      </c>
      <c r="H1327" s="3"/>
      <c r="I1327" s="10" t="str">
        <f t="shared" si="20"/>
        <v>033</v>
      </c>
    </row>
    <row r="1328" spans="1:9">
      <c r="A1328" s="66"/>
      <c r="C1328" s="68">
        <v>33</v>
      </c>
      <c r="D1328" s="2" t="s">
        <v>27</v>
      </c>
      <c r="E1328" s="17" t="s">
        <v>1147</v>
      </c>
      <c r="F1328" s="69" t="s">
        <v>28</v>
      </c>
      <c r="G1328" s="3"/>
      <c r="H1328" s="3"/>
      <c r="I1328" s="10" t="str">
        <f t="shared" si="20"/>
        <v>033</v>
      </c>
    </row>
    <row r="1329" spans="1:9">
      <c r="A1329" s="66"/>
      <c r="C1329" s="68">
        <v>33</v>
      </c>
      <c r="D1329" s="2" t="s">
        <v>29</v>
      </c>
      <c r="E1329" s="18" t="s">
        <v>1148</v>
      </c>
      <c r="F1329" s="69" t="s">
        <v>30</v>
      </c>
      <c r="G1329" s="3">
        <v>3</v>
      </c>
      <c r="H1329" s="3">
        <v>228</v>
      </c>
      <c r="I1329" s="10" t="str">
        <f t="shared" si="20"/>
        <v>033</v>
      </c>
    </row>
    <row r="1330" spans="1:9">
      <c r="A1330" s="66"/>
      <c r="C1330" s="68">
        <v>33</v>
      </c>
      <c r="D1330" s="2" t="s">
        <v>31</v>
      </c>
      <c r="E1330" s="18" t="s">
        <v>1148</v>
      </c>
      <c r="F1330" s="69" t="s">
        <v>32</v>
      </c>
      <c r="G1330" s="3">
        <v>2</v>
      </c>
      <c r="H1330" s="3"/>
      <c r="I1330" s="10" t="str">
        <f t="shared" si="20"/>
        <v>033</v>
      </c>
    </row>
    <row r="1331" spans="1:9">
      <c r="A1331" s="66"/>
      <c r="C1331" s="68">
        <v>33</v>
      </c>
      <c r="D1331" s="2" t="s">
        <v>33</v>
      </c>
      <c r="E1331" s="18" t="s">
        <v>1148</v>
      </c>
      <c r="F1331" s="69" t="s">
        <v>34</v>
      </c>
      <c r="G1331" s="3">
        <v>2</v>
      </c>
      <c r="H1331" s="3"/>
      <c r="I1331" s="10" t="str">
        <f t="shared" si="20"/>
        <v>033</v>
      </c>
    </row>
    <row r="1332" spans="1:9">
      <c r="A1332" s="66"/>
      <c r="C1332" s="68">
        <v>33</v>
      </c>
      <c r="D1332" s="2" t="s">
        <v>35</v>
      </c>
      <c r="E1332" s="19" t="s">
        <v>1150</v>
      </c>
      <c r="F1332" s="69" t="s">
        <v>36</v>
      </c>
      <c r="G1332" s="3">
        <v>16</v>
      </c>
      <c r="H1332" s="3"/>
      <c r="I1332" s="10" t="str">
        <f t="shared" si="20"/>
        <v>033</v>
      </c>
    </row>
    <row r="1333" spans="1:9">
      <c r="A1333" s="66"/>
      <c r="C1333" s="68">
        <v>33</v>
      </c>
      <c r="D1333" s="2" t="s">
        <v>37</v>
      </c>
      <c r="E1333" s="23" t="s">
        <v>1149</v>
      </c>
      <c r="F1333" s="69" t="s">
        <v>38</v>
      </c>
      <c r="G1333" s="3">
        <v>9</v>
      </c>
      <c r="H1333" s="3">
        <v>1307</v>
      </c>
      <c r="I1333" s="10" t="str">
        <f t="shared" si="20"/>
        <v>033</v>
      </c>
    </row>
    <row r="1334" spans="1:9">
      <c r="A1334" s="66"/>
      <c r="C1334" s="68">
        <v>33</v>
      </c>
      <c r="D1334" s="2" t="s">
        <v>39</v>
      </c>
      <c r="E1334" s="23" t="s">
        <v>1149</v>
      </c>
      <c r="F1334" s="69" t="s">
        <v>40</v>
      </c>
      <c r="G1334" s="3">
        <v>20</v>
      </c>
      <c r="H1334" s="3"/>
      <c r="I1334" s="10" t="str">
        <f t="shared" si="20"/>
        <v>033</v>
      </c>
    </row>
    <row r="1335" spans="1:9">
      <c r="A1335" s="66"/>
      <c r="C1335" s="68">
        <v>33</v>
      </c>
      <c r="D1335" s="2" t="s">
        <v>41</v>
      </c>
      <c r="E1335" s="16" t="s">
        <v>1146</v>
      </c>
      <c r="F1335" s="69" t="s">
        <v>42</v>
      </c>
      <c r="G1335" s="3"/>
      <c r="H1335" s="3"/>
      <c r="I1335" s="10" t="str">
        <f t="shared" si="20"/>
        <v>033</v>
      </c>
    </row>
    <row r="1336" spans="1:9">
      <c r="A1336" s="66"/>
      <c r="C1336" s="68">
        <v>33</v>
      </c>
      <c r="D1336" s="2" t="s">
        <v>43</v>
      </c>
      <c r="E1336" s="16" t="s">
        <v>1146</v>
      </c>
      <c r="F1336" s="69" t="s">
        <v>44</v>
      </c>
      <c r="G1336" s="3">
        <v>34</v>
      </c>
      <c r="H1336" s="3">
        <v>5730</v>
      </c>
      <c r="I1336" s="10" t="str">
        <f t="shared" si="20"/>
        <v>033</v>
      </c>
    </row>
    <row r="1337" spans="1:9">
      <c r="A1337" s="66"/>
      <c r="C1337" s="68">
        <v>33</v>
      </c>
      <c r="D1337" s="2" t="s">
        <v>45</v>
      </c>
      <c r="E1337" s="16" t="s">
        <v>1146</v>
      </c>
      <c r="F1337" s="69" t="s">
        <v>46</v>
      </c>
      <c r="G1337" s="3">
        <v>6</v>
      </c>
      <c r="H1337" s="3">
        <v>1058</v>
      </c>
      <c r="I1337" s="10" t="str">
        <f t="shared" si="20"/>
        <v>033</v>
      </c>
    </row>
    <row r="1338" spans="1:9">
      <c r="A1338" s="66"/>
      <c r="C1338" s="68">
        <v>33</v>
      </c>
      <c r="D1338" s="2" t="s">
        <v>47</v>
      </c>
      <c r="E1338" s="16" t="s">
        <v>1146</v>
      </c>
      <c r="F1338" s="69" t="s">
        <v>48</v>
      </c>
      <c r="G1338" s="3">
        <v>57</v>
      </c>
      <c r="H1338" s="3">
        <v>6592</v>
      </c>
      <c r="I1338" s="10" t="str">
        <f t="shared" si="20"/>
        <v>033</v>
      </c>
    </row>
    <row r="1339" spans="1:9">
      <c r="A1339" s="66"/>
      <c r="C1339" s="68">
        <v>33</v>
      </c>
      <c r="D1339" s="2" t="s">
        <v>49</v>
      </c>
      <c r="E1339" s="14" t="s">
        <v>1144</v>
      </c>
      <c r="F1339" s="69" t="s">
        <v>50</v>
      </c>
      <c r="G1339" s="3">
        <v>51</v>
      </c>
      <c r="H1339" s="3">
        <v>1517</v>
      </c>
      <c r="I1339" s="10" t="str">
        <f t="shared" si="20"/>
        <v>033</v>
      </c>
    </row>
    <row r="1340" spans="1:9">
      <c r="A1340" s="66"/>
      <c r="C1340" s="68">
        <v>33</v>
      </c>
      <c r="D1340" s="2" t="s">
        <v>51</v>
      </c>
      <c r="E1340" s="15" t="s">
        <v>1145</v>
      </c>
      <c r="F1340" s="69" t="s">
        <v>52</v>
      </c>
      <c r="G1340" s="3">
        <v>6</v>
      </c>
      <c r="H1340" s="3"/>
      <c r="I1340" s="10" t="str">
        <f t="shared" si="20"/>
        <v>033</v>
      </c>
    </row>
    <row r="1341" spans="1:9">
      <c r="A1341" s="66"/>
      <c r="C1341" s="68">
        <v>33</v>
      </c>
      <c r="D1341" s="2" t="s">
        <v>53</v>
      </c>
      <c r="E1341" s="15" t="s">
        <v>1145</v>
      </c>
      <c r="F1341" s="69" t="s">
        <v>54</v>
      </c>
      <c r="G1341" s="3">
        <v>78</v>
      </c>
      <c r="H1341" s="3">
        <v>6130</v>
      </c>
      <c r="I1341" s="10" t="str">
        <f t="shared" si="20"/>
        <v>033</v>
      </c>
    </row>
    <row r="1342" spans="1:9">
      <c r="A1342" s="66"/>
      <c r="C1342" s="68">
        <v>33</v>
      </c>
      <c r="D1342" s="2" t="s">
        <v>55</v>
      </c>
      <c r="E1342" s="21" t="s">
        <v>1152</v>
      </c>
      <c r="F1342" s="69" t="s">
        <v>56</v>
      </c>
      <c r="G1342" s="3">
        <v>9</v>
      </c>
      <c r="H1342" s="3">
        <v>642</v>
      </c>
      <c r="I1342" s="10" t="str">
        <f t="shared" si="20"/>
        <v>033</v>
      </c>
    </row>
    <row r="1343" spans="1:9">
      <c r="A1343" s="66"/>
      <c r="C1343" s="68">
        <v>33</v>
      </c>
      <c r="D1343" s="2" t="s">
        <v>57</v>
      </c>
      <c r="E1343" s="21" t="s">
        <v>1152</v>
      </c>
      <c r="F1343" s="69" t="s">
        <v>58</v>
      </c>
      <c r="G1343" s="3">
        <v>23</v>
      </c>
      <c r="H1343" s="3">
        <v>2616</v>
      </c>
      <c r="I1343" s="10" t="str">
        <f t="shared" si="20"/>
        <v>033</v>
      </c>
    </row>
    <row r="1344" spans="1:9">
      <c r="A1344" s="66"/>
      <c r="C1344" s="68">
        <v>33</v>
      </c>
      <c r="D1344" s="2" t="s">
        <v>59</v>
      </c>
      <c r="E1344" s="21" t="s">
        <v>1152</v>
      </c>
      <c r="F1344" s="69" t="s">
        <v>60</v>
      </c>
      <c r="G1344" s="3">
        <v>87</v>
      </c>
      <c r="H1344" s="3">
        <v>12761</v>
      </c>
      <c r="I1344" s="10" t="str">
        <f t="shared" si="20"/>
        <v>033</v>
      </c>
    </row>
    <row r="1345" spans="1:9">
      <c r="A1345" s="66"/>
      <c r="C1345" s="68">
        <v>33</v>
      </c>
      <c r="D1345" s="2" t="s">
        <v>61</v>
      </c>
      <c r="E1345" s="20" t="s">
        <v>1151</v>
      </c>
      <c r="F1345" s="69" t="s">
        <v>62</v>
      </c>
      <c r="G1345" s="3">
        <v>22</v>
      </c>
      <c r="H1345" s="3"/>
      <c r="I1345" s="10" t="str">
        <f t="shared" si="20"/>
        <v>033</v>
      </c>
    </row>
    <row r="1346" spans="1:9">
      <c r="A1346" s="66"/>
      <c r="C1346" s="68">
        <v>33</v>
      </c>
      <c r="D1346" s="2" t="s">
        <v>63</v>
      </c>
      <c r="E1346" s="20" t="s">
        <v>1151</v>
      </c>
      <c r="F1346" s="69" t="s">
        <v>64</v>
      </c>
      <c r="G1346" s="3">
        <v>9</v>
      </c>
      <c r="H1346" s="3"/>
      <c r="I1346" s="10" t="str">
        <f t="shared" si="20"/>
        <v>033</v>
      </c>
    </row>
    <row r="1347" spans="1:9">
      <c r="A1347" s="66"/>
      <c r="C1347" s="68">
        <v>33</v>
      </c>
      <c r="D1347" s="2" t="s">
        <v>65</v>
      </c>
      <c r="E1347" s="19" t="s">
        <v>1150</v>
      </c>
      <c r="F1347" s="69" t="s">
        <v>66</v>
      </c>
      <c r="G1347" s="3">
        <v>13</v>
      </c>
      <c r="H1347" s="3">
        <v>580</v>
      </c>
      <c r="I1347" s="10" t="str">
        <f t="shared" si="20"/>
        <v>033</v>
      </c>
    </row>
    <row r="1348" spans="1:9">
      <c r="A1348" s="66"/>
      <c r="C1348" s="68">
        <v>33</v>
      </c>
      <c r="D1348" s="2" t="s">
        <v>67</v>
      </c>
      <c r="E1348" s="22" t="s">
        <v>1153</v>
      </c>
      <c r="F1348" s="69" t="s">
        <v>68</v>
      </c>
      <c r="G1348" s="3">
        <v>21</v>
      </c>
      <c r="H1348" s="3"/>
      <c r="I1348" s="10" t="str">
        <f t="shared" si="20"/>
        <v>033</v>
      </c>
    </row>
    <row r="1349" spans="1:9">
      <c r="A1349" s="66"/>
      <c r="C1349" s="68">
        <v>33</v>
      </c>
      <c r="D1349" s="2" t="s">
        <v>69</v>
      </c>
      <c r="E1349" s="21" t="s">
        <v>1152</v>
      </c>
      <c r="F1349" s="69" t="s">
        <v>70</v>
      </c>
      <c r="G1349" s="3">
        <v>39</v>
      </c>
      <c r="H1349" s="3">
        <v>2917</v>
      </c>
      <c r="I1349" s="10" t="str">
        <f t="shared" si="20"/>
        <v>033</v>
      </c>
    </row>
    <row r="1350" spans="1:9">
      <c r="A1350" s="66"/>
      <c r="C1350" s="66">
        <v>33</v>
      </c>
      <c r="E1350" s="71"/>
      <c r="F1350" s="69" t="s">
        <v>71</v>
      </c>
      <c r="G1350" s="3">
        <v>699</v>
      </c>
      <c r="H1350" s="3">
        <v>74995</v>
      </c>
      <c r="I1350" s="10" t="str">
        <f t="shared" si="20"/>
        <v>033</v>
      </c>
    </row>
    <row r="1351" spans="1:9">
      <c r="A1351" s="65" t="s">
        <v>153</v>
      </c>
      <c r="B1351" s="2" t="s">
        <v>154</v>
      </c>
      <c r="C1351" s="68">
        <v>3351</v>
      </c>
      <c r="D1351" s="2" t="s">
        <v>9</v>
      </c>
      <c r="E1351" s="14" t="s">
        <v>1144</v>
      </c>
      <c r="F1351" s="69" t="s">
        <v>10</v>
      </c>
      <c r="G1351" s="3">
        <v>6</v>
      </c>
      <c r="H1351" s="3">
        <v>396</v>
      </c>
      <c r="I1351" s="10" t="str">
        <f t="shared" si="20"/>
        <v>03351</v>
      </c>
    </row>
    <row r="1352" spans="1:9">
      <c r="A1352" s="66"/>
      <c r="C1352" s="68">
        <v>3351</v>
      </c>
      <c r="D1352" s="2" t="s">
        <v>11</v>
      </c>
      <c r="E1352" s="14" t="s">
        <v>1144</v>
      </c>
      <c r="F1352" s="69" t="s">
        <v>12</v>
      </c>
      <c r="G1352" s="3"/>
      <c r="H1352" s="3"/>
      <c r="I1352" s="10" t="str">
        <f t="shared" si="20"/>
        <v>03351</v>
      </c>
    </row>
    <row r="1353" spans="1:9">
      <c r="A1353" s="66"/>
      <c r="C1353" s="68">
        <v>3351</v>
      </c>
      <c r="D1353" s="2" t="s">
        <v>13</v>
      </c>
      <c r="E1353" s="14" t="s">
        <v>1144</v>
      </c>
      <c r="F1353" s="69" t="s">
        <v>14</v>
      </c>
      <c r="G1353" s="3">
        <v>1</v>
      </c>
      <c r="H1353" s="3"/>
      <c r="I1353" s="10" t="str">
        <f t="shared" ref="I1353:I1416" si="21">IF(A1353="",I1352,A1353)</f>
        <v>03351</v>
      </c>
    </row>
    <row r="1354" spans="1:9">
      <c r="A1354" s="66"/>
      <c r="C1354" s="68">
        <v>3351</v>
      </c>
      <c r="D1354" s="2" t="s">
        <v>15</v>
      </c>
      <c r="E1354" s="15" t="s">
        <v>1145</v>
      </c>
      <c r="F1354" s="69" t="s">
        <v>16</v>
      </c>
      <c r="G1354" s="3"/>
      <c r="H1354" s="3"/>
      <c r="I1354" s="10" t="str">
        <f t="shared" si="21"/>
        <v>03351</v>
      </c>
    </row>
    <row r="1355" spans="1:9">
      <c r="A1355" s="66"/>
      <c r="C1355" s="68">
        <v>3351</v>
      </c>
      <c r="D1355" s="2" t="s">
        <v>17</v>
      </c>
      <c r="E1355" s="14" t="s">
        <v>1144</v>
      </c>
      <c r="F1355" s="69" t="s">
        <v>18</v>
      </c>
      <c r="G1355" s="3"/>
      <c r="H1355" s="3"/>
      <c r="I1355" s="10" t="str">
        <f t="shared" si="21"/>
        <v>03351</v>
      </c>
    </row>
    <row r="1356" spans="1:9">
      <c r="A1356" s="66"/>
      <c r="C1356" s="68">
        <v>3351</v>
      </c>
      <c r="D1356" s="2" t="s">
        <v>19</v>
      </c>
      <c r="E1356" s="14" t="s">
        <v>1144</v>
      </c>
      <c r="F1356" s="69" t="s">
        <v>20</v>
      </c>
      <c r="G1356" s="3">
        <v>5</v>
      </c>
      <c r="H1356" s="3"/>
      <c r="I1356" s="10" t="str">
        <f t="shared" si="21"/>
        <v>03351</v>
      </c>
    </row>
    <row r="1357" spans="1:9">
      <c r="A1357" s="66"/>
      <c r="C1357" s="68">
        <v>3351</v>
      </c>
      <c r="D1357" s="2" t="s">
        <v>21</v>
      </c>
      <c r="E1357" s="4"/>
      <c r="F1357" s="69" t="s">
        <v>22</v>
      </c>
      <c r="G1357" s="3">
        <v>66</v>
      </c>
      <c r="H1357" s="3">
        <v>11084</v>
      </c>
      <c r="I1357" s="10" t="str">
        <f t="shared" si="21"/>
        <v>03351</v>
      </c>
    </row>
    <row r="1358" spans="1:9">
      <c r="A1358" s="66"/>
      <c r="C1358" s="68">
        <v>3351</v>
      </c>
      <c r="D1358" s="2" t="s">
        <v>23</v>
      </c>
      <c r="E1358" s="17" t="s">
        <v>1147</v>
      </c>
      <c r="F1358" s="69" t="s">
        <v>24</v>
      </c>
      <c r="G1358" s="3">
        <v>10</v>
      </c>
      <c r="H1358" s="3">
        <v>1478</v>
      </c>
      <c r="I1358" s="10" t="str">
        <f t="shared" si="21"/>
        <v>03351</v>
      </c>
    </row>
    <row r="1359" spans="1:9">
      <c r="A1359" s="66"/>
      <c r="C1359" s="68">
        <v>3351</v>
      </c>
      <c r="D1359" s="2" t="s">
        <v>25</v>
      </c>
      <c r="E1359" s="17" t="s">
        <v>1147</v>
      </c>
      <c r="F1359" s="69" t="s">
        <v>26</v>
      </c>
      <c r="G1359" s="3"/>
      <c r="H1359" s="3"/>
      <c r="I1359" s="10" t="str">
        <f t="shared" si="21"/>
        <v>03351</v>
      </c>
    </row>
    <row r="1360" spans="1:9">
      <c r="A1360" s="66"/>
      <c r="C1360" s="68">
        <v>3351</v>
      </c>
      <c r="D1360" s="2" t="s">
        <v>27</v>
      </c>
      <c r="E1360" s="17" t="s">
        <v>1147</v>
      </c>
      <c r="F1360" s="69" t="s">
        <v>28</v>
      </c>
      <c r="G1360" s="3"/>
      <c r="H1360" s="3"/>
      <c r="I1360" s="10" t="str">
        <f t="shared" si="21"/>
        <v>03351</v>
      </c>
    </row>
    <row r="1361" spans="1:9">
      <c r="A1361" s="66"/>
      <c r="C1361" s="68">
        <v>3351</v>
      </c>
      <c r="D1361" s="2" t="s">
        <v>29</v>
      </c>
      <c r="E1361" s="18" t="s">
        <v>1148</v>
      </c>
      <c r="F1361" s="69" t="s">
        <v>30</v>
      </c>
      <c r="G1361" s="3"/>
      <c r="H1361" s="3"/>
      <c r="I1361" s="10" t="str">
        <f t="shared" si="21"/>
        <v>03351</v>
      </c>
    </row>
    <row r="1362" spans="1:9">
      <c r="A1362" s="66"/>
      <c r="C1362" s="68">
        <v>3351</v>
      </c>
      <c r="D1362" s="2" t="s">
        <v>31</v>
      </c>
      <c r="E1362" s="18" t="s">
        <v>1148</v>
      </c>
      <c r="F1362" s="69" t="s">
        <v>32</v>
      </c>
      <c r="G1362" s="3"/>
      <c r="H1362" s="3"/>
      <c r="I1362" s="10" t="str">
        <f t="shared" si="21"/>
        <v>03351</v>
      </c>
    </row>
    <row r="1363" spans="1:9">
      <c r="A1363" s="66"/>
      <c r="C1363" s="68">
        <v>3351</v>
      </c>
      <c r="D1363" s="2" t="s">
        <v>33</v>
      </c>
      <c r="E1363" s="18" t="s">
        <v>1148</v>
      </c>
      <c r="F1363" s="69" t="s">
        <v>34</v>
      </c>
      <c r="G1363" s="3"/>
      <c r="H1363" s="3"/>
      <c r="I1363" s="10" t="str">
        <f t="shared" si="21"/>
        <v>03351</v>
      </c>
    </row>
    <row r="1364" spans="1:9">
      <c r="A1364" s="66"/>
      <c r="C1364" s="68">
        <v>3351</v>
      </c>
      <c r="D1364" s="2" t="s">
        <v>35</v>
      </c>
      <c r="E1364" s="19" t="s">
        <v>1150</v>
      </c>
      <c r="F1364" s="69" t="s">
        <v>36</v>
      </c>
      <c r="G1364" s="3">
        <v>1</v>
      </c>
      <c r="H1364" s="3"/>
      <c r="I1364" s="10" t="str">
        <f t="shared" si="21"/>
        <v>03351</v>
      </c>
    </row>
    <row r="1365" spans="1:9">
      <c r="A1365" s="66"/>
      <c r="C1365" s="68">
        <v>3351</v>
      </c>
      <c r="D1365" s="2" t="s">
        <v>37</v>
      </c>
      <c r="E1365" s="23" t="s">
        <v>1149</v>
      </c>
      <c r="F1365" s="69" t="s">
        <v>38</v>
      </c>
      <c r="G1365" s="3">
        <v>2</v>
      </c>
      <c r="H1365" s="3"/>
      <c r="I1365" s="10" t="str">
        <f t="shared" si="21"/>
        <v>03351</v>
      </c>
    </row>
    <row r="1366" spans="1:9">
      <c r="A1366" s="66"/>
      <c r="C1366" s="68">
        <v>3351</v>
      </c>
      <c r="D1366" s="2" t="s">
        <v>39</v>
      </c>
      <c r="E1366" s="23" t="s">
        <v>1149</v>
      </c>
      <c r="F1366" s="69" t="s">
        <v>40</v>
      </c>
      <c r="G1366" s="3">
        <v>4</v>
      </c>
      <c r="H1366" s="3">
        <v>229</v>
      </c>
      <c r="I1366" s="10" t="str">
        <f t="shared" si="21"/>
        <v>03351</v>
      </c>
    </row>
    <row r="1367" spans="1:9">
      <c r="A1367" s="66"/>
      <c r="C1367" s="68">
        <v>3351</v>
      </c>
      <c r="D1367" s="2" t="s">
        <v>41</v>
      </c>
      <c r="E1367" s="16" t="s">
        <v>1146</v>
      </c>
      <c r="F1367" s="69" t="s">
        <v>42</v>
      </c>
      <c r="G1367" s="3"/>
      <c r="H1367" s="3"/>
      <c r="I1367" s="10" t="str">
        <f t="shared" si="21"/>
        <v>03351</v>
      </c>
    </row>
    <row r="1368" spans="1:9">
      <c r="A1368" s="66"/>
      <c r="C1368" s="68">
        <v>3351</v>
      </c>
      <c r="D1368" s="2" t="s">
        <v>43</v>
      </c>
      <c r="E1368" s="16" t="s">
        <v>1146</v>
      </c>
      <c r="F1368" s="69" t="s">
        <v>44</v>
      </c>
      <c r="G1368" s="3">
        <v>1</v>
      </c>
      <c r="H1368" s="3"/>
      <c r="I1368" s="10" t="str">
        <f t="shared" si="21"/>
        <v>03351</v>
      </c>
    </row>
    <row r="1369" spans="1:9">
      <c r="A1369" s="66"/>
      <c r="C1369" s="68">
        <v>3351</v>
      </c>
      <c r="D1369" s="2" t="s">
        <v>45</v>
      </c>
      <c r="E1369" s="16" t="s">
        <v>1146</v>
      </c>
      <c r="F1369" s="69" t="s">
        <v>46</v>
      </c>
      <c r="G1369" s="3"/>
      <c r="H1369" s="3"/>
      <c r="I1369" s="10" t="str">
        <f t="shared" si="21"/>
        <v>03351</v>
      </c>
    </row>
    <row r="1370" spans="1:9">
      <c r="A1370" s="66"/>
      <c r="C1370" s="68">
        <v>3351</v>
      </c>
      <c r="D1370" s="2" t="s">
        <v>47</v>
      </c>
      <c r="E1370" s="16" t="s">
        <v>1146</v>
      </c>
      <c r="F1370" s="69" t="s">
        <v>48</v>
      </c>
      <c r="G1370" s="3">
        <v>7</v>
      </c>
      <c r="H1370" s="3">
        <v>1024</v>
      </c>
      <c r="I1370" s="10" t="str">
        <f t="shared" si="21"/>
        <v>03351</v>
      </c>
    </row>
    <row r="1371" spans="1:9">
      <c r="A1371" s="66"/>
      <c r="C1371" s="68">
        <v>3351</v>
      </c>
      <c r="D1371" s="2" t="s">
        <v>49</v>
      </c>
      <c r="E1371" s="14" t="s">
        <v>1144</v>
      </c>
      <c r="F1371" s="69" t="s">
        <v>50</v>
      </c>
      <c r="G1371" s="3">
        <v>2</v>
      </c>
      <c r="H1371" s="3"/>
      <c r="I1371" s="10" t="str">
        <f t="shared" si="21"/>
        <v>03351</v>
      </c>
    </row>
    <row r="1372" spans="1:9">
      <c r="A1372" s="66"/>
      <c r="C1372" s="68">
        <v>3351</v>
      </c>
      <c r="D1372" s="2" t="s">
        <v>51</v>
      </c>
      <c r="E1372" s="15" t="s">
        <v>1145</v>
      </c>
      <c r="F1372" s="69" t="s">
        <v>52</v>
      </c>
      <c r="G1372" s="3">
        <v>1</v>
      </c>
      <c r="H1372" s="3"/>
      <c r="I1372" s="10" t="str">
        <f t="shared" si="21"/>
        <v>03351</v>
      </c>
    </row>
    <row r="1373" spans="1:9">
      <c r="A1373" s="66"/>
      <c r="C1373" s="68">
        <v>3351</v>
      </c>
      <c r="D1373" s="2" t="s">
        <v>53</v>
      </c>
      <c r="E1373" s="15" t="s">
        <v>1145</v>
      </c>
      <c r="F1373" s="69" t="s">
        <v>54</v>
      </c>
      <c r="G1373" s="3">
        <v>12</v>
      </c>
      <c r="H1373" s="3">
        <v>2044</v>
      </c>
      <c r="I1373" s="10" t="str">
        <f t="shared" si="21"/>
        <v>03351</v>
      </c>
    </row>
    <row r="1374" spans="1:9">
      <c r="A1374" s="66"/>
      <c r="C1374" s="68">
        <v>3351</v>
      </c>
      <c r="D1374" s="2" t="s">
        <v>55</v>
      </c>
      <c r="E1374" s="21" t="s">
        <v>1152</v>
      </c>
      <c r="F1374" s="69" t="s">
        <v>56</v>
      </c>
      <c r="G1374" s="3">
        <v>1</v>
      </c>
      <c r="H1374" s="3"/>
      <c r="I1374" s="10" t="str">
        <f t="shared" si="21"/>
        <v>03351</v>
      </c>
    </row>
    <row r="1375" spans="1:9">
      <c r="A1375" s="66"/>
      <c r="C1375" s="68">
        <v>3351</v>
      </c>
      <c r="D1375" s="2" t="s">
        <v>57</v>
      </c>
      <c r="E1375" s="21" t="s">
        <v>1152</v>
      </c>
      <c r="F1375" s="69" t="s">
        <v>58</v>
      </c>
      <c r="G1375" s="3">
        <v>2</v>
      </c>
      <c r="H1375" s="3"/>
      <c r="I1375" s="10" t="str">
        <f t="shared" si="21"/>
        <v>03351</v>
      </c>
    </row>
    <row r="1376" spans="1:9">
      <c r="A1376" s="66"/>
      <c r="C1376" s="68">
        <v>3351</v>
      </c>
      <c r="D1376" s="2" t="s">
        <v>59</v>
      </c>
      <c r="E1376" s="21" t="s">
        <v>1152</v>
      </c>
      <c r="F1376" s="69" t="s">
        <v>60</v>
      </c>
      <c r="G1376" s="3">
        <v>14</v>
      </c>
      <c r="H1376" s="3">
        <v>3001</v>
      </c>
      <c r="I1376" s="10" t="str">
        <f t="shared" si="21"/>
        <v>03351</v>
      </c>
    </row>
    <row r="1377" spans="1:9">
      <c r="A1377" s="66"/>
      <c r="C1377" s="68">
        <v>3351</v>
      </c>
      <c r="D1377" s="2" t="s">
        <v>61</v>
      </c>
      <c r="E1377" s="20" t="s">
        <v>1151</v>
      </c>
      <c r="F1377" s="69" t="s">
        <v>62</v>
      </c>
      <c r="G1377" s="3"/>
      <c r="H1377" s="3"/>
      <c r="I1377" s="10" t="str">
        <f t="shared" si="21"/>
        <v>03351</v>
      </c>
    </row>
    <row r="1378" spans="1:9">
      <c r="A1378" s="66"/>
      <c r="C1378" s="68">
        <v>3351</v>
      </c>
      <c r="D1378" s="2" t="s">
        <v>63</v>
      </c>
      <c r="E1378" s="20" t="s">
        <v>1151</v>
      </c>
      <c r="F1378" s="69" t="s">
        <v>64</v>
      </c>
      <c r="G1378" s="3">
        <v>1</v>
      </c>
      <c r="H1378" s="3"/>
      <c r="I1378" s="10" t="str">
        <f t="shared" si="21"/>
        <v>03351</v>
      </c>
    </row>
    <row r="1379" spans="1:9">
      <c r="A1379" s="66"/>
      <c r="C1379" s="68">
        <v>3351</v>
      </c>
      <c r="D1379" s="2" t="s">
        <v>65</v>
      </c>
      <c r="E1379" s="19" t="s">
        <v>1150</v>
      </c>
      <c r="F1379" s="69" t="s">
        <v>66</v>
      </c>
      <c r="G1379" s="3">
        <v>3</v>
      </c>
      <c r="H1379" s="3"/>
      <c r="I1379" s="10" t="str">
        <f t="shared" si="21"/>
        <v>03351</v>
      </c>
    </row>
    <row r="1380" spans="1:9">
      <c r="A1380" s="66"/>
      <c r="C1380" s="68">
        <v>3351</v>
      </c>
      <c r="D1380" s="2" t="s">
        <v>67</v>
      </c>
      <c r="E1380" s="22" t="s">
        <v>1153</v>
      </c>
      <c r="F1380" s="69" t="s">
        <v>68</v>
      </c>
      <c r="G1380" s="3">
        <v>3</v>
      </c>
      <c r="H1380" s="3"/>
      <c r="I1380" s="10" t="str">
        <f t="shared" si="21"/>
        <v>03351</v>
      </c>
    </row>
    <row r="1381" spans="1:9">
      <c r="A1381" s="66"/>
      <c r="C1381" s="68">
        <v>3351</v>
      </c>
      <c r="D1381" s="2" t="s">
        <v>69</v>
      </c>
      <c r="E1381" s="21" t="s">
        <v>1152</v>
      </c>
      <c r="F1381" s="69" t="s">
        <v>70</v>
      </c>
      <c r="G1381" s="3">
        <v>2</v>
      </c>
      <c r="H1381" s="3"/>
      <c r="I1381" s="10" t="str">
        <f t="shared" si="21"/>
        <v>03351</v>
      </c>
    </row>
    <row r="1382" spans="1:9">
      <c r="A1382" s="66"/>
      <c r="C1382" s="66">
        <v>3351</v>
      </c>
      <c r="E1382" s="71"/>
      <c r="F1382" s="69" t="s">
        <v>71</v>
      </c>
      <c r="G1382" s="3">
        <v>72</v>
      </c>
      <c r="H1382" s="3">
        <v>11480</v>
      </c>
      <c r="I1382" s="10" t="str">
        <f t="shared" si="21"/>
        <v>03351</v>
      </c>
    </row>
    <row r="1383" spans="1:9">
      <c r="A1383" s="65" t="s">
        <v>155</v>
      </c>
      <c r="B1383" s="2" t="s">
        <v>156</v>
      </c>
      <c r="C1383" s="68">
        <v>3352</v>
      </c>
      <c r="D1383" s="2" t="s">
        <v>9</v>
      </c>
      <c r="E1383" s="14" t="s">
        <v>1144</v>
      </c>
      <c r="F1383" s="69" t="s">
        <v>10</v>
      </c>
      <c r="G1383" s="3">
        <v>1</v>
      </c>
      <c r="H1383" s="3"/>
      <c r="I1383" s="10" t="str">
        <f t="shared" si="21"/>
        <v>03352</v>
      </c>
    </row>
    <row r="1384" spans="1:9">
      <c r="A1384" s="66"/>
      <c r="C1384" s="68">
        <v>3352</v>
      </c>
      <c r="D1384" s="2" t="s">
        <v>11</v>
      </c>
      <c r="E1384" s="14" t="s">
        <v>1144</v>
      </c>
      <c r="F1384" s="69" t="s">
        <v>12</v>
      </c>
      <c r="G1384" s="3"/>
      <c r="H1384" s="3"/>
      <c r="I1384" s="10" t="str">
        <f t="shared" si="21"/>
        <v>03352</v>
      </c>
    </row>
    <row r="1385" spans="1:9">
      <c r="A1385" s="66"/>
      <c r="C1385" s="68">
        <v>3352</v>
      </c>
      <c r="D1385" s="2" t="s">
        <v>13</v>
      </c>
      <c r="E1385" s="14" t="s">
        <v>1144</v>
      </c>
      <c r="F1385" s="69" t="s">
        <v>14</v>
      </c>
      <c r="G1385" s="3"/>
      <c r="H1385" s="3"/>
      <c r="I1385" s="10" t="str">
        <f t="shared" si="21"/>
        <v>03352</v>
      </c>
    </row>
    <row r="1386" spans="1:9">
      <c r="A1386" s="66"/>
      <c r="C1386" s="68">
        <v>3352</v>
      </c>
      <c r="D1386" s="2" t="s">
        <v>15</v>
      </c>
      <c r="E1386" s="15" t="s">
        <v>1145</v>
      </c>
      <c r="F1386" s="69" t="s">
        <v>16</v>
      </c>
      <c r="G1386" s="3"/>
      <c r="H1386" s="3"/>
      <c r="I1386" s="10" t="str">
        <f t="shared" si="21"/>
        <v>03352</v>
      </c>
    </row>
    <row r="1387" spans="1:9">
      <c r="A1387" s="66"/>
      <c r="C1387" s="68">
        <v>3352</v>
      </c>
      <c r="D1387" s="2" t="s">
        <v>17</v>
      </c>
      <c r="E1387" s="14" t="s">
        <v>1144</v>
      </c>
      <c r="F1387" s="69" t="s">
        <v>18</v>
      </c>
      <c r="G1387" s="3">
        <v>1</v>
      </c>
      <c r="H1387" s="3"/>
      <c r="I1387" s="10" t="str">
        <f t="shared" si="21"/>
        <v>03352</v>
      </c>
    </row>
    <row r="1388" spans="1:9">
      <c r="A1388" s="66"/>
      <c r="C1388" s="68">
        <v>3352</v>
      </c>
      <c r="D1388" s="2" t="s">
        <v>19</v>
      </c>
      <c r="E1388" s="14" t="s">
        <v>1144</v>
      </c>
      <c r="F1388" s="69" t="s">
        <v>20</v>
      </c>
      <c r="G1388" s="3"/>
      <c r="H1388" s="3"/>
      <c r="I1388" s="10" t="str">
        <f t="shared" si="21"/>
        <v>03352</v>
      </c>
    </row>
    <row r="1389" spans="1:9">
      <c r="A1389" s="66"/>
      <c r="C1389" s="68">
        <v>3352</v>
      </c>
      <c r="D1389" s="2" t="s">
        <v>21</v>
      </c>
      <c r="E1389" s="4"/>
      <c r="F1389" s="69" t="s">
        <v>22</v>
      </c>
      <c r="G1389" s="3">
        <v>72</v>
      </c>
      <c r="H1389" s="3"/>
      <c r="I1389" s="10" t="str">
        <f t="shared" si="21"/>
        <v>03352</v>
      </c>
    </row>
    <row r="1390" spans="1:9">
      <c r="A1390" s="66"/>
      <c r="C1390" s="68">
        <v>3352</v>
      </c>
      <c r="D1390" s="2" t="s">
        <v>23</v>
      </c>
      <c r="E1390" s="17" t="s">
        <v>1147</v>
      </c>
      <c r="F1390" s="69" t="s">
        <v>24</v>
      </c>
      <c r="G1390" s="3">
        <v>30</v>
      </c>
      <c r="H1390" s="3">
        <v>2201</v>
      </c>
      <c r="I1390" s="10" t="str">
        <f t="shared" si="21"/>
        <v>03352</v>
      </c>
    </row>
    <row r="1391" spans="1:9">
      <c r="A1391" s="66"/>
      <c r="C1391" s="68">
        <v>3352</v>
      </c>
      <c r="D1391" s="2" t="s">
        <v>25</v>
      </c>
      <c r="E1391" s="17" t="s">
        <v>1147</v>
      </c>
      <c r="F1391" s="69" t="s">
        <v>26</v>
      </c>
      <c r="G1391" s="3"/>
      <c r="H1391" s="3"/>
      <c r="I1391" s="10" t="str">
        <f t="shared" si="21"/>
        <v>03352</v>
      </c>
    </row>
    <row r="1392" spans="1:9">
      <c r="A1392" s="66"/>
      <c r="C1392" s="68">
        <v>3352</v>
      </c>
      <c r="D1392" s="2" t="s">
        <v>27</v>
      </c>
      <c r="E1392" s="17" t="s">
        <v>1147</v>
      </c>
      <c r="F1392" s="69" t="s">
        <v>28</v>
      </c>
      <c r="G1392" s="3"/>
      <c r="H1392" s="3"/>
      <c r="I1392" s="10" t="str">
        <f t="shared" si="21"/>
        <v>03352</v>
      </c>
    </row>
    <row r="1393" spans="1:9">
      <c r="A1393" s="66"/>
      <c r="C1393" s="68">
        <v>3352</v>
      </c>
      <c r="D1393" s="2" t="s">
        <v>29</v>
      </c>
      <c r="E1393" s="18" t="s">
        <v>1148</v>
      </c>
      <c r="F1393" s="69" t="s">
        <v>30</v>
      </c>
      <c r="G1393" s="3">
        <v>1</v>
      </c>
      <c r="H1393" s="3"/>
      <c r="I1393" s="10" t="str">
        <f t="shared" si="21"/>
        <v>03352</v>
      </c>
    </row>
    <row r="1394" spans="1:9">
      <c r="A1394" s="66"/>
      <c r="C1394" s="68">
        <v>3352</v>
      </c>
      <c r="D1394" s="2" t="s">
        <v>31</v>
      </c>
      <c r="E1394" s="18" t="s">
        <v>1148</v>
      </c>
      <c r="F1394" s="69" t="s">
        <v>32</v>
      </c>
      <c r="G1394" s="3"/>
      <c r="H1394" s="3"/>
      <c r="I1394" s="10" t="str">
        <f t="shared" si="21"/>
        <v>03352</v>
      </c>
    </row>
    <row r="1395" spans="1:9">
      <c r="A1395" s="66"/>
      <c r="C1395" s="68">
        <v>3352</v>
      </c>
      <c r="D1395" s="2" t="s">
        <v>33</v>
      </c>
      <c r="E1395" s="18" t="s">
        <v>1148</v>
      </c>
      <c r="F1395" s="69" t="s">
        <v>34</v>
      </c>
      <c r="G1395" s="3"/>
      <c r="H1395" s="3"/>
      <c r="I1395" s="10" t="str">
        <f t="shared" si="21"/>
        <v>03352</v>
      </c>
    </row>
    <row r="1396" spans="1:9">
      <c r="A1396" s="66"/>
      <c r="C1396" s="68">
        <v>3352</v>
      </c>
      <c r="D1396" s="2" t="s">
        <v>35</v>
      </c>
      <c r="E1396" s="19" t="s">
        <v>1150</v>
      </c>
      <c r="F1396" s="69" t="s">
        <v>36</v>
      </c>
      <c r="G1396" s="3">
        <v>1</v>
      </c>
      <c r="H1396" s="3"/>
      <c r="I1396" s="10" t="str">
        <f t="shared" si="21"/>
        <v>03352</v>
      </c>
    </row>
    <row r="1397" spans="1:9">
      <c r="A1397" s="66"/>
      <c r="C1397" s="68">
        <v>3352</v>
      </c>
      <c r="D1397" s="2" t="s">
        <v>37</v>
      </c>
      <c r="E1397" s="23" t="s">
        <v>1149</v>
      </c>
      <c r="F1397" s="69" t="s">
        <v>38</v>
      </c>
      <c r="G1397" s="3"/>
      <c r="H1397" s="3"/>
      <c r="I1397" s="10" t="str">
        <f t="shared" si="21"/>
        <v>03352</v>
      </c>
    </row>
    <row r="1398" spans="1:9">
      <c r="A1398" s="66"/>
      <c r="C1398" s="68">
        <v>3352</v>
      </c>
      <c r="D1398" s="2" t="s">
        <v>39</v>
      </c>
      <c r="E1398" s="23" t="s">
        <v>1149</v>
      </c>
      <c r="F1398" s="69" t="s">
        <v>40</v>
      </c>
      <c r="G1398" s="3"/>
      <c r="H1398" s="3"/>
      <c r="I1398" s="10" t="str">
        <f t="shared" si="21"/>
        <v>03352</v>
      </c>
    </row>
    <row r="1399" spans="1:9">
      <c r="A1399" s="66"/>
      <c r="C1399" s="68">
        <v>3352</v>
      </c>
      <c r="D1399" s="2" t="s">
        <v>41</v>
      </c>
      <c r="E1399" s="16" t="s">
        <v>1146</v>
      </c>
      <c r="F1399" s="69" t="s">
        <v>42</v>
      </c>
      <c r="G1399" s="3"/>
      <c r="H1399" s="3"/>
      <c r="I1399" s="10" t="str">
        <f t="shared" si="21"/>
        <v>03352</v>
      </c>
    </row>
    <row r="1400" spans="1:9">
      <c r="A1400" s="66"/>
      <c r="C1400" s="68">
        <v>3352</v>
      </c>
      <c r="D1400" s="2" t="s">
        <v>43</v>
      </c>
      <c r="E1400" s="16" t="s">
        <v>1146</v>
      </c>
      <c r="F1400" s="69" t="s">
        <v>44</v>
      </c>
      <c r="G1400" s="3">
        <v>4</v>
      </c>
      <c r="H1400" s="3">
        <v>283</v>
      </c>
      <c r="I1400" s="10" t="str">
        <f t="shared" si="21"/>
        <v>03352</v>
      </c>
    </row>
    <row r="1401" spans="1:9">
      <c r="A1401" s="66"/>
      <c r="C1401" s="68">
        <v>3352</v>
      </c>
      <c r="D1401" s="2" t="s">
        <v>45</v>
      </c>
      <c r="E1401" s="16" t="s">
        <v>1146</v>
      </c>
      <c r="F1401" s="69" t="s">
        <v>46</v>
      </c>
      <c r="G1401" s="3">
        <v>4</v>
      </c>
      <c r="H1401" s="3"/>
      <c r="I1401" s="10" t="str">
        <f t="shared" si="21"/>
        <v>03352</v>
      </c>
    </row>
    <row r="1402" spans="1:9">
      <c r="A1402" s="66"/>
      <c r="C1402" s="68">
        <v>3352</v>
      </c>
      <c r="D1402" s="2" t="s">
        <v>47</v>
      </c>
      <c r="E1402" s="16" t="s">
        <v>1146</v>
      </c>
      <c r="F1402" s="69" t="s">
        <v>48</v>
      </c>
      <c r="G1402" s="3">
        <v>2</v>
      </c>
      <c r="H1402" s="3"/>
      <c r="I1402" s="10" t="str">
        <f t="shared" si="21"/>
        <v>03352</v>
      </c>
    </row>
    <row r="1403" spans="1:9">
      <c r="A1403" s="66"/>
      <c r="C1403" s="68">
        <v>3352</v>
      </c>
      <c r="D1403" s="2" t="s">
        <v>49</v>
      </c>
      <c r="E1403" s="14" t="s">
        <v>1144</v>
      </c>
      <c r="F1403" s="69" t="s">
        <v>50</v>
      </c>
      <c r="G1403" s="3">
        <v>5</v>
      </c>
      <c r="H1403" s="3">
        <v>106</v>
      </c>
      <c r="I1403" s="10" t="str">
        <f t="shared" si="21"/>
        <v>03352</v>
      </c>
    </row>
    <row r="1404" spans="1:9">
      <c r="A1404" s="66"/>
      <c r="C1404" s="68">
        <v>3352</v>
      </c>
      <c r="D1404" s="2" t="s">
        <v>51</v>
      </c>
      <c r="E1404" s="15" t="s">
        <v>1145</v>
      </c>
      <c r="F1404" s="69" t="s">
        <v>52</v>
      </c>
      <c r="G1404" s="3">
        <v>1</v>
      </c>
      <c r="H1404" s="3"/>
      <c r="I1404" s="10" t="str">
        <f t="shared" si="21"/>
        <v>03352</v>
      </c>
    </row>
    <row r="1405" spans="1:9">
      <c r="A1405" s="66"/>
      <c r="C1405" s="68">
        <v>3352</v>
      </c>
      <c r="D1405" s="2" t="s">
        <v>53</v>
      </c>
      <c r="E1405" s="15" t="s">
        <v>1145</v>
      </c>
      <c r="F1405" s="69" t="s">
        <v>54</v>
      </c>
      <c r="G1405" s="3">
        <v>7</v>
      </c>
      <c r="H1405" s="3">
        <v>484</v>
      </c>
      <c r="I1405" s="10" t="str">
        <f t="shared" si="21"/>
        <v>03352</v>
      </c>
    </row>
    <row r="1406" spans="1:9">
      <c r="A1406" s="66"/>
      <c r="C1406" s="68">
        <v>3352</v>
      </c>
      <c r="D1406" s="2" t="s">
        <v>55</v>
      </c>
      <c r="E1406" s="21" t="s">
        <v>1152</v>
      </c>
      <c r="F1406" s="69" t="s">
        <v>56</v>
      </c>
      <c r="G1406" s="3"/>
      <c r="H1406" s="3"/>
      <c r="I1406" s="10" t="str">
        <f t="shared" si="21"/>
        <v>03352</v>
      </c>
    </row>
    <row r="1407" spans="1:9">
      <c r="A1407" s="66"/>
      <c r="C1407" s="68">
        <v>3352</v>
      </c>
      <c r="D1407" s="2" t="s">
        <v>57</v>
      </c>
      <c r="E1407" s="21" t="s">
        <v>1152</v>
      </c>
      <c r="F1407" s="69" t="s">
        <v>58</v>
      </c>
      <c r="G1407" s="3">
        <v>1</v>
      </c>
      <c r="H1407" s="3"/>
      <c r="I1407" s="10" t="str">
        <f t="shared" si="21"/>
        <v>03352</v>
      </c>
    </row>
    <row r="1408" spans="1:9">
      <c r="A1408" s="66"/>
      <c r="C1408" s="68">
        <v>3352</v>
      </c>
      <c r="D1408" s="2" t="s">
        <v>59</v>
      </c>
      <c r="E1408" s="21" t="s">
        <v>1152</v>
      </c>
      <c r="F1408" s="69" t="s">
        <v>60</v>
      </c>
      <c r="G1408" s="3">
        <v>6</v>
      </c>
      <c r="H1408" s="3">
        <v>998</v>
      </c>
      <c r="I1408" s="10" t="str">
        <f t="shared" si="21"/>
        <v>03352</v>
      </c>
    </row>
    <row r="1409" spans="1:9">
      <c r="A1409" s="66"/>
      <c r="C1409" s="68">
        <v>3352</v>
      </c>
      <c r="D1409" s="2" t="s">
        <v>61</v>
      </c>
      <c r="E1409" s="20" t="s">
        <v>1151</v>
      </c>
      <c r="F1409" s="69" t="s">
        <v>62</v>
      </c>
      <c r="G1409" s="3"/>
      <c r="H1409" s="3"/>
      <c r="I1409" s="10" t="str">
        <f t="shared" si="21"/>
        <v>03352</v>
      </c>
    </row>
    <row r="1410" spans="1:9">
      <c r="A1410" s="66"/>
      <c r="C1410" s="68">
        <v>3352</v>
      </c>
      <c r="D1410" s="2" t="s">
        <v>63</v>
      </c>
      <c r="E1410" s="20" t="s">
        <v>1151</v>
      </c>
      <c r="F1410" s="69" t="s">
        <v>64</v>
      </c>
      <c r="G1410" s="3">
        <v>1</v>
      </c>
      <c r="H1410" s="3"/>
      <c r="I1410" s="10" t="str">
        <f t="shared" si="21"/>
        <v>03352</v>
      </c>
    </row>
    <row r="1411" spans="1:9">
      <c r="A1411" s="66"/>
      <c r="C1411" s="68">
        <v>3352</v>
      </c>
      <c r="D1411" s="2" t="s">
        <v>65</v>
      </c>
      <c r="E1411" s="19" t="s">
        <v>1150</v>
      </c>
      <c r="F1411" s="69" t="s">
        <v>66</v>
      </c>
      <c r="G1411" s="3"/>
      <c r="H1411" s="3"/>
      <c r="I1411" s="10" t="str">
        <f t="shared" si="21"/>
        <v>03352</v>
      </c>
    </row>
    <row r="1412" spans="1:9">
      <c r="A1412" s="66"/>
      <c r="C1412" s="68">
        <v>3352</v>
      </c>
      <c r="D1412" s="2" t="s">
        <v>67</v>
      </c>
      <c r="E1412" s="22" t="s">
        <v>1153</v>
      </c>
      <c r="F1412" s="69" t="s">
        <v>68</v>
      </c>
      <c r="G1412" s="3">
        <v>4</v>
      </c>
      <c r="H1412" s="3">
        <v>558</v>
      </c>
      <c r="I1412" s="10" t="str">
        <f t="shared" si="21"/>
        <v>03352</v>
      </c>
    </row>
    <row r="1413" spans="1:9">
      <c r="A1413" s="66"/>
      <c r="C1413" s="68">
        <v>3352</v>
      </c>
      <c r="D1413" s="2" t="s">
        <v>69</v>
      </c>
      <c r="E1413" s="21" t="s">
        <v>1152</v>
      </c>
      <c r="F1413" s="69" t="s">
        <v>70</v>
      </c>
      <c r="G1413" s="3">
        <v>5</v>
      </c>
      <c r="H1413" s="3">
        <v>205</v>
      </c>
      <c r="I1413" s="10" t="str">
        <f t="shared" si="21"/>
        <v>03352</v>
      </c>
    </row>
    <row r="1414" spans="1:9">
      <c r="A1414" s="66"/>
      <c r="C1414" s="66">
        <v>3352</v>
      </c>
      <c r="E1414" s="71"/>
      <c r="F1414" s="69" t="s">
        <v>71</v>
      </c>
      <c r="G1414" s="3">
        <v>73</v>
      </c>
      <c r="H1414" s="3">
        <v>5791</v>
      </c>
      <c r="I1414" s="10" t="str">
        <f t="shared" si="21"/>
        <v>03352</v>
      </c>
    </row>
    <row r="1415" spans="1:9">
      <c r="A1415" s="65" t="s">
        <v>157</v>
      </c>
      <c r="B1415" s="2" t="s">
        <v>158</v>
      </c>
      <c r="C1415" s="68">
        <v>3353</v>
      </c>
      <c r="D1415" s="2" t="s">
        <v>9</v>
      </c>
      <c r="E1415" s="14" t="s">
        <v>1144</v>
      </c>
      <c r="F1415" s="69" t="s">
        <v>10</v>
      </c>
      <c r="G1415" s="3">
        <v>4</v>
      </c>
      <c r="H1415" s="3">
        <v>58</v>
      </c>
      <c r="I1415" s="10" t="str">
        <f t="shared" si="21"/>
        <v>03353</v>
      </c>
    </row>
    <row r="1416" spans="1:9">
      <c r="A1416" s="66"/>
      <c r="C1416" s="68">
        <v>3353</v>
      </c>
      <c r="D1416" s="2" t="s">
        <v>11</v>
      </c>
      <c r="E1416" s="14" t="s">
        <v>1144</v>
      </c>
      <c r="F1416" s="69" t="s">
        <v>12</v>
      </c>
      <c r="G1416" s="3"/>
      <c r="H1416" s="3"/>
      <c r="I1416" s="10" t="str">
        <f t="shared" si="21"/>
        <v>03353</v>
      </c>
    </row>
    <row r="1417" spans="1:9">
      <c r="A1417" s="66"/>
      <c r="C1417" s="68">
        <v>3353</v>
      </c>
      <c r="D1417" s="2" t="s">
        <v>13</v>
      </c>
      <c r="E1417" s="14" t="s">
        <v>1144</v>
      </c>
      <c r="F1417" s="69" t="s">
        <v>14</v>
      </c>
      <c r="G1417" s="3"/>
      <c r="H1417" s="3"/>
      <c r="I1417" s="10" t="str">
        <f t="shared" ref="I1417:I1480" si="22">IF(A1417="",I1416,A1417)</f>
        <v>03353</v>
      </c>
    </row>
    <row r="1418" spans="1:9">
      <c r="A1418" s="66"/>
      <c r="C1418" s="68">
        <v>3353</v>
      </c>
      <c r="D1418" s="2" t="s">
        <v>15</v>
      </c>
      <c r="E1418" s="15" t="s">
        <v>1145</v>
      </c>
      <c r="F1418" s="69" t="s">
        <v>16</v>
      </c>
      <c r="G1418" s="3"/>
      <c r="H1418" s="3"/>
      <c r="I1418" s="10" t="str">
        <f t="shared" si="22"/>
        <v>03353</v>
      </c>
    </row>
    <row r="1419" spans="1:9">
      <c r="A1419" s="66"/>
      <c r="C1419" s="68">
        <v>3353</v>
      </c>
      <c r="D1419" s="2" t="s">
        <v>17</v>
      </c>
      <c r="E1419" s="14" t="s">
        <v>1144</v>
      </c>
      <c r="F1419" s="69" t="s">
        <v>18</v>
      </c>
      <c r="G1419" s="3">
        <v>4</v>
      </c>
      <c r="H1419" s="3">
        <v>58</v>
      </c>
      <c r="I1419" s="10" t="str">
        <f t="shared" si="22"/>
        <v>03353</v>
      </c>
    </row>
    <row r="1420" spans="1:9">
      <c r="A1420" s="66"/>
      <c r="C1420" s="68">
        <v>3353</v>
      </c>
      <c r="D1420" s="2" t="s">
        <v>19</v>
      </c>
      <c r="E1420" s="14" t="s">
        <v>1144</v>
      </c>
      <c r="F1420" s="69" t="s">
        <v>20</v>
      </c>
      <c r="G1420" s="3"/>
      <c r="H1420" s="3"/>
      <c r="I1420" s="10" t="str">
        <f t="shared" si="22"/>
        <v>03353</v>
      </c>
    </row>
    <row r="1421" spans="1:9">
      <c r="A1421" s="66"/>
      <c r="C1421" s="68">
        <v>3353</v>
      </c>
      <c r="D1421" s="2" t="s">
        <v>21</v>
      </c>
      <c r="E1421" s="4"/>
      <c r="F1421" s="69" t="s">
        <v>22</v>
      </c>
      <c r="G1421" s="3">
        <v>71</v>
      </c>
      <c r="H1421" s="3">
        <v>4925</v>
      </c>
      <c r="I1421" s="10" t="str">
        <f t="shared" si="22"/>
        <v>03353</v>
      </c>
    </row>
    <row r="1422" spans="1:9">
      <c r="A1422" s="66"/>
      <c r="C1422" s="68">
        <v>3353</v>
      </c>
      <c r="D1422" s="2" t="s">
        <v>23</v>
      </c>
      <c r="E1422" s="17" t="s">
        <v>1147</v>
      </c>
      <c r="F1422" s="69" t="s">
        <v>24</v>
      </c>
      <c r="G1422" s="3">
        <v>15</v>
      </c>
      <c r="H1422" s="3">
        <v>1504</v>
      </c>
      <c r="I1422" s="10" t="str">
        <f t="shared" si="22"/>
        <v>03353</v>
      </c>
    </row>
    <row r="1423" spans="1:9">
      <c r="A1423" s="66"/>
      <c r="C1423" s="68">
        <v>3353</v>
      </c>
      <c r="D1423" s="2" t="s">
        <v>25</v>
      </c>
      <c r="E1423" s="17" t="s">
        <v>1147</v>
      </c>
      <c r="F1423" s="69" t="s">
        <v>26</v>
      </c>
      <c r="G1423" s="3"/>
      <c r="H1423" s="3"/>
      <c r="I1423" s="10" t="str">
        <f t="shared" si="22"/>
        <v>03353</v>
      </c>
    </row>
    <row r="1424" spans="1:9">
      <c r="A1424" s="66"/>
      <c r="C1424" s="68">
        <v>3353</v>
      </c>
      <c r="D1424" s="2" t="s">
        <v>27</v>
      </c>
      <c r="E1424" s="17" t="s">
        <v>1147</v>
      </c>
      <c r="F1424" s="69" t="s">
        <v>28</v>
      </c>
      <c r="G1424" s="3"/>
      <c r="H1424" s="3"/>
      <c r="I1424" s="10" t="str">
        <f t="shared" si="22"/>
        <v>03353</v>
      </c>
    </row>
    <row r="1425" spans="1:9">
      <c r="A1425" s="66"/>
      <c r="C1425" s="68">
        <v>3353</v>
      </c>
      <c r="D1425" s="2" t="s">
        <v>29</v>
      </c>
      <c r="E1425" s="18" t="s">
        <v>1148</v>
      </c>
      <c r="F1425" s="69" t="s">
        <v>30</v>
      </c>
      <c r="G1425" s="3"/>
      <c r="H1425" s="3"/>
      <c r="I1425" s="10" t="str">
        <f t="shared" si="22"/>
        <v>03353</v>
      </c>
    </row>
    <row r="1426" spans="1:9">
      <c r="A1426" s="66"/>
      <c r="C1426" s="68">
        <v>3353</v>
      </c>
      <c r="D1426" s="2" t="s">
        <v>31</v>
      </c>
      <c r="E1426" s="18" t="s">
        <v>1148</v>
      </c>
      <c r="F1426" s="69" t="s">
        <v>32</v>
      </c>
      <c r="G1426" s="3"/>
      <c r="H1426" s="3"/>
      <c r="I1426" s="10" t="str">
        <f t="shared" si="22"/>
        <v>03353</v>
      </c>
    </row>
    <row r="1427" spans="1:9">
      <c r="A1427" s="66"/>
      <c r="C1427" s="68">
        <v>3353</v>
      </c>
      <c r="D1427" s="2" t="s">
        <v>33</v>
      </c>
      <c r="E1427" s="18" t="s">
        <v>1148</v>
      </c>
      <c r="F1427" s="69" t="s">
        <v>34</v>
      </c>
      <c r="G1427" s="3"/>
      <c r="H1427" s="3"/>
      <c r="I1427" s="10" t="str">
        <f t="shared" si="22"/>
        <v>03353</v>
      </c>
    </row>
    <row r="1428" spans="1:9">
      <c r="A1428" s="66"/>
      <c r="C1428" s="68">
        <v>3353</v>
      </c>
      <c r="D1428" s="2" t="s">
        <v>35</v>
      </c>
      <c r="E1428" s="19" t="s">
        <v>1150</v>
      </c>
      <c r="F1428" s="69" t="s">
        <v>36</v>
      </c>
      <c r="G1428" s="3">
        <v>4</v>
      </c>
      <c r="H1428" s="3">
        <v>157</v>
      </c>
      <c r="I1428" s="10" t="str">
        <f t="shared" si="22"/>
        <v>03353</v>
      </c>
    </row>
    <row r="1429" spans="1:9">
      <c r="A1429" s="66"/>
      <c r="C1429" s="68">
        <v>3353</v>
      </c>
      <c r="D1429" s="2" t="s">
        <v>37</v>
      </c>
      <c r="E1429" s="23" t="s">
        <v>1149</v>
      </c>
      <c r="F1429" s="69" t="s">
        <v>38</v>
      </c>
      <c r="G1429" s="3">
        <v>1</v>
      </c>
      <c r="H1429" s="3"/>
      <c r="I1429" s="10" t="str">
        <f t="shared" si="22"/>
        <v>03353</v>
      </c>
    </row>
    <row r="1430" spans="1:9">
      <c r="A1430" s="66"/>
      <c r="C1430" s="68">
        <v>3353</v>
      </c>
      <c r="D1430" s="2" t="s">
        <v>39</v>
      </c>
      <c r="E1430" s="23" t="s">
        <v>1149</v>
      </c>
      <c r="F1430" s="69" t="s">
        <v>40</v>
      </c>
      <c r="G1430" s="3">
        <v>1</v>
      </c>
      <c r="H1430" s="3"/>
      <c r="I1430" s="10" t="str">
        <f t="shared" si="22"/>
        <v>03353</v>
      </c>
    </row>
    <row r="1431" spans="1:9">
      <c r="A1431" s="66"/>
      <c r="C1431" s="68">
        <v>3353</v>
      </c>
      <c r="D1431" s="2" t="s">
        <v>41</v>
      </c>
      <c r="E1431" s="16" t="s">
        <v>1146</v>
      </c>
      <c r="F1431" s="69" t="s">
        <v>42</v>
      </c>
      <c r="G1431" s="3"/>
      <c r="H1431" s="3"/>
      <c r="I1431" s="10" t="str">
        <f t="shared" si="22"/>
        <v>03353</v>
      </c>
    </row>
    <row r="1432" spans="1:9">
      <c r="A1432" s="66"/>
      <c r="C1432" s="68">
        <v>3353</v>
      </c>
      <c r="D1432" s="2" t="s">
        <v>43</v>
      </c>
      <c r="E1432" s="16" t="s">
        <v>1146</v>
      </c>
      <c r="F1432" s="69" t="s">
        <v>44</v>
      </c>
      <c r="G1432" s="3">
        <v>4</v>
      </c>
      <c r="H1432" s="3"/>
      <c r="I1432" s="10" t="str">
        <f t="shared" si="22"/>
        <v>03353</v>
      </c>
    </row>
    <row r="1433" spans="1:9">
      <c r="A1433" s="66"/>
      <c r="C1433" s="68">
        <v>3353</v>
      </c>
      <c r="D1433" s="2" t="s">
        <v>45</v>
      </c>
      <c r="E1433" s="16" t="s">
        <v>1146</v>
      </c>
      <c r="F1433" s="69" t="s">
        <v>46</v>
      </c>
      <c r="G1433" s="3">
        <v>1</v>
      </c>
      <c r="H1433" s="3"/>
      <c r="I1433" s="10" t="str">
        <f t="shared" si="22"/>
        <v>03353</v>
      </c>
    </row>
    <row r="1434" spans="1:9">
      <c r="A1434" s="66"/>
      <c r="C1434" s="68">
        <v>3353</v>
      </c>
      <c r="D1434" s="2" t="s">
        <v>47</v>
      </c>
      <c r="E1434" s="16" t="s">
        <v>1146</v>
      </c>
      <c r="F1434" s="69" t="s">
        <v>48</v>
      </c>
      <c r="G1434" s="3">
        <v>9</v>
      </c>
      <c r="H1434" s="3">
        <v>381</v>
      </c>
      <c r="I1434" s="10" t="str">
        <f t="shared" si="22"/>
        <v>03353</v>
      </c>
    </row>
    <row r="1435" spans="1:9">
      <c r="A1435" s="66"/>
      <c r="C1435" s="68">
        <v>3353</v>
      </c>
      <c r="D1435" s="2" t="s">
        <v>49</v>
      </c>
      <c r="E1435" s="14" t="s">
        <v>1144</v>
      </c>
      <c r="F1435" s="69" t="s">
        <v>50</v>
      </c>
      <c r="G1435" s="3">
        <v>4</v>
      </c>
      <c r="H1435" s="3"/>
      <c r="I1435" s="10" t="str">
        <f t="shared" si="22"/>
        <v>03353</v>
      </c>
    </row>
    <row r="1436" spans="1:9">
      <c r="A1436" s="66"/>
      <c r="C1436" s="68">
        <v>3353</v>
      </c>
      <c r="D1436" s="2" t="s">
        <v>51</v>
      </c>
      <c r="E1436" s="15" t="s">
        <v>1145</v>
      </c>
      <c r="F1436" s="69" t="s">
        <v>52</v>
      </c>
      <c r="G1436" s="3"/>
      <c r="H1436" s="3"/>
      <c r="I1436" s="10" t="str">
        <f t="shared" si="22"/>
        <v>03353</v>
      </c>
    </row>
    <row r="1437" spans="1:9">
      <c r="A1437" s="66"/>
      <c r="C1437" s="68">
        <v>3353</v>
      </c>
      <c r="D1437" s="2" t="s">
        <v>53</v>
      </c>
      <c r="E1437" s="15" t="s">
        <v>1145</v>
      </c>
      <c r="F1437" s="69" t="s">
        <v>54</v>
      </c>
      <c r="G1437" s="3">
        <v>8</v>
      </c>
      <c r="H1437" s="3">
        <v>431</v>
      </c>
      <c r="I1437" s="10" t="str">
        <f t="shared" si="22"/>
        <v>03353</v>
      </c>
    </row>
    <row r="1438" spans="1:9">
      <c r="A1438" s="66"/>
      <c r="C1438" s="68">
        <v>3353</v>
      </c>
      <c r="D1438" s="2" t="s">
        <v>55</v>
      </c>
      <c r="E1438" s="21" t="s">
        <v>1152</v>
      </c>
      <c r="F1438" s="69" t="s">
        <v>56</v>
      </c>
      <c r="G1438" s="3">
        <v>2</v>
      </c>
      <c r="H1438" s="3"/>
      <c r="I1438" s="10" t="str">
        <f t="shared" si="22"/>
        <v>03353</v>
      </c>
    </row>
    <row r="1439" spans="1:9">
      <c r="A1439" s="66"/>
      <c r="C1439" s="68">
        <v>3353</v>
      </c>
      <c r="D1439" s="2" t="s">
        <v>57</v>
      </c>
      <c r="E1439" s="21" t="s">
        <v>1152</v>
      </c>
      <c r="F1439" s="69" t="s">
        <v>58</v>
      </c>
      <c r="G1439" s="3">
        <v>6</v>
      </c>
      <c r="H1439" s="3">
        <v>328</v>
      </c>
      <c r="I1439" s="10" t="str">
        <f t="shared" si="22"/>
        <v>03353</v>
      </c>
    </row>
    <row r="1440" spans="1:9">
      <c r="A1440" s="66"/>
      <c r="C1440" s="68">
        <v>3353</v>
      </c>
      <c r="D1440" s="2" t="s">
        <v>59</v>
      </c>
      <c r="E1440" s="21" t="s">
        <v>1152</v>
      </c>
      <c r="F1440" s="69" t="s">
        <v>60</v>
      </c>
      <c r="G1440" s="3">
        <v>7</v>
      </c>
      <c r="H1440" s="3">
        <v>449</v>
      </c>
      <c r="I1440" s="10" t="str">
        <f t="shared" si="22"/>
        <v>03353</v>
      </c>
    </row>
    <row r="1441" spans="1:9">
      <c r="A1441" s="66"/>
      <c r="C1441" s="68">
        <v>3353</v>
      </c>
      <c r="D1441" s="2" t="s">
        <v>61</v>
      </c>
      <c r="E1441" s="20" t="s">
        <v>1151</v>
      </c>
      <c r="F1441" s="69" t="s">
        <v>62</v>
      </c>
      <c r="G1441" s="3">
        <v>4</v>
      </c>
      <c r="H1441" s="3">
        <v>557</v>
      </c>
      <c r="I1441" s="10" t="str">
        <f t="shared" si="22"/>
        <v>03353</v>
      </c>
    </row>
    <row r="1442" spans="1:9">
      <c r="A1442" s="66"/>
      <c r="C1442" s="68">
        <v>3353</v>
      </c>
      <c r="D1442" s="2" t="s">
        <v>63</v>
      </c>
      <c r="E1442" s="20" t="s">
        <v>1151</v>
      </c>
      <c r="F1442" s="69" t="s">
        <v>64</v>
      </c>
      <c r="G1442" s="3"/>
      <c r="H1442" s="3"/>
      <c r="I1442" s="10" t="str">
        <f t="shared" si="22"/>
        <v>03353</v>
      </c>
    </row>
    <row r="1443" spans="1:9">
      <c r="A1443" s="66"/>
      <c r="C1443" s="68">
        <v>3353</v>
      </c>
      <c r="D1443" s="2" t="s">
        <v>65</v>
      </c>
      <c r="E1443" s="19" t="s">
        <v>1150</v>
      </c>
      <c r="F1443" s="69" t="s">
        <v>66</v>
      </c>
      <c r="G1443" s="3"/>
      <c r="H1443" s="3"/>
      <c r="I1443" s="10" t="str">
        <f t="shared" si="22"/>
        <v>03353</v>
      </c>
    </row>
    <row r="1444" spans="1:9">
      <c r="A1444" s="66"/>
      <c r="C1444" s="68">
        <v>3353</v>
      </c>
      <c r="D1444" s="2" t="s">
        <v>67</v>
      </c>
      <c r="E1444" s="22" t="s">
        <v>1153</v>
      </c>
      <c r="F1444" s="69" t="s">
        <v>68</v>
      </c>
      <c r="G1444" s="3">
        <v>3</v>
      </c>
      <c r="H1444" s="3"/>
      <c r="I1444" s="10" t="str">
        <f t="shared" si="22"/>
        <v>03353</v>
      </c>
    </row>
    <row r="1445" spans="1:9">
      <c r="A1445" s="66"/>
      <c r="C1445" s="68">
        <v>3353</v>
      </c>
      <c r="D1445" s="2" t="s">
        <v>69</v>
      </c>
      <c r="E1445" s="21" t="s">
        <v>1152</v>
      </c>
      <c r="F1445" s="69" t="s">
        <v>70</v>
      </c>
      <c r="G1445" s="3">
        <v>2</v>
      </c>
      <c r="H1445" s="3"/>
      <c r="I1445" s="10" t="str">
        <f t="shared" si="22"/>
        <v>03353</v>
      </c>
    </row>
    <row r="1446" spans="1:9">
      <c r="A1446" s="66"/>
      <c r="C1446" s="66">
        <v>3353</v>
      </c>
      <c r="E1446" s="71"/>
      <c r="F1446" s="69" t="s">
        <v>71</v>
      </c>
      <c r="G1446" s="3">
        <v>75</v>
      </c>
      <c r="H1446" s="3">
        <v>4983</v>
      </c>
      <c r="I1446" s="10" t="str">
        <f t="shared" si="22"/>
        <v>03353</v>
      </c>
    </row>
    <row r="1447" spans="1:9">
      <c r="A1447" s="65" t="s">
        <v>159</v>
      </c>
      <c r="B1447" s="2" t="s">
        <v>160</v>
      </c>
      <c r="C1447" s="68">
        <v>3354</v>
      </c>
      <c r="D1447" s="2" t="s">
        <v>9</v>
      </c>
      <c r="E1447" s="14" t="s">
        <v>1144</v>
      </c>
      <c r="F1447" s="69" t="s">
        <v>10</v>
      </c>
      <c r="G1447" s="3">
        <v>1</v>
      </c>
      <c r="H1447" s="3"/>
      <c r="I1447" s="10" t="str">
        <f t="shared" si="22"/>
        <v>03354</v>
      </c>
    </row>
    <row r="1448" spans="1:9">
      <c r="A1448" s="66"/>
      <c r="C1448" s="68">
        <v>3354</v>
      </c>
      <c r="D1448" s="2" t="s">
        <v>11</v>
      </c>
      <c r="E1448" s="14" t="s">
        <v>1144</v>
      </c>
      <c r="F1448" s="69" t="s">
        <v>12</v>
      </c>
      <c r="G1448" s="3"/>
      <c r="H1448" s="3"/>
      <c r="I1448" s="10" t="str">
        <f t="shared" si="22"/>
        <v>03354</v>
      </c>
    </row>
    <row r="1449" spans="1:9">
      <c r="A1449" s="66"/>
      <c r="C1449" s="68">
        <v>3354</v>
      </c>
      <c r="D1449" s="2" t="s">
        <v>13</v>
      </c>
      <c r="E1449" s="14" t="s">
        <v>1144</v>
      </c>
      <c r="F1449" s="69" t="s">
        <v>14</v>
      </c>
      <c r="G1449" s="3"/>
      <c r="H1449" s="3"/>
      <c r="I1449" s="10" t="str">
        <f t="shared" si="22"/>
        <v>03354</v>
      </c>
    </row>
    <row r="1450" spans="1:9">
      <c r="A1450" s="66"/>
      <c r="C1450" s="68">
        <v>3354</v>
      </c>
      <c r="D1450" s="2" t="s">
        <v>15</v>
      </c>
      <c r="E1450" s="15" t="s">
        <v>1145</v>
      </c>
      <c r="F1450" s="69" t="s">
        <v>16</v>
      </c>
      <c r="G1450" s="3"/>
      <c r="H1450" s="3"/>
      <c r="I1450" s="10" t="str">
        <f t="shared" si="22"/>
        <v>03354</v>
      </c>
    </row>
    <row r="1451" spans="1:9">
      <c r="A1451" s="66"/>
      <c r="C1451" s="68">
        <v>3354</v>
      </c>
      <c r="D1451" s="2" t="s">
        <v>17</v>
      </c>
      <c r="E1451" s="14" t="s">
        <v>1144</v>
      </c>
      <c r="F1451" s="69" t="s">
        <v>18</v>
      </c>
      <c r="G1451" s="3">
        <v>1</v>
      </c>
      <c r="H1451" s="3"/>
      <c r="I1451" s="10" t="str">
        <f t="shared" si="22"/>
        <v>03354</v>
      </c>
    </row>
    <row r="1452" spans="1:9">
      <c r="A1452" s="66"/>
      <c r="C1452" s="68">
        <v>3354</v>
      </c>
      <c r="D1452" s="2" t="s">
        <v>19</v>
      </c>
      <c r="E1452" s="14" t="s">
        <v>1144</v>
      </c>
      <c r="F1452" s="69" t="s">
        <v>20</v>
      </c>
      <c r="G1452" s="3"/>
      <c r="H1452" s="3"/>
      <c r="I1452" s="10" t="str">
        <f t="shared" si="22"/>
        <v>03354</v>
      </c>
    </row>
    <row r="1453" spans="1:9">
      <c r="A1453" s="66"/>
      <c r="C1453" s="68">
        <v>3354</v>
      </c>
      <c r="D1453" s="2" t="s">
        <v>21</v>
      </c>
      <c r="E1453" s="4"/>
      <c r="F1453" s="69" t="s">
        <v>22</v>
      </c>
      <c r="G1453" s="3">
        <v>27</v>
      </c>
      <c r="H1453" s="3"/>
      <c r="I1453" s="10" t="str">
        <f t="shared" si="22"/>
        <v>03354</v>
      </c>
    </row>
    <row r="1454" spans="1:9">
      <c r="A1454" s="66"/>
      <c r="C1454" s="68">
        <v>3354</v>
      </c>
      <c r="D1454" s="2" t="s">
        <v>23</v>
      </c>
      <c r="E1454" s="17" t="s">
        <v>1147</v>
      </c>
      <c r="F1454" s="69" t="s">
        <v>24</v>
      </c>
      <c r="G1454" s="3">
        <v>6</v>
      </c>
      <c r="H1454" s="3">
        <v>747</v>
      </c>
      <c r="I1454" s="10" t="str">
        <f t="shared" si="22"/>
        <v>03354</v>
      </c>
    </row>
    <row r="1455" spans="1:9">
      <c r="A1455" s="66"/>
      <c r="C1455" s="68">
        <v>3354</v>
      </c>
      <c r="D1455" s="2" t="s">
        <v>25</v>
      </c>
      <c r="E1455" s="17" t="s">
        <v>1147</v>
      </c>
      <c r="F1455" s="69" t="s">
        <v>26</v>
      </c>
      <c r="G1455" s="3"/>
      <c r="H1455" s="3"/>
      <c r="I1455" s="10" t="str">
        <f t="shared" si="22"/>
        <v>03354</v>
      </c>
    </row>
    <row r="1456" spans="1:9">
      <c r="A1456" s="66"/>
      <c r="C1456" s="68">
        <v>3354</v>
      </c>
      <c r="D1456" s="2" t="s">
        <v>27</v>
      </c>
      <c r="E1456" s="17" t="s">
        <v>1147</v>
      </c>
      <c r="F1456" s="69" t="s">
        <v>28</v>
      </c>
      <c r="G1456" s="3"/>
      <c r="H1456" s="3"/>
      <c r="I1456" s="10" t="str">
        <f t="shared" si="22"/>
        <v>03354</v>
      </c>
    </row>
    <row r="1457" spans="1:9">
      <c r="A1457" s="66"/>
      <c r="C1457" s="68">
        <v>3354</v>
      </c>
      <c r="D1457" s="2" t="s">
        <v>29</v>
      </c>
      <c r="E1457" s="18" t="s">
        <v>1148</v>
      </c>
      <c r="F1457" s="69" t="s">
        <v>30</v>
      </c>
      <c r="G1457" s="3"/>
      <c r="H1457" s="3"/>
      <c r="I1457" s="10" t="str">
        <f t="shared" si="22"/>
        <v>03354</v>
      </c>
    </row>
    <row r="1458" spans="1:9">
      <c r="A1458" s="66"/>
      <c r="C1458" s="68">
        <v>3354</v>
      </c>
      <c r="D1458" s="2" t="s">
        <v>31</v>
      </c>
      <c r="E1458" s="18" t="s">
        <v>1148</v>
      </c>
      <c r="F1458" s="69" t="s">
        <v>32</v>
      </c>
      <c r="G1458" s="3"/>
      <c r="H1458" s="3"/>
      <c r="I1458" s="10" t="str">
        <f t="shared" si="22"/>
        <v>03354</v>
      </c>
    </row>
    <row r="1459" spans="1:9">
      <c r="A1459" s="66"/>
      <c r="C1459" s="68">
        <v>3354</v>
      </c>
      <c r="D1459" s="2" t="s">
        <v>33</v>
      </c>
      <c r="E1459" s="18" t="s">
        <v>1148</v>
      </c>
      <c r="F1459" s="69" t="s">
        <v>34</v>
      </c>
      <c r="G1459" s="3"/>
      <c r="H1459" s="3"/>
      <c r="I1459" s="10" t="str">
        <f t="shared" si="22"/>
        <v>03354</v>
      </c>
    </row>
    <row r="1460" spans="1:9">
      <c r="A1460" s="66"/>
      <c r="C1460" s="68">
        <v>3354</v>
      </c>
      <c r="D1460" s="2" t="s">
        <v>35</v>
      </c>
      <c r="E1460" s="19" t="s">
        <v>1150</v>
      </c>
      <c r="F1460" s="69" t="s">
        <v>36</v>
      </c>
      <c r="G1460" s="3"/>
      <c r="H1460" s="3"/>
      <c r="I1460" s="10" t="str">
        <f t="shared" si="22"/>
        <v>03354</v>
      </c>
    </row>
    <row r="1461" spans="1:9">
      <c r="A1461" s="66"/>
      <c r="C1461" s="68">
        <v>3354</v>
      </c>
      <c r="D1461" s="2" t="s">
        <v>37</v>
      </c>
      <c r="E1461" s="23" t="s">
        <v>1149</v>
      </c>
      <c r="F1461" s="69" t="s">
        <v>38</v>
      </c>
      <c r="G1461" s="3"/>
      <c r="H1461" s="3"/>
      <c r="I1461" s="10" t="str">
        <f t="shared" si="22"/>
        <v>03354</v>
      </c>
    </row>
    <row r="1462" spans="1:9">
      <c r="A1462" s="66"/>
      <c r="C1462" s="68">
        <v>3354</v>
      </c>
      <c r="D1462" s="2" t="s">
        <v>39</v>
      </c>
      <c r="E1462" s="23" t="s">
        <v>1149</v>
      </c>
      <c r="F1462" s="69" t="s">
        <v>40</v>
      </c>
      <c r="G1462" s="3"/>
      <c r="H1462" s="3"/>
      <c r="I1462" s="10" t="str">
        <f t="shared" si="22"/>
        <v>03354</v>
      </c>
    </row>
    <row r="1463" spans="1:9">
      <c r="A1463" s="66"/>
      <c r="C1463" s="68">
        <v>3354</v>
      </c>
      <c r="D1463" s="2" t="s">
        <v>41</v>
      </c>
      <c r="E1463" s="16" t="s">
        <v>1146</v>
      </c>
      <c r="F1463" s="69" t="s">
        <v>42</v>
      </c>
      <c r="G1463" s="3"/>
      <c r="H1463" s="3"/>
      <c r="I1463" s="10" t="str">
        <f t="shared" si="22"/>
        <v>03354</v>
      </c>
    </row>
    <row r="1464" spans="1:9">
      <c r="A1464" s="66"/>
      <c r="C1464" s="68">
        <v>3354</v>
      </c>
      <c r="D1464" s="2" t="s">
        <v>43</v>
      </c>
      <c r="E1464" s="16" t="s">
        <v>1146</v>
      </c>
      <c r="F1464" s="69" t="s">
        <v>44</v>
      </c>
      <c r="G1464" s="3"/>
      <c r="H1464" s="3"/>
      <c r="I1464" s="10" t="str">
        <f t="shared" si="22"/>
        <v>03354</v>
      </c>
    </row>
    <row r="1465" spans="1:9">
      <c r="A1465" s="66"/>
      <c r="C1465" s="68">
        <v>3354</v>
      </c>
      <c r="D1465" s="2" t="s">
        <v>45</v>
      </c>
      <c r="E1465" s="16" t="s">
        <v>1146</v>
      </c>
      <c r="F1465" s="69" t="s">
        <v>46</v>
      </c>
      <c r="G1465" s="3">
        <v>1</v>
      </c>
      <c r="H1465" s="3"/>
      <c r="I1465" s="10" t="str">
        <f t="shared" si="22"/>
        <v>03354</v>
      </c>
    </row>
    <row r="1466" spans="1:9">
      <c r="A1466" s="66"/>
      <c r="C1466" s="68">
        <v>3354</v>
      </c>
      <c r="D1466" s="2" t="s">
        <v>47</v>
      </c>
      <c r="E1466" s="16" t="s">
        <v>1146</v>
      </c>
      <c r="F1466" s="69" t="s">
        <v>48</v>
      </c>
      <c r="G1466" s="3">
        <v>2</v>
      </c>
      <c r="H1466" s="3"/>
      <c r="I1466" s="10" t="str">
        <f t="shared" si="22"/>
        <v>03354</v>
      </c>
    </row>
    <row r="1467" spans="1:9">
      <c r="A1467" s="66"/>
      <c r="C1467" s="68">
        <v>3354</v>
      </c>
      <c r="D1467" s="2" t="s">
        <v>49</v>
      </c>
      <c r="E1467" s="14" t="s">
        <v>1144</v>
      </c>
      <c r="F1467" s="69" t="s">
        <v>50</v>
      </c>
      <c r="G1467" s="3">
        <v>3</v>
      </c>
      <c r="H1467" s="3"/>
      <c r="I1467" s="10" t="str">
        <f t="shared" si="22"/>
        <v>03354</v>
      </c>
    </row>
    <row r="1468" spans="1:9">
      <c r="A1468" s="66"/>
      <c r="C1468" s="68">
        <v>3354</v>
      </c>
      <c r="D1468" s="2" t="s">
        <v>51</v>
      </c>
      <c r="E1468" s="15" t="s">
        <v>1145</v>
      </c>
      <c r="F1468" s="69" t="s">
        <v>52</v>
      </c>
      <c r="G1468" s="3"/>
      <c r="H1468" s="3"/>
      <c r="I1468" s="10" t="str">
        <f t="shared" si="22"/>
        <v>03354</v>
      </c>
    </row>
    <row r="1469" spans="1:9">
      <c r="A1469" s="66"/>
      <c r="C1469" s="68">
        <v>3354</v>
      </c>
      <c r="D1469" s="2" t="s">
        <v>53</v>
      </c>
      <c r="E1469" s="15" t="s">
        <v>1145</v>
      </c>
      <c r="F1469" s="69" t="s">
        <v>54</v>
      </c>
      <c r="G1469" s="3">
        <v>5</v>
      </c>
      <c r="H1469" s="3">
        <v>311</v>
      </c>
      <c r="I1469" s="10" t="str">
        <f t="shared" si="22"/>
        <v>03354</v>
      </c>
    </row>
    <row r="1470" spans="1:9">
      <c r="A1470" s="66"/>
      <c r="C1470" s="68">
        <v>3354</v>
      </c>
      <c r="D1470" s="2" t="s">
        <v>55</v>
      </c>
      <c r="E1470" s="21" t="s">
        <v>1152</v>
      </c>
      <c r="F1470" s="69" t="s">
        <v>56</v>
      </c>
      <c r="G1470" s="3">
        <v>1</v>
      </c>
      <c r="H1470" s="3"/>
      <c r="I1470" s="10" t="str">
        <f t="shared" si="22"/>
        <v>03354</v>
      </c>
    </row>
    <row r="1471" spans="1:9">
      <c r="A1471" s="66"/>
      <c r="C1471" s="68">
        <v>3354</v>
      </c>
      <c r="D1471" s="2" t="s">
        <v>57</v>
      </c>
      <c r="E1471" s="21" t="s">
        <v>1152</v>
      </c>
      <c r="F1471" s="69" t="s">
        <v>58</v>
      </c>
      <c r="G1471" s="3"/>
      <c r="H1471" s="3"/>
      <c r="I1471" s="10" t="str">
        <f t="shared" si="22"/>
        <v>03354</v>
      </c>
    </row>
    <row r="1472" spans="1:9">
      <c r="A1472" s="66"/>
      <c r="C1472" s="68">
        <v>3354</v>
      </c>
      <c r="D1472" s="2" t="s">
        <v>59</v>
      </c>
      <c r="E1472" s="21" t="s">
        <v>1152</v>
      </c>
      <c r="F1472" s="69" t="s">
        <v>60</v>
      </c>
      <c r="G1472" s="3">
        <v>7</v>
      </c>
      <c r="H1472" s="3">
        <v>1140</v>
      </c>
      <c r="I1472" s="10" t="str">
        <f t="shared" si="22"/>
        <v>03354</v>
      </c>
    </row>
    <row r="1473" spans="1:9">
      <c r="A1473" s="66"/>
      <c r="C1473" s="68">
        <v>3354</v>
      </c>
      <c r="D1473" s="2" t="s">
        <v>61</v>
      </c>
      <c r="E1473" s="20" t="s">
        <v>1151</v>
      </c>
      <c r="F1473" s="69" t="s">
        <v>62</v>
      </c>
      <c r="G1473" s="3"/>
      <c r="H1473" s="3"/>
      <c r="I1473" s="10" t="str">
        <f t="shared" si="22"/>
        <v>03354</v>
      </c>
    </row>
    <row r="1474" spans="1:9">
      <c r="A1474" s="66"/>
      <c r="C1474" s="68">
        <v>3354</v>
      </c>
      <c r="D1474" s="2" t="s">
        <v>63</v>
      </c>
      <c r="E1474" s="20" t="s">
        <v>1151</v>
      </c>
      <c r="F1474" s="69" t="s">
        <v>64</v>
      </c>
      <c r="G1474" s="3"/>
      <c r="H1474" s="3"/>
      <c r="I1474" s="10" t="str">
        <f t="shared" si="22"/>
        <v>03354</v>
      </c>
    </row>
    <row r="1475" spans="1:9">
      <c r="A1475" s="66"/>
      <c r="C1475" s="68">
        <v>3354</v>
      </c>
      <c r="D1475" s="2" t="s">
        <v>65</v>
      </c>
      <c r="E1475" s="19" t="s">
        <v>1150</v>
      </c>
      <c r="F1475" s="69" t="s">
        <v>66</v>
      </c>
      <c r="G1475" s="3"/>
      <c r="H1475" s="3"/>
      <c r="I1475" s="10" t="str">
        <f t="shared" si="22"/>
        <v>03354</v>
      </c>
    </row>
    <row r="1476" spans="1:9">
      <c r="A1476" s="66"/>
      <c r="C1476" s="68">
        <v>3354</v>
      </c>
      <c r="D1476" s="2" t="s">
        <v>67</v>
      </c>
      <c r="E1476" s="22" t="s">
        <v>1153</v>
      </c>
      <c r="F1476" s="69" t="s">
        <v>68</v>
      </c>
      <c r="G1476" s="3"/>
      <c r="H1476" s="3"/>
      <c r="I1476" s="10" t="str">
        <f t="shared" si="22"/>
        <v>03354</v>
      </c>
    </row>
    <row r="1477" spans="1:9">
      <c r="A1477" s="66"/>
      <c r="C1477" s="68">
        <v>3354</v>
      </c>
      <c r="D1477" s="2" t="s">
        <v>69</v>
      </c>
      <c r="E1477" s="21" t="s">
        <v>1152</v>
      </c>
      <c r="F1477" s="69" t="s">
        <v>70</v>
      </c>
      <c r="G1477" s="3">
        <v>2</v>
      </c>
      <c r="H1477" s="3"/>
      <c r="I1477" s="10" t="str">
        <f t="shared" si="22"/>
        <v>03354</v>
      </c>
    </row>
    <row r="1478" spans="1:9">
      <c r="A1478" s="66"/>
      <c r="C1478" s="66">
        <v>3354</v>
      </c>
      <c r="E1478" s="71"/>
      <c r="F1478" s="69" t="s">
        <v>71</v>
      </c>
      <c r="G1478" s="3">
        <v>28</v>
      </c>
      <c r="H1478" s="3">
        <v>3042</v>
      </c>
      <c r="I1478" s="10" t="str">
        <f t="shared" si="22"/>
        <v>03354</v>
      </c>
    </row>
    <row r="1479" spans="1:9">
      <c r="A1479" s="65" t="s">
        <v>161</v>
      </c>
      <c r="B1479" s="2" t="s">
        <v>162</v>
      </c>
      <c r="C1479" s="68">
        <v>3355</v>
      </c>
      <c r="D1479" s="2" t="s">
        <v>9</v>
      </c>
      <c r="E1479" s="14" t="s">
        <v>1144</v>
      </c>
      <c r="F1479" s="69" t="s">
        <v>10</v>
      </c>
      <c r="G1479" s="3">
        <v>5</v>
      </c>
      <c r="H1479" s="3"/>
      <c r="I1479" s="10" t="str">
        <f t="shared" si="22"/>
        <v>03355</v>
      </c>
    </row>
    <row r="1480" spans="1:9">
      <c r="A1480" s="66"/>
      <c r="C1480" s="68">
        <v>3355</v>
      </c>
      <c r="D1480" s="2" t="s">
        <v>11</v>
      </c>
      <c r="E1480" s="14" t="s">
        <v>1144</v>
      </c>
      <c r="F1480" s="69" t="s">
        <v>12</v>
      </c>
      <c r="G1480" s="3"/>
      <c r="H1480" s="3"/>
      <c r="I1480" s="10" t="str">
        <f t="shared" si="22"/>
        <v>03355</v>
      </c>
    </row>
    <row r="1481" spans="1:9">
      <c r="A1481" s="66"/>
      <c r="C1481" s="68">
        <v>3355</v>
      </c>
      <c r="D1481" s="2" t="s">
        <v>13</v>
      </c>
      <c r="E1481" s="14" t="s">
        <v>1144</v>
      </c>
      <c r="F1481" s="69" t="s">
        <v>14</v>
      </c>
      <c r="G1481" s="3"/>
      <c r="H1481" s="3"/>
      <c r="I1481" s="10" t="str">
        <f t="shared" ref="I1481:I1544" si="23">IF(A1481="",I1480,A1481)</f>
        <v>03355</v>
      </c>
    </row>
    <row r="1482" spans="1:9">
      <c r="A1482" s="66"/>
      <c r="C1482" s="68">
        <v>3355</v>
      </c>
      <c r="D1482" s="2" t="s">
        <v>15</v>
      </c>
      <c r="E1482" s="15" t="s">
        <v>1145</v>
      </c>
      <c r="F1482" s="69" t="s">
        <v>16</v>
      </c>
      <c r="G1482" s="3"/>
      <c r="H1482" s="3"/>
      <c r="I1482" s="10" t="str">
        <f t="shared" si="23"/>
        <v>03355</v>
      </c>
    </row>
    <row r="1483" spans="1:9">
      <c r="A1483" s="66"/>
      <c r="C1483" s="68">
        <v>3355</v>
      </c>
      <c r="D1483" s="2" t="s">
        <v>17</v>
      </c>
      <c r="E1483" s="14" t="s">
        <v>1144</v>
      </c>
      <c r="F1483" s="69" t="s">
        <v>18</v>
      </c>
      <c r="G1483" s="3">
        <v>4</v>
      </c>
      <c r="H1483" s="3">
        <v>92</v>
      </c>
      <c r="I1483" s="10" t="str">
        <f t="shared" si="23"/>
        <v>03355</v>
      </c>
    </row>
    <row r="1484" spans="1:9">
      <c r="A1484" s="66"/>
      <c r="C1484" s="68">
        <v>3355</v>
      </c>
      <c r="D1484" s="2" t="s">
        <v>19</v>
      </c>
      <c r="E1484" s="14" t="s">
        <v>1144</v>
      </c>
      <c r="F1484" s="69" t="s">
        <v>20</v>
      </c>
      <c r="G1484" s="3">
        <v>1</v>
      </c>
      <c r="H1484" s="3"/>
      <c r="I1484" s="10" t="str">
        <f t="shared" si="23"/>
        <v>03355</v>
      </c>
    </row>
    <row r="1485" spans="1:9">
      <c r="A1485" s="66"/>
      <c r="C1485" s="68">
        <v>3355</v>
      </c>
      <c r="D1485" s="2" t="s">
        <v>21</v>
      </c>
      <c r="E1485" s="4"/>
      <c r="F1485" s="69" t="s">
        <v>22</v>
      </c>
      <c r="G1485" s="3">
        <v>75</v>
      </c>
      <c r="H1485" s="3"/>
      <c r="I1485" s="10" t="str">
        <f t="shared" si="23"/>
        <v>03355</v>
      </c>
    </row>
    <row r="1486" spans="1:9">
      <c r="A1486" s="66"/>
      <c r="C1486" s="68">
        <v>3355</v>
      </c>
      <c r="D1486" s="2" t="s">
        <v>23</v>
      </c>
      <c r="E1486" s="17" t="s">
        <v>1147</v>
      </c>
      <c r="F1486" s="69" t="s">
        <v>24</v>
      </c>
      <c r="G1486" s="3">
        <v>17</v>
      </c>
      <c r="H1486" s="3">
        <v>2254</v>
      </c>
      <c r="I1486" s="10" t="str">
        <f t="shared" si="23"/>
        <v>03355</v>
      </c>
    </row>
    <row r="1487" spans="1:9">
      <c r="A1487" s="66"/>
      <c r="C1487" s="68">
        <v>3355</v>
      </c>
      <c r="D1487" s="2" t="s">
        <v>25</v>
      </c>
      <c r="E1487" s="17" t="s">
        <v>1147</v>
      </c>
      <c r="F1487" s="69" t="s">
        <v>26</v>
      </c>
      <c r="G1487" s="3">
        <v>1</v>
      </c>
      <c r="H1487" s="3"/>
      <c r="I1487" s="10" t="str">
        <f t="shared" si="23"/>
        <v>03355</v>
      </c>
    </row>
    <row r="1488" spans="1:9">
      <c r="A1488" s="66"/>
      <c r="C1488" s="68">
        <v>3355</v>
      </c>
      <c r="D1488" s="2" t="s">
        <v>27</v>
      </c>
      <c r="E1488" s="17" t="s">
        <v>1147</v>
      </c>
      <c r="F1488" s="69" t="s">
        <v>28</v>
      </c>
      <c r="G1488" s="3"/>
      <c r="H1488" s="3"/>
      <c r="I1488" s="10" t="str">
        <f t="shared" si="23"/>
        <v>03355</v>
      </c>
    </row>
    <row r="1489" spans="1:9">
      <c r="A1489" s="66"/>
      <c r="C1489" s="68">
        <v>3355</v>
      </c>
      <c r="D1489" s="2" t="s">
        <v>29</v>
      </c>
      <c r="E1489" s="18" t="s">
        <v>1148</v>
      </c>
      <c r="F1489" s="69" t="s">
        <v>30</v>
      </c>
      <c r="G1489" s="3"/>
      <c r="H1489" s="3"/>
      <c r="I1489" s="10" t="str">
        <f t="shared" si="23"/>
        <v>03355</v>
      </c>
    </row>
    <row r="1490" spans="1:9">
      <c r="A1490" s="66"/>
      <c r="C1490" s="68">
        <v>3355</v>
      </c>
      <c r="D1490" s="2" t="s">
        <v>31</v>
      </c>
      <c r="E1490" s="18" t="s">
        <v>1148</v>
      </c>
      <c r="F1490" s="69" t="s">
        <v>32</v>
      </c>
      <c r="G1490" s="3">
        <v>2</v>
      </c>
      <c r="H1490" s="3"/>
      <c r="I1490" s="10" t="str">
        <f t="shared" si="23"/>
        <v>03355</v>
      </c>
    </row>
    <row r="1491" spans="1:9">
      <c r="A1491" s="66"/>
      <c r="C1491" s="68">
        <v>3355</v>
      </c>
      <c r="D1491" s="2" t="s">
        <v>33</v>
      </c>
      <c r="E1491" s="18" t="s">
        <v>1148</v>
      </c>
      <c r="F1491" s="69" t="s">
        <v>34</v>
      </c>
      <c r="G1491" s="3"/>
      <c r="H1491" s="3"/>
      <c r="I1491" s="10" t="str">
        <f t="shared" si="23"/>
        <v>03355</v>
      </c>
    </row>
    <row r="1492" spans="1:9">
      <c r="A1492" s="66"/>
      <c r="C1492" s="68">
        <v>3355</v>
      </c>
      <c r="D1492" s="2" t="s">
        <v>35</v>
      </c>
      <c r="E1492" s="19" t="s">
        <v>1150</v>
      </c>
      <c r="F1492" s="69" t="s">
        <v>36</v>
      </c>
      <c r="G1492" s="3">
        <v>3</v>
      </c>
      <c r="H1492" s="3"/>
      <c r="I1492" s="10" t="str">
        <f t="shared" si="23"/>
        <v>03355</v>
      </c>
    </row>
    <row r="1493" spans="1:9">
      <c r="A1493" s="66"/>
      <c r="C1493" s="68">
        <v>3355</v>
      </c>
      <c r="D1493" s="2" t="s">
        <v>37</v>
      </c>
      <c r="E1493" s="23" t="s">
        <v>1149</v>
      </c>
      <c r="F1493" s="69" t="s">
        <v>38</v>
      </c>
      <c r="G1493" s="3">
        <v>2</v>
      </c>
      <c r="H1493" s="3"/>
      <c r="I1493" s="10" t="str">
        <f t="shared" si="23"/>
        <v>03355</v>
      </c>
    </row>
    <row r="1494" spans="1:9">
      <c r="A1494" s="66"/>
      <c r="C1494" s="68">
        <v>3355</v>
      </c>
      <c r="D1494" s="2" t="s">
        <v>39</v>
      </c>
      <c r="E1494" s="23" t="s">
        <v>1149</v>
      </c>
      <c r="F1494" s="69" t="s">
        <v>40</v>
      </c>
      <c r="G1494" s="3">
        <v>6</v>
      </c>
      <c r="H1494" s="3">
        <v>230</v>
      </c>
      <c r="I1494" s="10" t="str">
        <f t="shared" si="23"/>
        <v>03355</v>
      </c>
    </row>
    <row r="1495" spans="1:9">
      <c r="A1495" s="66"/>
      <c r="C1495" s="68">
        <v>3355</v>
      </c>
      <c r="D1495" s="2" t="s">
        <v>41</v>
      </c>
      <c r="E1495" s="16" t="s">
        <v>1146</v>
      </c>
      <c r="F1495" s="69" t="s">
        <v>42</v>
      </c>
      <c r="G1495" s="3"/>
      <c r="H1495" s="3"/>
      <c r="I1495" s="10" t="str">
        <f t="shared" si="23"/>
        <v>03355</v>
      </c>
    </row>
    <row r="1496" spans="1:9">
      <c r="A1496" s="66"/>
      <c r="C1496" s="68">
        <v>3355</v>
      </c>
      <c r="D1496" s="2" t="s">
        <v>43</v>
      </c>
      <c r="E1496" s="16" t="s">
        <v>1146</v>
      </c>
      <c r="F1496" s="69" t="s">
        <v>44</v>
      </c>
      <c r="G1496" s="3">
        <v>5</v>
      </c>
      <c r="H1496" s="3">
        <v>467</v>
      </c>
      <c r="I1496" s="10" t="str">
        <f t="shared" si="23"/>
        <v>03355</v>
      </c>
    </row>
    <row r="1497" spans="1:9">
      <c r="A1497" s="66"/>
      <c r="C1497" s="68">
        <v>3355</v>
      </c>
      <c r="D1497" s="2" t="s">
        <v>45</v>
      </c>
      <c r="E1497" s="16" t="s">
        <v>1146</v>
      </c>
      <c r="F1497" s="69" t="s">
        <v>46</v>
      </c>
      <c r="G1497" s="3"/>
      <c r="H1497" s="3"/>
      <c r="I1497" s="10" t="str">
        <f t="shared" si="23"/>
        <v>03355</v>
      </c>
    </row>
    <row r="1498" spans="1:9">
      <c r="A1498" s="66"/>
      <c r="C1498" s="68">
        <v>3355</v>
      </c>
      <c r="D1498" s="2" t="s">
        <v>47</v>
      </c>
      <c r="E1498" s="16" t="s">
        <v>1146</v>
      </c>
      <c r="F1498" s="69" t="s">
        <v>48</v>
      </c>
      <c r="G1498" s="3">
        <v>4</v>
      </c>
      <c r="H1498" s="3">
        <v>321</v>
      </c>
      <c r="I1498" s="10" t="str">
        <f t="shared" si="23"/>
        <v>03355</v>
      </c>
    </row>
    <row r="1499" spans="1:9">
      <c r="A1499" s="66"/>
      <c r="C1499" s="68">
        <v>3355</v>
      </c>
      <c r="D1499" s="2" t="s">
        <v>49</v>
      </c>
      <c r="E1499" s="14" t="s">
        <v>1144</v>
      </c>
      <c r="F1499" s="69" t="s">
        <v>50</v>
      </c>
      <c r="G1499" s="3">
        <v>5</v>
      </c>
      <c r="H1499" s="3">
        <v>67</v>
      </c>
      <c r="I1499" s="10" t="str">
        <f t="shared" si="23"/>
        <v>03355</v>
      </c>
    </row>
    <row r="1500" spans="1:9">
      <c r="A1500" s="66"/>
      <c r="C1500" s="68">
        <v>3355</v>
      </c>
      <c r="D1500" s="2" t="s">
        <v>51</v>
      </c>
      <c r="E1500" s="15" t="s">
        <v>1145</v>
      </c>
      <c r="F1500" s="69" t="s">
        <v>52</v>
      </c>
      <c r="G1500" s="3">
        <v>1</v>
      </c>
      <c r="H1500" s="3"/>
      <c r="I1500" s="10" t="str">
        <f t="shared" si="23"/>
        <v>03355</v>
      </c>
    </row>
    <row r="1501" spans="1:9">
      <c r="A1501" s="66"/>
      <c r="C1501" s="68">
        <v>3355</v>
      </c>
      <c r="D1501" s="2" t="s">
        <v>53</v>
      </c>
      <c r="E1501" s="15" t="s">
        <v>1145</v>
      </c>
      <c r="F1501" s="69" t="s">
        <v>54</v>
      </c>
      <c r="G1501" s="3">
        <v>8</v>
      </c>
      <c r="H1501" s="3">
        <v>390</v>
      </c>
      <c r="I1501" s="10" t="str">
        <f t="shared" si="23"/>
        <v>03355</v>
      </c>
    </row>
    <row r="1502" spans="1:9">
      <c r="A1502" s="66"/>
      <c r="C1502" s="68">
        <v>3355</v>
      </c>
      <c r="D1502" s="2" t="s">
        <v>55</v>
      </c>
      <c r="E1502" s="21" t="s">
        <v>1152</v>
      </c>
      <c r="F1502" s="69" t="s">
        <v>56</v>
      </c>
      <c r="G1502" s="3">
        <v>2</v>
      </c>
      <c r="H1502" s="3"/>
      <c r="I1502" s="10" t="str">
        <f t="shared" si="23"/>
        <v>03355</v>
      </c>
    </row>
    <row r="1503" spans="1:9">
      <c r="A1503" s="66"/>
      <c r="C1503" s="68">
        <v>3355</v>
      </c>
      <c r="D1503" s="2" t="s">
        <v>57</v>
      </c>
      <c r="E1503" s="21" t="s">
        <v>1152</v>
      </c>
      <c r="F1503" s="69" t="s">
        <v>58</v>
      </c>
      <c r="G1503" s="3">
        <v>2</v>
      </c>
      <c r="H1503" s="3"/>
      <c r="I1503" s="10" t="str">
        <f t="shared" si="23"/>
        <v>03355</v>
      </c>
    </row>
    <row r="1504" spans="1:9">
      <c r="A1504" s="66"/>
      <c r="C1504" s="68">
        <v>3355</v>
      </c>
      <c r="D1504" s="2" t="s">
        <v>59</v>
      </c>
      <c r="E1504" s="21" t="s">
        <v>1152</v>
      </c>
      <c r="F1504" s="69" t="s">
        <v>60</v>
      </c>
      <c r="G1504" s="3">
        <v>9</v>
      </c>
      <c r="H1504" s="3">
        <v>1155</v>
      </c>
      <c r="I1504" s="10" t="str">
        <f t="shared" si="23"/>
        <v>03355</v>
      </c>
    </row>
    <row r="1505" spans="1:9">
      <c r="A1505" s="66"/>
      <c r="C1505" s="68">
        <v>3355</v>
      </c>
      <c r="D1505" s="2" t="s">
        <v>61</v>
      </c>
      <c r="E1505" s="20" t="s">
        <v>1151</v>
      </c>
      <c r="F1505" s="69" t="s">
        <v>62</v>
      </c>
      <c r="G1505" s="3">
        <v>3</v>
      </c>
      <c r="H1505" s="3"/>
      <c r="I1505" s="10" t="str">
        <f t="shared" si="23"/>
        <v>03355</v>
      </c>
    </row>
    <row r="1506" spans="1:9">
      <c r="A1506" s="66"/>
      <c r="C1506" s="68">
        <v>3355</v>
      </c>
      <c r="D1506" s="2" t="s">
        <v>63</v>
      </c>
      <c r="E1506" s="20" t="s">
        <v>1151</v>
      </c>
      <c r="F1506" s="69" t="s">
        <v>64</v>
      </c>
      <c r="G1506" s="3"/>
      <c r="H1506" s="3"/>
      <c r="I1506" s="10" t="str">
        <f t="shared" si="23"/>
        <v>03355</v>
      </c>
    </row>
    <row r="1507" spans="1:9">
      <c r="A1507" s="66"/>
      <c r="C1507" s="68">
        <v>3355</v>
      </c>
      <c r="D1507" s="2" t="s">
        <v>65</v>
      </c>
      <c r="E1507" s="19" t="s">
        <v>1150</v>
      </c>
      <c r="F1507" s="69" t="s">
        <v>66</v>
      </c>
      <c r="G1507" s="3">
        <v>1</v>
      </c>
      <c r="H1507" s="3"/>
      <c r="I1507" s="10" t="str">
        <f t="shared" si="23"/>
        <v>03355</v>
      </c>
    </row>
    <row r="1508" spans="1:9">
      <c r="A1508" s="66"/>
      <c r="C1508" s="68">
        <v>3355</v>
      </c>
      <c r="D1508" s="2" t="s">
        <v>67</v>
      </c>
      <c r="E1508" s="22" t="s">
        <v>1153</v>
      </c>
      <c r="F1508" s="69" t="s">
        <v>68</v>
      </c>
      <c r="G1508" s="3">
        <v>2</v>
      </c>
      <c r="H1508" s="3"/>
      <c r="I1508" s="10" t="str">
        <f t="shared" si="23"/>
        <v>03355</v>
      </c>
    </row>
    <row r="1509" spans="1:9">
      <c r="A1509" s="66"/>
      <c r="C1509" s="68">
        <v>3355</v>
      </c>
      <c r="D1509" s="2" t="s">
        <v>69</v>
      </c>
      <c r="E1509" s="21" t="s">
        <v>1152</v>
      </c>
      <c r="F1509" s="69" t="s">
        <v>70</v>
      </c>
      <c r="G1509" s="3">
        <v>2</v>
      </c>
      <c r="H1509" s="3"/>
      <c r="I1509" s="10" t="str">
        <f t="shared" si="23"/>
        <v>03355</v>
      </c>
    </row>
    <row r="1510" spans="1:9">
      <c r="A1510" s="66"/>
      <c r="C1510" s="66">
        <v>3355</v>
      </c>
      <c r="E1510" s="71"/>
      <c r="F1510" s="69" t="s">
        <v>71</v>
      </c>
      <c r="G1510" s="3">
        <v>80</v>
      </c>
      <c r="H1510" s="3">
        <v>8075</v>
      </c>
      <c r="I1510" s="10" t="str">
        <f t="shared" si="23"/>
        <v>03355</v>
      </c>
    </row>
    <row r="1511" spans="1:9">
      <c r="A1511" s="65" t="s">
        <v>163</v>
      </c>
      <c r="B1511" s="2" t="s">
        <v>164</v>
      </c>
      <c r="C1511" s="68">
        <v>3356</v>
      </c>
      <c r="D1511" s="2" t="s">
        <v>9</v>
      </c>
      <c r="E1511" s="14" t="s">
        <v>1144</v>
      </c>
      <c r="F1511" s="69" t="s">
        <v>10</v>
      </c>
      <c r="G1511" s="3"/>
      <c r="H1511" s="3"/>
      <c r="I1511" s="10" t="str">
        <f t="shared" si="23"/>
        <v>03356</v>
      </c>
    </row>
    <row r="1512" spans="1:9">
      <c r="A1512" s="66"/>
      <c r="C1512" s="68">
        <v>3356</v>
      </c>
      <c r="D1512" s="2" t="s">
        <v>11</v>
      </c>
      <c r="E1512" s="14" t="s">
        <v>1144</v>
      </c>
      <c r="F1512" s="69" t="s">
        <v>12</v>
      </c>
      <c r="G1512" s="3"/>
      <c r="H1512" s="3"/>
      <c r="I1512" s="10" t="str">
        <f t="shared" si="23"/>
        <v>03356</v>
      </c>
    </row>
    <row r="1513" spans="1:9">
      <c r="A1513" s="66"/>
      <c r="C1513" s="68">
        <v>3356</v>
      </c>
      <c r="D1513" s="2" t="s">
        <v>13</v>
      </c>
      <c r="E1513" s="14" t="s">
        <v>1144</v>
      </c>
      <c r="F1513" s="69" t="s">
        <v>14</v>
      </c>
      <c r="G1513" s="3"/>
      <c r="H1513" s="3"/>
      <c r="I1513" s="10" t="str">
        <f t="shared" si="23"/>
        <v>03356</v>
      </c>
    </row>
    <row r="1514" spans="1:9">
      <c r="A1514" s="66"/>
      <c r="C1514" s="68">
        <v>3356</v>
      </c>
      <c r="D1514" s="2" t="s">
        <v>15</v>
      </c>
      <c r="E1514" s="15" t="s">
        <v>1145</v>
      </c>
      <c r="F1514" s="69" t="s">
        <v>16</v>
      </c>
      <c r="G1514" s="3"/>
      <c r="H1514" s="3"/>
      <c r="I1514" s="10" t="str">
        <f t="shared" si="23"/>
        <v>03356</v>
      </c>
    </row>
    <row r="1515" spans="1:9">
      <c r="A1515" s="66"/>
      <c r="C1515" s="68">
        <v>3356</v>
      </c>
      <c r="D1515" s="2" t="s">
        <v>17</v>
      </c>
      <c r="E1515" s="14" t="s">
        <v>1144</v>
      </c>
      <c r="F1515" s="69" t="s">
        <v>18</v>
      </c>
      <c r="G1515" s="3"/>
      <c r="H1515" s="3"/>
      <c r="I1515" s="10" t="str">
        <f t="shared" si="23"/>
        <v>03356</v>
      </c>
    </row>
    <row r="1516" spans="1:9">
      <c r="A1516" s="66"/>
      <c r="C1516" s="68">
        <v>3356</v>
      </c>
      <c r="D1516" s="2" t="s">
        <v>19</v>
      </c>
      <c r="E1516" s="14" t="s">
        <v>1144</v>
      </c>
      <c r="F1516" s="69" t="s">
        <v>20</v>
      </c>
      <c r="G1516" s="3"/>
      <c r="H1516" s="3"/>
      <c r="I1516" s="10" t="str">
        <f t="shared" si="23"/>
        <v>03356</v>
      </c>
    </row>
    <row r="1517" spans="1:9">
      <c r="A1517" s="66"/>
      <c r="C1517" s="68">
        <v>3356</v>
      </c>
      <c r="D1517" s="2" t="s">
        <v>21</v>
      </c>
      <c r="E1517" s="4"/>
      <c r="F1517" s="69" t="s">
        <v>22</v>
      </c>
      <c r="G1517" s="3">
        <v>34</v>
      </c>
      <c r="H1517" s="3">
        <v>2903</v>
      </c>
      <c r="I1517" s="10" t="str">
        <f t="shared" si="23"/>
        <v>03356</v>
      </c>
    </row>
    <row r="1518" spans="1:9">
      <c r="A1518" s="66"/>
      <c r="C1518" s="68">
        <v>3356</v>
      </c>
      <c r="D1518" s="2" t="s">
        <v>23</v>
      </c>
      <c r="E1518" s="17" t="s">
        <v>1147</v>
      </c>
      <c r="F1518" s="69" t="s">
        <v>24</v>
      </c>
      <c r="G1518" s="3">
        <v>6</v>
      </c>
      <c r="H1518" s="3"/>
      <c r="I1518" s="10" t="str">
        <f t="shared" si="23"/>
        <v>03356</v>
      </c>
    </row>
    <row r="1519" spans="1:9">
      <c r="A1519" s="66"/>
      <c r="C1519" s="68">
        <v>3356</v>
      </c>
      <c r="D1519" s="2" t="s">
        <v>25</v>
      </c>
      <c r="E1519" s="17" t="s">
        <v>1147</v>
      </c>
      <c r="F1519" s="69" t="s">
        <v>26</v>
      </c>
      <c r="G1519" s="3"/>
      <c r="H1519" s="3"/>
      <c r="I1519" s="10" t="str">
        <f t="shared" si="23"/>
        <v>03356</v>
      </c>
    </row>
    <row r="1520" spans="1:9">
      <c r="A1520" s="66"/>
      <c r="C1520" s="68">
        <v>3356</v>
      </c>
      <c r="D1520" s="2" t="s">
        <v>27</v>
      </c>
      <c r="E1520" s="17" t="s">
        <v>1147</v>
      </c>
      <c r="F1520" s="69" t="s">
        <v>28</v>
      </c>
      <c r="G1520" s="3"/>
      <c r="H1520" s="3"/>
      <c r="I1520" s="10" t="str">
        <f t="shared" si="23"/>
        <v>03356</v>
      </c>
    </row>
    <row r="1521" spans="1:9">
      <c r="A1521" s="66"/>
      <c r="C1521" s="68">
        <v>3356</v>
      </c>
      <c r="D1521" s="2" t="s">
        <v>29</v>
      </c>
      <c r="E1521" s="18" t="s">
        <v>1148</v>
      </c>
      <c r="F1521" s="69" t="s">
        <v>30</v>
      </c>
      <c r="G1521" s="3"/>
      <c r="H1521" s="3"/>
      <c r="I1521" s="10" t="str">
        <f t="shared" si="23"/>
        <v>03356</v>
      </c>
    </row>
    <row r="1522" spans="1:9">
      <c r="A1522" s="66"/>
      <c r="C1522" s="68">
        <v>3356</v>
      </c>
      <c r="D1522" s="2" t="s">
        <v>31</v>
      </c>
      <c r="E1522" s="18" t="s">
        <v>1148</v>
      </c>
      <c r="F1522" s="69" t="s">
        <v>32</v>
      </c>
      <c r="G1522" s="3"/>
      <c r="H1522" s="3"/>
      <c r="I1522" s="10" t="str">
        <f t="shared" si="23"/>
        <v>03356</v>
      </c>
    </row>
    <row r="1523" spans="1:9">
      <c r="A1523" s="66"/>
      <c r="C1523" s="68">
        <v>3356</v>
      </c>
      <c r="D1523" s="2" t="s">
        <v>33</v>
      </c>
      <c r="E1523" s="18" t="s">
        <v>1148</v>
      </c>
      <c r="F1523" s="69" t="s">
        <v>34</v>
      </c>
      <c r="G1523" s="3"/>
      <c r="H1523" s="3"/>
      <c r="I1523" s="10" t="str">
        <f t="shared" si="23"/>
        <v>03356</v>
      </c>
    </row>
    <row r="1524" spans="1:9">
      <c r="A1524" s="66"/>
      <c r="C1524" s="68">
        <v>3356</v>
      </c>
      <c r="D1524" s="2" t="s">
        <v>35</v>
      </c>
      <c r="E1524" s="19" t="s">
        <v>1150</v>
      </c>
      <c r="F1524" s="69" t="s">
        <v>36</v>
      </c>
      <c r="G1524" s="3"/>
      <c r="H1524" s="3"/>
      <c r="I1524" s="10" t="str">
        <f t="shared" si="23"/>
        <v>03356</v>
      </c>
    </row>
    <row r="1525" spans="1:9">
      <c r="A1525" s="66"/>
      <c r="C1525" s="68">
        <v>3356</v>
      </c>
      <c r="D1525" s="2" t="s">
        <v>37</v>
      </c>
      <c r="E1525" s="23" t="s">
        <v>1149</v>
      </c>
      <c r="F1525" s="69" t="s">
        <v>38</v>
      </c>
      <c r="G1525" s="3"/>
      <c r="H1525" s="3"/>
      <c r="I1525" s="10" t="str">
        <f t="shared" si="23"/>
        <v>03356</v>
      </c>
    </row>
    <row r="1526" spans="1:9">
      <c r="A1526" s="66"/>
      <c r="C1526" s="68">
        <v>3356</v>
      </c>
      <c r="D1526" s="2" t="s">
        <v>39</v>
      </c>
      <c r="E1526" s="23" t="s">
        <v>1149</v>
      </c>
      <c r="F1526" s="69" t="s">
        <v>40</v>
      </c>
      <c r="G1526" s="3">
        <v>1</v>
      </c>
      <c r="H1526" s="3"/>
      <c r="I1526" s="10" t="str">
        <f t="shared" si="23"/>
        <v>03356</v>
      </c>
    </row>
    <row r="1527" spans="1:9">
      <c r="A1527" s="66"/>
      <c r="C1527" s="68">
        <v>3356</v>
      </c>
      <c r="D1527" s="2" t="s">
        <v>41</v>
      </c>
      <c r="E1527" s="16" t="s">
        <v>1146</v>
      </c>
      <c r="F1527" s="69" t="s">
        <v>42</v>
      </c>
      <c r="G1527" s="3"/>
      <c r="H1527" s="3"/>
      <c r="I1527" s="10" t="str">
        <f t="shared" si="23"/>
        <v>03356</v>
      </c>
    </row>
    <row r="1528" spans="1:9">
      <c r="A1528" s="66"/>
      <c r="C1528" s="68">
        <v>3356</v>
      </c>
      <c r="D1528" s="2" t="s">
        <v>43</v>
      </c>
      <c r="E1528" s="16" t="s">
        <v>1146</v>
      </c>
      <c r="F1528" s="69" t="s">
        <v>44</v>
      </c>
      <c r="G1528" s="3">
        <v>4</v>
      </c>
      <c r="H1528" s="3"/>
      <c r="I1528" s="10" t="str">
        <f t="shared" si="23"/>
        <v>03356</v>
      </c>
    </row>
    <row r="1529" spans="1:9">
      <c r="A1529" s="66"/>
      <c r="C1529" s="68">
        <v>3356</v>
      </c>
      <c r="D1529" s="2" t="s">
        <v>45</v>
      </c>
      <c r="E1529" s="16" t="s">
        <v>1146</v>
      </c>
      <c r="F1529" s="69" t="s">
        <v>46</v>
      </c>
      <c r="G1529" s="3"/>
      <c r="H1529" s="3"/>
      <c r="I1529" s="10" t="str">
        <f t="shared" si="23"/>
        <v>03356</v>
      </c>
    </row>
    <row r="1530" spans="1:9">
      <c r="A1530" s="66"/>
      <c r="C1530" s="68">
        <v>3356</v>
      </c>
      <c r="D1530" s="2" t="s">
        <v>47</v>
      </c>
      <c r="E1530" s="16" t="s">
        <v>1146</v>
      </c>
      <c r="F1530" s="69" t="s">
        <v>48</v>
      </c>
      <c r="G1530" s="3">
        <v>1</v>
      </c>
      <c r="H1530" s="3"/>
      <c r="I1530" s="10" t="str">
        <f t="shared" si="23"/>
        <v>03356</v>
      </c>
    </row>
    <row r="1531" spans="1:9">
      <c r="A1531" s="66"/>
      <c r="C1531" s="68">
        <v>3356</v>
      </c>
      <c r="D1531" s="2" t="s">
        <v>49</v>
      </c>
      <c r="E1531" s="14" t="s">
        <v>1144</v>
      </c>
      <c r="F1531" s="69" t="s">
        <v>50</v>
      </c>
      <c r="G1531" s="3">
        <v>1</v>
      </c>
      <c r="H1531" s="3"/>
      <c r="I1531" s="10" t="str">
        <f t="shared" si="23"/>
        <v>03356</v>
      </c>
    </row>
    <row r="1532" spans="1:9">
      <c r="A1532" s="66"/>
      <c r="C1532" s="68">
        <v>3356</v>
      </c>
      <c r="D1532" s="2" t="s">
        <v>51</v>
      </c>
      <c r="E1532" s="15" t="s">
        <v>1145</v>
      </c>
      <c r="F1532" s="69" t="s">
        <v>52</v>
      </c>
      <c r="G1532" s="3"/>
      <c r="H1532" s="3"/>
      <c r="I1532" s="10" t="str">
        <f t="shared" si="23"/>
        <v>03356</v>
      </c>
    </row>
    <row r="1533" spans="1:9">
      <c r="A1533" s="66"/>
      <c r="C1533" s="68">
        <v>3356</v>
      </c>
      <c r="D1533" s="2" t="s">
        <v>53</v>
      </c>
      <c r="E1533" s="15" t="s">
        <v>1145</v>
      </c>
      <c r="F1533" s="69" t="s">
        <v>54</v>
      </c>
      <c r="G1533" s="3">
        <v>6</v>
      </c>
      <c r="H1533" s="3">
        <v>356</v>
      </c>
      <c r="I1533" s="10" t="str">
        <f t="shared" si="23"/>
        <v>03356</v>
      </c>
    </row>
    <row r="1534" spans="1:9">
      <c r="A1534" s="66"/>
      <c r="C1534" s="68">
        <v>3356</v>
      </c>
      <c r="D1534" s="2" t="s">
        <v>55</v>
      </c>
      <c r="E1534" s="21" t="s">
        <v>1152</v>
      </c>
      <c r="F1534" s="69" t="s">
        <v>56</v>
      </c>
      <c r="G1534" s="3"/>
      <c r="H1534" s="3"/>
      <c r="I1534" s="10" t="str">
        <f t="shared" si="23"/>
        <v>03356</v>
      </c>
    </row>
    <row r="1535" spans="1:9">
      <c r="A1535" s="66"/>
      <c r="C1535" s="68">
        <v>3356</v>
      </c>
      <c r="D1535" s="2" t="s">
        <v>57</v>
      </c>
      <c r="E1535" s="21" t="s">
        <v>1152</v>
      </c>
      <c r="F1535" s="69" t="s">
        <v>58</v>
      </c>
      <c r="G1535" s="3">
        <v>2</v>
      </c>
      <c r="H1535" s="3"/>
      <c r="I1535" s="10" t="str">
        <f t="shared" si="23"/>
        <v>03356</v>
      </c>
    </row>
    <row r="1536" spans="1:9">
      <c r="A1536" s="66"/>
      <c r="C1536" s="68">
        <v>3356</v>
      </c>
      <c r="D1536" s="2" t="s">
        <v>59</v>
      </c>
      <c r="E1536" s="21" t="s">
        <v>1152</v>
      </c>
      <c r="F1536" s="69" t="s">
        <v>60</v>
      </c>
      <c r="G1536" s="3">
        <v>8</v>
      </c>
      <c r="H1536" s="3">
        <v>1073</v>
      </c>
      <c r="I1536" s="10" t="str">
        <f t="shared" si="23"/>
        <v>03356</v>
      </c>
    </row>
    <row r="1537" spans="1:9">
      <c r="A1537" s="66"/>
      <c r="C1537" s="68">
        <v>3356</v>
      </c>
      <c r="D1537" s="2" t="s">
        <v>61</v>
      </c>
      <c r="E1537" s="20" t="s">
        <v>1151</v>
      </c>
      <c r="F1537" s="69" t="s">
        <v>62</v>
      </c>
      <c r="G1537" s="3">
        <v>2</v>
      </c>
      <c r="H1537" s="3"/>
      <c r="I1537" s="10" t="str">
        <f t="shared" si="23"/>
        <v>03356</v>
      </c>
    </row>
    <row r="1538" spans="1:9">
      <c r="A1538" s="66"/>
      <c r="C1538" s="68">
        <v>3356</v>
      </c>
      <c r="D1538" s="2" t="s">
        <v>63</v>
      </c>
      <c r="E1538" s="20" t="s">
        <v>1151</v>
      </c>
      <c r="F1538" s="69" t="s">
        <v>64</v>
      </c>
      <c r="G1538" s="3"/>
      <c r="H1538" s="3"/>
      <c r="I1538" s="10" t="str">
        <f t="shared" si="23"/>
        <v>03356</v>
      </c>
    </row>
    <row r="1539" spans="1:9">
      <c r="A1539" s="66"/>
      <c r="C1539" s="68">
        <v>3356</v>
      </c>
      <c r="D1539" s="2" t="s">
        <v>65</v>
      </c>
      <c r="E1539" s="19" t="s">
        <v>1150</v>
      </c>
      <c r="F1539" s="69" t="s">
        <v>66</v>
      </c>
      <c r="G1539" s="3"/>
      <c r="H1539" s="3"/>
      <c r="I1539" s="10" t="str">
        <f t="shared" si="23"/>
        <v>03356</v>
      </c>
    </row>
    <row r="1540" spans="1:9">
      <c r="A1540" s="66"/>
      <c r="C1540" s="68">
        <v>3356</v>
      </c>
      <c r="D1540" s="2" t="s">
        <v>67</v>
      </c>
      <c r="E1540" s="22" t="s">
        <v>1153</v>
      </c>
      <c r="F1540" s="69" t="s">
        <v>68</v>
      </c>
      <c r="G1540" s="3">
        <v>1</v>
      </c>
      <c r="H1540" s="3"/>
      <c r="I1540" s="10" t="str">
        <f t="shared" si="23"/>
        <v>03356</v>
      </c>
    </row>
    <row r="1541" spans="1:9">
      <c r="A1541" s="66"/>
      <c r="C1541" s="68">
        <v>3356</v>
      </c>
      <c r="D1541" s="2" t="s">
        <v>69</v>
      </c>
      <c r="E1541" s="21" t="s">
        <v>1152</v>
      </c>
      <c r="F1541" s="69" t="s">
        <v>70</v>
      </c>
      <c r="G1541" s="3">
        <v>2</v>
      </c>
      <c r="H1541" s="3"/>
      <c r="I1541" s="10" t="str">
        <f t="shared" si="23"/>
        <v>03356</v>
      </c>
    </row>
    <row r="1542" spans="1:9">
      <c r="A1542" s="66"/>
      <c r="C1542" s="66">
        <v>3356</v>
      </c>
      <c r="E1542" s="71"/>
      <c r="F1542" s="69" t="s">
        <v>71</v>
      </c>
      <c r="G1542" s="3">
        <v>34</v>
      </c>
      <c r="H1542" s="3">
        <v>2903</v>
      </c>
      <c r="I1542" s="10" t="str">
        <f t="shared" si="23"/>
        <v>03356</v>
      </c>
    </row>
    <row r="1543" spans="1:9">
      <c r="A1543" s="65" t="s">
        <v>165</v>
      </c>
      <c r="B1543" s="2" t="s">
        <v>166</v>
      </c>
      <c r="C1543" s="68">
        <v>3357</v>
      </c>
      <c r="D1543" s="2" t="s">
        <v>9</v>
      </c>
      <c r="E1543" s="14" t="s">
        <v>1144</v>
      </c>
      <c r="F1543" s="69" t="s">
        <v>10</v>
      </c>
      <c r="G1543" s="3">
        <v>2</v>
      </c>
      <c r="H1543" s="3"/>
      <c r="I1543" s="10" t="str">
        <f t="shared" si="23"/>
        <v>03357</v>
      </c>
    </row>
    <row r="1544" spans="1:9">
      <c r="A1544" s="66"/>
      <c r="C1544" s="68">
        <v>3357</v>
      </c>
      <c r="D1544" s="2" t="s">
        <v>11</v>
      </c>
      <c r="E1544" s="14" t="s">
        <v>1144</v>
      </c>
      <c r="F1544" s="69" t="s">
        <v>12</v>
      </c>
      <c r="G1544" s="3"/>
      <c r="H1544" s="3"/>
      <c r="I1544" s="10" t="str">
        <f t="shared" si="23"/>
        <v>03357</v>
      </c>
    </row>
    <row r="1545" spans="1:9">
      <c r="A1545" s="66"/>
      <c r="C1545" s="68">
        <v>3357</v>
      </c>
      <c r="D1545" s="2" t="s">
        <v>13</v>
      </c>
      <c r="E1545" s="14" t="s">
        <v>1144</v>
      </c>
      <c r="F1545" s="69" t="s">
        <v>14</v>
      </c>
      <c r="G1545" s="3">
        <v>1</v>
      </c>
      <c r="H1545" s="3"/>
      <c r="I1545" s="10" t="str">
        <f t="shared" ref="I1545:I1608" si="24">IF(A1545="",I1544,A1545)</f>
        <v>03357</v>
      </c>
    </row>
    <row r="1546" spans="1:9">
      <c r="A1546" s="66"/>
      <c r="C1546" s="68">
        <v>3357</v>
      </c>
      <c r="D1546" s="2" t="s">
        <v>15</v>
      </c>
      <c r="E1546" s="15" t="s">
        <v>1145</v>
      </c>
      <c r="F1546" s="69" t="s">
        <v>16</v>
      </c>
      <c r="G1546" s="3"/>
      <c r="H1546" s="3"/>
      <c r="I1546" s="10" t="str">
        <f t="shared" si="24"/>
        <v>03357</v>
      </c>
    </row>
    <row r="1547" spans="1:9">
      <c r="A1547" s="66"/>
      <c r="C1547" s="68">
        <v>3357</v>
      </c>
      <c r="D1547" s="2" t="s">
        <v>17</v>
      </c>
      <c r="E1547" s="14" t="s">
        <v>1144</v>
      </c>
      <c r="F1547" s="69" t="s">
        <v>18</v>
      </c>
      <c r="G1547" s="3">
        <v>1</v>
      </c>
      <c r="H1547" s="3"/>
      <c r="I1547" s="10" t="str">
        <f t="shared" si="24"/>
        <v>03357</v>
      </c>
    </row>
    <row r="1548" spans="1:9">
      <c r="A1548" s="66"/>
      <c r="C1548" s="68">
        <v>3357</v>
      </c>
      <c r="D1548" s="2" t="s">
        <v>19</v>
      </c>
      <c r="E1548" s="14" t="s">
        <v>1144</v>
      </c>
      <c r="F1548" s="69" t="s">
        <v>20</v>
      </c>
      <c r="G1548" s="3"/>
      <c r="H1548" s="3"/>
      <c r="I1548" s="10" t="str">
        <f t="shared" si="24"/>
        <v>03357</v>
      </c>
    </row>
    <row r="1549" spans="1:9">
      <c r="A1549" s="66"/>
      <c r="C1549" s="68">
        <v>3357</v>
      </c>
      <c r="D1549" s="2" t="s">
        <v>21</v>
      </c>
      <c r="E1549" s="4"/>
      <c r="F1549" s="69" t="s">
        <v>22</v>
      </c>
      <c r="G1549" s="3">
        <v>77</v>
      </c>
      <c r="H1549" s="3"/>
      <c r="I1549" s="10" t="str">
        <f t="shared" si="24"/>
        <v>03357</v>
      </c>
    </row>
    <row r="1550" spans="1:9">
      <c r="A1550" s="66"/>
      <c r="C1550" s="68">
        <v>3357</v>
      </c>
      <c r="D1550" s="2" t="s">
        <v>23</v>
      </c>
      <c r="E1550" s="17" t="s">
        <v>1147</v>
      </c>
      <c r="F1550" s="69" t="s">
        <v>24</v>
      </c>
      <c r="G1550" s="3">
        <v>27</v>
      </c>
      <c r="H1550" s="3">
        <v>2980</v>
      </c>
      <c r="I1550" s="10" t="str">
        <f t="shared" si="24"/>
        <v>03357</v>
      </c>
    </row>
    <row r="1551" spans="1:9">
      <c r="A1551" s="66"/>
      <c r="C1551" s="68">
        <v>3357</v>
      </c>
      <c r="D1551" s="2" t="s">
        <v>25</v>
      </c>
      <c r="E1551" s="17" t="s">
        <v>1147</v>
      </c>
      <c r="F1551" s="69" t="s">
        <v>26</v>
      </c>
      <c r="G1551" s="3"/>
      <c r="H1551" s="3"/>
      <c r="I1551" s="10" t="str">
        <f t="shared" si="24"/>
        <v>03357</v>
      </c>
    </row>
    <row r="1552" spans="1:9">
      <c r="A1552" s="66"/>
      <c r="C1552" s="68">
        <v>3357</v>
      </c>
      <c r="D1552" s="2" t="s">
        <v>27</v>
      </c>
      <c r="E1552" s="17" t="s">
        <v>1147</v>
      </c>
      <c r="F1552" s="69" t="s">
        <v>28</v>
      </c>
      <c r="G1552" s="3"/>
      <c r="H1552" s="3"/>
      <c r="I1552" s="10" t="str">
        <f t="shared" si="24"/>
        <v>03357</v>
      </c>
    </row>
    <row r="1553" spans="1:9">
      <c r="A1553" s="66"/>
      <c r="C1553" s="68">
        <v>3357</v>
      </c>
      <c r="D1553" s="2" t="s">
        <v>29</v>
      </c>
      <c r="E1553" s="18" t="s">
        <v>1148</v>
      </c>
      <c r="F1553" s="69" t="s">
        <v>30</v>
      </c>
      <c r="G1553" s="3"/>
      <c r="H1553" s="3"/>
      <c r="I1553" s="10" t="str">
        <f t="shared" si="24"/>
        <v>03357</v>
      </c>
    </row>
    <row r="1554" spans="1:9">
      <c r="A1554" s="66"/>
      <c r="C1554" s="68">
        <v>3357</v>
      </c>
      <c r="D1554" s="2" t="s">
        <v>31</v>
      </c>
      <c r="E1554" s="18" t="s">
        <v>1148</v>
      </c>
      <c r="F1554" s="69" t="s">
        <v>32</v>
      </c>
      <c r="G1554" s="3"/>
      <c r="H1554" s="3"/>
      <c r="I1554" s="10" t="str">
        <f t="shared" si="24"/>
        <v>03357</v>
      </c>
    </row>
    <row r="1555" spans="1:9">
      <c r="A1555" s="66"/>
      <c r="C1555" s="68">
        <v>3357</v>
      </c>
      <c r="D1555" s="2" t="s">
        <v>33</v>
      </c>
      <c r="E1555" s="18" t="s">
        <v>1148</v>
      </c>
      <c r="F1555" s="69" t="s">
        <v>34</v>
      </c>
      <c r="G1555" s="3">
        <v>1</v>
      </c>
      <c r="H1555" s="3"/>
      <c r="I1555" s="10" t="str">
        <f t="shared" si="24"/>
        <v>03357</v>
      </c>
    </row>
    <row r="1556" spans="1:9">
      <c r="A1556" s="66"/>
      <c r="C1556" s="68">
        <v>3357</v>
      </c>
      <c r="D1556" s="2" t="s">
        <v>35</v>
      </c>
      <c r="E1556" s="19" t="s">
        <v>1150</v>
      </c>
      <c r="F1556" s="69" t="s">
        <v>36</v>
      </c>
      <c r="G1556" s="3"/>
      <c r="H1556" s="3"/>
      <c r="I1556" s="10" t="str">
        <f t="shared" si="24"/>
        <v>03357</v>
      </c>
    </row>
    <row r="1557" spans="1:9">
      <c r="A1557" s="66"/>
      <c r="C1557" s="68">
        <v>3357</v>
      </c>
      <c r="D1557" s="2" t="s">
        <v>37</v>
      </c>
      <c r="E1557" s="23" t="s">
        <v>1149</v>
      </c>
      <c r="F1557" s="69" t="s">
        <v>38</v>
      </c>
      <c r="G1557" s="3">
        <v>1</v>
      </c>
      <c r="H1557" s="3"/>
      <c r="I1557" s="10" t="str">
        <f t="shared" si="24"/>
        <v>03357</v>
      </c>
    </row>
    <row r="1558" spans="1:9">
      <c r="A1558" s="66"/>
      <c r="C1558" s="68">
        <v>3357</v>
      </c>
      <c r="D1558" s="2" t="s">
        <v>39</v>
      </c>
      <c r="E1558" s="23" t="s">
        <v>1149</v>
      </c>
      <c r="F1558" s="69" t="s">
        <v>40</v>
      </c>
      <c r="G1558" s="3">
        <v>4</v>
      </c>
      <c r="H1558" s="3">
        <v>221</v>
      </c>
      <c r="I1558" s="10" t="str">
        <f t="shared" si="24"/>
        <v>03357</v>
      </c>
    </row>
    <row r="1559" spans="1:9">
      <c r="A1559" s="66"/>
      <c r="C1559" s="68">
        <v>3357</v>
      </c>
      <c r="D1559" s="2" t="s">
        <v>41</v>
      </c>
      <c r="E1559" s="16" t="s">
        <v>1146</v>
      </c>
      <c r="F1559" s="69" t="s">
        <v>42</v>
      </c>
      <c r="G1559" s="3"/>
      <c r="H1559" s="3"/>
      <c r="I1559" s="10" t="str">
        <f t="shared" si="24"/>
        <v>03357</v>
      </c>
    </row>
    <row r="1560" spans="1:9">
      <c r="A1560" s="66"/>
      <c r="C1560" s="68">
        <v>3357</v>
      </c>
      <c r="D1560" s="2" t="s">
        <v>43</v>
      </c>
      <c r="E1560" s="16" t="s">
        <v>1146</v>
      </c>
      <c r="F1560" s="69" t="s">
        <v>44</v>
      </c>
      <c r="G1560" s="3">
        <v>1</v>
      </c>
      <c r="H1560" s="3"/>
      <c r="I1560" s="10" t="str">
        <f t="shared" si="24"/>
        <v>03357</v>
      </c>
    </row>
    <row r="1561" spans="1:9">
      <c r="A1561" s="66"/>
      <c r="C1561" s="68">
        <v>3357</v>
      </c>
      <c r="D1561" s="2" t="s">
        <v>45</v>
      </c>
      <c r="E1561" s="16" t="s">
        <v>1146</v>
      </c>
      <c r="F1561" s="69" t="s">
        <v>46</v>
      </c>
      <c r="G1561" s="3"/>
      <c r="H1561" s="3"/>
      <c r="I1561" s="10" t="str">
        <f t="shared" si="24"/>
        <v>03357</v>
      </c>
    </row>
    <row r="1562" spans="1:9">
      <c r="A1562" s="66"/>
      <c r="C1562" s="68">
        <v>3357</v>
      </c>
      <c r="D1562" s="2" t="s">
        <v>47</v>
      </c>
      <c r="E1562" s="16" t="s">
        <v>1146</v>
      </c>
      <c r="F1562" s="69" t="s">
        <v>48</v>
      </c>
      <c r="G1562" s="3">
        <v>4</v>
      </c>
      <c r="H1562" s="3">
        <v>1172</v>
      </c>
      <c r="I1562" s="10" t="str">
        <f t="shared" si="24"/>
        <v>03357</v>
      </c>
    </row>
    <row r="1563" spans="1:9">
      <c r="A1563" s="66"/>
      <c r="C1563" s="68">
        <v>3357</v>
      </c>
      <c r="D1563" s="2" t="s">
        <v>49</v>
      </c>
      <c r="E1563" s="14" t="s">
        <v>1144</v>
      </c>
      <c r="F1563" s="69" t="s">
        <v>50</v>
      </c>
      <c r="G1563" s="3">
        <v>11</v>
      </c>
      <c r="H1563" s="3">
        <v>323</v>
      </c>
      <c r="I1563" s="10" t="str">
        <f t="shared" si="24"/>
        <v>03357</v>
      </c>
    </row>
    <row r="1564" spans="1:9">
      <c r="A1564" s="66"/>
      <c r="C1564" s="68">
        <v>3357</v>
      </c>
      <c r="D1564" s="2" t="s">
        <v>51</v>
      </c>
      <c r="E1564" s="15" t="s">
        <v>1145</v>
      </c>
      <c r="F1564" s="69" t="s">
        <v>52</v>
      </c>
      <c r="G1564" s="3"/>
      <c r="H1564" s="3"/>
      <c r="I1564" s="10" t="str">
        <f t="shared" si="24"/>
        <v>03357</v>
      </c>
    </row>
    <row r="1565" spans="1:9">
      <c r="A1565" s="66"/>
      <c r="C1565" s="68">
        <v>3357</v>
      </c>
      <c r="D1565" s="2" t="s">
        <v>53</v>
      </c>
      <c r="E1565" s="15" t="s">
        <v>1145</v>
      </c>
      <c r="F1565" s="69" t="s">
        <v>54</v>
      </c>
      <c r="G1565" s="3">
        <v>5</v>
      </c>
      <c r="H1565" s="3">
        <v>677</v>
      </c>
      <c r="I1565" s="10" t="str">
        <f t="shared" si="24"/>
        <v>03357</v>
      </c>
    </row>
    <row r="1566" spans="1:9">
      <c r="A1566" s="66"/>
      <c r="C1566" s="68">
        <v>3357</v>
      </c>
      <c r="D1566" s="2" t="s">
        <v>55</v>
      </c>
      <c r="E1566" s="21" t="s">
        <v>1152</v>
      </c>
      <c r="F1566" s="69" t="s">
        <v>56</v>
      </c>
      <c r="G1566" s="3"/>
      <c r="H1566" s="3"/>
      <c r="I1566" s="10" t="str">
        <f t="shared" si="24"/>
        <v>03357</v>
      </c>
    </row>
    <row r="1567" spans="1:9">
      <c r="A1567" s="66"/>
      <c r="C1567" s="68">
        <v>3357</v>
      </c>
      <c r="D1567" s="2" t="s">
        <v>57</v>
      </c>
      <c r="E1567" s="21" t="s">
        <v>1152</v>
      </c>
      <c r="F1567" s="69" t="s">
        <v>58</v>
      </c>
      <c r="G1567" s="3"/>
      <c r="H1567" s="3"/>
      <c r="I1567" s="10" t="str">
        <f t="shared" si="24"/>
        <v>03357</v>
      </c>
    </row>
    <row r="1568" spans="1:9">
      <c r="A1568" s="66"/>
      <c r="C1568" s="68">
        <v>3357</v>
      </c>
      <c r="D1568" s="2" t="s">
        <v>59</v>
      </c>
      <c r="E1568" s="21" t="s">
        <v>1152</v>
      </c>
      <c r="F1568" s="69" t="s">
        <v>60</v>
      </c>
      <c r="G1568" s="3">
        <v>5</v>
      </c>
      <c r="H1568" s="3">
        <v>233</v>
      </c>
      <c r="I1568" s="10" t="str">
        <f t="shared" si="24"/>
        <v>03357</v>
      </c>
    </row>
    <row r="1569" spans="1:9">
      <c r="A1569" s="66"/>
      <c r="C1569" s="68">
        <v>3357</v>
      </c>
      <c r="D1569" s="2" t="s">
        <v>61</v>
      </c>
      <c r="E1569" s="20" t="s">
        <v>1151</v>
      </c>
      <c r="F1569" s="69" t="s">
        <v>62</v>
      </c>
      <c r="G1569" s="3">
        <v>7</v>
      </c>
      <c r="H1569" s="3"/>
      <c r="I1569" s="10" t="str">
        <f t="shared" si="24"/>
        <v>03357</v>
      </c>
    </row>
    <row r="1570" spans="1:9">
      <c r="A1570" s="66"/>
      <c r="C1570" s="68">
        <v>3357</v>
      </c>
      <c r="D1570" s="2" t="s">
        <v>63</v>
      </c>
      <c r="E1570" s="20" t="s">
        <v>1151</v>
      </c>
      <c r="F1570" s="69" t="s">
        <v>64</v>
      </c>
      <c r="G1570" s="3">
        <v>1</v>
      </c>
      <c r="H1570" s="3"/>
      <c r="I1570" s="10" t="str">
        <f t="shared" si="24"/>
        <v>03357</v>
      </c>
    </row>
    <row r="1571" spans="1:9">
      <c r="A1571" s="66"/>
      <c r="C1571" s="68">
        <v>3357</v>
      </c>
      <c r="D1571" s="2" t="s">
        <v>65</v>
      </c>
      <c r="E1571" s="19" t="s">
        <v>1150</v>
      </c>
      <c r="F1571" s="69" t="s">
        <v>66</v>
      </c>
      <c r="G1571" s="3">
        <v>4</v>
      </c>
      <c r="H1571" s="3">
        <v>166</v>
      </c>
      <c r="I1571" s="10" t="str">
        <f t="shared" si="24"/>
        <v>03357</v>
      </c>
    </row>
    <row r="1572" spans="1:9">
      <c r="A1572" s="66"/>
      <c r="C1572" s="68">
        <v>3357</v>
      </c>
      <c r="D1572" s="2" t="s">
        <v>67</v>
      </c>
      <c r="E1572" s="22" t="s">
        <v>1153</v>
      </c>
      <c r="F1572" s="69" t="s">
        <v>68</v>
      </c>
      <c r="G1572" s="3">
        <v>1</v>
      </c>
      <c r="H1572" s="3"/>
      <c r="I1572" s="10" t="str">
        <f t="shared" si="24"/>
        <v>03357</v>
      </c>
    </row>
    <row r="1573" spans="1:9">
      <c r="A1573" s="66"/>
      <c r="C1573" s="68">
        <v>3357</v>
      </c>
      <c r="D1573" s="2" t="s">
        <v>69</v>
      </c>
      <c r="E1573" s="21" t="s">
        <v>1152</v>
      </c>
      <c r="F1573" s="69" t="s">
        <v>70</v>
      </c>
      <c r="G1573" s="3">
        <v>5</v>
      </c>
      <c r="H1573" s="3">
        <v>563</v>
      </c>
      <c r="I1573" s="10" t="str">
        <f t="shared" si="24"/>
        <v>03357</v>
      </c>
    </row>
    <row r="1574" spans="1:9">
      <c r="A1574" s="66"/>
      <c r="C1574" s="66">
        <v>3357</v>
      </c>
      <c r="E1574" s="71"/>
      <c r="F1574" s="69" t="s">
        <v>71</v>
      </c>
      <c r="G1574" s="3">
        <v>79</v>
      </c>
      <c r="H1574" s="3">
        <v>7381</v>
      </c>
      <c r="I1574" s="10" t="str">
        <f t="shared" si="24"/>
        <v>03357</v>
      </c>
    </row>
    <row r="1575" spans="1:9">
      <c r="A1575" s="65" t="s">
        <v>167</v>
      </c>
      <c r="B1575" s="2" t="s">
        <v>168</v>
      </c>
      <c r="C1575" s="68">
        <v>3358</v>
      </c>
      <c r="D1575" s="2" t="s">
        <v>9</v>
      </c>
      <c r="E1575" s="14" t="s">
        <v>1144</v>
      </c>
      <c r="F1575" s="69" t="s">
        <v>10</v>
      </c>
      <c r="G1575" s="3"/>
      <c r="H1575" s="3"/>
      <c r="I1575" s="10" t="str">
        <f t="shared" si="24"/>
        <v>03358</v>
      </c>
    </row>
    <row r="1576" spans="1:9">
      <c r="A1576" s="66"/>
      <c r="C1576" s="68">
        <v>3358</v>
      </c>
      <c r="D1576" s="2" t="s">
        <v>11</v>
      </c>
      <c r="E1576" s="14" t="s">
        <v>1144</v>
      </c>
      <c r="F1576" s="69" t="s">
        <v>12</v>
      </c>
      <c r="G1576" s="3"/>
      <c r="H1576" s="3"/>
      <c r="I1576" s="10" t="str">
        <f t="shared" si="24"/>
        <v>03358</v>
      </c>
    </row>
    <row r="1577" spans="1:9">
      <c r="A1577" s="66"/>
      <c r="C1577" s="68">
        <v>3358</v>
      </c>
      <c r="D1577" s="2" t="s">
        <v>13</v>
      </c>
      <c r="E1577" s="14" t="s">
        <v>1144</v>
      </c>
      <c r="F1577" s="69" t="s">
        <v>14</v>
      </c>
      <c r="G1577" s="3"/>
      <c r="H1577" s="3"/>
      <c r="I1577" s="10" t="str">
        <f t="shared" si="24"/>
        <v>03358</v>
      </c>
    </row>
    <row r="1578" spans="1:9">
      <c r="A1578" s="66"/>
      <c r="C1578" s="68">
        <v>3358</v>
      </c>
      <c r="D1578" s="2" t="s">
        <v>15</v>
      </c>
      <c r="E1578" s="15" t="s">
        <v>1145</v>
      </c>
      <c r="F1578" s="69" t="s">
        <v>16</v>
      </c>
      <c r="G1578" s="3"/>
      <c r="H1578" s="3"/>
      <c r="I1578" s="10" t="str">
        <f t="shared" si="24"/>
        <v>03358</v>
      </c>
    </row>
    <row r="1579" spans="1:9">
      <c r="A1579" s="66"/>
      <c r="C1579" s="68">
        <v>3358</v>
      </c>
      <c r="D1579" s="2" t="s">
        <v>17</v>
      </c>
      <c r="E1579" s="14" t="s">
        <v>1144</v>
      </c>
      <c r="F1579" s="69" t="s">
        <v>18</v>
      </c>
      <c r="G1579" s="3"/>
      <c r="H1579" s="3"/>
      <c r="I1579" s="10" t="str">
        <f t="shared" si="24"/>
        <v>03358</v>
      </c>
    </row>
    <row r="1580" spans="1:9">
      <c r="A1580" s="66"/>
      <c r="C1580" s="68">
        <v>3358</v>
      </c>
      <c r="D1580" s="2" t="s">
        <v>19</v>
      </c>
      <c r="E1580" s="14" t="s">
        <v>1144</v>
      </c>
      <c r="F1580" s="69" t="s">
        <v>20</v>
      </c>
      <c r="G1580" s="3"/>
      <c r="H1580" s="3"/>
      <c r="I1580" s="10" t="str">
        <f t="shared" si="24"/>
        <v>03358</v>
      </c>
    </row>
    <row r="1581" spans="1:9">
      <c r="A1581" s="66"/>
      <c r="C1581" s="68">
        <v>3358</v>
      </c>
      <c r="D1581" s="2" t="s">
        <v>21</v>
      </c>
      <c r="E1581" s="4"/>
      <c r="F1581" s="69" t="s">
        <v>22</v>
      </c>
      <c r="G1581" s="3">
        <v>65</v>
      </c>
      <c r="H1581" s="3">
        <v>6956</v>
      </c>
      <c r="I1581" s="10" t="str">
        <f t="shared" si="24"/>
        <v>03358</v>
      </c>
    </row>
    <row r="1582" spans="1:9">
      <c r="A1582" s="66"/>
      <c r="C1582" s="68">
        <v>3358</v>
      </c>
      <c r="D1582" s="2" t="s">
        <v>23</v>
      </c>
      <c r="E1582" s="17" t="s">
        <v>1147</v>
      </c>
      <c r="F1582" s="69" t="s">
        <v>24</v>
      </c>
      <c r="G1582" s="3">
        <v>15</v>
      </c>
      <c r="H1582" s="3">
        <v>1784</v>
      </c>
      <c r="I1582" s="10" t="str">
        <f t="shared" si="24"/>
        <v>03358</v>
      </c>
    </row>
    <row r="1583" spans="1:9">
      <c r="A1583" s="66"/>
      <c r="C1583" s="68">
        <v>3358</v>
      </c>
      <c r="D1583" s="2" t="s">
        <v>25</v>
      </c>
      <c r="E1583" s="17" t="s">
        <v>1147</v>
      </c>
      <c r="F1583" s="69" t="s">
        <v>26</v>
      </c>
      <c r="G1583" s="3"/>
      <c r="H1583" s="3"/>
      <c r="I1583" s="10" t="str">
        <f t="shared" si="24"/>
        <v>03358</v>
      </c>
    </row>
    <row r="1584" spans="1:9">
      <c r="A1584" s="66"/>
      <c r="C1584" s="68">
        <v>3358</v>
      </c>
      <c r="D1584" s="2" t="s">
        <v>27</v>
      </c>
      <c r="E1584" s="17" t="s">
        <v>1147</v>
      </c>
      <c r="F1584" s="69" t="s">
        <v>28</v>
      </c>
      <c r="G1584" s="3"/>
      <c r="H1584" s="3"/>
      <c r="I1584" s="10" t="str">
        <f t="shared" si="24"/>
        <v>03358</v>
      </c>
    </row>
    <row r="1585" spans="1:9">
      <c r="A1585" s="66"/>
      <c r="C1585" s="68">
        <v>3358</v>
      </c>
      <c r="D1585" s="2" t="s">
        <v>29</v>
      </c>
      <c r="E1585" s="18" t="s">
        <v>1148</v>
      </c>
      <c r="F1585" s="69" t="s">
        <v>30</v>
      </c>
      <c r="G1585" s="3">
        <v>1</v>
      </c>
      <c r="H1585" s="3"/>
      <c r="I1585" s="10" t="str">
        <f t="shared" si="24"/>
        <v>03358</v>
      </c>
    </row>
    <row r="1586" spans="1:9">
      <c r="A1586" s="66"/>
      <c r="C1586" s="68">
        <v>3358</v>
      </c>
      <c r="D1586" s="2" t="s">
        <v>31</v>
      </c>
      <c r="E1586" s="18" t="s">
        <v>1148</v>
      </c>
      <c r="F1586" s="69" t="s">
        <v>32</v>
      </c>
      <c r="G1586" s="3"/>
      <c r="H1586" s="3"/>
      <c r="I1586" s="10" t="str">
        <f t="shared" si="24"/>
        <v>03358</v>
      </c>
    </row>
    <row r="1587" spans="1:9">
      <c r="A1587" s="66"/>
      <c r="C1587" s="68">
        <v>3358</v>
      </c>
      <c r="D1587" s="2" t="s">
        <v>33</v>
      </c>
      <c r="E1587" s="18" t="s">
        <v>1148</v>
      </c>
      <c r="F1587" s="69" t="s">
        <v>34</v>
      </c>
      <c r="G1587" s="3">
        <v>1</v>
      </c>
      <c r="H1587" s="3"/>
      <c r="I1587" s="10" t="str">
        <f t="shared" si="24"/>
        <v>03358</v>
      </c>
    </row>
    <row r="1588" spans="1:9">
      <c r="A1588" s="66"/>
      <c r="C1588" s="68">
        <v>3358</v>
      </c>
      <c r="D1588" s="2" t="s">
        <v>35</v>
      </c>
      <c r="E1588" s="19" t="s">
        <v>1150</v>
      </c>
      <c r="F1588" s="69" t="s">
        <v>36</v>
      </c>
      <c r="G1588" s="3">
        <v>1</v>
      </c>
      <c r="H1588" s="3"/>
      <c r="I1588" s="10" t="str">
        <f t="shared" si="24"/>
        <v>03358</v>
      </c>
    </row>
    <row r="1589" spans="1:9">
      <c r="A1589" s="66"/>
      <c r="C1589" s="68">
        <v>3358</v>
      </c>
      <c r="D1589" s="2" t="s">
        <v>37</v>
      </c>
      <c r="E1589" s="23" t="s">
        <v>1149</v>
      </c>
      <c r="F1589" s="69" t="s">
        <v>38</v>
      </c>
      <c r="G1589" s="3">
        <v>2</v>
      </c>
      <c r="H1589" s="3"/>
      <c r="I1589" s="10" t="str">
        <f t="shared" si="24"/>
        <v>03358</v>
      </c>
    </row>
    <row r="1590" spans="1:9">
      <c r="A1590" s="66"/>
      <c r="C1590" s="68">
        <v>3358</v>
      </c>
      <c r="D1590" s="2" t="s">
        <v>39</v>
      </c>
      <c r="E1590" s="23" t="s">
        <v>1149</v>
      </c>
      <c r="F1590" s="69" t="s">
        <v>40</v>
      </c>
      <c r="G1590" s="3">
        <v>1</v>
      </c>
      <c r="H1590" s="3"/>
      <c r="I1590" s="10" t="str">
        <f t="shared" si="24"/>
        <v>03358</v>
      </c>
    </row>
    <row r="1591" spans="1:9">
      <c r="A1591" s="66"/>
      <c r="C1591" s="68">
        <v>3358</v>
      </c>
      <c r="D1591" s="2" t="s">
        <v>41</v>
      </c>
      <c r="E1591" s="16" t="s">
        <v>1146</v>
      </c>
      <c r="F1591" s="69" t="s">
        <v>42</v>
      </c>
      <c r="G1591" s="3"/>
      <c r="H1591" s="3"/>
      <c r="I1591" s="10" t="str">
        <f t="shared" si="24"/>
        <v>03358</v>
      </c>
    </row>
    <row r="1592" spans="1:9">
      <c r="A1592" s="66"/>
      <c r="C1592" s="68">
        <v>3358</v>
      </c>
      <c r="D1592" s="2" t="s">
        <v>43</v>
      </c>
      <c r="E1592" s="16" t="s">
        <v>1146</v>
      </c>
      <c r="F1592" s="69" t="s">
        <v>44</v>
      </c>
      <c r="G1592" s="3">
        <v>3</v>
      </c>
      <c r="H1592" s="3"/>
      <c r="I1592" s="10" t="str">
        <f t="shared" si="24"/>
        <v>03358</v>
      </c>
    </row>
    <row r="1593" spans="1:9">
      <c r="A1593" s="66"/>
      <c r="C1593" s="68">
        <v>3358</v>
      </c>
      <c r="D1593" s="2" t="s">
        <v>45</v>
      </c>
      <c r="E1593" s="16" t="s">
        <v>1146</v>
      </c>
      <c r="F1593" s="69" t="s">
        <v>46</v>
      </c>
      <c r="G1593" s="3"/>
      <c r="H1593" s="3"/>
      <c r="I1593" s="10" t="str">
        <f t="shared" si="24"/>
        <v>03358</v>
      </c>
    </row>
    <row r="1594" spans="1:9">
      <c r="A1594" s="66"/>
      <c r="C1594" s="68">
        <v>3358</v>
      </c>
      <c r="D1594" s="2" t="s">
        <v>47</v>
      </c>
      <c r="E1594" s="16" t="s">
        <v>1146</v>
      </c>
      <c r="F1594" s="69" t="s">
        <v>48</v>
      </c>
      <c r="G1594" s="3">
        <v>10</v>
      </c>
      <c r="H1594" s="3">
        <v>1493</v>
      </c>
      <c r="I1594" s="10" t="str">
        <f t="shared" si="24"/>
        <v>03358</v>
      </c>
    </row>
    <row r="1595" spans="1:9">
      <c r="A1595" s="66"/>
      <c r="C1595" s="68">
        <v>3358</v>
      </c>
      <c r="D1595" s="2" t="s">
        <v>49</v>
      </c>
      <c r="E1595" s="14" t="s">
        <v>1144</v>
      </c>
      <c r="F1595" s="69" t="s">
        <v>50</v>
      </c>
      <c r="G1595" s="3">
        <v>3</v>
      </c>
      <c r="H1595" s="3">
        <v>148</v>
      </c>
      <c r="I1595" s="10" t="str">
        <f t="shared" si="24"/>
        <v>03358</v>
      </c>
    </row>
    <row r="1596" spans="1:9">
      <c r="A1596" s="66"/>
      <c r="C1596" s="68">
        <v>3358</v>
      </c>
      <c r="D1596" s="2" t="s">
        <v>51</v>
      </c>
      <c r="E1596" s="15" t="s">
        <v>1145</v>
      </c>
      <c r="F1596" s="69" t="s">
        <v>52</v>
      </c>
      <c r="G1596" s="3">
        <v>1</v>
      </c>
      <c r="H1596" s="3"/>
      <c r="I1596" s="10" t="str">
        <f t="shared" si="24"/>
        <v>03358</v>
      </c>
    </row>
    <row r="1597" spans="1:9">
      <c r="A1597" s="66"/>
      <c r="C1597" s="68">
        <v>3358</v>
      </c>
      <c r="D1597" s="2" t="s">
        <v>53</v>
      </c>
      <c r="E1597" s="15" t="s">
        <v>1145</v>
      </c>
      <c r="F1597" s="69" t="s">
        <v>54</v>
      </c>
      <c r="G1597" s="3">
        <v>5</v>
      </c>
      <c r="H1597" s="3">
        <v>180</v>
      </c>
      <c r="I1597" s="10" t="str">
        <f t="shared" si="24"/>
        <v>03358</v>
      </c>
    </row>
    <row r="1598" spans="1:9">
      <c r="A1598" s="66"/>
      <c r="C1598" s="68">
        <v>3358</v>
      </c>
      <c r="D1598" s="2" t="s">
        <v>55</v>
      </c>
      <c r="E1598" s="21" t="s">
        <v>1152</v>
      </c>
      <c r="F1598" s="69" t="s">
        <v>56</v>
      </c>
      <c r="G1598" s="3">
        <v>1</v>
      </c>
      <c r="H1598" s="3"/>
      <c r="I1598" s="10" t="str">
        <f t="shared" si="24"/>
        <v>03358</v>
      </c>
    </row>
    <row r="1599" spans="1:9">
      <c r="A1599" s="66"/>
      <c r="C1599" s="68">
        <v>3358</v>
      </c>
      <c r="D1599" s="2" t="s">
        <v>57</v>
      </c>
      <c r="E1599" s="21" t="s">
        <v>1152</v>
      </c>
      <c r="F1599" s="69" t="s">
        <v>58</v>
      </c>
      <c r="G1599" s="3">
        <v>2</v>
      </c>
      <c r="H1599" s="3"/>
      <c r="I1599" s="10" t="str">
        <f t="shared" si="24"/>
        <v>03358</v>
      </c>
    </row>
    <row r="1600" spans="1:9">
      <c r="A1600" s="66"/>
      <c r="C1600" s="68">
        <v>3358</v>
      </c>
      <c r="D1600" s="2" t="s">
        <v>59</v>
      </c>
      <c r="E1600" s="21" t="s">
        <v>1152</v>
      </c>
      <c r="F1600" s="69" t="s">
        <v>60</v>
      </c>
      <c r="G1600" s="3">
        <v>10</v>
      </c>
      <c r="H1600" s="3">
        <v>846</v>
      </c>
      <c r="I1600" s="10" t="str">
        <f t="shared" si="24"/>
        <v>03358</v>
      </c>
    </row>
    <row r="1601" spans="1:9">
      <c r="A1601" s="66"/>
      <c r="C1601" s="68">
        <v>3358</v>
      </c>
      <c r="D1601" s="2" t="s">
        <v>61</v>
      </c>
      <c r="E1601" s="20" t="s">
        <v>1151</v>
      </c>
      <c r="F1601" s="69" t="s">
        <v>62</v>
      </c>
      <c r="G1601" s="3">
        <v>2</v>
      </c>
      <c r="H1601" s="3"/>
      <c r="I1601" s="10" t="str">
        <f t="shared" si="24"/>
        <v>03358</v>
      </c>
    </row>
    <row r="1602" spans="1:9">
      <c r="A1602" s="66"/>
      <c r="C1602" s="68">
        <v>3358</v>
      </c>
      <c r="D1602" s="2" t="s">
        <v>63</v>
      </c>
      <c r="E1602" s="20" t="s">
        <v>1151</v>
      </c>
      <c r="F1602" s="69" t="s">
        <v>64</v>
      </c>
      <c r="G1602" s="3"/>
      <c r="H1602" s="3"/>
      <c r="I1602" s="10" t="str">
        <f t="shared" si="24"/>
        <v>03358</v>
      </c>
    </row>
    <row r="1603" spans="1:9">
      <c r="A1603" s="66"/>
      <c r="C1603" s="68">
        <v>3358</v>
      </c>
      <c r="D1603" s="2" t="s">
        <v>65</v>
      </c>
      <c r="E1603" s="19" t="s">
        <v>1150</v>
      </c>
      <c r="F1603" s="69" t="s">
        <v>66</v>
      </c>
      <c r="G1603" s="3">
        <v>1</v>
      </c>
      <c r="H1603" s="3"/>
      <c r="I1603" s="10" t="str">
        <f t="shared" si="24"/>
        <v>03358</v>
      </c>
    </row>
    <row r="1604" spans="1:9">
      <c r="A1604" s="66"/>
      <c r="C1604" s="68">
        <v>3358</v>
      </c>
      <c r="D1604" s="2" t="s">
        <v>67</v>
      </c>
      <c r="E1604" s="22" t="s">
        <v>1153</v>
      </c>
      <c r="F1604" s="69" t="s">
        <v>68</v>
      </c>
      <c r="G1604" s="3">
        <v>2</v>
      </c>
      <c r="H1604" s="3"/>
      <c r="I1604" s="10" t="str">
        <f t="shared" si="24"/>
        <v>03358</v>
      </c>
    </row>
    <row r="1605" spans="1:9">
      <c r="A1605" s="66"/>
      <c r="C1605" s="68">
        <v>3358</v>
      </c>
      <c r="D1605" s="2" t="s">
        <v>69</v>
      </c>
      <c r="E1605" s="21" t="s">
        <v>1152</v>
      </c>
      <c r="F1605" s="69" t="s">
        <v>70</v>
      </c>
      <c r="G1605" s="3">
        <v>4</v>
      </c>
      <c r="H1605" s="3">
        <v>339</v>
      </c>
      <c r="I1605" s="10" t="str">
        <f t="shared" si="24"/>
        <v>03358</v>
      </c>
    </row>
    <row r="1606" spans="1:9">
      <c r="A1606" s="66"/>
      <c r="C1606" s="66">
        <v>3358</v>
      </c>
      <c r="E1606" s="71"/>
      <c r="F1606" s="69" t="s">
        <v>71</v>
      </c>
      <c r="G1606" s="3">
        <v>65</v>
      </c>
      <c r="H1606" s="3">
        <v>6956</v>
      </c>
      <c r="I1606" s="10" t="str">
        <f t="shared" si="24"/>
        <v>03358</v>
      </c>
    </row>
    <row r="1607" spans="1:9">
      <c r="A1607" s="65" t="s">
        <v>169</v>
      </c>
      <c r="B1607" s="2" t="s">
        <v>170</v>
      </c>
      <c r="C1607" s="68">
        <v>3359</v>
      </c>
      <c r="D1607" s="2" t="s">
        <v>9</v>
      </c>
      <c r="E1607" s="14" t="s">
        <v>1144</v>
      </c>
      <c r="F1607" s="69" t="s">
        <v>10</v>
      </c>
      <c r="G1607" s="3">
        <v>2</v>
      </c>
      <c r="H1607" s="3"/>
      <c r="I1607" s="10" t="str">
        <f t="shared" si="24"/>
        <v>03359</v>
      </c>
    </row>
    <row r="1608" spans="1:9">
      <c r="A1608" s="66"/>
      <c r="C1608" s="68">
        <v>3359</v>
      </c>
      <c r="D1608" s="2" t="s">
        <v>11</v>
      </c>
      <c r="E1608" s="14" t="s">
        <v>1144</v>
      </c>
      <c r="F1608" s="69" t="s">
        <v>12</v>
      </c>
      <c r="G1608" s="3"/>
      <c r="H1608" s="3"/>
      <c r="I1608" s="10" t="str">
        <f t="shared" si="24"/>
        <v>03359</v>
      </c>
    </row>
    <row r="1609" spans="1:9">
      <c r="A1609" s="66"/>
      <c r="C1609" s="68">
        <v>3359</v>
      </c>
      <c r="D1609" s="2" t="s">
        <v>13</v>
      </c>
      <c r="E1609" s="14" t="s">
        <v>1144</v>
      </c>
      <c r="F1609" s="69" t="s">
        <v>14</v>
      </c>
      <c r="G1609" s="3"/>
      <c r="H1609" s="3"/>
      <c r="I1609" s="10" t="str">
        <f t="shared" ref="I1609:I1672" si="25">IF(A1609="",I1608,A1609)</f>
        <v>03359</v>
      </c>
    </row>
    <row r="1610" spans="1:9">
      <c r="A1610" s="66"/>
      <c r="C1610" s="68">
        <v>3359</v>
      </c>
      <c r="D1610" s="2" t="s">
        <v>15</v>
      </c>
      <c r="E1610" s="15" t="s">
        <v>1145</v>
      </c>
      <c r="F1610" s="69" t="s">
        <v>16</v>
      </c>
      <c r="G1610" s="3"/>
      <c r="H1610" s="3"/>
      <c r="I1610" s="10" t="str">
        <f t="shared" si="25"/>
        <v>03359</v>
      </c>
    </row>
    <row r="1611" spans="1:9">
      <c r="A1611" s="66"/>
      <c r="C1611" s="68">
        <v>3359</v>
      </c>
      <c r="D1611" s="2" t="s">
        <v>17</v>
      </c>
      <c r="E1611" s="14" t="s">
        <v>1144</v>
      </c>
      <c r="F1611" s="69" t="s">
        <v>18</v>
      </c>
      <c r="G1611" s="3">
        <v>2</v>
      </c>
      <c r="H1611" s="3"/>
      <c r="I1611" s="10" t="str">
        <f t="shared" si="25"/>
        <v>03359</v>
      </c>
    </row>
    <row r="1612" spans="1:9">
      <c r="A1612" s="66"/>
      <c r="C1612" s="68">
        <v>3359</v>
      </c>
      <c r="D1612" s="2" t="s">
        <v>19</v>
      </c>
      <c r="E1612" s="14" t="s">
        <v>1144</v>
      </c>
      <c r="F1612" s="69" t="s">
        <v>20</v>
      </c>
      <c r="G1612" s="3"/>
      <c r="H1612" s="3"/>
      <c r="I1612" s="10" t="str">
        <f t="shared" si="25"/>
        <v>03359</v>
      </c>
    </row>
    <row r="1613" spans="1:9">
      <c r="A1613" s="66"/>
      <c r="C1613" s="68">
        <v>3359</v>
      </c>
      <c r="D1613" s="2" t="s">
        <v>21</v>
      </c>
      <c r="E1613" s="4"/>
      <c r="F1613" s="69" t="s">
        <v>22</v>
      </c>
      <c r="G1613" s="3">
        <v>78</v>
      </c>
      <c r="H1613" s="3"/>
      <c r="I1613" s="10" t="str">
        <f t="shared" si="25"/>
        <v>03359</v>
      </c>
    </row>
    <row r="1614" spans="1:9">
      <c r="A1614" s="66"/>
      <c r="C1614" s="68">
        <v>3359</v>
      </c>
      <c r="D1614" s="2" t="s">
        <v>23</v>
      </c>
      <c r="E1614" s="17" t="s">
        <v>1147</v>
      </c>
      <c r="F1614" s="69" t="s">
        <v>24</v>
      </c>
      <c r="G1614" s="3">
        <v>13</v>
      </c>
      <c r="H1614" s="3"/>
      <c r="I1614" s="10" t="str">
        <f t="shared" si="25"/>
        <v>03359</v>
      </c>
    </row>
    <row r="1615" spans="1:9">
      <c r="A1615" s="66"/>
      <c r="C1615" s="68">
        <v>3359</v>
      </c>
      <c r="D1615" s="2" t="s">
        <v>25</v>
      </c>
      <c r="E1615" s="17" t="s">
        <v>1147</v>
      </c>
      <c r="F1615" s="69" t="s">
        <v>26</v>
      </c>
      <c r="G1615" s="3"/>
      <c r="H1615" s="3"/>
      <c r="I1615" s="10" t="str">
        <f t="shared" si="25"/>
        <v>03359</v>
      </c>
    </row>
    <row r="1616" spans="1:9">
      <c r="A1616" s="66"/>
      <c r="C1616" s="68">
        <v>3359</v>
      </c>
      <c r="D1616" s="2" t="s">
        <v>27</v>
      </c>
      <c r="E1616" s="17" t="s">
        <v>1147</v>
      </c>
      <c r="F1616" s="69" t="s">
        <v>28</v>
      </c>
      <c r="G1616" s="3"/>
      <c r="H1616" s="3"/>
      <c r="I1616" s="10" t="str">
        <f t="shared" si="25"/>
        <v>03359</v>
      </c>
    </row>
    <row r="1617" spans="1:9">
      <c r="A1617" s="66"/>
      <c r="C1617" s="68">
        <v>3359</v>
      </c>
      <c r="D1617" s="2" t="s">
        <v>29</v>
      </c>
      <c r="E1617" s="18" t="s">
        <v>1148</v>
      </c>
      <c r="F1617" s="69" t="s">
        <v>30</v>
      </c>
      <c r="G1617" s="3"/>
      <c r="H1617" s="3"/>
      <c r="I1617" s="10" t="str">
        <f t="shared" si="25"/>
        <v>03359</v>
      </c>
    </row>
    <row r="1618" spans="1:9">
      <c r="A1618" s="66"/>
      <c r="C1618" s="68">
        <v>3359</v>
      </c>
      <c r="D1618" s="2" t="s">
        <v>31</v>
      </c>
      <c r="E1618" s="18" t="s">
        <v>1148</v>
      </c>
      <c r="F1618" s="69" t="s">
        <v>32</v>
      </c>
      <c r="G1618" s="3"/>
      <c r="H1618" s="3"/>
      <c r="I1618" s="10" t="str">
        <f t="shared" si="25"/>
        <v>03359</v>
      </c>
    </row>
    <row r="1619" spans="1:9">
      <c r="A1619" s="66"/>
      <c r="C1619" s="68">
        <v>3359</v>
      </c>
      <c r="D1619" s="2" t="s">
        <v>33</v>
      </c>
      <c r="E1619" s="18" t="s">
        <v>1148</v>
      </c>
      <c r="F1619" s="69" t="s">
        <v>34</v>
      </c>
      <c r="G1619" s="3"/>
      <c r="H1619" s="3"/>
      <c r="I1619" s="10" t="str">
        <f t="shared" si="25"/>
        <v>03359</v>
      </c>
    </row>
    <row r="1620" spans="1:9">
      <c r="A1620" s="66"/>
      <c r="C1620" s="68">
        <v>3359</v>
      </c>
      <c r="D1620" s="2" t="s">
        <v>35</v>
      </c>
      <c r="E1620" s="19" t="s">
        <v>1150</v>
      </c>
      <c r="F1620" s="69" t="s">
        <v>36</v>
      </c>
      <c r="G1620" s="3">
        <v>1</v>
      </c>
      <c r="H1620" s="3"/>
      <c r="I1620" s="10" t="str">
        <f t="shared" si="25"/>
        <v>03359</v>
      </c>
    </row>
    <row r="1621" spans="1:9">
      <c r="A1621" s="66"/>
      <c r="C1621" s="68">
        <v>3359</v>
      </c>
      <c r="D1621" s="2" t="s">
        <v>37</v>
      </c>
      <c r="E1621" s="23" t="s">
        <v>1149</v>
      </c>
      <c r="F1621" s="69" t="s">
        <v>38</v>
      </c>
      <c r="G1621" s="3"/>
      <c r="H1621" s="3"/>
      <c r="I1621" s="10" t="str">
        <f t="shared" si="25"/>
        <v>03359</v>
      </c>
    </row>
    <row r="1622" spans="1:9">
      <c r="A1622" s="66"/>
      <c r="C1622" s="68">
        <v>3359</v>
      </c>
      <c r="D1622" s="2" t="s">
        <v>39</v>
      </c>
      <c r="E1622" s="23" t="s">
        <v>1149</v>
      </c>
      <c r="F1622" s="69" t="s">
        <v>40</v>
      </c>
      <c r="G1622" s="3">
        <v>1</v>
      </c>
      <c r="H1622" s="3"/>
      <c r="I1622" s="10" t="str">
        <f t="shared" si="25"/>
        <v>03359</v>
      </c>
    </row>
    <row r="1623" spans="1:9">
      <c r="A1623" s="66"/>
      <c r="C1623" s="68">
        <v>3359</v>
      </c>
      <c r="D1623" s="2" t="s">
        <v>41</v>
      </c>
      <c r="E1623" s="16" t="s">
        <v>1146</v>
      </c>
      <c r="F1623" s="69" t="s">
        <v>42</v>
      </c>
      <c r="G1623" s="3"/>
      <c r="H1623" s="3"/>
      <c r="I1623" s="10" t="str">
        <f t="shared" si="25"/>
        <v>03359</v>
      </c>
    </row>
    <row r="1624" spans="1:9">
      <c r="A1624" s="66"/>
      <c r="C1624" s="68">
        <v>3359</v>
      </c>
      <c r="D1624" s="2" t="s">
        <v>43</v>
      </c>
      <c r="E1624" s="16" t="s">
        <v>1146</v>
      </c>
      <c r="F1624" s="69" t="s">
        <v>44</v>
      </c>
      <c r="G1624" s="3">
        <v>10</v>
      </c>
      <c r="H1624" s="3">
        <v>3025</v>
      </c>
      <c r="I1624" s="10" t="str">
        <f t="shared" si="25"/>
        <v>03359</v>
      </c>
    </row>
    <row r="1625" spans="1:9">
      <c r="A1625" s="66"/>
      <c r="C1625" s="68">
        <v>3359</v>
      </c>
      <c r="D1625" s="2" t="s">
        <v>45</v>
      </c>
      <c r="E1625" s="16" t="s">
        <v>1146</v>
      </c>
      <c r="F1625" s="69" t="s">
        <v>46</v>
      </c>
      <c r="G1625" s="3"/>
      <c r="H1625" s="3"/>
      <c r="I1625" s="10" t="str">
        <f t="shared" si="25"/>
        <v>03359</v>
      </c>
    </row>
    <row r="1626" spans="1:9">
      <c r="A1626" s="66"/>
      <c r="C1626" s="68">
        <v>3359</v>
      </c>
      <c r="D1626" s="2" t="s">
        <v>47</v>
      </c>
      <c r="E1626" s="16" t="s">
        <v>1146</v>
      </c>
      <c r="F1626" s="69" t="s">
        <v>48</v>
      </c>
      <c r="G1626" s="3">
        <v>12</v>
      </c>
      <c r="H1626" s="3">
        <v>865</v>
      </c>
      <c r="I1626" s="10" t="str">
        <f t="shared" si="25"/>
        <v>03359</v>
      </c>
    </row>
    <row r="1627" spans="1:9">
      <c r="A1627" s="66"/>
      <c r="C1627" s="68">
        <v>3359</v>
      </c>
      <c r="D1627" s="2" t="s">
        <v>49</v>
      </c>
      <c r="E1627" s="14" t="s">
        <v>1144</v>
      </c>
      <c r="F1627" s="69" t="s">
        <v>50</v>
      </c>
      <c r="G1627" s="3">
        <v>7</v>
      </c>
      <c r="H1627" s="3"/>
      <c r="I1627" s="10" t="str">
        <f t="shared" si="25"/>
        <v>03359</v>
      </c>
    </row>
    <row r="1628" spans="1:9">
      <c r="A1628" s="66"/>
      <c r="C1628" s="68">
        <v>3359</v>
      </c>
      <c r="D1628" s="2" t="s">
        <v>51</v>
      </c>
      <c r="E1628" s="15" t="s">
        <v>1145</v>
      </c>
      <c r="F1628" s="69" t="s">
        <v>52</v>
      </c>
      <c r="G1628" s="3">
        <v>1</v>
      </c>
      <c r="H1628" s="3"/>
      <c r="I1628" s="10" t="str">
        <f t="shared" si="25"/>
        <v>03359</v>
      </c>
    </row>
    <row r="1629" spans="1:9">
      <c r="A1629" s="66"/>
      <c r="C1629" s="68">
        <v>3359</v>
      </c>
      <c r="D1629" s="2" t="s">
        <v>53</v>
      </c>
      <c r="E1629" s="15" t="s">
        <v>1145</v>
      </c>
      <c r="F1629" s="69" t="s">
        <v>54</v>
      </c>
      <c r="G1629" s="3">
        <v>7</v>
      </c>
      <c r="H1629" s="3">
        <v>362</v>
      </c>
      <c r="I1629" s="10" t="str">
        <f t="shared" si="25"/>
        <v>03359</v>
      </c>
    </row>
    <row r="1630" spans="1:9">
      <c r="A1630" s="66"/>
      <c r="C1630" s="68">
        <v>3359</v>
      </c>
      <c r="D1630" s="2" t="s">
        <v>55</v>
      </c>
      <c r="E1630" s="21" t="s">
        <v>1152</v>
      </c>
      <c r="F1630" s="69" t="s">
        <v>56</v>
      </c>
      <c r="G1630" s="3"/>
      <c r="H1630" s="3"/>
      <c r="I1630" s="10" t="str">
        <f t="shared" si="25"/>
        <v>03359</v>
      </c>
    </row>
    <row r="1631" spans="1:9">
      <c r="A1631" s="66"/>
      <c r="C1631" s="68">
        <v>3359</v>
      </c>
      <c r="D1631" s="2" t="s">
        <v>57</v>
      </c>
      <c r="E1631" s="21" t="s">
        <v>1152</v>
      </c>
      <c r="F1631" s="69" t="s">
        <v>58</v>
      </c>
      <c r="G1631" s="3">
        <v>1</v>
      </c>
      <c r="H1631" s="3"/>
      <c r="I1631" s="10" t="str">
        <f t="shared" si="25"/>
        <v>03359</v>
      </c>
    </row>
    <row r="1632" spans="1:9">
      <c r="A1632" s="66"/>
      <c r="C1632" s="68">
        <v>3359</v>
      </c>
      <c r="D1632" s="2" t="s">
        <v>59</v>
      </c>
      <c r="E1632" s="21" t="s">
        <v>1152</v>
      </c>
      <c r="F1632" s="69" t="s">
        <v>60</v>
      </c>
      <c r="G1632" s="3">
        <v>5</v>
      </c>
      <c r="H1632" s="3">
        <v>715</v>
      </c>
      <c r="I1632" s="10" t="str">
        <f t="shared" si="25"/>
        <v>03359</v>
      </c>
    </row>
    <row r="1633" spans="1:9">
      <c r="A1633" s="66"/>
      <c r="C1633" s="68">
        <v>3359</v>
      </c>
      <c r="D1633" s="2" t="s">
        <v>61</v>
      </c>
      <c r="E1633" s="20" t="s">
        <v>1151</v>
      </c>
      <c r="F1633" s="69" t="s">
        <v>62</v>
      </c>
      <c r="G1633" s="3"/>
      <c r="H1633" s="3"/>
      <c r="I1633" s="10" t="str">
        <f t="shared" si="25"/>
        <v>03359</v>
      </c>
    </row>
    <row r="1634" spans="1:9">
      <c r="A1634" s="66"/>
      <c r="C1634" s="68">
        <v>3359</v>
      </c>
      <c r="D1634" s="2" t="s">
        <v>63</v>
      </c>
      <c r="E1634" s="20" t="s">
        <v>1151</v>
      </c>
      <c r="F1634" s="69" t="s">
        <v>64</v>
      </c>
      <c r="G1634" s="3">
        <v>6</v>
      </c>
      <c r="H1634" s="3"/>
      <c r="I1634" s="10" t="str">
        <f t="shared" si="25"/>
        <v>03359</v>
      </c>
    </row>
    <row r="1635" spans="1:9">
      <c r="A1635" s="66"/>
      <c r="C1635" s="68">
        <v>3359</v>
      </c>
      <c r="D1635" s="2" t="s">
        <v>65</v>
      </c>
      <c r="E1635" s="19" t="s">
        <v>1150</v>
      </c>
      <c r="F1635" s="69" t="s">
        <v>66</v>
      </c>
      <c r="G1635" s="3">
        <v>2</v>
      </c>
      <c r="H1635" s="3"/>
      <c r="I1635" s="10" t="str">
        <f t="shared" si="25"/>
        <v>03359</v>
      </c>
    </row>
    <row r="1636" spans="1:9">
      <c r="A1636" s="66"/>
      <c r="C1636" s="68">
        <v>3359</v>
      </c>
      <c r="D1636" s="2" t="s">
        <v>67</v>
      </c>
      <c r="E1636" s="22" t="s">
        <v>1153</v>
      </c>
      <c r="F1636" s="69" t="s">
        <v>68</v>
      </c>
      <c r="G1636" s="3">
        <v>4</v>
      </c>
      <c r="H1636" s="3">
        <v>744</v>
      </c>
      <c r="I1636" s="10" t="str">
        <f t="shared" si="25"/>
        <v>03359</v>
      </c>
    </row>
    <row r="1637" spans="1:9">
      <c r="A1637" s="66"/>
      <c r="C1637" s="68">
        <v>3359</v>
      </c>
      <c r="D1637" s="2" t="s">
        <v>69</v>
      </c>
      <c r="E1637" s="21" t="s">
        <v>1152</v>
      </c>
      <c r="F1637" s="69" t="s">
        <v>70</v>
      </c>
      <c r="G1637" s="3">
        <v>8</v>
      </c>
      <c r="H1637" s="3">
        <v>482</v>
      </c>
      <c r="I1637" s="10" t="str">
        <f t="shared" si="25"/>
        <v>03359</v>
      </c>
    </row>
    <row r="1638" spans="1:9">
      <c r="A1638" s="66"/>
      <c r="C1638" s="66">
        <v>3359</v>
      </c>
      <c r="E1638" s="71"/>
      <c r="F1638" s="69" t="s">
        <v>71</v>
      </c>
      <c r="G1638" s="3">
        <v>80</v>
      </c>
      <c r="H1638" s="3">
        <v>10284</v>
      </c>
      <c r="I1638" s="10" t="str">
        <f t="shared" si="25"/>
        <v>03359</v>
      </c>
    </row>
    <row r="1639" spans="1:9">
      <c r="A1639" s="65" t="s">
        <v>171</v>
      </c>
      <c r="B1639" s="2" t="s">
        <v>172</v>
      </c>
      <c r="C1639" s="68">
        <v>3360</v>
      </c>
      <c r="D1639" s="2" t="s">
        <v>9</v>
      </c>
      <c r="E1639" s="14" t="s">
        <v>1144</v>
      </c>
      <c r="F1639" s="69" t="s">
        <v>10</v>
      </c>
      <c r="G1639" s="3"/>
      <c r="H1639" s="3"/>
      <c r="I1639" s="10" t="str">
        <f t="shared" si="25"/>
        <v>03360</v>
      </c>
    </row>
    <row r="1640" spans="1:9">
      <c r="A1640" s="66"/>
      <c r="C1640" s="68">
        <v>3360</v>
      </c>
      <c r="D1640" s="2" t="s">
        <v>11</v>
      </c>
      <c r="E1640" s="14" t="s">
        <v>1144</v>
      </c>
      <c r="F1640" s="69" t="s">
        <v>12</v>
      </c>
      <c r="G1640" s="3"/>
      <c r="H1640" s="3"/>
      <c r="I1640" s="10" t="str">
        <f t="shared" si="25"/>
        <v>03360</v>
      </c>
    </row>
    <row r="1641" spans="1:9">
      <c r="A1641" s="66"/>
      <c r="C1641" s="68">
        <v>3360</v>
      </c>
      <c r="D1641" s="2" t="s">
        <v>13</v>
      </c>
      <c r="E1641" s="14" t="s">
        <v>1144</v>
      </c>
      <c r="F1641" s="69" t="s">
        <v>14</v>
      </c>
      <c r="G1641" s="3"/>
      <c r="H1641" s="3"/>
      <c r="I1641" s="10" t="str">
        <f t="shared" si="25"/>
        <v>03360</v>
      </c>
    </row>
    <row r="1642" spans="1:9">
      <c r="A1642" s="66"/>
      <c r="C1642" s="68">
        <v>3360</v>
      </c>
      <c r="D1642" s="2" t="s">
        <v>15</v>
      </c>
      <c r="E1642" s="15" t="s">
        <v>1145</v>
      </c>
      <c r="F1642" s="69" t="s">
        <v>16</v>
      </c>
      <c r="G1642" s="3"/>
      <c r="H1642" s="3"/>
      <c r="I1642" s="10" t="str">
        <f t="shared" si="25"/>
        <v>03360</v>
      </c>
    </row>
    <row r="1643" spans="1:9">
      <c r="A1643" s="66"/>
      <c r="C1643" s="68">
        <v>3360</v>
      </c>
      <c r="D1643" s="2" t="s">
        <v>17</v>
      </c>
      <c r="E1643" s="14" t="s">
        <v>1144</v>
      </c>
      <c r="F1643" s="69" t="s">
        <v>18</v>
      </c>
      <c r="G1643" s="3"/>
      <c r="H1643" s="3"/>
      <c r="I1643" s="10" t="str">
        <f t="shared" si="25"/>
        <v>03360</v>
      </c>
    </row>
    <row r="1644" spans="1:9">
      <c r="A1644" s="66"/>
      <c r="C1644" s="68">
        <v>3360</v>
      </c>
      <c r="D1644" s="2" t="s">
        <v>19</v>
      </c>
      <c r="E1644" s="14" t="s">
        <v>1144</v>
      </c>
      <c r="F1644" s="69" t="s">
        <v>20</v>
      </c>
      <c r="G1644" s="3"/>
      <c r="H1644" s="3"/>
      <c r="I1644" s="10" t="str">
        <f t="shared" si="25"/>
        <v>03360</v>
      </c>
    </row>
    <row r="1645" spans="1:9">
      <c r="A1645" s="66"/>
      <c r="C1645" s="68">
        <v>3360</v>
      </c>
      <c r="D1645" s="2" t="s">
        <v>21</v>
      </c>
      <c r="E1645" s="4"/>
      <c r="F1645" s="69" t="s">
        <v>22</v>
      </c>
      <c r="G1645" s="3">
        <v>39</v>
      </c>
      <c r="H1645" s="3">
        <v>3882</v>
      </c>
      <c r="I1645" s="10" t="str">
        <f t="shared" si="25"/>
        <v>03360</v>
      </c>
    </row>
    <row r="1646" spans="1:9">
      <c r="A1646" s="66"/>
      <c r="C1646" s="68">
        <v>3360</v>
      </c>
      <c r="D1646" s="2" t="s">
        <v>23</v>
      </c>
      <c r="E1646" s="17" t="s">
        <v>1147</v>
      </c>
      <c r="F1646" s="69" t="s">
        <v>24</v>
      </c>
      <c r="G1646" s="3">
        <v>12</v>
      </c>
      <c r="H1646" s="3">
        <v>2047</v>
      </c>
      <c r="I1646" s="10" t="str">
        <f t="shared" si="25"/>
        <v>03360</v>
      </c>
    </row>
    <row r="1647" spans="1:9">
      <c r="A1647" s="66"/>
      <c r="C1647" s="68">
        <v>3360</v>
      </c>
      <c r="D1647" s="2" t="s">
        <v>25</v>
      </c>
      <c r="E1647" s="17" t="s">
        <v>1147</v>
      </c>
      <c r="F1647" s="69" t="s">
        <v>26</v>
      </c>
      <c r="G1647" s="3">
        <v>1</v>
      </c>
      <c r="H1647" s="3"/>
      <c r="I1647" s="10" t="str">
        <f t="shared" si="25"/>
        <v>03360</v>
      </c>
    </row>
    <row r="1648" spans="1:9">
      <c r="A1648" s="66"/>
      <c r="C1648" s="68">
        <v>3360</v>
      </c>
      <c r="D1648" s="2" t="s">
        <v>27</v>
      </c>
      <c r="E1648" s="17" t="s">
        <v>1147</v>
      </c>
      <c r="F1648" s="69" t="s">
        <v>28</v>
      </c>
      <c r="G1648" s="3"/>
      <c r="H1648" s="3"/>
      <c r="I1648" s="10" t="str">
        <f t="shared" si="25"/>
        <v>03360</v>
      </c>
    </row>
    <row r="1649" spans="1:9">
      <c r="A1649" s="66"/>
      <c r="C1649" s="68">
        <v>3360</v>
      </c>
      <c r="D1649" s="2" t="s">
        <v>29</v>
      </c>
      <c r="E1649" s="18" t="s">
        <v>1148</v>
      </c>
      <c r="F1649" s="69" t="s">
        <v>30</v>
      </c>
      <c r="G1649" s="3">
        <v>1</v>
      </c>
      <c r="H1649" s="3"/>
      <c r="I1649" s="10" t="str">
        <f t="shared" si="25"/>
        <v>03360</v>
      </c>
    </row>
    <row r="1650" spans="1:9">
      <c r="A1650" s="66"/>
      <c r="C1650" s="68">
        <v>3360</v>
      </c>
      <c r="D1650" s="2" t="s">
        <v>31</v>
      </c>
      <c r="E1650" s="18" t="s">
        <v>1148</v>
      </c>
      <c r="F1650" s="69" t="s">
        <v>32</v>
      </c>
      <c r="G1650" s="3"/>
      <c r="H1650" s="3"/>
      <c r="I1650" s="10" t="str">
        <f t="shared" si="25"/>
        <v>03360</v>
      </c>
    </row>
    <row r="1651" spans="1:9">
      <c r="A1651" s="66"/>
      <c r="C1651" s="68">
        <v>3360</v>
      </c>
      <c r="D1651" s="2" t="s">
        <v>33</v>
      </c>
      <c r="E1651" s="18" t="s">
        <v>1148</v>
      </c>
      <c r="F1651" s="69" t="s">
        <v>34</v>
      </c>
      <c r="G1651" s="3"/>
      <c r="H1651" s="3"/>
      <c r="I1651" s="10" t="str">
        <f t="shared" si="25"/>
        <v>03360</v>
      </c>
    </row>
    <row r="1652" spans="1:9">
      <c r="A1652" s="66"/>
      <c r="C1652" s="68">
        <v>3360</v>
      </c>
      <c r="D1652" s="2" t="s">
        <v>35</v>
      </c>
      <c r="E1652" s="19" t="s">
        <v>1150</v>
      </c>
      <c r="F1652" s="69" t="s">
        <v>36</v>
      </c>
      <c r="G1652" s="3">
        <v>3</v>
      </c>
      <c r="H1652" s="3">
        <v>380</v>
      </c>
      <c r="I1652" s="10" t="str">
        <f t="shared" si="25"/>
        <v>03360</v>
      </c>
    </row>
    <row r="1653" spans="1:9">
      <c r="A1653" s="66"/>
      <c r="C1653" s="68">
        <v>3360</v>
      </c>
      <c r="D1653" s="2" t="s">
        <v>37</v>
      </c>
      <c r="E1653" s="23" t="s">
        <v>1149</v>
      </c>
      <c r="F1653" s="69" t="s">
        <v>38</v>
      </c>
      <c r="G1653" s="3">
        <v>1</v>
      </c>
      <c r="H1653" s="3"/>
      <c r="I1653" s="10" t="str">
        <f t="shared" si="25"/>
        <v>03360</v>
      </c>
    </row>
    <row r="1654" spans="1:9">
      <c r="A1654" s="66"/>
      <c r="C1654" s="68">
        <v>3360</v>
      </c>
      <c r="D1654" s="2" t="s">
        <v>39</v>
      </c>
      <c r="E1654" s="23" t="s">
        <v>1149</v>
      </c>
      <c r="F1654" s="69" t="s">
        <v>40</v>
      </c>
      <c r="G1654" s="3"/>
      <c r="H1654" s="3"/>
      <c r="I1654" s="10" t="str">
        <f t="shared" si="25"/>
        <v>03360</v>
      </c>
    </row>
    <row r="1655" spans="1:9">
      <c r="A1655" s="66"/>
      <c r="C1655" s="68">
        <v>3360</v>
      </c>
      <c r="D1655" s="2" t="s">
        <v>41</v>
      </c>
      <c r="E1655" s="16" t="s">
        <v>1146</v>
      </c>
      <c r="F1655" s="69" t="s">
        <v>42</v>
      </c>
      <c r="G1655" s="3"/>
      <c r="H1655" s="3"/>
      <c r="I1655" s="10" t="str">
        <f t="shared" si="25"/>
        <v>03360</v>
      </c>
    </row>
    <row r="1656" spans="1:9">
      <c r="A1656" s="66"/>
      <c r="C1656" s="68">
        <v>3360</v>
      </c>
      <c r="D1656" s="2" t="s">
        <v>43</v>
      </c>
      <c r="E1656" s="16" t="s">
        <v>1146</v>
      </c>
      <c r="F1656" s="69" t="s">
        <v>44</v>
      </c>
      <c r="G1656" s="3">
        <v>1</v>
      </c>
      <c r="H1656" s="3"/>
      <c r="I1656" s="10" t="str">
        <f t="shared" si="25"/>
        <v>03360</v>
      </c>
    </row>
    <row r="1657" spans="1:9">
      <c r="A1657" s="66"/>
      <c r="C1657" s="68">
        <v>3360</v>
      </c>
      <c r="D1657" s="2" t="s">
        <v>45</v>
      </c>
      <c r="E1657" s="16" t="s">
        <v>1146</v>
      </c>
      <c r="F1657" s="69" t="s">
        <v>46</v>
      </c>
      <c r="G1657" s="3"/>
      <c r="H1657" s="3"/>
      <c r="I1657" s="10" t="str">
        <f t="shared" si="25"/>
        <v>03360</v>
      </c>
    </row>
    <row r="1658" spans="1:9">
      <c r="A1658" s="66"/>
      <c r="C1658" s="68">
        <v>3360</v>
      </c>
      <c r="D1658" s="2" t="s">
        <v>47</v>
      </c>
      <c r="E1658" s="16" t="s">
        <v>1146</v>
      </c>
      <c r="F1658" s="69" t="s">
        <v>48</v>
      </c>
      <c r="G1658" s="3">
        <v>2</v>
      </c>
      <c r="H1658" s="3"/>
      <c r="I1658" s="10" t="str">
        <f t="shared" si="25"/>
        <v>03360</v>
      </c>
    </row>
    <row r="1659" spans="1:9">
      <c r="A1659" s="66"/>
      <c r="C1659" s="68">
        <v>3360</v>
      </c>
      <c r="D1659" s="2" t="s">
        <v>49</v>
      </c>
      <c r="E1659" s="14" t="s">
        <v>1144</v>
      </c>
      <c r="F1659" s="69" t="s">
        <v>50</v>
      </c>
      <c r="G1659" s="3">
        <v>4</v>
      </c>
      <c r="H1659" s="3">
        <v>161</v>
      </c>
      <c r="I1659" s="10" t="str">
        <f t="shared" si="25"/>
        <v>03360</v>
      </c>
    </row>
    <row r="1660" spans="1:9">
      <c r="A1660" s="66"/>
      <c r="C1660" s="68">
        <v>3360</v>
      </c>
      <c r="D1660" s="2" t="s">
        <v>51</v>
      </c>
      <c r="E1660" s="15" t="s">
        <v>1145</v>
      </c>
      <c r="F1660" s="69" t="s">
        <v>52</v>
      </c>
      <c r="G1660" s="3"/>
      <c r="H1660" s="3"/>
      <c r="I1660" s="10" t="str">
        <f t="shared" si="25"/>
        <v>03360</v>
      </c>
    </row>
    <row r="1661" spans="1:9">
      <c r="A1661" s="66"/>
      <c r="C1661" s="68">
        <v>3360</v>
      </c>
      <c r="D1661" s="2" t="s">
        <v>53</v>
      </c>
      <c r="E1661" s="15" t="s">
        <v>1145</v>
      </c>
      <c r="F1661" s="69" t="s">
        <v>54</v>
      </c>
      <c r="G1661" s="3">
        <v>5</v>
      </c>
      <c r="H1661" s="3">
        <v>112</v>
      </c>
      <c r="I1661" s="10" t="str">
        <f t="shared" si="25"/>
        <v>03360</v>
      </c>
    </row>
    <row r="1662" spans="1:9">
      <c r="A1662" s="66"/>
      <c r="C1662" s="68">
        <v>3360</v>
      </c>
      <c r="D1662" s="2" t="s">
        <v>55</v>
      </c>
      <c r="E1662" s="21" t="s">
        <v>1152</v>
      </c>
      <c r="F1662" s="69" t="s">
        <v>56</v>
      </c>
      <c r="G1662" s="3">
        <v>1</v>
      </c>
      <c r="H1662" s="3"/>
      <c r="I1662" s="10" t="str">
        <f t="shared" si="25"/>
        <v>03360</v>
      </c>
    </row>
    <row r="1663" spans="1:9">
      <c r="A1663" s="66"/>
      <c r="C1663" s="68">
        <v>3360</v>
      </c>
      <c r="D1663" s="2" t="s">
        <v>57</v>
      </c>
      <c r="E1663" s="21" t="s">
        <v>1152</v>
      </c>
      <c r="F1663" s="69" t="s">
        <v>58</v>
      </c>
      <c r="G1663" s="3">
        <v>2</v>
      </c>
      <c r="H1663" s="3"/>
      <c r="I1663" s="10" t="str">
        <f t="shared" si="25"/>
        <v>03360</v>
      </c>
    </row>
    <row r="1664" spans="1:9">
      <c r="A1664" s="66"/>
      <c r="C1664" s="68">
        <v>3360</v>
      </c>
      <c r="D1664" s="2" t="s">
        <v>59</v>
      </c>
      <c r="E1664" s="21" t="s">
        <v>1152</v>
      </c>
      <c r="F1664" s="69" t="s">
        <v>60</v>
      </c>
      <c r="G1664" s="3">
        <v>3</v>
      </c>
      <c r="H1664" s="3">
        <v>264</v>
      </c>
      <c r="I1664" s="10" t="str">
        <f t="shared" si="25"/>
        <v>03360</v>
      </c>
    </row>
    <row r="1665" spans="1:9">
      <c r="A1665" s="66"/>
      <c r="C1665" s="68">
        <v>3360</v>
      </c>
      <c r="D1665" s="2" t="s">
        <v>61</v>
      </c>
      <c r="E1665" s="20" t="s">
        <v>1151</v>
      </c>
      <c r="F1665" s="69" t="s">
        <v>62</v>
      </c>
      <c r="G1665" s="3">
        <v>1</v>
      </c>
      <c r="H1665" s="3"/>
      <c r="I1665" s="10" t="str">
        <f t="shared" si="25"/>
        <v>03360</v>
      </c>
    </row>
    <row r="1666" spans="1:9">
      <c r="A1666" s="66"/>
      <c r="C1666" s="68">
        <v>3360</v>
      </c>
      <c r="D1666" s="2" t="s">
        <v>63</v>
      </c>
      <c r="E1666" s="20" t="s">
        <v>1151</v>
      </c>
      <c r="F1666" s="69" t="s">
        <v>64</v>
      </c>
      <c r="G1666" s="3"/>
      <c r="H1666" s="3"/>
      <c r="I1666" s="10" t="str">
        <f t="shared" si="25"/>
        <v>03360</v>
      </c>
    </row>
    <row r="1667" spans="1:9">
      <c r="A1667" s="66"/>
      <c r="C1667" s="68">
        <v>3360</v>
      </c>
      <c r="D1667" s="2" t="s">
        <v>65</v>
      </c>
      <c r="E1667" s="19" t="s">
        <v>1150</v>
      </c>
      <c r="F1667" s="69" t="s">
        <v>66</v>
      </c>
      <c r="G1667" s="3"/>
      <c r="H1667" s="3"/>
      <c r="I1667" s="10" t="str">
        <f t="shared" si="25"/>
        <v>03360</v>
      </c>
    </row>
    <row r="1668" spans="1:9">
      <c r="A1668" s="66"/>
      <c r="C1668" s="68">
        <v>3360</v>
      </c>
      <c r="D1668" s="2" t="s">
        <v>67</v>
      </c>
      <c r="E1668" s="22" t="s">
        <v>1153</v>
      </c>
      <c r="F1668" s="69" t="s">
        <v>68</v>
      </c>
      <c r="G1668" s="3"/>
      <c r="H1668" s="3"/>
      <c r="I1668" s="10" t="str">
        <f t="shared" si="25"/>
        <v>03360</v>
      </c>
    </row>
    <row r="1669" spans="1:9">
      <c r="A1669" s="66"/>
      <c r="C1669" s="68">
        <v>3360</v>
      </c>
      <c r="D1669" s="2" t="s">
        <v>69</v>
      </c>
      <c r="E1669" s="21" t="s">
        <v>1152</v>
      </c>
      <c r="F1669" s="69" t="s">
        <v>70</v>
      </c>
      <c r="G1669" s="3">
        <v>2</v>
      </c>
      <c r="H1669" s="3"/>
      <c r="I1669" s="10" t="str">
        <f t="shared" si="25"/>
        <v>03360</v>
      </c>
    </row>
    <row r="1670" spans="1:9">
      <c r="A1670" s="66"/>
      <c r="C1670" s="66">
        <v>3360</v>
      </c>
      <c r="E1670" s="71"/>
      <c r="F1670" s="69" t="s">
        <v>71</v>
      </c>
      <c r="G1670" s="3">
        <v>39</v>
      </c>
      <c r="H1670" s="3">
        <v>3882</v>
      </c>
      <c r="I1670" s="10" t="str">
        <f t="shared" si="25"/>
        <v>03360</v>
      </c>
    </row>
    <row r="1671" spans="1:9">
      <c r="A1671" s="65" t="s">
        <v>173</v>
      </c>
      <c r="B1671" s="2" t="s">
        <v>174</v>
      </c>
      <c r="C1671" s="68">
        <v>3361</v>
      </c>
      <c r="D1671" s="2" t="s">
        <v>9</v>
      </c>
      <c r="E1671" s="14" t="s">
        <v>1144</v>
      </c>
      <c r="F1671" s="69" t="s">
        <v>10</v>
      </c>
      <c r="G1671" s="3">
        <v>3</v>
      </c>
      <c r="H1671" s="3"/>
      <c r="I1671" s="10" t="str">
        <f t="shared" si="25"/>
        <v>03361</v>
      </c>
    </row>
    <row r="1672" spans="1:9">
      <c r="A1672" s="66"/>
      <c r="C1672" s="68">
        <v>3361</v>
      </c>
      <c r="D1672" s="2" t="s">
        <v>11</v>
      </c>
      <c r="E1672" s="14" t="s">
        <v>1144</v>
      </c>
      <c r="F1672" s="69" t="s">
        <v>12</v>
      </c>
      <c r="G1672" s="3"/>
      <c r="H1672" s="3"/>
      <c r="I1672" s="10" t="str">
        <f t="shared" si="25"/>
        <v>03361</v>
      </c>
    </row>
    <row r="1673" spans="1:9">
      <c r="A1673" s="66"/>
      <c r="C1673" s="68">
        <v>3361</v>
      </c>
      <c r="D1673" s="2" t="s">
        <v>13</v>
      </c>
      <c r="E1673" s="14" t="s">
        <v>1144</v>
      </c>
      <c r="F1673" s="69" t="s">
        <v>14</v>
      </c>
      <c r="G1673" s="3">
        <v>1</v>
      </c>
      <c r="H1673" s="3"/>
      <c r="I1673" s="10" t="str">
        <f t="shared" ref="I1673:I1736" si="26">IF(A1673="",I1672,A1673)</f>
        <v>03361</v>
      </c>
    </row>
    <row r="1674" spans="1:9">
      <c r="A1674" s="66"/>
      <c r="C1674" s="68">
        <v>3361</v>
      </c>
      <c r="D1674" s="2" t="s">
        <v>15</v>
      </c>
      <c r="E1674" s="15" t="s">
        <v>1145</v>
      </c>
      <c r="F1674" s="69" t="s">
        <v>16</v>
      </c>
      <c r="G1674" s="3"/>
      <c r="H1674" s="3"/>
      <c r="I1674" s="10" t="str">
        <f t="shared" si="26"/>
        <v>03361</v>
      </c>
    </row>
    <row r="1675" spans="1:9">
      <c r="A1675" s="66"/>
      <c r="C1675" s="68">
        <v>3361</v>
      </c>
      <c r="D1675" s="2" t="s">
        <v>17</v>
      </c>
      <c r="E1675" s="14" t="s">
        <v>1144</v>
      </c>
      <c r="F1675" s="69" t="s">
        <v>18</v>
      </c>
      <c r="G1675" s="3">
        <v>2</v>
      </c>
      <c r="H1675" s="3"/>
      <c r="I1675" s="10" t="str">
        <f t="shared" si="26"/>
        <v>03361</v>
      </c>
    </row>
    <row r="1676" spans="1:9">
      <c r="A1676" s="66"/>
      <c r="C1676" s="68">
        <v>3361</v>
      </c>
      <c r="D1676" s="2" t="s">
        <v>19</v>
      </c>
      <c r="E1676" s="14" t="s">
        <v>1144</v>
      </c>
      <c r="F1676" s="69" t="s">
        <v>20</v>
      </c>
      <c r="G1676" s="3"/>
      <c r="H1676" s="3"/>
      <c r="I1676" s="10" t="str">
        <f t="shared" si="26"/>
        <v>03361</v>
      </c>
    </row>
    <row r="1677" spans="1:9">
      <c r="A1677" s="66"/>
      <c r="C1677" s="68">
        <v>3361</v>
      </c>
      <c r="D1677" s="2" t="s">
        <v>21</v>
      </c>
      <c r="E1677" s="4"/>
      <c r="F1677" s="69" t="s">
        <v>22</v>
      </c>
      <c r="G1677" s="3">
        <v>71</v>
      </c>
      <c r="H1677" s="3"/>
      <c r="I1677" s="10" t="str">
        <f t="shared" si="26"/>
        <v>03361</v>
      </c>
    </row>
    <row r="1678" spans="1:9">
      <c r="A1678" s="66"/>
      <c r="C1678" s="68">
        <v>3361</v>
      </c>
      <c r="D1678" s="2" t="s">
        <v>23</v>
      </c>
      <c r="E1678" s="17" t="s">
        <v>1147</v>
      </c>
      <c r="F1678" s="69" t="s">
        <v>24</v>
      </c>
      <c r="G1678" s="3">
        <v>15</v>
      </c>
      <c r="H1678" s="3">
        <v>3405</v>
      </c>
      <c r="I1678" s="10" t="str">
        <f t="shared" si="26"/>
        <v>03361</v>
      </c>
    </row>
    <row r="1679" spans="1:9">
      <c r="A1679" s="66"/>
      <c r="C1679" s="68">
        <v>3361</v>
      </c>
      <c r="D1679" s="2" t="s">
        <v>25</v>
      </c>
      <c r="E1679" s="17" t="s">
        <v>1147</v>
      </c>
      <c r="F1679" s="69" t="s">
        <v>26</v>
      </c>
      <c r="G1679" s="3"/>
      <c r="H1679" s="3"/>
      <c r="I1679" s="10" t="str">
        <f t="shared" si="26"/>
        <v>03361</v>
      </c>
    </row>
    <row r="1680" spans="1:9">
      <c r="A1680" s="66"/>
      <c r="C1680" s="68">
        <v>3361</v>
      </c>
      <c r="D1680" s="2" t="s">
        <v>27</v>
      </c>
      <c r="E1680" s="17" t="s">
        <v>1147</v>
      </c>
      <c r="F1680" s="69" t="s">
        <v>28</v>
      </c>
      <c r="G1680" s="3"/>
      <c r="H1680" s="3"/>
      <c r="I1680" s="10" t="str">
        <f t="shared" si="26"/>
        <v>03361</v>
      </c>
    </row>
    <row r="1681" spans="1:9">
      <c r="A1681" s="66"/>
      <c r="C1681" s="68">
        <v>3361</v>
      </c>
      <c r="D1681" s="2" t="s">
        <v>29</v>
      </c>
      <c r="E1681" s="18" t="s">
        <v>1148</v>
      </c>
      <c r="F1681" s="69" t="s">
        <v>30</v>
      </c>
      <c r="G1681" s="3"/>
      <c r="H1681" s="3"/>
      <c r="I1681" s="10" t="str">
        <f t="shared" si="26"/>
        <v>03361</v>
      </c>
    </row>
    <row r="1682" spans="1:9">
      <c r="A1682" s="66"/>
      <c r="C1682" s="68">
        <v>3361</v>
      </c>
      <c r="D1682" s="2" t="s">
        <v>31</v>
      </c>
      <c r="E1682" s="18" t="s">
        <v>1148</v>
      </c>
      <c r="F1682" s="69" t="s">
        <v>32</v>
      </c>
      <c r="G1682" s="3"/>
      <c r="H1682" s="3"/>
      <c r="I1682" s="10" t="str">
        <f t="shared" si="26"/>
        <v>03361</v>
      </c>
    </row>
    <row r="1683" spans="1:9">
      <c r="A1683" s="66"/>
      <c r="C1683" s="68">
        <v>3361</v>
      </c>
      <c r="D1683" s="2" t="s">
        <v>33</v>
      </c>
      <c r="E1683" s="18" t="s">
        <v>1148</v>
      </c>
      <c r="F1683" s="69" t="s">
        <v>34</v>
      </c>
      <c r="G1683" s="3"/>
      <c r="H1683" s="3"/>
      <c r="I1683" s="10" t="str">
        <f t="shared" si="26"/>
        <v>03361</v>
      </c>
    </row>
    <row r="1684" spans="1:9">
      <c r="A1684" s="66"/>
      <c r="C1684" s="68">
        <v>3361</v>
      </c>
      <c r="D1684" s="2" t="s">
        <v>35</v>
      </c>
      <c r="E1684" s="19" t="s">
        <v>1150</v>
      </c>
      <c r="F1684" s="69" t="s">
        <v>36</v>
      </c>
      <c r="G1684" s="3">
        <v>2</v>
      </c>
      <c r="H1684" s="3"/>
      <c r="I1684" s="10" t="str">
        <f t="shared" si="26"/>
        <v>03361</v>
      </c>
    </row>
    <row r="1685" spans="1:9">
      <c r="A1685" s="66"/>
      <c r="C1685" s="68">
        <v>3361</v>
      </c>
      <c r="D1685" s="2" t="s">
        <v>37</v>
      </c>
      <c r="E1685" s="23" t="s">
        <v>1149</v>
      </c>
      <c r="F1685" s="69" t="s">
        <v>38</v>
      </c>
      <c r="G1685" s="3"/>
      <c r="H1685" s="3"/>
      <c r="I1685" s="10" t="str">
        <f t="shared" si="26"/>
        <v>03361</v>
      </c>
    </row>
    <row r="1686" spans="1:9">
      <c r="A1686" s="66"/>
      <c r="C1686" s="68">
        <v>3361</v>
      </c>
      <c r="D1686" s="2" t="s">
        <v>39</v>
      </c>
      <c r="E1686" s="23" t="s">
        <v>1149</v>
      </c>
      <c r="F1686" s="69" t="s">
        <v>40</v>
      </c>
      <c r="G1686" s="3">
        <v>2</v>
      </c>
      <c r="H1686" s="3"/>
      <c r="I1686" s="10" t="str">
        <f t="shared" si="26"/>
        <v>03361</v>
      </c>
    </row>
    <row r="1687" spans="1:9">
      <c r="A1687" s="66"/>
      <c r="C1687" s="68">
        <v>3361</v>
      </c>
      <c r="D1687" s="2" t="s">
        <v>41</v>
      </c>
      <c r="E1687" s="16" t="s">
        <v>1146</v>
      </c>
      <c r="F1687" s="69" t="s">
        <v>42</v>
      </c>
      <c r="G1687" s="3"/>
      <c r="H1687" s="3"/>
      <c r="I1687" s="10" t="str">
        <f t="shared" si="26"/>
        <v>03361</v>
      </c>
    </row>
    <row r="1688" spans="1:9">
      <c r="A1688" s="66"/>
      <c r="C1688" s="68">
        <v>3361</v>
      </c>
      <c r="D1688" s="2" t="s">
        <v>43</v>
      </c>
      <c r="E1688" s="16" t="s">
        <v>1146</v>
      </c>
      <c r="F1688" s="69" t="s">
        <v>44</v>
      </c>
      <c r="G1688" s="3">
        <v>1</v>
      </c>
      <c r="H1688" s="3"/>
      <c r="I1688" s="10" t="str">
        <f t="shared" si="26"/>
        <v>03361</v>
      </c>
    </row>
    <row r="1689" spans="1:9">
      <c r="A1689" s="66"/>
      <c r="C1689" s="68">
        <v>3361</v>
      </c>
      <c r="D1689" s="2" t="s">
        <v>45</v>
      </c>
      <c r="E1689" s="16" t="s">
        <v>1146</v>
      </c>
      <c r="F1689" s="69" t="s">
        <v>46</v>
      </c>
      <c r="G1689" s="3"/>
      <c r="H1689" s="3"/>
      <c r="I1689" s="10" t="str">
        <f t="shared" si="26"/>
        <v>03361</v>
      </c>
    </row>
    <row r="1690" spans="1:9">
      <c r="A1690" s="66"/>
      <c r="C1690" s="68">
        <v>3361</v>
      </c>
      <c r="D1690" s="2" t="s">
        <v>47</v>
      </c>
      <c r="E1690" s="16" t="s">
        <v>1146</v>
      </c>
      <c r="F1690" s="69" t="s">
        <v>48</v>
      </c>
      <c r="G1690" s="3">
        <v>4</v>
      </c>
      <c r="H1690" s="3">
        <v>331</v>
      </c>
      <c r="I1690" s="10" t="str">
        <f t="shared" si="26"/>
        <v>03361</v>
      </c>
    </row>
    <row r="1691" spans="1:9">
      <c r="A1691" s="66"/>
      <c r="C1691" s="68">
        <v>3361</v>
      </c>
      <c r="D1691" s="2" t="s">
        <v>49</v>
      </c>
      <c r="E1691" s="14" t="s">
        <v>1144</v>
      </c>
      <c r="F1691" s="69" t="s">
        <v>50</v>
      </c>
      <c r="G1691" s="3">
        <v>6</v>
      </c>
      <c r="H1691" s="3">
        <v>259</v>
      </c>
      <c r="I1691" s="10" t="str">
        <f t="shared" si="26"/>
        <v>03361</v>
      </c>
    </row>
    <row r="1692" spans="1:9">
      <c r="A1692" s="66"/>
      <c r="C1692" s="68">
        <v>3361</v>
      </c>
      <c r="D1692" s="2" t="s">
        <v>51</v>
      </c>
      <c r="E1692" s="15" t="s">
        <v>1145</v>
      </c>
      <c r="F1692" s="69" t="s">
        <v>52</v>
      </c>
      <c r="G1692" s="3">
        <v>1</v>
      </c>
      <c r="H1692" s="3"/>
      <c r="I1692" s="10" t="str">
        <f t="shared" si="26"/>
        <v>03361</v>
      </c>
    </row>
    <row r="1693" spans="1:9">
      <c r="A1693" s="66"/>
      <c r="C1693" s="68">
        <v>3361</v>
      </c>
      <c r="D1693" s="2" t="s">
        <v>53</v>
      </c>
      <c r="E1693" s="15" t="s">
        <v>1145</v>
      </c>
      <c r="F1693" s="69" t="s">
        <v>54</v>
      </c>
      <c r="G1693" s="3">
        <v>10</v>
      </c>
      <c r="H1693" s="3">
        <v>783</v>
      </c>
      <c r="I1693" s="10" t="str">
        <f t="shared" si="26"/>
        <v>03361</v>
      </c>
    </row>
    <row r="1694" spans="1:9">
      <c r="A1694" s="66"/>
      <c r="C1694" s="68">
        <v>3361</v>
      </c>
      <c r="D1694" s="2" t="s">
        <v>55</v>
      </c>
      <c r="E1694" s="21" t="s">
        <v>1152</v>
      </c>
      <c r="F1694" s="69" t="s">
        <v>56</v>
      </c>
      <c r="G1694" s="3">
        <v>1</v>
      </c>
      <c r="H1694" s="3"/>
      <c r="I1694" s="10" t="str">
        <f t="shared" si="26"/>
        <v>03361</v>
      </c>
    </row>
    <row r="1695" spans="1:9">
      <c r="A1695" s="66"/>
      <c r="C1695" s="68">
        <v>3361</v>
      </c>
      <c r="D1695" s="2" t="s">
        <v>57</v>
      </c>
      <c r="E1695" s="21" t="s">
        <v>1152</v>
      </c>
      <c r="F1695" s="69" t="s">
        <v>58</v>
      </c>
      <c r="G1695" s="3">
        <v>5</v>
      </c>
      <c r="H1695" s="3">
        <v>976</v>
      </c>
      <c r="I1695" s="10" t="str">
        <f t="shared" si="26"/>
        <v>03361</v>
      </c>
    </row>
    <row r="1696" spans="1:9">
      <c r="A1696" s="66"/>
      <c r="C1696" s="68">
        <v>3361</v>
      </c>
      <c r="D1696" s="2" t="s">
        <v>59</v>
      </c>
      <c r="E1696" s="21" t="s">
        <v>1152</v>
      </c>
      <c r="F1696" s="69" t="s">
        <v>60</v>
      </c>
      <c r="G1696" s="3">
        <v>13</v>
      </c>
      <c r="H1696" s="3">
        <v>2887</v>
      </c>
      <c r="I1696" s="10" t="str">
        <f t="shared" si="26"/>
        <v>03361</v>
      </c>
    </row>
    <row r="1697" spans="1:9">
      <c r="A1697" s="66"/>
      <c r="C1697" s="68">
        <v>3361</v>
      </c>
      <c r="D1697" s="2" t="s">
        <v>61</v>
      </c>
      <c r="E1697" s="20" t="s">
        <v>1151</v>
      </c>
      <c r="F1697" s="69" t="s">
        <v>62</v>
      </c>
      <c r="G1697" s="3">
        <v>3</v>
      </c>
      <c r="H1697" s="3">
        <v>435</v>
      </c>
      <c r="I1697" s="10" t="str">
        <f t="shared" si="26"/>
        <v>03361</v>
      </c>
    </row>
    <row r="1698" spans="1:9">
      <c r="A1698" s="66"/>
      <c r="C1698" s="68">
        <v>3361</v>
      </c>
      <c r="D1698" s="2" t="s">
        <v>63</v>
      </c>
      <c r="E1698" s="20" t="s">
        <v>1151</v>
      </c>
      <c r="F1698" s="69" t="s">
        <v>64</v>
      </c>
      <c r="G1698" s="3"/>
      <c r="H1698" s="3"/>
      <c r="I1698" s="10" t="str">
        <f t="shared" si="26"/>
        <v>03361</v>
      </c>
    </row>
    <row r="1699" spans="1:9">
      <c r="A1699" s="66"/>
      <c r="C1699" s="68">
        <v>3361</v>
      </c>
      <c r="D1699" s="2" t="s">
        <v>65</v>
      </c>
      <c r="E1699" s="19" t="s">
        <v>1150</v>
      </c>
      <c r="F1699" s="69" t="s">
        <v>66</v>
      </c>
      <c r="G1699" s="3">
        <v>2</v>
      </c>
      <c r="H1699" s="3"/>
      <c r="I1699" s="10" t="str">
        <f t="shared" si="26"/>
        <v>03361</v>
      </c>
    </row>
    <row r="1700" spans="1:9">
      <c r="A1700" s="66"/>
      <c r="C1700" s="68">
        <v>3361</v>
      </c>
      <c r="D1700" s="2" t="s">
        <v>67</v>
      </c>
      <c r="E1700" s="22" t="s">
        <v>1153</v>
      </c>
      <c r="F1700" s="69" t="s">
        <v>68</v>
      </c>
      <c r="G1700" s="3">
        <v>1</v>
      </c>
      <c r="H1700" s="3"/>
      <c r="I1700" s="10" t="str">
        <f t="shared" si="26"/>
        <v>03361</v>
      </c>
    </row>
    <row r="1701" spans="1:9">
      <c r="A1701" s="66"/>
      <c r="C1701" s="68">
        <v>3361</v>
      </c>
      <c r="D1701" s="2" t="s">
        <v>69</v>
      </c>
      <c r="E1701" s="21" t="s">
        <v>1152</v>
      </c>
      <c r="F1701" s="69" t="s">
        <v>70</v>
      </c>
      <c r="G1701" s="3">
        <v>5</v>
      </c>
      <c r="H1701" s="3"/>
      <c r="I1701" s="10" t="str">
        <f t="shared" si="26"/>
        <v>03361</v>
      </c>
    </row>
    <row r="1702" spans="1:9">
      <c r="A1702" s="66"/>
      <c r="C1702" s="66">
        <v>3361</v>
      </c>
      <c r="E1702" s="71"/>
      <c r="F1702" s="69" t="s">
        <v>71</v>
      </c>
      <c r="G1702" s="3">
        <v>74</v>
      </c>
      <c r="H1702" s="3">
        <v>10218</v>
      </c>
      <c r="I1702" s="10" t="str">
        <f t="shared" si="26"/>
        <v>03361</v>
      </c>
    </row>
    <row r="1703" spans="1:9">
      <c r="A1703" s="65" t="s">
        <v>175</v>
      </c>
      <c r="B1703" s="2" t="s">
        <v>176</v>
      </c>
      <c r="C1703" s="68">
        <v>34</v>
      </c>
      <c r="D1703" s="2" t="s">
        <v>9</v>
      </c>
      <c r="E1703" s="14" t="s">
        <v>1144</v>
      </c>
      <c r="F1703" s="69" t="s">
        <v>10</v>
      </c>
      <c r="G1703" s="3">
        <v>33</v>
      </c>
      <c r="H1703" s="3">
        <v>2208</v>
      </c>
      <c r="I1703" s="10" t="str">
        <f t="shared" si="26"/>
        <v>034</v>
      </c>
    </row>
    <row r="1704" spans="1:9">
      <c r="A1704" s="66"/>
      <c r="C1704" s="68">
        <v>34</v>
      </c>
      <c r="D1704" s="2" t="s">
        <v>11</v>
      </c>
      <c r="E1704" s="14" t="s">
        <v>1144</v>
      </c>
      <c r="F1704" s="69" t="s">
        <v>12</v>
      </c>
      <c r="G1704" s="3"/>
      <c r="H1704" s="3"/>
      <c r="I1704" s="10" t="str">
        <f t="shared" si="26"/>
        <v>034</v>
      </c>
    </row>
    <row r="1705" spans="1:9">
      <c r="A1705" s="66"/>
      <c r="C1705" s="68">
        <v>34</v>
      </c>
      <c r="D1705" s="2" t="s">
        <v>13</v>
      </c>
      <c r="E1705" s="14" t="s">
        <v>1144</v>
      </c>
      <c r="F1705" s="69" t="s">
        <v>14</v>
      </c>
      <c r="G1705" s="3">
        <v>7</v>
      </c>
      <c r="H1705" s="3"/>
      <c r="I1705" s="10" t="str">
        <f t="shared" si="26"/>
        <v>034</v>
      </c>
    </row>
    <row r="1706" spans="1:9">
      <c r="A1706" s="66"/>
      <c r="C1706" s="68">
        <v>34</v>
      </c>
      <c r="D1706" s="2" t="s">
        <v>15</v>
      </c>
      <c r="E1706" s="15" t="s">
        <v>1145</v>
      </c>
      <c r="F1706" s="69" t="s">
        <v>16</v>
      </c>
      <c r="G1706" s="3"/>
      <c r="H1706" s="3"/>
      <c r="I1706" s="10" t="str">
        <f t="shared" si="26"/>
        <v>034</v>
      </c>
    </row>
    <row r="1707" spans="1:9">
      <c r="A1707" s="66"/>
      <c r="C1707" s="68">
        <v>34</v>
      </c>
      <c r="D1707" s="2" t="s">
        <v>17</v>
      </c>
      <c r="E1707" s="14" t="s">
        <v>1144</v>
      </c>
      <c r="F1707" s="69" t="s">
        <v>18</v>
      </c>
      <c r="G1707" s="3">
        <v>21</v>
      </c>
      <c r="H1707" s="3"/>
      <c r="I1707" s="10" t="str">
        <f t="shared" si="26"/>
        <v>034</v>
      </c>
    </row>
    <row r="1708" spans="1:9">
      <c r="A1708" s="66"/>
      <c r="C1708" s="68">
        <v>34</v>
      </c>
      <c r="D1708" s="2" t="s">
        <v>19</v>
      </c>
      <c r="E1708" s="14" t="s">
        <v>1144</v>
      </c>
      <c r="F1708" s="69" t="s">
        <v>20</v>
      </c>
      <c r="G1708" s="3">
        <v>5</v>
      </c>
      <c r="H1708" s="3"/>
      <c r="I1708" s="10" t="str">
        <f t="shared" si="26"/>
        <v>034</v>
      </c>
    </row>
    <row r="1709" spans="1:9">
      <c r="A1709" s="66"/>
      <c r="C1709" s="68">
        <v>34</v>
      </c>
      <c r="D1709" s="2" t="s">
        <v>21</v>
      </c>
      <c r="E1709" s="4"/>
      <c r="F1709" s="69" t="s">
        <v>22</v>
      </c>
      <c r="G1709" s="3">
        <v>1556</v>
      </c>
      <c r="H1709" s="3">
        <v>199421</v>
      </c>
      <c r="I1709" s="10" t="str">
        <f t="shared" si="26"/>
        <v>034</v>
      </c>
    </row>
    <row r="1710" spans="1:9">
      <c r="A1710" s="66"/>
      <c r="C1710" s="68">
        <v>34</v>
      </c>
      <c r="D1710" s="2" t="s">
        <v>23</v>
      </c>
      <c r="E1710" s="17" t="s">
        <v>1147</v>
      </c>
      <c r="F1710" s="69" t="s">
        <v>24</v>
      </c>
      <c r="G1710" s="3">
        <v>302</v>
      </c>
      <c r="H1710" s="3">
        <v>40199</v>
      </c>
      <c r="I1710" s="10" t="str">
        <f t="shared" si="26"/>
        <v>034</v>
      </c>
    </row>
    <row r="1711" spans="1:9">
      <c r="A1711" s="66"/>
      <c r="C1711" s="68">
        <v>34</v>
      </c>
      <c r="D1711" s="2" t="s">
        <v>25</v>
      </c>
      <c r="E1711" s="17" t="s">
        <v>1147</v>
      </c>
      <c r="F1711" s="69" t="s">
        <v>26</v>
      </c>
      <c r="G1711" s="3">
        <v>6</v>
      </c>
      <c r="H1711" s="3">
        <v>673</v>
      </c>
      <c r="I1711" s="10" t="str">
        <f t="shared" si="26"/>
        <v>034</v>
      </c>
    </row>
    <row r="1712" spans="1:9">
      <c r="A1712" s="66"/>
      <c r="C1712" s="68">
        <v>34</v>
      </c>
      <c r="D1712" s="2" t="s">
        <v>27</v>
      </c>
      <c r="E1712" s="17" t="s">
        <v>1147</v>
      </c>
      <c r="F1712" s="69" t="s">
        <v>28</v>
      </c>
      <c r="G1712" s="3"/>
      <c r="H1712" s="3"/>
      <c r="I1712" s="10" t="str">
        <f t="shared" si="26"/>
        <v>034</v>
      </c>
    </row>
    <row r="1713" spans="1:9">
      <c r="A1713" s="66"/>
      <c r="C1713" s="68">
        <v>34</v>
      </c>
      <c r="D1713" s="2" t="s">
        <v>29</v>
      </c>
      <c r="E1713" s="18" t="s">
        <v>1148</v>
      </c>
      <c r="F1713" s="69" t="s">
        <v>30</v>
      </c>
      <c r="G1713" s="3">
        <v>17</v>
      </c>
      <c r="H1713" s="3">
        <v>1454</v>
      </c>
      <c r="I1713" s="10" t="str">
        <f t="shared" si="26"/>
        <v>034</v>
      </c>
    </row>
    <row r="1714" spans="1:9">
      <c r="A1714" s="66"/>
      <c r="C1714" s="68">
        <v>34</v>
      </c>
      <c r="D1714" s="2" t="s">
        <v>31</v>
      </c>
      <c r="E1714" s="18" t="s">
        <v>1148</v>
      </c>
      <c r="F1714" s="69" t="s">
        <v>32</v>
      </c>
      <c r="G1714" s="3">
        <v>5</v>
      </c>
      <c r="H1714" s="3"/>
      <c r="I1714" s="10" t="str">
        <f t="shared" si="26"/>
        <v>034</v>
      </c>
    </row>
    <row r="1715" spans="1:9">
      <c r="A1715" s="66"/>
      <c r="C1715" s="68">
        <v>34</v>
      </c>
      <c r="D1715" s="2" t="s">
        <v>33</v>
      </c>
      <c r="E1715" s="18" t="s">
        <v>1148</v>
      </c>
      <c r="F1715" s="69" t="s">
        <v>34</v>
      </c>
      <c r="G1715" s="3">
        <v>1</v>
      </c>
      <c r="H1715" s="3"/>
      <c r="I1715" s="10" t="str">
        <f t="shared" si="26"/>
        <v>034</v>
      </c>
    </row>
    <row r="1716" spans="1:9">
      <c r="A1716" s="66"/>
      <c r="C1716" s="68">
        <v>34</v>
      </c>
      <c r="D1716" s="2" t="s">
        <v>35</v>
      </c>
      <c r="E1716" s="19" t="s">
        <v>1150</v>
      </c>
      <c r="F1716" s="69" t="s">
        <v>36</v>
      </c>
      <c r="G1716" s="3">
        <v>37</v>
      </c>
      <c r="H1716" s="3"/>
      <c r="I1716" s="10" t="str">
        <f t="shared" si="26"/>
        <v>034</v>
      </c>
    </row>
    <row r="1717" spans="1:9">
      <c r="A1717" s="66"/>
      <c r="C1717" s="68">
        <v>34</v>
      </c>
      <c r="D1717" s="2" t="s">
        <v>37</v>
      </c>
      <c r="E1717" s="23" t="s">
        <v>1149</v>
      </c>
      <c r="F1717" s="69" t="s">
        <v>38</v>
      </c>
      <c r="G1717" s="3">
        <v>31</v>
      </c>
      <c r="H1717" s="3">
        <v>7544</v>
      </c>
      <c r="I1717" s="10" t="str">
        <f t="shared" si="26"/>
        <v>034</v>
      </c>
    </row>
    <row r="1718" spans="1:9">
      <c r="A1718" s="66"/>
      <c r="C1718" s="68">
        <v>34</v>
      </c>
      <c r="D1718" s="2" t="s">
        <v>39</v>
      </c>
      <c r="E1718" s="23" t="s">
        <v>1149</v>
      </c>
      <c r="F1718" s="69" t="s">
        <v>40</v>
      </c>
      <c r="G1718" s="3">
        <v>44</v>
      </c>
      <c r="H1718" s="3">
        <v>2630</v>
      </c>
      <c r="I1718" s="10" t="str">
        <f t="shared" si="26"/>
        <v>034</v>
      </c>
    </row>
    <row r="1719" spans="1:9">
      <c r="A1719" s="66"/>
      <c r="C1719" s="68">
        <v>34</v>
      </c>
      <c r="D1719" s="2" t="s">
        <v>41</v>
      </c>
      <c r="E1719" s="16" t="s">
        <v>1146</v>
      </c>
      <c r="F1719" s="69" t="s">
        <v>42</v>
      </c>
      <c r="G1719" s="3">
        <v>4</v>
      </c>
      <c r="H1719" s="3"/>
      <c r="I1719" s="10" t="str">
        <f t="shared" si="26"/>
        <v>034</v>
      </c>
    </row>
    <row r="1720" spans="1:9">
      <c r="A1720" s="66"/>
      <c r="C1720" s="68">
        <v>34</v>
      </c>
      <c r="D1720" s="2" t="s">
        <v>43</v>
      </c>
      <c r="E1720" s="16" t="s">
        <v>1146</v>
      </c>
      <c r="F1720" s="69" t="s">
        <v>44</v>
      </c>
      <c r="G1720" s="3">
        <v>43</v>
      </c>
      <c r="H1720" s="3">
        <v>4584</v>
      </c>
      <c r="I1720" s="10" t="str">
        <f t="shared" si="26"/>
        <v>034</v>
      </c>
    </row>
    <row r="1721" spans="1:9">
      <c r="A1721" s="66"/>
      <c r="C1721" s="68">
        <v>34</v>
      </c>
      <c r="D1721" s="2" t="s">
        <v>45</v>
      </c>
      <c r="E1721" s="16" t="s">
        <v>1146</v>
      </c>
      <c r="F1721" s="69" t="s">
        <v>46</v>
      </c>
      <c r="G1721" s="3">
        <v>5</v>
      </c>
      <c r="H1721" s="3">
        <v>892</v>
      </c>
      <c r="I1721" s="10" t="str">
        <f t="shared" si="26"/>
        <v>034</v>
      </c>
    </row>
    <row r="1722" spans="1:9">
      <c r="A1722" s="66"/>
      <c r="C1722" s="68">
        <v>34</v>
      </c>
      <c r="D1722" s="2" t="s">
        <v>47</v>
      </c>
      <c r="E1722" s="16" t="s">
        <v>1146</v>
      </c>
      <c r="F1722" s="69" t="s">
        <v>48</v>
      </c>
      <c r="G1722" s="3">
        <v>121</v>
      </c>
      <c r="H1722" s="3">
        <v>18676</v>
      </c>
      <c r="I1722" s="10" t="str">
        <f t="shared" si="26"/>
        <v>034</v>
      </c>
    </row>
    <row r="1723" spans="1:9">
      <c r="A1723" s="66"/>
      <c r="C1723" s="68">
        <v>34</v>
      </c>
      <c r="D1723" s="2" t="s">
        <v>49</v>
      </c>
      <c r="E1723" s="14" t="s">
        <v>1144</v>
      </c>
      <c r="F1723" s="69" t="s">
        <v>50</v>
      </c>
      <c r="G1723" s="3">
        <v>143</v>
      </c>
      <c r="H1723" s="3">
        <v>7016</v>
      </c>
      <c r="I1723" s="10" t="str">
        <f t="shared" si="26"/>
        <v>034</v>
      </c>
    </row>
    <row r="1724" spans="1:9">
      <c r="A1724" s="66"/>
      <c r="C1724" s="68">
        <v>34</v>
      </c>
      <c r="D1724" s="2" t="s">
        <v>51</v>
      </c>
      <c r="E1724" s="15" t="s">
        <v>1145</v>
      </c>
      <c r="F1724" s="69" t="s">
        <v>52</v>
      </c>
      <c r="G1724" s="3">
        <v>20</v>
      </c>
      <c r="H1724" s="3">
        <v>5182</v>
      </c>
      <c r="I1724" s="10" t="str">
        <f t="shared" si="26"/>
        <v>034</v>
      </c>
    </row>
    <row r="1725" spans="1:9">
      <c r="A1725" s="66"/>
      <c r="C1725" s="68">
        <v>34</v>
      </c>
      <c r="D1725" s="2" t="s">
        <v>53</v>
      </c>
      <c r="E1725" s="15" t="s">
        <v>1145</v>
      </c>
      <c r="F1725" s="69" t="s">
        <v>54</v>
      </c>
      <c r="G1725" s="3">
        <v>253</v>
      </c>
      <c r="H1725" s="3">
        <v>21616</v>
      </c>
      <c r="I1725" s="10" t="str">
        <f t="shared" si="26"/>
        <v>034</v>
      </c>
    </row>
    <row r="1726" spans="1:9">
      <c r="A1726" s="66"/>
      <c r="C1726" s="68">
        <v>34</v>
      </c>
      <c r="D1726" s="2" t="s">
        <v>55</v>
      </c>
      <c r="E1726" s="21" t="s">
        <v>1152</v>
      </c>
      <c r="F1726" s="69" t="s">
        <v>56</v>
      </c>
      <c r="G1726" s="3">
        <v>20</v>
      </c>
      <c r="H1726" s="3">
        <v>1593</v>
      </c>
      <c r="I1726" s="10" t="str">
        <f t="shared" si="26"/>
        <v>034</v>
      </c>
    </row>
    <row r="1727" spans="1:9">
      <c r="A1727" s="66"/>
      <c r="C1727" s="68">
        <v>34</v>
      </c>
      <c r="D1727" s="2" t="s">
        <v>57</v>
      </c>
      <c r="E1727" s="21" t="s">
        <v>1152</v>
      </c>
      <c r="F1727" s="69" t="s">
        <v>58</v>
      </c>
      <c r="G1727" s="3">
        <v>48</v>
      </c>
      <c r="H1727" s="3">
        <v>7303</v>
      </c>
      <c r="I1727" s="10" t="str">
        <f t="shared" si="26"/>
        <v>034</v>
      </c>
    </row>
    <row r="1728" spans="1:9">
      <c r="A1728" s="66"/>
      <c r="C1728" s="68">
        <v>34</v>
      </c>
      <c r="D1728" s="2" t="s">
        <v>59</v>
      </c>
      <c r="E1728" s="21" t="s">
        <v>1152</v>
      </c>
      <c r="F1728" s="69" t="s">
        <v>60</v>
      </c>
      <c r="G1728" s="3">
        <v>201</v>
      </c>
      <c r="H1728" s="3">
        <v>27592</v>
      </c>
      <c r="I1728" s="10" t="str">
        <f t="shared" si="26"/>
        <v>034</v>
      </c>
    </row>
    <row r="1729" spans="1:9">
      <c r="A1729" s="66"/>
      <c r="C1729" s="68">
        <v>34</v>
      </c>
      <c r="D1729" s="2" t="s">
        <v>61</v>
      </c>
      <c r="E1729" s="20" t="s">
        <v>1151</v>
      </c>
      <c r="F1729" s="69" t="s">
        <v>62</v>
      </c>
      <c r="G1729" s="3">
        <v>58</v>
      </c>
      <c r="H1729" s="3">
        <v>21455</v>
      </c>
      <c r="I1729" s="10" t="str">
        <f t="shared" si="26"/>
        <v>034</v>
      </c>
    </row>
    <row r="1730" spans="1:9">
      <c r="A1730" s="66"/>
      <c r="C1730" s="68">
        <v>34</v>
      </c>
      <c r="D1730" s="2" t="s">
        <v>63</v>
      </c>
      <c r="E1730" s="20" t="s">
        <v>1151</v>
      </c>
      <c r="F1730" s="69" t="s">
        <v>64</v>
      </c>
      <c r="G1730" s="3">
        <v>21</v>
      </c>
      <c r="H1730" s="3">
        <v>11785</v>
      </c>
      <c r="I1730" s="10" t="str">
        <f t="shared" si="26"/>
        <v>034</v>
      </c>
    </row>
    <row r="1731" spans="1:9">
      <c r="A1731" s="66"/>
      <c r="C1731" s="68">
        <v>34</v>
      </c>
      <c r="D1731" s="2" t="s">
        <v>65</v>
      </c>
      <c r="E1731" s="19" t="s">
        <v>1150</v>
      </c>
      <c r="F1731" s="69" t="s">
        <v>66</v>
      </c>
      <c r="G1731" s="3">
        <v>41</v>
      </c>
      <c r="H1731" s="3">
        <v>4404</v>
      </c>
      <c r="I1731" s="10" t="str">
        <f t="shared" si="26"/>
        <v>034</v>
      </c>
    </row>
    <row r="1732" spans="1:9">
      <c r="A1732" s="66"/>
      <c r="C1732" s="68">
        <v>34</v>
      </c>
      <c r="D1732" s="2" t="s">
        <v>67</v>
      </c>
      <c r="E1732" s="22" t="s">
        <v>1153</v>
      </c>
      <c r="F1732" s="69" t="s">
        <v>68</v>
      </c>
      <c r="G1732" s="3">
        <v>35</v>
      </c>
      <c r="H1732" s="3">
        <v>2301</v>
      </c>
      <c r="I1732" s="10" t="str">
        <f t="shared" si="26"/>
        <v>034</v>
      </c>
    </row>
    <row r="1733" spans="1:9">
      <c r="A1733" s="66"/>
      <c r="C1733" s="68">
        <v>34</v>
      </c>
      <c r="D1733" s="2" t="s">
        <v>69</v>
      </c>
      <c r="E1733" s="21" t="s">
        <v>1152</v>
      </c>
      <c r="F1733" s="69" t="s">
        <v>70</v>
      </c>
      <c r="G1733" s="3">
        <v>100</v>
      </c>
      <c r="H1733" s="3">
        <v>7809</v>
      </c>
      <c r="I1733" s="10" t="str">
        <f t="shared" si="26"/>
        <v>034</v>
      </c>
    </row>
    <row r="1734" spans="1:9">
      <c r="A1734" s="66"/>
      <c r="C1734" s="66">
        <v>34</v>
      </c>
      <c r="E1734" s="71"/>
      <c r="F1734" s="69" t="s">
        <v>71</v>
      </c>
      <c r="G1734" s="3">
        <v>1589</v>
      </c>
      <c r="H1734" s="3">
        <v>201629</v>
      </c>
      <c r="I1734" s="10" t="str">
        <f t="shared" si="26"/>
        <v>034</v>
      </c>
    </row>
    <row r="1735" spans="1:9">
      <c r="A1735" s="65" t="s">
        <v>177</v>
      </c>
      <c r="B1735" s="2" t="s">
        <v>178</v>
      </c>
      <c r="C1735" s="68">
        <v>3401</v>
      </c>
      <c r="D1735" s="2" t="s">
        <v>9</v>
      </c>
      <c r="E1735" s="14" t="s">
        <v>1144</v>
      </c>
      <c r="F1735" s="69" t="s">
        <v>10</v>
      </c>
      <c r="G1735" s="3"/>
      <c r="H1735" s="3"/>
      <c r="I1735" s="10" t="str">
        <f t="shared" si="26"/>
        <v>03401</v>
      </c>
    </row>
    <row r="1736" spans="1:9">
      <c r="A1736" s="66"/>
      <c r="C1736" s="68">
        <v>3401</v>
      </c>
      <c r="D1736" s="2" t="s">
        <v>11</v>
      </c>
      <c r="E1736" s="14" t="s">
        <v>1144</v>
      </c>
      <c r="F1736" s="69" t="s">
        <v>12</v>
      </c>
      <c r="G1736" s="3"/>
      <c r="H1736" s="3"/>
      <c r="I1736" s="10" t="str">
        <f t="shared" si="26"/>
        <v>03401</v>
      </c>
    </row>
    <row r="1737" spans="1:9">
      <c r="A1737" s="66"/>
      <c r="C1737" s="68">
        <v>3401</v>
      </c>
      <c r="D1737" s="2" t="s">
        <v>13</v>
      </c>
      <c r="E1737" s="14" t="s">
        <v>1144</v>
      </c>
      <c r="F1737" s="69" t="s">
        <v>14</v>
      </c>
      <c r="G1737" s="3"/>
      <c r="H1737" s="3"/>
      <c r="I1737" s="10" t="str">
        <f t="shared" ref="I1737:I1800" si="27">IF(A1737="",I1736,A1737)</f>
        <v>03401</v>
      </c>
    </row>
    <row r="1738" spans="1:9">
      <c r="A1738" s="66"/>
      <c r="C1738" s="68">
        <v>3401</v>
      </c>
      <c r="D1738" s="2" t="s">
        <v>15</v>
      </c>
      <c r="E1738" s="15" t="s">
        <v>1145</v>
      </c>
      <c r="F1738" s="69" t="s">
        <v>16</v>
      </c>
      <c r="G1738" s="3"/>
      <c r="H1738" s="3"/>
      <c r="I1738" s="10" t="str">
        <f t="shared" si="27"/>
        <v>03401</v>
      </c>
    </row>
    <row r="1739" spans="1:9">
      <c r="A1739" s="66"/>
      <c r="C1739" s="68">
        <v>3401</v>
      </c>
      <c r="D1739" s="2" t="s">
        <v>17</v>
      </c>
      <c r="E1739" s="14" t="s">
        <v>1144</v>
      </c>
      <c r="F1739" s="69" t="s">
        <v>18</v>
      </c>
      <c r="G1739" s="3"/>
      <c r="H1739" s="3"/>
      <c r="I1739" s="10" t="str">
        <f t="shared" si="27"/>
        <v>03401</v>
      </c>
    </row>
    <row r="1740" spans="1:9">
      <c r="A1740" s="66"/>
      <c r="C1740" s="68">
        <v>3401</v>
      </c>
      <c r="D1740" s="2" t="s">
        <v>19</v>
      </c>
      <c r="E1740" s="14" t="s">
        <v>1144</v>
      </c>
      <c r="F1740" s="69" t="s">
        <v>20</v>
      </c>
      <c r="G1740" s="3"/>
      <c r="H1740" s="3"/>
      <c r="I1740" s="10" t="str">
        <f t="shared" si="27"/>
        <v>03401</v>
      </c>
    </row>
    <row r="1741" spans="1:9">
      <c r="A1741" s="66"/>
      <c r="C1741" s="68">
        <v>3401</v>
      </c>
      <c r="D1741" s="2" t="s">
        <v>21</v>
      </c>
      <c r="E1741" s="4"/>
      <c r="F1741" s="69" t="s">
        <v>22</v>
      </c>
      <c r="G1741" s="3">
        <v>31</v>
      </c>
      <c r="H1741" s="3">
        <v>2616</v>
      </c>
      <c r="I1741" s="10" t="str">
        <f t="shared" si="27"/>
        <v>03401</v>
      </c>
    </row>
    <row r="1742" spans="1:9">
      <c r="A1742" s="66"/>
      <c r="C1742" s="68">
        <v>3401</v>
      </c>
      <c r="D1742" s="2" t="s">
        <v>23</v>
      </c>
      <c r="E1742" s="17" t="s">
        <v>1147</v>
      </c>
      <c r="F1742" s="69" t="s">
        <v>24</v>
      </c>
      <c r="G1742" s="3">
        <v>5</v>
      </c>
      <c r="H1742" s="3">
        <v>928</v>
      </c>
      <c r="I1742" s="10" t="str">
        <f t="shared" si="27"/>
        <v>03401</v>
      </c>
    </row>
    <row r="1743" spans="1:9">
      <c r="A1743" s="66"/>
      <c r="C1743" s="68">
        <v>3401</v>
      </c>
      <c r="D1743" s="2" t="s">
        <v>25</v>
      </c>
      <c r="E1743" s="17" t="s">
        <v>1147</v>
      </c>
      <c r="F1743" s="69" t="s">
        <v>26</v>
      </c>
      <c r="G1743" s="3"/>
      <c r="H1743" s="3"/>
      <c r="I1743" s="10" t="str">
        <f t="shared" si="27"/>
        <v>03401</v>
      </c>
    </row>
    <row r="1744" spans="1:9">
      <c r="A1744" s="66"/>
      <c r="C1744" s="68">
        <v>3401</v>
      </c>
      <c r="D1744" s="2" t="s">
        <v>27</v>
      </c>
      <c r="E1744" s="17" t="s">
        <v>1147</v>
      </c>
      <c r="F1744" s="69" t="s">
        <v>28</v>
      </c>
      <c r="G1744" s="3"/>
      <c r="H1744" s="3"/>
      <c r="I1744" s="10" t="str">
        <f t="shared" si="27"/>
        <v>03401</v>
      </c>
    </row>
    <row r="1745" spans="1:9">
      <c r="A1745" s="66"/>
      <c r="C1745" s="68">
        <v>3401</v>
      </c>
      <c r="D1745" s="2" t="s">
        <v>29</v>
      </c>
      <c r="E1745" s="18" t="s">
        <v>1148</v>
      </c>
      <c r="F1745" s="69" t="s">
        <v>30</v>
      </c>
      <c r="G1745" s="3">
        <v>1</v>
      </c>
      <c r="H1745" s="3"/>
      <c r="I1745" s="10" t="str">
        <f t="shared" si="27"/>
        <v>03401</v>
      </c>
    </row>
    <row r="1746" spans="1:9">
      <c r="A1746" s="66"/>
      <c r="C1746" s="68">
        <v>3401</v>
      </c>
      <c r="D1746" s="2" t="s">
        <v>31</v>
      </c>
      <c r="E1746" s="18" t="s">
        <v>1148</v>
      </c>
      <c r="F1746" s="69" t="s">
        <v>32</v>
      </c>
      <c r="G1746" s="3"/>
      <c r="H1746" s="3"/>
      <c r="I1746" s="10" t="str">
        <f t="shared" si="27"/>
        <v>03401</v>
      </c>
    </row>
    <row r="1747" spans="1:9">
      <c r="A1747" s="66"/>
      <c r="C1747" s="68">
        <v>3401</v>
      </c>
      <c r="D1747" s="2" t="s">
        <v>33</v>
      </c>
      <c r="E1747" s="18" t="s">
        <v>1148</v>
      </c>
      <c r="F1747" s="69" t="s">
        <v>34</v>
      </c>
      <c r="G1747" s="3"/>
      <c r="H1747" s="3"/>
      <c r="I1747" s="10" t="str">
        <f t="shared" si="27"/>
        <v>03401</v>
      </c>
    </row>
    <row r="1748" spans="1:9">
      <c r="A1748" s="66"/>
      <c r="C1748" s="68">
        <v>3401</v>
      </c>
      <c r="D1748" s="2" t="s">
        <v>35</v>
      </c>
      <c r="E1748" s="19" t="s">
        <v>1150</v>
      </c>
      <c r="F1748" s="69" t="s">
        <v>36</v>
      </c>
      <c r="G1748" s="3"/>
      <c r="H1748" s="3"/>
      <c r="I1748" s="10" t="str">
        <f t="shared" si="27"/>
        <v>03401</v>
      </c>
    </row>
    <row r="1749" spans="1:9">
      <c r="A1749" s="66"/>
      <c r="C1749" s="68">
        <v>3401</v>
      </c>
      <c r="D1749" s="2" t="s">
        <v>37</v>
      </c>
      <c r="E1749" s="23" t="s">
        <v>1149</v>
      </c>
      <c r="F1749" s="69" t="s">
        <v>38</v>
      </c>
      <c r="G1749" s="3">
        <v>2</v>
      </c>
      <c r="H1749" s="3"/>
      <c r="I1749" s="10" t="str">
        <f t="shared" si="27"/>
        <v>03401</v>
      </c>
    </row>
    <row r="1750" spans="1:9">
      <c r="A1750" s="66"/>
      <c r="C1750" s="68">
        <v>3401</v>
      </c>
      <c r="D1750" s="2" t="s">
        <v>39</v>
      </c>
      <c r="E1750" s="23" t="s">
        <v>1149</v>
      </c>
      <c r="F1750" s="69" t="s">
        <v>40</v>
      </c>
      <c r="G1750" s="3">
        <v>1</v>
      </c>
      <c r="H1750" s="3"/>
      <c r="I1750" s="10" t="str">
        <f t="shared" si="27"/>
        <v>03401</v>
      </c>
    </row>
    <row r="1751" spans="1:9">
      <c r="A1751" s="66"/>
      <c r="C1751" s="68">
        <v>3401</v>
      </c>
      <c r="D1751" s="2" t="s">
        <v>41</v>
      </c>
      <c r="E1751" s="16" t="s">
        <v>1146</v>
      </c>
      <c r="F1751" s="69" t="s">
        <v>42</v>
      </c>
      <c r="G1751" s="3"/>
      <c r="H1751" s="3"/>
      <c r="I1751" s="10" t="str">
        <f t="shared" si="27"/>
        <v>03401</v>
      </c>
    </row>
    <row r="1752" spans="1:9">
      <c r="A1752" s="66"/>
      <c r="C1752" s="68">
        <v>3401</v>
      </c>
      <c r="D1752" s="2" t="s">
        <v>43</v>
      </c>
      <c r="E1752" s="16" t="s">
        <v>1146</v>
      </c>
      <c r="F1752" s="69" t="s">
        <v>44</v>
      </c>
      <c r="G1752" s="3">
        <v>1</v>
      </c>
      <c r="H1752" s="3"/>
      <c r="I1752" s="10" t="str">
        <f t="shared" si="27"/>
        <v>03401</v>
      </c>
    </row>
    <row r="1753" spans="1:9">
      <c r="A1753" s="66"/>
      <c r="C1753" s="68">
        <v>3401</v>
      </c>
      <c r="D1753" s="2" t="s">
        <v>45</v>
      </c>
      <c r="E1753" s="16" t="s">
        <v>1146</v>
      </c>
      <c r="F1753" s="69" t="s">
        <v>46</v>
      </c>
      <c r="G1753" s="3"/>
      <c r="H1753" s="3"/>
      <c r="I1753" s="10" t="str">
        <f t="shared" si="27"/>
        <v>03401</v>
      </c>
    </row>
    <row r="1754" spans="1:9">
      <c r="A1754" s="66"/>
      <c r="C1754" s="68">
        <v>3401</v>
      </c>
      <c r="D1754" s="2" t="s">
        <v>47</v>
      </c>
      <c r="E1754" s="16" t="s">
        <v>1146</v>
      </c>
      <c r="F1754" s="69" t="s">
        <v>48</v>
      </c>
      <c r="G1754" s="3">
        <v>3</v>
      </c>
      <c r="H1754" s="3">
        <v>439</v>
      </c>
      <c r="I1754" s="10" t="str">
        <f t="shared" si="27"/>
        <v>03401</v>
      </c>
    </row>
    <row r="1755" spans="1:9">
      <c r="A1755" s="66"/>
      <c r="C1755" s="68">
        <v>3401</v>
      </c>
      <c r="D1755" s="2" t="s">
        <v>49</v>
      </c>
      <c r="E1755" s="14" t="s">
        <v>1144</v>
      </c>
      <c r="F1755" s="69" t="s">
        <v>50</v>
      </c>
      <c r="G1755" s="3">
        <v>2</v>
      </c>
      <c r="H1755" s="3"/>
      <c r="I1755" s="10" t="str">
        <f t="shared" si="27"/>
        <v>03401</v>
      </c>
    </row>
    <row r="1756" spans="1:9">
      <c r="A1756" s="66"/>
      <c r="C1756" s="68">
        <v>3401</v>
      </c>
      <c r="D1756" s="2" t="s">
        <v>51</v>
      </c>
      <c r="E1756" s="15" t="s">
        <v>1145</v>
      </c>
      <c r="F1756" s="69" t="s">
        <v>52</v>
      </c>
      <c r="G1756" s="3"/>
      <c r="H1756" s="3"/>
      <c r="I1756" s="10" t="str">
        <f t="shared" si="27"/>
        <v>03401</v>
      </c>
    </row>
    <row r="1757" spans="1:9">
      <c r="A1757" s="66"/>
      <c r="C1757" s="68">
        <v>3401</v>
      </c>
      <c r="D1757" s="2" t="s">
        <v>53</v>
      </c>
      <c r="E1757" s="15" t="s">
        <v>1145</v>
      </c>
      <c r="F1757" s="69" t="s">
        <v>54</v>
      </c>
      <c r="G1757" s="3">
        <v>8</v>
      </c>
      <c r="H1757" s="3">
        <v>450</v>
      </c>
      <c r="I1757" s="10" t="str">
        <f t="shared" si="27"/>
        <v>03401</v>
      </c>
    </row>
    <row r="1758" spans="1:9">
      <c r="A1758" s="66"/>
      <c r="C1758" s="68">
        <v>3401</v>
      </c>
      <c r="D1758" s="2" t="s">
        <v>55</v>
      </c>
      <c r="E1758" s="21" t="s">
        <v>1152</v>
      </c>
      <c r="F1758" s="69" t="s">
        <v>56</v>
      </c>
      <c r="G1758" s="3"/>
      <c r="H1758" s="3"/>
      <c r="I1758" s="10" t="str">
        <f t="shared" si="27"/>
        <v>03401</v>
      </c>
    </row>
    <row r="1759" spans="1:9">
      <c r="A1759" s="66"/>
      <c r="C1759" s="68">
        <v>3401</v>
      </c>
      <c r="D1759" s="2" t="s">
        <v>57</v>
      </c>
      <c r="E1759" s="21" t="s">
        <v>1152</v>
      </c>
      <c r="F1759" s="69" t="s">
        <v>58</v>
      </c>
      <c r="G1759" s="3">
        <v>2</v>
      </c>
      <c r="H1759" s="3"/>
      <c r="I1759" s="10" t="str">
        <f t="shared" si="27"/>
        <v>03401</v>
      </c>
    </row>
    <row r="1760" spans="1:9">
      <c r="A1760" s="66"/>
      <c r="C1760" s="68">
        <v>3401</v>
      </c>
      <c r="D1760" s="2" t="s">
        <v>59</v>
      </c>
      <c r="E1760" s="21" t="s">
        <v>1152</v>
      </c>
      <c r="F1760" s="69" t="s">
        <v>60</v>
      </c>
      <c r="G1760" s="3">
        <v>1</v>
      </c>
      <c r="H1760" s="3"/>
      <c r="I1760" s="10" t="str">
        <f t="shared" si="27"/>
        <v>03401</v>
      </c>
    </row>
    <row r="1761" spans="1:9">
      <c r="A1761" s="66"/>
      <c r="C1761" s="68">
        <v>3401</v>
      </c>
      <c r="D1761" s="2" t="s">
        <v>61</v>
      </c>
      <c r="E1761" s="20" t="s">
        <v>1151</v>
      </c>
      <c r="F1761" s="69" t="s">
        <v>62</v>
      </c>
      <c r="G1761" s="3">
        <v>1</v>
      </c>
      <c r="H1761" s="3"/>
      <c r="I1761" s="10" t="str">
        <f t="shared" si="27"/>
        <v>03401</v>
      </c>
    </row>
    <row r="1762" spans="1:9">
      <c r="A1762" s="66"/>
      <c r="C1762" s="68">
        <v>3401</v>
      </c>
      <c r="D1762" s="2" t="s">
        <v>63</v>
      </c>
      <c r="E1762" s="20" t="s">
        <v>1151</v>
      </c>
      <c r="F1762" s="69" t="s">
        <v>64</v>
      </c>
      <c r="G1762" s="3">
        <v>1</v>
      </c>
      <c r="H1762" s="3"/>
      <c r="I1762" s="10" t="str">
        <f t="shared" si="27"/>
        <v>03401</v>
      </c>
    </row>
    <row r="1763" spans="1:9">
      <c r="A1763" s="66"/>
      <c r="C1763" s="68">
        <v>3401</v>
      </c>
      <c r="D1763" s="2" t="s">
        <v>65</v>
      </c>
      <c r="E1763" s="19" t="s">
        <v>1150</v>
      </c>
      <c r="F1763" s="69" t="s">
        <v>66</v>
      </c>
      <c r="G1763" s="3"/>
      <c r="H1763" s="3"/>
      <c r="I1763" s="10" t="str">
        <f t="shared" si="27"/>
        <v>03401</v>
      </c>
    </row>
    <row r="1764" spans="1:9">
      <c r="A1764" s="66"/>
      <c r="C1764" s="68">
        <v>3401</v>
      </c>
      <c r="D1764" s="2" t="s">
        <v>67</v>
      </c>
      <c r="E1764" s="22" t="s">
        <v>1153</v>
      </c>
      <c r="F1764" s="69" t="s">
        <v>68</v>
      </c>
      <c r="G1764" s="3">
        <v>1</v>
      </c>
      <c r="H1764" s="3"/>
      <c r="I1764" s="10" t="str">
        <f t="shared" si="27"/>
        <v>03401</v>
      </c>
    </row>
    <row r="1765" spans="1:9">
      <c r="A1765" s="66"/>
      <c r="C1765" s="68">
        <v>3401</v>
      </c>
      <c r="D1765" s="2" t="s">
        <v>69</v>
      </c>
      <c r="E1765" s="21" t="s">
        <v>1152</v>
      </c>
      <c r="F1765" s="69" t="s">
        <v>70</v>
      </c>
      <c r="G1765" s="3">
        <v>2</v>
      </c>
      <c r="H1765" s="3"/>
      <c r="I1765" s="10" t="str">
        <f t="shared" si="27"/>
        <v>03401</v>
      </c>
    </row>
    <row r="1766" spans="1:9">
      <c r="A1766" s="66"/>
      <c r="C1766" s="66">
        <v>3401</v>
      </c>
      <c r="E1766" s="71"/>
      <c r="F1766" s="69" t="s">
        <v>71</v>
      </c>
      <c r="G1766" s="3">
        <v>31</v>
      </c>
      <c r="H1766" s="3">
        <v>2616</v>
      </c>
      <c r="I1766" s="10" t="str">
        <f t="shared" si="27"/>
        <v>03401</v>
      </c>
    </row>
    <row r="1767" spans="1:9">
      <c r="A1767" s="65" t="s">
        <v>179</v>
      </c>
      <c r="B1767" s="2" t="s">
        <v>180</v>
      </c>
      <c r="C1767" s="68">
        <v>3402</v>
      </c>
      <c r="D1767" s="2" t="s">
        <v>9</v>
      </c>
      <c r="E1767" s="14" t="s">
        <v>1144</v>
      </c>
      <c r="F1767" s="69" t="s">
        <v>10</v>
      </c>
      <c r="G1767" s="3"/>
      <c r="H1767" s="3"/>
      <c r="I1767" s="10" t="str">
        <f t="shared" si="27"/>
        <v>03402</v>
      </c>
    </row>
    <row r="1768" spans="1:9">
      <c r="A1768" s="66"/>
      <c r="C1768" s="68">
        <v>3402</v>
      </c>
      <c r="D1768" s="2" t="s">
        <v>11</v>
      </c>
      <c r="E1768" s="14" t="s">
        <v>1144</v>
      </c>
      <c r="F1768" s="69" t="s">
        <v>12</v>
      </c>
      <c r="G1768" s="3"/>
      <c r="H1768" s="3"/>
      <c r="I1768" s="10" t="str">
        <f t="shared" si="27"/>
        <v>03402</v>
      </c>
    </row>
    <row r="1769" spans="1:9">
      <c r="A1769" s="66"/>
      <c r="C1769" s="68">
        <v>3402</v>
      </c>
      <c r="D1769" s="2" t="s">
        <v>13</v>
      </c>
      <c r="E1769" s="14" t="s">
        <v>1144</v>
      </c>
      <c r="F1769" s="69" t="s">
        <v>14</v>
      </c>
      <c r="G1769" s="3"/>
      <c r="H1769" s="3"/>
      <c r="I1769" s="10" t="str">
        <f t="shared" si="27"/>
        <v>03402</v>
      </c>
    </row>
    <row r="1770" spans="1:9">
      <c r="A1770" s="66"/>
      <c r="C1770" s="68">
        <v>3402</v>
      </c>
      <c r="D1770" s="2" t="s">
        <v>15</v>
      </c>
      <c r="E1770" s="15" t="s">
        <v>1145</v>
      </c>
      <c r="F1770" s="69" t="s">
        <v>16</v>
      </c>
      <c r="G1770" s="3"/>
      <c r="H1770" s="3"/>
      <c r="I1770" s="10" t="str">
        <f t="shared" si="27"/>
        <v>03402</v>
      </c>
    </row>
    <row r="1771" spans="1:9">
      <c r="A1771" s="66"/>
      <c r="C1771" s="68">
        <v>3402</v>
      </c>
      <c r="D1771" s="2" t="s">
        <v>17</v>
      </c>
      <c r="E1771" s="14" t="s">
        <v>1144</v>
      </c>
      <c r="F1771" s="69" t="s">
        <v>18</v>
      </c>
      <c r="G1771" s="3"/>
      <c r="H1771" s="3"/>
      <c r="I1771" s="10" t="str">
        <f t="shared" si="27"/>
        <v>03402</v>
      </c>
    </row>
    <row r="1772" spans="1:9">
      <c r="A1772" s="66"/>
      <c r="C1772" s="68">
        <v>3402</v>
      </c>
      <c r="D1772" s="2" t="s">
        <v>19</v>
      </c>
      <c r="E1772" s="14" t="s">
        <v>1144</v>
      </c>
      <c r="F1772" s="69" t="s">
        <v>20</v>
      </c>
      <c r="G1772" s="3"/>
      <c r="H1772" s="3"/>
      <c r="I1772" s="10" t="str">
        <f t="shared" si="27"/>
        <v>03402</v>
      </c>
    </row>
    <row r="1773" spans="1:9">
      <c r="A1773" s="66"/>
      <c r="C1773" s="68">
        <v>3402</v>
      </c>
      <c r="D1773" s="2" t="s">
        <v>21</v>
      </c>
      <c r="E1773" s="4"/>
      <c r="F1773" s="69" t="s">
        <v>22</v>
      </c>
      <c r="G1773" s="3">
        <v>30</v>
      </c>
      <c r="H1773" s="3"/>
      <c r="I1773" s="10" t="str">
        <f t="shared" si="27"/>
        <v>03402</v>
      </c>
    </row>
    <row r="1774" spans="1:9">
      <c r="A1774" s="66"/>
      <c r="C1774" s="68">
        <v>3402</v>
      </c>
      <c r="D1774" s="2" t="s">
        <v>23</v>
      </c>
      <c r="E1774" s="17" t="s">
        <v>1147</v>
      </c>
      <c r="F1774" s="69" t="s">
        <v>24</v>
      </c>
      <c r="G1774" s="3">
        <v>5</v>
      </c>
      <c r="H1774" s="3"/>
      <c r="I1774" s="10" t="str">
        <f t="shared" si="27"/>
        <v>03402</v>
      </c>
    </row>
    <row r="1775" spans="1:9">
      <c r="A1775" s="66"/>
      <c r="C1775" s="68">
        <v>3402</v>
      </c>
      <c r="D1775" s="2" t="s">
        <v>25</v>
      </c>
      <c r="E1775" s="17" t="s">
        <v>1147</v>
      </c>
      <c r="F1775" s="69" t="s">
        <v>26</v>
      </c>
      <c r="G1775" s="3"/>
      <c r="H1775" s="3"/>
      <c r="I1775" s="10" t="str">
        <f t="shared" si="27"/>
        <v>03402</v>
      </c>
    </row>
    <row r="1776" spans="1:9">
      <c r="A1776" s="66"/>
      <c r="C1776" s="68">
        <v>3402</v>
      </c>
      <c r="D1776" s="2" t="s">
        <v>27</v>
      </c>
      <c r="E1776" s="17" t="s">
        <v>1147</v>
      </c>
      <c r="F1776" s="69" t="s">
        <v>28</v>
      </c>
      <c r="G1776" s="3"/>
      <c r="H1776" s="3"/>
      <c r="I1776" s="10" t="str">
        <f t="shared" si="27"/>
        <v>03402</v>
      </c>
    </row>
    <row r="1777" spans="1:9">
      <c r="A1777" s="66"/>
      <c r="C1777" s="68">
        <v>3402</v>
      </c>
      <c r="D1777" s="2" t="s">
        <v>29</v>
      </c>
      <c r="E1777" s="18" t="s">
        <v>1148</v>
      </c>
      <c r="F1777" s="69" t="s">
        <v>30</v>
      </c>
      <c r="G1777" s="3"/>
      <c r="H1777" s="3"/>
      <c r="I1777" s="10" t="str">
        <f t="shared" si="27"/>
        <v>03402</v>
      </c>
    </row>
    <row r="1778" spans="1:9">
      <c r="A1778" s="66"/>
      <c r="C1778" s="68">
        <v>3402</v>
      </c>
      <c r="D1778" s="2" t="s">
        <v>31</v>
      </c>
      <c r="E1778" s="18" t="s">
        <v>1148</v>
      </c>
      <c r="F1778" s="69" t="s">
        <v>32</v>
      </c>
      <c r="G1778" s="3"/>
      <c r="H1778" s="3"/>
      <c r="I1778" s="10" t="str">
        <f t="shared" si="27"/>
        <v>03402</v>
      </c>
    </row>
    <row r="1779" spans="1:9">
      <c r="A1779" s="66"/>
      <c r="C1779" s="68">
        <v>3402</v>
      </c>
      <c r="D1779" s="2" t="s">
        <v>33</v>
      </c>
      <c r="E1779" s="18" t="s">
        <v>1148</v>
      </c>
      <c r="F1779" s="69" t="s">
        <v>34</v>
      </c>
      <c r="G1779" s="3"/>
      <c r="H1779" s="3"/>
      <c r="I1779" s="10" t="str">
        <f t="shared" si="27"/>
        <v>03402</v>
      </c>
    </row>
    <row r="1780" spans="1:9">
      <c r="A1780" s="66"/>
      <c r="C1780" s="68">
        <v>3402</v>
      </c>
      <c r="D1780" s="2" t="s">
        <v>35</v>
      </c>
      <c r="E1780" s="19" t="s">
        <v>1150</v>
      </c>
      <c r="F1780" s="69" t="s">
        <v>36</v>
      </c>
      <c r="G1780" s="3"/>
      <c r="H1780" s="3"/>
      <c r="I1780" s="10" t="str">
        <f t="shared" si="27"/>
        <v>03402</v>
      </c>
    </row>
    <row r="1781" spans="1:9">
      <c r="A1781" s="66"/>
      <c r="C1781" s="68">
        <v>3402</v>
      </c>
      <c r="D1781" s="2" t="s">
        <v>37</v>
      </c>
      <c r="E1781" s="23" t="s">
        <v>1149</v>
      </c>
      <c r="F1781" s="69" t="s">
        <v>38</v>
      </c>
      <c r="G1781" s="3"/>
      <c r="H1781" s="3"/>
      <c r="I1781" s="10" t="str">
        <f t="shared" si="27"/>
        <v>03402</v>
      </c>
    </row>
    <row r="1782" spans="1:9">
      <c r="A1782" s="66"/>
      <c r="C1782" s="68">
        <v>3402</v>
      </c>
      <c r="D1782" s="2" t="s">
        <v>39</v>
      </c>
      <c r="E1782" s="23" t="s">
        <v>1149</v>
      </c>
      <c r="F1782" s="69" t="s">
        <v>40</v>
      </c>
      <c r="G1782" s="3">
        <v>1</v>
      </c>
      <c r="H1782" s="3"/>
      <c r="I1782" s="10" t="str">
        <f t="shared" si="27"/>
        <v>03402</v>
      </c>
    </row>
    <row r="1783" spans="1:9">
      <c r="A1783" s="66"/>
      <c r="C1783" s="68">
        <v>3402</v>
      </c>
      <c r="D1783" s="2" t="s">
        <v>41</v>
      </c>
      <c r="E1783" s="16" t="s">
        <v>1146</v>
      </c>
      <c r="F1783" s="69" t="s">
        <v>42</v>
      </c>
      <c r="G1783" s="3"/>
      <c r="H1783" s="3"/>
      <c r="I1783" s="10" t="str">
        <f t="shared" si="27"/>
        <v>03402</v>
      </c>
    </row>
    <row r="1784" spans="1:9">
      <c r="A1784" s="66"/>
      <c r="C1784" s="68">
        <v>3402</v>
      </c>
      <c r="D1784" s="2" t="s">
        <v>43</v>
      </c>
      <c r="E1784" s="16" t="s">
        <v>1146</v>
      </c>
      <c r="F1784" s="69" t="s">
        <v>44</v>
      </c>
      <c r="G1784" s="3">
        <v>1</v>
      </c>
      <c r="H1784" s="3"/>
      <c r="I1784" s="10" t="str">
        <f t="shared" si="27"/>
        <v>03402</v>
      </c>
    </row>
    <row r="1785" spans="1:9">
      <c r="A1785" s="66"/>
      <c r="C1785" s="68">
        <v>3402</v>
      </c>
      <c r="D1785" s="2" t="s">
        <v>45</v>
      </c>
      <c r="E1785" s="16" t="s">
        <v>1146</v>
      </c>
      <c r="F1785" s="69" t="s">
        <v>46</v>
      </c>
      <c r="G1785" s="3"/>
      <c r="H1785" s="3"/>
      <c r="I1785" s="10" t="str">
        <f t="shared" si="27"/>
        <v>03402</v>
      </c>
    </row>
    <row r="1786" spans="1:9">
      <c r="A1786" s="66"/>
      <c r="C1786" s="68">
        <v>3402</v>
      </c>
      <c r="D1786" s="2" t="s">
        <v>47</v>
      </c>
      <c r="E1786" s="16" t="s">
        <v>1146</v>
      </c>
      <c r="F1786" s="69" t="s">
        <v>48</v>
      </c>
      <c r="G1786" s="3">
        <v>1</v>
      </c>
      <c r="H1786" s="3"/>
      <c r="I1786" s="10" t="str">
        <f t="shared" si="27"/>
        <v>03402</v>
      </c>
    </row>
    <row r="1787" spans="1:9">
      <c r="A1787" s="66"/>
      <c r="C1787" s="68">
        <v>3402</v>
      </c>
      <c r="D1787" s="2" t="s">
        <v>49</v>
      </c>
      <c r="E1787" s="14" t="s">
        <v>1144</v>
      </c>
      <c r="F1787" s="69" t="s">
        <v>50</v>
      </c>
      <c r="G1787" s="3">
        <v>3</v>
      </c>
      <c r="H1787" s="3"/>
      <c r="I1787" s="10" t="str">
        <f t="shared" si="27"/>
        <v>03402</v>
      </c>
    </row>
    <row r="1788" spans="1:9">
      <c r="A1788" s="66"/>
      <c r="C1788" s="68">
        <v>3402</v>
      </c>
      <c r="D1788" s="2" t="s">
        <v>51</v>
      </c>
      <c r="E1788" s="15" t="s">
        <v>1145</v>
      </c>
      <c r="F1788" s="69" t="s">
        <v>52</v>
      </c>
      <c r="G1788" s="3"/>
      <c r="H1788" s="3"/>
      <c r="I1788" s="10" t="str">
        <f t="shared" si="27"/>
        <v>03402</v>
      </c>
    </row>
    <row r="1789" spans="1:9">
      <c r="A1789" s="66"/>
      <c r="C1789" s="68">
        <v>3402</v>
      </c>
      <c r="D1789" s="2" t="s">
        <v>53</v>
      </c>
      <c r="E1789" s="15" t="s">
        <v>1145</v>
      </c>
      <c r="F1789" s="69" t="s">
        <v>54</v>
      </c>
      <c r="G1789" s="3">
        <v>3</v>
      </c>
      <c r="H1789" s="3">
        <v>98</v>
      </c>
      <c r="I1789" s="10" t="str">
        <f t="shared" si="27"/>
        <v>03402</v>
      </c>
    </row>
    <row r="1790" spans="1:9">
      <c r="A1790" s="66"/>
      <c r="C1790" s="68">
        <v>3402</v>
      </c>
      <c r="D1790" s="2" t="s">
        <v>55</v>
      </c>
      <c r="E1790" s="21" t="s">
        <v>1152</v>
      </c>
      <c r="F1790" s="69" t="s">
        <v>56</v>
      </c>
      <c r="G1790" s="3"/>
      <c r="H1790" s="3"/>
      <c r="I1790" s="10" t="str">
        <f t="shared" si="27"/>
        <v>03402</v>
      </c>
    </row>
    <row r="1791" spans="1:9">
      <c r="A1791" s="66"/>
      <c r="C1791" s="68">
        <v>3402</v>
      </c>
      <c r="D1791" s="2" t="s">
        <v>57</v>
      </c>
      <c r="E1791" s="21" t="s">
        <v>1152</v>
      </c>
      <c r="F1791" s="69" t="s">
        <v>58</v>
      </c>
      <c r="G1791" s="3"/>
      <c r="H1791" s="3"/>
      <c r="I1791" s="10" t="str">
        <f t="shared" si="27"/>
        <v>03402</v>
      </c>
    </row>
    <row r="1792" spans="1:9">
      <c r="A1792" s="66"/>
      <c r="C1792" s="68">
        <v>3402</v>
      </c>
      <c r="D1792" s="2" t="s">
        <v>59</v>
      </c>
      <c r="E1792" s="21" t="s">
        <v>1152</v>
      </c>
      <c r="F1792" s="69" t="s">
        <v>60</v>
      </c>
      <c r="G1792" s="3">
        <v>4</v>
      </c>
      <c r="H1792" s="3"/>
      <c r="I1792" s="10" t="str">
        <f t="shared" si="27"/>
        <v>03402</v>
      </c>
    </row>
    <row r="1793" spans="1:9">
      <c r="A1793" s="66"/>
      <c r="C1793" s="68">
        <v>3402</v>
      </c>
      <c r="D1793" s="2" t="s">
        <v>61</v>
      </c>
      <c r="E1793" s="20" t="s">
        <v>1151</v>
      </c>
      <c r="F1793" s="69" t="s">
        <v>62</v>
      </c>
      <c r="G1793" s="3">
        <v>4</v>
      </c>
      <c r="H1793" s="3"/>
      <c r="I1793" s="10" t="str">
        <f t="shared" si="27"/>
        <v>03402</v>
      </c>
    </row>
    <row r="1794" spans="1:9">
      <c r="A1794" s="66"/>
      <c r="C1794" s="68">
        <v>3402</v>
      </c>
      <c r="D1794" s="2" t="s">
        <v>63</v>
      </c>
      <c r="E1794" s="20" t="s">
        <v>1151</v>
      </c>
      <c r="F1794" s="69" t="s">
        <v>64</v>
      </c>
      <c r="G1794" s="3">
        <v>1</v>
      </c>
      <c r="H1794" s="3"/>
      <c r="I1794" s="10" t="str">
        <f t="shared" si="27"/>
        <v>03402</v>
      </c>
    </row>
    <row r="1795" spans="1:9">
      <c r="A1795" s="66"/>
      <c r="C1795" s="68">
        <v>3402</v>
      </c>
      <c r="D1795" s="2" t="s">
        <v>65</v>
      </c>
      <c r="E1795" s="19" t="s">
        <v>1150</v>
      </c>
      <c r="F1795" s="69" t="s">
        <v>66</v>
      </c>
      <c r="G1795" s="3"/>
      <c r="H1795" s="3"/>
      <c r="I1795" s="10" t="str">
        <f t="shared" si="27"/>
        <v>03402</v>
      </c>
    </row>
    <row r="1796" spans="1:9">
      <c r="A1796" s="66"/>
      <c r="C1796" s="68">
        <v>3402</v>
      </c>
      <c r="D1796" s="2" t="s">
        <v>67</v>
      </c>
      <c r="E1796" s="22" t="s">
        <v>1153</v>
      </c>
      <c r="F1796" s="69" t="s">
        <v>68</v>
      </c>
      <c r="G1796" s="3"/>
      <c r="H1796" s="3"/>
      <c r="I1796" s="10" t="str">
        <f t="shared" si="27"/>
        <v>03402</v>
      </c>
    </row>
    <row r="1797" spans="1:9">
      <c r="A1797" s="66"/>
      <c r="C1797" s="68">
        <v>3402</v>
      </c>
      <c r="D1797" s="2" t="s">
        <v>69</v>
      </c>
      <c r="E1797" s="21" t="s">
        <v>1152</v>
      </c>
      <c r="F1797" s="69" t="s">
        <v>70</v>
      </c>
      <c r="G1797" s="3">
        <v>7</v>
      </c>
      <c r="H1797" s="3"/>
      <c r="I1797" s="10" t="str">
        <f t="shared" si="27"/>
        <v>03402</v>
      </c>
    </row>
    <row r="1798" spans="1:9">
      <c r="A1798" s="66"/>
      <c r="C1798" s="66">
        <v>3402</v>
      </c>
      <c r="E1798" s="71"/>
      <c r="F1798" s="69" t="s">
        <v>71</v>
      </c>
      <c r="G1798" s="3">
        <v>30</v>
      </c>
      <c r="H1798" s="3"/>
      <c r="I1798" s="10" t="str">
        <f t="shared" si="27"/>
        <v>03402</v>
      </c>
    </row>
    <row r="1799" spans="1:9">
      <c r="A1799" s="65" t="s">
        <v>181</v>
      </c>
      <c r="B1799" s="2" t="s">
        <v>182</v>
      </c>
      <c r="C1799" s="68">
        <v>3403</v>
      </c>
      <c r="D1799" s="2" t="s">
        <v>9</v>
      </c>
      <c r="E1799" s="14" t="s">
        <v>1144</v>
      </c>
      <c r="F1799" s="69" t="s">
        <v>10</v>
      </c>
      <c r="G1799" s="3"/>
      <c r="H1799" s="3"/>
      <c r="I1799" s="10" t="str">
        <f t="shared" si="27"/>
        <v>03403</v>
      </c>
    </row>
    <row r="1800" spans="1:9">
      <c r="A1800" s="66"/>
      <c r="C1800" s="68">
        <v>3403</v>
      </c>
      <c r="D1800" s="2" t="s">
        <v>11</v>
      </c>
      <c r="E1800" s="14" t="s">
        <v>1144</v>
      </c>
      <c r="F1800" s="69" t="s">
        <v>12</v>
      </c>
      <c r="G1800" s="3"/>
      <c r="H1800" s="3"/>
      <c r="I1800" s="10" t="str">
        <f t="shared" si="27"/>
        <v>03403</v>
      </c>
    </row>
    <row r="1801" spans="1:9">
      <c r="A1801" s="66"/>
      <c r="C1801" s="68">
        <v>3403</v>
      </c>
      <c r="D1801" s="2" t="s">
        <v>13</v>
      </c>
      <c r="E1801" s="14" t="s">
        <v>1144</v>
      </c>
      <c r="F1801" s="69" t="s">
        <v>14</v>
      </c>
      <c r="G1801" s="3"/>
      <c r="H1801" s="3"/>
      <c r="I1801" s="10" t="str">
        <f t="shared" ref="I1801:I1864" si="28">IF(A1801="",I1800,A1801)</f>
        <v>03403</v>
      </c>
    </row>
    <row r="1802" spans="1:9">
      <c r="A1802" s="66"/>
      <c r="C1802" s="68">
        <v>3403</v>
      </c>
      <c r="D1802" s="2" t="s">
        <v>15</v>
      </c>
      <c r="E1802" s="15" t="s">
        <v>1145</v>
      </c>
      <c r="F1802" s="69" t="s">
        <v>16</v>
      </c>
      <c r="G1802" s="3"/>
      <c r="H1802" s="3"/>
      <c r="I1802" s="10" t="str">
        <f t="shared" si="28"/>
        <v>03403</v>
      </c>
    </row>
    <row r="1803" spans="1:9">
      <c r="A1803" s="66"/>
      <c r="C1803" s="68">
        <v>3403</v>
      </c>
      <c r="D1803" s="2" t="s">
        <v>17</v>
      </c>
      <c r="E1803" s="14" t="s">
        <v>1144</v>
      </c>
      <c r="F1803" s="69" t="s">
        <v>18</v>
      </c>
      <c r="G1803" s="3"/>
      <c r="H1803" s="3"/>
      <c r="I1803" s="10" t="str">
        <f t="shared" si="28"/>
        <v>03403</v>
      </c>
    </row>
    <row r="1804" spans="1:9">
      <c r="A1804" s="66"/>
      <c r="C1804" s="68">
        <v>3403</v>
      </c>
      <c r="D1804" s="2" t="s">
        <v>19</v>
      </c>
      <c r="E1804" s="14" t="s">
        <v>1144</v>
      </c>
      <c r="F1804" s="69" t="s">
        <v>20</v>
      </c>
      <c r="G1804" s="3"/>
      <c r="H1804" s="3"/>
      <c r="I1804" s="10" t="str">
        <f t="shared" si="28"/>
        <v>03403</v>
      </c>
    </row>
    <row r="1805" spans="1:9">
      <c r="A1805" s="66"/>
      <c r="C1805" s="68">
        <v>3403</v>
      </c>
      <c r="D1805" s="2" t="s">
        <v>21</v>
      </c>
      <c r="E1805" s="4"/>
      <c r="F1805" s="69" t="s">
        <v>22</v>
      </c>
      <c r="G1805" s="3">
        <v>48</v>
      </c>
      <c r="H1805" s="3">
        <v>3991</v>
      </c>
      <c r="I1805" s="10" t="str">
        <f t="shared" si="28"/>
        <v>03403</v>
      </c>
    </row>
    <row r="1806" spans="1:9">
      <c r="A1806" s="66"/>
      <c r="C1806" s="68">
        <v>3403</v>
      </c>
      <c r="D1806" s="2" t="s">
        <v>23</v>
      </c>
      <c r="E1806" s="17" t="s">
        <v>1147</v>
      </c>
      <c r="F1806" s="69" t="s">
        <v>24</v>
      </c>
      <c r="G1806" s="3">
        <v>10</v>
      </c>
      <c r="H1806" s="3">
        <v>698</v>
      </c>
      <c r="I1806" s="10" t="str">
        <f t="shared" si="28"/>
        <v>03403</v>
      </c>
    </row>
    <row r="1807" spans="1:9">
      <c r="A1807" s="66"/>
      <c r="C1807" s="68">
        <v>3403</v>
      </c>
      <c r="D1807" s="2" t="s">
        <v>25</v>
      </c>
      <c r="E1807" s="17" t="s">
        <v>1147</v>
      </c>
      <c r="F1807" s="69" t="s">
        <v>26</v>
      </c>
      <c r="G1807" s="3"/>
      <c r="H1807" s="3"/>
      <c r="I1807" s="10" t="str">
        <f t="shared" si="28"/>
        <v>03403</v>
      </c>
    </row>
    <row r="1808" spans="1:9">
      <c r="A1808" s="66"/>
      <c r="C1808" s="68">
        <v>3403</v>
      </c>
      <c r="D1808" s="2" t="s">
        <v>27</v>
      </c>
      <c r="E1808" s="17" t="s">
        <v>1147</v>
      </c>
      <c r="F1808" s="69" t="s">
        <v>28</v>
      </c>
      <c r="G1808" s="3"/>
      <c r="H1808" s="3"/>
      <c r="I1808" s="10" t="str">
        <f t="shared" si="28"/>
        <v>03403</v>
      </c>
    </row>
    <row r="1809" spans="1:9">
      <c r="A1809" s="66"/>
      <c r="C1809" s="68">
        <v>3403</v>
      </c>
      <c r="D1809" s="2" t="s">
        <v>29</v>
      </c>
      <c r="E1809" s="18" t="s">
        <v>1148</v>
      </c>
      <c r="F1809" s="69" t="s">
        <v>30</v>
      </c>
      <c r="G1809" s="3">
        <v>1</v>
      </c>
      <c r="H1809" s="3"/>
      <c r="I1809" s="10" t="str">
        <f t="shared" si="28"/>
        <v>03403</v>
      </c>
    </row>
    <row r="1810" spans="1:9">
      <c r="A1810" s="66"/>
      <c r="C1810" s="68">
        <v>3403</v>
      </c>
      <c r="D1810" s="2" t="s">
        <v>31</v>
      </c>
      <c r="E1810" s="18" t="s">
        <v>1148</v>
      </c>
      <c r="F1810" s="69" t="s">
        <v>32</v>
      </c>
      <c r="G1810" s="3"/>
      <c r="H1810" s="3"/>
      <c r="I1810" s="10" t="str">
        <f t="shared" si="28"/>
        <v>03403</v>
      </c>
    </row>
    <row r="1811" spans="1:9">
      <c r="A1811" s="66"/>
      <c r="C1811" s="68">
        <v>3403</v>
      </c>
      <c r="D1811" s="2" t="s">
        <v>33</v>
      </c>
      <c r="E1811" s="18" t="s">
        <v>1148</v>
      </c>
      <c r="F1811" s="69" t="s">
        <v>34</v>
      </c>
      <c r="G1811" s="3"/>
      <c r="H1811" s="3"/>
      <c r="I1811" s="10" t="str">
        <f t="shared" si="28"/>
        <v>03403</v>
      </c>
    </row>
    <row r="1812" spans="1:9">
      <c r="A1812" s="66"/>
      <c r="C1812" s="68">
        <v>3403</v>
      </c>
      <c r="D1812" s="2" t="s">
        <v>35</v>
      </c>
      <c r="E1812" s="19" t="s">
        <v>1150</v>
      </c>
      <c r="F1812" s="69" t="s">
        <v>36</v>
      </c>
      <c r="G1812" s="3"/>
      <c r="H1812" s="3"/>
      <c r="I1812" s="10" t="str">
        <f t="shared" si="28"/>
        <v>03403</v>
      </c>
    </row>
    <row r="1813" spans="1:9">
      <c r="A1813" s="66"/>
      <c r="C1813" s="68">
        <v>3403</v>
      </c>
      <c r="D1813" s="2" t="s">
        <v>37</v>
      </c>
      <c r="E1813" s="23" t="s">
        <v>1149</v>
      </c>
      <c r="F1813" s="69" t="s">
        <v>38</v>
      </c>
      <c r="G1813" s="3">
        <v>1</v>
      </c>
      <c r="H1813" s="3"/>
      <c r="I1813" s="10" t="str">
        <f t="shared" si="28"/>
        <v>03403</v>
      </c>
    </row>
    <row r="1814" spans="1:9">
      <c r="A1814" s="66"/>
      <c r="C1814" s="68">
        <v>3403</v>
      </c>
      <c r="D1814" s="2" t="s">
        <v>39</v>
      </c>
      <c r="E1814" s="23" t="s">
        <v>1149</v>
      </c>
      <c r="F1814" s="69" t="s">
        <v>40</v>
      </c>
      <c r="G1814" s="3">
        <v>4</v>
      </c>
      <c r="H1814" s="3">
        <v>233</v>
      </c>
      <c r="I1814" s="10" t="str">
        <f t="shared" si="28"/>
        <v>03403</v>
      </c>
    </row>
    <row r="1815" spans="1:9">
      <c r="A1815" s="66"/>
      <c r="C1815" s="68">
        <v>3403</v>
      </c>
      <c r="D1815" s="2" t="s">
        <v>41</v>
      </c>
      <c r="E1815" s="16" t="s">
        <v>1146</v>
      </c>
      <c r="F1815" s="69" t="s">
        <v>42</v>
      </c>
      <c r="G1815" s="3"/>
      <c r="H1815" s="3"/>
      <c r="I1815" s="10" t="str">
        <f t="shared" si="28"/>
        <v>03403</v>
      </c>
    </row>
    <row r="1816" spans="1:9">
      <c r="A1816" s="66"/>
      <c r="C1816" s="68">
        <v>3403</v>
      </c>
      <c r="D1816" s="2" t="s">
        <v>43</v>
      </c>
      <c r="E1816" s="16" t="s">
        <v>1146</v>
      </c>
      <c r="F1816" s="69" t="s">
        <v>44</v>
      </c>
      <c r="G1816" s="3">
        <v>4</v>
      </c>
      <c r="H1816" s="3">
        <v>494</v>
      </c>
      <c r="I1816" s="10" t="str">
        <f t="shared" si="28"/>
        <v>03403</v>
      </c>
    </row>
    <row r="1817" spans="1:9">
      <c r="A1817" s="66"/>
      <c r="C1817" s="68">
        <v>3403</v>
      </c>
      <c r="D1817" s="2" t="s">
        <v>45</v>
      </c>
      <c r="E1817" s="16" t="s">
        <v>1146</v>
      </c>
      <c r="F1817" s="69" t="s">
        <v>46</v>
      </c>
      <c r="G1817" s="3"/>
      <c r="H1817" s="3"/>
      <c r="I1817" s="10" t="str">
        <f t="shared" si="28"/>
        <v>03403</v>
      </c>
    </row>
    <row r="1818" spans="1:9">
      <c r="A1818" s="66"/>
      <c r="C1818" s="68">
        <v>3403</v>
      </c>
      <c r="D1818" s="2" t="s">
        <v>47</v>
      </c>
      <c r="E1818" s="16" t="s">
        <v>1146</v>
      </c>
      <c r="F1818" s="69" t="s">
        <v>48</v>
      </c>
      <c r="G1818" s="3">
        <v>1</v>
      </c>
      <c r="H1818" s="3"/>
      <c r="I1818" s="10" t="str">
        <f t="shared" si="28"/>
        <v>03403</v>
      </c>
    </row>
    <row r="1819" spans="1:9">
      <c r="A1819" s="66"/>
      <c r="C1819" s="68">
        <v>3403</v>
      </c>
      <c r="D1819" s="2" t="s">
        <v>49</v>
      </c>
      <c r="E1819" s="14" t="s">
        <v>1144</v>
      </c>
      <c r="F1819" s="69" t="s">
        <v>50</v>
      </c>
      <c r="G1819" s="3">
        <v>2</v>
      </c>
      <c r="H1819" s="3"/>
      <c r="I1819" s="10" t="str">
        <f t="shared" si="28"/>
        <v>03403</v>
      </c>
    </row>
    <row r="1820" spans="1:9">
      <c r="A1820" s="66"/>
      <c r="C1820" s="68">
        <v>3403</v>
      </c>
      <c r="D1820" s="2" t="s">
        <v>51</v>
      </c>
      <c r="E1820" s="15" t="s">
        <v>1145</v>
      </c>
      <c r="F1820" s="69" t="s">
        <v>52</v>
      </c>
      <c r="G1820" s="3"/>
      <c r="H1820" s="3"/>
      <c r="I1820" s="10" t="str">
        <f t="shared" si="28"/>
        <v>03403</v>
      </c>
    </row>
    <row r="1821" spans="1:9">
      <c r="A1821" s="66"/>
      <c r="C1821" s="68">
        <v>3403</v>
      </c>
      <c r="D1821" s="2" t="s">
        <v>53</v>
      </c>
      <c r="E1821" s="15" t="s">
        <v>1145</v>
      </c>
      <c r="F1821" s="69" t="s">
        <v>54</v>
      </c>
      <c r="G1821" s="3">
        <v>4</v>
      </c>
      <c r="H1821" s="3">
        <v>205</v>
      </c>
      <c r="I1821" s="10" t="str">
        <f t="shared" si="28"/>
        <v>03403</v>
      </c>
    </row>
    <row r="1822" spans="1:9">
      <c r="A1822" s="66"/>
      <c r="C1822" s="68">
        <v>3403</v>
      </c>
      <c r="D1822" s="2" t="s">
        <v>55</v>
      </c>
      <c r="E1822" s="21" t="s">
        <v>1152</v>
      </c>
      <c r="F1822" s="69" t="s">
        <v>56</v>
      </c>
      <c r="G1822" s="3">
        <v>2</v>
      </c>
      <c r="H1822" s="3"/>
      <c r="I1822" s="10" t="str">
        <f t="shared" si="28"/>
        <v>03403</v>
      </c>
    </row>
    <row r="1823" spans="1:9">
      <c r="A1823" s="66"/>
      <c r="C1823" s="68">
        <v>3403</v>
      </c>
      <c r="D1823" s="2" t="s">
        <v>57</v>
      </c>
      <c r="E1823" s="21" t="s">
        <v>1152</v>
      </c>
      <c r="F1823" s="69" t="s">
        <v>58</v>
      </c>
      <c r="G1823" s="3"/>
      <c r="H1823" s="3"/>
      <c r="I1823" s="10" t="str">
        <f t="shared" si="28"/>
        <v>03403</v>
      </c>
    </row>
    <row r="1824" spans="1:9">
      <c r="A1824" s="66"/>
      <c r="C1824" s="68">
        <v>3403</v>
      </c>
      <c r="D1824" s="2" t="s">
        <v>59</v>
      </c>
      <c r="E1824" s="21" t="s">
        <v>1152</v>
      </c>
      <c r="F1824" s="69" t="s">
        <v>60</v>
      </c>
      <c r="G1824" s="3">
        <v>6</v>
      </c>
      <c r="H1824" s="3">
        <v>648</v>
      </c>
      <c r="I1824" s="10" t="str">
        <f t="shared" si="28"/>
        <v>03403</v>
      </c>
    </row>
    <row r="1825" spans="1:9">
      <c r="A1825" s="66"/>
      <c r="C1825" s="68">
        <v>3403</v>
      </c>
      <c r="D1825" s="2" t="s">
        <v>61</v>
      </c>
      <c r="E1825" s="20" t="s">
        <v>1151</v>
      </c>
      <c r="F1825" s="69" t="s">
        <v>62</v>
      </c>
      <c r="G1825" s="3">
        <v>3</v>
      </c>
      <c r="H1825" s="3">
        <v>485</v>
      </c>
      <c r="I1825" s="10" t="str">
        <f t="shared" si="28"/>
        <v>03403</v>
      </c>
    </row>
    <row r="1826" spans="1:9">
      <c r="A1826" s="66"/>
      <c r="C1826" s="68">
        <v>3403</v>
      </c>
      <c r="D1826" s="2" t="s">
        <v>63</v>
      </c>
      <c r="E1826" s="20" t="s">
        <v>1151</v>
      </c>
      <c r="F1826" s="69" t="s">
        <v>64</v>
      </c>
      <c r="G1826" s="3">
        <v>1</v>
      </c>
      <c r="H1826" s="3"/>
      <c r="I1826" s="10" t="str">
        <f t="shared" si="28"/>
        <v>03403</v>
      </c>
    </row>
    <row r="1827" spans="1:9">
      <c r="A1827" s="66"/>
      <c r="C1827" s="68">
        <v>3403</v>
      </c>
      <c r="D1827" s="2" t="s">
        <v>65</v>
      </c>
      <c r="E1827" s="19" t="s">
        <v>1150</v>
      </c>
      <c r="F1827" s="69" t="s">
        <v>66</v>
      </c>
      <c r="G1827" s="3">
        <v>1</v>
      </c>
      <c r="H1827" s="3"/>
      <c r="I1827" s="10" t="str">
        <f t="shared" si="28"/>
        <v>03403</v>
      </c>
    </row>
    <row r="1828" spans="1:9">
      <c r="A1828" s="66"/>
      <c r="C1828" s="68">
        <v>3403</v>
      </c>
      <c r="D1828" s="2" t="s">
        <v>67</v>
      </c>
      <c r="E1828" s="22" t="s">
        <v>1153</v>
      </c>
      <c r="F1828" s="69" t="s">
        <v>68</v>
      </c>
      <c r="G1828" s="3">
        <v>5</v>
      </c>
      <c r="H1828" s="3">
        <v>273</v>
      </c>
      <c r="I1828" s="10" t="str">
        <f t="shared" si="28"/>
        <v>03403</v>
      </c>
    </row>
    <row r="1829" spans="1:9">
      <c r="A1829" s="66"/>
      <c r="C1829" s="68">
        <v>3403</v>
      </c>
      <c r="D1829" s="2" t="s">
        <v>69</v>
      </c>
      <c r="E1829" s="21" t="s">
        <v>1152</v>
      </c>
      <c r="F1829" s="69" t="s">
        <v>70</v>
      </c>
      <c r="G1829" s="3">
        <v>3</v>
      </c>
      <c r="H1829" s="3"/>
      <c r="I1829" s="10" t="str">
        <f t="shared" si="28"/>
        <v>03403</v>
      </c>
    </row>
    <row r="1830" spans="1:9">
      <c r="A1830" s="66"/>
      <c r="C1830" s="66">
        <v>3403</v>
      </c>
      <c r="E1830" s="71"/>
      <c r="F1830" s="69" t="s">
        <v>71</v>
      </c>
      <c r="G1830" s="3">
        <v>48</v>
      </c>
      <c r="H1830" s="3">
        <v>3991</v>
      </c>
      <c r="I1830" s="10" t="str">
        <f t="shared" si="28"/>
        <v>03403</v>
      </c>
    </row>
    <row r="1831" spans="1:9">
      <c r="A1831" s="65" t="s">
        <v>183</v>
      </c>
      <c r="B1831" s="2" t="s">
        <v>184</v>
      </c>
      <c r="C1831" s="68">
        <v>3404</v>
      </c>
      <c r="D1831" s="2" t="s">
        <v>9</v>
      </c>
      <c r="E1831" s="14" t="s">
        <v>1144</v>
      </c>
      <c r="F1831" s="69" t="s">
        <v>10</v>
      </c>
      <c r="G1831" s="3">
        <v>1</v>
      </c>
      <c r="H1831" s="3"/>
      <c r="I1831" s="10" t="str">
        <f t="shared" si="28"/>
        <v>03404</v>
      </c>
    </row>
    <row r="1832" spans="1:9">
      <c r="A1832" s="66"/>
      <c r="C1832" s="68">
        <v>3404</v>
      </c>
      <c r="D1832" s="2" t="s">
        <v>11</v>
      </c>
      <c r="E1832" s="14" t="s">
        <v>1144</v>
      </c>
      <c r="F1832" s="69" t="s">
        <v>12</v>
      </c>
      <c r="G1832" s="3"/>
      <c r="H1832" s="3"/>
      <c r="I1832" s="10" t="str">
        <f t="shared" si="28"/>
        <v>03404</v>
      </c>
    </row>
    <row r="1833" spans="1:9">
      <c r="A1833" s="66"/>
      <c r="C1833" s="68">
        <v>3404</v>
      </c>
      <c r="D1833" s="2" t="s">
        <v>13</v>
      </c>
      <c r="E1833" s="14" t="s">
        <v>1144</v>
      </c>
      <c r="F1833" s="69" t="s">
        <v>14</v>
      </c>
      <c r="G1833" s="3"/>
      <c r="H1833" s="3"/>
      <c r="I1833" s="10" t="str">
        <f t="shared" si="28"/>
        <v>03404</v>
      </c>
    </row>
    <row r="1834" spans="1:9">
      <c r="A1834" s="66"/>
      <c r="C1834" s="68">
        <v>3404</v>
      </c>
      <c r="D1834" s="2" t="s">
        <v>15</v>
      </c>
      <c r="E1834" s="15" t="s">
        <v>1145</v>
      </c>
      <c r="F1834" s="69" t="s">
        <v>16</v>
      </c>
      <c r="G1834" s="3"/>
      <c r="H1834" s="3"/>
      <c r="I1834" s="10" t="str">
        <f t="shared" si="28"/>
        <v>03404</v>
      </c>
    </row>
    <row r="1835" spans="1:9">
      <c r="A1835" s="66"/>
      <c r="C1835" s="68">
        <v>3404</v>
      </c>
      <c r="D1835" s="2" t="s">
        <v>17</v>
      </c>
      <c r="E1835" s="14" t="s">
        <v>1144</v>
      </c>
      <c r="F1835" s="69" t="s">
        <v>18</v>
      </c>
      <c r="G1835" s="3">
        <v>1</v>
      </c>
      <c r="H1835" s="3"/>
      <c r="I1835" s="10" t="str">
        <f t="shared" si="28"/>
        <v>03404</v>
      </c>
    </row>
    <row r="1836" spans="1:9">
      <c r="A1836" s="66"/>
      <c r="C1836" s="68">
        <v>3404</v>
      </c>
      <c r="D1836" s="2" t="s">
        <v>19</v>
      </c>
      <c r="E1836" s="14" t="s">
        <v>1144</v>
      </c>
      <c r="F1836" s="69" t="s">
        <v>20</v>
      </c>
      <c r="G1836" s="3"/>
      <c r="H1836" s="3"/>
      <c r="I1836" s="10" t="str">
        <f t="shared" si="28"/>
        <v>03404</v>
      </c>
    </row>
    <row r="1837" spans="1:9">
      <c r="A1837" s="66"/>
      <c r="C1837" s="68">
        <v>3404</v>
      </c>
      <c r="D1837" s="2" t="s">
        <v>21</v>
      </c>
      <c r="E1837" s="4"/>
      <c r="F1837" s="69" t="s">
        <v>22</v>
      </c>
      <c r="G1837" s="3">
        <v>78</v>
      </c>
      <c r="H1837" s="3"/>
      <c r="I1837" s="10" t="str">
        <f t="shared" si="28"/>
        <v>03404</v>
      </c>
    </row>
    <row r="1838" spans="1:9">
      <c r="A1838" s="66"/>
      <c r="C1838" s="68">
        <v>3404</v>
      </c>
      <c r="D1838" s="2" t="s">
        <v>23</v>
      </c>
      <c r="E1838" s="17" t="s">
        <v>1147</v>
      </c>
      <c r="F1838" s="69" t="s">
        <v>24</v>
      </c>
      <c r="G1838" s="3">
        <v>11</v>
      </c>
      <c r="H1838" s="3">
        <v>1328</v>
      </c>
      <c r="I1838" s="10" t="str">
        <f t="shared" si="28"/>
        <v>03404</v>
      </c>
    </row>
    <row r="1839" spans="1:9">
      <c r="A1839" s="66"/>
      <c r="C1839" s="68">
        <v>3404</v>
      </c>
      <c r="D1839" s="2" t="s">
        <v>25</v>
      </c>
      <c r="E1839" s="17" t="s">
        <v>1147</v>
      </c>
      <c r="F1839" s="69" t="s">
        <v>26</v>
      </c>
      <c r="G1839" s="3"/>
      <c r="H1839" s="3"/>
      <c r="I1839" s="10" t="str">
        <f t="shared" si="28"/>
        <v>03404</v>
      </c>
    </row>
    <row r="1840" spans="1:9">
      <c r="A1840" s="66"/>
      <c r="C1840" s="68">
        <v>3404</v>
      </c>
      <c r="D1840" s="2" t="s">
        <v>27</v>
      </c>
      <c r="E1840" s="17" t="s">
        <v>1147</v>
      </c>
      <c r="F1840" s="69" t="s">
        <v>28</v>
      </c>
      <c r="G1840" s="3"/>
      <c r="H1840" s="3"/>
      <c r="I1840" s="10" t="str">
        <f t="shared" si="28"/>
        <v>03404</v>
      </c>
    </row>
    <row r="1841" spans="1:9">
      <c r="A1841" s="66"/>
      <c r="C1841" s="68">
        <v>3404</v>
      </c>
      <c r="D1841" s="2" t="s">
        <v>29</v>
      </c>
      <c r="E1841" s="18" t="s">
        <v>1148</v>
      </c>
      <c r="F1841" s="69" t="s">
        <v>30</v>
      </c>
      <c r="G1841" s="3"/>
      <c r="H1841" s="3"/>
      <c r="I1841" s="10" t="str">
        <f t="shared" si="28"/>
        <v>03404</v>
      </c>
    </row>
    <row r="1842" spans="1:9">
      <c r="A1842" s="66"/>
      <c r="C1842" s="68">
        <v>3404</v>
      </c>
      <c r="D1842" s="2" t="s">
        <v>31</v>
      </c>
      <c r="E1842" s="18" t="s">
        <v>1148</v>
      </c>
      <c r="F1842" s="69" t="s">
        <v>32</v>
      </c>
      <c r="G1842" s="3"/>
      <c r="H1842" s="3"/>
      <c r="I1842" s="10" t="str">
        <f t="shared" si="28"/>
        <v>03404</v>
      </c>
    </row>
    <row r="1843" spans="1:9">
      <c r="A1843" s="66"/>
      <c r="C1843" s="68">
        <v>3404</v>
      </c>
      <c r="D1843" s="2" t="s">
        <v>33</v>
      </c>
      <c r="E1843" s="18" t="s">
        <v>1148</v>
      </c>
      <c r="F1843" s="69" t="s">
        <v>34</v>
      </c>
      <c r="G1843" s="3"/>
      <c r="H1843" s="3"/>
      <c r="I1843" s="10" t="str">
        <f t="shared" si="28"/>
        <v>03404</v>
      </c>
    </row>
    <row r="1844" spans="1:9">
      <c r="A1844" s="66"/>
      <c r="C1844" s="68">
        <v>3404</v>
      </c>
      <c r="D1844" s="2" t="s">
        <v>35</v>
      </c>
      <c r="E1844" s="19" t="s">
        <v>1150</v>
      </c>
      <c r="F1844" s="69" t="s">
        <v>36</v>
      </c>
      <c r="G1844" s="3">
        <v>1</v>
      </c>
      <c r="H1844" s="3"/>
      <c r="I1844" s="10" t="str">
        <f t="shared" si="28"/>
        <v>03404</v>
      </c>
    </row>
    <row r="1845" spans="1:9">
      <c r="A1845" s="66"/>
      <c r="C1845" s="68">
        <v>3404</v>
      </c>
      <c r="D1845" s="2" t="s">
        <v>37</v>
      </c>
      <c r="E1845" s="23" t="s">
        <v>1149</v>
      </c>
      <c r="F1845" s="69" t="s">
        <v>38</v>
      </c>
      <c r="G1845" s="3">
        <v>4</v>
      </c>
      <c r="H1845" s="3"/>
      <c r="I1845" s="10" t="str">
        <f t="shared" si="28"/>
        <v>03404</v>
      </c>
    </row>
    <row r="1846" spans="1:9">
      <c r="A1846" s="66"/>
      <c r="C1846" s="68">
        <v>3404</v>
      </c>
      <c r="D1846" s="2" t="s">
        <v>39</v>
      </c>
      <c r="E1846" s="23" t="s">
        <v>1149</v>
      </c>
      <c r="F1846" s="69" t="s">
        <v>40</v>
      </c>
      <c r="G1846" s="3">
        <v>6</v>
      </c>
      <c r="H1846" s="3">
        <v>237</v>
      </c>
      <c r="I1846" s="10" t="str">
        <f t="shared" si="28"/>
        <v>03404</v>
      </c>
    </row>
    <row r="1847" spans="1:9">
      <c r="A1847" s="66"/>
      <c r="C1847" s="68">
        <v>3404</v>
      </c>
      <c r="D1847" s="2" t="s">
        <v>41</v>
      </c>
      <c r="E1847" s="16" t="s">
        <v>1146</v>
      </c>
      <c r="F1847" s="69" t="s">
        <v>42</v>
      </c>
      <c r="G1847" s="3">
        <v>1</v>
      </c>
      <c r="H1847" s="3"/>
      <c r="I1847" s="10" t="str">
        <f t="shared" si="28"/>
        <v>03404</v>
      </c>
    </row>
    <row r="1848" spans="1:9">
      <c r="A1848" s="66"/>
      <c r="C1848" s="68">
        <v>3404</v>
      </c>
      <c r="D1848" s="2" t="s">
        <v>43</v>
      </c>
      <c r="E1848" s="16" t="s">
        <v>1146</v>
      </c>
      <c r="F1848" s="69" t="s">
        <v>44</v>
      </c>
      <c r="G1848" s="3">
        <v>3</v>
      </c>
      <c r="H1848" s="3"/>
      <c r="I1848" s="10" t="str">
        <f t="shared" si="28"/>
        <v>03404</v>
      </c>
    </row>
    <row r="1849" spans="1:9">
      <c r="A1849" s="66"/>
      <c r="C1849" s="68">
        <v>3404</v>
      </c>
      <c r="D1849" s="2" t="s">
        <v>45</v>
      </c>
      <c r="E1849" s="16" t="s">
        <v>1146</v>
      </c>
      <c r="F1849" s="69" t="s">
        <v>46</v>
      </c>
      <c r="G1849" s="3"/>
      <c r="H1849" s="3"/>
      <c r="I1849" s="10" t="str">
        <f t="shared" si="28"/>
        <v>03404</v>
      </c>
    </row>
    <row r="1850" spans="1:9">
      <c r="A1850" s="66"/>
      <c r="C1850" s="68">
        <v>3404</v>
      </c>
      <c r="D1850" s="2" t="s">
        <v>47</v>
      </c>
      <c r="E1850" s="16" t="s">
        <v>1146</v>
      </c>
      <c r="F1850" s="69" t="s">
        <v>48</v>
      </c>
      <c r="G1850" s="3">
        <v>6</v>
      </c>
      <c r="H1850" s="3">
        <v>467</v>
      </c>
      <c r="I1850" s="10" t="str">
        <f t="shared" si="28"/>
        <v>03404</v>
      </c>
    </row>
    <row r="1851" spans="1:9">
      <c r="A1851" s="66"/>
      <c r="C1851" s="68">
        <v>3404</v>
      </c>
      <c r="D1851" s="2" t="s">
        <v>49</v>
      </c>
      <c r="E1851" s="14" t="s">
        <v>1144</v>
      </c>
      <c r="F1851" s="69" t="s">
        <v>50</v>
      </c>
      <c r="G1851" s="3">
        <v>4</v>
      </c>
      <c r="H1851" s="3">
        <v>27</v>
      </c>
      <c r="I1851" s="10" t="str">
        <f t="shared" si="28"/>
        <v>03404</v>
      </c>
    </row>
    <row r="1852" spans="1:9">
      <c r="A1852" s="66"/>
      <c r="C1852" s="68">
        <v>3404</v>
      </c>
      <c r="D1852" s="2" t="s">
        <v>51</v>
      </c>
      <c r="E1852" s="15" t="s">
        <v>1145</v>
      </c>
      <c r="F1852" s="69" t="s">
        <v>52</v>
      </c>
      <c r="G1852" s="3">
        <v>1</v>
      </c>
      <c r="H1852" s="3"/>
      <c r="I1852" s="10" t="str">
        <f t="shared" si="28"/>
        <v>03404</v>
      </c>
    </row>
    <row r="1853" spans="1:9">
      <c r="A1853" s="66"/>
      <c r="C1853" s="68">
        <v>3404</v>
      </c>
      <c r="D1853" s="2" t="s">
        <v>53</v>
      </c>
      <c r="E1853" s="15" t="s">
        <v>1145</v>
      </c>
      <c r="F1853" s="69" t="s">
        <v>54</v>
      </c>
      <c r="G1853" s="3">
        <v>10</v>
      </c>
      <c r="H1853" s="3">
        <v>791</v>
      </c>
      <c r="I1853" s="10" t="str">
        <f t="shared" si="28"/>
        <v>03404</v>
      </c>
    </row>
    <row r="1854" spans="1:9">
      <c r="A1854" s="66"/>
      <c r="C1854" s="68">
        <v>3404</v>
      </c>
      <c r="D1854" s="2" t="s">
        <v>55</v>
      </c>
      <c r="E1854" s="21" t="s">
        <v>1152</v>
      </c>
      <c r="F1854" s="69" t="s">
        <v>56</v>
      </c>
      <c r="G1854" s="3">
        <v>2</v>
      </c>
      <c r="H1854" s="3"/>
      <c r="I1854" s="10" t="str">
        <f t="shared" si="28"/>
        <v>03404</v>
      </c>
    </row>
    <row r="1855" spans="1:9">
      <c r="A1855" s="66"/>
      <c r="C1855" s="68">
        <v>3404</v>
      </c>
      <c r="D1855" s="2" t="s">
        <v>57</v>
      </c>
      <c r="E1855" s="21" t="s">
        <v>1152</v>
      </c>
      <c r="F1855" s="69" t="s">
        <v>58</v>
      </c>
      <c r="G1855" s="3">
        <v>2</v>
      </c>
      <c r="H1855" s="3"/>
      <c r="I1855" s="10" t="str">
        <f t="shared" si="28"/>
        <v>03404</v>
      </c>
    </row>
    <row r="1856" spans="1:9">
      <c r="A1856" s="66"/>
      <c r="C1856" s="68">
        <v>3404</v>
      </c>
      <c r="D1856" s="2" t="s">
        <v>59</v>
      </c>
      <c r="E1856" s="21" t="s">
        <v>1152</v>
      </c>
      <c r="F1856" s="69" t="s">
        <v>60</v>
      </c>
      <c r="G1856" s="3">
        <v>9</v>
      </c>
      <c r="H1856" s="3">
        <v>715</v>
      </c>
      <c r="I1856" s="10" t="str">
        <f t="shared" si="28"/>
        <v>03404</v>
      </c>
    </row>
    <row r="1857" spans="1:9">
      <c r="A1857" s="66"/>
      <c r="C1857" s="68">
        <v>3404</v>
      </c>
      <c r="D1857" s="2" t="s">
        <v>61</v>
      </c>
      <c r="E1857" s="20" t="s">
        <v>1151</v>
      </c>
      <c r="F1857" s="69" t="s">
        <v>62</v>
      </c>
      <c r="G1857" s="3">
        <v>3</v>
      </c>
      <c r="H1857" s="3"/>
      <c r="I1857" s="10" t="str">
        <f t="shared" si="28"/>
        <v>03404</v>
      </c>
    </row>
    <row r="1858" spans="1:9">
      <c r="A1858" s="66"/>
      <c r="C1858" s="68">
        <v>3404</v>
      </c>
      <c r="D1858" s="2" t="s">
        <v>63</v>
      </c>
      <c r="E1858" s="20" t="s">
        <v>1151</v>
      </c>
      <c r="F1858" s="69" t="s">
        <v>64</v>
      </c>
      <c r="G1858" s="3"/>
      <c r="H1858" s="3"/>
      <c r="I1858" s="10" t="str">
        <f t="shared" si="28"/>
        <v>03404</v>
      </c>
    </row>
    <row r="1859" spans="1:9">
      <c r="A1859" s="66"/>
      <c r="C1859" s="68">
        <v>3404</v>
      </c>
      <c r="D1859" s="2" t="s">
        <v>65</v>
      </c>
      <c r="E1859" s="19" t="s">
        <v>1150</v>
      </c>
      <c r="F1859" s="69" t="s">
        <v>66</v>
      </c>
      <c r="G1859" s="3">
        <v>2</v>
      </c>
      <c r="H1859" s="3"/>
      <c r="I1859" s="10" t="str">
        <f t="shared" si="28"/>
        <v>03404</v>
      </c>
    </row>
    <row r="1860" spans="1:9">
      <c r="A1860" s="66"/>
      <c r="C1860" s="68">
        <v>3404</v>
      </c>
      <c r="D1860" s="2" t="s">
        <v>67</v>
      </c>
      <c r="E1860" s="22" t="s">
        <v>1153</v>
      </c>
      <c r="F1860" s="69" t="s">
        <v>68</v>
      </c>
      <c r="G1860" s="3">
        <v>4</v>
      </c>
      <c r="H1860" s="3">
        <v>237</v>
      </c>
      <c r="I1860" s="10" t="str">
        <f t="shared" si="28"/>
        <v>03404</v>
      </c>
    </row>
    <row r="1861" spans="1:9">
      <c r="A1861" s="66"/>
      <c r="C1861" s="68">
        <v>3404</v>
      </c>
      <c r="D1861" s="2" t="s">
        <v>69</v>
      </c>
      <c r="E1861" s="21" t="s">
        <v>1152</v>
      </c>
      <c r="F1861" s="69" t="s">
        <v>70</v>
      </c>
      <c r="G1861" s="3">
        <v>9</v>
      </c>
      <c r="H1861" s="3">
        <v>835</v>
      </c>
      <c r="I1861" s="10" t="str">
        <f t="shared" si="28"/>
        <v>03404</v>
      </c>
    </row>
    <row r="1862" spans="1:9">
      <c r="A1862" s="66"/>
      <c r="C1862" s="66">
        <v>3404</v>
      </c>
      <c r="E1862" s="71"/>
      <c r="F1862" s="69" t="s">
        <v>71</v>
      </c>
      <c r="G1862" s="3">
        <v>79</v>
      </c>
      <c r="H1862" s="3">
        <v>10793</v>
      </c>
      <c r="I1862" s="10" t="str">
        <f t="shared" si="28"/>
        <v>03404</v>
      </c>
    </row>
    <row r="1863" spans="1:9">
      <c r="A1863" s="65" t="s">
        <v>185</v>
      </c>
      <c r="B1863" s="2" t="s">
        <v>186</v>
      </c>
      <c r="C1863" s="68">
        <v>3405</v>
      </c>
      <c r="D1863" s="2" t="s">
        <v>9</v>
      </c>
      <c r="E1863" s="14" t="s">
        <v>1144</v>
      </c>
      <c r="F1863" s="69" t="s">
        <v>10</v>
      </c>
      <c r="G1863" s="3"/>
      <c r="H1863" s="3"/>
      <c r="I1863" s="10" t="str">
        <f t="shared" si="28"/>
        <v>03405</v>
      </c>
    </row>
    <row r="1864" spans="1:9">
      <c r="A1864" s="66"/>
      <c r="C1864" s="68">
        <v>3405</v>
      </c>
      <c r="D1864" s="2" t="s">
        <v>11</v>
      </c>
      <c r="E1864" s="14" t="s">
        <v>1144</v>
      </c>
      <c r="F1864" s="69" t="s">
        <v>12</v>
      </c>
      <c r="G1864" s="3"/>
      <c r="H1864" s="3"/>
      <c r="I1864" s="10" t="str">
        <f t="shared" si="28"/>
        <v>03405</v>
      </c>
    </row>
    <row r="1865" spans="1:9">
      <c r="A1865" s="66"/>
      <c r="C1865" s="68">
        <v>3405</v>
      </c>
      <c r="D1865" s="2" t="s">
        <v>13</v>
      </c>
      <c r="E1865" s="14" t="s">
        <v>1144</v>
      </c>
      <c r="F1865" s="69" t="s">
        <v>14</v>
      </c>
      <c r="G1865" s="3"/>
      <c r="H1865" s="3"/>
      <c r="I1865" s="10" t="str">
        <f t="shared" ref="I1865:I1928" si="29">IF(A1865="",I1864,A1865)</f>
        <v>03405</v>
      </c>
    </row>
    <row r="1866" spans="1:9">
      <c r="A1866" s="66"/>
      <c r="C1866" s="68">
        <v>3405</v>
      </c>
      <c r="D1866" s="2" t="s">
        <v>15</v>
      </c>
      <c r="E1866" s="15" t="s">
        <v>1145</v>
      </c>
      <c r="F1866" s="69" t="s">
        <v>16</v>
      </c>
      <c r="G1866" s="3"/>
      <c r="H1866" s="3"/>
      <c r="I1866" s="10" t="str">
        <f t="shared" si="29"/>
        <v>03405</v>
      </c>
    </row>
    <row r="1867" spans="1:9">
      <c r="A1867" s="66"/>
      <c r="C1867" s="68">
        <v>3405</v>
      </c>
      <c r="D1867" s="2" t="s">
        <v>17</v>
      </c>
      <c r="E1867" s="14" t="s">
        <v>1144</v>
      </c>
      <c r="F1867" s="69" t="s">
        <v>18</v>
      </c>
      <c r="G1867" s="3"/>
      <c r="H1867" s="3"/>
      <c r="I1867" s="10" t="str">
        <f t="shared" si="29"/>
        <v>03405</v>
      </c>
    </row>
    <row r="1868" spans="1:9">
      <c r="A1868" s="66"/>
      <c r="C1868" s="68">
        <v>3405</v>
      </c>
      <c r="D1868" s="2" t="s">
        <v>19</v>
      </c>
      <c r="E1868" s="14" t="s">
        <v>1144</v>
      </c>
      <c r="F1868" s="69" t="s">
        <v>20</v>
      </c>
      <c r="G1868" s="3"/>
      <c r="H1868" s="3"/>
      <c r="I1868" s="10" t="str">
        <f t="shared" si="29"/>
        <v>03405</v>
      </c>
    </row>
    <row r="1869" spans="1:9">
      <c r="A1869" s="66"/>
      <c r="C1869" s="68">
        <v>3405</v>
      </c>
      <c r="D1869" s="2" t="s">
        <v>21</v>
      </c>
      <c r="E1869" s="4"/>
      <c r="F1869" s="69" t="s">
        <v>22</v>
      </c>
      <c r="G1869" s="3">
        <v>30</v>
      </c>
      <c r="H1869" s="3">
        <v>3039</v>
      </c>
      <c r="I1869" s="10" t="str">
        <f t="shared" si="29"/>
        <v>03405</v>
      </c>
    </row>
    <row r="1870" spans="1:9">
      <c r="A1870" s="66"/>
      <c r="C1870" s="68">
        <v>3405</v>
      </c>
      <c r="D1870" s="2" t="s">
        <v>23</v>
      </c>
      <c r="E1870" s="17" t="s">
        <v>1147</v>
      </c>
      <c r="F1870" s="69" t="s">
        <v>24</v>
      </c>
      <c r="G1870" s="3">
        <v>5</v>
      </c>
      <c r="H1870" s="3">
        <v>589</v>
      </c>
      <c r="I1870" s="10" t="str">
        <f t="shared" si="29"/>
        <v>03405</v>
      </c>
    </row>
    <row r="1871" spans="1:9">
      <c r="A1871" s="66"/>
      <c r="C1871" s="68">
        <v>3405</v>
      </c>
      <c r="D1871" s="2" t="s">
        <v>25</v>
      </c>
      <c r="E1871" s="17" t="s">
        <v>1147</v>
      </c>
      <c r="F1871" s="69" t="s">
        <v>26</v>
      </c>
      <c r="G1871" s="3"/>
      <c r="H1871" s="3"/>
      <c r="I1871" s="10" t="str">
        <f t="shared" si="29"/>
        <v>03405</v>
      </c>
    </row>
    <row r="1872" spans="1:9">
      <c r="A1872" s="66"/>
      <c r="C1872" s="68">
        <v>3405</v>
      </c>
      <c r="D1872" s="2" t="s">
        <v>27</v>
      </c>
      <c r="E1872" s="17" t="s">
        <v>1147</v>
      </c>
      <c r="F1872" s="69" t="s">
        <v>28</v>
      </c>
      <c r="G1872" s="3"/>
      <c r="H1872" s="3"/>
      <c r="I1872" s="10" t="str">
        <f t="shared" si="29"/>
        <v>03405</v>
      </c>
    </row>
    <row r="1873" spans="1:9">
      <c r="A1873" s="66"/>
      <c r="C1873" s="68">
        <v>3405</v>
      </c>
      <c r="D1873" s="2" t="s">
        <v>29</v>
      </c>
      <c r="E1873" s="18" t="s">
        <v>1148</v>
      </c>
      <c r="F1873" s="69" t="s">
        <v>30</v>
      </c>
      <c r="G1873" s="3"/>
      <c r="H1873" s="3"/>
      <c r="I1873" s="10" t="str">
        <f t="shared" si="29"/>
        <v>03405</v>
      </c>
    </row>
    <row r="1874" spans="1:9">
      <c r="A1874" s="66"/>
      <c r="C1874" s="68">
        <v>3405</v>
      </c>
      <c r="D1874" s="2" t="s">
        <v>31</v>
      </c>
      <c r="E1874" s="18" t="s">
        <v>1148</v>
      </c>
      <c r="F1874" s="69" t="s">
        <v>32</v>
      </c>
      <c r="G1874" s="3"/>
      <c r="H1874" s="3"/>
      <c r="I1874" s="10" t="str">
        <f t="shared" si="29"/>
        <v>03405</v>
      </c>
    </row>
    <row r="1875" spans="1:9">
      <c r="A1875" s="66"/>
      <c r="C1875" s="68">
        <v>3405</v>
      </c>
      <c r="D1875" s="2" t="s">
        <v>33</v>
      </c>
      <c r="E1875" s="18" t="s">
        <v>1148</v>
      </c>
      <c r="F1875" s="69" t="s">
        <v>34</v>
      </c>
      <c r="G1875" s="3"/>
      <c r="H1875" s="3"/>
      <c r="I1875" s="10" t="str">
        <f t="shared" si="29"/>
        <v>03405</v>
      </c>
    </row>
    <row r="1876" spans="1:9">
      <c r="A1876" s="66"/>
      <c r="C1876" s="68">
        <v>3405</v>
      </c>
      <c r="D1876" s="2" t="s">
        <v>35</v>
      </c>
      <c r="E1876" s="19" t="s">
        <v>1150</v>
      </c>
      <c r="F1876" s="69" t="s">
        <v>36</v>
      </c>
      <c r="G1876" s="3"/>
      <c r="H1876" s="3"/>
      <c r="I1876" s="10" t="str">
        <f t="shared" si="29"/>
        <v>03405</v>
      </c>
    </row>
    <row r="1877" spans="1:9">
      <c r="A1877" s="66"/>
      <c r="C1877" s="68">
        <v>3405</v>
      </c>
      <c r="D1877" s="2" t="s">
        <v>37</v>
      </c>
      <c r="E1877" s="23" t="s">
        <v>1149</v>
      </c>
      <c r="F1877" s="69" t="s">
        <v>38</v>
      </c>
      <c r="G1877" s="3"/>
      <c r="H1877" s="3"/>
      <c r="I1877" s="10" t="str">
        <f t="shared" si="29"/>
        <v>03405</v>
      </c>
    </row>
    <row r="1878" spans="1:9">
      <c r="A1878" s="66"/>
      <c r="C1878" s="68">
        <v>3405</v>
      </c>
      <c r="D1878" s="2" t="s">
        <v>39</v>
      </c>
      <c r="E1878" s="23" t="s">
        <v>1149</v>
      </c>
      <c r="F1878" s="69" t="s">
        <v>40</v>
      </c>
      <c r="G1878" s="3">
        <v>1</v>
      </c>
      <c r="H1878" s="3"/>
      <c r="I1878" s="10" t="str">
        <f t="shared" si="29"/>
        <v>03405</v>
      </c>
    </row>
    <row r="1879" spans="1:9">
      <c r="A1879" s="66"/>
      <c r="C1879" s="68">
        <v>3405</v>
      </c>
      <c r="D1879" s="2" t="s">
        <v>41</v>
      </c>
      <c r="E1879" s="16" t="s">
        <v>1146</v>
      </c>
      <c r="F1879" s="69" t="s">
        <v>42</v>
      </c>
      <c r="G1879" s="3"/>
      <c r="H1879" s="3"/>
      <c r="I1879" s="10" t="str">
        <f t="shared" si="29"/>
        <v>03405</v>
      </c>
    </row>
    <row r="1880" spans="1:9">
      <c r="A1880" s="66"/>
      <c r="C1880" s="68">
        <v>3405</v>
      </c>
      <c r="D1880" s="2" t="s">
        <v>43</v>
      </c>
      <c r="E1880" s="16" t="s">
        <v>1146</v>
      </c>
      <c r="F1880" s="69" t="s">
        <v>44</v>
      </c>
      <c r="G1880" s="3">
        <v>2</v>
      </c>
      <c r="H1880" s="3"/>
      <c r="I1880" s="10" t="str">
        <f t="shared" si="29"/>
        <v>03405</v>
      </c>
    </row>
    <row r="1881" spans="1:9">
      <c r="A1881" s="66"/>
      <c r="C1881" s="68">
        <v>3405</v>
      </c>
      <c r="D1881" s="2" t="s">
        <v>45</v>
      </c>
      <c r="E1881" s="16" t="s">
        <v>1146</v>
      </c>
      <c r="F1881" s="69" t="s">
        <v>46</v>
      </c>
      <c r="G1881" s="3"/>
      <c r="H1881" s="3"/>
      <c r="I1881" s="10" t="str">
        <f t="shared" si="29"/>
        <v>03405</v>
      </c>
    </row>
    <row r="1882" spans="1:9">
      <c r="A1882" s="66"/>
      <c r="C1882" s="68">
        <v>3405</v>
      </c>
      <c r="D1882" s="2" t="s">
        <v>47</v>
      </c>
      <c r="E1882" s="16" t="s">
        <v>1146</v>
      </c>
      <c r="F1882" s="69" t="s">
        <v>48</v>
      </c>
      <c r="G1882" s="3">
        <v>2</v>
      </c>
      <c r="H1882" s="3"/>
      <c r="I1882" s="10" t="str">
        <f t="shared" si="29"/>
        <v>03405</v>
      </c>
    </row>
    <row r="1883" spans="1:9">
      <c r="A1883" s="66"/>
      <c r="C1883" s="68">
        <v>3405</v>
      </c>
      <c r="D1883" s="2" t="s">
        <v>49</v>
      </c>
      <c r="E1883" s="14" t="s">
        <v>1144</v>
      </c>
      <c r="F1883" s="69" t="s">
        <v>50</v>
      </c>
      <c r="G1883" s="3">
        <v>2</v>
      </c>
      <c r="H1883" s="3"/>
      <c r="I1883" s="10" t="str">
        <f t="shared" si="29"/>
        <v>03405</v>
      </c>
    </row>
    <row r="1884" spans="1:9">
      <c r="A1884" s="66"/>
      <c r="C1884" s="68">
        <v>3405</v>
      </c>
      <c r="D1884" s="2" t="s">
        <v>51</v>
      </c>
      <c r="E1884" s="15" t="s">
        <v>1145</v>
      </c>
      <c r="F1884" s="69" t="s">
        <v>52</v>
      </c>
      <c r="G1884" s="3"/>
      <c r="H1884" s="3"/>
      <c r="I1884" s="10" t="str">
        <f t="shared" si="29"/>
        <v>03405</v>
      </c>
    </row>
    <row r="1885" spans="1:9">
      <c r="A1885" s="66"/>
      <c r="C1885" s="68">
        <v>3405</v>
      </c>
      <c r="D1885" s="2" t="s">
        <v>53</v>
      </c>
      <c r="E1885" s="15" t="s">
        <v>1145</v>
      </c>
      <c r="F1885" s="69" t="s">
        <v>54</v>
      </c>
      <c r="G1885" s="3">
        <v>4</v>
      </c>
      <c r="H1885" s="3">
        <v>103</v>
      </c>
      <c r="I1885" s="10" t="str">
        <f t="shared" si="29"/>
        <v>03405</v>
      </c>
    </row>
    <row r="1886" spans="1:9">
      <c r="A1886" s="66"/>
      <c r="C1886" s="68">
        <v>3405</v>
      </c>
      <c r="D1886" s="2" t="s">
        <v>55</v>
      </c>
      <c r="E1886" s="21" t="s">
        <v>1152</v>
      </c>
      <c r="F1886" s="69" t="s">
        <v>56</v>
      </c>
      <c r="G1886" s="3"/>
      <c r="H1886" s="3"/>
      <c r="I1886" s="10" t="str">
        <f t="shared" si="29"/>
        <v>03405</v>
      </c>
    </row>
    <row r="1887" spans="1:9">
      <c r="A1887" s="66"/>
      <c r="C1887" s="68">
        <v>3405</v>
      </c>
      <c r="D1887" s="2" t="s">
        <v>57</v>
      </c>
      <c r="E1887" s="21" t="s">
        <v>1152</v>
      </c>
      <c r="F1887" s="69" t="s">
        <v>58</v>
      </c>
      <c r="G1887" s="3"/>
      <c r="H1887" s="3"/>
      <c r="I1887" s="10" t="str">
        <f t="shared" si="29"/>
        <v>03405</v>
      </c>
    </row>
    <row r="1888" spans="1:9">
      <c r="A1888" s="66"/>
      <c r="C1888" s="68">
        <v>3405</v>
      </c>
      <c r="D1888" s="2" t="s">
        <v>59</v>
      </c>
      <c r="E1888" s="21" t="s">
        <v>1152</v>
      </c>
      <c r="F1888" s="69" t="s">
        <v>60</v>
      </c>
      <c r="G1888" s="3">
        <v>3</v>
      </c>
      <c r="H1888" s="3"/>
      <c r="I1888" s="10" t="str">
        <f t="shared" si="29"/>
        <v>03405</v>
      </c>
    </row>
    <row r="1889" spans="1:9">
      <c r="A1889" s="66"/>
      <c r="C1889" s="68">
        <v>3405</v>
      </c>
      <c r="D1889" s="2" t="s">
        <v>61</v>
      </c>
      <c r="E1889" s="20" t="s">
        <v>1151</v>
      </c>
      <c r="F1889" s="69" t="s">
        <v>62</v>
      </c>
      <c r="G1889" s="3">
        <v>1</v>
      </c>
      <c r="H1889" s="3"/>
      <c r="I1889" s="10" t="str">
        <f t="shared" si="29"/>
        <v>03405</v>
      </c>
    </row>
    <row r="1890" spans="1:9">
      <c r="A1890" s="66"/>
      <c r="C1890" s="68">
        <v>3405</v>
      </c>
      <c r="D1890" s="2" t="s">
        <v>63</v>
      </c>
      <c r="E1890" s="20" t="s">
        <v>1151</v>
      </c>
      <c r="F1890" s="69" t="s">
        <v>64</v>
      </c>
      <c r="G1890" s="3">
        <v>1</v>
      </c>
      <c r="H1890" s="3"/>
      <c r="I1890" s="10" t="str">
        <f t="shared" si="29"/>
        <v>03405</v>
      </c>
    </row>
    <row r="1891" spans="1:9">
      <c r="A1891" s="66"/>
      <c r="C1891" s="68">
        <v>3405</v>
      </c>
      <c r="D1891" s="2" t="s">
        <v>65</v>
      </c>
      <c r="E1891" s="19" t="s">
        <v>1150</v>
      </c>
      <c r="F1891" s="69" t="s">
        <v>66</v>
      </c>
      <c r="G1891" s="3"/>
      <c r="H1891" s="3"/>
      <c r="I1891" s="10" t="str">
        <f t="shared" si="29"/>
        <v>03405</v>
      </c>
    </row>
    <row r="1892" spans="1:9">
      <c r="A1892" s="66"/>
      <c r="C1892" s="68">
        <v>3405</v>
      </c>
      <c r="D1892" s="2" t="s">
        <v>67</v>
      </c>
      <c r="E1892" s="22" t="s">
        <v>1153</v>
      </c>
      <c r="F1892" s="69" t="s">
        <v>68</v>
      </c>
      <c r="G1892" s="3"/>
      <c r="H1892" s="3"/>
      <c r="I1892" s="10" t="str">
        <f t="shared" si="29"/>
        <v>03405</v>
      </c>
    </row>
    <row r="1893" spans="1:9">
      <c r="A1893" s="66"/>
      <c r="C1893" s="68">
        <v>3405</v>
      </c>
      <c r="D1893" s="2" t="s">
        <v>69</v>
      </c>
      <c r="E1893" s="21" t="s">
        <v>1152</v>
      </c>
      <c r="F1893" s="69" t="s">
        <v>70</v>
      </c>
      <c r="G1893" s="3">
        <v>9</v>
      </c>
      <c r="H1893" s="3">
        <v>580</v>
      </c>
      <c r="I1893" s="10" t="str">
        <f t="shared" si="29"/>
        <v>03405</v>
      </c>
    </row>
    <row r="1894" spans="1:9">
      <c r="A1894" s="66"/>
      <c r="C1894" s="66">
        <v>3405</v>
      </c>
      <c r="E1894" s="71"/>
      <c r="F1894" s="69" t="s">
        <v>71</v>
      </c>
      <c r="G1894" s="3">
        <v>30</v>
      </c>
      <c r="H1894" s="3">
        <v>3039</v>
      </c>
      <c r="I1894" s="10" t="str">
        <f t="shared" si="29"/>
        <v>03405</v>
      </c>
    </row>
    <row r="1895" spans="1:9">
      <c r="A1895" s="65" t="s">
        <v>187</v>
      </c>
      <c r="B1895" s="2" t="s">
        <v>188</v>
      </c>
      <c r="C1895" s="68">
        <v>3451</v>
      </c>
      <c r="D1895" s="2" t="s">
        <v>9</v>
      </c>
      <c r="E1895" s="14" t="s">
        <v>1144</v>
      </c>
      <c r="F1895" s="69" t="s">
        <v>10</v>
      </c>
      <c r="G1895" s="3"/>
      <c r="H1895" s="3"/>
      <c r="I1895" s="10" t="str">
        <f t="shared" si="29"/>
        <v>03451</v>
      </c>
    </row>
    <row r="1896" spans="1:9">
      <c r="A1896" s="66"/>
      <c r="C1896" s="68">
        <v>3451</v>
      </c>
      <c r="D1896" s="2" t="s">
        <v>11</v>
      </c>
      <c r="E1896" s="14" t="s">
        <v>1144</v>
      </c>
      <c r="F1896" s="69" t="s">
        <v>12</v>
      </c>
      <c r="G1896" s="3"/>
      <c r="H1896" s="3"/>
      <c r="I1896" s="10" t="str">
        <f t="shared" si="29"/>
        <v>03451</v>
      </c>
    </row>
    <row r="1897" spans="1:9">
      <c r="A1897" s="66"/>
      <c r="C1897" s="68">
        <v>3451</v>
      </c>
      <c r="D1897" s="2" t="s">
        <v>13</v>
      </c>
      <c r="E1897" s="14" t="s">
        <v>1144</v>
      </c>
      <c r="F1897" s="69" t="s">
        <v>14</v>
      </c>
      <c r="G1897" s="3"/>
      <c r="H1897" s="3"/>
      <c r="I1897" s="10" t="str">
        <f t="shared" si="29"/>
        <v>03451</v>
      </c>
    </row>
    <row r="1898" spans="1:9">
      <c r="A1898" s="66"/>
      <c r="C1898" s="68">
        <v>3451</v>
      </c>
      <c r="D1898" s="2" t="s">
        <v>15</v>
      </c>
      <c r="E1898" s="15" t="s">
        <v>1145</v>
      </c>
      <c r="F1898" s="69" t="s">
        <v>16</v>
      </c>
      <c r="G1898" s="3"/>
      <c r="H1898" s="3"/>
      <c r="I1898" s="10" t="str">
        <f t="shared" si="29"/>
        <v>03451</v>
      </c>
    </row>
    <row r="1899" spans="1:9">
      <c r="A1899" s="66"/>
      <c r="C1899" s="68">
        <v>3451</v>
      </c>
      <c r="D1899" s="2" t="s">
        <v>17</v>
      </c>
      <c r="E1899" s="14" t="s">
        <v>1144</v>
      </c>
      <c r="F1899" s="69" t="s">
        <v>18</v>
      </c>
      <c r="G1899" s="3"/>
      <c r="H1899" s="3"/>
      <c r="I1899" s="10" t="str">
        <f t="shared" si="29"/>
        <v>03451</v>
      </c>
    </row>
    <row r="1900" spans="1:9">
      <c r="A1900" s="66"/>
      <c r="C1900" s="68">
        <v>3451</v>
      </c>
      <c r="D1900" s="2" t="s">
        <v>19</v>
      </c>
      <c r="E1900" s="14" t="s">
        <v>1144</v>
      </c>
      <c r="F1900" s="69" t="s">
        <v>20</v>
      </c>
      <c r="G1900" s="3"/>
      <c r="H1900" s="3"/>
      <c r="I1900" s="10" t="str">
        <f t="shared" si="29"/>
        <v>03451</v>
      </c>
    </row>
    <row r="1901" spans="1:9">
      <c r="A1901" s="66"/>
      <c r="C1901" s="68">
        <v>3451</v>
      </c>
      <c r="D1901" s="2" t="s">
        <v>21</v>
      </c>
      <c r="E1901" s="4"/>
      <c r="F1901" s="69" t="s">
        <v>22</v>
      </c>
      <c r="G1901" s="3">
        <v>78</v>
      </c>
      <c r="H1901" s="3">
        <v>7420</v>
      </c>
      <c r="I1901" s="10" t="str">
        <f t="shared" si="29"/>
        <v>03451</v>
      </c>
    </row>
    <row r="1902" spans="1:9">
      <c r="A1902" s="66"/>
      <c r="C1902" s="68">
        <v>3451</v>
      </c>
      <c r="D1902" s="2" t="s">
        <v>23</v>
      </c>
      <c r="E1902" s="17" t="s">
        <v>1147</v>
      </c>
      <c r="F1902" s="69" t="s">
        <v>24</v>
      </c>
      <c r="G1902" s="3">
        <v>20</v>
      </c>
      <c r="H1902" s="3">
        <v>2998</v>
      </c>
      <c r="I1902" s="10" t="str">
        <f t="shared" si="29"/>
        <v>03451</v>
      </c>
    </row>
    <row r="1903" spans="1:9">
      <c r="A1903" s="66"/>
      <c r="C1903" s="68">
        <v>3451</v>
      </c>
      <c r="D1903" s="2" t="s">
        <v>25</v>
      </c>
      <c r="E1903" s="17" t="s">
        <v>1147</v>
      </c>
      <c r="F1903" s="69" t="s">
        <v>26</v>
      </c>
      <c r="G1903" s="3"/>
      <c r="H1903" s="3"/>
      <c r="I1903" s="10" t="str">
        <f t="shared" si="29"/>
        <v>03451</v>
      </c>
    </row>
    <row r="1904" spans="1:9">
      <c r="A1904" s="66"/>
      <c r="C1904" s="68">
        <v>3451</v>
      </c>
      <c r="D1904" s="2" t="s">
        <v>27</v>
      </c>
      <c r="E1904" s="17" t="s">
        <v>1147</v>
      </c>
      <c r="F1904" s="69" t="s">
        <v>28</v>
      </c>
      <c r="G1904" s="3"/>
      <c r="H1904" s="3"/>
      <c r="I1904" s="10" t="str">
        <f t="shared" si="29"/>
        <v>03451</v>
      </c>
    </row>
    <row r="1905" spans="1:9">
      <c r="A1905" s="66"/>
      <c r="C1905" s="68">
        <v>3451</v>
      </c>
      <c r="D1905" s="2" t="s">
        <v>29</v>
      </c>
      <c r="E1905" s="18" t="s">
        <v>1148</v>
      </c>
      <c r="F1905" s="69" t="s">
        <v>30</v>
      </c>
      <c r="G1905" s="3"/>
      <c r="H1905" s="3"/>
      <c r="I1905" s="10" t="str">
        <f t="shared" si="29"/>
        <v>03451</v>
      </c>
    </row>
    <row r="1906" spans="1:9">
      <c r="A1906" s="66"/>
      <c r="C1906" s="68">
        <v>3451</v>
      </c>
      <c r="D1906" s="2" t="s">
        <v>31</v>
      </c>
      <c r="E1906" s="18" t="s">
        <v>1148</v>
      </c>
      <c r="F1906" s="69" t="s">
        <v>32</v>
      </c>
      <c r="G1906" s="3"/>
      <c r="H1906" s="3"/>
      <c r="I1906" s="10" t="str">
        <f t="shared" si="29"/>
        <v>03451</v>
      </c>
    </row>
    <row r="1907" spans="1:9">
      <c r="A1907" s="66"/>
      <c r="C1907" s="68">
        <v>3451</v>
      </c>
      <c r="D1907" s="2" t="s">
        <v>33</v>
      </c>
      <c r="E1907" s="18" t="s">
        <v>1148</v>
      </c>
      <c r="F1907" s="69" t="s">
        <v>34</v>
      </c>
      <c r="G1907" s="3">
        <v>1</v>
      </c>
      <c r="H1907" s="3"/>
      <c r="I1907" s="10" t="str">
        <f t="shared" si="29"/>
        <v>03451</v>
      </c>
    </row>
    <row r="1908" spans="1:9">
      <c r="A1908" s="66"/>
      <c r="C1908" s="68">
        <v>3451</v>
      </c>
      <c r="D1908" s="2" t="s">
        <v>35</v>
      </c>
      <c r="E1908" s="19" t="s">
        <v>1150</v>
      </c>
      <c r="F1908" s="69" t="s">
        <v>36</v>
      </c>
      <c r="G1908" s="3">
        <v>3</v>
      </c>
      <c r="H1908" s="3"/>
      <c r="I1908" s="10" t="str">
        <f t="shared" si="29"/>
        <v>03451</v>
      </c>
    </row>
    <row r="1909" spans="1:9">
      <c r="A1909" s="66"/>
      <c r="C1909" s="68">
        <v>3451</v>
      </c>
      <c r="D1909" s="2" t="s">
        <v>37</v>
      </c>
      <c r="E1909" s="23" t="s">
        <v>1149</v>
      </c>
      <c r="F1909" s="69" t="s">
        <v>38</v>
      </c>
      <c r="G1909" s="3">
        <v>2</v>
      </c>
      <c r="H1909" s="3"/>
      <c r="I1909" s="10" t="str">
        <f t="shared" si="29"/>
        <v>03451</v>
      </c>
    </row>
    <row r="1910" spans="1:9">
      <c r="A1910" s="66"/>
      <c r="C1910" s="68">
        <v>3451</v>
      </c>
      <c r="D1910" s="2" t="s">
        <v>39</v>
      </c>
      <c r="E1910" s="23" t="s">
        <v>1149</v>
      </c>
      <c r="F1910" s="69" t="s">
        <v>40</v>
      </c>
      <c r="G1910" s="3">
        <v>4</v>
      </c>
      <c r="H1910" s="3">
        <v>175</v>
      </c>
      <c r="I1910" s="10" t="str">
        <f t="shared" si="29"/>
        <v>03451</v>
      </c>
    </row>
    <row r="1911" spans="1:9">
      <c r="A1911" s="66"/>
      <c r="C1911" s="68">
        <v>3451</v>
      </c>
      <c r="D1911" s="2" t="s">
        <v>41</v>
      </c>
      <c r="E1911" s="16" t="s">
        <v>1146</v>
      </c>
      <c r="F1911" s="69" t="s">
        <v>42</v>
      </c>
      <c r="G1911" s="3"/>
      <c r="H1911" s="3"/>
      <c r="I1911" s="10" t="str">
        <f t="shared" si="29"/>
        <v>03451</v>
      </c>
    </row>
    <row r="1912" spans="1:9">
      <c r="A1912" s="66"/>
      <c r="C1912" s="68">
        <v>3451</v>
      </c>
      <c r="D1912" s="2" t="s">
        <v>43</v>
      </c>
      <c r="E1912" s="16" t="s">
        <v>1146</v>
      </c>
      <c r="F1912" s="69" t="s">
        <v>44</v>
      </c>
      <c r="G1912" s="3">
        <v>2</v>
      </c>
      <c r="H1912" s="3"/>
      <c r="I1912" s="10" t="str">
        <f t="shared" si="29"/>
        <v>03451</v>
      </c>
    </row>
    <row r="1913" spans="1:9">
      <c r="A1913" s="66"/>
      <c r="C1913" s="68">
        <v>3451</v>
      </c>
      <c r="D1913" s="2" t="s">
        <v>45</v>
      </c>
      <c r="E1913" s="16" t="s">
        <v>1146</v>
      </c>
      <c r="F1913" s="69" t="s">
        <v>46</v>
      </c>
      <c r="G1913" s="3"/>
      <c r="H1913" s="3"/>
      <c r="I1913" s="10" t="str">
        <f t="shared" si="29"/>
        <v>03451</v>
      </c>
    </row>
    <row r="1914" spans="1:9">
      <c r="A1914" s="66"/>
      <c r="C1914" s="68">
        <v>3451</v>
      </c>
      <c r="D1914" s="2" t="s">
        <v>47</v>
      </c>
      <c r="E1914" s="16" t="s">
        <v>1146</v>
      </c>
      <c r="F1914" s="69" t="s">
        <v>48</v>
      </c>
      <c r="G1914" s="3">
        <v>5</v>
      </c>
      <c r="H1914" s="3">
        <v>377</v>
      </c>
      <c r="I1914" s="10" t="str">
        <f t="shared" si="29"/>
        <v>03451</v>
      </c>
    </row>
    <row r="1915" spans="1:9">
      <c r="A1915" s="66"/>
      <c r="C1915" s="68">
        <v>3451</v>
      </c>
      <c r="D1915" s="2" t="s">
        <v>49</v>
      </c>
      <c r="E1915" s="14" t="s">
        <v>1144</v>
      </c>
      <c r="F1915" s="69" t="s">
        <v>50</v>
      </c>
      <c r="G1915" s="3">
        <v>10</v>
      </c>
      <c r="H1915" s="3">
        <v>506</v>
      </c>
      <c r="I1915" s="10" t="str">
        <f t="shared" si="29"/>
        <v>03451</v>
      </c>
    </row>
    <row r="1916" spans="1:9">
      <c r="A1916" s="66"/>
      <c r="C1916" s="68">
        <v>3451</v>
      </c>
      <c r="D1916" s="2" t="s">
        <v>51</v>
      </c>
      <c r="E1916" s="15" t="s">
        <v>1145</v>
      </c>
      <c r="F1916" s="69" t="s">
        <v>52</v>
      </c>
      <c r="G1916" s="3"/>
      <c r="H1916" s="3"/>
      <c r="I1916" s="10" t="str">
        <f t="shared" si="29"/>
        <v>03451</v>
      </c>
    </row>
    <row r="1917" spans="1:9">
      <c r="A1917" s="66"/>
      <c r="C1917" s="68">
        <v>3451</v>
      </c>
      <c r="D1917" s="2" t="s">
        <v>53</v>
      </c>
      <c r="E1917" s="15" t="s">
        <v>1145</v>
      </c>
      <c r="F1917" s="69" t="s">
        <v>54</v>
      </c>
      <c r="G1917" s="3">
        <v>16</v>
      </c>
      <c r="H1917" s="3">
        <v>1359</v>
      </c>
      <c r="I1917" s="10" t="str">
        <f t="shared" si="29"/>
        <v>03451</v>
      </c>
    </row>
    <row r="1918" spans="1:9">
      <c r="A1918" s="66"/>
      <c r="C1918" s="68">
        <v>3451</v>
      </c>
      <c r="D1918" s="2" t="s">
        <v>55</v>
      </c>
      <c r="E1918" s="21" t="s">
        <v>1152</v>
      </c>
      <c r="F1918" s="69" t="s">
        <v>56</v>
      </c>
      <c r="G1918" s="3">
        <v>2</v>
      </c>
      <c r="H1918" s="3"/>
      <c r="I1918" s="10" t="str">
        <f t="shared" si="29"/>
        <v>03451</v>
      </c>
    </row>
    <row r="1919" spans="1:9">
      <c r="A1919" s="66"/>
      <c r="C1919" s="68">
        <v>3451</v>
      </c>
      <c r="D1919" s="2" t="s">
        <v>57</v>
      </c>
      <c r="E1919" s="21" t="s">
        <v>1152</v>
      </c>
      <c r="F1919" s="69" t="s">
        <v>58</v>
      </c>
      <c r="G1919" s="3"/>
      <c r="H1919" s="3"/>
      <c r="I1919" s="10" t="str">
        <f t="shared" si="29"/>
        <v>03451</v>
      </c>
    </row>
    <row r="1920" spans="1:9">
      <c r="A1920" s="66"/>
      <c r="C1920" s="68">
        <v>3451</v>
      </c>
      <c r="D1920" s="2" t="s">
        <v>59</v>
      </c>
      <c r="E1920" s="21" t="s">
        <v>1152</v>
      </c>
      <c r="F1920" s="69" t="s">
        <v>60</v>
      </c>
      <c r="G1920" s="3">
        <v>9</v>
      </c>
      <c r="H1920" s="3">
        <v>1029</v>
      </c>
      <c r="I1920" s="10" t="str">
        <f t="shared" si="29"/>
        <v>03451</v>
      </c>
    </row>
    <row r="1921" spans="1:9">
      <c r="A1921" s="66"/>
      <c r="C1921" s="68">
        <v>3451</v>
      </c>
      <c r="D1921" s="2" t="s">
        <v>61</v>
      </c>
      <c r="E1921" s="20" t="s">
        <v>1151</v>
      </c>
      <c r="F1921" s="69" t="s">
        <v>62</v>
      </c>
      <c r="G1921" s="3">
        <v>1</v>
      </c>
      <c r="H1921" s="3"/>
      <c r="I1921" s="10" t="str">
        <f t="shared" si="29"/>
        <v>03451</v>
      </c>
    </row>
    <row r="1922" spans="1:9">
      <c r="A1922" s="66"/>
      <c r="C1922" s="68">
        <v>3451</v>
      </c>
      <c r="D1922" s="2" t="s">
        <v>63</v>
      </c>
      <c r="E1922" s="20" t="s">
        <v>1151</v>
      </c>
      <c r="F1922" s="69" t="s">
        <v>64</v>
      </c>
      <c r="G1922" s="3"/>
      <c r="H1922" s="3"/>
      <c r="I1922" s="10" t="str">
        <f t="shared" si="29"/>
        <v>03451</v>
      </c>
    </row>
    <row r="1923" spans="1:9">
      <c r="A1923" s="66"/>
      <c r="C1923" s="68">
        <v>3451</v>
      </c>
      <c r="D1923" s="2" t="s">
        <v>65</v>
      </c>
      <c r="E1923" s="19" t="s">
        <v>1150</v>
      </c>
      <c r="F1923" s="69" t="s">
        <v>66</v>
      </c>
      <c r="G1923" s="3">
        <v>1</v>
      </c>
      <c r="H1923" s="3"/>
      <c r="I1923" s="10" t="str">
        <f t="shared" si="29"/>
        <v>03451</v>
      </c>
    </row>
    <row r="1924" spans="1:9">
      <c r="A1924" s="66"/>
      <c r="C1924" s="68">
        <v>3451</v>
      </c>
      <c r="D1924" s="2" t="s">
        <v>67</v>
      </c>
      <c r="E1924" s="22" t="s">
        <v>1153</v>
      </c>
      <c r="F1924" s="69" t="s">
        <v>68</v>
      </c>
      <c r="G1924" s="3">
        <v>1</v>
      </c>
      <c r="H1924" s="3"/>
      <c r="I1924" s="10" t="str">
        <f t="shared" si="29"/>
        <v>03451</v>
      </c>
    </row>
    <row r="1925" spans="1:9">
      <c r="A1925" s="66"/>
      <c r="C1925" s="68">
        <v>3451</v>
      </c>
      <c r="D1925" s="2" t="s">
        <v>69</v>
      </c>
      <c r="E1925" s="21" t="s">
        <v>1152</v>
      </c>
      <c r="F1925" s="69" t="s">
        <v>70</v>
      </c>
      <c r="G1925" s="3">
        <v>1</v>
      </c>
      <c r="H1925" s="3"/>
      <c r="I1925" s="10" t="str">
        <f t="shared" si="29"/>
        <v>03451</v>
      </c>
    </row>
    <row r="1926" spans="1:9">
      <c r="A1926" s="66"/>
      <c r="C1926" s="66">
        <v>3451</v>
      </c>
      <c r="E1926" s="71"/>
      <c r="F1926" s="69" t="s">
        <v>71</v>
      </c>
      <c r="G1926" s="3">
        <v>78</v>
      </c>
      <c r="H1926" s="3">
        <v>7420</v>
      </c>
      <c r="I1926" s="10" t="str">
        <f t="shared" si="29"/>
        <v>03451</v>
      </c>
    </row>
    <row r="1927" spans="1:9">
      <c r="A1927" s="65" t="s">
        <v>189</v>
      </c>
      <c r="B1927" s="2" t="s">
        <v>190</v>
      </c>
      <c r="C1927" s="68">
        <v>3452</v>
      </c>
      <c r="D1927" s="2" t="s">
        <v>9</v>
      </c>
      <c r="E1927" s="14" t="s">
        <v>1144</v>
      </c>
      <c r="F1927" s="69" t="s">
        <v>10</v>
      </c>
      <c r="G1927" s="3"/>
      <c r="H1927" s="3"/>
      <c r="I1927" s="10" t="str">
        <f t="shared" si="29"/>
        <v>03452</v>
      </c>
    </row>
    <row r="1928" spans="1:9">
      <c r="A1928" s="66"/>
      <c r="C1928" s="68">
        <v>3452</v>
      </c>
      <c r="D1928" s="2" t="s">
        <v>11</v>
      </c>
      <c r="E1928" s="14" t="s">
        <v>1144</v>
      </c>
      <c r="F1928" s="69" t="s">
        <v>12</v>
      </c>
      <c r="G1928" s="3"/>
      <c r="H1928" s="3"/>
      <c r="I1928" s="10" t="str">
        <f t="shared" si="29"/>
        <v>03452</v>
      </c>
    </row>
    <row r="1929" spans="1:9">
      <c r="A1929" s="66"/>
      <c r="C1929" s="68">
        <v>3452</v>
      </c>
      <c r="D1929" s="2" t="s">
        <v>13</v>
      </c>
      <c r="E1929" s="14" t="s">
        <v>1144</v>
      </c>
      <c r="F1929" s="69" t="s">
        <v>14</v>
      </c>
      <c r="G1929" s="3"/>
      <c r="H1929" s="3"/>
      <c r="I1929" s="10" t="str">
        <f t="shared" ref="I1929:I1992" si="30">IF(A1929="",I1928,A1929)</f>
        <v>03452</v>
      </c>
    </row>
    <row r="1930" spans="1:9">
      <c r="A1930" s="66"/>
      <c r="C1930" s="68">
        <v>3452</v>
      </c>
      <c r="D1930" s="2" t="s">
        <v>15</v>
      </c>
      <c r="E1930" s="15" t="s">
        <v>1145</v>
      </c>
      <c r="F1930" s="69" t="s">
        <v>16</v>
      </c>
      <c r="G1930" s="3"/>
      <c r="H1930" s="3"/>
      <c r="I1930" s="10" t="str">
        <f t="shared" si="30"/>
        <v>03452</v>
      </c>
    </row>
    <row r="1931" spans="1:9">
      <c r="A1931" s="66"/>
      <c r="C1931" s="68">
        <v>3452</v>
      </c>
      <c r="D1931" s="2" t="s">
        <v>17</v>
      </c>
      <c r="E1931" s="14" t="s">
        <v>1144</v>
      </c>
      <c r="F1931" s="69" t="s">
        <v>18</v>
      </c>
      <c r="G1931" s="3"/>
      <c r="H1931" s="3"/>
      <c r="I1931" s="10" t="str">
        <f t="shared" si="30"/>
        <v>03452</v>
      </c>
    </row>
    <row r="1932" spans="1:9">
      <c r="A1932" s="66"/>
      <c r="C1932" s="68">
        <v>3452</v>
      </c>
      <c r="D1932" s="2" t="s">
        <v>19</v>
      </c>
      <c r="E1932" s="14" t="s">
        <v>1144</v>
      </c>
      <c r="F1932" s="69" t="s">
        <v>20</v>
      </c>
      <c r="G1932" s="3"/>
      <c r="H1932" s="3"/>
      <c r="I1932" s="10" t="str">
        <f t="shared" si="30"/>
        <v>03452</v>
      </c>
    </row>
    <row r="1933" spans="1:9">
      <c r="A1933" s="66"/>
      <c r="C1933" s="68">
        <v>3452</v>
      </c>
      <c r="D1933" s="2" t="s">
        <v>21</v>
      </c>
      <c r="E1933" s="4"/>
      <c r="F1933" s="69" t="s">
        <v>22</v>
      </c>
      <c r="G1933" s="3">
        <v>63</v>
      </c>
      <c r="H1933" s="3"/>
      <c r="I1933" s="10" t="str">
        <f t="shared" si="30"/>
        <v>03452</v>
      </c>
    </row>
    <row r="1934" spans="1:9">
      <c r="A1934" s="66"/>
      <c r="C1934" s="68">
        <v>3452</v>
      </c>
      <c r="D1934" s="2" t="s">
        <v>23</v>
      </c>
      <c r="E1934" s="17" t="s">
        <v>1147</v>
      </c>
      <c r="F1934" s="69" t="s">
        <v>24</v>
      </c>
      <c r="G1934" s="3">
        <v>11</v>
      </c>
      <c r="H1934" s="3">
        <v>1579</v>
      </c>
      <c r="I1934" s="10" t="str">
        <f t="shared" si="30"/>
        <v>03452</v>
      </c>
    </row>
    <row r="1935" spans="1:9">
      <c r="A1935" s="66"/>
      <c r="C1935" s="68">
        <v>3452</v>
      </c>
      <c r="D1935" s="2" t="s">
        <v>25</v>
      </c>
      <c r="E1935" s="17" t="s">
        <v>1147</v>
      </c>
      <c r="F1935" s="69" t="s">
        <v>26</v>
      </c>
      <c r="G1935" s="3"/>
      <c r="H1935" s="3"/>
      <c r="I1935" s="10" t="str">
        <f t="shared" si="30"/>
        <v>03452</v>
      </c>
    </row>
    <row r="1936" spans="1:9">
      <c r="A1936" s="66"/>
      <c r="C1936" s="68">
        <v>3452</v>
      </c>
      <c r="D1936" s="2" t="s">
        <v>27</v>
      </c>
      <c r="E1936" s="17" t="s">
        <v>1147</v>
      </c>
      <c r="F1936" s="69" t="s">
        <v>28</v>
      </c>
      <c r="G1936" s="3"/>
      <c r="H1936" s="3"/>
      <c r="I1936" s="10" t="str">
        <f t="shared" si="30"/>
        <v>03452</v>
      </c>
    </row>
    <row r="1937" spans="1:9">
      <c r="A1937" s="66"/>
      <c r="C1937" s="68">
        <v>3452</v>
      </c>
      <c r="D1937" s="2" t="s">
        <v>29</v>
      </c>
      <c r="E1937" s="18" t="s">
        <v>1148</v>
      </c>
      <c r="F1937" s="69" t="s">
        <v>30</v>
      </c>
      <c r="G1937" s="3"/>
      <c r="H1937" s="3"/>
      <c r="I1937" s="10" t="str">
        <f t="shared" si="30"/>
        <v>03452</v>
      </c>
    </row>
    <row r="1938" spans="1:9">
      <c r="A1938" s="66"/>
      <c r="C1938" s="68">
        <v>3452</v>
      </c>
      <c r="D1938" s="2" t="s">
        <v>31</v>
      </c>
      <c r="E1938" s="18" t="s">
        <v>1148</v>
      </c>
      <c r="F1938" s="69" t="s">
        <v>32</v>
      </c>
      <c r="G1938" s="3"/>
      <c r="H1938" s="3"/>
      <c r="I1938" s="10" t="str">
        <f t="shared" si="30"/>
        <v>03452</v>
      </c>
    </row>
    <row r="1939" spans="1:9">
      <c r="A1939" s="66"/>
      <c r="C1939" s="68">
        <v>3452</v>
      </c>
      <c r="D1939" s="2" t="s">
        <v>33</v>
      </c>
      <c r="E1939" s="18" t="s">
        <v>1148</v>
      </c>
      <c r="F1939" s="69" t="s">
        <v>34</v>
      </c>
      <c r="G1939" s="3"/>
      <c r="H1939" s="3"/>
      <c r="I1939" s="10" t="str">
        <f t="shared" si="30"/>
        <v>03452</v>
      </c>
    </row>
    <row r="1940" spans="1:9">
      <c r="A1940" s="66"/>
      <c r="C1940" s="68">
        <v>3452</v>
      </c>
      <c r="D1940" s="2" t="s">
        <v>35</v>
      </c>
      <c r="E1940" s="19" t="s">
        <v>1150</v>
      </c>
      <c r="F1940" s="69" t="s">
        <v>36</v>
      </c>
      <c r="G1940" s="3">
        <v>1</v>
      </c>
      <c r="H1940" s="3"/>
      <c r="I1940" s="10" t="str">
        <f t="shared" si="30"/>
        <v>03452</v>
      </c>
    </row>
    <row r="1941" spans="1:9">
      <c r="A1941" s="66"/>
      <c r="C1941" s="68">
        <v>3452</v>
      </c>
      <c r="D1941" s="2" t="s">
        <v>37</v>
      </c>
      <c r="E1941" s="23" t="s">
        <v>1149</v>
      </c>
      <c r="F1941" s="69" t="s">
        <v>38</v>
      </c>
      <c r="G1941" s="3">
        <v>1</v>
      </c>
      <c r="H1941" s="3"/>
      <c r="I1941" s="10" t="str">
        <f t="shared" si="30"/>
        <v>03452</v>
      </c>
    </row>
    <row r="1942" spans="1:9">
      <c r="A1942" s="66"/>
      <c r="C1942" s="68">
        <v>3452</v>
      </c>
      <c r="D1942" s="2" t="s">
        <v>39</v>
      </c>
      <c r="E1942" s="23" t="s">
        <v>1149</v>
      </c>
      <c r="F1942" s="69" t="s">
        <v>40</v>
      </c>
      <c r="G1942" s="3"/>
      <c r="H1942" s="3"/>
      <c r="I1942" s="10" t="str">
        <f t="shared" si="30"/>
        <v>03452</v>
      </c>
    </row>
    <row r="1943" spans="1:9">
      <c r="A1943" s="66"/>
      <c r="C1943" s="68">
        <v>3452</v>
      </c>
      <c r="D1943" s="2" t="s">
        <v>41</v>
      </c>
      <c r="E1943" s="16" t="s">
        <v>1146</v>
      </c>
      <c r="F1943" s="69" t="s">
        <v>42</v>
      </c>
      <c r="G1943" s="3"/>
      <c r="H1943" s="3"/>
      <c r="I1943" s="10" t="str">
        <f t="shared" si="30"/>
        <v>03452</v>
      </c>
    </row>
    <row r="1944" spans="1:9">
      <c r="A1944" s="66"/>
      <c r="C1944" s="68">
        <v>3452</v>
      </c>
      <c r="D1944" s="2" t="s">
        <v>43</v>
      </c>
      <c r="E1944" s="16" t="s">
        <v>1146</v>
      </c>
      <c r="F1944" s="69" t="s">
        <v>44</v>
      </c>
      <c r="G1944" s="3">
        <v>3</v>
      </c>
      <c r="H1944" s="3"/>
      <c r="I1944" s="10" t="str">
        <f t="shared" si="30"/>
        <v>03452</v>
      </c>
    </row>
    <row r="1945" spans="1:9">
      <c r="A1945" s="66"/>
      <c r="C1945" s="68">
        <v>3452</v>
      </c>
      <c r="D1945" s="2" t="s">
        <v>45</v>
      </c>
      <c r="E1945" s="16" t="s">
        <v>1146</v>
      </c>
      <c r="F1945" s="69" t="s">
        <v>46</v>
      </c>
      <c r="G1945" s="3"/>
      <c r="H1945" s="3"/>
      <c r="I1945" s="10" t="str">
        <f t="shared" si="30"/>
        <v>03452</v>
      </c>
    </row>
    <row r="1946" spans="1:9">
      <c r="A1946" s="66"/>
      <c r="C1946" s="68">
        <v>3452</v>
      </c>
      <c r="D1946" s="2" t="s">
        <v>47</v>
      </c>
      <c r="E1946" s="16" t="s">
        <v>1146</v>
      </c>
      <c r="F1946" s="69" t="s">
        <v>48</v>
      </c>
      <c r="G1946" s="3">
        <v>3</v>
      </c>
      <c r="H1946" s="3">
        <v>284</v>
      </c>
      <c r="I1946" s="10" t="str">
        <f t="shared" si="30"/>
        <v>03452</v>
      </c>
    </row>
    <row r="1947" spans="1:9">
      <c r="A1947" s="66"/>
      <c r="C1947" s="68">
        <v>3452</v>
      </c>
      <c r="D1947" s="2" t="s">
        <v>49</v>
      </c>
      <c r="E1947" s="14" t="s">
        <v>1144</v>
      </c>
      <c r="F1947" s="69" t="s">
        <v>50</v>
      </c>
      <c r="G1947" s="3">
        <v>8</v>
      </c>
      <c r="H1947" s="3"/>
      <c r="I1947" s="10" t="str">
        <f t="shared" si="30"/>
        <v>03452</v>
      </c>
    </row>
    <row r="1948" spans="1:9">
      <c r="A1948" s="66"/>
      <c r="C1948" s="68">
        <v>3452</v>
      </c>
      <c r="D1948" s="2" t="s">
        <v>51</v>
      </c>
      <c r="E1948" s="15" t="s">
        <v>1145</v>
      </c>
      <c r="F1948" s="69" t="s">
        <v>52</v>
      </c>
      <c r="G1948" s="3">
        <v>1</v>
      </c>
      <c r="H1948" s="3"/>
      <c r="I1948" s="10" t="str">
        <f t="shared" si="30"/>
        <v>03452</v>
      </c>
    </row>
    <row r="1949" spans="1:9">
      <c r="A1949" s="66"/>
      <c r="C1949" s="68">
        <v>3452</v>
      </c>
      <c r="D1949" s="2" t="s">
        <v>53</v>
      </c>
      <c r="E1949" s="15" t="s">
        <v>1145</v>
      </c>
      <c r="F1949" s="69" t="s">
        <v>54</v>
      </c>
      <c r="G1949" s="3">
        <v>10</v>
      </c>
      <c r="H1949" s="3">
        <v>822</v>
      </c>
      <c r="I1949" s="10" t="str">
        <f t="shared" si="30"/>
        <v>03452</v>
      </c>
    </row>
    <row r="1950" spans="1:9">
      <c r="A1950" s="66"/>
      <c r="C1950" s="68">
        <v>3452</v>
      </c>
      <c r="D1950" s="2" t="s">
        <v>55</v>
      </c>
      <c r="E1950" s="21" t="s">
        <v>1152</v>
      </c>
      <c r="F1950" s="69" t="s">
        <v>56</v>
      </c>
      <c r="G1950" s="3"/>
      <c r="H1950" s="3"/>
      <c r="I1950" s="10" t="str">
        <f t="shared" si="30"/>
        <v>03452</v>
      </c>
    </row>
    <row r="1951" spans="1:9">
      <c r="A1951" s="66"/>
      <c r="C1951" s="68">
        <v>3452</v>
      </c>
      <c r="D1951" s="2" t="s">
        <v>57</v>
      </c>
      <c r="E1951" s="21" t="s">
        <v>1152</v>
      </c>
      <c r="F1951" s="69" t="s">
        <v>58</v>
      </c>
      <c r="G1951" s="3">
        <v>7</v>
      </c>
      <c r="H1951" s="3">
        <v>1383</v>
      </c>
      <c r="I1951" s="10" t="str">
        <f t="shared" si="30"/>
        <v>03452</v>
      </c>
    </row>
    <row r="1952" spans="1:9">
      <c r="A1952" s="66"/>
      <c r="C1952" s="68">
        <v>3452</v>
      </c>
      <c r="D1952" s="2" t="s">
        <v>59</v>
      </c>
      <c r="E1952" s="21" t="s">
        <v>1152</v>
      </c>
      <c r="F1952" s="69" t="s">
        <v>60</v>
      </c>
      <c r="G1952" s="3">
        <v>7</v>
      </c>
      <c r="H1952" s="3">
        <v>749</v>
      </c>
      <c r="I1952" s="10" t="str">
        <f t="shared" si="30"/>
        <v>03452</v>
      </c>
    </row>
    <row r="1953" spans="1:9">
      <c r="A1953" s="66"/>
      <c r="C1953" s="68">
        <v>3452</v>
      </c>
      <c r="D1953" s="2" t="s">
        <v>61</v>
      </c>
      <c r="E1953" s="20" t="s">
        <v>1151</v>
      </c>
      <c r="F1953" s="69" t="s">
        <v>62</v>
      </c>
      <c r="G1953" s="3">
        <v>3</v>
      </c>
      <c r="H1953" s="3"/>
      <c r="I1953" s="10" t="str">
        <f t="shared" si="30"/>
        <v>03452</v>
      </c>
    </row>
    <row r="1954" spans="1:9">
      <c r="A1954" s="66"/>
      <c r="C1954" s="68">
        <v>3452</v>
      </c>
      <c r="D1954" s="2" t="s">
        <v>63</v>
      </c>
      <c r="E1954" s="20" t="s">
        <v>1151</v>
      </c>
      <c r="F1954" s="69" t="s">
        <v>64</v>
      </c>
      <c r="G1954" s="3"/>
      <c r="H1954" s="3"/>
      <c r="I1954" s="10" t="str">
        <f t="shared" si="30"/>
        <v>03452</v>
      </c>
    </row>
    <row r="1955" spans="1:9">
      <c r="A1955" s="66"/>
      <c r="C1955" s="68">
        <v>3452</v>
      </c>
      <c r="D1955" s="2" t="s">
        <v>65</v>
      </c>
      <c r="E1955" s="19" t="s">
        <v>1150</v>
      </c>
      <c r="F1955" s="69" t="s">
        <v>66</v>
      </c>
      <c r="G1955" s="3"/>
      <c r="H1955" s="3"/>
      <c r="I1955" s="10" t="str">
        <f t="shared" si="30"/>
        <v>03452</v>
      </c>
    </row>
    <row r="1956" spans="1:9">
      <c r="A1956" s="66"/>
      <c r="C1956" s="68">
        <v>3452</v>
      </c>
      <c r="D1956" s="2" t="s">
        <v>67</v>
      </c>
      <c r="E1956" s="22" t="s">
        <v>1153</v>
      </c>
      <c r="F1956" s="69" t="s">
        <v>68</v>
      </c>
      <c r="G1956" s="3"/>
      <c r="H1956" s="3"/>
      <c r="I1956" s="10" t="str">
        <f t="shared" si="30"/>
        <v>03452</v>
      </c>
    </row>
    <row r="1957" spans="1:9">
      <c r="A1957" s="66"/>
      <c r="C1957" s="68">
        <v>3452</v>
      </c>
      <c r="D1957" s="2" t="s">
        <v>69</v>
      </c>
      <c r="E1957" s="21" t="s">
        <v>1152</v>
      </c>
      <c r="F1957" s="69" t="s">
        <v>70</v>
      </c>
      <c r="G1957" s="3">
        <v>8</v>
      </c>
      <c r="H1957" s="3">
        <v>1200</v>
      </c>
      <c r="I1957" s="10" t="str">
        <f t="shared" si="30"/>
        <v>03452</v>
      </c>
    </row>
    <row r="1958" spans="1:9">
      <c r="A1958" s="66"/>
      <c r="C1958" s="66">
        <v>3452</v>
      </c>
      <c r="E1958" s="71"/>
      <c r="F1958" s="69" t="s">
        <v>71</v>
      </c>
      <c r="G1958" s="3">
        <v>63</v>
      </c>
      <c r="H1958" s="3"/>
      <c r="I1958" s="10" t="str">
        <f t="shared" si="30"/>
        <v>03452</v>
      </c>
    </row>
    <row r="1959" spans="1:9">
      <c r="A1959" s="65" t="s">
        <v>191</v>
      </c>
      <c r="B1959" s="2" t="s">
        <v>192</v>
      </c>
      <c r="C1959" s="68">
        <v>3453</v>
      </c>
      <c r="D1959" s="2" t="s">
        <v>9</v>
      </c>
      <c r="E1959" s="14" t="s">
        <v>1144</v>
      </c>
      <c r="F1959" s="69" t="s">
        <v>10</v>
      </c>
      <c r="G1959" s="3">
        <v>4</v>
      </c>
      <c r="H1959" s="3">
        <v>285</v>
      </c>
      <c r="I1959" s="10" t="str">
        <f t="shared" si="30"/>
        <v>03453</v>
      </c>
    </row>
    <row r="1960" spans="1:9">
      <c r="A1960" s="66"/>
      <c r="C1960" s="68">
        <v>3453</v>
      </c>
      <c r="D1960" s="2" t="s">
        <v>11</v>
      </c>
      <c r="E1960" s="14" t="s">
        <v>1144</v>
      </c>
      <c r="F1960" s="69" t="s">
        <v>12</v>
      </c>
      <c r="G1960" s="3"/>
      <c r="H1960" s="3"/>
      <c r="I1960" s="10" t="str">
        <f t="shared" si="30"/>
        <v>03453</v>
      </c>
    </row>
    <row r="1961" spans="1:9">
      <c r="A1961" s="66"/>
      <c r="C1961" s="68">
        <v>3453</v>
      </c>
      <c r="D1961" s="2" t="s">
        <v>13</v>
      </c>
      <c r="E1961" s="14" t="s">
        <v>1144</v>
      </c>
      <c r="F1961" s="69" t="s">
        <v>14</v>
      </c>
      <c r="G1961" s="3">
        <v>1</v>
      </c>
      <c r="H1961" s="3"/>
      <c r="I1961" s="10" t="str">
        <f t="shared" si="30"/>
        <v>03453</v>
      </c>
    </row>
    <row r="1962" spans="1:9">
      <c r="A1962" s="66"/>
      <c r="C1962" s="68">
        <v>3453</v>
      </c>
      <c r="D1962" s="2" t="s">
        <v>15</v>
      </c>
      <c r="E1962" s="15" t="s">
        <v>1145</v>
      </c>
      <c r="F1962" s="69" t="s">
        <v>16</v>
      </c>
      <c r="G1962" s="3"/>
      <c r="H1962" s="3"/>
      <c r="I1962" s="10" t="str">
        <f t="shared" si="30"/>
        <v>03453</v>
      </c>
    </row>
    <row r="1963" spans="1:9">
      <c r="A1963" s="66"/>
      <c r="C1963" s="68">
        <v>3453</v>
      </c>
      <c r="D1963" s="2" t="s">
        <v>17</v>
      </c>
      <c r="E1963" s="14" t="s">
        <v>1144</v>
      </c>
      <c r="F1963" s="69" t="s">
        <v>18</v>
      </c>
      <c r="G1963" s="3">
        <v>2</v>
      </c>
      <c r="H1963" s="3"/>
      <c r="I1963" s="10" t="str">
        <f t="shared" si="30"/>
        <v>03453</v>
      </c>
    </row>
    <row r="1964" spans="1:9">
      <c r="A1964" s="66"/>
      <c r="C1964" s="68">
        <v>3453</v>
      </c>
      <c r="D1964" s="2" t="s">
        <v>19</v>
      </c>
      <c r="E1964" s="14" t="s">
        <v>1144</v>
      </c>
      <c r="F1964" s="69" t="s">
        <v>20</v>
      </c>
      <c r="G1964" s="3">
        <v>1</v>
      </c>
      <c r="H1964" s="3"/>
      <c r="I1964" s="10" t="str">
        <f t="shared" si="30"/>
        <v>03453</v>
      </c>
    </row>
    <row r="1965" spans="1:9">
      <c r="A1965" s="66"/>
      <c r="C1965" s="68">
        <v>3453</v>
      </c>
      <c r="D1965" s="2" t="s">
        <v>21</v>
      </c>
      <c r="E1965" s="4"/>
      <c r="F1965" s="69" t="s">
        <v>22</v>
      </c>
      <c r="G1965" s="3">
        <v>146</v>
      </c>
      <c r="H1965" s="3">
        <v>19918</v>
      </c>
      <c r="I1965" s="10" t="str">
        <f t="shared" si="30"/>
        <v>03453</v>
      </c>
    </row>
    <row r="1966" spans="1:9">
      <c r="A1966" s="66"/>
      <c r="C1966" s="68">
        <v>3453</v>
      </c>
      <c r="D1966" s="2" t="s">
        <v>23</v>
      </c>
      <c r="E1966" s="17" t="s">
        <v>1147</v>
      </c>
      <c r="F1966" s="69" t="s">
        <v>24</v>
      </c>
      <c r="G1966" s="3">
        <v>51</v>
      </c>
      <c r="H1966" s="3">
        <v>8927</v>
      </c>
      <c r="I1966" s="10" t="str">
        <f t="shared" si="30"/>
        <v>03453</v>
      </c>
    </row>
    <row r="1967" spans="1:9">
      <c r="A1967" s="66"/>
      <c r="C1967" s="68">
        <v>3453</v>
      </c>
      <c r="D1967" s="2" t="s">
        <v>25</v>
      </c>
      <c r="E1967" s="17" t="s">
        <v>1147</v>
      </c>
      <c r="F1967" s="69" t="s">
        <v>26</v>
      </c>
      <c r="G1967" s="3">
        <v>1</v>
      </c>
      <c r="H1967" s="3"/>
      <c r="I1967" s="10" t="str">
        <f t="shared" si="30"/>
        <v>03453</v>
      </c>
    </row>
    <row r="1968" spans="1:9">
      <c r="A1968" s="66"/>
      <c r="C1968" s="68">
        <v>3453</v>
      </c>
      <c r="D1968" s="2" t="s">
        <v>27</v>
      </c>
      <c r="E1968" s="17" t="s">
        <v>1147</v>
      </c>
      <c r="F1968" s="69" t="s">
        <v>28</v>
      </c>
      <c r="G1968" s="3"/>
      <c r="H1968" s="3"/>
      <c r="I1968" s="10" t="str">
        <f t="shared" si="30"/>
        <v>03453</v>
      </c>
    </row>
    <row r="1969" spans="1:9">
      <c r="A1969" s="66"/>
      <c r="C1969" s="68">
        <v>3453</v>
      </c>
      <c r="D1969" s="2" t="s">
        <v>29</v>
      </c>
      <c r="E1969" s="18" t="s">
        <v>1148</v>
      </c>
      <c r="F1969" s="69" t="s">
        <v>30</v>
      </c>
      <c r="G1969" s="3">
        <v>2</v>
      </c>
      <c r="H1969" s="3"/>
      <c r="I1969" s="10" t="str">
        <f t="shared" si="30"/>
        <v>03453</v>
      </c>
    </row>
    <row r="1970" spans="1:9">
      <c r="A1970" s="66"/>
      <c r="C1970" s="68">
        <v>3453</v>
      </c>
      <c r="D1970" s="2" t="s">
        <v>31</v>
      </c>
      <c r="E1970" s="18" t="s">
        <v>1148</v>
      </c>
      <c r="F1970" s="69" t="s">
        <v>32</v>
      </c>
      <c r="G1970" s="3">
        <v>1</v>
      </c>
      <c r="H1970" s="3"/>
      <c r="I1970" s="10" t="str">
        <f t="shared" si="30"/>
        <v>03453</v>
      </c>
    </row>
    <row r="1971" spans="1:9">
      <c r="A1971" s="66"/>
      <c r="C1971" s="68">
        <v>3453</v>
      </c>
      <c r="D1971" s="2" t="s">
        <v>33</v>
      </c>
      <c r="E1971" s="18" t="s">
        <v>1148</v>
      </c>
      <c r="F1971" s="69" t="s">
        <v>34</v>
      </c>
      <c r="G1971" s="3"/>
      <c r="H1971" s="3"/>
      <c r="I1971" s="10" t="str">
        <f t="shared" si="30"/>
        <v>03453</v>
      </c>
    </row>
    <row r="1972" spans="1:9">
      <c r="A1972" s="66"/>
      <c r="C1972" s="68">
        <v>3453</v>
      </c>
      <c r="D1972" s="2" t="s">
        <v>35</v>
      </c>
      <c r="E1972" s="19" t="s">
        <v>1150</v>
      </c>
      <c r="F1972" s="69" t="s">
        <v>36</v>
      </c>
      <c r="G1972" s="3">
        <v>2</v>
      </c>
      <c r="H1972" s="3"/>
      <c r="I1972" s="10" t="str">
        <f t="shared" si="30"/>
        <v>03453</v>
      </c>
    </row>
    <row r="1973" spans="1:9">
      <c r="A1973" s="66"/>
      <c r="C1973" s="68">
        <v>3453</v>
      </c>
      <c r="D1973" s="2" t="s">
        <v>37</v>
      </c>
      <c r="E1973" s="23" t="s">
        <v>1149</v>
      </c>
      <c r="F1973" s="69" t="s">
        <v>38</v>
      </c>
      <c r="G1973" s="3"/>
      <c r="H1973" s="3"/>
      <c r="I1973" s="10" t="str">
        <f t="shared" si="30"/>
        <v>03453</v>
      </c>
    </row>
    <row r="1974" spans="1:9">
      <c r="A1974" s="66"/>
      <c r="C1974" s="68">
        <v>3453</v>
      </c>
      <c r="D1974" s="2" t="s">
        <v>39</v>
      </c>
      <c r="E1974" s="23" t="s">
        <v>1149</v>
      </c>
      <c r="F1974" s="69" t="s">
        <v>40</v>
      </c>
      <c r="G1974" s="3">
        <v>3</v>
      </c>
      <c r="H1974" s="3"/>
      <c r="I1974" s="10" t="str">
        <f t="shared" si="30"/>
        <v>03453</v>
      </c>
    </row>
    <row r="1975" spans="1:9">
      <c r="A1975" s="66"/>
      <c r="C1975" s="68">
        <v>3453</v>
      </c>
      <c r="D1975" s="2" t="s">
        <v>41</v>
      </c>
      <c r="E1975" s="16" t="s">
        <v>1146</v>
      </c>
      <c r="F1975" s="69" t="s">
        <v>42</v>
      </c>
      <c r="G1975" s="3"/>
      <c r="H1975" s="3"/>
      <c r="I1975" s="10" t="str">
        <f t="shared" si="30"/>
        <v>03453</v>
      </c>
    </row>
    <row r="1976" spans="1:9">
      <c r="A1976" s="66"/>
      <c r="C1976" s="68">
        <v>3453</v>
      </c>
      <c r="D1976" s="2" t="s">
        <v>43</v>
      </c>
      <c r="E1976" s="16" t="s">
        <v>1146</v>
      </c>
      <c r="F1976" s="69" t="s">
        <v>44</v>
      </c>
      <c r="G1976" s="3">
        <v>1</v>
      </c>
      <c r="H1976" s="3"/>
      <c r="I1976" s="10" t="str">
        <f t="shared" si="30"/>
        <v>03453</v>
      </c>
    </row>
    <row r="1977" spans="1:9">
      <c r="A1977" s="66"/>
      <c r="C1977" s="68">
        <v>3453</v>
      </c>
      <c r="D1977" s="2" t="s">
        <v>45</v>
      </c>
      <c r="E1977" s="16" t="s">
        <v>1146</v>
      </c>
      <c r="F1977" s="69" t="s">
        <v>46</v>
      </c>
      <c r="G1977" s="3">
        <v>1</v>
      </c>
      <c r="H1977" s="3"/>
      <c r="I1977" s="10" t="str">
        <f t="shared" si="30"/>
        <v>03453</v>
      </c>
    </row>
    <row r="1978" spans="1:9">
      <c r="A1978" s="66"/>
      <c r="C1978" s="68">
        <v>3453</v>
      </c>
      <c r="D1978" s="2" t="s">
        <v>47</v>
      </c>
      <c r="E1978" s="16" t="s">
        <v>1146</v>
      </c>
      <c r="F1978" s="69" t="s">
        <v>48</v>
      </c>
      <c r="G1978" s="3">
        <v>8</v>
      </c>
      <c r="H1978" s="3">
        <v>485</v>
      </c>
      <c r="I1978" s="10" t="str">
        <f t="shared" si="30"/>
        <v>03453</v>
      </c>
    </row>
    <row r="1979" spans="1:9">
      <c r="A1979" s="66"/>
      <c r="C1979" s="68">
        <v>3453</v>
      </c>
      <c r="D1979" s="2" t="s">
        <v>49</v>
      </c>
      <c r="E1979" s="14" t="s">
        <v>1144</v>
      </c>
      <c r="F1979" s="69" t="s">
        <v>50</v>
      </c>
      <c r="G1979" s="3">
        <v>9</v>
      </c>
      <c r="H1979" s="3">
        <v>298</v>
      </c>
      <c r="I1979" s="10" t="str">
        <f t="shared" si="30"/>
        <v>03453</v>
      </c>
    </row>
    <row r="1980" spans="1:9">
      <c r="A1980" s="66"/>
      <c r="C1980" s="68">
        <v>3453</v>
      </c>
      <c r="D1980" s="2" t="s">
        <v>51</v>
      </c>
      <c r="E1980" s="15" t="s">
        <v>1145</v>
      </c>
      <c r="F1980" s="69" t="s">
        <v>52</v>
      </c>
      <c r="G1980" s="3">
        <v>1</v>
      </c>
      <c r="H1980" s="3"/>
      <c r="I1980" s="10" t="str">
        <f t="shared" si="30"/>
        <v>03453</v>
      </c>
    </row>
    <row r="1981" spans="1:9">
      <c r="A1981" s="66"/>
      <c r="C1981" s="68">
        <v>3453</v>
      </c>
      <c r="D1981" s="2" t="s">
        <v>53</v>
      </c>
      <c r="E1981" s="15" t="s">
        <v>1145</v>
      </c>
      <c r="F1981" s="69" t="s">
        <v>54</v>
      </c>
      <c r="G1981" s="3">
        <v>27</v>
      </c>
      <c r="H1981" s="3">
        <v>1636</v>
      </c>
      <c r="I1981" s="10" t="str">
        <f t="shared" si="30"/>
        <v>03453</v>
      </c>
    </row>
    <row r="1982" spans="1:9">
      <c r="A1982" s="66"/>
      <c r="C1982" s="68">
        <v>3453</v>
      </c>
      <c r="D1982" s="2" t="s">
        <v>55</v>
      </c>
      <c r="E1982" s="21" t="s">
        <v>1152</v>
      </c>
      <c r="F1982" s="69" t="s">
        <v>56</v>
      </c>
      <c r="G1982" s="3">
        <v>3</v>
      </c>
      <c r="H1982" s="3">
        <v>367</v>
      </c>
      <c r="I1982" s="10" t="str">
        <f t="shared" si="30"/>
        <v>03453</v>
      </c>
    </row>
    <row r="1983" spans="1:9">
      <c r="A1983" s="66"/>
      <c r="C1983" s="68">
        <v>3453</v>
      </c>
      <c r="D1983" s="2" t="s">
        <v>57</v>
      </c>
      <c r="E1983" s="21" t="s">
        <v>1152</v>
      </c>
      <c r="F1983" s="69" t="s">
        <v>58</v>
      </c>
      <c r="G1983" s="3">
        <v>5</v>
      </c>
      <c r="H1983" s="3">
        <v>1678</v>
      </c>
      <c r="I1983" s="10" t="str">
        <f t="shared" si="30"/>
        <v>03453</v>
      </c>
    </row>
    <row r="1984" spans="1:9">
      <c r="A1984" s="66"/>
      <c r="C1984" s="68">
        <v>3453</v>
      </c>
      <c r="D1984" s="2" t="s">
        <v>59</v>
      </c>
      <c r="E1984" s="21" t="s">
        <v>1152</v>
      </c>
      <c r="F1984" s="69" t="s">
        <v>60</v>
      </c>
      <c r="G1984" s="3">
        <v>14</v>
      </c>
      <c r="H1984" s="3">
        <v>1955</v>
      </c>
      <c r="I1984" s="10" t="str">
        <f t="shared" si="30"/>
        <v>03453</v>
      </c>
    </row>
    <row r="1985" spans="1:9">
      <c r="A1985" s="66"/>
      <c r="C1985" s="68">
        <v>3453</v>
      </c>
      <c r="D1985" s="2" t="s">
        <v>61</v>
      </c>
      <c r="E1985" s="20" t="s">
        <v>1151</v>
      </c>
      <c r="F1985" s="69" t="s">
        <v>62</v>
      </c>
      <c r="G1985" s="3">
        <v>4</v>
      </c>
      <c r="H1985" s="3">
        <v>694</v>
      </c>
      <c r="I1985" s="10" t="str">
        <f t="shared" si="30"/>
        <v>03453</v>
      </c>
    </row>
    <row r="1986" spans="1:9">
      <c r="A1986" s="66"/>
      <c r="C1986" s="68">
        <v>3453</v>
      </c>
      <c r="D1986" s="2" t="s">
        <v>63</v>
      </c>
      <c r="E1986" s="20" t="s">
        <v>1151</v>
      </c>
      <c r="F1986" s="69" t="s">
        <v>64</v>
      </c>
      <c r="G1986" s="3">
        <v>3</v>
      </c>
      <c r="H1986" s="3"/>
      <c r="I1986" s="10" t="str">
        <f t="shared" si="30"/>
        <v>03453</v>
      </c>
    </row>
    <row r="1987" spans="1:9">
      <c r="A1987" s="66"/>
      <c r="C1987" s="68">
        <v>3453</v>
      </c>
      <c r="D1987" s="2" t="s">
        <v>65</v>
      </c>
      <c r="E1987" s="19" t="s">
        <v>1150</v>
      </c>
      <c r="F1987" s="69" t="s">
        <v>66</v>
      </c>
      <c r="G1987" s="3">
        <v>5</v>
      </c>
      <c r="H1987" s="3">
        <v>629</v>
      </c>
      <c r="I1987" s="10" t="str">
        <f t="shared" si="30"/>
        <v>03453</v>
      </c>
    </row>
    <row r="1988" spans="1:9">
      <c r="A1988" s="66"/>
      <c r="C1988" s="68">
        <v>3453</v>
      </c>
      <c r="D1988" s="2" t="s">
        <v>67</v>
      </c>
      <c r="E1988" s="22" t="s">
        <v>1153</v>
      </c>
      <c r="F1988" s="69" t="s">
        <v>68</v>
      </c>
      <c r="G1988" s="3"/>
      <c r="H1988" s="3"/>
      <c r="I1988" s="10" t="str">
        <f t="shared" si="30"/>
        <v>03453</v>
      </c>
    </row>
    <row r="1989" spans="1:9">
      <c r="A1989" s="66"/>
      <c r="C1989" s="68">
        <v>3453</v>
      </c>
      <c r="D1989" s="2" t="s">
        <v>69</v>
      </c>
      <c r="E1989" s="21" t="s">
        <v>1152</v>
      </c>
      <c r="F1989" s="69" t="s">
        <v>70</v>
      </c>
      <c r="G1989" s="3">
        <v>5</v>
      </c>
      <c r="H1989" s="3">
        <v>559</v>
      </c>
      <c r="I1989" s="10" t="str">
        <f t="shared" si="30"/>
        <v>03453</v>
      </c>
    </row>
    <row r="1990" spans="1:9">
      <c r="A1990" s="66"/>
      <c r="C1990" s="66">
        <v>3453</v>
      </c>
      <c r="E1990" s="71"/>
      <c r="F1990" s="69" t="s">
        <v>71</v>
      </c>
      <c r="G1990" s="3">
        <v>150</v>
      </c>
      <c r="H1990" s="3">
        <v>20203</v>
      </c>
      <c r="I1990" s="10" t="str">
        <f t="shared" si="30"/>
        <v>03453</v>
      </c>
    </row>
    <row r="1991" spans="1:9">
      <c r="A1991" s="65" t="s">
        <v>193</v>
      </c>
      <c r="B1991" s="2" t="s">
        <v>194</v>
      </c>
      <c r="C1991" s="68">
        <v>3454</v>
      </c>
      <c r="D1991" s="2" t="s">
        <v>9</v>
      </c>
      <c r="E1991" s="14" t="s">
        <v>1144</v>
      </c>
      <c r="F1991" s="69" t="s">
        <v>10</v>
      </c>
      <c r="G1991" s="3">
        <v>9</v>
      </c>
      <c r="H1991" s="3">
        <v>615</v>
      </c>
      <c r="I1991" s="10" t="str">
        <f t="shared" si="30"/>
        <v>03454</v>
      </c>
    </row>
    <row r="1992" spans="1:9">
      <c r="A1992" s="66"/>
      <c r="C1992" s="68">
        <v>3454</v>
      </c>
      <c r="D1992" s="2" t="s">
        <v>11</v>
      </c>
      <c r="E1992" s="14" t="s">
        <v>1144</v>
      </c>
      <c r="F1992" s="69" t="s">
        <v>12</v>
      </c>
      <c r="G1992" s="3"/>
      <c r="H1992" s="3"/>
      <c r="I1992" s="10" t="str">
        <f t="shared" si="30"/>
        <v>03454</v>
      </c>
    </row>
    <row r="1993" spans="1:9">
      <c r="A1993" s="66"/>
      <c r="C1993" s="68">
        <v>3454</v>
      </c>
      <c r="D1993" s="2" t="s">
        <v>13</v>
      </c>
      <c r="E1993" s="14" t="s">
        <v>1144</v>
      </c>
      <c r="F1993" s="69" t="s">
        <v>14</v>
      </c>
      <c r="G1993" s="3">
        <v>4</v>
      </c>
      <c r="H1993" s="3"/>
      <c r="I1993" s="10" t="str">
        <f t="shared" ref="I1993:I2056" si="31">IF(A1993="",I1992,A1993)</f>
        <v>03454</v>
      </c>
    </row>
    <row r="1994" spans="1:9">
      <c r="A1994" s="66"/>
      <c r="C1994" s="68">
        <v>3454</v>
      </c>
      <c r="D1994" s="2" t="s">
        <v>15</v>
      </c>
      <c r="E1994" s="15" t="s">
        <v>1145</v>
      </c>
      <c r="F1994" s="69" t="s">
        <v>16</v>
      </c>
      <c r="G1994" s="3"/>
      <c r="H1994" s="3"/>
      <c r="I1994" s="10" t="str">
        <f t="shared" si="31"/>
        <v>03454</v>
      </c>
    </row>
    <row r="1995" spans="1:9">
      <c r="A1995" s="66"/>
      <c r="C1995" s="68">
        <v>3454</v>
      </c>
      <c r="D1995" s="2" t="s">
        <v>17</v>
      </c>
      <c r="E1995" s="14" t="s">
        <v>1144</v>
      </c>
      <c r="F1995" s="69" t="s">
        <v>18</v>
      </c>
      <c r="G1995" s="3">
        <v>5</v>
      </c>
      <c r="H1995" s="3"/>
      <c r="I1995" s="10" t="str">
        <f t="shared" si="31"/>
        <v>03454</v>
      </c>
    </row>
    <row r="1996" spans="1:9">
      <c r="A1996" s="66"/>
      <c r="C1996" s="68">
        <v>3454</v>
      </c>
      <c r="D1996" s="2" t="s">
        <v>19</v>
      </c>
      <c r="E1996" s="14" t="s">
        <v>1144</v>
      </c>
      <c r="F1996" s="69" t="s">
        <v>20</v>
      </c>
      <c r="G1996" s="3"/>
      <c r="H1996" s="3"/>
      <c r="I1996" s="10" t="str">
        <f t="shared" si="31"/>
        <v>03454</v>
      </c>
    </row>
    <row r="1997" spans="1:9">
      <c r="A1997" s="66"/>
      <c r="C1997" s="68">
        <v>3454</v>
      </c>
      <c r="D1997" s="2" t="s">
        <v>21</v>
      </c>
      <c r="E1997" s="4"/>
      <c r="F1997" s="69" t="s">
        <v>22</v>
      </c>
      <c r="G1997" s="3">
        <v>276</v>
      </c>
      <c r="H1997" s="3">
        <v>36073</v>
      </c>
      <c r="I1997" s="10" t="str">
        <f t="shared" si="31"/>
        <v>03454</v>
      </c>
    </row>
    <row r="1998" spans="1:9">
      <c r="A1998" s="66"/>
      <c r="C1998" s="68">
        <v>3454</v>
      </c>
      <c r="D1998" s="2" t="s">
        <v>23</v>
      </c>
      <c r="E1998" s="17" t="s">
        <v>1147</v>
      </c>
      <c r="F1998" s="69" t="s">
        <v>24</v>
      </c>
      <c r="G1998" s="3">
        <v>39</v>
      </c>
      <c r="H1998" s="3">
        <v>4518</v>
      </c>
      <c r="I1998" s="10" t="str">
        <f t="shared" si="31"/>
        <v>03454</v>
      </c>
    </row>
    <row r="1999" spans="1:9">
      <c r="A1999" s="66"/>
      <c r="C1999" s="68">
        <v>3454</v>
      </c>
      <c r="D1999" s="2" t="s">
        <v>25</v>
      </c>
      <c r="E1999" s="17" t="s">
        <v>1147</v>
      </c>
      <c r="F1999" s="69" t="s">
        <v>26</v>
      </c>
      <c r="G1999" s="3">
        <v>3</v>
      </c>
      <c r="H1999" s="3"/>
      <c r="I1999" s="10" t="str">
        <f t="shared" si="31"/>
        <v>03454</v>
      </c>
    </row>
    <row r="2000" spans="1:9">
      <c r="A2000" s="66"/>
      <c r="C2000" s="68">
        <v>3454</v>
      </c>
      <c r="D2000" s="2" t="s">
        <v>27</v>
      </c>
      <c r="E2000" s="17" t="s">
        <v>1147</v>
      </c>
      <c r="F2000" s="69" t="s">
        <v>28</v>
      </c>
      <c r="G2000" s="3"/>
      <c r="H2000" s="3"/>
      <c r="I2000" s="10" t="str">
        <f t="shared" si="31"/>
        <v>03454</v>
      </c>
    </row>
    <row r="2001" spans="1:9">
      <c r="A2001" s="66"/>
      <c r="C2001" s="68">
        <v>3454</v>
      </c>
      <c r="D2001" s="2" t="s">
        <v>29</v>
      </c>
      <c r="E2001" s="18" t="s">
        <v>1148</v>
      </c>
      <c r="F2001" s="69" t="s">
        <v>30</v>
      </c>
      <c r="G2001" s="3"/>
      <c r="H2001" s="3"/>
      <c r="I2001" s="10" t="str">
        <f t="shared" si="31"/>
        <v>03454</v>
      </c>
    </row>
    <row r="2002" spans="1:9">
      <c r="A2002" s="66"/>
      <c r="C2002" s="68">
        <v>3454</v>
      </c>
      <c r="D2002" s="2" t="s">
        <v>31</v>
      </c>
      <c r="E2002" s="18" t="s">
        <v>1148</v>
      </c>
      <c r="F2002" s="69" t="s">
        <v>32</v>
      </c>
      <c r="G2002" s="3"/>
      <c r="H2002" s="3"/>
      <c r="I2002" s="10" t="str">
        <f t="shared" si="31"/>
        <v>03454</v>
      </c>
    </row>
    <row r="2003" spans="1:9">
      <c r="A2003" s="66"/>
      <c r="C2003" s="68">
        <v>3454</v>
      </c>
      <c r="D2003" s="2" t="s">
        <v>33</v>
      </c>
      <c r="E2003" s="18" t="s">
        <v>1148</v>
      </c>
      <c r="F2003" s="69" t="s">
        <v>34</v>
      </c>
      <c r="G2003" s="3"/>
      <c r="H2003" s="3"/>
      <c r="I2003" s="10" t="str">
        <f t="shared" si="31"/>
        <v>03454</v>
      </c>
    </row>
    <row r="2004" spans="1:9">
      <c r="A2004" s="66"/>
      <c r="C2004" s="68">
        <v>3454</v>
      </c>
      <c r="D2004" s="2" t="s">
        <v>35</v>
      </c>
      <c r="E2004" s="19" t="s">
        <v>1150</v>
      </c>
      <c r="F2004" s="69" t="s">
        <v>36</v>
      </c>
      <c r="G2004" s="3">
        <v>6</v>
      </c>
      <c r="H2004" s="3"/>
      <c r="I2004" s="10" t="str">
        <f t="shared" si="31"/>
        <v>03454</v>
      </c>
    </row>
    <row r="2005" spans="1:9">
      <c r="A2005" s="66"/>
      <c r="C2005" s="68">
        <v>3454</v>
      </c>
      <c r="D2005" s="2" t="s">
        <v>37</v>
      </c>
      <c r="E2005" s="23" t="s">
        <v>1149</v>
      </c>
      <c r="F2005" s="69" t="s">
        <v>38</v>
      </c>
      <c r="G2005" s="3">
        <v>3</v>
      </c>
      <c r="H2005" s="3"/>
      <c r="I2005" s="10" t="str">
        <f t="shared" si="31"/>
        <v>03454</v>
      </c>
    </row>
    <row r="2006" spans="1:9">
      <c r="A2006" s="66"/>
      <c r="C2006" s="68">
        <v>3454</v>
      </c>
      <c r="D2006" s="2" t="s">
        <v>39</v>
      </c>
      <c r="E2006" s="23" t="s">
        <v>1149</v>
      </c>
      <c r="F2006" s="69" t="s">
        <v>40</v>
      </c>
      <c r="G2006" s="3">
        <v>4</v>
      </c>
      <c r="H2006" s="3"/>
      <c r="I2006" s="10" t="str">
        <f t="shared" si="31"/>
        <v>03454</v>
      </c>
    </row>
    <row r="2007" spans="1:9">
      <c r="A2007" s="66"/>
      <c r="C2007" s="68">
        <v>3454</v>
      </c>
      <c r="D2007" s="2" t="s">
        <v>41</v>
      </c>
      <c r="E2007" s="16" t="s">
        <v>1146</v>
      </c>
      <c r="F2007" s="69" t="s">
        <v>42</v>
      </c>
      <c r="G2007" s="3">
        <v>3</v>
      </c>
      <c r="H2007" s="3">
        <v>1154</v>
      </c>
      <c r="I2007" s="10" t="str">
        <f t="shared" si="31"/>
        <v>03454</v>
      </c>
    </row>
    <row r="2008" spans="1:9">
      <c r="A2008" s="66"/>
      <c r="C2008" s="68">
        <v>3454</v>
      </c>
      <c r="D2008" s="2" t="s">
        <v>43</v>
      </c>
      <c r="E2008" s="16" t="s">
        <v>1146</v>
      </c>
      <c r="F2008" s="69" t="s">
        <v>44</v>
      </c>
      <c r="G2008" s="3">
        <v>6</v>
      </c>
      <c r="H2008" s="3">
        <v>971</v>
      </c>
      <c r="I2008" s="10" t="str">
        <f t="shared" si="31"/>
        <v>03454</v>
      </c>
    </row>
    <row r="2009" spans="1:9">
      <c r="A2009" s="66"/>
      <c r="C2009" s="68">
        <v>3454</v>
      </c>
      <c r="D2009" s="2" t="s">
        <v>45</v>
      </c>
      <c r="E2009" s="16" t="s">
        <v>1146</v>
      </c>
      <c r="F2009" s="69" t="s">
        <v>46</v>
      </c>
      <c r="G2009" s="3"/>
      <c r="H2009" s="3"/>
      <c r="I2009" s="10" t="str">
        <f t="shared" si="31"/>
        <v>03454</v>
      </c>
    </row>
    <row r="2010" spans="1:9">
      <c r="A2010" s="66"/>
      <c r="C2010" s="68">
        <v>3454</v>
      </c>
      <c r="D2010" s="2" t="s">
        <v>47</v>
      </c>
      <c r="E2010" s="16" t="s">
        <v>1146</v>
      </c>
      <c r="F2010" s="69" t="s">
        <v>48</v>
      </c>
      <c r="G2010" s="3">
        <v>19</v>
      </c>
      <c r="H2010" s="3">
        <v>2127</v>
      </c>
      <c r="I2010" s="10" t="str">
        <f t="shared" si="31"/>
        <v>03454</v>
      </c>
    </row>
    <row r="2011" spans="1:9">
      <c r="A2011" s="66"/>
      <c r="C2011" s="68">
        <v>3454</v>
      </c>
      <c r="D2011" s="2" t="s">
        <v>49</v>
      </c>
      <c r="E2011" s="14" t="s">
        <v>1144</v>
      </c>
      <c r="F2011" s="69" t="s">
        <v>50</v>
      </c>
      <c r="G2011" s="3">
        <v>26</v>
      </c>
      <c r="H2011" s="3">
        <v>1673</v>
      </c>
      <c r="I2011" s="10" t="str">
        <f t="shared" si="31"/>
        <v>03454</v>
      </c>
    </row>
    <row r="2012" spans="1:9">
      <c r="A2012" s="66"/>
      <c r="C2012" s="68">
        <v>3454</v>
      </c>
      <c r="D2012" s="2" t="s">
        <v>51</v>
      </c>
      <c r="E2012" s="15" t="s">
        <v>1145</v>
      </c>
      <c r="F2012" s="69" t="s">
        <v>52</v>
      </c>
      <c r="G2012" s="3">
        <v>2</v>
      </c>
      <c r="H2012" s="3"/>
      <c r="I2012" s="10" t="str">
        <f t="shared" si="31"/>
        <v>03454</v>
      </c>
    </row>
    <row r="2013" spans="1:9">
      <c r="A2013" s="66"/>
      <c r="C2013" s="68">
        <v>3454</v>
      </c>
      <c r="D2013" s="2" t="s">
        <v>53</v>
      </c>
      <c r="E2013" s="15" t="s">
        <v>1145</v>
      </c>
      <c r="F2013" s="69" t="s">
        <v>54</v>
      </c>
      <c r="G2013" s="3">
        <v>65</v>
      </c>
      <c r="H2013" s="3">
        <v>5316</v>
      </c>
      <c r="I2013" s="10" t="str">
        <f t="shared" si="31"/>
        <v>03454</v>
      </c>
    </row>
    <row r="2014" spans="1:9">
      <c r="A2014" s="66"/>
      <c r="C2014" s="68">
        <v>3454</v>
      </c>
      <c r="D2014" s="2" t="s">
        <v>55</v>
      </c>
      <c r="E2014" s="21" t="s">
        <v>1152</v>
      </c>
      <c r="F2014" s="69" t="s">
        <v>56</v>
      </c>
      <c r="G2014" s="3">
        <v>2</v>
      </c>
      <c r="H2014" s="3"/>
      <c r="I2014" s="10" t="str">
        <f t="shared" si="31"/>
        <v>03454</v>
      </c>
    </row>
    <row r="2015" spans="1:9">
      <c r="A2015" s="66"/>
      <c r="C2015" s="68">
        <v>3454</v>
      </c>
      <c r="D2015" s="2" t="s">
        <v>57</v>
      </c>
      <c r="E2015" s="21" t="s">
        <v>1152</v>
      </c>
      <c r="F2015" s="69" t="s">
        <v>58</v>
      </c>
      <c r="G2015" s="3">
        <v>8</v>
      </c>
      <c r="H2015" s="3">
        <v>942</v>
      </c>
      <c r="I2015" s="10" t="str">
        <f t="shared" si="31"/>
        <v>03454</v>
      </c>
    </row>
    <row r="2016" spans="1:9">
      <c r="A2016" s="66"/>
      <c r="C2016" s="68">
        <v>3454</v>
      </c>
      <c r="D2016" s="2" t="s">
        <v>59</v>
      </c>
      <c r="E2016" s="21" t="s">
        <v>1152</v>
      </c>
      <c r="F2016" s="69" t="s">
        <v>60</v>
      </c>
      <c r="G2016" s="3">
        <v>42</v>
      </c>
      <c r="H2016" s="3">
        <v>8103</v>
      </c>
      <c r="I2016" s="10" t="str">
        <f t="shared" si="31"/>
        <v>03454</v>
      </c>
    </row>
    <row r="2017" spans="1:9">
      <c r="A2017" s="66"/>
      <c r="C2017" s="68">
        <v>3454</v>
      </c>
      <c r="D2017" s="2" t="s">
        <v>61</v>
      </c>
      <c r="E2017" s="20" t="s">
        <v>1151</v>
      </c>
      <c r="F2017" s="69" t="s">
        <v>62</v>
      </c>
      <c r="G2017" s="3">
        <v>15</v>
      </c>
      <c r="H2017" s="3">
        <v>3049</v>
      </c>
      <c r="I2017" s="10" t="str">
        <f t="shared" si="31"/>
        <v>03454</v>
      </c>
    </row>
    <row r="2018" spans="1:9">
      <c r="A2018" s="66"/>
      <c r="C2018" s="68">
        <v>3454</v>
      </c>
      <c r="D2018" s="2" t="s">
        <v>63</v>
      </c>
      <c r="E2018" s="20" t="s">
        <v>1151</v>
      </c>
      <c r="F2018" s="69" t="s">
        <v>64</v>
      </c>
      <c r="G2018" s="3">
        <v>4</v>
      </c>
      <c r="H2018" s="3">
        <v>3280</v>
      </c>
      <c r="I2018" s="10" t="str">
        <f t="shared" si="31"/>
        <v>03454</v>
      </c>
    </row>
    <row r="2019" spans="1:9">
      <c r="A2019" s="66"/>
      <c r="C2019" s="68">
        <v>3454</v>
      </c>
      <c r="D2019" s="2" t="s">
        <v>65</v>
      </c>
      <c r="E2019" s="19" t="s">
        <v>1150</v>
      </c>
      <c r="F2019" s="69" t="s">
        <v>66</v>
      </c>
      <c r="G2019" s="3">
        <v>4</v>
      </c>
      <c r="H2019" s="3"/>
      <c r="I2019" s="10" t="str">
        <f t="shared" si="31"/>
        <v>03454</v>
      </c>
    </row>
    <row r="2020" spans="1:9">
      <c r="A2020" s="66"/>
      <c r="C2020" s="68">
        <v>3454</v>
      </c>
      <c r="D2020" s="2" t="s">
        <v>67</v>
      </c>
      <c r="E2020" s="22" t="s">
        <v>1153</v>
      </c>
      <c r="F2020" s="69" t="s">
        <v>68</v>
      </c>
      <c r="G2020" s="3">
        <v>7</v>
      </c>
      <c r="H2020" s="3">
        <v>540</v>
      </c>
      <c r="I2020" s="10" t="str">
        <f t="shared" si="31"/>
        <v>03454</v>
      </c>
    </row>
    <row r="2021" spans="1:9">
      <c r="A2021" s="66"/>
      <c r="C2021" s="68">
        <v>3454</v>
      </c>
      <c r="D2021" s="2" t="s">
        <v>69</v>
      </c>
      <c r="E2021" s="21" t="s">
        <v>1152</v>
      </c>
      <c r="F2021" s="69" t="s">
        <v>70</v>
      </c>
      <c r="G2021" s="3">
        <v>18</v>
      </c>
      <c r="H2021" s="3">
        <v>1688</v>
      </c>
      <c r="I2021" s="10" t="str">
        <f t="shared" si="31"/>
        <v>03454</v>
      </c>
    </row>
    <row r="2022" spans="1:9">
      <c r="A2022" s="66"/>
      <c r="C2022" s="66">
        <v>3454</v>
      </c>
      <c r="E2022" s="71"/>
      <c r="F2022" s="69" t="s">
        <v>71</v>
      </c>
      <c r="G2022" s="3">
        <v>285</v>
      </c>
      <c r="H2022" s="3">
        <v>36688</v>
      </c>
      <c r="I2022" s="10" t="str">
        <f t="shared" si="31"/>
        <v>03454</v>
      </c>
    </row>
    <row r="2023" spans="1:9">
      <c r="A2023" s="65" t="s">
        <v>195</v>
      </c>
      <c r="B2023" s="2" t="s">
        <v>196</v>
      </c>
      <c r="C2023" s="68">
        <v>3455</v>
      </c>
      <c r="D2023" s="2" t="s">
        <v>9</v>
      </c>
      <c r="E2023" s="14" t="s">
        <v>1144</v>
      </c>
      <c r="F2023" s="69" t="s">
        <v>10</v>
      </c>
      <c r="G2023" s="3"/>
      <c r="H2023" s="3"/>
      <c r="I2023" s="10" t="str">
        <f t="shared" si="31"/>
        <v>03455</v>
      </c>
    </row>
    <row r="2024" spans="1:9">
      <c r="A2024" s="66"/>
      <c r="C2024" s="68">
        <v>3455</v>
      </c>
      <c r="D2024" s="2" t="s">
        <v>11</v>
      </c>
      <c r="E2024" s="14" t="s">
        <v>1144</v>
      </c>
      <c r="F2024" s="69" t="s">
        <v>12</v>
      </c>
      <c r="G2024" s="3"/>
      <c r="H2024" s="3"/>
      <c r="I2024" s="10" t="str">
        <f t="shared" si="31"/>
        <v>03455</v>
      </c>
    </row>
    <row r="2025" spans="1:9">
      <c r="A2025" s="66"/>
      <c r="C2025" s="68">
        <v>3455</v>
      </c>
      <c r="D2025" s="2" t="s">
        <v>13</v>
      </c>
      <c r="E2025" s="14" t="s">
        <v>1144</v>
      </c>
      <c r="F2025" s="69" t="s">
        <v>14</v>
      </c>
      <c r="G2025" s="3"/>
      <c r="H2025" s="3"/>
      <c r="I2025" s="10" t="str">
        <f t="shared" si="31"/>
        <v>03455</v>
      </c>
    </row>
    <row r="2026" spans="1:9">
      <c r="A2026" s="66"/>
      <c r="C2026" s="68">
        <v>3455</v>
      </c>
      <c r="D2026" s="2" t="s">
        <v>15</v>
      </c>
      <c r="E2026" s="15" t="s">
        <v>1145</v>
      </c>
      <c r="F2026" s="69" t="s">
        <v>16</v>
      </c>
      <c r="G2026" s="3"/>
      <c r="H2026" s="3"/>
      <c r="I2026" s="10" t="str">
        <f t="shared" si="31"/>
        <v>03455</v>
      </c>
    </row>
    <row r="2027" spans="1:9">
      <c r="A2027" s="66"/>
      <c r="C2027" s="68">
        <v>3455</v>
      </c>
      <c r="D2027" s="2" t="s">
        <v>17</v>
      </c>
      <c r="E2027" s="14" t="s">
        <v>1144</v>
      </c>
      <c r="F2027" s="69" t="s">
        <v>18</v>
      </c>
      <c r="G2027" s="3"/>
      <c r="H2027" s="3"/>
      <c r="I2027" s="10" t="str">
        <f t="shared" si="31"/>
        <v>03455</v>
      </c>
    </row>
    <row r="2028" spans="1:9">
      <c r="A2028" s="66"/>
      <c r="C2028" s="68">
        <v>3455</v>
      </c>
      <c r="D2028" s="2" t="s">
        <v>19</v>
      </c>
      <c r="E2028" s="14" t="s">
        <v>1144</v>
      </c>
      <c r="F2028" s="69" t="s">
        <v>20</v>
      </c>
      <c r="G2028" s="3"/>
      <c r="H2028" s="3"/>
      <c r="I2028" s="10" t="str">
        <f t="shared" si="31"/>
        <v>03455</v>
      </c>
    </row>
    <row r="2029" spans="1:9">
      <c r="A2029" s="66"/>
      <c r="C2029" s="68">
        <v>3455</v>
      </c>
      <c r="D2029" s="2" t="s">
        <v>21</v>
      </c>
      <c r="E2029" s="4"/>
      <c r="F2029" s="69" t="s">
        <v>22</v>
      </c>
      <c r="G2029" s="3">
        <v>32</v>
      </c>
      <c r="H2029" s="3">
        <v>4452</v>
      </c>
      <c r="I2029" s="10" t="str">
        <f t="shared" si="31"/>
        <v>03455</v>
      </c>
    </row>
    <row r="2030" spans="1:9">
      <c r="A2030" s="66"/>
      <c r="C2030" s="68">
        <v>3455</v>
      </c>
      <c r="D2030" s="2" t="s">
        <v>23</v>
      </c>
      <c r="E2030" s="17" t="s">
        <v>1147</v>
      </c>
      <c r="F2030" s="69" t="s">
        <v>24</v>
      </c>
      <c r="G2030" s="3">
        <v>8</v>
      </c>
      <c r="H2030" s="3">
        <v>587</v>
      </c>
      <c r="I2030" s="10" t="str">
        <f t="shared" si="31"/>
        <v>03455</v>
      </c>
    </row>
    <row r="2031" spans="1:9">
      <c r="A2031" s="66"/>
      <c r="C2031" s="68">
        <v>3455</v>
      </c>
      <c r="D2031" s="2" t="s">
        <v>25</v>
      </c>
      <c r="E2031" s="17" t="s">
        <v>1147</v>
      </c>
      <c r="F2031" s="69" t="s">
        <v>26</v>
      </c>
      <c r="G2031" s="3">
        <v>1</v>
      </c>
      <c r="H2031" s="3"/>
      <c r="I2031" s="10" t="str">
        <f t="shared" si="31"/>
        <v>03455</v>
      </c>
    </row>
    <row r="2032" spans="1:9">
      <c r="A2032" s="66"/>
      <c r="C2032" s="68">
        <v>3455</v>
      </c>
      <c r="D2032" s="2" t="s">
        <v>27</v>
      </c>
      <c r="E2032" s="17" t="s">
        <v>1147</v>
      </c>
      <c r="F2032" s="69" t="s">
        <v>28</v>
      </c>
      <c r="G2032" s="3"/>
      <c r="H2032" s="3"/>
      <c r="I2032" s="10" t="str">
        <f t="shared" si="31"/>
        <v>03455</v>
      </c>
    </row>
    <row r="2033" spans="1:9">
      <c r="A2033" s="66"/>
      <c r="C2033" s="68">
        <v>3455</v>
      </c>
      <c r="D2033" s="2" t="s">
        <v>29</v>
      </c>
      <c r="E2033" s="18" t="s">
        <v>1148</v>
      </c>
      <c r="F2033" s="69" t="s">
        <v>30</v>
      </c>
      <c r="G2033" s="3"/>
      <c r="H2033" s="3"/>
      <c r="I2033" s="10" t="str">
        <f t="shared" si="31"/>
        <v>03455</v>
      </c>
    </row>
    <row r="2034" spans="1:9">
      <c r="A2034" s="66"/>
      <c r="C2034" s="68">
        <v>3455</v>
      </c>
      <c r="D2034" s="2" t="s">
        <v>31</v>
      </c>
      <c r="E2034" s="18" t="s">
        <v>1148</v>
      </c>
      <c r="F2034" s="69" t="s">
        <v>32</v>
      </c>
      <c r="G2034" s="3"/>
      <c r="H2034" s="3"/>
      <c r="I2034" s="10" t="str">
        <f t="shared" si="31"/>
        <v>03455</v>
      </c>
    </row>
    <row r="2035" spans="1:9">
      <c r="A2035" s="66"/>
      <c r="C2035" s="68">
        <v>3455</v>
      </c>
      <c r="D2035" s="2" t="s">
        <v>33</v>
      </c>
      <c r="E2035" s="18" t="s">
        <v>1148</v>
      </c>
      <c r="F2035" s="69" t="s">
        <v>34</v>
      </c>
      <c r="G2035" s="3"/>
      <c r="H2035" s="3"/>
      <c r="I2035" s="10" t="str">
        <f t="shared" si="31"/>
        <v>03455</v>
      </c>
    </row>
    <row r="2036" spans="1:9">
      <c r="A2036" s="66"/>
      <c r="C2036" s="68">
        <v>3455</v>
      </c>
      <c r="D2036" s="2" t="s">
        <v>35</v>
      </c>
      <c r="E2036" s="19" t="s">
        <v>1150</v>
      </c>
      <c r="F2036" s="69" t="s">
        <v>36</v>
      </c>
      <c r="G2036" s="3"/>
      <c r="H2036" s="3"/>
      <c r="I2036" s="10" t="str">
        <f t="shared" si="31"/>
        <v>03455</v>
      </c>
    </row>
    <row r="2037" spans="1:9">
      <c r="A2037" s="66"/>
      <c r="C2037" s="68">
        <v>3455</v>
      </c>
      <c r="D2037" s="2" t="s">
        <v>37</v>
      </c>
      <c r="E2037" s="23" t="s">
        <v>1149</v>
      </c>
      <c r="F2037" s="69" t="s">
        <v>38</v>
      </c>
      <c r="G2037" s="3">
        <v>1</v>
      </c>
      <c r="H2037" s="3"/>
      <c r="I2037" s="10" t="str">
        <f t="shared" si="31"/>
        <v>03455</v>
      </c>
    </row>
    <row r="2038" spans="1:9">
      <c r="A2038" s="66"/>
      <c r="C2038" s="68">
        <v>3455</v>
      </c>
      <c r="D2038" s="2" t="s">
        <v>39</v>
      </c>
      <c r="E2038" s="23" t="s">
        <v>1149</v>
      </c>
      <c r="F2038" s="69" t="s">
        <v>40</v>
      </c>
      <c r="G2038" s="3"/>
      <c r="H2038" s="3"/>
      <c r="I2038" s="10" t="str">
        <f t="shared" si="31"/>
        <v>03455</v>
      </c>
    </row>
    <row r="2039" spans="1:9">
      <c r="A2039" s="66"/>
      <c r="C2039" s="68">
        <v>3455</v>
      </c>
      <c r="D2039" s="2" t="s">
        <v>41</v>
      </c>
      <c r="E2039" s="16" t="s">
        <v>1146</v>
      </c>
      <c r="F2039" s="69" t="s">
        <v>42</v>
      </c>
      <c r="G2039" s="3"/>
      <c r="H2039" s="3"/>
      <c r="I2039" s="10" t="str">
        <f t="shared" si="31"/>
        <v>03455</v>
      </c>
    </row>
    <row r="2040" spans="1:9">
      <c r="A2040" s="66"/>
      <c r="C2040" s="68">
        <v>3455</v>
      </c>
      <c r="D2040" s="2" t="s">
        <v>43</v>
      </c>
      <c r="E2040" s="16" t="s">
        <v>1146</v>
      </c>
      <c r="F2040" s="69" t="s">
        <v>44</v>
      </c>
      <c r="G2040" s="3"/>
      <c r="H2040" s="3"/>
      <c r="I2040" s="10" t="str">
        <f t="shared" si="31"/>
        <v>03455</v>
      </c>
    </row>
    <row r="2041" spans="1:9">
      <c r="A2041" s="66"/>
      <c r="C2041" s="68">
        <v>3455</v>
      </c>
      <c r="D2041" s="2" t="s">
        <v>45</v>
      </c>
      <c r="E2041" s="16" t="s">
        <v>1146</v>
      </c>
      <c r="F2041" s="69" t="s">
        <v>46</v>
      </c>
      <c r="G2041" s="3"/>
      <c r="H2041" s="3"/>
      <c r="I2041" s="10" t="str">
        <f t="shared" si="31"/>
        <v>03455</v>
      </c>
    </row>
    <row r="2042" spans="1:9">
      <c r="A2042" s="66"/>
      <c r="C2042" s="68">
        <v>3455</v>
      </c>
      <c r="D2042" s="2" t="s">
        <v>47</v>
      </c>
      <c r="E2042" s="16" t="s">
        <v>1146</v>
      </c>
      <c r="F2042" s="69" t="s">
        <v>48</v>
      </c>
      <c r="G2042" s="3"/>
      <c r="H2042" s="3"/>
      <c r="I2042" s="10" t="str">
        <f t="shared" si="31"/>
        <v>03455</v>
      </c>
    </row>
    <row r="2043" spans="1:9">
      <c r="A2043" s="66"/>
      <c r="C2043" s="68">
        <v>3455</v>
      </c>
      <c r="D2043" s="2" t="s">
        <v>49</v>
      </c>
      <c r="E2043" s="14" t="s">
        <v>1144</v>
      </c>
      <c r="F2043" s="69" t="s">
        <v>50</v>
      </c>
      <c r="G2043" s="3">
        <v>3</v>
      </c>
      <c r="H2043" s="3">
        <v>190</v>
      </c>
      <c r="I2043" s="10" t="str">
        <f t="shared" si="31"/>
        <v>03455</v>
      </c>
    </row>
    <row r="2044" spans="1:9">
      <c r="A2044" s="66"/>
      <c r="C2044" s="68">
        <v>3455</v>
      </c>
      <c r="D2044" s="2" t="s">
        <v>51</v>
      </c>
      <c r="E2044" s="15" t="s">
        <v>1145</v>
      </c>
      <c r="F2044" s="69" t="s">
        <v>52</v>
      </c>
      <c r="G2044" s="3">
        <v>2</v>
      </c>
      <c r="H2044" s="3"/>
      <c r="I2044" s="10" t="str">
        <f t="shared" si="31"/>
        <v>03455</v>
      </c>
    </row>
    <row r="2045" spans="1:9">
      <c r="A2045" s="66"/>
      <c r="C2045" s="68">
        <v>3455</v>
      </c>
      <c r="D2045" s="2" t="s">
        <v>53</v>
      </c>
      <c r="E2045" s="15" t="s">
        <v>1145</v>
      </c>
      <c r="F2045" s="69" t="s">
        <v>54</v>
      </c>
      <c r="G2045" s="3">
        <v>4</v>
      </c>
      <c r="H2045" s="3">
        <v>330</v>
      </c>
      <c r="I2045" s="10" t="str">
        <f t="shared" si="31"/>
        <v>03455</v>
      </c>
    </row>
    <row r="2046" spans="1:9">
      <c r="A2046" s="66"/>
      <c r="C2046" s="68">
        <v>3455</v>
      </c>
      <c r="D2046" s="2" t="s">
        <v>55</v>
      </c>
      <c r="E2046" s="21" t="s">
        <v>1152</v>
      </c>
      <c r="F2046" s="69" t="s">
        <v>56</v>
      </c>
      <c r="G2046" s="3"/>
      <c r="H2046" s="3"/>
      <c r="I2046" s="10" t="str">
        <f t="shared" si="31"/>
        <v>03455</v>
      </c>
    </row>
    <row r="2047" spans="1:9">
      <c r="A2047" s="66"/>
      <c r="C2047" s="68">
        <v>3455</v>
      </c>
      <c r="D2047" s="2" t="s">
        <v>57</v>
      </c>
      <c r="E2047" s="21" t="s">
        <v>1152</v>
      </c>
      <c r="F2047" s="69" t="s">
        <v>58</v>
      </c>
      <c r="G2047" s="3">
        <v>1</v>
      </c>
      <c r="H2047" s="3"/>
      <c r="I2047" s="10" t="str">
        <f t="shared" si="31"/>
        <v>03455</v>
      </c>
    </row>
    <row r="2048" spans="1:9">
      <c r="A2048" s="66"/>
      <c r="C2048" s="68">
        <v>3455</v>
      </c>
      <c r="D2048" s="2" t="s">
        <v>59</v>
      </c>
      <c r="E2048" s="21" t="s">
        <v>1152</v>
      </c>
      <c r="F2048" s="69" t="s">
        <v>60</v>
      </c>
      <c r="G2048" s="3">
        <v>6</v>
      </c>
      <c r="H2048" s="3">
        <v>645</v>
      </c>
      <c r="I2048" s="10" t="str">
        <f t="shared" si="31"/>
        <v>03455</v>
      </c>
    </row>
    <row r="2049" spans="1:9">
      <c r="A2049" s="66"/>
      <c r="C2049" s="68">
        <v>3455</v>
      </c>
      <c r="D2049" s="2" t="s">
        <v>61</v>
      </c>
      <c r="E2049" s="20" t="s">
        <v>1151</v>
      </c>
      <c r="F2049" s="69" t="s">
        <v>62</v>
      </c>
      <c r="G2049" s="3"/>
      <c r="H2049" s="3"/>
      <c r="I2049" s="10" t="str">
        <f t="shared" si="31"/>
        <v>03455</v>
      </c>
    </row>
    <row r="2050" spans="1:9">
      <c r="A2050" s="66"/>
      <c r="C2050" s="68">
        <v>3455</v>
      </c>
      <c r="D2050" s="2" t="s">
        <v>63</v>
      </c>
      <c r="E2050" s="20" t="s">
        <v>1151</v>
      </c>
      <c r="F2050" s="69" t="s">
        <v>64</v>
      </c>
      <c r="G2050" s="3">
        <v>1</v>
      </c>
      <c r="H2050" s="3"/>
      <c r="I2050" s="10" t="str">
        <f t="shared" si="31"/>
        <v>03455</v>
      </c>
    </row>
    <row r="2051" spans="1:9">
      <c r="A2051" s="66"/>
      <c r="C2051" s="68">
        <v>3455</v>
      </c>
      <c r="D2051" s="2" t="s">
        <v>65</v>
      </c>
      <c r="E2051" s="19" t="s">
        <v>1150</v>
      </c>
      <c r="F2051" s="69" t="s">
        <v>66</v>
      </c>
      <c r="G2051" s="3">
        <v>1</v>
      </c>
      <c r="H2051" s="3"/>
      <c r="I2051" s="10" t="str">
        <f t="shared" si="31"/>
        <v>03455</v>
      </c>
    </row>
    <row r="2052" spans="1:9">
      <c r="A2052" s="66"/>
      <c r="C2052" s="68">
        <v>3455</v>
      </c>
      <c r="D2052" s="2" t="s">
        <v>67</v>
      </c>
      <c r="E2052" s="22" t="s">
        <v>1153</v>
      </c>
      <c r="F2052" s="69" t="s">
        <v>68</v>
      </c>
      <c r="G2052" s="3">
        <v>2</v>
      </c>
      <c r="H2052" s="3"/>
      <c r="I2052" s="10" t="str">
        <f t="shared" si="31"/>
        <v>03455</v>
      </c>
    </row>
    <row r="2053" spans="1:9">
      <c r="A2053" s="66"/>
      <c r="C2053" s="68">
        <v>3455</v>
      </c>
      <c r="D2053" s="2" t="s">
        <v>69</v>
      </c>
      <c r="E2053" s="21" t="s">
        <v>1152</v>
      </c>
      <c r="F2053" s="69" t="s">
        <v>70</v>
      </c>
      <c r="G2053" s="3">
        <v>2</v>
      </c>
      <c r="H2053" s="3"/>
      <c r="I2053" s="10" t="str">
        <f t="shared" si="31"/>
        <v>03455</v>
      </c>
    </row>
    <row r="2054" spans="1:9">
      <c r="A2054" s="66"/>
      <c r="C2054" s="66">
        <v>3455</v>
      </c>
      <c r="E2054" s="71"/>
      <c r="F2054" s="69" t="s">
        <v>71</v>
      </c>
      <c r="G2054" s="3">
        <v>32</v>
      </c>
      <c r="H2054" s="3">
        <v>4452</v>
      </c>
      <c r="I2054" s="10" t="str">
        <f t="shared" si="31"/>
        <v>03455</v>
      </c>
    </row>
    <row r="2055" spans="1:9">
      <c r="A2055" s="65" t="s">
        <v>197</v>
      </c>
      <c r="B2055" s="2" t="s">
        <v>198</v>
      </c>
      <c r="C2055" s="68">
        <v>3456</v>
      </c>
      <c r="D2055" s="2" t="s">
        <v>9</v>
      </c>
      <c r="E2055" s="14" t="s">
        <v>1144</v>
      </c>
      <c r="F2055" s="69" t="s">
        <v>10</v>
      </c>
      <c r="G2055" s="3">
        <v>6</v>
      </c>
      <c r="H2055" s="3">
        <v>795</v>
      </c>
      <c r="I2055" s="10" t="str">
        <f t="shared" si="31"/>
        <v>03456</v>
      </c>
    </row>
    <row r="2056" spans="1:9">
      <c r="A2056" s="66"/>
      <c r="C2056" s="68">
        <v>3456</v>
      </c>
      <c r="D2056" s="2" t="s">
        <v>11</v>
      </c>
      <c r="E2056" s="14" t="s">
        <v>1144</v>
      </c>
      <c r="F2056" s="69" t="s">
        <v>12</v>
      </c>
      <c r="G2056" s="3"/>
      <c r="H2056" s="3"/>
      <c r="I2056" s="10" t="str">
        <f t="shared" si="31"/>
        <v>03456</v>
      </c>
    </row>
    <row r="2057" spans="1:9">
      <c r="A2057" s="66"/>
      <c r="C2057" s="68">
        <v>3456</v>
      </c>
      <c r="D2057" s="2" t="s">
        <v>13</v>
      </c>
      <c r="E2057" s="14" t="s">
        <v>1144</v>
      </c>
      <c r="F2057" s="69" t="s">
        <v>14</v>
      </c>
      <c r="G2057" s="3">
        <v>2</v>
      </c>
      <c r="H2057" s="3"/>
      <c r="I2057" s="10" t="str">
        <f t="shared" ref="I2057:I2120" si="32">IF(A2057="",I2056,A2057)</f>
        <v>03456</v>
      </c>
    </row>
    <row r="2058" spans="1:9">
      <c r="A2058" s="66"/>
      <c r="C2058" s="68">
        <v>3456</v>
      </c>
      <c r="D2058" s="2" t="s">
        <v>15</v>
      </c>
      <c r="E2058" s="15" t="s">
        <v>1145</v>
      </c>
      <c r="F2058" s="69" t="s">
        <v>16</v>
      </c>
      <c r="G2058" s="3"/>
      <c r="H2058" s="3"/>
      <c r="I2058" s="10" t="str">
        <f t="shared" si="32"/>
        <v>03456</v>
      </c>
    </row>
    <row r="2059" spans="1:9">
      <c r="A2059" s="66"/>
      <c r="C2059" s="68">
        <v>3456</v>
      </c>
      <c r="D2059" s="2" t="s">
        <v>17</v>
      </c>
      <c r="E2059" s="14" t="s">
        <v>1144</v>
      </c>
      <c r="F2059" s="69" t="s">
        <v>18</v>
      </c>
      <c r="G2059" s="3">
        <v>2</v>
      </c>
      <c r="H2059" s="3"/>
      <c r="I2059" s="10" t="str">
        <f t="shared" si="32"/>
        <v>03456</v>
      </c>
    </row>
    <row r="2060" spans="1:9">
      <c r="A2060" s="66"/>
      <c r="C2060" s="68">
        <v>3456</v>
      </c>
      <c r="D2060" s="2" t="s">
        <v>19</v>
      </c>
      <c r="E2060" s="14" t="s">
        <v>1144</v>
      </c>
      <c r="F2060" s="69" t="s">
        <v>20</v>
      </c>
      <c r="G2060" s="3">
        <v>2</v>
      </c>
      <c r="H2060" s="3"/>
      <c r="I2060" s="10" t="str">
        <f t="shared" si="32"/>
        <v>03456</v>
      </c>
    </row>
    <row r="2061" spans="1:9">
      <c r="A2061" s="66"/>
      <c r="C2061" s="68">
        <v>3456</v>
      </c>
      <c r="D2061" s="2" t="s">
        <v>21</v>
      </c>
      <c r="E2061" s="4"/>
      <c r="F2061" s="69" t="s">
        <v>22</v>
      </c>
      <c r="G2061" s="3">
        <v>109</v>
      </c>
      <c r="H2061" s="3">
        <v>11109</v>
      </c>
      <c r="I2061" s="10" t="str">
        <f t="shared" si="32"/>
        <v>03456</v>
      </c>
    </row>
    <row r="2062" spans="1:9">
      <c r="A2062" s="66"/>
      <c r="C2062" s="68">
        <v>3456</v>
      </c>
      <c r="D2062" s="2" t="s">
        <v>23</v>
      </c>
      <c r="E2062" s="17" t="s">
        <v>1147</v>
      </c>
      <c r="F2062" s="69" t="s">
        <v>24</v>
      </c>
      <c r="G2062" s="3">
        <v>13</v>
      </c>
      <c r="H2062" s="3">
        <v>1519</v>
      </c>
      <c r="I2062" s="10" t="str">
        <f t="shared" si="32"/>
        <v>03456</v>
      </c>
    </row>
    <row r="2063" spans="1:9">
      <c r="A2063" s="66"/>
      <c r="C2063" s="68">
        <v>3456</v>
      </c>
      <c r="D2063" s="2" t="s">
        <v>25</v>
      </c>
      <c r="E2063" s="17" t="s">
        <v>1147</v>
      </c>
      <c r="F2063" s="69" t="s">
        <v>26</v>
      </c>
      <c r="G2063" s="3"/>
      <c r="H2063" s="3"/>
      <c r="I2063" s="10" t="str">
        <f t="shared" si="32"/>
        <v>03456</v>
      </c>
    </row>
    <row r="2064" spans="1:9">
      <c r="A2064" s="66"/>
      <c r="C2064" s="68">
        <v>3456</v>
      </c>
      <c r="D2064" s="2" t="s">
        <v>27</v>
      </c>
      <c r="E2064" s="17" t="s">
        <v>1147</v>
      </c>
      <c r="F2064" s="69" t="s">
        <v>28</v>
      </c>
      <c r="G2064" s="3"/>
      <c r="H2064" s="3"/>
      <c r="I2064" s="10" t="str">
        <f t="shared" si="32"/>
        <v>03456</v>
      </c>
    </row>
    <row r="2065" spans="1:9">
      <c r="A2065" s="66"/>
      <c r="C2065" s="68">
        <v>3456</v>
      </c>
      <c r="D2065" s="2" t="s">
        <v>29</v>
      </c>
      <c r="E2065" s="18" t="s">
        <v>1148</v>
      </c>
      <c r="F2065" s="69" t="s">
        <v>30</v>
      </c>
      <c r="G2065" s="3">
        <v>7</v>
      </c>
      <c r="H2065" s="3"/>
      <c r="I2065" s="10" t="str">
        <f t="shared" si="32"/>
        <v>03456</v>
      </c>
    </row>
    <row r="2066" spans="1:9">
      <c r="A2066" s="66"/>
      <c r="C2066" s="68">
        <v>3456</v>
      </c>
      <c r="D2066" s="2" t="s">
        <v>31</v>
      </c>
      <c r="E2066" s="18" t="s">
        <v>1148</v>
      </c>
      <c r="F2066" s="69" t="s">
        <v>32</v>
      </c>
      <c r="G2066" s="3">
        <v>2</v>
      </c>
      <c r="H2066" s="3"/>
      <c r="I2066" s="10" t="str">
        <f t="shared" si="32"/>
        <v>03456</v>
      </c>
    </row>
    <row r="2067" spans="1:9">
      <c r="A2067" s="66"/>
      <c r="C2067" s="68">
        <v>3456</v>
      </c>
      <c r="D2067" s="2" t="s">
        <v>33</v>
      </c>
      <c r="E2067" s="18" t="s">
        <v>1148</v>
      </c>
      <c r="F2067" s="69" t="s">
        <v>34</v>
      </c>
      <c r="G2067" s="3"/>
      <c r="H2067" s="3"/>
      <c r="I2067" s="10" t="str">
        <f t="shared" si="32"/>
        <v>03456</v>
      </c>
    </row>
    <row r="2068" spans="1:9">
      <c r="A2068" s="66"/>
      <c r="C2068" s="68">
        <v>3456</v>
      </c>
      <c r="D2068" s="2" t="s">
        <v>35</v>
      </c>
      <c r="E2068" s="19" t="s">
        <v>1150</v>
      </c>
      <c r="F2068" s="69" t="s">
        <v>36</v>
      </c>
      <c r="G2068" s="3">
        <v>5</v>
      </c>
      <c r="H2068" s="3">
        <v>562</v>
      </c>
      <c r="I2068" s="10" t="str">
        <f t="shared" si="32"/>
        <v>03456</v>
      </c>
    </row>
    <row r="2069" spans="1:9">
      <c r="A2069" s="66"/>
      <c r="C2069" s="68">
        <v>3456</v>
      </c>
      <c r="D2069" s="2" t="s">
        <v>37</v>
      </c>
      <c r="E2069" s="23" t="s">
        <v>1149</v>
      </c>
      <c r="F2069" s="69" t="s">
        <v>38</v>
      </c>
      <c r="G2069" s="3">
        <v>4</v>
      </c>
      <c r="H2069" s="3">
        <v>541</v>
      </c>
      <c r="I2069" s="10" t="str">
        <f t="shared" si="32"/>
        <v>03456</v>
      </c>
    </row>
    <row r="2070" spans="1:9">
      <c r="A2070" s="66"/>
      <c r="C2070" s="68">
        <v>3456</v>
      </c>
      <c r="D2070" s="2" t="s">
        <v>39</v>
      </c>
      <c r="E2070" s="23" t="s">
        <v>1149</v>
      </c>
      <c r="F2070" s="69" t="s">
        <v>40</v>
      </c>
      <c r="G2070" s="3">
        <v>2</v>
      </c>
      <c r="H2070" s="3"/>
      <c r="I2070" s="10" t="str">
        <f t="shared" si="32"/>
        <v>03456</v>
      </c>
    </row>
    <row r="2071" spans="1:9">
      <c r="A2071" s="66"/>
      <c r="C2071" s="68">
        <v>3456</v>
      </c>
      <c r="D2071" s="2" t="s">
        <v>41</v>
      </c>
      <c r="E2071" s="16" t="s">
        <v>1146</v>
      </c>
      <c r="F2071" s="69" t="s">
        <v>42</v>
      </c>
      <c r="G2071" s="3"/>
      <c r="H2071" s="3"/>
      <c r="I2071" s="10" t="str">
        <f t="shared" si="32"/>
        <v>03456</v>
      </c>
    </row>
    <row r="2072" spans="1:9">
      <c r="A2072" s="66"/>
      <c r="C2072" s="68">
        <v>3456</v>
      </c>
      <c r="D2072" s="2" t="s">
        <v>43</v>
      </c>
      <c r="E2072" s="16" t="s">
        <v>1146</v>
      </c>
      <c r="F2072" s="69" t="s">
        <v>44</v>
      </c>
      <c r="G2072" s="3">
        <v>1</v>
      </c>
      <c r="H2072" s="3"/>
      <c r="I2072" s="10" t="str">
        <f t="shared" si="32"/>
        <v>03456</v>
      </c>
    </row>
    <row r="2073" spans="1:9">
      <c r="A2073" s="66"/>
      <c r="C2073" s="68">
        <v>3456</v>
      </c>
      <c r="D2073" s="2" t="s">
        <v>45</v>
      </c>
      <c r="E2073" s="16" t="s">
        <v>1146</v>
      </c>
      <c r="F2073" s="69" t="s">
        <v>46</v>
      </c>
      <c r="G2073" s="3">
        <v>1</v>
      </c>
      <c r="H2073" s="3"/>
      <c r="I2073" s="10" t="str">
        <f t="shared" si="32"/>
        <v>03456</v>
      </c>
    </row>
    <row r="2074" spans="1:9">
      <c r="A2074" s="66"/>
      <c r="C2074" s="68">
        <v>3456</v>
      </c>
      <c r="D2074" s="2" t="s">
        <v>47</v>
      </c>
      <c r="E2074" s="16" t="s">
        <v>1146</v>
      </c>
      <c r="F2074" s="69" t="s">
        <v>48</v>
      </c>
      <c r="G2074" s="3">
        <v>12</v>
      </c>
      <c r="H2074" s="3">
        <v>1725</v>
      </c>
      <c r="I2074" s="10" t="str">
        <f t="shared" si="32"/>
        <v>03456</v>
      </c>
    </row>
    <row r="2075" spans="1:9">
      <c r="A2075" s="66"/>
      <c r="C2075" s="68">
        <v>3456</v>
      </c>
      <c r="D2075" s="2" t="s">
        <v>49</v>
      </c>
      <c r="E2075" s="14" t="s">
        <v>1144</v>
      </c>
      <c r="F2075" s="69" t="s">
        <v>50</v>
      </c>
      <c r="G2075" s="3">
        <v>14</v>
      </c>
      <c r="H2075" s="3">
        <v>762</v>
      </c>
      <c r="I2075" s="10" t="str">
        <f t="shared" si="32"/>
        <v>03456</v>
      </c>
    </row>
    <row r="2076" spans="1:9">
      <c r="A2076" s="66"/>
      <c r="C2076" s="68">
        <v>3456</v>
      </c>
      <c r="D2076" s="2" t="s">
        <v>51</v>
      </c>
      <c r="E2076" s="15" t="s">
        <v>1145</v>
      </c>
      <c r="F2076" s="69" t="s">
        <v>52</v>
      </c>
      <c r="G2076" s="3">
        <v>1</v>
      </c>
      <c r="H2076" s="3"/>
      <c r="I2076" s="10" t="str">
        <f t="shared" si="32"/>
        <v>03456</v>
      </c>
    </row>
    <row r="2077" spans="1:9">
      <c r="A2077" s="66"/>
      <c r="C2077" s="68">
        <v>3456</v>
      </c>
      <c r="D2077" s="2" t="s">
        <v>53</v>
      </c>
      <c r="E2077" s="15" t="s">
        <v>1145</v>
      </c>
      <c r="F2077" s="69" t="s">
        <v>54</v>
      </c>
      <c r="G2077" s="3">
        <v>21</v>
      </c>
      <c r="H2077" s="3">
        <v>1823</v>
      </c>
      <c r="I2077" s="10" t="str">
        <f t="shared" si="32"/>
        <v>03456</v>
      </c>
    </row>
    <row r="2078" spans="1:9">
      <c r="A2078" s="66"/>
      <c r="C2078" s="68">
        <v>3456</v>
      </c>
      <c r="D2078" s="2" t="s">
        <v>55</v>
      </c>
      <c r="E2078" s="21" t="s">
        <v>1152</v>
      </c>
      <c r="F2078" s="69" t="s">
        <v>56</v>
      </c>
      <c r="G2078" s="3"/>
      <c r="H2078" s="3"/>
      <c r="I2078" s="10" t="str">
        <f t="shared" si="32"/>
        <v>03456</v>
      </c>
    </row>
    <row r="2079" spans="1:9">
      <c r="A2079" s="66"/>
      <c r="C2079" s="68">
        <v>3456</v>
      </c>
      <c r="D2079" s="2" t="s">
        <v>57</v>
      </c>
      <c r="E2079" s="21" t="s">
        <v>1152</v>
      </c>
      <c r="F2079" s="69" t="s">
        <v>58</v>
      </c>
      <c r="G2079" s="3">
        <v>5</v>
      </c>
      <c r="H2079" s="3"/>
      <c r="I2079" s="10" t="str">
        <f t="shared" si="32"/>
        <v>03456</v>
      </c>
    </row>
    <row r="2080" spans="1:9">
      <c r="A2080" s="66"/>
      <c r="C2080" s="68">
        <v>3456</v>
      </c>
      <c r="D2080" s="2" t="s">
        <v>59</v>
      </c>
      <c r="E2080" s="21" t="s">
        <v>1152</v>
      </c>
      <c r="F2080" s="69" t="s">
        <v>60</v>
      </c>
      <c r="G2080" s="3">
        <v>7</v>
      </c>
      <c r="H2080" s="3">
        <v>1249</v>
      </c>
      <c r="I2080" s="10" t="str">
        <f t="shared" si="32"/>
        <v>03456</v>
      </c>
    </row>
    <row r="2081" spans="1:9">
      <c r="A2081" s="66"/>
      <c r="C2081" s="68">
        <v>3456</v>
      </c>
      <c r="D2081" s="2" t="s">
        <v>61</v>
      </c>
      <c r="E2081" s="20" t="s">
        <v>1151</v>
      </c>
      <c r="F2081" s="69" t="s">
        <v>62</v>
      </c>
      <c r="G2081" s="3">
        <v>5</v>
      </c>
      <c r="H2081" s="3"/>
      <c r="I2081" s="10" t="str">
        <f t="shared" si="32"/>
        <v>03456</v>
      </c>
    </row>
    <row r="2082" spans="1:9">
      <c r="A2082" s="66"/>
      <c r="C2082" s="68">
        <v>3456</v>
      </c>
      <c r="D2082" s="2" t="s">
        <v>63</v>
      </c>
      <c r="E2082" s="20" t="s">
        <v>1151</v>
      </c>
      <c r="F2082" s="69" t="s">
        <v>64</v>
      </c>
      <c r="G2082" s="3"/>
      <c r="H2082" s="3"/>
      <c r="I2082" s="10" t="str">
        <f t="shared" si="32"/>
        <v>03456</v>
      </c>
    </row>
    <row r="2083" spans="1:9">
      <c r="A2083" s="66"/>
      <c r="C2083" s="68">
        <v>3456</v>
      </c>
      <c r="D2083" s="2" t="s">
        <v>65</v>
      </c>
      <c r="E2083" s="19" t="s">
        <v>1150</v>
      </c>
      <c r="F2083" s="69" t="s">
        <v>66</v>
      </c>
      <c r="G2083" s="3">
        <v>3</v>
      </c>
      <c r="H2083" s="3">
        <v>151</v>
      </c>
      <c r="I2083" s="10" t="str">
        <f t="shared" si="32"/>
        <v>03456</v>
      </c>
    </row>
    <row r="2084" spans="1:9">
      <c r="A2084" s="66"/>
      <c r="C2084" s="68">
        <v>3456</v>
      </c>
      <c r="D2084" s="2" t="s">
        <v>67</v>
      </c>
      <c r="E2084" s="22" t="s">
        <v>1153</v>
      </c>
      <c r="F2084" s="69" t="s">
        <v>68</v>
      </c>
      <c r="G2084" s="3">
        <v>3</v>
      </c>
      <c r="H2084" s="3">
        <v>103</v>
      </c>
      <c r="I2084" s="10" t="str">
        <f t="shared" si="32"/>
        <v>03456</v>
      </c>
    </row>
    <row r="2085" spans="1:9">
      <c r="A2085" s="66"/>
      <c r="C2085" s="68">
        <v>3456</v>
      </c>
      <c r="D2085" s="2" t="s">
        <v>69</v>
      </c>
      <c r="E2085" s="21" t="s">
        <v>1152</v>
      </c>
      <c r="F2085" s="69" t="s">
        <v>70</v>
      </c>
      <c r="G2085" s="3">
        <v>3</v>
      </c>
      <c r="H2085" s="3">
        <v>168</v>
      </c>
      <c r="I2085" s="10" t="str">
        <f t="shared" si="32"/>
        <v>03456</v>
      </c>
    </row>
    <row r="2086" spans="1:9">
      <c r="A2086" s="66"/>
      <c r="C2086" s="66">
        <v>3456</v>
      </c>
      <c r="E2086" s="71"/>
      <c r="F2086" s="69" t="s">
        <v>71</v>
      </c>
      <c r="G2086" s="3">
        <v>115</v>
      </c>
      <c r="H2086" s="3">
        <v>11904</v>
      </c>
      <c r="I2086" s="10" t="str">
        <f t="shared" si="32"/>
        <v>03456</v>
      </c>
    </row>
    <row r="2087" spans="1:9">
      <c r="A2087" s="65" t="s">
        <v>199</v>
      </c>
      <c r="B2087" s="2" t="s">
        <v>200</v>
      </c>
      <c r="C2087" s="68">
        <v>3457</v>
      </c>
      <c r="D2087" s="2" t="s">
        <v>9</v>
      </c>
      <c r="E2087" s="14" t="s">
        <v>1144</v>
      </c>
      <c r="F2087" s="69" t="s">
        <v>10</v>
      </c>
      <c r="G2087" s="3">
        <v>2</v>
      </c>
      <c r="H2087" s="3"/>
      <c r="I2087" s="10" t="str">
        <f t="shared" si="32"/>
        <v>03457</v>
      </c>
    </row>
    <row r="2088" spans="1:9">
      <c r="A2088" s="66"/>
      <c r="C2088" s="68">
        <v>3457</v>
      </c>
      <c r="D2088" s="2" t="s">
        <v>11</v>
      </c>
      <c r="E2088" s="14" t="s">
        <v>1144</v>
      </c>
      <c r="F2088" s="69" t="s">
        <v>12</v>
      </c>
      <c r="G2088" s="3"/>
      <c r="H2088" s="3"/>
      <c r="I2088" s="10" t="str">
        <f t="shared" si="32"/>
        <v>03457</v>
      </c>
    </row>
    <row r="2089" spans="1:9">
      <c r="A2089" s="66"/>
      <c r="C2089" s="68">
        <v>3457</v>
      </c>
      <c r="D2089" s="2" t="s">
        <v>13</v>
      </c>
      <c r="E2089" s="14" t="s">
        <v>1144</v>
      </c>
      <c r="F2089" s="69" t="s">
        <v>14</v>
      </c>
      <c r="G2089" s="3"/>
      <c r="H2089" s="3"/>
      <c r="I2089" s="10" t="str">
        <f t="shared" si="32"/>
        <v>03457</v>
      </c>
    </row>
    <row r="2090" spans="1:9">
      <c r="A2090" s="66"/>
      <c r="C2090" s="68">
        <v>3457</v>
      </c>
      <c r="D2090" s="2" t="s">
        <v>15</v>
      </c>
      <c r="E2090" s="15" t="s">
        <v>1145</v>
      </c>
      <c r="F2090" s="69" t="s">
        <v>16</v>
      </c>
      <c r="G2090" s="3"/>
      <c r="H2090" s="3"/>
      <c r="I2090" s="10" t="str">
        <f t="shared" si="32"/>
        <v>03457</v>
      </c>
    </row>
    <row r="2091" spans="1:9">
      <c r="A2091" s="66"/>
      <c r="C2091" s="68">
        <v>3457</v>
      </c>
      <c r="D2091" s="2" t="s">
        <v>17</v>
      </c>
      <c r="E2091" s="14" t="s">
        <v>1144</v>
      </c>
      <c r="F2091" s="69" t="s">
        <v>18</v>
      </c>
      <c r="G2091" s="3">
        <v>2</v>
      </c>
      <c r="H2091" s="3"/>
      <c r="I2091" s="10" t="str">
        <f t="shared" si="32"/>
        <v>03457</v>
      </c>
    </row>
    <row r="2092" spans="1:9">
      <c r="A2092" s="66"/>
      <c r="C2092" s="68">
        <v>3457</v>
      </c>
      <c r="D2092" s="2" t="s">
        <v>19</v>
      </c>
      <c r="E2092" s="14" t="s">
        <v>1144</v>
      </c>
      <c r="F2092" s="69" t="s">
        <v>20</v>
      </c>
      <c r="G2092" s="3"/>
      <c r="H2092" s="3"/>
      <c r="I2092" s="10" t="str">
        <f t="shared" si="32"/>
        <v>03457</v>
      </c>
    </row>
    <row r="2093" spans="1:9">
      <c r="A2093" s="66"/>
      <c r="C2093" s="68">
        <v>3457</v>
      </c>
      <c r="D2093" s="2" t="s">
        <v>21</v>
      </c>
      <c r="E2093" s="4"/>
      <c r="F2093" s="69" t="s">
        <v>22</v>
      </c>
      <c r="G2093" s="3">
        <v>68</v>
      </c>
      <c r="H2093" s="3"/>
      <c r="I2093" s="10" t="str">
        <f t="shared" si="32"/>
        <v>03457</v>
      </c>
    </row>
    <row r="2094" spans="1:9">
      <c r="A2094" s="66"/>
      <c r="C2094" s="68">
        <v>3457</v>
      </c>
      <c r="D2094" s="2" t="s">
        <v>23</v>
      </c>
      <c r="E2094" s="17" t="s">
        <v>1147</v>
      </c>
      <c r="F2094" s="69" t="s">
        <v>24</v>
      </c>
      <c r="G2094" s="3">
        <v>11</v>
      </c>
      <c r="H2094" s="3">
        <v>446</v>
      </c>
      <c r="I2094" s="10" t="str">
        <f t="shared" si="32"/>
        <v>03457</v>
      </c>
    </row>
    <row r="2095" spans="1:9">
      <c r="A2095" s="66"/>
      <c r="C2095" s="68">
        <v>3457</v>
      </c>
      <c r="D2095" s="2" t="s">
        <v>25</v>
      </c>
      <c r="E2095" s="17" t="s">
        <v>1147</v>
      </c>
      <c r="F2095" s="69" t="s">
        <v>26</v>
      </c>
      <c r="G2095" s="3">
        <v>1</v>
      </c>
      <c r="H2095" s="3"/>
      <c r="I2095" s="10" t="str">
        <f t="shared" si="32"/>
        <v>03457</v>
      </c>
    </row>
    <row r="2096" spans="1:9">
      <c r="A2096" s="66"/>
      <c r="C2096" s="68">
        <v>3457</v>
      </c>
      <c r="D2096" s="2" t="s">
        <v>27</v>
      </c>
      <c r="E2096" s="17" t="s">
        <v>1147</v>
      </c>
      <c r="F2096" s="69" t="s">
        <v>28</v>
      </c>
      <c r="G2096" s="3"/>
      <c r="H2096" s="3"/>
      <c r="I2096" s="10" t="str">
        <f t="shared" si="32"/>
        <v>03457</v>
      </c>
    </row>
    <row r="2097" spans="1:9">
      <c r="A2097" s="66"/>
      <c r="C2097" s="68">
        <v>3457</v>
      </c>
      <c r="D2097" s="2" t="s">
        <v>29</v>
      </c>
      <c r="E2097" s="18" t="s">
        <v>1148</v>
      </c>
      <c r="F2097" s="69" t="s">
        <v>30</v>
      </c>
      <c r="G2097" s="3"/>
      <c r="H2097" s="3"/>
      <c r="I2097" s="10" t="str">
        <f t="shared" si="32"/>
        <v>03457</v>
      </c>
    </row>
    <row r="2098" spans="1:9">
      <c r="A2098" s="66"/>
      <c r="C2098" s="68">
        <v>3457</v>
      </c>
      <c r="D2098" s="2" t="s">
        <v>31</v>
      </c>
      <c r="E2098" s="18" t="s">
        <v>1148</v>
      </c>
      <c r="F2098" s="69" t="s">
        <v>32</v>
      </c>
      <c r="G2098" s="3"/>
      <c r="H2098" s="3"/>
      <c r="I2098" s="10" t="str">
        <f t="shared" si="32"/>
        <v>03457</v>
      </c>
    </row>
    <row r="2099" spans="1:9">
      <c r="A2099" s="66"/>
      <c r="C2099" s="68">
        <v>3457</v>
      </c>
      <c r="D2099" s="2" t="s">
        <v>33</v>
      </c>
      <c r="E2099" s="18" t="s">
        <v>1148</v>
      </c>
      <c r="F2099" s="69" t="s">
        <v>34</v>
      </c>
      <c r="G2099" s="3"/>
      <c r="H2099" s="3"/>
      <c r="I2099" s="10" t="str">
        <f t="shared" si="32"/>
        <v>03457</v>
      </c>
    </row>
    <row r="2100" spans="1:9">
      <c r="A2100" s="66"/>
      <c r="C2100" s="68">
        <v>3457</v>
      </c>
      <c r="D2100" s="2" t="s">
        <v>35</v>
      </c>
      <c r="E2100" s="19" t="s">
        <v>1150</v>
      </c>
      <c r="F2100" s="69" t="s">
        <v>36</v>
      </c>
      <c r="G2100" s="3">
        <v>1</v>
      </c>
      <c r="H2100" s="3"/>
      <c r="I2100" s="10" t="str">
        <f t="shared" si="32"/>
        <v>03457</v>
      </c>
    </row>
    <row r="2101" spans="1:9">
      <c r="A2101" s="66"/>
      <c r="C2101" s="68">
        <v>3457</v>
      </c>
      <c r="D2101" s="2" t="s">
        <v>37</v>
      </c>
      <c r="E2101" s="23" t="s">
        <v>1149</v>
      </c>
      <c r="F2101" s="69" t="s">
        <v>38</v>
      </c>
      <c r="G2101" s="3">
        <v>2</v>
      </c>
      <c r="H2101" s="3"/>
      <c r="I2101" s="10" t="str">
        <f t="shared" si="32"/>
        <v>03457</v>
      </c>
    </row>
    <row r="2102" spans="1:9">
      <c r="A2102" s="66"/>
      <c r="C2102" s="68">
        <v>3457</v>
      </c>
      <c r="D2102" s="2" t="s">
        <v>39</v>
      </c>
      <c r="E2102" s="23" t="s">
        <v>1149</v>
      </c>
      <c r="F2102" s="69" t="s">
        <v>40</v>
      </c>
      <c r="G2102" s="3">
        <v>2</v>
      </c>
      <c r="H2102" s="3"/>
      <c r="I2102" s="10" t="str">
        <f t="shared" si="32"/>
        <v>03457</v>
      </c>
    </row>
    <row r="2103" spans="1:9">
      <c r="A2103" s="66"/>
      <c r="C2103" s="68">
        <v>3457</v>
      </c>
      <c r="D2103" s="2" t="s">
        <v>41</v>
      </c>
      <c r="E2103" s="16" t="s">
        <v>1146</v>
      </c>
      <c r="F2103" s="69" t="s">
        <v>42</v>
      </c>
      <c r="G2103" s="3"/>
      <c r="H2103" s="3"/>
      <c r="I2103" s="10" t="str">
        <f t="shared" si="32"/>
        <v>03457</v>
      </c>
    </row>
    <row r="2104" spans="1:9">
      <c r="A2104" s="66"/>
      <c r="C2104" s="68">
        <v>3457</v>
      </c>
      <c r="D2104" s="2" t="s">
        <v>43</v>
      </c>
      <c r="E2104" s="16" t="s">
        <v>1146</v>
      </c>
      <c r="F2104" s="69" t="s">
        <v>44</v>
      </c>
      <c r="G2104" s="3">
        <v>2</v>
      </c>
      <c r="H2104" s="3"/>
      <c r="I2104" s="10" t="str">
        <f t="shared" si="32"/>
        <v>03457</v>
      </c>
    </row>
    <row r="2105" spans="1:9">
      <c r="A2105" s="66"/>
      <c r="C2105" s="68">
        <v>3457</v>
      </c>
      <c r="D2105" s="2" t="s">
        <v>45</v>
      </c>
      <c r="E2105" s="16" t="s">
        <v>1146</v>
      </c>
      <c r="F2105" s="69" t="s">
        <v>46</v>
      </c>
      <c r="G2105" s="3"/>
      <c r="H2105" s="3"/>
      <c r="I2105" s="10" t="str">
        <f t="shared" si="32"/>
        <v>03457</v>
      </c>
    </row>
    <row r="2106" spans="1:9">
      <c r="A2106" s="66"/>
      <c r="C2106" s="68">
        <v>3457</v>
      </c>
      <c r="D2106" s="2" t="s">
        <v>47</v>
      </c>
      <c r="E2106" s="16" t="s">
        <v>1146</v>
      </c>
      <c r="F2106" s="69" t="s">
        <v>48</v>
      </c>
      <c r="G2106" s="3">
        <v>6</v>
      </c>
      <c r="H2106" s="3">
        <v>849</v>
      </c>
      <c r="I2106" s="10" t="str">
        <f t="shared" si="32"/>
        <v>03457</v>
      </c>
    </row>
    <row r="2107" spans="1:9">
      <c r="A2107" s="66"/>
      <c r="C2107" s="68">
        <v>3457</v>
      </c>
      <c r="D2107" s="2" t="s">
        <v>49</v>
      </c>
      <c r="E2107" s="14" t="s">
        <v>1144</v>
      </c>
      <c r="F2107" s="69" t="s">
        <v>50</v>
      </c>
      <c r="G2107" s="3">
        <v>7</v>
      </c>
      <c r="H2107" s="3">
        <v>190</v>
      </c>
      <c r="I2107" s="10" t="str">
        <f t="shared" si="32"/>
        <v>03457</v>
      </c>
    </row>
    <row r="2108" spans="1:9">
      <c r="A2108" s="66"/>
      <c r="C2108" s="68">
        <v>3457</v>
      </c>
      <c r="D2108" s="2" t="s">
        <v>51</v>
      </c>
      <c r="E2108" s="15" t="s">
        <v>1145</v>
      </c>
      <c r="F2108" s="69" t="s">
        <v>52</v>
      </c>
      <c r="G2108" s="3">
        <v>1</v>
      </c>
      <c r="H2108" s="3"/>
      <c r="I2108" s="10" t="str">
        <f t="shared" si="32"/>
        <v>03457</v>
      </c>
    </row>
    <row r="2109" spans="1:9">
      <c r="A2109" s="66"/>
      <c r="C2109" s="68">
        <v>3457</v>
      </c>
      <c r="D2109" s="2" t="s">
        <v>53</v>
      </c>
      <c r="E2109" s="15" t="s">
        <v>1145</v>
      </c>
      <c r="F2109" s="69" t="s">
        <v>54</v>
      </c>
      <c r="G2109" s="3">
        <v>9</v>
      </c>
      <c r="H2109" s="3">
        <v>411</v>
      </c>
      <c r="I2109" s="10" t="str">
        <f t="shared" si="32"/>
        <v>03457</v>
      </c>
    </row>
    <row r="2110" spans="1:9">
      <c r="A2110" s="66"/>
      <c r="C2110" s="68">
        <v>3457</v>
      </c>
      <c r="D2110" s="2" t="s">
        <v>55</v>
      </c>
      <c r="E2110" s="21" t="s">
        <v>1152</v>
      </c>
      <c r="F2110" s="69" t="s">
        <v>56</v>
      </c>
      <c r="G2110" s="3">
        <v>2</v>
      </c>
      <c r="H2110" s="3"/>
      <c r="I2110" s="10" t="str">
        <f t="shared" si="32"/>
        <v>03457</v>
      </c>
    </row>
    <row r="2111" spans="1:9">
      <c r="A2111" s="66"/>
      <c r="C2111" s="68">
        <v>3457</v>
      </c>
      <c r="D2111" s="2" t="s">
        <v>57</v>
      </c>
      <c r="E2111" s="21" t="s">
        <v>1152</v>
      </c>
      <c r="F2111" s="69" t="s">
        <v>58</v>
      </c>
      <c r="G2111" s="3">
        <v>4</v>
      </c>
      <c r="H2111" s="3">
        <v>362</v>
      </c>
      <c r="I2111" s="10" t="str">
        <f t="shared" si="32"/>
        <v>03457</v>
      </c>
    </row>
    <row r="2112" spans="1:9">
      <c r="A2112" s="66"/>
      <c r="C2112" s="68">
        <v>3457</v>
      </c>
      <c r="D2112" s="2" t="s">
        <v>59</v>
      </c>
      <c r="E2112" s="21" t="s">
        <v>1152</v>
      </c>
      <c r="F2112" s="69" t="s">
        <v>60</v>
      </c>
      <c r="G2112" s="3">
        <v>9</v>
      </c>
      <c r="H2112" s="3">
        <v>856</v>
      </c>
      <c r="I2112" s="10" t="str">
        <f t="shared" si="32"/>
        <v>03457</v>
      </c>
    </row>
    <row r="2113" spans="1:9">
      <c r="A2113" s="66"/>
      <c r="C2113" s="68">
        <v>3457</v>
      </c>
      <c r="D2113" s="2" t="s">
        <v>61</v>
      </c>
      <c r="E2113" s="20" t="s">
        <v>1151</v>
      </c>
      <c r="F2113" s="69" t="s">
        <v>62</v>
      </c>
      <c r="G2113" s="3">
        <v>1</v>
      </c>
      <c r="H2113" s="3"/>
      <c r="I2113" s="10" t="str">
        <f t="shared" si="32"/>
        <v>03457</v>
      </c>
    </row>
    <row r="2114" spans="1:9">
      <c r="A2114" s="66"/>
      <c r="C2114" s="68">
        <v>3457</v>
      </c>
      <c r="D2114" s="2" t="s">
        <v>63</v>
      </c>
      <c r="E2114" s="20" t="s">
        <v>1151</v>
      </c>
      <c r="F2114" s="69" t="s">
        <v>64</v>
      </c>
      <c r="G2114" s="3">
        <v>1</v>
      </c>
      <c r="H2114" s="3"/>
      <c r="I2114" s="10" t="str">
        <f t="shared" si="32"/>
        <v>03457</v>
      </c>
    </row>
    <row r="2115" spans="1:9">
      <c r="A2115" s="66"/>
      <c r="C2115" s="68">
        <v>3457</v>
      </c>
      <c r="D2115" s="2" t="s">
        <v>65</v>
      </c>
      <c r="E2115" s="19" t="s">
        <v>1150</v>
      </c>
      <c r="F2115" s="69" t="s">
        <v>66</v>
      </c>
      <c r="G2115" s="3">
        <v>3</v>
      </c>
      <c r="H2115" s="3"/>
      <c r="I2115" s="10" t="str">
        <f t="shared" si="32"/>
        <v>03457</v>
      </c>
    </row>
    <row r="2116" spans="1:9">
      <c r="A2116" s="66"/>
      <c r="C2116" s="68">
        <v>3457</v>
      </c>
      <c r="D2116" s="2" t="s">
        <v>67</v>
      </c>
      <c r="E2116" s="22" t="s">
        <v>1153</v>
      </c>
      <c r="F2116" s="69" t="s">
        <v>68</v>
      </c>
      <c r="G2116" s="3">
        <v>3</v>
      </c>
      <c r="H2116" s="3"/>
      <c r="I2116" s="10" t="str">
        <f t="shared" si="32"/>
        <v>03457</v>
      </c>
    </row>
    <row r="2117" spans="1:9">
      <c r="A2117" s="66"/>
      <c r="C2117" s="68">
        <v>3457</v>
      </c>
      <c r="D2117" s="2" t="s">
        <v>69</v>
      </c>
      <c r="E2117" s="21" t="s">
        <v>1152</v>
      </c>
      <c r="F2117" s="69" t="s">
        <v>70</v>
      </c>
      <c r="G2117" s="3">
        <v>3</v>
      </c>
      <c r="H2117" s="3"/>
      <c r="I2117" s="10" t="str">
        <f t="shared" si="32"/>
        <v>03457</v>
      </c>
    </row>
    <row r="2118" spans="1:9">
      <c r="A2118" s="66"/>
      <c r="C2118" s="66">
        <v>3457</v>
      </c>
      <c r="E2118" s="71"/>
      <c r="F2118" s="69" t="s">
        <v>71</v>
      </c>
      <c r="G2118" s="3">
        <v>70</v>
      </c>
      <c r="H2118" s="3">
        <v>4797</v>
      </c>
      <c r="I2118" s="10" t="str">
        <f t="shared" si="32"/>
        <v>03457</v>
      </c>
    </row>
    <row r="2119" spans="1:9">
      <c r="A2119" s="65" t="s">
        <v>201</v>
      </c>
      <c r="B2119" s="2" t="s">
        <v>202</v>
      </c>
      <c r="C2119" s="68">
        <v>3458</v>
      </c>
      <c r="D2119" s="2" t="s">
        <v>9</v>
      </c>
      <c r="E2119" s="14" t="s">
        <v>1144</v>
      </c>
      <c r="F2119" s="69" t="s">
        <v>10</v>
      </c>
      <c r="G2119" s="3">
        <v>1</v>
      </c>
      <c r="H2119" s="3"/>
      <c r="I2119" s="10" t="str">
        <f t="shared" si="32"/>
        <v>03458</v>
      </c>
    </row>
    <row r="2120" spans="1:9">
      <c r="A2120" s="66"/>
      <c r="C2120" s="68">
        <v>3458</v>
      </c>
      <c r="D2120" s="2" t="s">
        <v>11</v>
      </c>
      <c r="E2120" s="14" t="s">
        <v>1144</v>
      </c>
      <c r="F2120" s="69" t="s">
        <v>12</v>
      </c>
      <c r="G2120" s="3"/>
      <c r="H2120" s="3"/>
      <c r="I2120" s="10" t="str">
        <f t="shared" si="32"/>
        <v>03458</v>
      </c>
    </row>
    <row r="2121" spans="1:9">
      <c r="A2121" s="66"/>
      <c r="C2121" s="68">
        <v>3458</v>
      </c>
      <c r="D2121" s="2" t="s">
        <v>13</v>
      </c>
      <c r="E2121" s="14" t="s">
        <v>1144</v>
      </c>
      <c r="F2121" s="69" t="s">
        <v>14</v>
      </c>
      <c r="G2121" s="3"/>
      <c r="H2121" s="3"/>
      <c r="I2121" s="10" t="str">
        <f t="shared" ref="I2121:I2184" si="33">IF(A2121="",I2120,A2121)</f>
        <v>03458</v>
      </c>
    </row>
    <row r="2122" spans="1:9">
      <c r="A2122" s="66"/>
      <c r="C2122" s="68">
        <v>3458</v>
      </c>
      <c r="D2122" s="2" t="s">
        <v>15</v>
      </c>
      <c r="E2122" s="15" t="s">
        <v>1145</v>
      </c>
      <c r="F2122" s="69" t="s">
        <v>16</v>
      </c>
      <c r="G2122" s="3"/>
      <c r="H2122" s="3"/>
      <c r="I2122" s="10" t="str">
        <f t="shared" si="33"/>
        <v>03458</v>
      </c>
    </row>
    <row r="2123" spans="1:9">
      <c r="A2123" s="66"/>
      <c r="C2123" s="68">
        <v>3458</v>
      </c>
      <c r="D2123" s="2" t="s">
        <v>17</v>
      </c>
      <c r="E2123" s="14" t="s">
        <v>1144</v>
      </c>
      <c r="F2123" s="69" t="s">
        <v>18</v>
      </c>
      <c r="G2123" s="3">
        <v>1</v>
      </c>
      <c r="H2123" s="3"/>
      <c r="I2123" s="10" t="str">
        <f t="shared" si="33"/>
        <v>03458</v>
      </c>
    </row>
    <row r="2124" spans="1:9">
      <c r="A2124" s="66"/>
      <c r="C2124" s="68">
        <v>3458</v>
      </c>
      <c r="D2124" s="2" t="s">
        <v>19</v>
      </c>
      <c r="E2124" s="14" t="s">
        <v>1144</v>
      </c>
      <c r="F2124" s="69" t="s">
        <v>20</v>
      </c>
      <c r="G2124" s="3"/>
      <c r="H2124" s="3"/>
      <c r="I2124" s="10" t="str">
        <f t="shared" si="33"/>
        <v>03458</v>
      </c>
    </row>
    <row r="2125" spans="1:9">
      <c r="A2125" s="66"/>
      <c r="C2125" s="68">
        <v>3458</v>
      </c>
      <c r="D2125" s="2" t="s">
        <v>21</v>
      </c>
      <c r="E2125" s="4"/>
      <c r="F2125" s="69" t="s">
        <v>22</v>
      </c>
      <c r="G2125" s="3">
        <v>69</v>
      </c>
      <c r="H2125" s="3"/>
      <c r="I2125" s="10" t="str">
        <f t="shared" si="33"/>
        <v>03458</v>
      </c>
    </row>
    <row r="2126" spans="1:9">
      <c r="A2126" s="66"/>
      <c r="C2126" s="68">
        <v>3458</v>
      </c>
      <c r="D2126" s="2" t="s">
        <v>23</v>
      </c>
      <c r="E2126" s="17" t="s">
        <v>1147</v>
      </c>
      <c r="F2126" s="69" t="s">
        <v>24</v>
      </c>
      <c r="G2126" s="3">
        <v>17</v>
      </c>
      <c r="H2126" s="3">
        <v>1739</v>
      </c>
      <c r="I2126" s="10" t="str">
        <f t="shared" si="33"/>
        <v>03458</v>
      </c>
    </row>
    <row r="2127" spans="1:9">
      <c r="A2127" s="66"/>
      <c r="C2127" s="68">
        <v>3458</v>
      </c>
      <c r="D2127" s="2" t="s">
        <v>25</v>
      </c>
      <c r="E2127" s="17" t="s">
        <v>1147</v>
      </c>
      <c r="F2127" s="69" t="s">
        <v>26</v>
      </c>
      <c r="G2127" s="3"/>
      <c r="H2127" s="3"/>
      <c r="I2127" s="10" t="str">
        <f t="shared" si="33"/>
        <v>03458</v>
      </c>
    </row>
    <row r="2128" spans="1:9">
      <c r="A2128" s="66"/>
      <c r="C2128" s="68">
        <v>3458</v>
      </c>
      <c r="D2128" s="2" t="s">
        <v>27</v>
      </c>
      <c r="E2128" s="17" t="s">
        <v>1147</v>
      </c>
      <c r="F2128" s="69" t="s">
        <v>28</v>
      </c>
      <c r="G2128" s="3"/>
      <c r="H2128" s="3"/>
      <c r="I2128" s="10" t="str">
        <f t="shared" si="33"/>
        <v>03458</v>
      </c>
    </row>
    <row r="2129" spans="1:9">
      <c r="A2129" s="66"/>
      <c r="C2129" s="68">
        <v>3458</v>
      </c>
      <c r="D2129" s="2" t="s">
        <v>29</v>
      </c>
      <c r="E2129" s="18" t="s">
        <v>1148</v>
      </c>
      <c r="F2129" s="69" t="s">
        <v>30</v>
      </c>
      <c r="G2129" s="3">
        <v>1</v>
      </c>
      <c r="H2129" s="3"/>
      <c r="I2129" s="10" t="str">
        <f t="shared" si="33"/>
        <v>03458</v>
      </c>
    </row>
    <row r="2130" spans="1:9">
      <c r="A2130" s="66"/>
      <c r="C2130" s="68">
        <v>3458</v>
      </c>
      <c r="D2130" s="2" t="s">
        <v>31</v>
      </c>
      <c r="E2130" s="18" t="s">
        <v>1148</v>
      </c>
      <c r="F2130" s="69" t="s">
        <v>32</v>
      </c>
      <c r="G2130" s="3"/>
      <c r="H2130" s="3"/>
      <c r="I2130" s="10" t="str">
        <f t="shared" si="33"/>
        <v>03458</v>
      </c>
    </row>
    <row r="2131" spans="1:9">
      <c r="A2131" s="66"/>
      <c r="C2131" s="68">
        <v>3458</v>
      </c>
      <c r="D2131" s="2" t="s">
        <v>33</v>
      </c>
      <c r="E2131" s="18" t="s">
        <v>1148</v>
      </c>
      <c r="F2131" s="69" t="s">
        <v>34</v>
      </c>
      <c r="G2131" s="3"/>
      <c r="H2131" s="3"/>
      <c r="I2131" s="10" t="str">
        <f t="shared" si="33"/>
        <v>03458</v>
      </c>
    </row>
    <row r="2132" spans="1:9">
      <c r="A2132" s="66"/>
      <c r="C2132" s="68">
        <v>3458</v>
      </c>
      <c r="D2132" s="2" t="s">
        <v>35</v>
      </c>
      <c r="E2132" s="19" t="s">
        <v>1150</v>
      </c>
      <c r="F2132" s="69" t="s">
        <v>36</v>
      </c>
      <c r="G2132" s="3">
        <v>2</v>
      </c>
      <c r="H2132" s="3"/>
      <c r="I2132" s="10" t="str">
        <f t="shared" si="33"/>
        <v>03458</v>
      </c>
    </row>
    <row r="2133" spans="1:9">
      <c r="A2133" s="66"/>
      <c r="C2133" s="68">
        <v>3458</v>
      </c>
      <c r="D2133" s="2" t="s">
        <v>37</v>
      </c>
      <c r="E2133" s="23" t="s">
        <v>1149</v>
      </c>
      <c r="F2133" s="69" t="s">
        <v>38</v>
      </c>
      <c r="G2133" s="3">
        <v>1</v>
      </c>
      <c r="H2133" s="3"/>
      <c r="I2133" s="10" t="str">
        <f t="shared" si="33"/>
        <v>03458</v>
      </c>
    </row>
    <row r="2134" spans="1:9">
      <c r="A2134" s="66"/>
      <c r="C2134" s="68">
        <v>3458</v>
      </c>
      <c r="D2134" s="2" t="s">
        <v>39</v>
      </c>
      <c r="E2134" s="23" t="s">
        <v>1149</v>
      </c>
      <c r="F2134" s="69" t="s">
        <v>40</v>
      </c>
      <c r="G2134" s="3">
        <v>1</v>
      </c>
      <c r="H2134" s="3"/>
      <c r="I2134" s="10" t="str">
        <f t="shared" si="33"/>
        <v>03458</v>
      </c>
    </row>
    <row r="2135" spans="1:9">
      <c r="A2135" s="66"/>
      <c r="C2135" s="68">
        <v>3458</v>
      </c>
      <c r="D2135" s="2" t="s">
        <v>41</v>
      </c>
      <c r="E2135" s="16" t="s">
        <v>1146</v>
      </c>
      <c r="F2135" s="69" t="s">
        <v>42</v>
      </c>
      <c r="G2135" s="3"/>
      <c r="H2135" s="3"/>
      <c r="I2135" s="10" t="str">
        <f t="shared" si="33"/>
        <v>03458</v>
      </c>
    </row>
    <row r="2136" spans="1:9">
      <c r="A2136" s="66"/>
      <c r="C2136" s="68">
        <v>3458</v>
      </c>
      <c r="D2136" s="2" t="s">
        <v>43</v>
      </c>
      <c r="E2136" s="16" t="s">
        <v>1146</v>
      </c>
      <c r="F2136" s="69" t="s">
        <v>44</v>
      </c>
      <c r="G2136" s="3">
        <v>3</v>
      </c>
      <c r="H2136" s="3"/>
      <c r="I2136" s="10" t="str">
        <f t="shared" si="33"/>
        <v>03458</v>
      </c>
    </row>
    <row r="2137" spans="1:9">
      <c r="A2137" s="66"/>
      <c r="C2137" s="68">
        <v>3458</v>
      </c>
      <c r="D2137" s="2" t="s">
        <v>45</v>
      </c>
      <c r="E2137" s="16" t="s">
        <v>1146</v>
      </c>
      <c r="F2137" s="69" t="s">
        <v>46</v>
      </c>
      <c r="G2137" s="3">
        <v>1</v>
      </c>
      <c r="H2137" s="3"/>
      <c r="I2137" s="10" t="str">
        <f t="shared" si="33"/>
        <v>03458</v>
      </c>
    </row>
    <row r="2138" spans="1:9">
      <c r="A2138" s="66"/>
      <c r="C2138" s="68">
        <v>3458</v>
      </c>
      <c r="D2138" s="2" t="s">
        <v>47</v>
      </c>
      <c r="E2138" s="16" t="s">
        <v>1146</v>
      </c>
      <c r="F2138" s="69" t="s">
        <v>48</v>
      </c>
      <c r="G2138" s="3">
        <v>4</v>
      </c>
      <c r="H2138" s="3">
        <v>231</v>
      </c>
      <c r="I2138" s="10" t="str">
        <f t="shared" si="33"/>
        <v>03458</v>
      </c>
    </row>
    <row r="2139" spans="1:9">
      <c r="A2139" s="66"/>
      <c r="C2139" s="68">
        <v>3458</v>
      </c>
      <c r="D2139" s="2" t="s">
        <v>49</v>
      </c>
      <c r="E2139" s="14" t="s">
        <v>1144</v>
      </c>
      <c r="F2139" s="69" t="s">
        <v>50</v>
      </c>
      <c r="G2139" s="3">
        <v>7</v>
      </c>
      <c r="H2139" s="3">
        <v>591</v>
      </c>
      <c r="I2139" s="10" t="str">
        <f t="shared" si="33"/>
        <v>03458</v>
      </c>
    </row>
    <row r="2140" spans="1:9">
      <c r="A2140" s="66"/>
      <c r="C2140" s="68">
        <v>3458</v>
      </c>
      <c r="D2140" s="2" t="s">
        <v>51</v>
      </c>
      <c r="E2140" s="15" t="s">
        <v>1145</v>
      </c>
      <c r="F2140" s="69" t="s">
        <v>52</v>
      </c>
      <c r="G2140" s="3">
        <v>1</v>
      </c>
      <c r="H2140" s="3"/>
      <c r="I2140" s="10" t="str">
        <f t="shared" si="33"/>
        <v>03458</v>
      </c>
    </row>
    <row r="2141" spans="1:9">
      <c r="A2141" s="66"/>
      <c r="C2141" s="68">
        <v>3458</v>
      </c>
      <c r="D2141" s="2" t="s">
        <v>53</v>
      </c>
      <c r="E2141" s="15" t="s">
        <v>1145</v>
      </c>
      <c r="F2141" s="69" t="s">
        <v>54</v>
      </c>
      <c r="G2141" s="3">
        <v>4</v>
      </c>
      <c r="H2141" s="3">
        <v>284</v>
      </c>
      <c r="I2141" s="10" t="str">
        <f t="shared" si="33"/>
        <v>03458</v>
      </c>
    </row>
    <row r="2142" spans="1:9">
      <c r="A2142" s="66"/>
      <c r="C2142" s="68">
        <v>3458</v>
      </c>
      <c r="D2142" s="2" t="s">
        <v>55</v>
      </c>
      <c r="E2142" s="21" t="s">
        <v>1152</v>
      </c>
      <c r="F2142" s="69" t="s">
        <v>56</v>
      </c>
      <c r="G2142" s="3">
        <v>4</v>
      </c>
      <c r="H2142" s="3"/>
      <c r="I2142" s="10" t="str">
        <f t="shared" si="33"/>
        <v>03458</v>
      </c>
    </row>
    <row r="2143" spans="1:9">
      <c r="A2143" s="66"/>
      <c r="C2143" s="68">
        <v>3458</v>
      </c>
      <c r="D2143" s="2" t="s">
        <v>57</v>
      </c>
      <c r="E2143" s="21" t="s">
        <v>1152</v>
      </c>
      <c r="F2143" s="69" t="s">
        <v>58</v>
      </c>
      <c r="G2143" s="3">
        <v>1</v>
      </c>
      <c r="H2143" s="3"/>
      <c r="I2143" s="10" t="str">
        <f t="shared" si="33"/>
        <v>03458</v>
      </c>
    </row>
    <row r="2144" spans="1:9">
      <c r="A2144" s="66"/>
      <c r="C2144" s="68">
        <v>3458</v>
      </c>
      <c r="D2144" s="2" t="s">
        <v>59</v>
      </c>
      <c r="E2144" s="21" t="s">
        <v>1152</v>
      </c>
      <c r="F2144" s="69" t="s">
        <v>60</v>
      </c>
      <c r="G2144" s="3">
        <v>15</v>
      </c>
      <c r="H2144" s="3">
        <v>2224</v>
      </c>
      <c r="I2144" s="10" t="str">
        <f t="shared" si="33"/>
        <v>03458</v>
      </c>
    </row>
    <row r="2145" spans="1:9">
      <c r="A2145" s="66"/>
      <c r="C2145" s="68">
        <v>3458</v>
      </c>
      <c r="D2145" s="2" t="s">
        <v>61</v>
      </c>
      <c r="E2145" s="20" t="s">
        <v>1151</v>
      </c>
      <c r="F2145" s="69" t="s">
        <v>62</v>
      </c>
      <c r="G2145" s="3">
        <v>3</v>
      </c>
      <c r="H2145" s="3"/>
      <c r="I2145" s="10" t="str">
        <f t="shared" si="33"/>
        <v>03458</v>
      </c>
    </row>
    <row r="2146" spans="1:9">
      <c r="A2146" s="66"/>
      <c r="C2146" s="68">
        <v>3458</v>
      </c>
      <c r="D2146" s="2" t="s">
        <v>63</v>
      </c>
      <c r="E2146" s="20" t="s">
        <v>1151</v>
      </c>
      <c r="F2146" s="69" t="s">
        <v>64</v>
      </c>
      <c r="G2146" s="3"/>
      <c r="H2146" s="3"/>
      <c r="I2146" s="10" t="str">
        <f t="shared" si="33"/>
        <v>03458</v>
      </c>
    </row>
    <row r="2147" spans="1:9">
      <c r="A2147" s="66"/>
      <c r="C2147" s="68">
        <v>3458</v>
      </c>
      <c r="D2147" s="2" t="s">
        <v>65</v>
      </c>
      <c r="E2147" s="19" t="s">
        <v>1150</v>
      </c>
      <c r="F2147" s="69" t="s">
        <v>66</v>
      </c>
      <c r="G2147" s="3">
        <v>1</v>
      </c>
      <c r="H2147" s="3"/>
      <c r="I2147" s="10" t="str">
        <f t="shared" si="33"/>
        <v>03458</v>
      </c>
    </row>
    <row r="2148" spans="1:9">
      <c r="A2148" s="66"/>
      <c r="C2148" s="68">
        <v>3458</v>
      </c>
      <c r="D2148" s="2" t="s">
        <v>67</v>
      </c>
      <c r="E2148" s="22" t="s">
        <v>1153</v>
      </c>
      <c r="F2148" s="69" t="s">
        <v>68</v>
      </c>
      <c r="G2148" s="3"/>
      <c r="H2148" s="3"/>
      <c r="I2148" s="10" t="str">
        <f t="shared" si="33"/>
        <v>03458</v>
      </c>
    </row>
    <row r="2149" spans="1:9">
      <c r="A2149" s="66"/>
      <c r="C2149" s="68">
        <v>3458</v>
      </c>
      <c r="D2149" s="2" t="s">
        <v>69</v>
      </c>
      <c r="E2149" s="21" t="s">
        <v>1152</v>
      </c>
      <c r="F2149" s="69" t="s">
        <v>70</v>
      </c>
      <c r="G2149" s="3">
        <v>3</v>
      </c>
      <c r="H2149" s="3">
        <v>107</v>
      </c>
      <c r="I2149" s="10" t="str">
        <f t="shared" si="33"/>
        <v>03458</v>
      </c>
    </row>
    <row r="2150" spans="1:9">
      <c r="A2150" s="66"/>
      <c r="C2150" s="66">
        <v>3458</v>
      </c>
      <c r="E2150" s="71"/>
      <c r="F2150" s="69" t="s">
        <v>71</v>
      </c>
      <c r="G2150" s="3">
        <v>70</v>
      </c>
      <c r="H2150" s="3">
        <v>6687</v>
      </c>
      <c r="I2150" s="10" t="str">
        <f t="shared" si="33"/>
        <v>03458</v>
      </c>
    </row>
    <row r="2151" spans="1:9">
      <c r="A2151" s="65" t="s">
        <v>203</v>
      </c>
      <c r="B2151" s="2" t="s">
        <v>204</v>
      </c>
      <c r="C2151" s="68">
        <v>3459</v>
      </c>
      <c r="D2151" s="2" t="s">
        <v>9</v>
      </c>
      <c r="E2151" s="14" t="s">
        <v>1144</v>
      </c>
      <c r="F2151" s="69" t="s">
        <v>10</v>
      </c>
      <c r="G2151" s="3">
        <v>3</v>
      </c>
      <c r="H2151" s="3"/>
      <c r="I2151" s="10" t="str">
        <f t="shared" si="33"/>
        <v>03459</v>
      </c>
    </row>
    <row r="2152" spans="1:9">
      <c r="A2152" s="66"/>
      <c r="C2152" s="68">
        <v>3459</v>
      </c>
      <c r="D2152" s="2" t="s">
        <v>11</v>
      </c>
      <c r="E2152" s="14" t="s">
        <v>1144</v>
      </c>
      <c r="F2152" s="69" t="s">
        <v>12</v>
      </c>
      <c r="G2152" s="3"/>
      <c r="H2152" s="3"/>
      <c r="I2152" s="10" t="str">
        <f t="shared" si="33"/>
        <v>03459</v>
      </c>
    </row>
    <row r="2153" spans="1:9">
      <c r="A2153" s="66"/>
      <c r="C2153" s="68">
        <v>3459</v>
      </c>
      <c r="D2153" s="2" t="s">
        <v>13</v>
      </c>
      <c r="E2153" s="14" t="s">
        <v>1144</v>
      </c>
      <c r="F2153" s="69" t="s">
        <v>14</v>
      </c>
      <c r="G2153" s="3"/>
      <c r="H2153" s="3"/>
      <c r="I2153" s="10" t="str">
        <f t="shared" si="33"/>
        <v>03459</v>
      </c>
    </row>
    <row r="2154" spans="1:9">
      <c r="A2154" s="66"/>
      <c r="C2154" s="68">
        <v>3459</v>
      </c>
      <c r="D2154" s="2" t="s">
        <v>15</v>
      </c>
      <c r="E2154" s="15" t="s">
        <v>1145</v>
      </c>
      <c r="F2154" s="69" t="s">
        <v>16</v>
      </c>
      <c r="G2154" s="3"/>
      <c r="H2154" s="3"/>
      <c r="I2154" s="10" t="str">
        <f t="shared" si="33"/>
        <v>03459</v>
      </c>
    </row>
    <row r="2155" spans="1:9">
      <c r="A2155" s="66"/>
      <c r="C2155" s="68">
        <v>3459</v>
      </c>
      <c r="D2155" s="2" t="s">
        <v>17</v>
      </c>
      <c r="E2155" s="14" t="s">
        <v>1144</v>
      </c>
      <c r="F2155" s="69" t="s">
        <v>18</v>
      </c>
      <c r="G2155" s="3">
        <v>3</v>
      </c>
      <c r="H2155" s="3"/>
      <c r="I2155" s="10" t="str">
        <f t="shared" si="33"/>
        <v>03459</v>
      </c>
    </row>
    <row r="2156" spans="1:9">
      <c r="A2156" s="66"/>
      <c r="C2156" s="68">
        <v>3459</v>
      </c>
      <c r="D2156" s="2" t="s">
        <v>19</v>
      </c>
      <c r="E2156" s="14" t="s">
        <v>1144</v>
      </c>
      <c r="F2156" s="69" t="s">
        <v>20</v>
      </c>
      <c r="G2156" s="3"/>
      <c r="H2156" s="3"/>
      <c r="I2156" s="10" t="str">
        <f t="shared" si="33"/>
        <v>03459</v>
      </c>
    </row>
    <row r="2157" spans="1:9">
      <c r="A2157" s="66"/>
      <c r="C2157" s="68">
        <v>3459</v>
      </c>
      <c r="D2157" s="2" t="s">
        <v>21</v>
      </c>
      <c r="E2157" s="4"/>
      <c r="F2157" s="69" t="s">
        <v>22</v>
      </c>
      <c r="G2157" s="3">
        <v>273</v>
      </c>
      <c r="H2157" s="3"/>
      <c r="I2157" s="10" t="str">
        <f t="shared" si="33"/>
        <v>03459</v>
      </c>
    </row>
    <row r="2158" spans="1:9">
      <c r="A2158" s="66"/>
      <c r="C2158" s="68">
        <v>3459</v>
      </c>
      <c r="D2158" s="2" t="s">
        <v>23</v>
      </c>
      <c r="E2158" s="17" t="s">
        <v>1147</v>
      </c>
      <c r="F2158" s="69" t="s">
        <v>24</v>
      </c>
      <c r="G2158" s="3">
        <v>46</v>
      </c>
      <c r="H2158" s="3">
        <v>8531</v>
      </c>
      <c r="I2158" s="10" t="str">
        <f t="shared" si="33"/>
        <v>03459</v>
      </c>
    </row>
    <row r="2159" spans="1:9">
      <c r="A2159" s="66"/>
      <c r="C2159" s="68">
        <v>3459</v>
      </c>
      <c r="D2159" s="2" t="s">
        <v>25</v>
      </c>
      <c r="E2159" s="17" t="s">
        <v>1147</v>
      </c>
      <c r="F2159" s="69" t="s">
        <v>26</v>
      </c>
      <c r="G2159" s="3"/>
      <c r="H2159" s="3"/>
      <c r="I2159" s="10" t="str">
        <f t="shared" si="33"/>
        <v>03459</v>
      </c>
    </row>
    <row r="2160" spans="1:9">
      <c r="A2160" s="66"/>
      <c r="C2160" s="68">
        <v>3459</v>
      </c>
      <c r="D2160" s="2" t="s">
        <v>27</v>
      </c>
      <c r="E2160" s="17" t="s">
        <v>1147</v>
      </c>
      <c r="F2160" s="69" t="s">
        <v>28</v>
      </c>
      <c r="G2160" s="3"/>
      <c r="H2160" s="3"/>
      <c r="I2160" s="10" t="str">
        <f t="shared" si="33"/>
        <v>03459</v>
      </c>
    </row>
    <row r="2161" spans="1:9">
      <c r="A2161" s="66"/>
      <c r="C2161" s="68">
        <v>3459</v>
      </c>
      <c r="D2161" s="2" t="s">
        <v>29</v>
      </c>
      <c r="E2161" s="18" t="s">
        <v>1148</v>
      </c>
      <c r="F2161" s="69" t="s">
        <v>30</v>
      </c>
      <c r="G2161" s="3">
        <v>5</v>
      </c>
      <c r="H2161" s="3">
        <v>549</v>
      </c>
      <c r="I2161" s="10" t="str">
        <f t="shared" si="33"/>
        <v>03459</v>
      </c>
    </row>
    <row r="2162" spans="1:9">
      <c r="A2162" s="66"/>
      <c r="C2162" s="68">
        <v>3459</v>
      </c>
      <c r="D2162" s="2" t="s">
        <v>31</v>
      </c>
      <c r="E2162" s="18" t="s">
        <v>1148</v>
      </c>
      <c r="F2162" s="69" t="s">
        <v>32</v>
      </c>
      <c r="G2162" s="3">
        <v>2</v>
      </c>
      <c r="H2162" s="3"/>
      <c r="I2162" s="10" t="str">
        <f t="shared" si="33"/>
        <v>03459</v>
      </c>
    </row>
    <row r="2163" spans="1:9">
      <c r="A2163" s="66"/>
      <c r="C2163" s="68">
        <v>3459</v>
      </c>
      <c r="D2163" s="2" t="s">
        <v>33</v>
      </c>
      <c r="E2163" s="18" t="s">
        <v>1148</v>
      </c>
      <c r="F2163" s="69" t="s">
        <v>34</v>
      </c>
      <c r="G2163" s="3"/>
      <c r="H2163" s="3"/>
      <c r="I2163" s="10" t="str">
        <f t="shared" si="33"/>
        <v>03459</v>
      </c>
    </row>
    <row r="2164" spans="1:9">
      <c r="A2164" s="66"/>
      <c r="C2164" s="68">
        <v>3459</v>
      </c>
      <c r="D2164" s="2" t="s">
        <v>35</v>
      </c>
      <c r="E2164" s="19" t="s">
        <v>1150</v>
      </c>
      <c r="F2164" s="69" t="s">
        <v>36</v>
      </c>
      <c r="G2164" s="3">
        <v>8</v>
      </c>
      <c r="H2164" s="3">
        <v>472</v>
      </c>
      <c r="I2164" s="10" t="str">
        <f t="shared" si="33"/>
        <v>03459</v>
      </c>
    </row>
    <row r="2165" spans="1:9">
      <c r="A2165" s="66"/>
      <c r="C2165" s="68">
        <v>3459</v>
      </c>
      <c r="D2165" s="2" t="s">
        <v>37</v>
      </c>
      <c r="E2165" s="23" t="s">
        <v>1149</v>
      </c>
      <c r="F2165" s="69" t="s">
        <v>38</v>
      </c>
      <c r="G2165" s="3">
        <v>7</v>
      </c>
      <c r="H2165" s="3">
        <v>2166</v>
      </c>
      <c r="I2165" s="10" t="str">
        <f t="shared" si="33"/>
        <v>03459</v>
      </c>
    </row>
    <row r="2166" spans="1:9">
      <c r="A2166" s="66"/>
      <c r="C2166" s="68">
        <v>3459</v>
      </c>
      <c r="D2166" s="2" t="s">
        <v>39</v>
      </c>
      <c r="E2166" s="23" t="s">
        <v>1149</v>
      </c>
      <c r="F2166" s="69" t="s">
        <v>40</v>
      </c>
      <c r="G2166" s="3">
        <v>12</v>
      </c>
      <c r="H2166" s="3">
        <v>808</v>
      </c>
      <c r="I2166" s="10" t="str">
        <f t="shared" si="33"/>
        <v>03459</v>
      </c>
    </row>
    <row r="2167" spans="1:9">
      <c r="A2167" s="66"/>
      <c r="C2167" s="68">
        <v>3459</v>
      </c>
      <c r="D2167" s="2" t="s">
        <v>41</v>
      </c>
      <c r="E2167" s="16" t="s">
        <v>1146</v>
      </c>
      <c r="F2167" s="69" t="s">
        <v>42</v>
      </c>
      <c r="G2167" s="3"/>
      <c r="H2167" s="3"/>
      <c r="I2167" s="10" t="str">
        <f t="shared" si="33"/>
        <v>03459</v>
      </c>
    </row>
    <row r="2168" spans="1:9">
      <c r="A2168" s="66"/>
      <c r="C2168" s="68">
        <v>3459</v>
      </c>
      <c r="D2168" s="2" t="s">
        <v>43</v>
      </c>
      <c r="E2168" s="16" t="s">
        <v>1146</v>
      </c>
      <c r="F2168" s="69" t="s">
        <v>44</v>
      </c>
      <c r="G2168" s="3">
        <v>6</v>
      </c>
      <c r="H2168" s="3">
        <v>280</v>
      </c>
      <c r="I2168" s="10" t="str">
        <f t="shared" si="33"/>
        <v>03459</v>
      </c>
    </row>
    <row r="2169" spans="1:9">
      <c r="A2169" s="66"/>
      <c r="C2169" s="68">
        <v>3459</v>
      </c>
      <c r="D2169" s="2" t="s">
        <v>45</v>
      </c>
      <c r="E2169" s="16" t="s">
        <v>1146</v>
      </c>
      <c r="F2169" s="69" t="s">
        <v>46</v>
      </c>
      <c r="G2169" s="3">
        <v>1</v>
      </c>
      <c r="H2169" s="3"/>
      <c r="I2169" s="10" t="str">
        <f t="shared" si="33"/>
        <v>03459</v>
      </c>
    </row>
    <row r="2170" spans="1:9">
      <c r="A2170" s="66"/>
      <c r="C2170" s="68">
        <v>3459</v>
      </c>
      <c r="D2170" s="2" t="s">
        <v>47</v>
      </c>
      <c r="E2170" s="16" t="s">
        <v>1146</v>
      </c>
      <c r="F2170" s="69" t="s">
        <v>48</v>
      </c>
      <c r="G2170" s="3">
        <v>18</v>
      </c>
      <c r="H2170" s="3">
        <v>2100</v>
      </c>
      <c r="I2170" s="10" t="str">
        <f t="shared" si="33"/>
        <v>03459</v>
      </c>
    </row>
    <row r="2171" spans="1:9">
      <c r="A2171" s="66"/>
      <c r="C2171" s="68">
        <v>3459</v>
      </c>
      <c r="D2171" s="2" t="s">
        <v>49</v>
      </c>
      <c r="E2171" s="14" t="s">
        <v>1144</v>
      </c>
      <c r="F2171" s="69" t="s">
        <v>50</v>
      </c>
      <c r="G2171" s="3">
        <v>28</v>
      </c>
      <c r="H2171" s="3">
        <v>1501</v>
      </c>
      <c r="I2171" s="10" t="str">
        <f t="shared" si="33"/>
        <v>03459</v>
      </c>
    </row>
    <row r="2172" spans="1:9">
      <c r="A2172" s="66"/>
      <c r="C2172" s="68">
        <v>3459</v>
      </c>
      <c r="D2172" s="2" t="s">
        <v>51</v>
      </c>
      <c r="E2172" s="15" t="s">
        <v>1145</v>
      </c>
      <c r="F2172" s="69" t="s">
        <v>52</v>
      </c>
      <c r="G2172" s="3">
        <v>6</v>
      </c>
      <c r="H2172" s="3">
        <v>1771</v>
      </c>
      <c r="I2172" s="10" t="str">
        <f t="shared" si="33"/>
        <v>03459</v>
      </c>
    </row>
    <row r="2173" spans="1:9">
      <c r="A2173" s="66"/>
      <c r="C2173" s="68">
        <v>3459</v>
      </c>
      <c r="D2173" s="2" t="s">
        <v>53</v>
      </c>
      <c r="E2173" s="15" t="s">
        <v>1145</v>
      </c>
      <c r="F2173" s="69" t="s">
        <v>54</v>
      </c>
      <c r="G2173" s="3">
        <v>34</v>
      </c>
      <c r="H2173" s="3">
        <v>5057</v>
      </c>
      <c r="I2173" s="10" t="str">
        <f t="shared" si="33"/>
        <v>03459</v>
      </c>
    </row>
    <row r="2174" spans="1:9">
      <c r="A2174" s="66"/>
      <c r="C2174" s="68">
        <v>3459</v>
      </c>
      <c r="D2174" s="2" t="s">
        <v>55</v>
      </c>
      <c r="E2174" s="21" t="s">
        <v>1152</v>
      </c>
      <c r="F2174" s="69" t="s">
        <v>56</v>
      </c>
      <c r="G2174" s="3">
        <v>3</v>
      </c>
      <c r="H2174" s="3">
        <v>238</v>
      </c>
      <c r="I2174" s="10" t="str">
        <f t="shared" si="33"/>
        <v>03459</v>
      </c>
    </row>
    <row r="2175" spans="1:9">
      <c r="A2175" s="66"/>
      <c r="C2175" s="68">
        <v>3459</v>
      </c>
      <c r="D2175" s="2" t="s">
        <v>57</v>
      </c>
      <c r="E2175" s="21" t="s">
        <v>1152</v>
      </c>
      <c r="F2175" s="69" t="s">
        <v>58</v>
      </c>
      <c r="G2175" s="3">
        <v>6</v>
      </c>
      <c r="H2175" s="3">
        <v>883</v>
      </c>
      <c r="I2175" s="10" t="str">
        <f t="shared" si="33"/>
        <v>03459</v>
      </c>
    </row>
    <row r="2176" spans="1:9">
      <c r="A2176" s="66"/>
      <c r="C2176" s="68">
        <v>3459</v>
      </c>
      <c r="D2176" s="2" t="s">
        <v>59</v>
      </c>
      <c r="E2176" s="21" t="s">
        <v>1152</v>
      </c>
      <c r="F2176" s="69" t="s">
        <v>60</v>
      </c>
      <c r="G2176" s="3">
        <v>44</v>
      </c>
      <c r="H2176" s="3">
        <v>5339</v>
      </c>
      <c r="I2176" s="10" t="str">
        <f t="shared" si="33"/>
        <v>03459</v>
      </c>
    </row>
    <row r="2177" spans="1:9">
      <c r="A2177" s="66"/>
      <c r="C2177" s="68">
        <v>3459</v>
      </c>
      <c r="D2177" s="2" t="s">
        <v>61</v>
      </c>
      <c r="E2177" s="20" t="s">
        <v>1151</v>
      </c>
      <c r="F2177" s="69" t="s">
        <v>62</v>
      </c>
      <c r="G2177" s="3">
        <v>8</v>
      </c>
      <c r="H2177" s="3">
        <v>732</v>
      </c>
      <c r="I2177" s="10" t="str">
        <f t="shared" si="33"/>
        <v>03459</v>
      </c>
    </row>
    <row r="2178" spans="1:9">
      <c r="A2178" s="66"/>
      <c r="C2178" s="68">
        <v>3459</v>
      </c>
      <c r="D2178" s="2" t="s">
        <v>63</v>
      </c>
      <c r="E2178" s="20" t="s">
        <v>1151</v>
      </c>
      <c r="F2178" s="69" t="s">
        <v>64</v>
      </c>
      <c r="G2178" s="3">
        <v>2</v>
      </c>
      <c r="H2178" s="3"/>
      <c r="I2178" s="10" t="str">
        <f t="shared" si="33"/>
        <v>03459</v>
      </c>
    </row>
    <row r="2179" spans="1:9">
      <c r="A2179" s="66"/>
      <c r="C2179" s="68">
        <v>3459</v>
      </c>
      <c r="D2179" s="2" t="s">
        <v>65</v>
      </c>
      <c r="E2179" s="19" t="s">
        <v>1150</v>
      </c>
      <c r="F2179" s="69" t="s">
        <v>66</v>
      </c>
      <c r="G2179" s="3">
        <v>16</v>
      </c>
      <c r="H2179" s="3">
        <v>2587</v>
      </c>
      <c r="I2179" s="10" t="str">
        <f t="shared" si="33"/>
        <v>03459</v>
      </c>
    </row>
    <row r="2180" spans="1:9">
      <c r="A2180" s="66"/>
      <c r="C2180" s="68">
        <v>3459</v>
      </c>
      <c r="D2180" s="2" t="s">
        <v>67</v>
      </c>
      <c r="E2180" s="22" t="s">
        <v>1153</v>
      </c>
      <c r="F2180" s="69" t="s">
        <v>68</v>
      </c>
      <c r="G2180" s="3">
        <v>7</v>
      </c>
      <c r="H2180" s="3">
        <v>611</v>
      </c>
      <c r="I2180" s="10" t="str">
        <f t="shared" si="33"/>
        <v>03459</v>
      </c>
    </row>
    <row r="2181" spans="1:9">
      <c r="A2181" s="66"/>
      <c r="C2181" s="68">
        <v>3459</v>
      </c>
      <c r="D2181" s="2" t="s">
        <v>69</v>
      </c>
      <c r="E2181" s="21" t="s">
        <v>1152</v>
      </c>
      <c r="F2181" s="69" t="s">
        <v>70</v>
      </c>
      <c r="G2181" s="3">
        <v>14</v>
      </c>
      <c r="H2181" s="3">
        <v>1006</v>
      </c>
      <c r="I2181" s="10" t="str">
        <f t="shared" si="33"/>
        <v>03459</v>
      </c>
    </row>
    <row r="2182" spans="1:9">
      <c r="A2182" s="66"/>
      <c r="C2182" s="66">
        <v>3459</v>
      </c>
      <c r="E2182" s="71"/>
      <c r="F2182" s="69" t="s">
        <v>71</v>
      </c>
      <c r="G2182" s="3">
        <v>276</v>
      </c>
      <c r="H2182" s="3">
        <v>35951</v>
      </c>
      <c r="I2182" s="10" t="str">
        <f t="shared" si="33"/>
        <v>03459</v>
      </c>
    </row>
    <row r="2183" spans="1:9">
      <c r="A2183" s="65" t="s">
        <v>205</v>
      </c>
      <c r="B2183" s="2" t="s">
        <v>206</v>
      </c>
      <c r="C2183" s="68">
        <v>3460</v>
      </c>
      <c r="D2183" s="2" t="s">
        <v>9</v>
      </c>
      <c r="E2183" s="14" t="s">
        <v>1144</v>
      </c>
      <c r="F2183" s="69" t="s">
        <v>10</v>
      </c>
      <c r="G2183" s="3">
        <v>6</v>
      </c>
      <c r="H2183" s="3"/>
      <c r="I2183" s="10" t="str">
        <f t="shared" si="33"/>
        <v>03460</v>
      </c>
    </row>
    <row r="2184" spans="1:9">
      <c r="A2184" s="66"/>
      <c r="C2184" s="68">
        <v>3460</v>
      </c>
      <c r="D2184" s="2" t="s">
        <v>11</v>
      </c>
      <c r="E2184" s="14" t="s">
        <v>1144</v>
      </c>
      <c r="F2184" s="69" t="s">
        <v>12</v>
      </c>
      <c r="G2184" s="3"/>
      <c r="H2184" s="3"/>
      <c r="I2184" s="10" t="str">
        <f t="shared" si="33"/>
        <v>03460</v>
      </c>
    </row>
    <row r="2185" spans="1:9">
      <c r="A2185" s="66"/>
      <c r="C2185" s="68">
        <v>3460</v>
      </c>
      <c r="D2185" s="2" t="s">
        <v>13</v>
      </c>
      <c r="E2185" s="14" t="s">
        <v>1144</v>
      </c>
      <c r="F2185" s="69" t="s">
        <v>14</v>
      </c>
      <c r="G2185" s="3"/>
      <c r="H2185" s="3"/>
      <c r="I2185" s="10" t="str">
        <f t="shared" ref="I2185:I2248" si="34">IF(A2185="",I2184,A2185)</f>
        <v>03460</v>
      </c>
    </row>
    <row r="2186" spans="1:9">
      <c r="A2186" s="66"/>
      <c r="C2186" s="68">
        <v>3460</v>
      </c>
      <c r="D2186" s="2" t="s">
        <v>15</v>
      </c>
      <c r="E2186" s="15" t="s">
        <v>1145</v>
      </c>
      <c r="F2186" s="69" t="s">
        <v>16</v>
      </c>
      <c r="G2186" s="3"/>
      <c r="H2186" s="3"/>
      <c r="I2186" s="10" t="str">
        <f t="shared" si="34"/>
        <v>03460</v>
      </c>
    </row>
    <row r="2187" spans="1:9">
      <c r="A2187" s="66"/>
      <c r="C2187" s="68">
        <v>3460</v>
      </c>
      <c r="D2187" s="2" t="s">
        <v>17</v>
      </c>
      <c r="E2187" s="14" t="s">
        <v>1144</v>
      </c>
      <c r="F2187" s="69" t="s">
        <v>18</v>
      </c>
      <c r="G2187" s="3">
        <v>4</v>
      </c>
      <c r="H2187" s="3"/>
      <c r="I2187" s="10" t="str">
        <f t="shared" si="34"/>
        <v>03460</v>
      </c>
    </row>
    <row r="2188" spans="1:9">
      <c r="A2188" s="66"/>
      <c r="C2188" s="68">
        <v>3460</v>
      </c>
      <c r="D2188" s="2" t="s">
        <v>19</v>
      </c>
      <c r="E2188" s="14" t="s">
        <v>1144</v>
      </c>
      <c r="F2188" s="69" t="s">
        <v>20</v>
      </c>
      <c r="G2188" s="3">
        <v>2</v>
      </c>
      <c r="H2188" s="3"/>
      <c r="I2188" s="10" t="str">
        <f t="shared" si="34"/>
        <v>03460</v>
      </c>
    </row>
    <row r="2189" spans="1:9">
      <c r="A2189" s="66"/>
      <c r="C2189" s="68">
        <v>3460</v>
      </c>
      <c r="D2189" s="2" t="s">
        <v>21</v>
      </c>
      <c r="E2189" s="4"/>
      <c r="F2189" s="69" t="s">
        <v>22</v>
      </c>
      <c r="G2189" s="3">
        <v>172</v>
      </c>
      <c r="H2189" s="3"/>
      <c r="I2189" s="10" t="str">
        <f t="shared" si="34"/>
        <v>03460</v>
      </c>
    </row>
    <row r="2190" spans="1:9">
      <c r="A2190" s="66"/>
      <c r="C2190" s="68">
        <v>3460</v>
      </c>
      <c r="D2190" s="2" t="s">
        <v>23</v>
      </c>
      <c r="E2190" s="17" t="s">
        <v>1147</v>
      </c>
      <c r="F2190" s="69" t="s">
        <v>24</v>
      </c>
      <c r="G2190" s="3">
        <v>43</v>
      </c>
      <c r="H2190" s="3">
        <v>5065</v>
      </c>
      <c r="I2190" s="10" t="str">
        <f t="shared" si="34"/>
        <v>03460</v>
      </c>
    </row>
    <row r="2191" spans="1:9">
      <c r="A2191" s="66"/>
      <c r="C2191" s="68">
        <v>3460</v>
      </c>
      <c r="D2191" s="2" t="s">
        <v>25</v>
      </c>
      <c r="E2191" s="17" t="s">
        <v>1147</v>
      </c>
      <c r="F2191" s="69" t="s">
        <v>26</v>
      </c>
      <c r="G2191" s="3"/>
      <c r="H2191" s="3"/>
      <c r="I2191" s="10" t="str">
        <f t="shared" si="34"/>
        <v>03460</v>
      </c>
    </row>
    <row r="2192" spans="1:9">
      <c r="A2192" s="66"/>
      <c r="C2192" s="68">
        <v>3460</v>
      </c>
      <c r="D2192" s="2" t="s">
        <v>27</v>
      </c>
      <c r="E2192" s="17" t="s">
        <v>1147</v>
      </c>
      <c r="F2192" s="69" t="s">
        <v>28</v>
      </c>
      <c r="G2192" s="3"/>
      <c r="H2192" s="3"/>
      <c r="I2192" s="10" t="str">
        <f t="shared" si="34"/>
        <v>03460</v>
      </c>
    </row>
    <row r="2193" spans="1:9">
      <c r="A2193" s="66"/>
      <c r="C2193" s="68">
        <v>3460</v>
      </c>
      <c r="D2193" s="2" t="s">
        <v>29</v>
      </c>
      <c r="E2193" s="18" t="s">
        <v>1148</v>
      </c>
      <c r="F2193" s="69" t="s">
        <v>30</v>
      </c>
      <c r="G2193" s="3"/>
      <c r="H2193" s="3"/>
      <c r="I2193" s="10" t="str">
        <f t="shared" si="34"/>
        <v>03460</v>
      </c>
    </row>
    <row r="2194" spans="1:9">
      <c r="A2194" s="66"/>
      <c r="C2194" s="68">
        <v>3460</v>
      </c>
      <c r="D2194" s="2" t="s">
        <v>31</v>
      </c>
      <c r="E2194" s="18" t="s">
        <v>1148</v>
      </c>
      <c r="F2194" s="69" t="s">
        <v>32</v>
      </c>
      <c r="G2194" s="3"/>
      <c r="H2194" s="3"/>
      <c r="I2194" s="10" t="str">
        <f t="shared" si="34"/>
        <v>03460</v>
      </c>
    </row>
    <row r="2195" spans="1:9">
      <c r="A2195" s="66"/>
      <c r="C2195" s="68">
        <v>3460</v>
      </c>
      <c r="D2195" s="2" t="s">
        <v>33</v>
      </c>
      <c r="E2195" s="18" t="s">
        <v>1148</v>
      </c>
      <c r="F2195" s="69" t="s">
        <v>34</v>
      </c>
      <c r="G2195" s="3"/>
      <c r="H2195" s="3"/>
      <c r="I2195" s="10" t="str">
        <f t="shared" si="34"/>
        <v>03460</v>
      </c>
    </row>
    <row r="2196" spans="1:9">
      <c r="A2196" s="66"/>
      <c r="C2196" s="68">
        <v>3460</v>
      </c>
      <c r="D2196" s="2" t="s">
        <v>35</v>
      </c>
      <c r="E2196" s="19" t="s">
        <v>1150</v>
      </c>
      <c r="F2196" s="69" t="s">
        <v>36</v>
      </c>
      <c r="G2196" s="3">
        <v>7</v>
      </c>
      <c r="H2196" s="3">
        <v>374</v>
      </c>
      <c r="I2196" s="10" t="str">
        <f t="shared" si="34"/>
        <v>03460</v>
      </c>
    </row>
    <row r="2197" spans="1:9">
      <c r="A2197" s="66"/>
      <c r="C2197" s="68">
        <v>3460</v>
      </c>
      <c r="D2197" s="2" t="s">
        <v>37</v>
      </c>
      <c r="E2197" s="23" t="s">
        <v>1149</v>
      </c>
      <c r="F2197" s="69" t="s">
        <v>38</v>
      </c>
      <c r="G2197" s="3">
        <v>2</v>
      </c>
      <c r="H2197" s="3"/>
      <c r="I2197" s="10" t="str">
        <f t="shared" si="34"/>
        <v>03460</v>
      </c>
    </row>
    <row r="2198" spans="1:9">
      <c r="A2198" s="66"/>
      <c r="C2198" s="68">
        <v>3460</v>
      </c>
      <c r="D2198" s="2" t="s">
        <v>39</v>
      </c>
      <c r="E2198" s="23" t="s">
        <v>1149</v>
      </c>
      <c r="F2198" s="69" t="s">
        <v>40</v>
      </c>
      <c r="G2198" s="3">
        <v>3</v>
      </c>
      <c r="H2198" s="3"/>
      <c r="I2198" s="10" t="str">
        <f t="shared" si="34"/>
        <v>03460</v>
      </c>
    </row>
    <row r="2199" spans="1:9">
      <c r="A2199" s="66"/>
      <c r="C2199" s="68">
        <v>3460</v>
      </c>
      <c r="D2199" s="2" t="s">
        <v>41</v>
      </c>
      <c r="E2199" s="16" t="s">
        <v>1146</v>
      </c>
      <c r="F2199" s="69" t="s">
        <v>42</v>
      </c>
      <c r="G2199" s="3"/>
      <c r="H2199" s="3"/>
      <c r="I2199" s="10" t="str">
        <f t="shared" si="34"/>
        <v>03460</v>
      </c>
    </row>
    <row r="2200" spans="1:9">
      <c r="A2200" s="66"/>
      <c r="C2200" s="68">
        <v>3460</v>
      </c>
      <c r="D2200" s="2" t="s">
        <v>43</v>
      </c>
      <c r="E2200" s="16" t="s">
        <v>1146</v>
      </c>
      <c r="F2200" s="69" t="s">
        <v>44</v>
      </c>
      <c r="G2200" s="3">
        <v>6</v>
      </c>
      <c r="H2200" s="3">
        <v>285</v>
      </c>
      <c r="I2200" s="10" t="str">
        <f t="shared" si="34"/>
        <v>03460</v>
      </c>
    </row>
    <row r="2201" spans="1:9">
      <c r="A2201" s="66"/>
      <c r="C2201" s="68">
        <v>3460</v>
      </c>
      <c r="D2201" s="2" t="s">
        <v>45</v>
      </c>
      <c r="E2201" s="16" t="s">
        <v>1146</v>
      </c>
      <c r="F2201" s="69" t="s">
        <v>46</v>
      </c>
      <c r="G2201" s="3">
        <v>1</v>
      </c>
      <c r="H2201" s="3"/>
      <c r="I2201" s="10" t="str">
        <f t="shared" si="34"/>
        <v>03460</v>
      </c>
    </row>
    <row r="2202" spans="1:9">
      <c r="A2202" s="66"/>
      <c r="C2202" s="68">
        <v>3460</v>
      </c>
      <c r="D2202" s="2" t="s">
        <v>47</v>
      </c>
      <c r="E2202" s="16" t="s">
        <v>1146</v>
      </c>
      <c r="F2202" s="69" t="s">
        <v>48</v>
      </c>
      <c r="G2202" s="3">
        <v>29</v>
      </c>
      <c r="H2202" s="3">
        <v>8801</v>
      </c>
      <c r="I2202" s="10" t="str">
        <f t="shared" si="34"/>
        <v>03460</v>
      </c>
    </row>
    <row r="2203" spans="1:9">
      <c r="A2203" s="66"/>
      <c r="C2203" s="68">
        <v>3460</v>
      </c>
      <c r="D2203" s="2" t="s">
        <v>49</v>
      </c>
      <c r="E2203" s="14" t="s">
        <v>1144</v>
      </c>
      <c r="F2203" s="69" t="s">
        <v>50</v>
      </c>
      <c r="G2203" s="3">
        <v>14</v>
      </c>
      <c r="H2203" s="3">
        <v>785</v>
      </c>
      <c r="I2203" s="10" t="str">
        <f t="shared" si="34"/>
        <v>03460</v>
      </c>
    </row>
    <row r="2204" spans="1:9">
      <c r="A2204" s="66"/>
      <c r="C2204" s="68">
        <v>3460</v>
      </c>
      <c r="D2204" s="2" t="s">
        <v>51</v>
      </c>
      <c r="E2204" s="15" t="s">
        <v>1145</v>
      </c>
      <c r="F2204" s="69" t="s">
        <v>52</v>
      </c>
      <c r="G2204" s="3">
        <v>2</v>
      </c>
      <c r="H2204" s="3"/>
      <c r="I2204" s="10" t="str">
        <f t="shared" si="34"/>
        <v>03460</v>
      </c>
    </row>
    <row r="2205" spans="1:9">
      <c r="A2205" s="66"/>
      <c r="C2205" s="68">
        <v>3460</v>
      </c>
      <c r="D2205" s="2" t="s">
        <v>53</v>
      </c>
      <c r="E2205" s="15" t="s">
        <v>1145</v>
      </c>
      <c r="F2205" s="69" t="s">
        <v>54</v>
      </c>
      <c r="G2205" s="3">
        <v>24</v>
      </c>
      <c r="H2205" s="3">
        <v>1962</v>
      </c>
      <c r="I2205" s="10" t="str">
        <f t="shared" si="34"/>
        <v>03460</v>
      </c>
    </row>
    <row r="2206" spans="1:9">
      <c r="A2206" s="66"/>
      <c r="C2206" s="68">
        <v>3460</v>
      </c>
      <c r="D2206" s="2" t="s">
        <v>55</v>
      </c>
      <c r="E2206" s="21" t="s">
        <v>1152</v>
      </c>
      <c r="F2206" s="69" t="s">
        <v>56</v>
      </c>
      <c r="G2206" s="3"/>
      <c r="H2206" s="3"/>
      <c r="I2206" s="10" t="str">
        <f t="shared" si="34"/>
        <v>03460</v>
      </c>
    </row>
    <row r="2207" spans="1:9">
      <c r="A2207" s="66"/>
      <c r="C2207" s="68">
        <v>3460</v>
      </c>
      <c r="D2207" s="2" t="s">
        <v>57</v>
      </c>
      <c r="E2207" s="21" t="s">
        <v>1152</v>
      </c>
      <c r="F2207" s="69" t="s">
        <v>58</v>
      </c>
      <c r="G2207" s="3">
        <v>2</v>
      </c>
      <c r="H2207" s="3"/>
      <c r="I2207" s="10" t="str">
        <f t="shared" si="34"/>
        <v>03460</v>
      </c>
    </row>
    <row r="2208" spans="1:9">
      <c r="A2208" s="66"/>
      <c r="C2208" s="68">
        <v>3460</v>
      </c>
      <c r="D2208" s="2" t="s">
        <v>59</v>
      </c>
      <c r="E2208" s="21" t="s">
        <v>1152</v>
      </c>
      <c r="F2208" s="69" t="s">
        <v>60</v>
      </c>
      <c r="G2208" s="3">
        <v>23</v>
      </c>
      <c r="H2208" s="3">
        <v>3186</v>
      </c>
      <c r="I2208" s="10" t="str">
        <f t="shared" si="34"/>
        <v>03460</v>
      </c>
    </row>
    <row r="2209" spans="1:9">
      <c r="A2209" s="66"/>
      <c r="C2209" s="68">
        <v>3460</v>
      </c>
      <c r="D2209" s="2" t="s">
        <v>61</v>
      </c>
      <c r="E2209" s="20" t="s">
        <v>1151</v>
      </c>
      <c r="F2209" s="69" t="s">
        <v>62</v>
      </c>
      <c r="G2209" s="3">
        <v>3</v>
      </c>
      <c r="H2209" s="3">
        <v>634</v>
      </c>
      <c r="I2209" s="10" t="str">
        <f t="shared" si="34"/>
        <v>03460</v>
      </c>
    </row>
    <row r="2210" spans="1:9">
      <c r="A2210" s="66"/>
      <c r="C2210" s="68">
        <v>3460</v>
      </c>
      <c r="D2210" s="2" t="s">
        <v>63</v>
      </c>
      <c r="E2210" s="20" t="s">
        <v>1151</v>
      </c>
      <c r="F2210" s="69" t="s">
        <v>64</v>
      </c>
      <c r="G2210" s="3">
        <v>1</v>
      </c>
      <c r="H2210" s="3"/>
      <c r="I2210" s="10" t="str">
        <f t="shared" si="34"/>
        <v>03460</v>
      </c>
    </row>
    <row r="2211" spans="1:9">
      <c r="A2211" s="66"/>
      <c r="C2211" s="68">
        <v>3460</v>
      </c>
      <c r="D2211" s="2" t="s">
        <v>65</v>
      </c>
      <c r="E2211" s="19" t="s">
        <v>1150</v>
      </c>
      <c r="F2211" s="69" t="s">
        <v>66</v>
      </c>
      <c r="G2211" s="3">
        <v>4</v>
      </c>
      <c r="H2211" s="3">
        <v>224</v>
      </c>
      <c r="I2211" s="10" t="str">
        <f t="shared" si="34"/>
        <v>03460</v>
      </c>
    </row>
    <row r="2212" spans="1:9">
      <c r="A2212" s="66"/>
      <c r="C2212" s="68">
        <v>3460</v>
      </c>
      <c r="D2212" s="2" t="s">
        <v>67</v>
      </c>
      <c r="E2212" s="22" t="s">
        <v>1153</v>
      </c>
      <c r="F2212" s="69" t="s">
        <v>68</v>
      </c>
      <c r="G2212" s="3">
        <v>1</v>
      </c>
      <c r="H2212" s="3"/>
      <c r="I2212" s="10" t="str">
        <f t="shared" si="34"/>
        <v>03460</v>
      </c>
    </row>
    <row r="2213" spans="1:9">
      <c r="A2213" s="66"/>
      <c r="C2213" s="68">
        <v>3460</v>
      </c>
      <c r="D2213" s="2" t="s">
        <v>69</v>
      </c>
      <c r="E2213" s="21" t="s">
        <v>1152</v>
      </c>
      <c r="F2213" s="69" t="s">
        <v>70</v>
      </c>
      <c r="G2213" s="3">
        <v>7</v>
      </c>
      <c r="H2213" s="3">
        <v>486</v>
      </c>
      <c r="I2213" s="10" t="str">
        <f t="shared" si="34"/>
        <v>03460</v>
      </c>
    </row>
    <row r="2214" spans="1:9">
      <c r="A2214" s="66"/>
      <c r="C2214" s="66">
        <v>3460</v>
      </c>
      <c r="E2214" s="71"/>
      <c r="F2214" s="69" t="s">
        <v>71</v>
      </c>
      <c r="G2214" s="3">
        <v>178</v>
      </c>
      <c r="H2214" s="3">
        <v>23455</v>
      </c>
      <c r="I2214" s="10" t="str">
        <f t="shared" si="34"/>
        <v>03460</v>
      </c>
    </row>
    <row r="2215" spans="1:9">
      <c r="A2215" s="65" t="s">
        <v>207</v>
      </c>
      <c r="B2215" s="2" t="s">
        <v>208</v>
      </c>
      <c r="C2215" s="68">
        <v>3461</v>
      </c>
      <c r="D2215" s="2" t="s">
        <v>9</v>
      </c>
      <c r="E2215" s="14" t="s">
        <v>1144</v>
      </c>
      <c r="F2215" s="69" t="s">
        <v>10</v>
      </c>
      <c r="G2215" s="3"/>
      <c r="H2215" s="3"/>
      <c r="I2215" s="10" t="str">
        <f t="shared" si="34"/>
        <v>03461</v>
      </c>
    </row>
    <row r="2216" spans="1:9">
      <c r="A2216" s="66"/>
      <c r="C2216" s="68">
        <v>3461</v>
      </c>
      <c r="D2216" s="2" t="s">
        <v>11</v>
      </c>
      <c r="E2216" s="14" t="s">
        <v>1144</v>
      </c>
      <c r="F2216" s="69" t="s">
        <v>12</v>
      </c>
      <c r="G2216" s="3"/>
      <c r="H2216" s="3"/>
      <c r="I2216" s="10" t="str">
        <f t="shared" si="34"/>
        <v>03461</v>
      </c>
    </row>
    <row r="2217" spans="1:9">
      <c r="A2217" s="66"/>
      <c r="C2217" s="68">
        <v>3461</v>
      </c>
      <c r="D2217" s="2" t="s">
        <v>13</v>
      </c>
      <c r="E2217" s="14" t="s">
        <v>1144</v>
      </c>
      <c r="F2217" s="69" t="s">
        <v>14</v>
      </c>
      <c r="G2217" s="3"/>
      <c r="H2217" s="3"/>
      <c r="I2217" s="10" t="str">
        <f t="shared" si="34"/>
        <v>03461</v>
      </c>
    </row>
    <row r="2218" spans="1:9">
      <c r="A2218" s="66"/>
      <c r="C2218" s="68">
        <v>3461</v>
      </c>
      <c r="D2218" s="2" t="s">
        <v>15</v>
      </c>
      <c r="E2218" s="15" t="s">
        <v>1145</v>
      </c>
      <c r="F2218" s="69" t="s">
        <v>16</v>
      </c>
      <c r="G2218" s="3"/>
      <c r="H2218" s="3"/>
      <c r="I2218" s="10" t="str">
        <f t="shared" si="34"/>
        <v>03461</v>
      </c>
    </row>
    <row r="2219" spans="1:9">
      <c r="A2219" s="66"/>
      <c r="C2219" s="68">
        <v>3461</v>
      </c>
      <c r="D2219" s="2" t="s">
        <v>17</v>
      </c>
      <c r="E2219" s="14" t="s">
        <v>1144</v>
      </c>
      <c r="F2219" s="69" t="s">
        <v>18</v>
      </c>
      <c r="G2219" s="3"/>
      <c r="H2219" s="3"/>
      <c r="I2219" s="10" t="str">
        <f t="shared" si="34"/>
        <v>03461</v>
      </c>
    </row>
    <row r="2220" spans="1:9">
      <c r="A2220" s="66"/>
      <c r="C2220" s="68">
        <v>3461</v>
      </c>
      <c r="D2220" s="2" t="s">
        <v>19</v>
      </c>
      <c r="E2220" s="14" t="s">
        <v>1144</v>
      </c>
      <c r="F2220" s="69" t="s">
        <v>20</v>
      </c>
      <c r="G2220" s="3"/>
      <c r="H2220" s="3"/>
      <c r="I2220" s="10" t="str">
        <f t="shared" si="34"/>
        <v>03461</v>
      </c>
    </row>
    <row r="2221" spans="1:9">
      <c r="A2221" s="66"/>
      <c r="C2221" s="68">
        <v>3461</v>
      </c>
      <c r="D2221" s="2" t="s">
        <v>21</v>
      </c>
      <c r="E2221" s="4"/>
      <c r="F2221" s="69" t="s">
        <v>22</v>
      </c>
      <c r="G2221" s="3">
        <v>40</v>
      </c>
      <c r="H2221" s="3">
        <v>10549</v>
      </c>
      <c r="I2221" s="10" t="str">
        <f t="shared" si="34"/>
        <v>03461</v>
      </c>
    </row>
    <row r="2222" spans="1:9">
      <c r="A2222" s="66"/>
      <c r="C2222" s="68">
        <v>3461</v>
      </c>
      <c r="D2222" s="2" t="s">
        <v>23</v>
      </c>
      <c r="E2222" s="17" t="s">
        <v>1147</v>
      </c>
      <c r="F2222" s="69" t="s">
        <v>24</v>
      </c>
      <c r="G2222" s="3">
        <v>6</v>
      </c>
      <c r="H2222" s="3">
        <v>521</v>
      </c>
      <c r="I2222" s="10" t="str">
        <f t="shared" si="34"/>
        <v>03461</v>
      </c>
    </row>
    <row r="2223" spans="1:9">
      <c r="A2223" s="66"/>
      <c r="C2223" s="68">
        <v>3461</v>
      </c>
      <c r="D2223" s="2" t="s">
        <v>25</v>
      </c>
      <c r="E2223" s="17" t="s">
        <v>1147</v>
      </c>
      <c r="F2223" s="69" t="s">
        <v>26</v>
      </c>
      <c r="G2223" s="3"/>
      <c r="H2223" s="3"/>
      <c r="I2223" s="10" t="str">
        <f t="shared" si="34"/>
        <v>03461</v>
      </c>
    </row>
    <row r="2224" spans="1:9">
      <c r="A2224" s="66"/>
      <c r="C2224" s="68">
        <v>3461</v>
      </c>
      <c r="D2224" s="2" t="s">
        <v>27</v>
      </c>
      <c r="E2224" s="17" t="s">
        <v>1147</v>
      </c>
      <c r="F2224" s="69" t="s">
        <v>28</v>
      </c>
      <c r="G2224" s="3"/>
      <c r="H2224" s="3"/>
      <c r="I2224" s="10" t="str">
        <f t="shared" si="34"/>
        <v>03461</v>
      </c>
    </row>
    <row r="2225" spans="1:9">
      <c r="A2225" s="66"/>
      <c r="C2225" s="68">
        <v>3461</v>
      </c>
      <c r="D2225" s="2" t="s">
        <v>29</v>
      </c>
      <c r="E2225" s="18" t="s">
        <v>1148</v>
      </c>
      <c r="F2225" s="69" t="s">
        <v>30</v>
      </c>
      <c r="G2225" s="3"/>
      <c r="H2225" s="3"/>
      <c r="I2225" s="10" t="str">
        <f t="shared" si="34"/>
        <v>03461</v>
      </c>
    </row>
    <row r="2226" spans="1:9">
      <c r="A2226" s="66"/>
      <c r="C2226" s="68">
        <v>3461</v>
      </c>
      <c r="D2226" s="2" t="s">
        <v>31</v>
      </c>
      <c r="E2226" s="18" t="s">
        <v>1148</v>
      </c>
      <c r="F2226" s="69" t="s">
        <v>32</v>
      </c>
      <c r="G2226" s="3"/>
      <c r="H2226" s="3"/>
      <c r="I2226" s="10" t="str">
        <f t="shared" si="34"/>
        <v>03461</v>
      </c>
    </row>
    <row r="2227" spans="1:9">
      <c r="A2227" s="66"/>
      <c r="C2227" s="68">
        <v>3461</v>
      </c>
      <c r="D2227" s="2" t="s">
        <v>33</v>
      </c>
      <c r="E2227" s="18" t="s">
        <v>1148</v>
      </c>
      <c r="F2227" s="69" t="s">
        <v>34</v>
      </c>
      <c r="G2227" s="3"/>
      <c r="H2227" s="3"/>
      <c r="I2227" s="10" t="str">
        <f t="shared" si="34"/>
        <v>03461</v>
      </c>
    </row>
    <row r="2228" spans="1:9">
      <c r="A2228" s="66"/>
      <c r="C2228" s="68">
        <v>3461</v>
      </c>
      <c r="D2228" s="2" t="s">
        <v>35</v>
      </c>
      <c r="E2228" s="19" t="s">
        <v>1150</v>
      </c>
      <c r="F2228" s="69" t="s">
        <v>36</v>
      </c>
      <c r="G2228" s="3">
        <v>1</v>
      </c>
      <c r="H2228" s="3"/>
      <c r="I2228" s="10" t="str">
        <f t="shared" si="34"/>
        <v>03461</v>
      </c>
    </row>
    <row r="2229" spans="1:9">
      <c r="A2229" s="66"/>
      <c r="C2229" s="68">
        <v>3461</v>
      </c>
      <c r="D2229" s="2" t="s">
        <v>37</v>
      </c>
      <c r="E2229" s="23" t="s">
        <v>1149</v>
      </c>
      <c r="F2229" s="69" t="s">
        <v>38</v>
      </c>
      <c r="G2229" s="3">
        <v>1</v>
      </c>
      <c r="H2229" s="3"/>
      <c r="I2229" s="10" t="str">
        <f t="shared" si="34"/>
        <v>03461</v>
      </c>
    </row>
    <row r="2230" spans="1:9">
      <c r="A2230" s="66"/>
      <c r="C2230" s="68">
        <v>3461</v>
      </c>
      <c r="D2230" s="2" t="s">
        <v>39</v>
      </c>
      <c r="E2230" s="23" t="s">
        <v>1149</v>
      </c>
      <c r="F2230" s="69" t="s">
        <v>40</v>
      </c>
      <c r="G2230" s="3"/>
      <c r="H2230" s="3"/>
      <c r="I2230" s="10" t="str">
        <f t="shared" si="34"/>
        <v>03461</v>
      </c>
    </row>
    <row r="2231" spans="1:9">
      <c r="A2231" s="66"/>
      <c r="C2231" s="68">
        <v>3461</v>
      </c>
      <c r="D2231" s="2" t="s">
        <v>41</v>
      </c>
      <c r="E2231" s="16" t="s">
        <v>1146</v>
      </c>
      <c r="F2231" s="69" t="s">
        <v>42</v>
      </c>
      <c r="G2231" s="3"/>
      <c r="H2231" s="3"/>
      <c r="I2231" s="10" t="str">
        <f t="shared" si="34"/>
        <v>03461</v>
      </c>
    </row>
    <row r="2232" spans="1:9">
      <c r="A2232" s="66"/>
      <c r="C2232" s="68">
        <v>3461</v>
      </c>
      <c r="D2232" s="2" t="s">
        <v>43</v>
      </c>
      <c r="E2232" s="16" t="s">
        <v>1146</v>
      </c>
      <c r="F2232" s="69" t="s">
        <v>44</v>
      </c>
      <c r="G2232" s="3">
        <v>2</v>
      </c>
      <c r="H2232" s="3"/>
      <c r="I2232" s="10" t="str">
        <f t="shared" si="34"/>
        <v>03461</v>
      </c>
    </row>
    <row r="2233" spans="1:9">
      <c r="A2233" s="66"/>
      <c r="C2233" s="68">
        <v>3461</v>
      </c>
      <c r="D2233" s="2" t="s">
        <v>45</v>
      </c>
      <c r="E2233" s="16" t="s">
        <v>1146</v>
      </c>
      <c r="F2233" s="69" t="s">
        <v>46</v>
      </c>
      <c r="G2233" s="3"/>
      <c r="H2233" s="3"/>
      <c r="I2233" s="10" t="str">
        <f t="shared" si="34"/>
        <v>03461</v>
      </c>
    </row>
    <row r="2234" spans="1:9">
      <c r="A2234" s="66"/>
      <c r="C2234" s="68">
        <v>3461</v>
      </c>
      <c r="D2234" s="2" t="s">
        <v>47</v>
      </c>
      <c r="E2234" s="16" t="s">
        <v>1146</v>
      </c>
      <c r="F2234" s="69" t="s">
        <v>48</v>
      </c>
      <c r="G2234" s="3">
        <v>1</v>
      </c>
      <c r="H2234" s="3"/>
      <c r="I2234" s="10" t="str">
        <f t="shared" si="34"/>
        <v>03461</v>
      </c>
    </row>
    <row r="2235" spans="1:9">
      <c r="A2235" s="66"/>
      <c r="C2235" s="68">
        <v>3461</v>
      </c>
      <c r="D2235" s="2" t="s">
        <v>49</v>
      </c>
      <c r="E2235" s="14" t="s">
        <v>1144</v>
      </c>
      <c r="F2235" s="69" t="s">
        <v>50</v>
      </c>
      <c r="G2235" s="3">
        <v>1</v>
      </c>
      <c r="H2235" s="3"/>
      <c r="I2235" s="10" t="str">
        <f t="shared" si="34"/>
        <v>03461</v>
      </c>
    </row>
    <row r="2236" spans="1:9">
      <c r="A2236" s="66"/>
      <c r="C2236" s="68">
        <v>3461</v>
      </c>
      <c r="D2236" s="2" t="s">
        <v>51</v>
      </c>
      <c r="E2236" s="15" t="s">
        <v>1145</v>
      </c>
      <c r="F2236" s="69" t="s">
        <v>52</v>
      </c>
      <c r="G2236" s="3">
        <v>2</v>
      </c>
      <c r="H2236" s="3"/>
      <c r="I2236" s="10" t="str">
        <f t="shared" si="34"/>
        <v>03461</v>
      </c>
    </row>
    <row r="2237" spans="1:9">
      <c r="A2237" s="66"/>
      <c r="C2237" s="68">
        <v>3461</v>
      </c>
      <c r="D2237" s="2" t="s">
        <v>53</v>
      </c>
      <c r="E2237" s="15" t="s">
        <v>1145</v>
      </c>
      <c r="F2237" s="69" t="s">
        <v>54</v>
      </c>
      <c r="G2237" s="3">
        <v>10</v>
      </c>
      <c r="H2237" s="3">
        <v>969</v>
      </c>
      <c r="I2237" s="10" t="str">
        <f t="shared" si="34"/>
        <v>03461</v>
      </c>
    </row>
    <row r="2238" spans="1:9">
      <c r="A2238" s="66"/>
      <c r="C2238" s="68">
        <v>3461</v>
      </c>
      <c r="D2238" s="2" t="s">
        <v>55</v>
      </c>
      <c r="E2238" s="21" t="s">
        <v>1152</v>
      </c>
      <c r="F2238" s="69" t="s">
        <v>56</v>
      </c>
      <c r="G2238" s="3"/>
      <c r="H2238" s="3"/>
      <c r="I2238" s="10" t="str">
        <f t="shared" si="34"/>
        <v>03461</v>
      </c>
    </row>
    <row r="2239" spans="1:9">
      <c r="A2239" s="66"/>
      <c r="C2239" s="68">
        <v>3461</v>
      </c>
      <c r="D2239" s="2" t="s">
        <v>57</v>
      </c>
      <c r="E2239" s="21" t="s">
        <v>1152</v>
      </c>
      <c r="F2239" s="69" t="s">
        <v>58</v>
      </c>
      <c r="G2239" s="3">
        <v>5</v>
      </c>
      <c r="H2239" s="3"/>
      <c r="I2239" s="10" t="str">
        <f t="shared" si="34"/>
        <v>03461</v>
      </c>
    </row>
    <row r="2240" spans="1:9">
      <c r="A2240" s="66"/>
      <c r="C2240" s="68">
        <v>3461</v>
      </c>
      <c r="D2240" s="2" t="s">
        <v>59</v>
      </c>
      <c r="E2240" s="21" t="s">
        <v>1152</v>
      </c>
      <c r="F2240" s="69" t="s">
        <v>60</v>
      </c>
      <c r="G2240" s="3">
        <v>1</v>
      </c>
      <c r="H2240" s="3"/>
      <c r="I2240" s="10" t="str">
        <f t="shared" si="34"/>
        <v>03461</v>
      </c>
    </row>
    <row r="2241" spans="1:9">
      <c r="A2241" s="66"/>
      <c r="C2241" s="68">
        <v>3461</v>
      </c>
      <c r="D2241" s="2" t="s">
        <v>61</v>
      </c>
      <c r="E2241" s="20" t="s">
        <v>1151</v>
      </c>
      <c r="F2241" s="69" t="s">
        <v>62</v>
      </c>
      <c r="G2241" s="3">
        <v>1</v>
      </c>
      <c r="H2241" s="3"/>
      <c r="I2241" s="10" t="str">
        <f t="shared" si="34"/>
        <v>03461</v>
      </c>
    </row>
    <row r="2242" spans="1:9">
      <c r="A2242" s="66"/>
      <c r="C2242" s="68">
        <v>3461</v>
      </c>
      <c r="D2242" s="2" t="s">
        <v>63</v>
      </c>
      <c r="E2242" s="20" t="s">
        <v>1151</v>
      </c>
      <c r="F2242" s="69" t="s">
        <v>64</v>
      </c>
      <c r="G2242" s="3">
        <v>5</v>
      </c>
      <c r="H2242" s="3"/>
      <c r="I2242" s="10" t="str">
        <f t="shared" si="34"/>
        <v>03461</v>
      </c>
    </row>
    <row r="2243" spans="1:9">
      <c r="A2243" s="66"/>
      <c r="C2243" s="68">
        <v>3461</v>
      </c>
      <c r="D2243" s="2" t="s">
        <v>65</v>
      </c>
      <c r="E2243" s="19" t="s">
        <v>1150</v>
      </c>
      <c r="F2243" s="69" t="s">
        <v>66</v>
      </c>
      <c r="G2243" s="3"/>
      <c r="H2243" s="3"/>
      <c r="I2243" s="10" t="str">
        <f t="shared" si="34"/>
        <v>03461</v>
      </c>
    </row>
    <row r="2244" spans="1:9">
      <c r="A2244" s="66"/>
      <c r="C2244" s="68">
        <v>3461</v>
      </c>
      <c r="D2244" s="2" t="s">
        <v>67</v>
      </c>
      <c r="E2244" s="22" t="s">
        <v>1153</v>
      </c>
      <c r="F2244" s="69" t="s">
        <v>68</v>
      </c>
      <c r="G2244" s="3"/>
      <c r="H2244" s="3"/>
      <c r="I2244" s="10" t="str">
        <f t="shared" si="34"/>
        <v>03461</v>
      </c>
    </row>
    <row r="2245" spans="1:9">
      <c r="A2245" s="66"/>
      <c r="C2245" s="68">
        <v>3461</v>
      </c>
      <c r="D2245" s="2" t="s">
        <v>69</v>
      </c>
      <c r="E2245" s="21" t="s">
        <v>1152</v>
      </c>
      <c r="F2245" s="69" t="s">
        <v>70</v>
      </c>
      <c r="G2245" s="3">
        <v>4</v>
      </c>
      <c r="H2245" s="3">
        <v>233</v>
      </c>
      <c r="I2245" s="10" t="str">
        <f t="shared" si="34"/>
        <v>03461</v>
      </c>
    </row>
    <row r="2246" spans="1:9">
      <c r="A2246" s="66"/>
      <c r="C2246" s="66">
        <v>3461</v>
      </c>
      <c r="E2246" s="71"/>
      <c r="F2246" s="69" t="s">
        <v>71</v>
      </c>
      <c r="G2246" s="3">
        <v>40</v>
      </c>
      <c r="H2246" s="3">
        <v>10549</v>
      </c>
      <c r="I2246" s="10" t="str">
        <f t="shared" si="34"/>
        <v>03461</v>
      </c>
    </row>
    <row r="2247" spans="1:9">
      <c r="A2247" s="65" t="s">
        <v>209</v>
      </c>
      <c r="B2247" s="2" t="s">
        <v>210</v>
      </c>
      <c r="C2247" s="68">
        <v>3462</v>
      </c>
      <c r="D2247" s="2" t="s">
        <v>9</v>
      </c>
      <c r="E2247" s="14" t="s">
        <v>1144</v>
      </c>
      <c r="F2247" s="69" t="s">
        <v>10</v>
      </c>
      <c r="G2247" s="3">
        <v>1</v>
      </c>
      <c r="H2247" s="3"/>
      <c r="I2247" s="10" t="str">
        <f t="shared" si="34"/>
        <v>03462</v>
      </c>
    </row>
    <row r="2248" spans="1:9">
      <c r="A2248" s="66"/>
      <c r="C2248" s="68">
        <v>3462</v>
      </c>
      <c r="D2248" s="2" t="s">
        <v>11</v>
      </c>
      <c r="E2248" s="14" t="s">
        <v>1144</v>
      </c>
      <c r="F2248" s="69" t="s">
        <v>12</v>
      </c>
      <c r="G2248" s="3"/>
      <c r="H2248" s="3"/>
      <c r="I2248" s="10" t="str">
        <f t="shared" si="34"/>
        <v>03462</v>
      </c>
    </row>
    <row r="2249" spans="1:9">
      <c r="A2249" s="66"/>
      <c r="C2249" s="68">
        <v>3462</v>
      </c>
      <c r="D2249" s="2" t="s">
        <v>13</v>
      </c>
      <c r="E2249" s="14" t="s">
        <v>1144</v>
      </c>
      <c r="F2249" s="69" t="s">
        <v>14</v>
      </c>
      <c r="G2249" s="3"/>
      <c r="H2249" s="3"/>
      <c r="I2249" s="10" t="str">
        <f t="shared" ref="I2249:I2312" si="35">IF(A2249="",I2248,A2249)</f>
        <v>03462</v>
      </c>
    </row>
    <row r="2250" spans="1:9">
      <c r="A2250" s="66"/>
      <c r="C2250" s="68">
        <v>3462</v>
      </c>
      <c r="D2250" s="2" t="s">
        <v>15</v>
      </c>
      <c r="E2250" s="15" t="s">
        <v>1145</v>
      </c>
      <c r="F2250" s="69" t="s">
        <v>16</v>
      </c>
      <c r="G2250" s="3"/>
      <c r="H2250" s="3"/>
      <c r="I2250" s="10" t="str">
        <f t="shared" si="35"/>
        <v>03462</v>
      </c>
    </row>
    <row r="2251" spans="1:9">
      <c r="A2251" s="66"/>
      <c r="C2251" s="68">
        <v>3462</v>
      </c>
      <c r="D2251" s="2" t="s">
        <v>17</v>
      </c>
      <c r="E2251" s="14" t="s">
        <v>1144</v>
      </c>
      <c r="F2251" s="69" t="s">
        <v>18</v>
      </c>
      <c r="G2251" s="3">
        <v>1</v>
      </c>
      <c r="H2251" s="3"/>
      <c r="I2251" s="10" t="str">
        <f t="shared" si="35"/>
        <v>03462</v>
      </c>
    </row>
    <row r="2252" spans="1:9">
      <c r="A2252" s="66"/>
      <c r="C2252" s="68">
        <v>3462</v>
      </c>
      <c r="D2252" s="2" t="s">
        <v>19</v>
      </c>
      <c r="E2252" s="14" t="s">
        <v>1144</v>
      </c>
      <c r="F2252" s="69" t="s">
        <v>20</v>
      </c>
      <c r="G2252" s="3"/>
      <c r="H2252" s="3"/>
      <c r="I2252" s="10" t="str">
        <f t="shared" si="35"/>
        <v>03462</v>
      </c>
    </row>
    <row r="2253" spans="1:9">
      <c r="A2253" s="66"/>
      <c r="C2253" s="68">
        <v>3462</v>
      </c>
      <c r="D2253" s="2" t="s">
        <v>21</v>
      </c>
      <c r="E2253" s="4"/>
      <c r="F2253" s="69" t="s">
        <v>22</v>
      </c>
      <c r="G2253" s="3">
        <v>13</v>
      </c>
      <c r="H2253" s="3"/>
      <c r="I2253" s="10" t="str">
        <f t="shared" si="35"/>
        <v>03462</v>
      </c>
    </row>
    <row r="2254" spans="1:9">
      <c r="A2254" s="66"/>
      <c r="C2254" s="68">
        <v>3462</v>
      </c>
      <c r="D2254" s="2" t="s">
        <v>23</v>
      </c>
      <c r="E2254" s="17" t="s">
        <v>1147</v>
      </c>
      <c r="F2254" s="69" t="s">
        <v>24</v>
      </c>
      <c r="G2254" s="3">
        <v>1</v>
      </c>
      <c r="H2254" s="3"/>
      <c r="I2254" s="10" t="str">
        <f t="shared" si="35"/>
        <v>03462</v>
      </c>
    </row>
    <row r="2255" spans="1:9">
      <c r="A2255" s="66"/>
      <c r="C2255" s="68">
        <v>3462</v>
      </c>
      <c r="D2255" s="2" t="s">
        <v>25</v>
      </c>
      <c r="E2255" s="17" t="s">
        <v>1147</v>
      </c>
      <c r="F2255" s="69" t="s">
        <v>26</v>
      </c>
      <c r="G2255" s="3"/>
      <c r="H2255" s="3"/>
      <c r="I2255" s="10" t="str">
        <f t="shared" si="35"/>
        <v>03462</v>
      </c>
    </row>
    <row r="2256" spans="1:9">
      <c r="A2256" s="66"/>
      <c r="C2256" s="68">
        <v>3462</v>
      </c>
      <c r="D2256" s="2" t="s">
        <v>27</v>
      </c>
      <c r="E2256" s="17" t="s">
        <v>1147</v>
      </c>
      <c r="F2256" s="69" t="s">
        <v>28</v>
      </c>
      <c r="G2256" s="3"/>
      <c r="H2256" s="3"/>
      <c r="I2256" s="10" t="str">
        <f t="shared" si="35"/>
        <v>03462</v>
      </c>
    </row>
    <row r="2257" spans="1:9">
      <c r="A2257" s="66"/>
      <c r="C2257" s="68">
        <v>3462</v>
      </c>
      <c r="D2257" s="2" t="s">
        <v>29</v>
      </c>
      <c r="E2257" s="18" t="s">
        <v>1148</v>
      </c>
      <c r="F2257" s="69" t="s">
        <v>30</v>
      </c>
      <c r="G2257" s="3"/>
      <c r="H2257" s="3"/>
      <c r="I2257" s="10" t="str">
        <f t="shared" si="35"/>
        <v>03462</v>
      </c>
    </row>
    <row r="2258" spans="1:9">
      <c r="A2258" s="66"/>
      <c r="C2258" s="68">
        <v>3462</v>
      </c>
      <c r="D2258" s="2" t="s">
        <v>31</v>
      </c>
      <c r="E2258" s="18" t="s">
        <v>1148</v>
      </c>
      <c r="F2258" s="69" t="s">
        <v>32</v>
      </c>
      <c r="G2258" s="3"/>
      <c r="H2258" s="3"/>
      <c r="I2258" s="10" t="str">
        <f t="shared" si="35"/>
        <v>03462</v>
      </c>
    </row>
    <row r="2259" spans="1:9">
      <c r="A2259" s="66"/>
      <c r="C2259" s="68">
        <v>3462</v>
      </c>
      <c r="D2259" s="2" t="s">
        <v>33</v>
      </c>
      <c r="E2259" s="18" t="s">
        <v>1148</v>
      </c>
      <c r="F2259" s="69" t="s">
        <v>34</v>
      </c>
      <c r="G2259" s="3"/>
      <c r="H2259" s="3"/>
      <c r="I2259" s="10" t="str">
        <f t="shared" si="35"/>
        <v>03462</v>
      </c>
    </row>
    <row r="2260" spans="1:9">
      <c r="A2260" s="66"/>
      <c r="C2260" s="68">
        <v>3462</v>
      </c>
      <c r="D2260" s="2" t="s">
        <v>35</v>
      </c>
      <c r="E2260" s="19" t="s">
        <v>1150</v>
      </c>
      <c r="F2260" s="69" t="s">
        <v>36</v>
      </c>
      <c r="G2260" s="3"/>
      <c r="H2260" s="3"/>
      <c r="I2260" s="10" t="str">
        <f t="shared" si="35"/>
        <v>03462</v>
      </c>
    </row>
    <row r="2261" spans="1:9">
      <c r="A2261" s="66"/>
      <c r="C2261" s="68">
        <v>3462</v>
      </c>
      <c r="D2261" s="2" t="s">
        <v>37</v>
      </c>
      <c r="E2261" s="23" t="s">
        <v>1149</v>
      </c>
      <c r="F2261" s="69" t="s">
        <v>38</v>
      </c>
      <c r="G2261" s="3"/>
      <c r="H2261" s="3"/>
      <c r="I2261" s="10" t="str">
        <f t="shared" si="35"/>
        <v>03462</v>
      </c>
    </row>
    <row r="2262" spans="1:9">
      <c r="A2262" s="66"/>
      <c r="C2262" s="68">
        <v>3462</v>
      </c>
      <c r="D2262" s="2" t="s">
        <v>39</v>
      </c>
      <c r="E2262" s="23" t="s">
        <v>1149</v>
      </c>
      <c r="F2262" s="69" t="s">
        <v>40</v>
      </c>
      <c r="G2262" s="3"/>
      <c r="H2262" s="3"/>
      <c r="I2262" s="10" t="str">
        <f t="shared" si="35"/>
        <v>03462</v>
      </c>
    </row>
    <row r="2263" spans="1:9">
      <c r="A2263" s="66"/>
      <c r="C2263" s="68">
        <v>3462</v>
      </c>
      <c r="D2263" s="2" t="s">
        <v>41</v>
      </c>
      <c r="E2263" s="16" t="s">
        <v>1146</v>
      </c>
      <c r="F2263" s="69" t="s">
        <v>42</v>
      </c>
      <c r="G2263" s="3"/>
      <c r="H2263" s="3"/>
      <c r="I2263" s="10" t="str">
        <f t="shared" si="35"/>
        <v>03462</v>
      </c>
    </row>
    <row r="2264" spans="1:9">
      <c r="A2264" s="66"/>
      <c r="C2264" s="68">
        <v>3462</v>
      </c>
      <c r="D2264" s="2" t="s">
        <v>43</v>
      </c>
      <c r="E2264" s="16" t="s">
        <v>1146</v>
      </c>
      <c r="F2264" s="69" t="s">
        <v>44</v>
      </c>
      <c r="G2264" s="3"/>
      <c r="H2264" s="3"/>
      <c r="I2264" s="10" t="str">
        <f t="shared" si="35"/>
        <v>03462</v>
      </c>
    </row>
    <row r="2265" spans="1:9">
      <c r="A2265" s="66"/>
      <c r="C2265" s="68">
        <v>3462</v>
      </c>
      <c r="D2265" s="2" t="s">
        <v>45</v>
      </c>
      <c r="E2265" s="16" t="s">
        <v>1146</v>
      </c>
      <c r="F2265" s="69" t="s">
        <v>46</v>
      </c>
      <c r="G2265" s="3"/>
      <c r="H2265" s="3"/>
      <c r="I2265" s="10" t="str">
        <f t="shared" si="35"/>
        <v>03462</v>
      </c>
    </row>
    <row r="2266" spans="1:9">
      <c r="A2266" s="66"/>
      <c r="C2266" s="68">
        <v>3462</v>
      </c>
      <c r="D2266" s="2" t="s">
        <v>47</v>
      </c>
      <c r="E2266" s="16" t="s">
        <v>1146</v>
      </c>
      <c r="F2266" s="69" t="s">
        <v>48</v>
      </c>
      <c r="G2266" s="3">
        <v>3</v>
      </c>
      <c r="H2266" s="3"/>
      <c r="I2266" s="10" t="str">
        <f t="shared" si="35"/>
        <v>03462</v>
      </c>
    </row>
    <row r="2267" spans="1:9">
      <c r="A2267" s="66"/>
      <c r="C2267" s="68">
        <v>3462</v>
      </c>
      <c r="D2267" s="2" t="s">
        <v>49</v>
      </c>
      <c r="E2267" s="14" t="s">
        <v>1144</v>
      </c>
      <c r="F2267" s="69" t="s">
        <v>50</v>
      </c>
      <c r="G2267" s="3">
        <v>3</v>
      </c>
      <c r="H2267" s="3">
        <v>63</v>
      </c>
      <c r="I2267" s="10" t="str">
        <f t="shared" si="35"/>
        <v>03462</v>
      </c>
    </row>
    <row r="2268" spans="1:9">
      <c r="A2268" s="66"/>
      <c r="C2268" s="68">
        <v>3462</v>
      </c>
      <c r="D2268" s="2" t="s">
        <v>51</v>
      </c>
      <c r="E2268" s="15" t="s">
        <v>1145</v>
      </c>
      <c r="F2268" s="69" t="s">
        <v>52</v>
      </c>
      <c r="G2268" s="3"/>
      <c r="H2268" s="3"/>
      <c r="I2268" s="10" t="str">
        <f t="shared" si="35"/>
        <v>03462</v>
      </c>
    </row>
    <row r="2269" spans="1:9">
      <c r="A2269" s="66"/>
      <c r="C2269" s="68">
        <v>3462</v>
      </c>
      <c r="D2269" s="2" t="s">
        <v>53</v>
      </c>
      <c r="E2269" s="15" t="s">
        <v>1145</v>
      </c>
      <c r="F2269" s="69" t="s">
        <v>54</v>
      </c>
      <c r="G2269" s="3"/>
      <c r="H2269" s="3"/>
      <c r="I2269" s="10" t="str">
        <f t="shared" si="35"/>
        <v>03462</v>
      </c>
    </row>
    <row r="2270" spans="1:9">
      <c r="A2270" s="66"/>
      <c r="C2270" s="68">
        <v>3462</v>
      </c>
      <c r="D2270" s="2" t="s">
        <v>55</v>
      </c>
      <c r="E2270" s="21" t="s">
        <v>1152</v>
      </c>
      <c r="F2270" s="69" t="s">
        <v>56</v>
      </c>
      <c r="G2270" s="3"/>
      <c r="H2270" s="3"/>
      <c r="I2270" s="10" t="str">
        <f t="shared" si="35"/>
        <v>03462</v>
      </c>
    </row>
    <row r="2271" spans="1:9">
      <c r="A2271" s="66"/>
      <c r="C2271" s="68">
        <v>3462</v>
      </c>
      <c r="D2271" s="2" t="s">
        <v>57</v>
      </c>
      <c r="E2271" s="21" t="s">
        <v>1152</v>
      </c>
      <c r="F2271" s="69" t="s">
        <v>58</v>
      </c>
      <c r="G2271" s="3"/>
      <c r="H2271" s="3"/>
      <c r="I2271" s="10" t="str">
        <f t="shared" si="35"/>
        <v>03462</v>
      </c>
    </row>
    <row r="2272" spans="1:9">
      <c r="A2272" s="66"/>
      <c r="C2272" s="68">
        <v>3462</v>
      </c>
      <c r="D2272" s="2" t="s">
        <v>59</v>
      </c>
      <c r="E2272" s="21" t="s">
        <v>1152</v>
      </c>
      <c r="F2272" s="69" t="s">
        <v>60</v>
      </c>
      <c r="G2272" s="3">
        <v>1</v>
      </c>
      <c r="H2272" s="3"/>
      <c r="I2272" s="10" t="str">
        <f t="shared" si="35"/>
        <v>03462</v>
      </c>
    </row>
    <row r="2273" spans="1:9">
      <c r="A2273" s="66"/>
      <c r="C2273" s="68">
        <v>3462</v>
      </c>
      <c r="D2273" s="2" t="s">
        <v>61</v>
      </c>
      <c r="E2273" s="20" t="s">
        <v>1151</v>
      </c>
      <c r="F2273" s="69" t="s">
        <v>62</v>
      </c>
      <c r="G2273" s="3">
        <v>2</v>
      </c>
      <c r="H2273" s="3"/>
      <c r="I2273" s="10" t="str">
        <f t="shared" si="35"/>
        <v>03462</v>
      </c>
    </row>
    <row r="2274" spans="1:9">
      <c r="A2274" s="66"/>
      <c r="C2274" s="68">
        <v>3462</v>
      </c>
      <c r="D2274" s="2" t="s">
        <v>63</v>
      </c>
      <c r="E2274" s="20" t="s">
        <v>1151</v>
      </c>
      <c r="F2274" s="69" t="s">
        <v>64</v>
      </c>
      <c r="G2274" s="3"/>
      <c r="H2274" s="3"/>
      <c r="I2274" s="10" t="str">
        <f t="shared" si="35"/>
        <v>03462</v>
      </c>
    </row>
    <row r="2275" spans="1:9">
      <c r="A2275" s="66"/>
      <c r="C2275" s="68">
        <v>3462</v>
      </c>
      <c r="D2275" s="2" t="s">
        <v>65</v>
      </c>
      <c r="E2275" s="19" t="s">
        <v>1150</v>
      </c>
      <c r="F2275" s="69" t="s">
        <v>66</v>
      </c>
      <c r="G2275" s="3"/>
      <c r="H2275" s="3"/>
      <c r="I2275" s="10" t="str">
        <f t="shared" si="35"/>
        <v>03462</v>
      </c>
    </row>
    <row r="2276" spans="1:9">
      <c r="A2276" s="66"/>
      <c r="C2276" s="68">
        <v>3462</v>
      </c>
      <c r="D2276" s="2" t="s">
        <v>67</v>
      </c>
      <c r="E2276" s="22" t="s">
        <v>1153</v>
      </c>
      <c r="F2276" s="69" t="s">
        <v>68</v>
      </c>
      <c r="G2276" s="3">
        <v>1</v>
      </c>
      <c r="H2276" s="3"/>
      <c r="I2276" s="10" t="str">
        <f t="shared" si="35"/>
        <v>03462</v>
      </c>
    </row>
    <row r="2277" spans="1:9">
      <c r="A2277" s="66"/>
      <c r="C2277" s="68">
        <v>3462</v>
      </c>
      <c r="D2277" s="2" t="s">
        <v>69</v>
      </c>
      <c r="E2277" s="21" t="s">
        <v>1152</v>
      </c>
      <c r="F2277" s="69" t="s">
        <v>70</v>
      </c>
      <c r="G2277" s="3">
        <v>2</v>
      </c>
      <c r="H2277" s="3"/>
      <c r="I2277" s="10" t="str">
        <f t="shared" si="35"/>
        <v>03462</v>
      </c>
    </row>
    <row r="2278" spans="1:9">
      <c r="A2278" s="66"/>
      <c r="C2278" s="66">
        <v>3462</v>
      </c>
      <c r="E2278" s="71"/>
      <c r="F2278" s="69" t="s">
        <v>71</v>
      </c>
      <c r="G2278" s="3">
        <v>14</v>
      </c>
      <c r="H2278" s="3">
        <v>1201</v>
      </c>
      <c r="I2278" s="10" t="str">
        <f t="shared" si="35"/>
        <v>03462</v>
      </c>
    </row>
    <row r="2279" spans="1:9">
      <c r="A2279" s="65" t="s">
        <v>211</v>
      </c>
      <c r="B2279" s="2" t="s">
        <v>212</v>
      </c>
      <c r="C2279" s="68">
        <v>4</v>
      </c>
      <c r="D2279" s="2" t="s">
        <v>9</v>
      </c>
      <c r="E2279" s="14" t="s">
        <v>1144</v>
      </c>
      <c r="F2279" s="69" t="s">
        <v>10</v>
      </c>
      <c r="G2279" s="3">
        <v>1</v>
      </c>
      <c r="H2279" s="3"/>
      <c r="I2279" s="10" t="str">
        <f t="shared" si="35"/>
        <v>04</v>
      </c>
    </row>
    <row r="2280" spans="1:9">
      <c r="A2280" s="66"/>
      <c r="C2280" s="68">
        <v>4</v>
      </c>
      <c r="D2280" s="2" t="s">
        <v>11</v>
      </c>
      <c r="E2280" s="14" t="s">
        <v>1144</v>
      </c>
      <c r="F2280" s="69" t="s">
        <v>12</v>
      </c>
      <c r="G2280" s="3"/>
      <c r="H2280" s="3"/>
      <c r="I2280" s="10" t="str">
        <f t="shared" si="35"/>
        <v>04</v>
      </c>
    </row>
    <row r="2281" spans="1:9">
      <c r="A2281" s="66"/>
      <c r="C2281" s="68">
        <v>4</v>
      </c>
      <c r="D2281" s="2" t="s">
        <v>13</v>
      </c>
      <c r="E2281" s="14" t="s">
        <v>1144</v>
      </c>
      <c r="F2281" s="69" t="s">
        <v>14</v>
      </c>
      <c r="G2281" s="3"/>
      <c r="H2281" s="3"/>
      <c r="I2281" s="10" t="str">
        <f t="shared" si="35"/>
        <v>04</v>
      </c>
    </row>
    <row r="2282" spans="1:9">
      <c r="A2282" s="66"/>
      <c r="C2282" s="68">
        <v>4</v>
      </c>
      <c r="D2282" s="2" t="s">
        <v>15</v>
      </c>
      <c r="E2282" s="15" t="s">
        <v>1145</v>
      </c>
      <c r="F2282" s="69" t="s">
        <v>16</v>
      </c>
      <c r="G2282" s="3"/>
      <c r="H2282" s="3"/>
      <c r="I2282" s="10" t="str">
        <f t="shared" si="35"/>
        <v>04</v>
      </c>
    </row>
    <row r="2283" spans="1:9">
      <c r="A2283" s="66"/>
      <c r="C2283" s="68">
        <v>4</v>
      </c>
      <c r="D2283" s="2" t="s">
        <v>17</v>
      </c>
      <c r="E2283" s="14" t="s">
        <v>1144</v>
      </c>
      <c r="F2283" s="69" t="s">
        <v>18</v>
      </c>
      <c r="G2283" s="3">
        <v>1</v>
      </c>
      <c r="H2283" s="3"/>
      <c r="I2283" s="10" t="str">
        <f t="shared" si="35"/>
        <v>04</v>
      </c>
    </row>
    <row r="2284" spans="1:9">
      <c r="A2284" s="66"/>
      <c r="C2284" s="68">
        <v>4</v>
      </c>
      <c r="D2284" s="2" t="s">
        <v>19</v>
      </c>
      <c r="E2284" s="14" t="s">
        <v>1144</v>
      </c>
      <c r="F2284" s="69" t="s">
        <v>20</v>
      </c>
      <c r="G2284" s="3"/>
      <c r="H2284" s="3"/>
      <c r="I2284" s="10" t="str">
        <f t="shared" si="35"/>
        <v>04</v>
      </c>
    </row>
    <row r="2285" spans="1:9">
      <c r="A2285" s="66"/>
      <c r="C2285" s="68">
        <v>4</v>
      </c>
      <c r="D2285" s="2" t="s">
        <v>21</v>
      </c>
      <c r="E2285" s="4"/>
      <c r="F2285" s="69" t="s">
        <v>22</v>
      </c>
      <c r="G2285" s="3">
        <v>322</v>
      </c>
      <c r="H2285" s="3"/>
      <c r="I2285" s="10" t="str">
        <f t="shared" si="35"/>
        <v>04</v>
      </c>
    </row>
    <row r="2286" spans="1:9">
      <c r="A2286" s="66"/>
      <c r="C2286" s="68">
        <v>4</v>
      </c>
      <c r="D2286" s="2" t="s">
        <v>23</v>
      </c>
      <c r="E2286" s="17" t="s">
        <v>1147</v>
      </c>
      <c r="F2286" s="69" t="s">
        <v>24</v>
      </c>
      <c r="G2286" s="3">
        <v>43</v>
      </c>
      <c r="H2286" s="3"/>
      <c r="I2286" s="10" t="str">
        <f t="shared" si="35"/>
        <v>04</v>
      </c>
    </row>
    <row r="2287" spans="1:9">
      <c r="A2287" s="66"/>
      <c r="C2287" s="68">
        <v>4</v>
      </c>
      <c r="D2287" s="2" t="s">
        <v>25</v>
      </c>
      <c r="E2287" s="17" t="s">
        <v>1147</v>
      </c>
      <c r="F2287" s="69" t="s">
        <v>26</v>
      </c>
      <c r="G2287" s="3">
        <v>2</v>
      </c>
      <c r="H2287" s="3"/>
      <c r="I2287" s="10" t="str">
        <f t="shared" si="35"/>
        <v>04</v>
      </c>
    </row>
    <row r="2288" spans="1:9">
      <c r="A2288" s="66"/>
      <c r="C2288" s="68">
        <v>4</v>
      </c>
      <c r="D2288" s="2" t="s">
        <v>27</v>
      </c>
      <c r="E2288" s="17" t="s">
        <v>1147</v>
      </c>
      <c r="F2288" s="69" t="s">
        <v>28</v>
      </c>
      <c r="G2288" s="3"/>
      <c r="H2288" s="3"/>
      <c r="I2288" s="10" t="str">
        <f t="shared" si="35"/>
        <v>04</v>
      </c>
    </row>
    <row r="2289" spans="1:9">
      <c r="A2289" s="66"/>
      <c r="C2289" s="68">
        <v>4</v>
      </c>
      <c r="D2289" s="2" t="s">
        <v>29</v>
      </c>
      <c r="E2289" s="18" t="s">
        <v>1148</v>
      </c>
      <c r="F2289" s="69" t="s">
        <v>30</v>
      </c>
      <c r="G2289" s="3">
        <v>6</v>
      </c>
      <c r="H2289" s="3">
        <v>416</v>
      </c>
      <c r="I2289" s="10" t="str">
        <f t="shared" si="35"/>
        <v>04</v>
      </c>
    </row>
    <row r="2290" spans="1:9">
      <c r="A2290" s="66"/>
      <c r="C2290" s="68">
        <v>4</v>
      </c>
      <c r="D2290" s="2" t="s">
        <v>31</v>
      </c>
      <c r="E2290" s="18" t="s">
        <v>1148</v>
      </c>
      <c r="F2290" s="69" t="s">
        <v>32</v>
      </c>
      <c r="G2290" s="3"/>
      <c r="H2290" s="3"/>
      <c r="I2290" s="10" t="str">
        <f t="shared" si="35"/>
        <v>04</v>
      </c>
    </row>
    <row r="2291" spans="1:9">
      <c r="A2291" s="66"/>
      <c r="C2291" s="68">
        <v>4</v>
      </c>
      <c r="D2291" s="2" t="s">
        <v>33</v>
      </c>
      <c r="E2291" s="18" t="s">
        <v>1148</v>
      </c>
      <c r="F2291" s="69" t="s">
        <v>34</v>
      </c>
      <c r="G2291" s="3"/>
      <c r="H2291" s="3"/>
      <c r="I2291" s="10" t="str">
        <f t="shared" si="35"/>
        <v>04</v>
      </c>
    </row>
    <row r="2292" spans="1:9">
      <c r="A2292" s="66"/>
      <c r="C2292" s="68">
        <v>4</v>
      </c>
      <c r="D2292" s="2" t="s">
        <v>35</v>
      </c>
      <c r="E2292" s="19" t="s">
        <v>1150</v>
      </c>
      <c r="F2292" s="69" t="s">
        <v>36</v>
      </c>
      <c r="G2292" s="3">
        <v>10</v>
      </c>
      <c r="H2292" s="3">
        <v>421</v>
      </c>
      <c r="I2292" s="10" t="str">
        <f t="shared" si="35"/>
        <v>04</v>
      </c>
    </row>
    <row r="2293" spans="1:9">
      <c r="A2293" s="66"/>
      <c r="C2293" s="68">
        <v>4</v>
      </c>
      <c r="D2293" s="2" t="s">
        <v>37</v>
      </c>
      <c r="E2293" s="23" t="s">
        <v>1149</v>
      </c>
      <c r="F2293" s="69" t="s">
        <v>38</v>
      </c>
      <c r="G2293" s="3">
        <v>3</v>
      </c>
      <c r="H2293" s="3">
        <v>275</v>
      </c>
      <c r="I2293" s="10" t="str">
        <f t="shared" si="35"/>
        <v>04</v>
      </c>
    </row>
    <row r="2294" spans="1:9">
      <c r="A2294" s="66"/>
      <c r="C2294" s="68">
        <v>4</v>
      </c>
      <c r="D2294" s="2" t="s">
        <v>39</v>
      </c>
      <c r="E2294" s="23" t="s">
        <v>1149</v>
      </c>
      <c r="F2294" s="69" t="s">
        <v>40</v>
      </c>
      <c r="G2294" s="3">
        <v>11</v>
      </c>
      <c r="H2294" s="3">
        <v>582</v>
      </c>
      <c r="I2294" s="10" t="str">
        <f t="shared" si="35"/>
        <v>04</v>
      </c>
    </row>
    <row r="2295" spans="1:9">
      <c r="A2295" s="66"/>
      <c r="C2295" s="68">
        <v>4</v>
      </c>
      <c r="D2295" s="2" t="s">
        <v>41</v>
      </c>
      <c r="E2295" s="16" t="s">
        <v>1146</v>
      </c>
      <c r="F2295" s="69" t="s">
        <v>42</v>
      </c>
      <c r="G2295" s="3">
        <v>2</v>
      </c>
      <c r="H2295" s="3"/>
      <c r="I2295" s="10" t="str">
        <f t="shared" si="35"/>
        <v>04</v>
      </c>
    </row>
    <row r="2296" spans="1:9">
      <c r="A2296" s="66"/>
      <c r="C2296" s="68">
        <v>4</v>
      </c>
      <c r="D2296" s="2" t="s">
        <v>43</v>
      </c>
      <c r="E2296" s="16" t="s">
        <v>1146</v>
      </c>
      <c r="F2296" s="69" t="s">
        <v>44</v>
      </c>
      <c r="G2296" s="3">
        <v>9</v>
      </c>
      <c r="H2296" s="3">
        <v>648</v>
      </c>
      <c r="I2296" s="10" t="str">
        <f t="shared" si="35"/>
        <v>04</v>
      </c>
    </row>
    <row r="2297" spans="1:9">
      <c r="A2297" s="66"/>
      <c r="C2297" s="68">
        <v>4</v>
      </c>
      <c r="D2297" s="2" t="s">
        <v>45</v>
      </c>
      <c r="E2297" s="16" t="s">
        <v>1146</v>
      </c>
      <c r="F2297" s="69" t="s">
        <v>46</v>
      </c>
      <c r="G2297" s="3">
        <v>4</v>
      </c>
      <c r="H2297" s="3">
        <v>297</v>
      </c>
      <c r="I2297" s="10" t="str">
        <f t="shared" si="35"/>
        <v>04</v>
      </c>
    </row>
    <row r="2298" spans="1:9">
      <c r="A2298" s="66"/>
      <c r="C2298" s="68">
        <v>4</v>
      </c>
      <c r="D2298" s="2" t="s">
        <v>47</v>
      </c>
      <c r="E2298" s="16" t="s">
        <v>1146</v>
      </c>
      <c r="F2298" s="69" t="s">
        <v>48</v>
      </c>
      <c r="G2298" s="3">
        <v>3</v>
      </c>
      <c r="H2298" s="3">
        <v>139</v>
      </c>
      <c r="I2298" s="10" t="str">
        <f t="shared" si="35"/>
        <v>04</v>
      </c>
    </row>
    <row r="2299" spans="1:9">
      <c r="A2299" s="66"/>
      <c r="C2299" s="68">
        <v>4</v>
      </c>
      <c r="D2299" s="2" t="s">
        <v>49</v>
      </c>
      <c r="E2299" s="14" t="s">
        <v>1144</v>
      </c>
      <c r="F2299" s="69" t="s">
        <v>50</v>
      </c>
      <c r="G2299" s="3">
        <v>11</v>
      </c>
      <c r="H2299" s="3">
        <v>456</v>
      </c>
      <c r="I2299" s="10" t="str">
        <f t="shared" si="35"/>
        <v>04</v>
      </c>
    </row>
    <row r="2300" spans="1:9">
      <c r="A2300" s="66"/>
      <c r="C2300" s="68">
        <v>4</v>
      </c>
      <c r="D2300" s="2" t="s">
        <v>51</v>
      </c>
      <c r="E2300" s="15" t="s">
        <v>1145</v>
      </c>
      <c r="F2300" s="69" t="s">
        <v>52</v>
      </c>
      <c r="G2300" s="3">
        <v>7</v>
      </c>
      <c r="H2300" s="3">
        <v>3756</v>
      </c>
      <c r="I2300" s="10" t="str">
        <f t="shared" si="35"/>
        <v>04</v>
      </c>
    </row>
    <row r="2301" spans="1:9">
      <c r="A2301" s="66"/>
      <c r="C2301" s="68">
        <v>4</v>
      </c>
      <c r="D2301" s="2" t="s">
        <v>53</v>
      </c>
      <c r="E2301" s="15" t="s">
        <v>1145</v>
      </c>
      <c r="F2301" s="69" t="s">
        <v>54</v>
      </c>
      <c r="G2301" s="3">
        <v>40</v>
      </c>
      <c r="H2301" s="3">
        <v>3309</v>
      </c>
      <c r="I2301" s="10" t="str">
        <f t="shared" si="35"/>
        <v>04</v>
      </c>
    </row>
    <row r="2302" spans="1:9">
      <c r="A2302" s="66"/>
      <c r="C2302" s="68">
        <v>4</v>
      </c>
      <c r="D2302" s="2" t="s">
        <v>55</v>
      </c>
      <c r="E2302" s="21" t="s">
        <v>1152</v>
      </c>
      <c r="F2302" s="69" t="s">
        <v>56</v>
      </c>
      <c r="G2302" s="3">
        <v>13</v>
      </c>
      <c r="H2302" s="3">
        <v>1874</v>
      </c>
      <c r="I2302" s="10" t="str">
        <f t="shared" si="35"/>
        <v>04</v>
      </c>
    </row>
    <row r="2303" spans="1:9">
      <c r="A2303" s="66"/>
      <c r="C2303" s="68">
        <v>4</v>
      </c>
      <c r="D2303" s="2" t="s">
        <v>57</v>
      </c>
      <c r="E2303" s="21" t="s">
        <v>1152</v>
      </c>
      <c r="F2303" s="69" t="s">
        <v>58</v>
      </c>
      <c r="G2303" s="3">
        <v>9</v>
      </c>
      <c r="H2303" s="3">
        <v>838</v>
      </c>
      <c r="I2303" s="10" t="str">
        <f t="shared" si="35"/>
        <v>04</v>
      </c>
    </row>
    <row r="2304" spans="1:9">
      <c r="A2304" s="66"/>
      <c r="C2304" s="68">
        <v>4</v>
      </c>
      <c r="D2304" s="2" t="s">
        <v>59</v>
      </c>
      <c r="E2304" s="21" t="s">
        <v>1152</v>
      </c>
      <c r="F2304" s="69" t="s">
        <v>60</v>
      </c>
      <c r="G2304" s="3">
        <v>46</v>
      </c>
      <c r="H2304" s="3">
        <v>5069</v>
      </c>
      <c r="I2304" s="10" t="str">
        <f t="shared" si="35"/>
        <v>04</v>
      </c>
    </row>
    <row r="2305" spans="1:9">
      <c r="A2305" s="66"/>
      <c r="C2305" s="68">
        <v>4</v>
      </c>
      <c r="D2305" s="2" t="s">
        <v>61</v>
      </c>
      <c r="E2305" s="20" t="s">
        <v>1151</v>
      </c>
      <c r="F2305" s="69" t="s">
        <v>62</v>
      </c>
      <c r="G2305" s="3">
        <v>13</v>
      </c>
      <c r="H2305" s="3"/>
      <c r="I2305" s="10" t="str">
        <f t="shared" si="35"/>
        <v>04</v>
      </c>
    </row>
    <row r="2306" spans="1:9">
      <c r="A2306" s="66"/>
      <c r="C2306" s="68">
        <v>4</v>
      </c>
      <c r="D2306" s="2" t="s">
        <v>63</v>
      </c>
      <c r="E2306" s="20" t="s">
        <v>1151</v>
      </c>
      <c r="F2306" s="69" t="s">
        <v>64</v>
      </c>
      <c r="G2306" s="3">
        <v>19</v>
      </c>
      <c r="H2306" s="3"/>
      <c r="I2306" s="10" t="str">
        <f t="shared" si="35"/>
        <v>04</v>
      </c>
    </row>
    <row r="2307" spans="1:9">
      <c r="A2307" s="66"/>
      <c r="C2307" s="68">
        <v>4</v>
      </c>
      <c r="D2307" s="2" t="s">
        <v>65</v>
      </c>
      <c r="E2307" s="19" t="s">
        <v>1150</v>
      </c>
      <c r="F2307" s="69" t="s">
        <v>66</v>
      </c>
      <c r="G2307" s="3">
        <v>1</v>
      </c>
      <c r="H2307" s="3"/>
      <c r="I2307" s="10" t="str">
        <f t="shared" si="35"/>
        <v>04</v>
      </c>
    </row>
    <row r="2308" spans="1:9">
      <c r="A2308" s="66"/>
      <c r="C2308" s="68">
        <v>4</v>
      </c>
      <c r="D2308" s="2" t="s">
        <v>67</v>
      </c>
      <c r="E2308" s="22" t="s">
        <v>1153</v>
      </c>
      <c r="F2308" s="69" t="s">
        <v>68</v>
      </c>
      <c r="G2308" s="3">
        <v>14</v>
      </c>
      <c r="H2308" s="3">
        <v>724</v>
      </c>
      <c r="I2308" s="10" t="str">
        <f t="shared" si="35"/>
        <v>04</v>
      </c>
    </row>
    <row r="2309" spans="1:9">
      <c r="A2309" s="66"/>
      <c r="C2309" s="68">
        <v>4</v>
      </c>
      <c r="D2309" s="2" t="s">
        <v>69</v>
      </c>
      <c r="E2309" s="21" t="s">
        <v>1152</v>
      </c>
      <c r="F2309" s="69" t="s">
        <v>70</v>
      </c>
      <c r="G2309" s="3">
        <v>56</v>
      </c>
      <c r="H2309" s="3">
        <v>3529</v>
      </c>
      <c r="I2309" s="10" t="str">
        <f t="shared" si="35"/>
        <v>04</v>
      </c>
    </row>
    <row r="2310" spans="1:9">
      <c r="A2310" s="66"/>
      <c r="C2310" s="66">
        <v>4</v>
      </c>
      <c r="E2310" s="71"/>
      <c r="F2310" s="69" t="s">
        <v>71</v>
      </c>
      <c r="G2310" s="3">
        <v>323</v>
      </c>
      <c r="H2310" s="3">
        <v>52353</v>
      </c>
      <c r="I2310" s="10" t="str">
        <f t="shared" si="35"/>
        <v>04</v>
      </c>
    </row>
    <row r="2311" spans="1:9">
      <c r="A2311" s="65" t="s">
        <v>213</v>
      </c>
      <c r="B2311" s="2" t="s">
        <v>214</v>
      </c>
      <c r="C2311" s="68">
        <v>4011</v>
      </c>
      <c r="D2311" s="2" t="s">
        <v>9</v>
      </c>
      <c r="E2311" s="14" t="s">
        <v>1144</v>
      </c>
      <c r="F2311" s="69" t="s">
        <v>10</v>
      </c>
      <c r="G2311" s="3">
        <v>1</v>
      </c>
      <c r="H2311" s="3"/>
      <c r="I2311" s="10" t="str">
        <f t="shared" si="35"/>
        <v>04011</v>
      </c>
    </row>
    <row r="2312" spans="1:9">
      <c r="A2312" s="66"/>
      <c r="C2312" s="68">
        <v>4011</v>
      </c>
      <c r="D2312" s="2" t="s">
        <v>11</v>
      </c>
      <c r="E2312" s="14" t="s">
        <v>1144</v>
      </c>
      <c r="F2312" s="69" t="s">
        <v>12</v>
      </c>
      <c r="G2312" s="3"/>
      <c r="H2312" s="3"/>
      <c r="I2312" s="10" t="str">
        <f t="shared" si="35"/>
        <v>04011</v>
      </c>
    </row>
    <row r="2313" spans="1:9">
      <c r="A2313" s="66"/>
      <c r="C2313" s="68">
        <v>4011</v>
      </c>
      <c r="D2313" s="2" t="s">
        <v>13</v>
      </c>
      <c r="E2313" s="14" t="s">
        <v>1144</v>
      </c>
      <c r="F2313" s="69" t="s">
        <v>14</v>
      </c>
      <c r="G2313" s="3"/>
      <c r="H2313" s="3"/>
      <c r="I2313" s="10" t="str">
        <f t="shared" ref="I2313:I2376" si="36">IF(A2313="",I2312,A2313)</f>
        <v>04011</v>
      </c>
    </row>
    <row r="2314" spans="1:9">
      <c r="A2314" s="66"/>
      <c r="C2314" s="68">
        <v>4011</v>
      </c>
      <c r="D2314" s="2" t="s">
        <v>15</v>
      </c>
      <c r="E2314" s="15" t="s">
        <v>1145</v>
      </c>
      <c r="F2314" s="69" t="s">
        <v>16</v>
      </c>
      <c r="G2314" s="3"/>
      <c r="H2314" s="3"/>
      <c r="I2314" s="10" t="str">
        <f t="shared" si="36"/>
        <v>04011</v>
      </c>
    </row>
    <row r="2315" spans="1:9">
      <c r="A2315" s="66"/>
      <c r="C2315" s="68">
        <v>4011</v>
      </c>
      <c r="D2315" s="2" t="s">
        <v>17</v>
      </c>
      <c r="E2315" s="14" t="s">
        <v>1144</v>
      </c>
      <c r="F2315" s="69" t="s">
        <v>18</v>
      </c>
      <c r="G2315" s="3">
        <v>1</v>
      </c>
      <c r="H2315" s="3"/>
      <c r="I2315" s="10" t="str">
        <f t="shared" si="36"/>
        <v>04011</v>
      </c>
    </row>
    <row r="2316" spans="1:9">
      <c r="A2316" s="66"/>
      <c r="C2316" s="68">
        <v>4011</v>
      </c>
      <c r="D2316" s="2" t="s">
        <v>19</v>
      </c>
      <c r="E2316" s="14" t="s">
        <v>1144</v>
      </c>
      <c r="F2316" s="69" t="s">
        <v>20</v>
      </c>
      <c r="G2316" s="3"/>
      <c r="H2316" s="3"/>
      <c r="I2316" s="10" t="str">
        <f t="shared" si="36"/>
        <v>04011</v>
      </c>
    </row>
    <row r="2317" spans="1:9">
      <c r="A2317" s="66"/>
      <c r="C2317" s="68">
        <v>4011</v>
      </c>
      <c r="D2317" s="2" t="s">
        <v>21</v>
      </c>
      <c r="E2317" s="4"/>
      <c r="F2317" s="69" t="s">
        <v>22</v>
      </c>
      <c r="G2317" s="3">
        <v>255</v>
      </c>
      <c r="H2317" s="3"/>
      <c r="I2317" s="10" t="str">
        <f t="shared" si="36"/>
        <v>04011</v>
      </c>
    </row>
    <row r="2318" spans="1:9">
      <c r="A2318" s="66"/>
      <c r="C2318" s="68">
        <v>4011</v>
      </c>
      <c r="D2318" s="2" t="s">
        <v>23</v>
      </c>
      <c r="E2318" s="17" t="s">
        <v>1147</v>
      </c>
      <c r="F2318" s="69" t="s">
        <v>24</v>
      </c>
      <c r="G2318" s="3">
        <v>27</v>
      </c>
      <c r="H2318" s="3"/>
      <c r="I2318" s="10" t="str">
        <f t="shared" si="36"/>
        <v>04011</v>
      </c>
    </row>
    <row r="2319" spans="1:9">
      <c r="A2319" s="66"/>
      <c r="C2319" s="68">
        <v>4011</v>
      </c>
      <c r="D2319" s="2" t="s">
        <v>25</v>
      </c>
      <c r="E2319" s="17" t="s">
        <v>1147</v>
      </c>
      <c r="F2319" s="69" t="s">
        <v>26</v>
      </c>
      <c r="G2319" s="3">
        <v>2</v>
      </c>
      <c r="H2319" s="3"/>
      <c r="I2319" s="10" t="str">
        <f t="shared" si="36"/>
        <v>04011</v>
      </c>
    </row>
    <row r="2320" spans="1:9">
      <c r="A2320" s="66"/>
      <c r="C2320" s="68">
        <v>4011</v>
      </c>
      <c r="D2320" s="2" t="s">
        <v>27</v>
      </c>
      <c r="E2320" s="17" t="s">
        <v>1147</v>
      </c>
      <c r="F2320" s="69" t="s">
        <v>28</v>
      </c>
      <c r="G2320" s="3"/>
      <c r="H2320" s="3"/>
      <c r="I2320" s="10" t="str">
        <f t="shared" si="36"/>
        <v>04011</v>
      </c>
    </row>
    <row r="2321" spans="1:9">
      <c r="A2321" s="66"/>
      <c r="C2321" s="68">
        <v>4011</v>
      </c>
      <c r="D2321" s="2" t="s">
        <v>29</v>
      </c>
      <c r="E2321" s="18" t="s">
        <v>1148</v>
      </c>
      <c r="F2321" s="69" t="s">
        <v>30</v>
      </c>
      <c r="G2321" s="3">
        <v>5</v>
      </c>
      <c r="H2321" s="3">
        <v>260</v>
      </c>
      <c r="I2321" s="10" t="str">
        <f t="shared" si="36"/>
        <v>04011</v>
      </c>
    </row>
    <row r="2322" spans="1:9">
      <c r="A2322" s="66"/>
      <c r="C2322" s="68">
        <v>4011</v>
      </c>
      <c r="D2322" s="2" t="s">
        <v>31</v>
      </c>
      <c r="E2322" s="18" t="s">
        <v>1148</v>
      </c>
      <c r="F2322" s="69" t="s">
        <v>32</v>
      </c>
      <c r="G2322" s="3"/>
      <c r="H2322" s="3"/>
      <c r="I2322" s="10" t="str">
        <f t="shared" si="36"/>
        <v>04011</v>
      </c>
    </row>
    <row r="2323" spans="1:9">
      <c r="A2323" s="66"/>
      <c r="C2323" s="68">
        <v>4011</v>
      </c>
      <c r="D2323" s="2" t="s">
        <v>33</v>
      </c>
      <c r="E2323" s="18" t="s">
        <v>1148</v>
      </c>
      <c r="F2323" s="69" t="s">
        <v>34</v>
      </c>
      <c r="G2323" s="3"/>
      <c r="H2323" s="3"/>
      <c r="I2323" s="10" t="str">
        <f t="shared" si="36"/>
        <v>04011</v>
      </c>
    </row>
    <row r="2324" spans="1:9">
      <c r="A2324" s="66"/>
      <c r="C2324" s="68">
        <v>4011</v>
      </c>
      <c r="D2324" s="2" t="s">
        <v>35</v>
      </c>
      <c r="E2324" s="19" t="s">
        <v>1150</v>
      </c>
      <c r="F2324" s="69" t="s">
        <v>36</v>
      </c>
      <c r="G2324" s="3">
        <v>8</v>
      </c>
      <c r="H2324" s="3">
        <v>351</v>
      </c>
      <c r="I2324" s="10" t="str">
        <f t="shared" si="36"/>
        <v>04011</v>
      </c>
    </row>
    <row r="2325" spans="1:9">
      <c r="A2325" s="66"/>
      <c r="C2325" s="68">
        <v>4011</v>
      </c>
      <c r="D2325" s="2" t="s">
        <v>37</v>
      </c>
      <c r="E2325" s="23" t="s">
        <v>1149</v>
      </c>
      <c r="F2325" s="69" t="s">
        <v>38</v>
      </c>
      <c r="G2325" s="3">
        <v>3</v>
      </c>
      <c r="H2325" s="3">
        <v>275</v>
      </c>
      <c r="I2325" s="10" t="str">
        <f t="shared" si="36"/>
        <v>04011</v>
      </c>
    </row>
    <row r="2326" spans="1:9">
      <c r="A2326" s="66"/>
      <c r="C2326" s="68">
        <v>4011</v>
      </c>
      <c r="D2326" s="2" t="s">
        <v>39</v>
      </c>
      <c r="E2326" s="23" t="s">
        <v>1149</v>
      </c>
      <c r="F2326" s="69" t="s">
        <v>40</v>
      </c>
      <c r="G2326" s="3">
        <v>9</v>
      </c>
      <c r="H2326" s="3">
        <v>484</v>
      </c>
      <c r="I2326" s="10" t="str">
        <f t="shared" si="36"/>
        <v>04011</v>
      </c>
    </row>
    <row r="2327" spans="1:9">
      <c r="A2327" s="66"/>
      <c r="C2327" s="68">
        <v>4011</v>
      </c>
      <c r="D2327" s="2" t="s">
        <v>41</v>
      </c>
      <c r="E2327" s="16" t="s">
        <v>1146</v>
      </c>
      <c r="F2327" s="69" t="s">
        <v>42</v>
      </c>
      <c r="G2327" s="3">
        <v>2</v>
      </c>
      <c r="H2327" s="3"/>
      <c r="I2327" s="10" t="str">
        <f t="shared" si="36"/>
        <v>04011</v>
      </c>
    </row>
    <row r="2328" spans="1:9">
      <c r="A2328" s="66"/>
      <c r="C2328" s="68">
        <v>4011</v>
      </c>
      <c r="D2328" s="2" t="s">
        <v>43</v>
      </c>
      <c r="E2328" s="16" t="s">
        <v>1146</v>
      </c>
      <c r="F2328" s="69" t="s">
        <v>44</v>
      </c>
      <c r="G2328" s="3">
        <v>7</v>
      </c>
      <c r="H2328" s="3">
        <v>506</v>
      </c>
      <c r="I2328" s="10" t="str">
        <f t="shared" si="36"/>
        <v>04011</v>
      </c>
    </row>
    <row r="2329" spans="1:9">
      <c r="A2329" s="66"/>
      <c r="C2329" s="68">
        <v>4011</v>
      </c>
      <c r="D2329" s="2" t="s">
        <v>45</v>
      </c>
      <c r="E2329" s="16" t="s">
        <v>1146</v>
      </c>
      <c r="F2329" s="69" t="s">
        <v>46</v>
      </c>
      <c r="G2329" s="3">
        <v>3</v>
      </c>
      <c r="H2329" s="3">
        <v>240</v>
      </c>
      <c r="I2329" s="10" t="str">
        <f t="shared" si="36"/>
        <v>04011</v>
      </c>
    </row>
    <row r="2330" spans="1:9">
      <c r="A2330" s="66"/>
      <c r="C2330" s="68">
        <v>4011</v>
      </c>
      <c r="D2330" s="2" t="s">
        <v>47</v>
      </c>
      <c r="E2330" s="16" t="s">
        <v>1146</v>
      </c>
      <c r="F2330" s="69" t="s">
        <v>48</v>
      </c>
      <c r="G2330" s="3">
        <v>3</v>
      </c>
      <c r="H2330" s="3">
        <v>139</v>
      </c>
      <c r="I2330" s="10" t="str">
        <f t="shared" si="36"/>
        <v>04011</v>
      </c>
    </row>
    <row r="2331" spans="1:9">
      <c r="A2331" s="66"/>
      <c r="C2331" s="68">
        <v>4011</v>
      </c>
      <c r="D2331" s="2" t="s">
        <v>49</v>
      </c>
      <c r="E2331" s="14" t="s">
        <v>1144</v>
      </c>
      <c r="F2331" s="69" t="s">
        <v>50</v>
      </c>
      <c r="G2331" s="3">
        <v>8</v>
      </c>
      <c r="H2331" s="3">
        <v>252</v>
      </c>
      <c r="I2331" s="10" t="str">
        <f t="shared" si="36"/>
        <v>04011</v>
      </c>
    </row>
    <row r="2332" spans="1:9">
      <c r="A2332" s="66"/>
      <c r="C2332" s="68">
        <v>4011</v>
      </c>
      <c r="D2332" s="2" t="s">
        <v>51</v>
      </c>
      <c r="E2332" s="15" t="s">
        <v>1145</v>
      </c>
      <c r="F2332" s="69" t="s">
        <v>52</v>
      </c>
      <c r="G2332" s="3">
        <v>6</v>
      </c>
      <c r="H2332" s="3">
        <v>3703</v>
      </c>
      <c r="I2332" s="10" t="str">
        <f t="shared" si="36"/>
        <v>04011</v>
      </c>
    </row>
    <row r="2333" spans="1:9">
      <c r="A2333" s="66"/>
      <c r="C2333" s="68">
        <v>4011</v>
      </c>
      <c r="D2333" s="2" t="s">
        <v>53</v>
      </c>
      <c r="E2333" s="15" t="s">
        <v>1145</v>
      </c>
      <c r="F2333" s="69" t="s">
        <v>54</v>
      </c>
      <c r="G2333" s="3">
        <v>33</v>
      </c>
      <c r="H2333" s="3">
        <v>3018</v>
      </c>
      <c r="I2333" s="10" t="str">
        <f t="shared" si="36"/>
        <v>04011</v>
      </c>
    </row>
    <row r="2334" spans="1:9">
      <c r="A2334" s="66"/>
      <c r="C2334" s="68">
        <v>4011</v>
      </c>
      <c r="D2334" s="2" t="s">
        <v>55</v>
      </c>
      <c r="E2334" s="21" t="s">
        <v>1152</v>
      </c>
      <c r="F2334" s="69" t="s">
        <v>56</v>
      </c>
      <c r="G2334" s="3">
        <v>11</v>
      </c>
      <c r="H2334" s="3">
        <v>1767</v>
      </c>
      <c r="I2334" s="10" t="str">
        <f t="shared" si="36"/>
        <v>04011</v>
      </c>
    </row>
    <row r="2335" spans="1:9">
      <c r="A2335" s="66"/>
      <c r="C2335" s="68">
        <v>4011</v>
      </c>
      <c r="D2335" s="2" t="s">
        <v>57</v>
      </c>
      <c r="E2335" s="21" t="s">
        <v>1152</v>
      </c>
      <c r="F2335" s="69" t="s">
        <v>58</v>
      </c>
      <c r="G2335" s="3">
        <v>5</v>
      </c>
      <c r="H2335" s="3">
        <v>401</v>
      </c>
      <c r="I2335" s="10" t="str">
        <f t="shared" si="36"/>
        <v>04011</v>
      </c>
    </row>
    <row r="2336" spans="1:9">
      <c r="A2336" s="66"/>
      <c r="C2336" s="68">
        <v>4011</v>
      </c>
      <c r="D2336" s="2" t="s">
        <v>59</v>
      </c>
      <c r="E2336" s="21" t="s">
        <v>1152</v>
      </c>
      <c r="F2336" s="69" t="s">
        <v>60</v>
      </c>
      <c r="G2336" s="3">
        <v>39</v>
      </c>
      <c r="H2336" s="3">
        <v>4260</v>
      </c>
      <c r="I2336" s="10" t="str">
        <f t="shared" si="36"/>
        <v>04011</v>
      </c>
    </row>
    <row r="2337" spans="1:9">
      <c r="A2337" s="66"/>
      <c r="C2337" s="68">
        <v>4011</v>
      </c>
      <c r="D2337" s="2" t="s">
        <v>61</v>
      </c>
      <c r="E2337" s="20" t="s">
        <v>1151</v>
      </c>
      <c r="F2337" s="69" t="s">
        <v>62</v>
      </c>
      <c r="G2337" s="3">
        <v>13</v>
      </c>
      <c r="H2337" s="3"/>
      <c r="I2337" s="10" t="str">
        <f t="shared" si="36"/>
        <v>04011</v>
      </c>
    </row>
    <row r="2338" spans="1:9">
      <c r="A2338" s="66"/>
      <c r="C2338" s="68">
        <v>4011</v>
      </c>
      <c r="D2338" s="2" t="s">
        <v>63</v>
      </c>
      <c r="E2338" s="20" t="s">
        <v>1151</v>
      </c>
      <c r="F2338" s="69" t="s">
        <v>64</v>
      </c>
      <c r="G2338" s="3">
        <v>16</v>
      </c>
      <c r="H2338" s="3"/>
      <c r="I2338" s="10" t="str">
        <f t="shared" si="36"/>
        <v>04011</v>
      </c>
    </row>
    <row r="2339" spans="1:9">
      <c r="A2339" s="66"/>
      <c r="C2339" s="68">
        <v>4011</v>
      </c>
      <c r="D2339" s="2" t="s">
        <v>65</v>
      </c>
      <c r="E2339" s="19" t="s">
        <v>1150</v>
      </c>
      <c r="F2339" s="69" t="s">
        <v>66</v>
      </c>
      <c r="G2339" s="3">
        <v>1</v>
      </c>
      <c r="H2339" s="3"/>
      <c r="I2339" s="10" t="str">
        <f t="shared" si="36"/>
        <v>04011</v>
      </c>
    </row>
    <row r="2340" spans="1:9">
      <c r="A2340" s="66"/>
      <c r="C2340" s="68">
        <v>4011</v>
      </c>
      <c r="D2340" s="2" t="s">
        <v>67</v>
      </c>
      <c r="E2340" s="22" t="s">
        <v>1153</v>
      </c>
      <c r="F2340" s="69" t="s">
        <v>68</v>
      </c>
      <c r="G2340" s="3">
        <v>12</v>
      </c>
      <c r="H2340" s="3">
        <v>596</v>
      </c>
      <c r="I2340" s="10" t="str">
        <f t="shared" si="36"/>
        <v>04011</v>
      </c>
    </row>
    <row r="2341" spans="1:9">
      <c r="A2341" s="66"/>
      <c r="C2341" s="68">
        <v>4011</v>
      </c>
      <c r="D2341" s="2" t="s">
        <v>69</v>
      </c>
      <c r="E2341" s="21" t="s">
        <v>1152</v>
      </c>
      <c r="F2341" s="69" t="s">
        <v>70</v>
      </c>
      <c r="G2341" s="3">
        <v>42</v>
      </c>
      <c r="H2341" s="3">
        <v>2773</v>
      </c>
      <c r="I2341" s="10" t="str">
        <f t="shared" si="36"/>
        <v>04011</v>
      </c>
    </row>
    <row r="2342" spans="1:9">
      <c r="A2342" s="66"/>
      <c r="C2342" s="66">
        <v>4011</v>
      </c>
      <c r="E2342" s="71"/>
      <c r="F2342" s="69" t="s">
        <v>71</v>
      </c>
      <c r="G2342" s="3">
        <v>256</v>
      </c>
      <c r="H2342" s="3">
        <v>46286</v>
      </c>
      <c r="I2342" s="10" t="str">
        <f t="shared" si="36"/>
        <v>04011</v>
      </c>
    </row>
    <row r="2343" spans="1:9">
      <c r="A2343" s="65" t="s">
        <v>215</v>
      </c>
      <c r="B2343" s="2" t="s">
        <v>216</v>
      </c>
      <c r="C2343" s="68">
        <v>4012</v>
      </c>
      <c r="D2343" s="2" t="s">
        <v>9</v>
      </c>
      <c r="E2343" s="14" t="s">
        <v>1144</v>
      </c>
      <c r="F2343" s="69" t="s">
        <v>10</v>
      </c>
      <c r="G2343" s="3"/>
      <c r="H2343" s="3"/>
      <c r="I2343" s="10" t="str">
        <f t="shared" si="36"/>
        <v>04012</v>
      </c>
    </row>
    <row r="2344" spans="1:9">
      <c r="A2344" s="66"/>
      <c r="C2344" s="68">
        <v>4012</v>
      </c>
      <c r="D2344" s="2" t="s">
        <v>11</v>
      </c>
      <c r="E2344" s="14" t="s">
        <v>1144</v>
      </c>
      <c r="F2344" s="69" t="s">
        <v>12</v>
      </c>
      <c r="G2344" s="3"/>
      <c r="H2344" s="3"/>
      <c r="I2344" s="10" t="str">
        <f t="shared" si="36"/>
        <v>04012</v>
      </c>
    </row>
    <row r="2345" spans="1:9">
      <c r="A2345" s="66"/>
      <c r="C2345" s="68">
        <v>4012</v>
      </c>
      <c r="D2345" s="2" t="s">
        <v>13</v>
      </c>
      <c r="E2345" s="14" t="s">
        <v>1144</v>
      </c>
      <c r="F2345" s="69" t="s">
        <v>14</v>
      </c>
      <c r="G2345" s="3"/>
      <c r="H2345" s="3"/>
      <c r="I2345" s="10" t="str">
        <f t="shared" si="36"/>
        <v>04012</v>
      </c>
    </row>
    <row r="2346" spans="1:9">
      <c r="A2346" s="66"/>
      <c r="C2346" s="68">
        <v>4012</v>
      </c>
      <c r="D2346" s="2" t="s">
        <v>15</v>
      </c>
      <c r="E2346" s="15" t="s">
        <v>1145</v>
      </c>
      <c r="F2346" s="69" t="s">
        <v>16</v>
      </c>
      <c r="G2346" s="3"/>
      <c r="H2346" s="3"/>
      <c r="I2346" s="10" t="str">
        <f t="shared" si="36"/>
        <v>04012</v>
      </c>
    </row>
    <row r="2347" spans="1:9">
      <c r="A2347" s="66"/>
      <c r="C2347" s="68">
        <v>4012</v>
      </c>
      <c r="D2347" s="2" t="s">
        <v>17</v>
      </c>
      <c r="E2347" s="14" t="s">
        <v>1144</v>
      </c>
      <c r="F2347" s="69" t="s">
        <v>18</v>
      </c>
      <c r="G2347" s="3"/>
      <c r="H2347" s="3"/>
      <c r="I2347" s="10" t="str">
        <f t="shared" si="36"/>
        <v>04012</v>
      </c>
    </row>
    <row r="2348" spans="1:9">
      <c r="A2348" s="66"/>
      <c r="C2348" s="68">
        <v>4012</v>
      </c>
      <c r="D2348" s="2" t="s">
        <v>19</v>
      </c>
      <c r="E2348" s="14" t="s">
        <v>1144</v>
      </c>
      <c r="F2348" s="69" t="s">
        <v>20</v>
      </c>
      <c r="G2348" s="3"/>
      <c r="H2348" s="3"/>
      <c r="I2348" s="10" t="str">
        <f t="shared" si="36"/>
        <v>04012</v>
      </c>
    </row>
    <row r="2349" spans="1:9">
      <c r="A2349" s="66"/>
      <c r="C2349" s="68">
        <v>4012</v>
      </c>
      <c r="D2349" s="2" t="s">
        <v>21</v>
      </c>
      <c r="E2349" s="4"/>
      <c r="F2349" s="69" t="s">
        <v>22</v>
      </c>
      <c r="G2349" s="3">
        <v>67</v>
      </c>
      <c r="H2349" s="3"/>
      <c r="I2349" s="10" t="str">
        <f t="shared" si="36"/>
        <v>04012</v>
      </c>
    </row>
    <row r="2350" spans="1:9">
      <c r="A2350" s="66"/>
      <c r="C2350" s="68">
        <v>4012</v>
      </c>
      <c r="D2350" s="2" t="s">
        <v>23</v>
      </c>
      <c r="E2350" s="17" t="s">
        <v>1147</v>
      </c>
      <c r="F2350" s="69" t="s">
        <v>24</v>
      </c>
      <c r="G2350" s="3">
        <v>16</v>
      </c>
      <c r="H2350" s="3"/>
      <c r="I2350" s="10" t="str">
        <f t="shared" si="36"/>
        <v>04012</v>
      </c>
    </row>
    <row r="2351" spans="1:9">
      <c r="A2351" s="66"/>
      <c r="C2351" s="68">
        <v>4012</v>
      </c>
      <c r="D2351" s="2" t="s">
        <v>25</v>
      </c>
      <c r="E2351" s="17" t="s">
        <v>1147</v>
      </c>
      <c r="F2351" s="69" t="s">
        <v>26</v>
      </c>
      <c r="G2351" s="3"/>
      <c r="H2351" s="3"/>
      <c r="I2351" s="10" t="str">
        <f t="shared" si="36"/>
        <v>04012</v>
      </c>
    </row>
    <row r="2352" spans="1:9">
      <c r="A2352" s="66"/>
      <c r="C2352" s="68">
        <v>4012</v>
      </c>
      <c r="D2352" s="2" t="s">
        <v>27</v>
      </c>
      <c r="E2352" s="17" t="s">
        <v>1147</v>
      </c>
      <c r="F2352" s="69" t="s">
        <v>28</v>
      </c>
      <c r="G2352" s="3"/>
      <c r="H2352" s="3"/>
      <c r="I2352" s="10" t="str">
        <f t="shared" si="36"/>
        <v>04012</v>
      </c>
    </row>
    <row r="2353" spans="1:9">
      <c r="A2353" s="66"/>
      <c r="C2353" s="68">
        <v>4012</v>
      </c>
      <c r="D2353" s="2" t="s">
        <v>29</v>
      </c>
      <c r="E2353" s="18" t="s">
        <v>1148</v>
      </c>
      <c r="F2353" s="69" t="s">
        <v>30</v>
      </c>
      <c r="G2353" s="3">
        <v>1</v>
      </c>
      <c r="H2353" s="3"/>
      <c r="I2353" s="10" t="str">
        <f t="shared" si="36"/>
        <v>04012</v>
      </c>
    </row>
    <row r="2354" spans="1:9">
      <c r="A2354" s="66"/>
      <c r="C2354" s="68">
        <v>4012</v>
      </c>
      <c r="D2354" s="2" t="s">
        <v>31</v>
      </c>
      <c r="E2354" s="18" t="s">
        <v>1148</v>
      </c>
      <c r="F2354" s="69" t="s">
        <v>32</v>
      </c>
      <c r="G2354" s="3"/>
      <c r="H2354" s="3"/>
      <c r="I2354" s="10" t="str">
        <f t="shared" si="36"/>
        <v>04012</v>
      </c>
    </row>
    <row r="2355" spans="1:9">
      <c r="A2355" s="66"/>
      <c r="C2355" s="68">
        <v>4012</v>
      </c>
      <c r="D2355" s="2" t="s">
        <v>33</v>
      </c>
      <c r="E2355" s="18" t="s">
        <v>1148</v>
      </c>
      <c r="F2355" s="69" t="s">
        <v>34</v>
      </c>
      <c r="G2355" s="3"/>
      <c r="H2355" s="3"/>
      <c r="I2355" s="10" t="str">
        <f t="shared" si="36"/>
        <v>04012</v>
      </c>
    </row>
    <row r="2356" spans="1:9">
      <c r="A2356" s="66"/>
      <c r="C2356" s="68">
        <v>4012</v>
      </c>
      <c r="D2356" s="2" t="s">
        <v>35</v>
      </c>
      <c r="E2356" s="19" t="s">
        <v>1150</v>
      </c>
      <c r="F2356" s="69" t="s">
        <v>36</v>
      </c>
      <c r="G2356" s="3">
        <v>2</v>
      </c>
      <c r="H2356" s="3"/>
      <c r="I2356" s="10" t="str">
        <f t="shared" si="36"/>
        <v>04012</v>
      </c>
    </row>
    <row r="2357" spans="1:9">
      <c r="A2357" s="66"/>
      <c r="C2357" s="68">
        <v>4012</v>
      </c>
      <c r="D2357" s="2" t="s">
        <v>37</v>
      </c>
      <c r="E2357" s="23" t="s">
        <v>1149</v>
      </c>
      <c r="F2357" s="69" t="s">
        <v>38</v>
      </c>
      <c r="G2357" s="3"/>
      <c r="H2357" s="3"/>
      <c r="I2357" s="10" t="str">
        <f t="shared" si="36"/>
        <v>04012</v>
      </c>
    </row>
    <row r="2358" spans="1:9">
      <c r="A2358" s="66"/>
      <c r="C2358" s="68">
        <v>4012</v>
      </c>
      <c r="D2358" s="2" t="s">
        <v>39</v>
      </c>
      <c r="E2358" s="23" t="s">
        <v>1149</v>
      </c>
      <c r="F2358" s="69" t="s">
        <v>40</v>
      </c>
      <c r="G2358" s="3">
        <v>2</v>
      </c>
      <c r="H2358" s="3"/>
      <c r="I2358" s="10" t="str">
        <f t="shared" si="36"/>
        <v>04012</v>
      </c>
    </row>
    <row r="2359" spans="1:9">
      <c r="A2359" s="66"/>
      <c r="C2359" s="68">
        <v>4012</v>
      </c>
      <c r="D2359" s="2" t="s">
        <v>41</v>
      </c>
      <c r="E2359" s="16" t="s">
        <v>1146</v>
      </c>
      <c r="F2359" s="69" t="s">
        <v>42</v>
      </c>
      <c r="G2359" s="3"/>
      <c r="H2359" s="3"/>
      <c r="I2359" s="10" t="str">
        <f t="shared" si="36"/>
        <v>04012</v>
      </c>
    </row>
    <row r="2360" spans="1:9">
      <c r="A2360" s="66"/>
      <c r="C2360" s="68">
        <v>4012</v>
      </c>
      <c r="D2360" s="2" t="s">
        <v>43</v>
      </c>
      <c r="E2360" s="16" t="s">
        <v>1146</v>
      </c>
      <c r="F2360" s="69" t="s">
        <v>44</v>
      </c>
      <c r="G2360" s="3">
        <v>2</v>
      </c>
      <c r="H2360" s="3"/>
      <c r="I2360" s="10" t="str">
        <f t="shared" si="36"/>
        <v>04012</v>
      </c>
    </row>
    <row r="2361" spans="1:9">
      <c r="A2361" s="66"/>
      <c r="C2361" s="68">
        <v>4012</v>
      </c>
      <c r="D2361" s="2" t="s">
        <v>45</v>
      </c>
      <c r="E2361" s="16" t="s">
        <v>1146</v>
      </c>
      <c r="F2361" s="69" t="s">
        <v>46</v>
      </c>
      <c r="G2361" s="3">
        <v>1</v>
      </c>
      <c r="H2361" s="3"/>
      <c r="I2361" s="10" t="str">
        <f t="shared" si="36"/>
        <v>04012</v>
      </c>
    </row>
    <row r="2362" spans="1:9">
      <c r="A2362" s="66"/>
      <c r="C2362" s="68">
        <v>4012</v>
      </c>
      <c r="D2362" s="2" t="s">
        <v>47</v>
      </c>
      <c r="E2362" s="16" t="s">
        <v>1146</v>
      </c>
      <c r="F2362" s="69" t="s">
        <v>48</v>
      </c>
      <c r="G2362" s="3"/>
      <c r="H2362" s="3"/>
      <c r="I2362" s="10" t="str">
        <f t="shared" si="36"/>
        <v>04012</v>
      </c>
    </row>
    <row r="2363" spans="1:9">
      <c r="A2363" s="66"/>
      <c r="C2363" s="68">
        <v>4012</v>
      </c>
      <c r="D2363" s="2" t="s">
        <v>49</v>
      </c>
      <c r="E2363" s="14" t="s">
        <v>1144</v>
      </c>
      <c r="F2363" s="69" t="s">
        <v>50</v>
      </c>
      <c r="G2363" s="3">
        <v>3</v>
      </c>
      <c r="H2363" s="3">
        <v>204</v>
      </c>
      <c r="I2363" s="10" t="str">
        <f t="shared" si="36"/>
        <v>04012</v>
      </c>
    </row>
    <row r="2364" spans="1:9">
      <c r="A2364" s="66"/>
      <c r="C2364" s="68">
        <v>4012</v>
      </c>
      <c r="D2364" s="2" t="s">
        <v>51</v>
      </c>
      <c r="E2364" s="15" t="s">
        <v>1145</v>
      </c>
      <c r="F2364" s="69" t="s">
        <v>52</v>
      </c>
      <c r="G2364" s="3">
        <v>1</v>
      </c>
      <c r="H2364" s="3"/>
      <c r="I2364" s="10" t="str">
        <f t="shared" si="36"/>
        <v>04012</v>
      </c>
    </row>
    <row r="2365" spans="1:9">
      <c r="A2365" s="66"/>
      <c r="C2365" s="68">
        <v>4012</v>
      </c>
      <c r="D2365" s="2" t="s">
        <v>53</v>
      </c>
      <c r="E2365" s="15" t="s">
        <v>1145</v>
      </c>
      <c r="F2365" s="69" t="s">
        <v>54</v>
      </c>
      <c r="G2365" s="3">
        <v>7</v>
      </c>
      <c r="H2365" s="3">
        <v>291</v>
      </c>
      <c r="I2365" s="10" t="str">
        <f t="shared" si="36"/>
        <v>04012</v>
      </c>
    </row>
    <row r="2366" spans="1:9">
      <c r="A2366" s="66"/>
      <c r="C2366" s="68">
        <v>4012</v>
      </c>
      <c r="D2366" s="2" t="s">
        <v>55</v>
      </c>
      <c r="E2366" s="21" t="s">
        <v>1152</v>
      </c>
      <c r="F2366" s="69" t="s">
        <v>56</v>
      </c>
      <c r="G2366" s="3">
        <v>2</v>
      </c>
      <c r="H2366" s="3"/>
      <c r="I2366" s="10" t="str">
        <f t="shared" si="36"/>
        <v>04012</v>
      </c>
    </row>
    <row r="2367" spans="1:9">
      <c r="A2367" s="66"/>
      <c r="C2367" s="68">
        <v>4012</v>
      </c>
      <c r="D2367" s="2" t="s">
        <v>57</v>
      </c>
      <c r="E2367" s="21" t="s">
        <v>1152</v>
      </c>
      <c r="F2367" s="69" t="s">
        <v>58</v>
      </c>
      <c r="G2367" s="3">
        <v>4</v>
      </c>
      <c r="H2367" s="3">
        <v>437</v>
      </c>
      <c r="I2367" s="10" t="str">
        <f t="shared" si="36"/>
        <v>04012</v>
      </c>
    </row>
    <row r="2368" spans="1:9">
      <c r="A2368" s="66"/>
      <c r="C2368" s="68">
        <v>4012</v>
      </c>
      <c r="D2368" s="2" t="s">
        <v>59</v>
      </c>
      <c r="E2368" s="21" t="s">
        <v>1152</v>
      </c>
      <c r="F2368" s="69" t="s">
        <v>60</v>
      </c>
      <c r="G2368" s="3">
        <v>7</v>
      </c>
      <c r="H2368" s="3">
        <v>809</v>
      </c>
      <c r="I2368" s="10" t="str">
        <f t="shared" si="36"/>
        <v>04012</v>
      </c>
    </row>
    <row r="2369" spans="1:9">
      <c r="A2369" s="66"/>
      <c r="C2369" s="68">
        <v>4012</v>
      </c>
      <c r="D2369" s="2" t="s">
        <v>61</v>
      </c>
      <c r="E2369" s="20" t="s">
        <v>1151</v>
      </c>
      <c r="F2369" s="69" t="s">
        <v>62</v>
      </c>
      <c r="G2369" s="3"/>
      <c r="H2369" s="3"/>
      <c r="I2369" s="10" t="str">
        <f t="shared" si="36"/>
        <v>04012</v>
      </c>
    </row>
    <row r="2370" spans="1:9">
      <c r="A2370" s="66"/>
      <c r="C2370" s="68">
        <v>4012</v>
      </c>
      <c r="D2370" s="2" t="s">
        <v>63</v>
      </c>
      <c r="E2370" s="20" t="s">
        <v>1151</v>
      </c>
      <c r="F2370" s="69" t="s">
        <v>64</v>
      </c>
      <c r="G2370" s="3">
        <v>3</v>
      </c>
      <c r="H2370" s="3"/>
      <c r="I2370" s="10" t="str">
        <f t="shared" si="36"/>
        <v>04012</v>
      </c>
    </row>
    <row r="2371" spans="1:9">
      <c r="A2371" s="66"/>
      <c r="C2371" s="68">
        <v>4012</v>
      </c>
      <c r="D2371" s="2" t="s">
        <v>65</v>
      </c>
      <c r="E2371" s="19" t="s">
        <v>1150</v>
      </c>
      <c r="F2371" s="69" t="s">
        <v>66</v>
      </c>
      <c r="G2371" s="3"/>
      <c r="H2371" s="3"/>
      <c r="I2371" s="10" t="str">
        <f t="shared" si="36"/>
        <v>04012</v>
      </c>
    </row>
    <row r="2372" spans="1:9">
      <c r="A2372" s="66"/>
      <c r="C2372" s="68">
        <v>4012</v>
      </c>
      <c r="D2372" s="2" t="s">
        <v>67</v>
      </c>
      <c r="E2372" s="22" t="s">
        <v>1153</v>
      </c>
      <c r="F2372" s="69" t="s">
        <v>68</v>
      </c>
      <c r="G2372" s="3">
        <v>2</v>
      </c>
      <c r="H2372" s="3"/>
      <c r="I2372" s="10" t="str">
        <f t="shared" si="36"/>
        <v>04012</v>
      </c>
    </row>
    <row r="2373" spans="1:9">
      <c r="A2373" s="66"/>
      <c r="C2373" s="68">
        <v>4012</v>
      </c>
      <c r="D2373" s="2" t="s">
        <v>69</v>
      </c>
      <c r="E2373" s="21" t="s">
        <v>1152</v>
      </c>
      <c r="F2373" s="69" t="s">
        <v>70</v>
      </c>
      <c r="G2373" s="3">
        <v>14</v>
      </c>
      <c r="H2373" s="3">
        <v>756</v>
      </c>
      <c r="I2373" s="10" t="str">
        <f t="shared" si="36"/>
        <v>04012</v>
      </c>
    </row>
    <row r="2374" spans="1:9">
      <c r="A2374" s="66"/>
      <c r="C2374" s="66">
        <v>4012</v>
      </c>
      <c r="E2374" s="71"/>
      <c r="F2374" s="69" t="s">
        <v>71</v>
      </c>
      <c r="G2374" s="3">
        <v>67</v>
      </c>
      <c r="H2374" s="3">
        <v>6067</v>
      </c>
      <c r="I2374" s="10" t="str">
        <f t="shared" si="36"/>
        <v>04012</v>
      </c>
    </row>
    <row r="2375" spans="1:9">
      <c r="A2375" s="65" t="s">
        <v>217</v>
      </c>
      <c r="B2375" s="2" t="s">
        <v>218</v>
      </c>
      <c r="C2375" s="68">
        <v>5</v>
      </c>
      <c r="D2375" s="2" t="s">
        <v>9</v>
      </c>
      <c r="E2375" s="14" t="s">
        <v>1144</v>
      </c>
      <c r="F2375" s="69" t="s">
        <v>10</v>
      </c>
      <c r="G2375" s="3">
        <v>149</v>
      </c>
      <c r="H2375" s="3">
        <v>9727</v>
      </c>
      <c r="I2375" s="10" t="str">
        <f t="shared" si="36"/>
        <v>05</v>
      </c>
    </row>
    <row r="2376" spans="1:9">
      <c r="A2376" s="66"/>
      <c r="C2376" s="68">
        <v>5</v>
      </c>
      <c r="D2376" s="2" t="s">
        <v>11</v>
      </c>
      <c r="E2376" s="14" t="s">
        <v>1144</v>
      </c>
      <c r="F2376" s="69" t="s">
        <v>12</v>
      </c>
      <c r="G2376" s="3">
        <v>8</v>
      </c>
      <c r="H2376" s="3"/>
      <c r="I2376" s="10" t="str">
        <f t="shared" si="36"/>
        <v>05</v>
      </c>
    </row>
    <row r="2377" spans="1:9">
      <c r="A2377" s="66"/>
      <c r="C2377" s="68">
        <v>5</v>
      </c>
      <c r="D2377" s="2" t="s">
        <v>13</v>
      </c>
      <c r="E2377" s="14" t="s">
        <v>1144</v>
      </c>
      <c r="F2377" s="69" t="s">
        <v>14</v>
      </c>
      <c r="G2377" s="3"/>
      <c r="H2377" s="3"/>
      <c r="I2377" s="10" t="str">
        <f t="shared" ref="I2377:I2440" si="37">IF(A2377="",I2376,A2377)</f>
        <v>05</v>
      </c>
    </row>
    <row r="2378" spans="1:9">
      <c r="A2378" s="66"/>
      <c r="C2378" s="68">
        <v>5</v>
      </c>
      <c r="D2378" s="2" t="s">
        <v>15</v>
      </c>
      <c r="E2378" s="15" t="s">
        <v>1145</v>
      </c>
      <c r="F2378" s="69" t="s">
        <v>16</v>
      </c>
      <c r="G2378" s="3">
        <v>1</v>
      </c>
      <c r="H2378" s="3"/>
      <c r="I2378" s="10" t="str">
        <f t="shared" si="37"/>
        <v>05</v>
      </c>
    </row>
    <row r="2379" spans="1:9">
      <c r="A2379" s="66"/>
      <c r="C2379" s="68">
        <v>5</v>
      </c>
      <c r="D2379" s="2" t="s">
        <v>17</v>
      </c>
      <c r="E2379" s="14" t="s">
        <v>1144</v>
      </c>
      <c r="F2379" s="69" t="s">
        <v>18</v>
      </c>
      <c r="G2379" s="3">
        <v>139</v>
      </c>
      <c r="H2379" s="3"/>
      <c r="I2379" s="10" t="str">
        <f t="shared" si="37"/>
        <v>05</v>
      </c>
    </row>
    <row r="2380" spans="1:9">
      <c r="A2380" s="66"/>
      <c r="C2380" s="68">
        <v>5</v>
      </c>
      <c r="D2380" s="2" t="s">
        <v>19</v>
      </c>
      <c r="E2380" s="14" t="s">
        <v>1144</v>
      </c>
      <c r="F2380" s="69" t="s">
        <v>20</v>
      </c>
      <c r="G2380" s="3">
        <v>1</v>
      </c>
      <c r="H2380" s="3"/>
      <c r="I2380" s="10" t="str">
        <f t="shared" si="37"/>
        <v>05</v>
      </c>
    </row>
    <row r="2381" spans="1:9">
      <c r="A2381" s="66"/>
      <c r="C2381" s="68">
        <v>5</v>
      </c>
      <c r="D2381" s="2" t="s">
        <v>21</v>
      </c>
      <c r="E2381" s="4"/>
      <c r="F2381" s="69" t="s">
        <v>22</v>
      </c>
      <c r="G2381" s="3">
        <v>10342</v>
      </c>
      <c r="H2381" s="3">
        <v>1253800</v>
      </c>
      <c r="I2381" s="10" t="str">
        <f t="shared" si="37"/>
        <v>05</v>
      </c>
    </row>
    <row r="2382" spans="1:9">
      <c r="A2382" s="66"/>
      <c r="C2382" s="68">
        <v>5</v>
      </c>
      <c r="D2382" s="2" t="s">
        <v>23</v>
      </c>
      <c r="E2382" s="17" t="s">
        <v>1147</v>
      </c>
      <c r="F2382" s="69" t="s">
        <v>24</v>
      </c>
      <c r="G2382" s="3">
        <v>997</v>
      </c>
      <c r="H2382" s="3">
        <v>106831</v>
      </c>
      <c r="I2382" s="10" t="str">
        <f t="shared" si="37"/>
        <v>05</v>
      </c>
    </row>
    <row r="2383" spans="1:9">
      <c r="A2383" s="66"/>
      <c r="C2383" s="68">
        <v>5</v>
      </c>
      <c r="D2383" s="2" t="s">
        <v>25</v>
      </c>
      <c r="E2383" s="17" t="s">
        <v>1147</v>
      </c>
      <c r="F2383" s="69" t="s">
        <v>26</v>
      </c>
      <c r="G2383" s="3">
        <v>72</v>
      </c>
      <c r="H2383" s="3">
        <v>8987</v>
      </c>
      <c r="I2383" s="10" t="str">
        <f t="shared" si="37"/>
        <v>05</v>
      </c>
    </row>
    <row r="2384" spans="1:9">
      <c r="A2384" s="66"/>
      <c r="C2384" s="68">
        <v>5</v>
      </c>
      <c r="D2384" s="2" t="s">
        <v>27</v>
      </c>
      <c r="E2384" s="17" t="s">
        <v>1147</v>
      </c>
      <c r="F2384" s="69" t="s">
        <v>28</v>
      </c>
      <c r="G2384" s="3">
        <v>5</v>
      </c>
      <c r="H2384" s="3"/>
      <c r="I2384" s="10" t="str">
        <f t="shared" si="37"/>
        <v>05</v>
      </c>
    </row>
    <row r="2385" spans="1:9">
      <c r="A2385" s="66"/>
      <c r="C2385" s="68">
        <v>5</v>
      </c>
      <c r="D2385" s="2" t="s">
        <v>29</v>
      </c>
      <c r="E2385" s="18" t="s">
        <v>1148</v>
      </c>
      <c r="F2385" s="69" t="s">
        <v>30</v>
      </c>
      <c r="G2385" s="3">
        <v>199</v>
      </c>
      <c r="H2385" s="3">
        <v>18620</v>
      </c>
      <c r="I2385" s="10" t="str">
        <f t="shared" si="37"/>
        <v>05</v>
      </c>
    </row>
    <row r="2386" spans="1:9">
      <c r="A2386" s="66"/>
      <c r="C2386" s="68">
        <v>5</v>
      </c>
      <c r="D2386" s="2" t="s">
        <v>31</v>
      </c>
      <c r="E2386" s="18" t="s">
        <v>1148</v>
      </c>
      <c r="F2386" s="69" t="s">
        <v>32</v>
      </c>
      <c r="G2386" s="3">
        <v>48</v>
      </c>
      <c r="H2386" s="3">
        <v>5450</v>
      </c>
      <c r="I2386" s="10" t="str">
        <f t="shared" si="37"/>
        <v>05</v>
      </c>
    </row>
    <row r="2387" spans="1:9">
      <c r="A2387" s="66"/>
      <c r="C2387" s="68">
        <v>5</v>
      </c>
      <c r="D2387" s="2" t="s">
        <v>33</v>
      </c>
      <c r="E2387" s="18" t="s">
        <v>1148</v>
      </c>
      <c r="F2387" s="69" t="s">
        <v>34</v>
      </c>
      <c r="G2387" s="3">
        <v>18</v>
      </c>
      <c r="H2387" s="3"/>
      <c r="I2387" s="10" t="str">
        <f t="shared" si="37"/>
        <v>05</v>
      </c>
    </row>
    <row r="2388" spans="1:9">
      <c r="A2388" s="66"/>
      <c r="C2388" s="68">
        <v>5</v>
      </c>
      <c r="D2388" s="2" t="s">
        <v>35</v>
      </c>
      <c r="E2388" s="19" t="s">
        <v>1150</v>
      </c>
      <c r="F2388" s="69" t="s">
        <v>36</v>
      </c>
      <c r="G2388" s="3">
        <v>222</v>
      </c>
      <c r="H2388" s="3">
        <v>16769</v>
      </c>
      <c r="I2388" s="10" t="str">
        <f t="shared" si="37"/>
        <v>05</v>
      </c>
    </row>
    <row r="2389" spans="1:9">
      <c r="A2389" s="66"/>
      <c r="C2389" s="68">
        <v>5</v>
      </c>
      <c r="D2389" s="2" t="s">
        <v>37</v>
      </c>
      <c r="E2389" s="23" t="s">
        <v>1149</v>
      </c>
      <c r="F2389" s="69" t="s">
        <v>38</v>
      </c>
      <c r="G2389" s="3">
        <v>208</v>
      </c>
      <c r="H2389" s="3">
        <v>27760</v>
      </c>
      <c r="I2389" s="10" t="str">
        <f t="shared" si="37"/>
        <v>05</v>
      </c>
    </row>
    <row r="2390" spans="1:9">
      <c r="A2390" s="66"/>
      <c r="C2390" s="68">
        <v>5</v>
      </c>
      <c r="D2390" s="2" t="s">
        <v>39</v>
      </c>
      <c r="E2390" s="23" t="s">
        <v>1149</v>
      </c>
      <c r="F2390" s="69" t="s">
        <v>40</v>
      </c>
      <c r="G2390" s="3">
        <v>286</v>
      </c>
      <c r="H2390" s="3">
        <v>20539</v>
      </c>
      <c r="I2390" s="10" t="str">
        <f t="shared" si="37"/>
        <v>05</v>
      </c>
    </row>
    <row r="2391" spans="1:9">
      <c r="A2391" s="66"/>
      <c r="C2391" s="68">
        <v>5</v>
      </c>
      <c r="D2391" s="2" t="s">
        <v>41</v>
      </c>
      <c r="E2391" s="16" t="s">
        <v>1146</v>
      </c>
      <c r="F2391" s="69" t="s">
        <v>42</v>
      </c>
      <c r="G2391" s="3">
        <v>16</v>
      </c>
      <c r="H2391" s="3">
        <v>4989</v>
      </c>
      <c r="I2391" s="10" t="str">
        <f t="shared" si="37"/>
        <v>05</v>
      </c>
    </row>
    <row r="2392" spans="1:9">
      <c r="A2392" s="66"/>
      <c r="C2392" s="68">
        <v>5</v>
      </c>
      <c r="D2392" s="2" t="s">
        <v>43</v>
      </c>
      <c r="E2392" s="16" t="s">
        <v>1146</v>
      </c>
      <c r="F2392" s="69" t="s">
        <v>44</v>
      </c>
      <c r="G2392" s="3">
        <v>455</v>
      </c>
      <c r="H2392" s="3">
        <v>97232</v>
      </c>
      <c r="I2392" s="10" t="str">
        <f t="shared" si="37"/>
        <v>05</v>
      </c>
    </row>
    <row r="2393" spans="1:9">
      <c r="A2393" s="66"/>
      <c r="C2393" s="68">
        <v>5</v>
      </c>
      <c r="D2393" s="2" t="s">
        <v>45</v>
      </c>
      <c r="E2393" s="16" t="s">
        <v>1146</v>
      </c>
      <c r="F2393" s="69" t="s">
        <v>46</v>
      </c>
      <c r="G2393" s="3">
        <v>62</v>
      </c>
      <c r="H2393" s="3">
        <v>12937</v>
      </c>
      <c r="I2393" s="10" t="str">
        <f t="shared" si="37"/>
        <v>05</v>
      </c>
    </row>
    <row r="2394" spans="1:9">
      <c r="A2394" s="66"/>
      <c r="C2394" s="68">
        <v>5</v>
      </c>
      <c r="D2394" s="2" t="s">
        <v>47</v>
      </c>
      <c r="E2394" s="16" t="s">
        <v>1146</v>
      </c>
      <c r="F2394" s="69" t="s">
        <v>48</v>
      </c>
      <c r="G2394" s="3">
        <v>783</v>
      </c>
      <c r="H2394" s="3">
        <v>83167</v>
      </c>
      <c r="I2394" s="10" t="str">
        <f t="shared" si="37"/>
        <v>05</v>
      </c>
    </row>
    <row r="2395" spans="1:9">
      <c r="A2395" s="66"/>
      <c r="C2395" s="68">
        <v>5</v>
      </c>
      <c r="D2395" s="2" t="s">
        <v>49</v>
      </c>
      <c r="E2395" s="14" t="s">
        <v>1144</v>
      </c>
      <c r="F2395" s="69" t="s">
        <v>50</v>
      </c>
      <c r="G2395" s="3">
        <v>574</v>
      </c>
      <c r="H2395" s="3">
        <v>33722</v>
      </c>
      <c r="I2395" s="10" t="str">
        <f t="shared" si="37"/>
        <v>05</v>
      </c>
    </row>
    <row r="2396" spans="1:9">
      <c r="A2396" s="66"/>
      <c r="C2396" s="68">
        <v>5</v>
      </c>
      <c r="D2396" s="2" t="s">
        <v>51</v>
      </c>
      <c r="E2396" s="15" t="s">
        <v>1145</v>
      </c>
      <c r="F2396" s="69" t="s">
        <v>52</v>
      </c>
      <c r="G2396" s="3">
        <v>453</v>
      </c>
      <c r="H2396" s="3">
        <v>109142</v>
      </c>
      <c r="I2396" s="10" t="str">
        <f t="shared" si="37"/>
        <v>05</v>
      </c>
    </row>
    <row r="2397" spans="1:9">
      <c r="A2397" s="66"/>
      <c r="C2397" s="68">
        <v>5</v>
      </c>
      <c r="D2397" s="2" t="s">
        <v>53</v>
      </c>
      <c r="E2397" s="15" t="s">
        <v>1145</v>
      </c>
      <c r="F2397" s="69" t="s">
        <v>54</v>
      </c>
      <c r="G2397" s="3">
        <v>2171</v>
      </c>
      <c r="H2397" s="3">
        <v>182569</v>
      </c>
      <c r="I2397" s="10" t="str">
        <f t="shared" si="37"/>
        <v>05</v>
      </c>
    </row>
    <row r="2398" spans="1:9">
      <c r="A2398" s="66"/>
      <c r="C2398" s="68">
        <v>5</v>
      </c>
      <c r="D2398" s="2" t="s">
        <v>55</v>
      </c>
      <c r="E2398" s="21" t="s">
        <v>1152</v>
      </c>
      <c r="F2398" s="69" t="s">
        <v>56</v>
      </c>
      <c r="G2398" s="3">
        <v>328</v>
      </c>
      <c r="H2398" s="3">
        <v>38559</v>
      </c>
      <c r="I2398" s="10" t="str">
        <f t="shared" si="37"/>
        <v>05</v>
      </c>
    </row>
    <row r="2399" spans="1:9">
      <c r="A2399" s="66"/>
      <c r="C2399" s="68">
        <v>5</v>
      </c>
      <c r="D2399" s="2" t="s">
        <v>57</v>
      </c>
      <c r="E2399" s="21" t="s">
        <v>1152</v>
      </c>
      <c r="F2399" s="69" t="s">
        <v>58</v>
      </c>
      <c r="G2399" s="3">
        <v>487</v>
      </c>
      <c r="H2399" s="3">
        <v>92371</v>
      </c>
      <c r="I2399" s="10" t="str">
        <f t="shared" si="37"/>
        <v>05</v>
      </c>
    </row>
    <row r="2400" spans="1:9">
      <c r="A2400" s="66"/>
      <c r="C2400" s="68">
        <v>5</v>
      </c>
      <c r="D2400" s="2" t="s">
        <v>59</v>
      </c>
      <c r="E2400" s="21" t="s">
        <v>1152</v>
      </c>
      <c r="F2400" s="69" t="s">
        <v>60</v>
      </c>
      <c r="G2400" s="3">
        <v>1509</v>
      </c>
      <c r="H2400" s="3">
        <v>207192</v>
      </c>
      <c r="I2400" s="10" t="str">
        <f t="shared" si="37"/>
        <v>05</v>
      </c>
    </row>
    <row r="2401" spans="1:9">
      <c r="A2401" s="66"/>
      <c r="C2401" s="68">
        <v>5</v>
      </c>
      <c r="D2401" s="2" t="s">
        <v>61</v>
      </c>
      <c r="E2401" s="20" t="s">
        <v>1151</v>
      </c>
      <c r="F2401" s="69" t="s">
        <v>62</v>
      </c>
      <c r="G2401" s="3">
        <v>249</v>
      </c>
      <c r="H2401" s="3">
        <v>82693</v>
      </c>
      <c r="I2401" s="10" t="str">
        <f t="shared" si="37"/>
        <v>05</v>
      </c>
    </row>
    <row r="2402" spans="1:9">
      <c r="A2402" s="66"/>
      <c r="C2402" s="68">
        <v>5</v>
      </c>
      <c r="D2402" s="2" t="s">
        <v>63</v>
      </c>
      <c r="E2402" s="20" t="s">
        <v>1151</v>
      </c>
      <c r="F2402" s="69" t="s">
        <v>64</v>
      </c>
      <c r="G2402" s="3">
        <v>57</v>
      </c>
      <c r="H2402" s="3">
        <v>9203</v>
      </c>
      <c r="I2402" s="10" t="str">
        <f t="shared" si="37"/>
        <v>05</v>
      </c>
    </row>
    <row r="2403" spans="1:9">
      <c r="A2403" s="66"/>
      <c r="C2403" s="68">
        <v>5</v>
      </c>
      <c r="D2403" s="2" t="s">
        <v>65</v>
      </c>
      <c r="E2403" s="19" t="s">
        <v>1150</v>
      </c>
      <c r="F2403" s="69" t="s">
        <v>66</v>
      </c>
      <c r="G2403" s="3">
        <v>296</v>
      </c>
      <c r="H2403" s="3">
        <v>31568</v>
      </c>
      <c r="I2403" s="10" t="str">
        <f t="shared" si="37"/>
        <v>05</v>
      </c>
    </row>
    <row r="2404" spans="1:9">
      <c r="A2404" s="66"/>
      <c r="C2404" s="68">
        <v>5</v>
      </c>
      <c r="D2404" s="2" t="s">
        <v>67</v>
      </c>
      <c r="E2404" s="22" t="s">
        <v>1153</v>
      </c>
      <c r="F2404" s="69" t="s">
        <v>68</v>
      </c>
      <c r="G2404" s="3">
        <v>297</v>
      </c>
      <c r="H2404" s="3">
        <v>18422</v>
      </c>
      <c r="I2404" s="10" t="str">
        <f t="shared" si="37"/>
        <v>05</v>
      </c>
    </row>
    <row r="2405" spans="1:9">
      <c r="A2405" s="66"/>
      <c r="C2405" s="68">
        <v>5</v>
      </c>
      <c r="D2405" s="2" t="s">
        <v>69</v>
      </c>
      <c r="E2405" s="21" t="s">
        <v>1152</v>
      </c>
      <c r="F2405" s="69" t="s">
        <v>70</v>
      </c>
      <c r="G2405" s="3">
        <v>550</v>
      </c>
      <c r="H2405" s="3">
        <v>42462</v>
      </c>
      <c r="I2405" s="10" t="str">
        <f t="shared" si="37"/>
        <v>05</v>
      </c>
    </row>
    <row r="2406" spans="1:9">
      <c r="A2406" s="66"/>
      <c r="C2406" s="66">
        <v>5</v>
      </c>
      <c r="E2406" s="71"/>
      <c r="F2406" s="69" t="s">
        <v>71</v>
      </c>
      <c r="G2406" s="3">
        <v>10491</v>
      </c>
      <c r="H2406" s="3">
        <v>1263527</v>
      </c>
      <c r="I2406" s="10" t="str">
        <f t="shared" si="37"/>
        <v>05</v>
      </c>
    </row>
    <row r="2407" spans="1:9">
      <c r="A2407" s="65" t="s">
        <v>219</v>
      </c>
      <c r="B2407" s="2" t="s">
        <v>220</v>
      </c>
      <c r="C2407" s="68">
        <v>51</v>
      </c>
      <c r="D2407" s="2" t="s">
        <v>9</v>
      </c>
      <c r="E2407" s="14" t="s">
        <v>1144</v>
      </c>
      <c r="F2407" s="69" t="s">
        <v>10</v>
      </c>
      <c r="G2407" s="3">
        <v>29</v>
      </c>
      <c r="H2407" s="3"/>
      <c r="I2407" s="10" t="str">
        <f t="shared" si="37"/>
        <v>051</v>
      </c>
    </row>
    <row r="2408" spans="1:9">
      <c r="A2408" s="66"/>
      <c r="C2408" s="68">
        <v>51</v>
      </c>
      <c r="D2408" s="2" t="s">
        <v>11</v>
      </c>
      <c r="E2408" s="14" t="s">
        <v>1144</v>
      </c>
      <c r="F2408" s="69" t="s">
        <v>12</v>
      </c>
      <c r="G2408" s="3">
        <v>2</v>
      </c>
      <c r="H2408" s="3"/>
      <c r="I2408" s="10" t="str">
        <f t="shared" si="37"/>
        <v>051</v>
      </c>
    </row>
    <row r="2409" spans="1:9">
      <c r="A2409" s="66"/>
      <c r="C2409" s="68">
        <v>51</v>
      </c>
      <c r="D2409" s="2" t="s">
        <v>13</v>
      </c>
      <c r="E2409" s="14" t="s">
        <v>1144</v>
      </c>
      <c r="F2409" s="69" t="s">
        <v>14</v>
      </c>
      <c r="G2409" s="3"/>
      <c r="H2409" s="3"/>
      <c r="I2409" s="10" t="str">
        <f t="shared" si="37"/>
        <v>051</v>
      </c>
    </row>
    <row r="2410" spans="1:9">
      <c r="A2410" s="66"/>
      <c r="C2410" s="68">
        <v>51</v>
      </c>
      <c r="D2410" s="2" t="s">
        <v>15</v>
      </c>
      <c r="E2410" s="15" t="s">
        <v>1145</v>
      </c>
      <c r="F2410" s="69" t="s">
        <v>16</v>
      </c>
      <c r="G2410" s="3"/>
      <c r="H2410" s="3"/>
      <c r="I2410" s="10" t="str">
        <f t="shared" si="37"/>
        <v>051</v>
      </c>
    </row>
    <row r="2411" spans="1:9">
      <c r="A2411" s="66"/>
      <c r="C2411" s="68">
        <v>51</v>
      </c>
      <c r="D2411" s="2" t="s">
        <v>17</v>
      </c>
      <c r="E2411" s="14" t="s">
        <v>1144</v>
      </c>
      <c r="F2411" s="69" t="s">
        <v>18</v>
      </c>
      <c r="G2411" s="3">
        <v>26</v>
      </c>
      <c r="H2411" s="3"/>
      <c r="I2411" s="10" t="str">
        <f t="shared" si="37"/>
        <v>051</v>
      </c>
    </row>
    <row r="2412" spans="1:9">
      <c r="A2412" s="66"/>
      <c r="C2412" s="68">
        <v>51</v>
      </c>
      <c r="D2412" s="2" t="s">
        <v>19</v>
      </c>
      <c r="E2412" s="14" t="s">
        <v>1144</v>
      </c>
      <c r="F2412" s="69" t="s">
        <v>20</v>
      </c>
      <c r="G2412" s="3">
        <v>1</v>
      </c>
      <c r="H2412" s="3"/>
      <c r="I2412" s="10" t="str">
        <f t="shared" si="37"/>
        <v>051</v>
      </c>
    </row>
    <row r="2413" spans="1:9">
      <c r="A2413" s="66"/>
      <c r="C2413" s="68">
        <v>51</v>
      </c>
      <c r="D2413" s="2" t="s">
        <v>21</v>
      </c>
      <c r="E2413" s="4"/>
      <c r="F2413" s="69" t="s">
        <v>22</v>
      </c>
      <c r="G2413" s="3">
        <v>2369</v>
      </c>
      <c r="H2413" s="3"/>
      <c r="I2413" s="10" t="str">
        <f t="shared" si="37"/>
        <v>051</v>
      </c>
    </row>
    <row r="2414" spans="1:9">
      <c r="A2414" s="66"/>
      <c r="C2414" s="68">
        <v>51</v>
      </c>
      <c r="D2414" s="2" t="s">
        <v>23</v>
      </c>
      <c r="E2414" s="17" t="s">
        <v>1147</v>
      </c>
      <c r="F2414" s="69" t="s">
        <v>24</v>
      </c>
      <c r="G2414" s="3">
        <v>226</v>
      </c>
      <c r="H2414" s="3">
        <v>25326</v>
      </c>
      <c r="I2414" s="10" t="str">
        <f t="shared" si="37"/>
        <v>051</v>
      </c>
    </row>
    <row r="2415" spans="1:9">
      <c r="A2415" s="66"/>
      <c r="C2415" s="68">
        <v>51</v>
      </c>
      <c r="D2415" s="2" t="s">
        <v>25</v>
      </c>
      <c r="E2415" s="17" t="s">
        <v>1147</v>
      </c>
      <c r="F2415" s="69" t="s">
        <v>26</v>
      </c>
      <c r="G2415" s="3">
        <v>17</v>
      </c>
      <c r="H2415" s="3"/>
      <c r="I2415" s="10" t="str">
        <f t="shared" si="37"/>
        <v>051</v>
      </c>
    </row>
    <row r="2416" spans="1:9">
      <c r="A2416" s="66"/>
      <c r="C2416" s="68">
        <v>51</v>
      </c>
      <c r="D2416" s="2" t="s">
        <v>27</v>
      </c>
      <c r="E2416" s="17" t="s">
        <v>1147</v>
      </c>
      <c r="F2416" s="69" t="s">
        <v>28</v>
      </c>
      <c r="G2416" s="3"/>
      <c r="H2416" s="3"/>
      <c r="I2416" s="10" t="str">
        <f t="shared" si="37"/>
        <v>051</v>
      </c>
    </row>
    <row r="2417" spans="1:9">
      <c r="A2417" s="66"/>
      <c r="C2417" s="68">
        <v>51</v>
      </c>
      <c r="D2417" s="2" t="s">
        <v>29</v>
      </c>
      <c r="E2417" s="18" t="s">
        <v>1148</v>
      </c>
      <c r="F2417" s="69" t="s">
        <v>30</v>
      </c>
      <c r="G2417" s="3">
        <v>69</v>
      </c>
      <c r="H2417" s="3">
        <v>5088</v>
      </c>
      <c r="I2417" s="10" t="str">
        <f t="shared" si="37"/>
        <v>051</v>
      </c>
    </row>
    <row r="2418" spans="1:9">
      <c r="A2418" s="66"/>
      <c r="C2418" s="68">
        <v>51</v>
      </c>
      <c r="D2418" s="2" t="s">
        <v>31</v>
      </c>
      <c r="E2418" s="18" t="s">
        <v>1148</v>
      </c>
      <c r="F2418" s="69" t="s">
        <v>32</v>
      </c>
      <c r="G2418" s="3">
        <v>14</v>
      </c>
      <c r="H2418" s="3"/>
      <c r="I2418" s="10" t="str">
        <f t="shared" si="37"/>
        <v>051</v>
      </c>
    </row>
    <row r="2419" spans="1:9">
      <c r="A2419" s="66"/>
      <c r="C2419" s="68">
        <v>51</v>
      </c>
      <c r="D2419" s="2" t="s">
        <v>33</v>
      </c>
      <c r="E2419" s="18" t="s">
        <v>1148</v>
      </c>
      <c r="F2419" s="69" t="s">
        <v>34</v>
      </c>
      <c r="G2419" s="3">
        <v>8</v>
      </c>
      <c r="H2419" s="3">
        <v>1163</v>
      </c>
      <c r="I2419" s="10" t="str">
        <f t="shared" si="37"/>
        <v>051</v>
      </c>
    </row>
    <row r="2420" spans="1:9">
      <c r="A2420" s="66"/>
      <c r="C2420" s="68">
        <v>51</v>
      </c>
      <c r="D2420" s="2" t="s">
        <v>35</v>
      </c>
      <c r="E2420" s="19" t="s">
        <v>1150</v>
      </c>
      <c r="F2420" s="69" t="s">
        <v>36</v>
      </c>
      <c r="G2420" s="3">
        <v>25</v>
      </c>
      <c r="H2420" s="3">
        <v>1518</v>
      </c>
      <c r="I2420" s="10" t="str">
        <f t="shared" si="37"/>
        <v>051</v>
      </c>
    </row>
    <row r="2421" spans="1:9">
      <c r="A2421" s="66"/>
      <c r="C2421" s="68">
        <v>51</v>
      </c>
      <c r="D2421" s="2" t="s">
        <v>37</v>
      </c>
      <c r="E2421" s="23" t="s">
        <v>1149</v>
      </c>
      <c r="F2421" s="69" t="s">
        <v>38</v>
      </c>
      <c r="G2421" s="3">
        <v>45</v>
      </c>
      <c r="H2421" s="3">
        <v>4934</v>
      </c>
      <c r="I2421" s="10" t="str">
        <f t="shared" si="37"/>
        <v>051</v>
      </c>
    </row>
    <row r="2422" spans="1:9">
      <c r="A2422" s="66"/>
      <c r="C2422" s="68">
        <v>51</v>
      </c>
      <c r="D2422" s="2" t="s">
        <v>39</v>
      </c>
      <c r="E2422" s="23" t="s">
        <v>1149</v>
      </c>
      <c r="F2422" s="69" t="s">
        <v>40</v>
      </c>
      <c r="G2422" s="3">
        <v>75</v>
      </c>
      <c r="H2422" s="3">
        <v>3964</v>
      </c>
      <c r="I2422" s="10" t="str">
        <f t="shared" si="37"/>
        <v>051</v>
      </c>
    </row>
    <row r="2423" spans="1:9">
      <c r="A2423" s="66"/>
      <c r="C2423" s="68">
        <v>51</v>
      </c>
      <c r="D2423" s="2" t="s">
        <v>41</v>
      </c>
      <c r="E2423" s="16" t="s">
        <v>1146</v>
      </c>
      <c r="F2423" s="69" t="s">
        <v>42</v>
      </c>
      <c r="G2423" s="3">
        <v>6</v>
      </c>
      <c r="H2423" s="3"/>
      <c r="I2423" s="10" t="str">
        <f t="shared" si="37"/>
        <v>051</v>
      </c>
    </row>
    <row r="2424" spans="1:9">
      <c r="A2424" s="66"/>
      <c r="C2424" s="68">
        <v>51</v>
      </c>
      <c r="D2424" s="2" t="s">
        <v>43</v>
      </c>
      <c r="E2424" s="16" t="s">
        <v>1146</v>
      </c>
      <c r="F2424" s="69" t="s">
        <v>44</v>
      </c>
      <c r="G2424" s="3">
        <v>154</v>
      </c>
      <c r="H2424" s="3">
        <v>41294</v>
      </c>
      <c r="I2424" s="10" t="str">
        <f t="shared" si="37"/>
        <v>051</v>
      </c>
    </row>
    <row r="2425" spans="1:9">
      <c r="A2425" s="66"/>
      <c r="C2425" s="68">
        <v>51</v>
      </c>
      <c r="D2425" s="2" t="s">
        <v>45</v>
      </c>
      <c r="E2425" s="16" t="s">
        <v>1146</v>
      </c>
      <c r="F2425" s="69" t="s">
        <v>46</v>
      </c>
      <c r="G2425" s="3">
        <v>8</v>
      </c>
      <c r="H2425" s="3"/>
      <c r="I2425" s="10" t="str">
        <f t="shared" si="37"/>
        <v>051</v>
      </c>
    </row>
    <row r="2426" spans="1:9">
      <c r="A2426" s="66"/>
      <c r="C2426" s="68">
        <v>51</v>
      </c>
      <c r="D2426" s="2" t="s">
        <v>47</v>
      </c>
      <c r="E2426" s="16" t="s">
        <v>1146</v>
      </c>
      <c r="F2426" s="69" t="s">
        <v>48</v>
      </c>
      <c r="G2426" s="3">
        <v>109</v>
      </c>
      <c r="H2426" s="3">
        <v>10939</v>
      </c>
      <c r="I2426" s="10" t="str">
        <f t="shared" si="37"/>
        <v>051</v>
      </c>
    </row>
    <row r="2427" spans="1:9">
      <c r="A2427" s="66"/>
      <c r="C2427" s="68">
        <v>51</v>
      </c>
      <c r="D2427" s="2" t="s">
        <v>49</v>
      </c>
      <c r="E2427" s="14" t="s">
        <v>1144</v>
      </c>
      <c r="F2427" s="69" t="s">
        <v>50</v>
      </c>
      <c r="G2427" s="3">
        <v>140</v>
      </c>
      <c r="H2427" s="3">
        <v>7471</v>
      </c>
      <c r="I2427" s="10" t="str">
        <f t="shared" si="37"/>
        <v>051</v>
      </c>
    </row>
    <row r="2428" spans="1:9">
      <c r="A2428" s="66"/>
      <c r="C2428" s="68">
        <v>51</v>
      </c>
      <c r="D2428" s="2" t="s">
        <v>51</v>
      </c>
      <c r="E2428" s="15" t="s">
        <v>1145</v>
      </c>
      <c r="F2428" s="69" t="s">
        <v>52</v>
      </c>
      <c r="G2428" s="3">
        <v>104</v>
      </c>
      <c r="H2428" s="3">
        <v>43214</v>
      </c>
      <c r="I2428" s="10" t="str">
        <f t="shared" si="37"/>
        <v>051</v>
      </c>
    </row>
    <row r="2429" spans="1:9">
      <c r="A2429" s="66"/>
      <c r="C2429" s="68">
        <v>51</v>
      </c>
      <c r="D2429" s="2" t="s">
        <v>53</v>
      </c>
      <c r="E2429" s="15" t="s">
        <v>1145</v>
      </c>
      <c r="F2429" s="69" t="s">
        <v>54</v>
      </c>
      <c r="G2429" s="3">
        <v>507</v>
      </c>
      <c r="H2429" s="3">
        <v>43506</v>
      </c>
      <c r="I2429" s="10" t="str">
        <f t="shared" si="37"/>
        <v>051</v>
      </c>
    </row>
    <row r="2430" spans="1:9">
      <c r="A2430" s="66"/>
      <c r="C2430" s="68">
        <v>51</v>
      </c>
      <c r="D2430" s="2" t="s">
        <v>55</v>
      </c>
      <c r="E2430" s="21" t="s">
        <v>1152</v>
      </c>
      <c r="F2430" s="69" t="s">
        <v>56</v>
      </c>
      <c r="G2430" s="3">
        <v>80</v>
      </c>
      <c r="H2430" s="3">
        <v>8972</v>
      </c>
      <c r="I2430" s="10" t="str">
        <f t="shared" si="37"/>
        <v>051</v>
      </c>
    </row>
    <row r="2431" spans="1:9">
      <c r="A2431" s="66"/>
      <c r="C2431" s="68">
        <v>51</v>
      </c>
      <c r="D2431" s="2" t="s">
        <v>57</v>
      </c>
      <c r="E2431" s="21" t="s">
        <v>1152</v>
      </c>
      <c r="F2431" s="69" t="s">
        <v>58</v>
      </c>
      <c r="G2431" s="3">
        <v>101</v>
      </c>
      <c r="H2431" s="3">
        <v>14859</v>
      </c>
      <c r="I2431" s="10" t="str">
        <f t="shared" si="37"/>
        <v>051</v>
      </c>
    </row>
    <row r="2432" spans="1:9">
      <c r="A2432" s="66"/>
      <c r="C2432" s="68">
        <v>51</v>
      </c>
      <c r="D2432" s="2" t="s">
        <v>59</v>
      </c>
      <c r="E2432" s="21" t="s">
        <v>1152</v>
      </c>
      <c r="F2432" s="69" t="s">
        <v>60</v>
      </c>
      <c r="G2432" s="3">
        <v>320</v>
      </c>
      <c r="H2432" s="3">
        <v>46031</v>
      </c>
      <c r="I2432" s="10" t="str">
        <f t="shared" si="37"/>
        <v>051</v>
      </c>
    </row>
    <row r="2433" spans="1:9">
      <c r="A2433" s="66"/>
      <c r="C2433" s="68">
        <v>51</v>
      </c>
      <c r="D2433" s="2" t="s">
        <v>61</v>
      </c>
      <c r="E2433" s="20" t="s">
        <v>1151</v>
      </c>
      <c r="F2433" s="69" t="s">
        <v>62</v>
      </c>
      <c r="G2433" s="3">
        <v>59</v>
      </c>
      <c r="H2433" s="3">
        <v>16939</v>
      </c>
      <c r="I2433" s="10" t="str">
        <f t="shared" si="37"/>
        <v>051</v>
      </c>
    </row>
    <row r="2434" spans="1:9">
      <c r="A2434" s="66"/>
      <c r="C2434" s="68">
        <v>51</v>
      </c>
      <c r="D2434" s="2" t="s">
        <v>63</v>
      </c>
      <c r="E2434" s="20" t="s">
        <v>1151</v>
      </c>
      <c r="F2434" s="69" t="s">
        <v>64</v>
      </c>
      <c r="G2434" s="3">
        <v>16</v>
      </c>
      <c r="H2434" s="3"/>
      <c r="I2434" s="10" t="str">
        <f t="shared" si="37"/>
        <v>051</v>
      </c>
    </row>
    <row r="2435" spans="1:9">
      <c r="A2435" s="66"/>
      <c r="C2435" s="68">
        <v>51</v>
      </c>
      <c r="D2435" s="2" t="s">
        <v>65</v>
      </c>
      <c r="E2435" s="19" t="s">
        <v>1150</v>
      </c>
      <c r="F2435" s="69" t="s">
        <v>66</v>
      </c>
      <c r="G2435" s="3">
        <v>24</v>
      </c>
      <c r="H2435" s="3"/>
      <c r="I2435" s="10" t="str">
        <f t="shared" si="37"/>
        <v>051</v>
      </c>
    </row>
    <row r="2436" spans="1:9">
      <c r="A2436" s="66"/>
      <c r="C2436" s="68">
        <v>51</v>
      </c>
      <c r="D2436" s="2" t="s">
        <v>67</v>
      </c>
      <c r="E2436" s="22" t="s">
        <v>1153</v>
      </c>
      <c r="F2436" s="69" t="s">
        <v>68</v>
      </c>
      <c r="G2436" s="3">
        <v>83</v>
      </c>
      <c r="H2436" s="3">
        <v>4305</v>
      </c>
      <c r="I2436" s="10" t="str">
        <f t="shared" si="37"/>
        <v>051</v>
      </c>
    </row>
    <row r="2437" spans="1:9">
      <c r="A2437" s="66"/>
      <c r="C2437" s="68">
        <v>51</v>
      </c>
      <c r="D2437" s="2" t="s">
        <v>69</v>
      </c>
      <c r="E2437" s="21" t="s">
        <v>1152</v>
      </c>
      <c r="F2437" s="69" t="s">
        <v>70</v>
      </c>
      <c r="G2437" s="3">
        <v>179</v>
      </c>
      <c r="H2437" s="3">
        <v>14249</v>
      </c>
      <c r="I2437" s="10" t="str">
        <f t="shared" si="37"/>
        <v>051</v>
      </c>
    </row>
    <row r="2438" spans="1:9">
      <c r="A2438" s="66"/>
      <c r="C2438" s="66">
        <v>51</v>
      </c>
      <c r="E2438" s="71"/>
      <c r="F2438" s="69" t="s">
        <v>71</v>
      </c>
      <c r="G2438" s="3">
        <v>2398</v>
      </c>
      <c r="H2438" s="3">
        <v>306509</v>
      </c>
      <c r="I2438" s="10" t="str">
        <f t="shared" si="37"/>
        <v>051</v>
      </c>
    </row>
    <row r="2439" spans="1:9">
      <c r="A2439" s="65" t="s">
        <v>221</v>
      </c>
      <c r="B2439" s="2" t="s">
        <v>222</v>
      </c>
      <c r="C2439" s="68">
        <v>5111</v>
      </c>
      <c r="D2439" s="2" t="s">
        <v>9</v>
      </c>
      <c r="E2439" s="14" t="s">
        <v>1144</v>
      </c>
      <c r="F2439" s="69" t="s">
        <v>10</v>
      </c>
      <c r="G2439" s="3">
        <v>1</v>
      </c>
      <c r="H2439" s="3"/>
      <c r="I2439" s="10" t="str">
        <f t="shared" si="37"/>
        <v>05111</v>
      </c>
    </row>
    <row r="2440" spans="1:9">
      <c r="A2440" s="66"/>
      <c r="C2440" s="68">
        <v>5111</v>
      </c>
      <c r="D2440" s="2" t="s">
        <v>11</v>
      </c>
      <c r="E2440" s="14" t="s">
        <v>1144</v>
      </c>
      <c r="F2440" s="69" t="s">
        <v>12</v>
      </c>
      <c r="G2440" s="3"/>
      <c r="H2440" s="3"/>
      <c r="I2440" s="10" t="str">
        <f t="shared" si="37"/>
        <v>05111</v>
      </c>
    </row>
    <row r="2441" spans="1:9">
      <c r="A2441" s="66"/>
      <c r="C2441" s="68">
        <v>5111</v>
      </c>
      <c r="D2441" s="2" t="s">
        <v>13</v>
      </c>
      <c r="E2441" s="14" t="s">
        <v>1144</v>
      </c>
      <c r="F2441" s="69" t="s">
        <v>14</v>
      </c>
      <c r="G2441" s="3"/>
      <c r="H2441" s="3"/>
      <c r="I2441" s="10" t="str">
        <f t="shared" ref="I2441:I2504" si="38">IF(A2441="",I2440,A2441)</f>
        <v>05111</v>
      </c>
    </row>
    <row r="2442" spans="1:9">
      <c r="A2442" s="66"/>
      <c r="C2442" s="68">
        <v>5111</v>
      </c>
      <c r="D2442" s="2" t="s">
        <v>15</v>
      </c>
      <c r="E2442" s="15" t="s">
        <v>1145</v>
      </c>
      <c r="F2442" s="69" t="s">
        <v>16</v>
      </c>
      <c r="G2442" s="3"/>
      <c r="H2442" s="3"/>
      <c r="I2442" s="10" t="str">
        <f t="shared" si="38"/>
        <v>05111</v>
      </c>
    </row>
    <row r="2443" spans="1:9">
      <c r="A2443" s="66"/>
      <c r="C2443" s="68">
        <v>5111</v>
      </c>
      <c r="D2443" s="2" t="s">
        <v>17</v>
      </c>
      <c r="E2443" s="14" t="s">
        <v>1144</v>
      </c>
      <c r="F2443" s="69" t="s">
        <v>18</v>
      </c>
      <c r="G2443" s="3">
        <v>1</v>
      </c>
      <c r="H2443" s="3"/>
      <c r="I2443" s="10" t="str">
        <f t="shared" si="38"/>
        <v>05111</v>
      </c>
    </row>
    <row r="2444" spans="1:9">
      <c r="A2444" s="66"/>
      <c r="C2444" s="68">
        <v>5111</v>
      </c>
      <c r="D2444" s="2" t="s">
        <v>19</v>
      </c>
      <c r="E2444" s="14" t="s">
        <v>1144</v>
      </c>
      <c r="F2444" s="69" t="s">
        <v>20</v>
      </c>
      <c r="G2444" s="3"/>
      <c r="H2444" s="3"/>
      <c r="I2444" s="10" t="str">
        <f t="shared" si="38"/>
        <v>05111</v>
      </c>
    </row>
    <row r="2445" spans="1:9">
      <c r="A2445" s="66"/>
      <c r="C2445" s="68">
        <v>5111</v>
      </c>
      <c r="D2445" s="2" t="s">
        <v>21</v>
      </c>
      <c r="E2445" s="4"/>
      <c r="F2445" s="69" t="s">
        <v>22</v>
      </c>
      <c r="G2445" s="3">
        <v>141</v>
      </c>
      <c r="H2445" s="3"/>
      <c r="I2445" s="10" t="str">
        <f t="shared" si="38"/>
        <v>05111</v>
      </c>
    </row>
    <row r="2446" spans="1:9">
      <c r="A2446" s="66"/>
      <c r="C2446" s="68">
        <v>5111</v>
      </c>
      <c r="D2446" s="2" t="s">
        <v>23</v>
      </c>
      <c r="E2446" s="17" t="s">
        <v>1147</v>
      </c>
      <c r="F2446" s="69" t="s">
        <v>24</v>
      </c>
      <c r="G2446" s="3">
        <v>17</v>
      </c>
      <c r="H2446" s="3">
        <v>1715</v>
      </c>
      <c r="I2446" s="10" t="str">
        <f t="shared" si="38"/>
        <v>05111</v>
      </c>
    </row>
    <row r="2447" spans="1:9">
      <c r="A2447" s="66"/>
      <c r="C2447" s="68">
        <v>5111</v>
      </c>
      <c r="D2447" s="2" t="s">
        <v>25</v>
      </c>
      <c r="E2447" s="17" t="s">
        <v>1147</v>
      </c>
      <c r="F2447" s="69" t="s">
        <v>26</v>
      </c>
      <c r="G2447" s="3">
        <v>3</v>
      </c>
      <c r="H2447" s="3"/>
      <c r="I2447" s="10" t="str">
        <f t="shared" si="38"/>
        <v>05111</v>
      </c>
    </row>
    <row r="2448" spans="1:9">
      <c r="A2448" s="66"/>
      <c r="C2448" s="68">
        <v>5111</v>
      </c>
      <c r="D2448" s="2" t="s">
        <v>27</v>
      </c>
      <c r="E2448" s="17" t="s">
        <v>1147</v>
      </c>
      <c r="F2448" s="69" t="s">
        <v>28</v>
      </c>
      <c r="G2448" s="3"/>
      <c r="H2448" s="3"/>
      <c r="I2448" s="10" t="str">
        <f t="shared" si="38"/>
        <v>05111</v>
      </c>
    </row>
    <row r="2449" spans="1:9">
      <c r="A2449" s="66"/>
      <c r="C2449" s="68">
        <v>5111</v>
      </c>
      <c r="D2449" s="2" t="s">
        <v>29</v>
      </c>
      <c r="E2449" s="18" t="s">
        <v>1148</v>
      </c>
      <c r="F2449" s="69" t="s">
        <v>30</v>
      </c>
      <c r="G2449" s="3"/>
      <c r="H2449" s="3"/>
      <c r="I2449" s="10" t="str">
        <f t="shared" si="38"/>
        <v>05111</v>
      </c>
    </row>
    <row r="2450" spans="1:9">
      <c r="A2450" s="66"/>
      <c r="C2450" s="68">
        <v>5111</v>
      </c>
      <c r="D2450" s="2" t="s">
        <v>31</v>
      </c>
      <c r="E2450" s="18" t="s">
        <v>1148</v>
      </c>
      <c r="F2450" s="69" t="s">
        <v>32</v>
      </c>
      <c r="G2450" s="3">
        <v>1</v>
      </c>
      <c r="H2450" s="3"/>
      <c r="I2450" s="10" t="str">
        <f t="shared" si="38"/>
        <v>05111</v>
      </c>
    </row>
    <row r="2451" spans="1:9">
      <c r="A2451" s="66"/>
      <c r="C2451" s="68">
        <v>5111</v>
      </c>
      <c r="D2451" s="2" t="s">
        <v>33</v>
      </c>
      <c r="E2451" s="18" t="s">
        <v>1148</v>
      </c>
      <c r="F2451" s="69" t="s">
        <v>34</v>
      </c>
      <c r="G2451" s="3"/>
      <c r="H2451" s="3"/>
      <c r="I2451" s="10" t="str">
        <f t="shared" si="38"/>
        <v>05111</v>
      </c>
    </row>
    <row r="2452" spans="1:9">
      <c r="A2452" s="66"/>
      <c r="C2452" s="68">
        <v>5111</v>
      </c>
      <c r="D2452" s="2" t="s">
        <v>35</v>
      </c>
      <c r="E2452" s="19" t="s">
        <v>1150</v>
      </c>
      <c r="F2452" s="69" t="s">
        <v>36</v>
      </c>
      <c r="G2452" s="3">
        <v>1</v>
      </c>
      <c r="H2452" s="3"/>
      <c r="I2452" s="10" t="str">
        <f t="shared" si="38"/>
        <v>05111</v>
      </c>
    </row>
    <row r="2453" spans="1:9">
      <c r="A2453" s="66"/>
      <c r="C2453" s="68">
        <v>5111</v>
      </c>
      <c r="D2453" s="2" t="s">
        <v>37</v>
      </c>
      <c r="E2453" s="23" t="s">
        <v>1149</v>
      </c>
      <c r="F2453" s="69" t="s">
        <v>38</v>
      </c>
      <c r="G2453" s="3">
        <v>3</v>
      </c>
      <c r="H2453" s="3"/>
      <c r="I2453" s="10" t="str">
        <f t="shared" si="38"/>
        <v>05111</v>
      </c>
    </row>
    <row r="2454" spans="1:9">
      <c r="A2454" s="66"/>
      <c r="C2454" s="68">
        <v>5111</v>
      </c>
      <c r="D2454" s="2" t="s">
        <v>39</v>
      </c>
      <c r="E2454" s="23" t="s">
        <v>1149</v>
      </c>
      <c r="F2454" s="69" t="s">
        <v>40</v>
      </c>
      <c r="G2454" s="3">
        <v>17</v>
      </c>
      <c r="H2454" s="3">
        <v>856</v>
      </c>
      <c r="I2454" s="10" t="str">
        <f t="shared" si="38"/>
        <v>05111</v>
      </c>
    </row>
    <row r="2455" spans="1:9">
      <c r="A2455" s="66"/>
      <c r="C2455" s="68">
        <v>5111</v>
      </c>
      <c r="D2455" s="2" t="s">
        <v>41</v>
      </c>
      <c r="E2455" s="16" t="s">
        <v>1146</v>
      </c>
      <c r="F2455" s="69" t="s">
        <v>42</v>
      </c>
      <c r="G2455" s="3">
        <v>1</v>
      </c>
      <c r="H2455" s="3"/>
      <c r="I2455" s="10" t="str">
        <f t="shared" si="38"/>
        <v>05111</v>
      </c>
    </row>
    <row r="2456" spans="1:9">
      <c r="A2456" s="66"/>
      <c r="C2456" s="68">
        <v>5111</v>
      </c>
      <c r="D2456" s="2" t="s">
        <v>43</v>
      </c>
      <c r="E2456" s="16" t="s">
        <v>1146</v>
      </c>
      <c r="F2456" s="69" t="s">
        <v>44</v>
      </c>
      <c r="G2456" s="3">
        <v>15</v>
      </c>
      <c r="H2456" s="3">
        <v>9061</v>
      </c>
      <c r="I2456" s="10" t="str">
        <f t="shared" si="38"/>
        <v>05111</v>
      </c>
    </row>
    <row r="2457" spans="1:9">
      <c r="A2457" s="66"/>
      <c r="C2457" s="68">
        <v>5111</v>
      </c>
      <c r="D2457" s="2" t="s">
        <v>45</v>
      </c>
      <c r="E2457" s="16" t="s">
        <v>1146</v>
      </c>
      <c r="F2457" s="69" t="s">
        <v>46</v>
      </c>
      <c r="G2457" s="3"/>
      <c r="H2457" s="3"/>
      <c r="I2457" s="10" t="str">
        <f t="shared" si="38"/>
        <v>05111</v>
      </c>
    </row>
    <row r="2458" spans="1:9">
      <c r="A2458" s="66"/>
      <c r="C2458" s="68">
        <v>5111</v>
      </c>
      <c r="D2458" s="2" t="s">
        <v>47</v>
      </c>
      <c r="E2458" s="16" t="s">
        <v>1146</v>
      </c>
      <c r="F2458" s="69" t="s">
        <v>48</v>
      </c>
      <c r="G2458" s="3">
        <v>3</v>
      </c>
      <c r="H2458" s="3"/>
      <c r="I2458" s="10" t="str">
        <f t="shared" si="38"/>
        <v>05111</v>
      </c>
    </row>
    <row r="2459" spans="1:9">
      <c r="A2459" s="66"/>
      <c r="C2459" s="68">
        <v>5111</v>
      </c>
      <c r="D2459" s="2" t="s">
        <v>49</v>
      </c>
      <c r="E2459" s="14" t="s">
        <v>1144</v>
      </c>
      <c r="F2459" s="69" t="s">
        <v>50</v>
      </c>
      <c r="G2459" s="3">
        <v>8</v>
      </c>
      <c r="H2459" s="3">
        <v>319</v>
      </c>
      <c r="I2459" s="10" t="str">
        <f t="shared" si="38"/>
        <v>05111</v>
      </c>
    </row>
    <row r="2460" spans="1:9">
      <c r="A2460" s="66"/>
      <c r="C2460" s="68">
        <v>5111</v>
      </c>
      <c r="D2460" s="2" t="s">
        <v>51</v>
      </c>
      <c r="E2460" s="15" t="s">
        <v>1145</v>
      </c>
      <c r="F2460" s="69" t="s">
        <v>52</v>
      </c>
      <c r="G2460" s="3">
        <v>6</v>
      </c>
      <c r="H2460" s="3">
        <v>3023</v>
      </c>
      <c r="I2460" s="10" t="str">
        <f t="shared" si="38"/>
        <v>05111</v>
      </c>
    </row>
    <row r="2461" spans="1:9">
      <c r="A2461" s="66"/>
      <c r="C2461" s="68">
        <v>5111</v>
      </c>
      <c r="D2461" s="2" t="s">
        <v>53</v>
      </c>
      <c r="E2461" s="15" t="s">
        <v>1145</v>
      </c>
      <c r="F2461" s="69" t="s">
        <v>54</v>
      </c>
      <c r="G2461" s="3">
        <v>13</v>
      </c>
      <c r="H2461" s="3">
        <v>783</v>
      </c>
      <c r="I2461" s="10" t="str">
        <f t="shared" si="38"/>
        <v>05111</v>
      </c>
    </row>
    <row r="2462" spans="1:9">
      <c r="A2462" s="66"/>
      <c r="C2462" s="68">
        <v>5111</v>
      </c>
      <c r="D2462" s="2" t="s">
        <v>55</v>
      </c>
      <c r="E2462" s="21" t="s">
        <v>1152</v>
      </c>
      <c r="F2462" s="69" t="s">
        <v>56</v>
      </c>
      <c r="G2462" s="3">
        <v>1</v>
      </c>
      <c r="H2462" s="3"/>
      <c r="I2462" s="10" t="str">
        <f t="shared" si="38"/>
        <v>05111</v>
      </c>
    </row>
    <row r="2463" spans="1:9">
      <c r="A2463" s="66"/>
      <c r="C2463" s="68">
        <v>5111</v>
      </c>
      <c r="D2463" s="2" t="s">
        <v>57</v>
      </c>
      <c r="E2463" s="21" t="s">
        <v>1152</v>
      </c>
      <c r="F2463" s="69" t="s">
        <v>58</v>
      </c>
      <c r="G2463" s="3">
        <v>4</v>
      </c>
      <c r="H2463" s="3">
        <v>971</v>
      </c>
      <c r="I2463" s="10" t="str">
        <f t="shared" si="38"/>
        <v>05111</v>
      </c>
    </row>
    <row r="2464" spans="1:9">
      <c r="A2464" s="66"/>
      <c r="C2464" s="68">
        <v>5111</v>
      </c>
      <c r="D2464" s="2" t="s">
        <v>59</v>
      </c>
      <c r="E2464" s="21" t="s">
        <v>1152</v>
      </c>
      <c r="F2464" s="69" t="s">
        <v>60</v>
      </c>
      <c r="G2464" s="3">
        <v>13</v>
      </c>
      <c r="H2464" s="3">
        <v>3479</v>
      </c>
      <c r="I2464" s="10" t="str">
        <f t="shared" si="38"/>
        <v>05111</v>
      </c>
    </row>
    <row r="2465" spans="1:9">
      <c r="A2465" s="66"/>
      <c r="C2465" s="68">
        <v>5111</v>
      </c>
      <c r="D2465" s="2" t="s">
        <v>61</v>
      </c>
      <c r="E2465" s="20" t="s">
        <v>1151</v>
      </c>
      <c r="F2465" s="69" t="s">
        <v>62</v>
      </c>
      <c r="G2465" s="3">
        <v>6</v>
      </c>
      <c r="H2465" s="3"/>
      <c r="I2465" s="10" t="str">
        <f t="shared" si="38"/>
        <v>05111</v>
      </c>
    </row>
    <row r="2466" spans="1:9">
      <c r="A2466" s="66"/>
      <c r="C2466" s="68">
        <v>5111</v>
      </c>
      <c r="D2466" s="2" t="s">
        <v>63</v>
      </c>
      <c r="E2466" s="20" t="s">
        <v>1151</v>
      </c>
      <c r="F2466" s="69" t="s">
        <v>64</v>
      </c>
      <c r="G2466" s="3">
        <v>2</v>
      </c>
      <c r="H2466" s="3"/>
      <c r="I2466" s="10" t="str">
        <f t="shared" si="38"/>
        <v>05111</v>
      </c>
    </row>
    <row r="2467" spans="1:9">
      <c r="A2467" s="66"/>
      <c r="C2467" s="68">
        <v>5111</v>
      </c>
      <c r="D2467" s="2" t="s">
        <v>65</v>
      </c>
      <c r="E2467" s="19" t="s">
        <v>1150</v>
      </c>
      <c r="F2467" s="69" t="s">
        <v>66</v>
      </c>
      <c r="G2467" s="3">
        <v>3</v>
      </c>
      <c r="H2467" s="3"/>
      <c r="I2467" s="10" t="str">
        <f t="shared" si="38"/>
        <v>05111</v>
      </c>
    </row>
    <row r="2468" spans="1:9">
      <c r="A2468" s="66"/>
      <c r="C2468" s="68">
        <v>5111</v>
      </c>
      <c r="D2468" s="2" t="s">
        <v>67</v>
      </c>
      <c r="E2468" s="22" t="s">
        <v>1153</v>
      </c>
      <c r="F2468" s="69" t="s">
        <v>68</v>
      </c>
      <c r="G2468" s="3">
        <v>7</v>
      </c>
      <c r="H2468" s="3">
        <v>314</v>
      </c>
      <c r="I2468" s="10" t="str">
        <f t="shared" si="38"/>
        <v>05111</v>
      </c>
    </row>
    <row r="2469" spans="1:9">
      <c r="A2469" s="66"/>
      <c r="C2469" s="68">
        <v>5111</v>
      </c>
      <c r="D2469" s="2" t="s">
        <v>69</v>
      </c>
      <c r="E2469" s="21" t="s">
        <v>1152</v>
      </c>
      <c r="F2469" s="69" t="s">
        <v>70</v>
      </c>
      <c r="G2469" s="3">
        <v>17</v>
      </c>
      <c r="H2469" s="3">
        <v>2290</v>
      </c>
      <c r="I2469" s="10" t="str">
        <f t="shared" si="38"/>
        <v>05111</v>
      </c>
    </row>
    <row r="2470" spans="1:9">
      <c r="A2470" s="66"/>
      <c r="C2470" s="66">
        <v>5111</v>
      </c>
      <c r="E2470" s="71"/>
      <c r="F2470" s="69" t="s">
        <v>71</v>
      </c>
      <c r="G2470" s="3">
        <v>142</v>
      </c>
      <c r="H2470" s="3">
        <v>31261</v>
      </c>
      <c r="I2470" s="10" t="str">
        <f t="shared" si="38"/>
        <v>05111</v>
      </c>
    </row>
    <row r="2471" spans="1:9">
      <c r="A2471" s="65" t="s">
        <v>223</v>
      </c>
      <c r="B2471" s="2" t="s">
        <v>224</v>
      </c>
      <c r="C2471" s="68">
        <v>5112</v>
      </c>
      <c r="D2471" s="2" t="s">
        <v>9</v>
      </c>
      <c r="E2471" s="14" t="s">
        <v>1144</v>
      </c>
      <c r="F2471" s="69" t="s">
        <v>10</v>
      </c>
      <c r="G2471" s="3">
        <v>4</v>
      </c>
      <c r="H2471" s="3"/>
      <c r="I2471" s="10" t="str">
        <f t="shared" si="38"/>
        <v>05112</v>
      </c>
    </row>
    <row r="2472" spans="1:9">
      <c r="A2472" s="66"/>
      <c r="C2472" s="68">
        <v>5112</v>
      </c>
      <c r="D2472" s="2" t="s">
        <v>11</v>
      </c>
      <c r="E2472" s="14" t="s">
        <v>1144</v>
      </c>
      <c r="F2472" s="69" t="s">
        <v>12</v>
      </c>
      <c r="G2472" s="3">
        <v>1</v>
      </c>
      <c r="H2472" s="3"/>
      <c r="I2472" s="10" t="str">
        <f t="shared" si="38"/>
        <v>05112</v>
      </c>
    </row>
    <row r="2473" spans="1:9">
      <c r="A2473" s="66"/>
      <c r="C2473" s="68">
        <v>5112</v>
      </c>
      <c r="D2473" s="2" t="s">
        <v>13</v>
      </c>
      <c r="E2473" s="14" t="s">
        <v>1144</v>
      </c>
      <c r="F2473" s="69" t="s">
        <v>14</v>
      </c>
      <c r="G2473" s="3"/>
      <c r="H2473" s="3"/>
      <c r="I2473" s="10" t="str">
        <f t="shared" si="38"/>
        <v>05112</v>
      </c>
    </row>
    <row r="2474" spans="1:9">
      <c r="A2474" s="66"/>
      <c r="C2474" s="68">
        <v>5112</v>
      </c>
      <c r="D2474" s="2" t="s">
        <v>15</v>
      </c>
      <c r="E2474" s="15" t="s">
        <v>1145</v>
      </c>
      <c r="F2474" s="69" t="s">
        <v>16</v>
      </c>
      <c r="G2474" s="3"/>
      <c r="H2474" s="3"/>
      <c r="I2474" s="10" t="str">
        <f t="shared" si="38"/>
        <v>05112</v>
      </c>
    </row>
    <row r="2475" spans="1:9">
      <c r="A2475" s="66"/>
      <c r="C2475" s="68">
        <v>5112</v>
      </c>
      <c r="D2475" s="2" t="s">
        <v>17</v>
      </c>
      <c r="E2475" s="14" t="s">
        <v>1144</v>
      </c>
      <c r="F2475" s="69" t="s">
        <v>18</v>
      </c>
      <c r="G2475" s="3">
        <v>3</v>
      </c>
      <c r="H2475" s="3"/>
      <c r="I2475" s="10" t="str">
        <f t="shared" si="38"/>
        <v>05112</v>
      </c>
    </row>
    <row r="2476" spans="1:9">
      <c r="A2476" s="66"/>
      <c r="C2476" s="68">
        <v>5112</v>
      </c>
      <c r="D2476" s="2" t="s">
        <v>19</v>
      </c>
      <c r="E2476" s="14" t="s">
        <v>1144</v>
      </c>
      <c r="F2476" s="69" t="s">
        <v>20</v>
      </c>
      <c r="G2476" s="3"/>
      <c r="H2476" s="3"/>
      <c r="I2476" s="10" t="str">
        <f t="shared" si="38"/>
        <v>05112</v>
      </c>
    </row>
    <row r="2477" spans="1:9">
      <c r="A2477" s="66"/>
      <c r="C2477" s="68">
        <v>5112</v>
      </c>
      <c r="D2477" s="2" t="s">
        <v>21</v>
      </c>
      <c r="E2477" s="4"/>
      <c r="F2477" s="69" t="s">
        <v>22</v>
      </c>
      <c r="G2477" s="3">
        <v>137</v>
      </c>
      <c r="H2477" s="3"/>
      <c r="I2477" s="10" t="str">
        <f t="shared" si="38"/>
        <v>05112</v>
      </c>
    </row>
    <row r="2478" spans="1:9">
      <c r="A2478" s="66"/>
      <c r="C2478" s="68">
        <v>5112</v>
      </c>
      <c r="D2478" s="2" t="s">
        <v>23</v>
      </c>
      <c r="E2478" s="17" t="s">
        <v>1147</v>
      </c>
      <c r="F2478" s="69" t="s">
        <v>24</v>
      </c>
      <c r="G2478" s="3">
        <v>21</v>
      </c>
      <c r="H2478" s="3">
        <v>1164</v>
      </c>
      <c r="I2478" s="10" t="str">
        <f t="shared" si="38"/>
        <v>05112</v>
      </c>
    </row>
    <row r="2479" spans="1:9">
      <c r="A2479" s="66"/>
      <c r="C2479" s="68">
        <v>5112</v>
      </c>
      <c r="D2479" s="2" t="s">
        <v>25</v>
      </c>
      <c r="E2479" s="17" t="s">
        <v>1147</v>
      </c>
      <c r="F2479" s="69" t="s">
        <v>26</v>
      </c>
      <c r="G2479" s="3">
        <v>2</v>
      </c>
      <c r="H2479" s="3"/>
      <c r="I2479" s="10" t="str">
        <f t="shared" si="38"/>
        <v>05112</v>
      </c>
    </row>
    <row r="2480" spans="1:9">
      <c r="A2480" s="66"/>
      <c r="C2480" s="68">
        <v>5112</v>
      </c>
      <c r="D2480" s="2" t="s">
        <v>27</v>
      </c>
      <c r="E2480" s="17" t="s">
        <v>1147</v>
      </c>
      <c r="F2480" s="69" t="s">
        <v>28</v>
      </c>
      <c r="G2480" s="3"/>
      <c r="H2480" s="3"/>
      <c r="I2480" s="10" t="str">
        <f t="shared" si="38"/>
        <v>05112</v>
      </c>
    </row>
    <row r="2481" spans="1:9">
      <c r="A2481" s="66"/>
      <c r="C2481" s="68">
        <v>5112</v>
      </c>
      <c r="D2481" s="2" t="s">
        <v>29</v>
      </c>
      <c r="E2481" s="18" t="s">
        <v>1148</v>
      </c>
      <c r="F2481" s="69" t="s">
        <v>30</v>
      </c>
      <c r="G2481" s="3">
        <v>1</v>
      </c>
      <c r="H2481" s="3"/>
      <c r="I2481" s="10" t="str">
        <f t="shared" si="38"/>
        <v>05112</v>
      </c>
    </row>
    <row r="2482" spans="1:9">
      <c r="A2482" s="66"/>
      <c r="C2482" s="68">
        <v>5112</v>
      </c>
      <c r="D2482" s="2" t="s">
        <v>31</v>
      </c>
      <c r="E2482" s="18" t="s">
        <v>1148</v>
      </c>
      <c r="F2482" s="69" t="s">
        <v>32</v>
      </c>
      <c r="G2482" s="3"/>
      <c r="H2482" s="3"/>
      <c r="I2482" s="10" t="str">
        <f t="shared" si="38"/>
        <v>05112</v>
      </c>
    </row>
    <row r="2483" spans="1:9">
      <c r="A2483" s="66"/>
      <c r="C2483" s="68">
        <v>5112</v>
      </c>
      <c r="D2483" s="2" t="s">
        <v>33</v>
      </c>
      <c r="E2483" s="18" t="s">
        <v>1148</v>
      </c>
      <c r="F2483" s="69" t="s">
        <v>34</v>
      </c>
      <c r="G2483" s="3"/>
      <c r="H2483" s="3"/>
      <c r="I2483" s="10" t="str">
        <f t="shared" si="38"/>
        <v>05112</v>
      </c>
    </row>
    <row r="2484" spans="1:9">
      <c r="A2484" s="66"/>
      <c r="C2484" s="68">
        <v>5112</v>
      </c>
      <c r="D2484" s="2" t="s">
        <v>35</v>
      </c>
      <c r="E2484" s="19" t="s">
        <v>1150</v>
      </c>
      <c r="F2484" s="69" t="s">
        <v>36</v>
      </c>
      <c r="G2484" s="3">
        <v>1</v>
      </c>
      <c r="H2484" s="3"/>
      <c r="I2484" s="10" t="str">
        <f t="shared" si="38"/>
        <v>05112</v>
      </c>
    </row>
    <row r="2485" spans="1:9">
      <c r="A2485" s="66"/>
      <c r="C2485" s="68">
        <v>5112</v>
      </c>
      <c r="D2485" s="2" t="s">
        <v>37</v>
      </c>
      <c r="E2485" s="23" t="s">
        <v>1149</v>
      </c>
      <c r="F2485" s="69" t="s">
        <v>38</v>
      </c>
      <c r="G2485" s="3">
        <v>1</v>
      </c>
      <c r="H2485" s="3"/>
      <c r="I2485" s="10" t="str">
        <f t="shared" si="38"/>
        <v>05112</v>
      </c>
    </row>
    <row r="2486" spans="1:9">
      <c r="A2486" s="66"/>
      <c r="C2486" s="68">
        <v>5112</v>
      </c>
      <c r="D2486" s="2" t="s">
        <v>39</v>
      </c>
      <c r="E2486" s="23" t="s">
        <v>1149</v>
      </c>
      <c r="F2486" s="69" t="s">
        <v>40</v>
      </c>
      <c r="G2486" s="3">
        <v>3</v>
      </c>
      <c r="H2486" s="3"/>
      <c r="I2486" s="10" t="str">
        <f t="shared" si="38"/>
        <v>05112</v>
      </c>
    </row>
    <row r="2487" spans="1:9">
      <c r="A2487" s="66"/>
      <c r="C2487" s="68">
        <v>5112</v>
      </c>
      <c r="D2487" s="2" t="s">
        <v>41</v>
      </c>
      <c r="E2487" s="16" t="s">
        <v>1146</v>
      </c>
      <c r="F2487" s="69" t="s">
        <v>42</v>
      </c>
      <c r="G2487" s="3">
        <v>3</v>
      </c>
      <c r="H2487" s="3"/>
      <c r="I2487" s="10" t="str">
        <f t="shared" si="38"/>
        <v>05112</v>
      </c>
    </row>
    <row r="2488" spans="1:9">
      <c r="A2488" s="66"/>
      <c r="C2488" s="68">
        <v>5112</v>
      </c>
      <c r="D2488" s="2" t="s">
        <v>43</v>
      </c>
      <c r="E2488" s="16" t="s">
        <v>1146</v>
      </c>
      <c r="F2488" s="69" t="s">
        <v>44</v>
      </c>
      <c r="G2488" s="3">
        <v>13</v>
      </c>
      <c r="H2488" s="3">
        <v>2084</v>
      </c>
      <c r="I2488" s="10" t="str">
        <f t="shared" si="38"/>
        <v>05112</v>
      </c>
    </row>
    <row r="2489" spans="1:9">
      <c r="A2489" s="66"/>
      <c r="C2489" s="68">
        <v>5112</v>
      </c>
      <c r="D2489" s="2" t="s">
        <v>45</v>
      </c>
      <c r="E2489" s="16" t="s">
        <v>1146</v>
      </c>
      <c r="F2489" s="69" t="s">
        <v>46</v>
      </c>
      <c r="G2489" s="3"/>
      <c r="H2489" s="3"/>
      <c r="I2489" s="10" t="str">
        <f t="shared" si="38"/>
        <v>05112</v>
      </c>
    </row>
    <row r="2490" spans="1:9">
      <c r="A2490" s="66"/>
      <c r="C2490" s="68">
        <v>5112</v>
      </c>
      <c r="D2490" s="2" t="s">
        <v>47</v>
      </c>
      <c r="E2490" s="16" t="s">
        <v>1146</v>
      </c>
      <c r="F2490" s="69" t="s">
        <v>48</v>
      </c>
      <c r="G2490" s="3">
        <v>4</v>
      </c>
      <c r="H2490" s="3">
        <v>294</v>
      </c>
      <c r="I2490" s="10" t="str">
        <f t="shared" si="38"/>
        <v>05112</v>
      </c>
    </row>
    <row r="2491" spans="1:9">
      <c r="A2491" s="66"/>
      <c r="C2491" s="68">
        <v>5112</v>
      </c>
      <c r="D2491" s="2" t="s">
        <v>49</v>
      </c>
      <c r="E2491" s="14" t="s">
        <v>1144</v>
      </c>
      <c r="F2491" s="69" t="s">
        <v>50</v>
      </c>
      <c r="G2491" s="3">
        <v>14</v>
      </c>
      <c r="H2491" s="3">
        <v>665</v>
      </c>
      <c r="I2491" s="10" t="str">
        <f t="shared" si="38"/>
        <v>05112</v>
      </c>
    </row>
    <row r="2492" spans="1:9">
      <c r="A2492" s="66"/>
      <c r="C2492" s="68">
        <v>5112</v>
      </c>
      <c r="D2492" s="2" t="s">
        <v>51</v>
      </c>
      <c r="E2492" s="15" t="s">
        <v>1145</v>
      </c>
      <c r="F2492" s="69" t="s">
        <v>52</v>
      </c>
      <c r="G2492" s="3">
        <v>10</v>
      </c>
      <c r="H2492" s="3"/>
      <c r="I2492" s="10" t="str">
        <f t="shared" si="38"/>
        <v>05112</v>
      </c>
    </row>
    <row r="2493" spans="1:9">
      <c r="A2493" s="66"/>
      <c r="C2493" s="68">
        <v>5112</v>
      </c>
      <c r="D2493" s="2" t="s">
        <v>53</v>
      </c>
      <c r="E2493" s="15" t="s">
        <v>1145</v>
      </c>
      <c r="F2493" s="69" t="s">
        <v>54</v>
      </c>
      <c r="G2493" s="3">
        <v>15</v>
      </c>
      <c r="H2493" s="3">
        <v>815</v>
      </c>
      <c r="I2493" s="10" t="str">
        <f t="shared" si="38"/>
        <v>05112</v>
      </c>
    </row>
    <row r="2494" spans="1:9">
      <c r="A2494" s="66"/>
      <c r="C2494" s="68">
        <v>5112</v>
      </c>
      <c r="D2494" s="2" t="s">
        <v>55</v>
      </c>
      <c r="E2494" s="21" t="s">
        <v>1152</v>
      </c>
      <c r="F2494" s="69" t="s">
        <v>56</v>
      </c>
      <c r="G2494" s="3">
        <v>4</v>
      </c>
      <c r="H2494" s="3">
        <v>1095</v>
      </c>
      <c r="I2494" s="10" t="str">
        <f t="shared" si="38"/>
        <v>05112</v>
      </c>
    </row>
    <row r="2495" spans="1:9">
      <c r="A2495" s="66"/>
      <c r="C2495" s="68">
        <v>5112</v>
      </c>
      <c r="D2495" s="2" t="s">
        <v>57</v>
      </c>
      <c r="E2495" s="21" t="s">
        <v>1152</v>
      </c>
      <c r="F2495" s="69" t="s">
        <v>58</v>
      </c>
      <c r="G2495" s="3">
        <v>2</v>
      </c>
      <c r="H2495" s="3"/>
      <c r="I2495" s="10" t="str">
        <f t="shared" si="38"/>
        <v>05112</v>
      </c>
    </row>
    <row r="2496" spans="1:9">
      <c r="A2496" s="66"/>
      <c r="C2496" s="68">
        <v>5112</v>
      </c>
      <c r="D2496" s="2" t="s">
        <v>59</v>
      </c>
      <c r="E2496" s="21" t="s">
        <v>1152</v>
      </c>
      <c r="F2496" s="69" t="s">
        <v>60</v>
      </c>
      <c r="G2496" s="3">
        <v>10</v>
      </c>
      <c r="H2496" s="3">
        <v>2852</v>
      </c>
      <c r="I2496" s="10" t="str">
        <f t="shared" si="38"/>
        <v>05112</v>
      </c>
    </row>
    <row r="2497" spans="1:9">
      <c r="A2497" s="66"/>
      <c r="C2497" s="68">
        <v>5112</v>
      </c>
      <c r="D2497" s="2" t="s">
        <v>61</v>
      </c>
      <c r="E2497" s="20" t="s">
        <v>1151</v>
      </c>
      <c r="F2497" s="69" t="s">
        <v>62</v>
      </c>
      <c r="G2497" s="3">
        <v>2</v>
      </c>
      <c r="H2497" s="3"/>
      <c r="I2497" s="10" t="str">
        <f t="shared" si="38"/>
        <v>05112</v>
      </c>
    </row>
    <row r="2498" spans="1:9">
      <c r="A2498" s="66"/>
      <c r="C2498" s="68">
        <v>5112</v>
      </c>
      <c r="D2498" s="2" t="s">
        <v>63</v>
      </c>
      <c r="E2498" s="20" t="s">
        <v>1151</v>
      </c>
      <c r="F2498" s="69" t="s">
        <v>64</v>
      </c>
      <c r="G2498" s="3"/>
      <c r="H2498" s="3"/>
      <c r="I2498" s="10" t="str">
        <f t="shared" si="38"/>
        <v>05112</v>
      </c>
    </row>
    <row r="2499" spans="1:9">
      <c r="A2499" s="66"/>
      <c r="C2499" s="68">
        <v>5112</v>
      </c>
      <c r="D2499" s="2" t="s">
        <v>65</v>
      </c>
      <c r="E2499" s="19" t="s">
        <v>1150</v>
      </c>
      <c r="F2499" s="69" t="s">
        <v>66</v>
      </c>
      <c r="G2499" s="3"/>
      <c r="H2499" s="3"/>
      <c r="I2499" s="10" t="str">
        <f t="shared" si="38"/>
        <v>05112</v>
      </c>
    </row>
    <row r="2500" spans="1:9">
      <c r="A2500" s="66"/>
      <c r="C2500" s="68">
        <v>5112</v>
      </c>
      <c r="D2500" s="2" t="s">
        <v>67</v>
      </c>
      <c r="E2500" s="22" t="s">
        <v>1153</v>
      </c>
      <c r="F2500" s="69" t="s">
        <v>68</v>
      </c>
      <c r="G2500" s="3">
        <v>3</v>
      </c>
      <c r="H2500" s="3"/>
      <c r="I2500" s="10" t="str">
        <f t="shared" si="38"/>
        <v>05112</v>
      </c>
    </row>
    <row r="2501" spans="1:9">
      <c r="A2501" s="66"/>
      <c r="C2501" s="68">
        <v>5112</v>
      </c>
      <c r="D2501" s="2" t="s">
        <v>69</v>
      </c>
      <c r="E2501" s="21" t="s">
        <v>1152</v>
      </c>
      <c r="F2501" s="69" t="s">
        <v>70</v>
      </c>
      <c r="G2501" s="3">
        <v>28</v>
      </c>
      <c r="H2501" s="3">
        <v>1415</v>
      </c>
      <c r="I2501" s="10" t="str">
        <f t="shared" si="38"/>
        <v>05112</v>
      </c>
    </row>
    <row r="2502" spans="1:9">
      <c r="A2502" s="66"/>
      <c r="C2502" s="66">
        <v>5112</v>
      </c>
      <c r="E2502" s="71"/>
      <c r="F2502" s="69" t="s">
        <v>71</v>
      </c>
      <c r="G2502" s="3">
        <v>141</v>
      </c>
      <c r="H2502" s="3">
        <v>33074</v>
      </c>
      <c r="I2502" s="10" t="str">
        <f t="shared" si="38"/>
        <v>05112</v>
      </c>
    </row>
    <row r="2503" spans="1:9">
      <c r="A2503" s="65" t="s">
        <v>225</v>
      </c>
      <c r="B2503" s="2" t="s">
        <v>226</v>
      </c>
      <c r="C2503" s="68">
        <v>5113</v>
      </c>
      <c r="D2503" s="2" t="s">
        <v>9</v>
      </c>
      <c r="E2503" s="14" t="s">
        <v>1144</v>
      </c>
      <c r="F2503" s="69" t="s">
        <v>10</v>
      </c>
      <c r="G2503" s="3">
        <v>1</v>
      </c>
      <c r="H2503" s="3"/>
      <c r="I2503" s="10" t="str">
        <f t="shared" si="38"/>
        <v>05113</v>
      </c>
    </row>
    <row r="2504" spans="1:9">
      <c r="A2504" s="66"/>
      <c r="C2504" s="68">
        <v>5113</v>
      </c>
      <c r="D2504" s="2" t="s">
        <v>11</v>
      </c>
      <c r="E2504" s="14" t="s">
        <v>1144</v>
      </c>
      <c r="F2504" s="69" t="s">
        <v>12</v>
      </c>
      <c r="G2504" s="3"/>
      <c r="H2504" s="3"/>
      <c r="I2504" s="10" t="str">
        <f t="shared" si="38"/>
        <v>05113</v>
      </c>
    </row>
    <row r="2505" spans="1:9">
      <c r="A2505" s="66"/>
      <c r="C2505" s="68">
        <v>5113</v>
      </c>
      <c r="D2505" s="2" t="s">
        <v>13</v>
      </c>
      <c r="E2505" s="14" t="s">
        <v>1144</v>
      </c>
      <c r="F2505" s="69" t="s">
        <v>14</v>
      </c>
      <c r="G2505" s="3"/>
      <c r="H2505" s="3"/>
      <c r="I2505" s="10" t="str">
        <f t="shared" ref="I2505:I2568" si="39">IF(A2505="",I2504,A2505)</f>
        <v>05113</v>
      </c>
    </row>
    <row r="2506" spans="1:9">
      <c r="A2506" s="66"/>
      <c r="C2506" s="68">
        <v>5113</v>
      </c>
      <c r="D2506" s="2" t="s">
        <v>15</v>
      </c>
      <c r="E2506" s="15" t="s">
        <v>1145</v>
      </c>
      <c r="F2506" s="69" t="s">
        <v>16</v>
      </c>
      <c r="G2506" s="3"/>
      <c r="H2506" s="3"/>
      <c r="I2506" s="10" t="str">
        <f t="shared" si="39"/>
        <v>05113</v>
      </c>
    </row>
    <row r="2507" spans="1:9">
      <c r="A2507" s="66"/>
      <c r="C2507" s="68">
        <v>5113</v>
      </c>
      <c r="D2507" s="2" t="s">
        <v>17</v>
      </c>
      <c r="E2507" s="14" t="s">
        <v>1144</v>
      </c>
      <c r="F2507" s="69" t="s">
        <v>18</v>
      </c>
      <c r="G2507" s="3"/>
      <c r="H2507" s="3"/>
      <c r="I2507" s="10" t="str">
        <f t="shared" si="39"/>
        <v>05113</v>
      </c>
    </row>
    <row r="2508" spans="1:9">
      <c r="A2508" s="66"/>
      <c r="C2508" s="68">
        <v>5113</v>
      </c>
      <c r="D2508" s="2" t="s">
        <v>19</v>
      </c>
      <c r="E2508" s="14" t="s">
        <v>1144</v>
      </c>
      <c r="F2508" s="69" t="s">
        <v>20</v>
      </c>
      <c r="G2508" s="3">
        <v>1</v>
      </c>
      <c r="H2508" s="3"/>
      <c r="I2508" s="10" t="str">
        <f t="shared" si="39"/>
        <v>05113</v>
      </c>
    </row>
    <row r="2509" spans="1:9">
      <c r="A2509" s="66"/>
      <c r="C2509" s="68">
        <v>5113</v>
      </c>
      <c r="D2509" s="2" t="s">
        <v>21</v>
      </c>
      <c r="E2509" s="4"/>
      <c r="F2509" s="69" t="s">
        <v>22</v>
      </c>
      <c r="G2509" s="3">
        <v>161</v>
      </c>
      <c r="H2509" s="3"/>
      <c r="I2509" s="10" t="str">
        <f t="shared" si="39"/>
        <v>05113</v>
      </c>
    </row>
    <row r="2510" spans="1:9">
      <c r="A2510" s="66"/>
      <c r="C2510" s="68">
        <v>5113</v>
      </c>
      <c r="D2510" s="2" t="s">
        <v>23</v>
      </c>
      <c r="E2510" s="17" t="s">
        <v>1147</v>
      </c>
      <c r="F2510" s="69" t="s">
        <v>24</v>
      </c>
      <c r="G2510" s="3">
        <v>13</v>
      </c>
      <c r="H2510" s="3">
        <v>755</v>
      </c>
      <c r="I2510" s="10" t="str">
        <f t="shared" si="39"/>
        <v>05113</v>
      </c>
    </row>
    <row r="2511" spans="1:9">
      <c r="A2511" s="66"/>
      <c r="C2511" s="68">
        <v>5113</v>
      </c>
      <c r="D2511" s="2" t="s">
        <v>25</v>
      </c>
      <c r="E2511" s="17" t="s">
        <v>1147</v>
      </c>
      <c r="F2511" s="69" t="s">
        <v>26</v>
      </c>
      <c r="G2511" s="3">
        <v>2</v>
      </c>
      <c r="H2511" s="3"/>
      <c r="I2511" s="10" t="str">
        <f t="shared" si="39"/>
        <v>05113</v>
      </c>
    </row>
    <row r="2512" spans="1:9">
      <c r="A2512" s="66"/>
      <c r="C2512" s="68">
        <v>5113</v>
      </c>
      <c r="D2512" s="2" t="s">
        <v>27</v>
      </c>
      <c r="E2512" s="17" t="s">
        <v>1147</v>
      </c>
      <c r="F2512" s="69" t="s">
        <v>28</v>
      </c>
      <c r="G2512" s="3"/>
      <c r="H2512" s="3"/>
      <c r="I2512" s="10" t="str">
        <f t="shared" si="39"/>
        <v>05113</v>
      </c>
    </row>
    <row r="2513" spans="1:9">
      <c r="A2513" s="66"/>
      <c r="C2513" s="68">
        <v>5113</v>
      </c>
      <c r="D2513" s="2" t="s">
        <v>29</v>
      </c>
      <c r="E2513" s="18" t="s">
        <v>1148</v>
      </c>
      <c r="F2513" s="69" t="s">
        <v>30</v>
      </c>
      <c r="G2513" s="3">
        <v>2</v>
      </c>
      <c r="H2513" s="3"/>
      <c r="I2513" s="10" t="str">
        <f t="shared" si="39"/>
        <v>05113</v>
      </c>
    </row>
    <row r="2514" spans="1:9">
      <c r="A2514" s="66"/>
      <c r="C2514" s="68">
        <v>5113</v>
      </c>
      <c r="D2514" s="2" t="s">
        <v>31</v>
      </c>
      <c r="E2514" s="18" t="s">
        <v>1148</v>
      </c>
      <c r="F2514" s="69" t="s">
        <v>32</v>
      </c>
      <c r="G2514" s="3"/>
      <c r="H2514" s="3"/>
      <c r="I2514" s="10" t="str">
        <f t="shared" si="39"/>
        <v>05113</v>
      </c>
    </row>
    <row r="2515" spans="1:9">
      <c r="A2515" s="66"/>
      <c r="C2515" s="68">
        <v>5113</v>
      </c>
      <c r="D2515" s="2" t="s">
        <v>33</v>
      </c>
      <c r="E2515" s="18" t="s">
        <v>1148</v>
      </c>
      <c r="F2515" s="69" t="s">
        <v>34</v>
      </c>
      <c r="G2515" s="3"/>
      <c r="H2515" s="3"/>
      <c r="I2515" s="10" t="str">
        <f t="shared" si="39"/>
        <v>05113</v>
      </c>
    </row>
    <row r="2516" spans="1:9">
      <c r="A2516" s="66"/>
      <c r="C2516" s="68">
        <v>5113</v>
      </c>
      <c r="D2516" s="2" t="s">
        <v>35</v>
      </c>
      <c r="E2516" s="19" t="s">
        <v>1150</v>
      </c>
      <c r="F2516" s="69" t="s">
        <v>36</v>
      </c>
      <c r="G2516" s="3">
        <v>3</v>
      </c>
      <c r="H2516" s="3">
        <v>151</v>
      </c>
      <c r="I2516" s="10" t="str">
        <f t="shared" si="39"/>
        <v>05113</v>
      </c>
    </row>
    <row r="2517" spans="1:9">
      <c r="A2517" s="66"/>
      <c r="C2517" s="68">
        <v>5113</v>
      </c>
      <c r="D2517" s="2" t="s">
        <v>37</v>
      </c>
      <c r="E2517" s="23" t="s">
        <v>1149</v>
      </c>
      <c r="F2517" s="69" t="s">
        <v>38</v>
      </c>
      <c r="G2517" s="3">
        <v>4</v>
      </c>
      <c r="H2517" s="3">
        <v>318</v>
      </c>
      <c r="I2517" s="10" t="str">
        <f t="shared" si="39"/>
        <v>05113</v>
      </c>
    </row>
    <row r="2518" spans="1:9">
      <c r="A2518" s="66"/>
      <c r="C2518" s="68">
        <v>5113</v>
      </c>
      <c r="D2518" s="2" t="s">
        <v>39</v>
      </c>
      <c r="E2518" s="23" t="s">
        <v>1149</v>
      </c>
      <c r="F2518" s="69" t="s">
        <v>40</v>
      </c>
      <c r="G2518" s="3">
        <v>10</v>
      </c>
      <c r="H2518" s="3">
        <v>766</v>
      </c>
      <c r="I2518" s="10" t="str">
        <f t="shared" si="39"/>
        <v>05113</v>
      </c>
    </row>
    <row r="2519" spans="1:9">
      <c r="A2519" s="66"/>
      <c r="C2519" s="68">
        <v>5113</v>
      </c>
      <c r="D2519" s="2" t="s">
        <v>41</v>
      </c>
      <c r="E2519" s="16" t="s">
        <v>1146</v>
      </c>
      <c r="F2519" s="69" t="s">
        <v>42</v>
      </c>
      <c r="G2519" s="3"/>
      <c r="H2519" s="3"/>
      <c r="I2519" s="10" t="str">
        <f t="shared" si="39"/>
        <v>05113</v>
      </c>
    </row>
    <row r="2520" spans="1:9">
      <c r="A2520" s="66"/>
      <c r="C2520" s="68">
        <v>5113</v>
      </c>
      <c r="D2520" s="2" t="s">
        <v>43</v>
      </c>
      <c r="E2520" s="16" t="s">
        <v>1146</v>
      </c>
      <c r="F2520" s="69" t="s">
        <v>44</v>
      </c>
      <c r="G2520" s="3">
        <v>12</v>
      </c>
      <c r="H2520" s="3">
        <v>1606</v>
      </c>
      <c r="I2520" s="10" t="str">
        <f t="shared" si="39"/>
        <v>05113</v>
      </c>
    </row>
    <row r="2521" spans="1:9">
      <c r="A2521" s="66"/>
      <c r="C2521" s="68">
        <v>5113</v>
      </c>
      <c r="D2521" s="2" t="s">
        <v>45</v>
      </c>
      <c r="E2521" s="16" t="s">
        <v>1146</v>
      </c>
      <c r="F2521" s="69" t="s">
        <v>46</v>
      </c>
      <c r="G2521" s="3">
        <v>1</v>
      </c>
      <c r="H2521" s="3"/>
      <c r="I2521" s="10" t="str">
        <f t="shared" si="39"/>
        <v>05113</v>
      </c>
    </row>
    <row r="2522" spans="1:9">
      <c r="A2522" s="66"/>
      <c r="C2522" s="68">
        <v>5113</v>
      </c>
      <c r="D2522" s="2" t="s">
        <v>47</v>
      </c>
      <c r="E2522" s="16" t="s">
        <v>1146</v>
      </c>
      <c r="F2522" s="69" t="s">
        <v>48</v>
      </c>
      <c r="G2522" s="3">
        <v>3</v>
      </c>
      <c r="H2522" s="3"/>
      <c r="I2522" s="10" t="str">
        <f t="shared" si="39"/>
        <v>05113</v>
      </c>
    </row>
    <row r="2523" spans="1:9">
      <c r="A2523" s="66"/>
      <c r="C2523" s="68">
        <v>5113</v>
      </c>
      <c r="D2523" s="2" t="s">
        <v>49</v>
      </c>
      <c r="E2523" s="14" t="s">
        <v>1144</v>
      </c>
      <c r="F2523" s="69" t="s">
        <v>50</v>
      </c>
      <c r="G2523" s="3">
        <v>11</v>
      </c>
      <c r="H2523" s="3">
        <v>1101</v>
      </c>
      <c r="I2523" s="10" t="str">
        <f t="shared" si="39"/>
        <v>05113</v>
      </c>
    </row>
    <row r="2524" spans="1:9">
      <c r="A2524" s="66"/>
      <c r="C2524" s="68">
        <v>5113</v>
      </c>
      <c r="D2524" s="2" t="s">
        <v>51</v>
      </c>
      <c r="E2524" s="15" t="s">
        <v>1145</v>
      </c>
      <c r="F2524" s="69" t="s">
        <v>52</v>
      </c>
      <c r="G2524" s="3">
        <v>5</v>
      </c>
      <c r="H2524" s="3">
        <v>1113</v>
      </c>
      <c r="I2524" s="10" t="str">
        <f t="shared" si="39"/>
        <v>05113</v>
      </c>
    </row>
    <row r="2525" spans="1:9">
      <c r="A2525" s="66"/>
      <c r="C2525" s="68">
        <v>5113</v>
      </c>
      <c r="D2525" s="2" t="s">
        <v>53</v>
      </c>
      <c r="E2525" s="15" t="s">
        <v>1145</v>
      </c>
      <c r="F2525" s="69" t="s">
        <v>54</v>
      </c>
      <c r="G2525" s="3">
        <v>22</v>
      </c>
      <c r="H2525" s="3">
        <v>1810</v>
      </c>
      <c r="I2525" s="10" t="str">
        <f t="shared" si="39"/>
        <v>05113</v>
      </c>
    </row>
    <row r="2526" spans="1:9">
      <c r="A2526" s="66"/>
      <c r="C2526" s="68">
        <v>5113</v>
      </c>
      <c r="D2526" s="2" t="s">
        <v>55</v>
      </c>
      <c r="E2526" s="21" t="s">
        <v>1152</v>
      </c>
      <c r="F2526" s="69" t="s">
        <v>56</v>
      </c>
      <c r="G2526" s="3">
        <v>6</v>
      </c>
      <c r="H2526" s="3">
        <v>251</v>
      </c>
      <c r="I2526" s="10" t="str">
        <f t="shared" si="39"/>
        <v>05113</v>
      </c>
    </row>
    <row r="2527" spans="1:9">
      <c r="A2527" s="66"/>
      <c r="C2527" s="68">
        <v>5113</v>
      </c>
      <c r="D2527" s="2" t="s">
        <v>57</v>
      </c>
      <c r="E2527" s="21" t="s">
        <v>1152</v>
      </c>
      <c r="F2527" s="69" t="s">
        <v>58</v>
      </c>
      <c r="G2527" s="3">
        <v>7</v>
      </c>
      <c r="H2527" s="3"/>
      <c r="I2527" s="10" t="str">
        <f t="shared" si="39"/>
        <v>05113</v>
      </c>
    </row>
    <row r="2528" spans="1:9">
      <c r="A2528" s="66"/>
      <c r="C2528" s="68">
        <v>5113</v>
      </c>
      <c r="D2528" s="2" t="s">
        <v>59</v>
      </c>
      <c r="E2528" s="21" t="s">
        <v>1152</v>
      </c>
      <c r="F2528" s="69" t="s">
        <v>60</v>
      </c>
      <c r="G2528" s="3">
        <v>21</v>
      </c>
      <c r="H2528" s="3">
        <v>1386</v>
      </c>
      <c r="I2528" s="10" t="str">
        <f t="shared" si="39"/>
        <v>05113</v>
      </c>
    </row>
    <row r="2529" spans="1:9">
      <c r="A2529" s="66"/>
      <c r="C2529" s="68">
        <v>5113</v>
      </c>
      <c r="D2529" s="2" t="s">
        <v>61</v>
      </c>
      <c r="E2529" s="20" t="s">
        <v>1151</v>
      </c>
      <c r="F2529" s="69" t="s">
        <v>62</v>
      </c>
      <c r="G2529" s="3">
        <v>7</v>
      </c>
      <c r="H2529" s="3">
        <v>1959</v>
      </c>
      <c r="I2529" s="10" t="str">
        <f t="shared" si="39"/>
        <v>05113</v>
      </c>
    </row>
    <row r="2530" spans="1:9">
      <c r="A2530" s="66"/>
      <c r="C2530" s="68">
        <v>5113</v>
      </c>
      <c r="D2530" s="2" t="s">
        <v>63</v>
      </c>
      <c r="E2530" s="20" t="s">
        <v>1151</v>
      </c>
      <c r="F2530" s="69" t="s">
        <v>64</v>
      </c>
      <c r="G2530" s="3"/>
      <c r="H2530" s="3"/>
      <c r="I2530" s="10" t="str">
        <f t="shared" si="39"/>
        <v>05113</v>
      </c>
    </row>
    <row r="2531" spans="1:9">
      <c r="A2531" s="66"/>
      <c r="C2531" s="68">
        <v>5113</v>
      </c>
      <c r="D2531" s="2" t="s">
        <v>65</v>
      </c>
      <c r="E2531" s="19" t="s">
        <v>1150</v>
      </c>
      <c r="F2531" s="69" t="s">
        <v>66</v>
      </c>
      <c r="G2531" s="3">
        <v>1</v>
      </c>
      <c r="H2531" s="3"/>
      <c r="I2531" s="10" t="str">
        <f t="shared" si="39"/>
        <v>05113</v>
      </c>
    </row>
    <row r="2532" spans="1:9">
      <c r="A2532" s="66"/>
      <c r="C2532" s="68">
        <v>5113</v>
      </c>
      <c r="D2532" s="2" t="s">
        <v>67</v>
      </c>
      <c r="E2532" s="22" t="s">
        <v>1153</v>
      </c>
      <c r="F2532" s="69" t="s">
        <v>68</v>
      </c>
      <c r="G2532" s="3">
        <v>8</v>
      </c>
      <c r="H2532" s="3">
        <v>360</v>
      </c>
      <c r="I2532" s="10" t="str">
        <f t="shared" si="39"/>
        <v>05113</v>
      </c>
    </row>
    <row r="2533" spans="1:9">
      <c r="A2533" s="66"/>
      <c r="C2533" s="68">
        <v>5113</v>
      </c>
      <c r="D2533" s="2" t="s">
        <v>69</v>
      </c>
      <c r="E2533" s="21" t="s">
        <v>1152</v>
      </c>
      <c r="F2533" s="69" t="s">
        <v>70</v>
      </c>
      <c r="G2533" s="3">
        <v>23</v>
      </c>
      <c r="H2533" s="3">
        <v>2242</v>
      </c>
      <c r="I2533" s="10" t="str">
        <f t="shared" si="39"/>
        <v>05113</v>
      </c>
    </row>
    <row r="2534" spans="1:9">
      <c r="A2534" s="66"/>
      <c r="C2534" s="66">
        <v>5113</v>
      </c>
      <c r="E2534" s="71"/>
      <c r="F2534" s="69" t="s">
        <v>71</v>
      </c>
      <c r="G2534" s="3">
        <v>162</v>
      </c>
      <c r="H2534" s="3">
        <v>15223</v>
      </c>
      <c r="I2534" s="10" t="str">
        <f t="shared" si="39"/>
        <v>05113</v>
      </c>
    </row>
    <row r="2535" spans="1:9">
      <c r="A2535" s="65" t="s">
        <v>227</v>
      </c>
      <c r="B2535" s="2" t="s">
        <v>228</v>
      </c>
      <c r="C2535" s="68">
        <v>5114</v>
      </c>
      <c r="D2535" s="2" t="s">
        <v>9</v>
      </c>
      <c r="E2535" s="14" t="s">
        <v>1144</v>
      </c>
      <c r="F2535" s="69" t="s">
        <v>10</v>
      </c>
      <c r="G2535" s="3"/>
      <c r="H2535" s="3"/>
      <c r="I2535" s="10" t="str">
        <f t="shared" si="39"/>
        <v>05114</v>
      </c>
    </row>
    <row r="2536" spans="1:9">
      <c r="A2536" s="66"/>
      <c r="C2536" s="68">
        <v>5114</v>
      </c>
      <c r="D2536" s="2" t="s">
        <v>11</v>
      </c>
      <c r="E2536" s="14" t="s">
        <v>1144</v>
      </c>
      <c r="F2536" s="69" t="s">
        <v>12</v>
      </c>
      <c r="G2536" s="3"/>
      <c r="H2536" s="3"/>
      <c r="I2536" s="10" t="str">
        <f t="shared" si="39"/>
        <v>05114</v>
      </c>
    </row>
    <row r="2537" spans="1:9">
      <c r="A2537" s="66"/>
      <c r="C2537" s="68">
        <v>5114</v>
      </c>
      <c r="D2537" s="2" t="s">
        <v>13</v>
      </c>
      <c r="E2537" s="14" t="s">
        <v>1144</v>
      </c>
      <c r="F2537" s="69" t="s">
        <v>14</v>
      </c>
      <c r="G2537" s="3"/>
      <c r="H2537" s="3"/>
      <c r="I2537" s="10" t="str">
        <f t="shared" si="39"/>
        <v>05114</v>
      </c>
    </row>
    <row r="2538" spans="1:9">
      <c r="A2538" s="66"/>
      <c r="C2538" s="68">
        <v>5114</v>
      </c>
      <c r="D2538" s="2" t="s">
        <v>15</v>
      </c>
      <c r="E2538" s="15" t="s">
        <v>1145</v>
      </c>
      <c r="F2538" s="69" t="s">
        <v>16</v>
      </c>
      <c r="G2538" s="3"/>
      <c r="H2538" s="3"/>
      <c r="I2538" s="10" t="str">
        <f t="shared" si="39"/>
        <v>05114</v>
      </c>
    </row>
    <row r="2539" spans="1:9">
      <c r="A2539" s="66"/>
      <c r="C2539" s="68">
        <v>5114</v>
      </c>
      <c r="D2539" s="2" t="s">
        <v>17</v>
      </c>
      <c r="E2539" s="14" t="s">
        <v>1144</v>
      </c>
      <c r="F2539" s="69" t="s">
        <v>18</v>
      </c>
      <c r="G2539" s="3"/>
      <c r="H2539" s="3"/>
      <c r="I2539" s="10" t="str">
        <f t="shared" si="39"/>
        <v>05114</v>
      </c>
    </row>
    <row r="2540" spans="1:9">
      <c r="A2540" s="66"/>
      <c r="C2540" s="68">
        <v>5114</v>
      </c>
      <c r="D2540" s="2" t="s">
        <v>19</v>
      </c>
      <c r="E2540" s="14" t="s">
        <v>1144</v>
      </c>
      <c r="F2540" s="69" t="s">
        <v>20</v>
      </c>
      <c r="G2540" s="3"/>
      <c r="H2540" s="3"/>
      <c r="I2540" s="10" t="str">
        <f t="shared" si="39"/>
        <v>05114</v>
      </c>
    </row>
    <row r="2541" spans="1:9">
      <c r="A2541" s="66"/>
      <c r="C2541" s="68">
        <v>5114</v>
      </c>
      <c r="D2541" s="2" t="s">
        <v>21</v>
      </c>
      <c r="E2541" s="4"/>
      <c r="F2541" s="69" t="s">
        <v>22</v>
      </c>
      <c r="G2541" s="3">
        <v>117</v>
      </c>
      <c r="H2541" s="3">
        <v>22015</v>
      </c>
      <c r="I2541" s="10" t="str">
        <f t="shared" si="39"/>
        <v>05114</v>
      </c>
    </row>
    <row r="2542" spans="1:9">
      <c r="A2542" s="66"/>
      <c r="C2542" s="68">
        <v>5114</v>
      </c>
      <c r="D2542" s="2" t="s">
        <v>23</v>
      </c>
      <c r="E2542" s="17" t="s">
        <v>1147</v>
      </c>
      <c r="F2542" s="69" t="s">
        <v>24</v>
      </c>
      <c r="G2542" s="3">
        <v>13</v>
      </c>
      <c r="H2542" s="3">
        <v>4300</v>
      </c>
      <c r="I2542" s="10" t="str">
        <f t="shared" si="39"/>
        <v>05114</v>
      </c>
    </row>
    <row r="2543" spans="1:9">
      <c r="A2543" s="66"/>
      <c r="C2543" s="68">
        <v>5114</v>
      </c>
      <c r="D2543" s="2" t="s">
        <v>25</v>
      </c>
      <c r="E2543" s="17" t="s">
        <v>1147</v>
      </c>
      <c r="F2543" s="69" t="s">
        <v>26</v>
      </c>
      <c r="G2543" s="3">
        <v>1</v>
      </c>
      <c r="H2543" s="3"/>
      <c r="I2543" s="10" t="str">
        <f t="shared" si="39"/>
        <v>05114</v>
      </c>
    </row>
    <row r="2544" spans="1:9">
      <c r="A2544" s="66"/>
      <c r="C2544" s="68">
        <v>5114</v>
      </c>
      <c r="D2544" s="2" t="s">
        <v>27</v>
      </c>
      <c r="E2544" s="17" t="s">
        <v>1147</v>
      </c>
      <c r="F2544" s="69" t="s">
        <v>28</v>
      </c>
      <c r="G2544" s="3"/>
      <c r="H2544" s="3"/>
      <c r="I2544" s="10" t="str">
        <f t="shared" si="39"/>
        <v>05114</v>
      </c>
    </row>
    <row r="2545" spans="1:9">
      <c r="A2545" s="66"/>
      <c r="C2545" s="68">
        <v>5114</v>
      </c>
      <c r="D2545" s="2" t="s">
        <v>29</v>
      </c>
      <c r="E2545" s="18" t="s">
        <v>1148</v>
      </c>
      <c r="F2545" s="69" t="s">
        <v>30</v>
      </c>
      <c r="G2545" s="3">
        <v>9</v>
      </c>
      <c r="H2545" s="3">
        <v>558</v>
      </c>
      <c r="I2545" s="10" t="str">
        <f t="shared" si="39"/>
        <v>05114</v>
      </c>
    </row>
    <row r="2546" spans="1:9">
      <c r="A2546" s="66"/>
      <c r="C2546" s="68">
        <v>5114</v>
      </c>
      <c r="D2546" s="2" t="s">
        <v>31</v>
      </c>
      <c r="E2546" s="18" t="s">
        <v>1148</v>
      </c>
      <c r="F2546" s="69" t="s">
        <v>32</v>
      </c>
      <c r="G2546" s="3">
        <v>1</v>
      </c>
      <c r="H2546" s="3"/>
      <c r="I2546" s="10" t="str">
        <f t="shared" si="39"/>
        <v>05114</v>
      </c>
    </row>
    <row r="2547" spans="1:9">
      <c r="A2547" s="66"/>
      <c r="C2547" s="68">
        <v>5114</v>
      </c>
      <c r="D2547" s="2" t="s">
        <v>33</v>
      </c>
      <c r="E2547" s="18" t="s">
        <v>1148</v>
      </c>
      <c r="F2547" s="69" t="s">
        <v>34</v>
      </c>
      <c r="G2547" s="3"/>
      <c r="H2547" s="3"/>
      <c r="I2547" s="10" t="str">
        <f t="shared" si="39"/>
        <v>05114</v>
      </c>
    </row>
    <row r="2548" spans="1:9">
      <c r="A2548" s="66"/>
      <c r="C2548" s="68">
        <v>5114</v>
      </c>
      <c r="D2548" s="2" t="s">
        <v>35</v>
      </c>
      <c r="E2548" s="19" t="s">
        <v>1150</v>
      </c>
      <c r="F2548" s="69" t="s">
        <v>36</v>
      </c>
      <c r="G2548" s="3">
        <v>3</v>
      </c>
      <c r="H2548" s="3"/>
      <c r="I2548" s="10" t="str">
        <f t="shared" si="39"/>
        <v>05114</v>
      </c>
    </row>
    <row r="2549" spans="1:9">
      <c r="A2549" s="66"/>
      <c r="C2549" s="68">
        <v>5114</v>
      </c>
      <c r="D2549" s="2" t="s">
        <v>37</v>
      </c>
      <c r="E2549" s="23" t="s">
        <v>1149</v>
      </c>
      <c r="F2549" s="69" t="s">
        <v>38</v>
      </c>
      <c r="G2549" s="3">
        <v>3</v>
      </c>
      <c r="H2549" s="3"/>
      <c r="I2549" s="10" t="str">
        <f t="shared" si="39"/>
        <v>05114</v>
      </c>
    </row>
    <row r="2550" spans="1:9">
      <c r="A2550" s="66"/>
      <c r="C2550" s="68">
        <v>5114</v>
      </c>
      <c r="D2550" s="2" t="s">
        <v>39</v>
      </c>
      <c r="E2550" s="23" t="s">
        <v>1149</v>
      </c>
      <c r="F2550" s="69" t="s">
        <v>40</v>
      </c>
      <c r="G2550" s="3">
        <v>2</v>
      </c>
      <c r="H2550" s="3"/>
      <c r="I2550" s="10" t="str">
        <f t="shared" si="39"/>
        <v>05114</v>
      </c>
    </row>
    <row r="2551" spans="1:9">
      <c r="A2551" s="66"/>
      <c r="C2551" s="68">
        <v>5114</v>
      </c>
      <c r="D2551" s="2" t="s">
        <v>41</v>
      </c>
      <c r="E2551" s="16" t="s">
        <v>1146</v>
      </c>
      <c r="F2551" s="69" t="s">
        <v>42</v>
      </c>
      <c r="G2551" s="3"/>
      <c r="H2551" s="3"/>
      <c r="I2551" s="10" t="str">
        <f t="shared" si="39"/>
        <v>05114</v>
      </c>
    </row>
    <row r="2552" spans="1:9">
      <c r="A2552" s="66"/>
      <c r="C2552" s="68">
        <v>5114</v>
      </c>
      <c r="D2552" s="2" t="s">
        <v>43</v>
      </c>
      <c r="E2552" s="16" t="s">
        <v>1146</v>
      </c>
      <c r="F2552" s="69" t="s">
        <v>44</v>
      </c>
      <c r="G2552" s="3">
        <v>13</v>
      </c>
      <c r="H2552" s="3">
        <v>5519</v>
      </c>
      <c r="I2552" s="10" t="str">
        <f t="shared" si="39"/>
        <v>05114</v>
      </c>
    </row>
    <row r="2553" spans="1:9">
      <c r="A2553" s="66"/>
      <c r="C2553" s="68">
        <v>5114</v>
      </c>
      <c r="D2553" s="2" t="s">
        <v>45</v>
      </c>
      <c r="E2553" s="16" t="s">
        <v>1146</v>
      </c>
      <c r="F2553" s="69" t="s">
        <v>46</v>
      </c>
      <c r="G2553" s="3"/>
      <c r="H2553" s="3"/>
      <c r="I2553" s="10" t="str">
        <f t="shared" si="39"/>
        <v>05114</v>
      </c>
    </row>
    <row r="2554" spans="1:9">
      <c r="A2554" s="66"/>
      <c r="C2554" s="68">
        <v>5114</v>
      </c>
      <c r="D2554" s="2" t="s">
        <v>47</v>
      </c>
      <c r="E2554" s="16" t="s">
        <v>1146</v>
      </c>
      <c r="F2554" s="69" t="s">
        <v>48</v>
      </c>
      <c r="G2554" s="3">
        <v>3</v>
      </c>
      <c r="H2554" s="3">
        <v>110</v>
      </c>
      <c r="I2554" s="10" t="str">
        <f t="shared" si="39"/>
        <v>05114</v>
      </c>
    </row>
    <row r="2555" spans="1:9">
      <c r="A2555" s="66"/>
      <c r="C2555" s="68">
        <v>5114</v>
      </c>
      <c r="D2555" s="2" t="s">
        <v>49</v>
      </c>
      <c r="E2555" s="14" t="s">
        <v>1144</v>
      </c>
      <c r="F2555" s="69" t="s">
        <v>50</v>
      </c>
      <c r="G2555" s="3">
        <v>5</v>
      </c>
      <c r="H2555" s="3"/>
      <c r="I2555" s="10" t="str">
        <f t="shared" si="39"/>
        <v>05114</v>
      </c>
    </row>
    <row r="2556" spans="1:9">
      <c r="A2556" s="66"/>
      <c r="C2556" s="68">
        <v>5114</v>
      </c>
      <c r="D2556" s="2" t="s">
        <v>51</v>
      </c>
      <c r="E2556" s="15" t="s">
        <v>1145</v>
      </c>
      <c r="F2556" s="69" t="s">
        <v>52</v>
      </c>
      <c r="G2556" s="3">
        <v>7</v>
      </c>
      <c r="H2556" s="3">
        <v>2683</v>
      </c>
      <c r="I2556" s="10" t="str">
        <f t="shared" si="39"/>
        <v>05114</v>
      </c>
    </row>
    <row r="2557" spans="1:9">
      <c r="A2557" s="66"/>
      <c r="C2557" s="68">
        <v>5114</v>
      </c>
      <c r="D2557" s="2" t="s">
        <v>53</v>
      </c>
      <c r="E2557" s="15" t="s">
        <v>1145</v>
      </c>
      <c r="F2557" s="69" t="s">
        <v>54</v>
      </c>
      <c r="G2557" s="3">
        <v>12</v>
      </c>
      <c r="H2557" s="3">
        <v>1068</v>
      </c>
      <c r="I2557" s="10" t="str">
        <f t="shared" si="39"/>
        <v>05114</v>
      </c>
    </row>
    <row r="2558" spans="1:9">
      <c r="A2558" s="66"/>
      <c r="C2558" s="68">
        <v>5114</v>
      </c>
      <c r="D2558" s="2" t="s">
        <v>55</v>
      </c>
      <c r="E2558" s="21" t="s">
        <v>1152</v>
      </c>
      <c r="F2558" s="69" t="s">
        <v>56</v>
      </c>
      <c r="G2558" s="3">
        <v>4</v>
      </c>
      <c r="H2558" s="3"/>
      <c r="I2558" s="10" t="str">
        <f t="shared" si="39"/>
        <v>05114</v>
      </c>
    </row>
    <row r="2559" spans="1:9">
      <c r="A2559" s="66"/>
      <c r="C2559" s="68">
        <v>5114</v>
      </c>
      <c r="D2559" s="2" t="s">
        <v>57</v>
      </c>
      <c r="E2559" s="21" t="s">
        <v>1152</v>
      </c>
      <c r="F2559" s="69" t="s">
        <v>58</v>
      </c>
      <c r="G2559" s="3">
        <v>5</v>
      </c>
      <c r="H2559" s="3">
        <v>455</v>
      </c>
      <c r="I2559" s="10" t="str">
        <f t="shared" si="39"/>
        <v>05114</v>
      </c>
    </row>
    <row r="2560" spans="1:9">
      <c r="A2560" s="66"/>
      <c r="C2560" s="68">
        <v>5114</v>
      </c>
      <c r="D2560" s="2" t="s">
        <v>59</v>
      </c>
      <c r="E2560" s="21" t="s">
        <v>1152</v>
      </c>
      <c r="F2560" s="69" t="s">
        <v>60</v>
      </c>
      <c r="G2560" s="3">
        <v>19</v>
      </c>
      <c r="H2560" s="3">
        <v>2267</v>
      </c>
      <c r="I2560" s="10" t="str">
        <f t="shared" si="39"/>
        <v>05114</v>
      </c>
    </row>
    <row r="2561" spans="1:9">
      <c r="A2561" s="66"/>
      <c r="C2561" s="68">
        <v>5114</v>
      </c>
      <c r="D2561" s="2" t="s">
        <v>61</v>
      </c>
      <c r="E2561" s="20" t="s">
        <v>1151</v>
      </c>
      <c r="F2561" s="69" t="s">
        <v>62</v>
      </c>
      <c r="G2561" s="3">
        <v>1</v>
      </c>
      <c r="H2561" s="3"/>
      <c r="I2561" s="10" t="str">
        <f t="shared" si="39"/>
        <v>05114</v>
      </c>
    </row>
    <row r="2562" spans="1:9">
      <c r="A2562" s="66"/>
      <c r="C2562" s="68">
        <v>5114</v>
      </c>
      <c r="D2562" s="2" t="s">
        <v>63</v>
      </c>
      <c r="E2562" s="20" t="s">
        <v>1151</v>
      </c>
      <c r="F2562" s="69" t="s">
        <v>64</v>
      </c>
      <c r="G2562" s="3">
        <v>2</v>
      </c>
      <c r="H2562" s="3"/>
      <c r="I2562" s="10" t="str">
        <f t="shared" si="39"/>
        <v>05114</v>
      </c>
    </row>
    <row r="2563" spans="1:9">
      <c r="A2563" s="66"/>
      <c r="C2563" s="68">
        <v>5114</v>
      </c>
      <c r="D2563" s="2" t="s">
        <v>65</v>
      </c>
      <c r="E2563" s="19" t="s">
        <v>1150</v>
      </c>
      <c r="F2563" s="69" t="s">
        <v>66</v>
      </c>
      <c r="G2563" s="3"/>
      <c r="H2563" s="3"/>
      <c r="I2563" s="10" t="str">
        <f t="shared" si="39"/>
        <v>05114</v>
      </c>
    </row>
    <row r="2564" spans="1:9">
      <c r="A2564" s="66"/>
      <c r="C2564" s="68">
        <v>5114</v>
      </c>
      <c r="D2564" s="2" t="s">
        <v>67</v>
      </c>
      <c r="E2564" s="22" t="s">
        <v>1153</v>
      </c>
      <c r="F2564" s="69" t="s">
        <v>68</v>
      </c>
      <c r="G2564" s="3">
        <v>3</v>
      </c>
      <c r="H2564" s="3">
        <v>85</v>
      </c>
      <c r="I2564" s="10" t="str">
        <f t="shared" si="39"/>
        <v>05114</v>
      </c>
    </row>
    <row r="2565" spans="1:9">
      <c r="A2565" s="66"/>
      <c r="C2565" s="68">
        <v>5114</v>
      </c>
      <c r="D2565" s="2" t="s">
        <v>69</v>
      </c>
      <c r="E2565" s="21" t="s">
        <v>1152</v>
      </c>
      <c r="F2565" s="69" t="s">
        <v>70</v>
      </c>
      <c r="G2565" s="3">
        <v>11</v>
      </c>
      <c r="H2565" s="3">
        <v>1531</v>
      </c>
      <c r="I2565" s="10" t="str">
        <f t="shared" si="39"/>
        <v>05114</v>
      </c>
    </row>
    <row r="2566" spans="1:9">
      <c r="A2566" s="66"/>
      <c r="C2566" s="66">
        <v>5114</v>
      </c>
      <c r="E2566" s="71"/>
      <c r="F2566" s="69" t="s">
        <v>71</v>
      </c>
      <c r="G2566" s="3">
        <v>117</v>
      </c>
      <c r="H2566" s="3">
        <v>22015</v>
      </c>
      <c r="I2566" s="10" t="str">
        <f t="shared" si="39"/>
        <v>05114</v>
      </c>
    </row>
    <row r="2567" spans="1:9">
      <c r="A2567" s="65" t="s">
        <v>229</v>
      </c>
      <c r="B2567" s="2" t="s">
        <v>230</v>
      </c>
      <c r="C2567" s="68">
        <v>5116</v>
      </c>
      <c r="D2567" s="2" t="s">
        <v>9</v>
      </c>
      <c r="E2567" s="14" t="s">
        <v>1144</v>
      </c>
      <c r="F2567" s="69" t="s">
        <v>10</v>
      </c>
      <c r="G2567" s="3"/>
      <c r="H2567" s="3"/>
      <c r="I2567" s="10" t="str">
        <f t="shared" si="39"/>
        <v>05116</v>
      </c>
    </row>
    <row r="2568" spans="1:9">
      <c r="A2568" s="66"/>
      <c r="C2568" s="68">
        <v>5116</v>
      </c>
      <c r="D2568" s="2" t="s">
        <v>11</v>
      </c>
      <c r="E2568" s="14" t="s">
        <v>1144</v>
      </c>
      <c r="F2568" s="69" t="s">
        <v>12</v>
      </c>
      <c r="G2568" s="3"/>
      <c r="H2568" s="3"/>
      <c r="I2568" s="10" t="str">
        <f t="shared" si="39"/>
        <v>05116</v>
      </c>
    </row>
    <row r="2569" spans="1:9">
      <c r="A2569" s="66"/>
      <c r="C2569" s="68">
        <v>5116</v>
      </c>
      <c r="D2569" s="2" t="s">
        <v>13</v>
      </c>
      <c r="E2569" s="14" t="s">
        <v>1144</v>
      </c>
      <c r="F2569" s="69" t="s">
        <v>14</v>
      </c>
      <c r="G2569" s="3"/>
      <c r="H2569" s="3"/>
      <c r="I2569" s="10" t="str">
        <f t="shared" ref="I2569:I2632" si="40">IF(A2569="",I2568,A2569)</f>
        <v>05116</v>
      </c>
    </row>
    <row r="2570" spans="1:9">
      <c r="A2570" s="66"/>
      <c r="C2570" s="68">
        <v>5116</v>
      </c>
      <c r="D2570" s="2" t="s">
        <v>15</v>
      </c>
      <c r="E2570" s="15" t="s">
        <v>1145</v>
      </c>
      <c r="F2570" s="69" t="s">
        <v>16</v>
      </c>
      <c r="G2570" s="3"/>
      <c r="H2570" s="3"/>
      <c r="I2570" s="10" t="str">
        <f t="shared" si="40"/>
        <v>05116</v>
      </c>
    </row>
    <row r="2571" spans="1:9">
      <c r="A2571" s="66"/>
      <c r="C2571" s="68">
        <v>5116</v>
      </c>
      <c r="D2571" s="2" t="s">
        <v>17</v>
      </c>
      <c r="E2571" s="14" t="s">
        <v>1144</v>
      </c>
      <c r="F2571" s="69" t="s">
        <v>18</v>
      </c>
      <c r="G2571" s="3"/>
      <c r="H2571" s="3"/>
      <c r="I2571" s="10" t="str">
        <f t="shared" si="40"/>
        <v>05116</v>
      </c>
    </row>
    <row r="2572" spans="1:9">
      <c r="A2572" s="66"/>
      <c r="C2572" s="68">
        <v>5116</v>
      </c>
      <c r="D2572" s="2" t="s">
        <v>19</v>
      </c>
      <c r="E2572" s="14" t="s">
        <v>1144</v>
      </c>
      <c r="F2572" s="69" t="s">
        <v>20</v>
      </c>
      <c r="G2572" s="3"/>
      <c r="H2572" s="3"/>
      <c r="I2572" s="10" t="str">
        <f t="shared" si="40"/>
        <v>05116</v>
      </c>
    </row>
    <row r="2573" spans="1:9">
      <c r="A2573" s="66"/>
      <c r="C2573" s="68">
        <v>5116</v>
      </c>
      <c r="D2573" s="2" t="s">
        <v>21</v>
      </c>
      <c r="E2573" s="4"/>
      <c r="F2573" s="69" t="s">
        <v>22</v>
      </c>
      <c r="G2573" s="3">
        <v>109</v>
      </c>
      <c r="H2573" s="3">
        <v>13740</v>
      </c>
      <c r="I2573" s="10" t="str">
        <f t="shared" si="40"/>
        <v>05116</v>
      </c>
    </row>
    <row r="2574" spans="1:9">
      <c r="A2574" s="66"/>
      <c r="C2574" s="68">
        <v>5116</v>
      </c>
      <c r="D2574" s="2" t="s">
        <v>23</v>
      </c>
      <c r="E2574" s="17" t="s">
        <v>1147</v>
      </c>
      <c r="F2574" s="69" t="s">
        <v>24</v>
      </c>
      <c r="G2574" s="3">
        <v>11</v>
      </c>
      <c r="H2574" s="3"/>
      <c r="I2574" s="10" t="str">
        <f t="shared" si="40"/>
        <v>05116</v>
      </c>
    </row>
    <row r="2575" spans="1:9">
      <c r="A2575" s="66"/>
      <c r="C2575" s="68">
        <v>5116</v>
      </c>
      <c r="D2575" s="2" t="s">
        <v>25</v>
      </c>
      <c r="E2575" s="17" t="s">
        <v>1147</v>
      </c>
      <c r="F2575" s="69" t="s">
        <v>26</v>
      </c>
      <c r="G2575" s="3">
        <v>2</v>
      </c>
      <c r="H2575" s="3"/>
      <c r="I2575" s="10" t="str">
        <f t="shared" si="40"/>
        <v>05116</v>
      </c>
    </row>
    <row r="2576" spans="1:9">
      <c r="A2576" s="66"/>
      <c r="C2576" s="68">
        <v>5116</v>
      </c>
      <c r="D2576" s="2" t="s">
        <v>27</v>
      </c>
      <c r="E2576" s="17" t="s">
        <v>1147</v>
      </c>
      <c r="F2576" s="69" t="s">
        <v>28</v>
      </c>
      <c r="G2576" s="3"/>
      <c r="H2576" s="3"/>
      <c r="I2576" s="10" t="str">
        <f t="shared" si="40"/>
        <v>05116</v>
      </c>
    </row>
    <row r="2577" spans="1:9">
      <c r="A2577" s="66"/>
      <c r="C2577" s="68">
        <v>5116</v>
      </c>
      <c r="D2577" s="2" t="s">
        <v>29</v>
      </c>
      <c r="E2577" s="18" t="s">
        <v>1148</v>
      </c>
      <c r="F2577" s="69" t="s">
        <v>30</v>
      </c>
      <c r="G2577" s="3">
        <v>4</v>
      </c>
      <c r="H2577" s="3">
        <v>699</v>
      </c>
      <c r="I2577" s="10" t="str">
        <f t="shared" si="40"/>
        <v>05116</v>
      </c>
    </row>
    <row r="2578" spans="1:9">
      <c r="A2578" s="66"/>
      <c r="C2578" s="68">
        <v>5116</v>
      </c>
      <c r="D2578" s="2" t="s">
        <v>31</v>
      </c>
      <c r="E2578" s="18" t="s">
        <v>1148</v>
      </c>
      <c r="F2578" s="69" t="s">
        <v>32</v>
      </c>
      <c r="G2578" s="3">
        <v>6</v>
      </c>
      <c r="H2578" s="3">
        <v>688</v>
      </c>
      <c r="I2578" s="10" t="str">
        <f t="shared" si="40"/>
        <v>05116</v>
      </c>
    </row>
    <row r="2579" spans="1:9">
      <c r="A2579" s="66"/>
      <c r="C2579" s="68">
        <v>5116</v>
      </c>
      <c r="D2579" s="2" t="s">
        <v>33</v>
      </c>
      <c r="E2579" s="18" t="s">
        <v>1148</v>
      </c>
      <c r="F2579" s="69" t="s">
        <v>34</v>
      </c>
      <c r="G2579" s="3"/>
      <c r="H2579" s="3"/>
      <c r="I2579" s="10" t="str">
        <f t="shared" si="40"/>
        <v>05116</v>
      </c>
    </row>
    <row r="2580" spans="1:9">
      <c r="A2580" s="66"/>
      <c r="C2580" s="68">
        <v>5116</v>
      </c>
      <c r="D2580" s="2" t="s">
        <v>35</v>
      </c>
      <c r="E2580" s="19" t="s">
        <v>1150</v>
      </c>
      <c r="F2580" s="69" t="s">
        <v>36</v>
      </c>
      <c r="G2580" s="3">
        <v>2</v>
      </c>
      <c r="H2580" s="3"/>
      <c r="I2580" s="10" t="str">
        <f t="shared" si="40"/>
        <v>05116</v>
      </c>
    </row>
    <row r="2581" spans="1:9">
      <c r="A2581" s="66"/>
      <c r="C2581" s="68">
        <v>5116</v>
      </c>
      <c r="D2581" s="2" t="s">
        <v>37</v>
      </c>
      <c r="E2581" s="23" t="s">
        <v>1149</v>
      </c>
      <c r="F2581" s="69" t="s">
        <v>38</v>
      </c>
      <c r="G2581" s="3">
        <v>4</v>
      </c>
      <c r="H2581" s="3">
        <v>271</v>
      </c>
      <c r="I2581" s="10" t="str">
        <f t="shared" si="40"/>
        <v>05116</v>
      </c>
    </row>
    <row r="2582" spans="1:9">
      <c r="A2582" s="66"/>
      <c r="C2582" s="68">
        <v>5116</v>
      </c>
      <c r="D2582" s="2" t="s">
        <v>39</v>
      </c>
      <c r="E2582" s="23" t="s">
        <v>1149</v>
      </c>
      <c r="F2582" s="69" t="s">
        <v>40</v>
      </c>
      <c r="G2582" s="3">
        <v>6</v>
      </c>
      <c r="H2582" s="3">
        <v>408</v>
      </c>
      <c r="I2582" s="10" t="str">
        <f t="shared" si="40"/>
        <v>05116</v>
      </c>
    </row>
    <row r="2583" spans="1:9">
      <c r="A2583" s="66"/>
      <c r="C2583" s="68">
        <v>5116</v>
      </c>
      <c r="D2583" s="2" t="s">
        <v>41</v>
      </c>
      <c r="E2583" s="16" t="s">
        <v>1146</v>
      </c>
      <c r="F2583" s="69" t="s">
        <v>42</v>
      </c>
      <c r="G2583" s="3">
        <v>2</v>
      </c>
      <c r="H2583" s="3"/>
      <c r="I2583" s="10" t="str">
        <f t="shared" si="40"/>
        <v>05116</v>
      </c>
    </row>
    <row r="2584" spans="1:9">
      <c r="A2584" s="66"/>
      <c r="C2584" s="68">
        <v>5116</v>
      </c>
      <c r="D2584" s="2" t="s">
        <v>43</v>
      </c>
      <c r="E2584" s="16" t="s">
        <v>1146</v>
      </c>
      <c r="F2584" s="69" t="s">
        <v>44</v>
      </c>
      <c r="G2584" s="3">
        <v>3</v>
      </c>
      <c r="H2584" s="3"/>
      <c r="I2584" s="10" t="str">
        <f t="shared" si="40"/>
        <v>05116</v>
      </c>
    </row>
    <row r="2585" spans="1:9">
      <c r="A2585" s="66"/>
      <c r="C2585" s="68">
        <v>5116</v>
      </c>
      <c r="D2585" s="2" t="s">
        <v>45</v>
      </c>
      <c r="E2585" s="16" t="s">
        <v>1146</v>
      </c>
      <c r="F2585" s="69" t="s">
        <v>46</v>
      </c>
      <c r="G2585" s="3"/>
      <c r="H2585" s="3"/>
      <c r="I2585" s="10" t="str">
        <f t="shared" si="40"/>
        <v>05116</v>
      </c>
    </row>
    <row r="2586" spans="1:9">
      <c r="A2586" s="66"/>
      <c r="C2586" s="68">
        <v>5116</v>
      </c>
      <c r="D2586" s="2" t="s">
        <v>47</v>
      </c>
      <c r="E2586" s="16" t="s">
        <v>1146</v>
      </c>
      <c r="F2586" s="69" t="s">
        <v>48</v>
      </c>
      <c r="G2586" s="3">
        <v>6</v>
      </c>
      <c r="H2586" s="3">
        <v>321</v>
      </c>
      <c r="I2586" s="10" t="str">
        <f t="shared" si="40"/>
        <v>05116</v>
      </c>
    </row>
    <row r="2587" spans="1:9">
      <c r="A2587" s="66"/>
      <c r="C2587" s="68">
        <v>5116</v>
      </c>
      <c r="D2587" s="2" t="s">
        <v>49</v>
      </c>
      <c r="E2587" s="14" t="s">
        <v>1144</v>
      </c>
      <c r="F2587" s="69" t="s">
        <v>50</v>
      </c>
      <c r="G2587" s="3">
        <v>6</v>
      </c>
      <c r="H2587" s="3">
        <v>212</v>
      </c>
      <c r="I2587" s="10" t="str">
        <f t="shared" si="40"/>
        <v>05116</v>
      </c>
    </row>
    <row r="2588" spans="1:9">
      <c r="A2588" s="66"/>
      <c r="C2588" s="68">
        <v>5116</v>
      </c>
      <c r="D2588" s="2" t="s">
        <v>51</v>
      </c>
      <c r="E2588" s="15" t="s">
        <v>1145</v>
      </c>
      <c r="F2588" s="69" t="s">
        <v>52</v>
      </c>
      <c r="G2588" s="3">
        <v>3</v>
      </c>
      <c r="H2588" s="3"/>
      <c r="I2588" s="10" t="str">
        <f t="shared" si="40"/>
        <v>05116</v>
      </c>
    </row>
    <row r="2589" spans="1:9">
      <c r="A2589" s="66"/>
      <c r="C2589" s="68">
        <v>5116</v>
      </c>
      <c r="D2589" s="2" t="s">
        <v>53</v>
      </c>
      <c r="E2589" s="15" t="s">
        <v>1145</v>
      </c>
      <c r="F2589" s="69" t="s">
        <v>54</v>
      </c>
      <c r="G2589" s="3">
        <v>10</v>
      </c>
      <c r="H2589" s="3">
        <v>1118</v>
      </c>
      <c r="I2589" s="10" t="str">
        <f t="shared" si="40"/>
        <v>05116</v>
      </c>
    </row>
    <row r="2590" spans="1:9">
      <c r="A2590" s="66"/>
      <c r="C2590" s="68">
        <v>5116</v>
      </c>
      <c r="D2590" s="2" t="s">
        <v>55</v>
      </c>
      <c r="E2590" s="21" t="s">
        <v>1152</v>
      </c>
      <c r="F2590" s="69" t="s">
        <v>56</v>
      </c>
      <c r="G2590" s="3">
        <v>6</v>
      </c>
      <c r="H2590" s="3">
        <v>1742</v>
      </c>
      <c r="I2590" s="10" t="str">
        <f t="shared" si="40"/>
        <v>05116</v>
      </c>
    </row>
    <row r="2591" spans="1:9">
      <c r="A2591" s="66"/>
      <c r="C2591" s="68">
        <v>5116</v>
      </c>
      <c r="D2591" s="2" t="s">
        <v>57</v>
      </c>
      <c r="E2591" s="21" t="s">
        <v>1152</v>
      </c>
      <c r="F2591" s="69" t="s">
        <v>58</v>
      </c>
      <c r="G2591" s="3">
        <v>7</v>
      </c>
      <c r="H2591" s="3">
        <v>1246</v>
      </c>
      <c r="I2591" s="10" t="str">
        <f t="shared" si="40"/>
        <v>05116</v>
      </c>
    </row>
    <row r="2592" spans="1:9">
      <c r="A2592" s="66"/>
      <c r="C2592" s="68">
        <v>5116</v>
      </c>
      <c r="D2592" s="2" t="s">
        <v>59</v>
      </c>
      <c r="E2592" s="21" t="s">
        <v>1152</v>
      </c>
      <c r="F2592" s="69" t="s">
        <v>60</v>
      </c>
      <c r="G2592" s="3">
        <v>16</v>
      </c>
      <c r="H2592" s="3">
        <v>3584</v>
      </c>
      <c r="I2592" s="10" t="str">
        <f t="shared" si="40"/>
        <v>05116</v>
      </c>
    </row>
    <row r="2593" spans="1:9">
      <c r="A2593" s="66"/>
      <c r="C2593" s="68">
        <v>5116</v>
      </c>
      <c r="D2593" s="2" t="s">
        <v>61</v>
      </c>
      <c r="E2593" s="20" t="s">
        <v>1151</v>
      </c>
      <c r="F2593" s="69" t="s">
        <v>62</v>
      </c>
      <c r="G2593" s="3"/>
      <c r="H2593" s="3"/>
      <c r="I2593" s="10" t="str">
        <f t="shared" si="40"/>
        <v>05116</v>
      </c>
    </row>
    <row r="2594" spans="1:9">
      <c r="A2594" s="66"/>
      <c r="C2594" s="68">
        <v>5116</v>
      </c>
      <c r="D2594" s="2" t="s">
        <v>63</v>
      </c>
      <c r="E2594" s="20" t="s">
        <v>1151</v>
      </c>
      <c r="F2594" s="69" t="s">
        <v>64</v>
      </c>
      <c r="G2594" s="3">
        <v>2</v>
      </c>
      <c r="H2594" s="3"/>
      <c r="I2594" s="10" t="str">
        <f t="shared" si="40"/>
        <v>05116</v>
      </c>
    </row>
    <row r="2595" spans="1:9">
      <c r="A2595" s="66"/>
      <c r="C2595" s="68">
        <v>5116</v>
      </c>
      <c r="D2595" s="2" t="s">
        <v>65</v>
      </c>
      <c r="E2595" s="19" t="s">
        <v>1150</v>
      </c>
      <c r="F2595" s="69" t="s">
        <v>66</v>
      </c>
      <c r="G2595" s="3">
        <v>2</v>
      </c>
      <c r="H2595" s="3"/>
      <c r="I2595" s="10" t="str">
        <f t="shared" si="40"/>
        <v>05116</v>
      </c>
    </row>
    <row r="2596" spans="1:9">
      <c r="A2596" s="66"/>
      <c r="C2596" s="68">
        <v>5116</v>
      </c>
      <c r="D2596" s="2" t="s">
        <v>67</v>
      </c>
      <c r="E2596" s="22" t="s">
        <v>1153</v>
      </c>
      <c r="F2596" s="69" t="s">
        <v>68</v>
      </c>
      <c r="G2596" s="3">
        <v>3</v>
      </c>
      <c r="H2596" s="3">
        <v>261</v>
      </c>
      <c r="I2596" s="10" t="str">
        <f t="shared" si="40"/>
        <v>05116</v>
      </c>
    </row>
    <row r="2597" spans="1:9">
      <c r="A2597" s="66"/>
      <c r="C2597" s="68">
        <v>5116</v>
      </c>
      <c r="D2597" s="2" t="s">
        <v>69</v>
      </c>
      <c r="E2597" s="21" t="s">
        <v>1152</v>
      </c>
      <c r="F2597" s="69" t="s">
        <v>70</v>
      </c>
      <c r="G2597" s="3">
        <v>8</v>
      </c>
      <c r="H2597" s="3"/>
      <c r="I2597" s="10" t="str">
        <f t="shared" si="40"/>
        <v>05116</v>
      </c>
    </row>
    <row r="2598" spans="1:9">
      <c r="A2598" s="66"/>
      <c r="C2598" s="66">
        <v>5116</v>
      </c>
      <c r="E2598" s="71"/>
      <c r="F2598" s="69" t="s">
        <v>71</v>
      </c>
      <c r="G2598" s="3">
        <v>109</v>
      </c>
      <c r="H2598" s="3">
        <v>13740</v>
      </c>
      <c r="I2598" s="10" t="str">
        <f t="shared" si="40"/>
        <v>05116</v>
      </c>
    </row>
    <row r="2599" spans="1:9">
      <c r="A2599" s="65" t="s">
        <v>231</v>
      </c>
      <c r="B2599" s="2" t="s">
        <v>232</v>
      </c>
      <c r="C2599" s="68">
        <v>5117</v>
      </c>
      <c r="D2599" s="2" t="s">
        <v>9</v>
      </c>
      <c r="E2599" s="14" t="s">
        <v>1144</v>
      </c>
      <c r="F2599" s="69" t="s">
        <v>10</v>
      </c>
      <c r="G2599" s="3"/>
      <c r="H2599" s="3"/>
      <c r="I2599" s="10" t="str">
        <f t="shared" si="40"/>
        <v>05117</v>
      </c>
    </row>
    <row r="2600" spans="1:9">
      <c r="A2600" s="66"/>
      <c r="C2600" s="68">
        <v>5117</v>
      </c>
      <c r="D2600" s="2" t="s">
        <v>11</v>
      </c>
      <c r="E2600" s="14" t="s">
        <v>1144</v>
      </c>
      <c r="F2600" s="69" t="s">
        <v>12</v>
      </c>
      <c r="G2600" s="3"/>
      <c r="H2600" s="3"/>
      <c r="I2600" s="10" t="str">
        <f t="shared" si="40"/>
        <v>05117</v>
      </c>
    </row>
    <row r="2601" spans="1:9">
      <c r="A2601" s="66"/>
      <c r="C2601" s="68">
        <v>5117</v>
      </c>
      <c r="D2601" s="2" t="s">
        <v>13</v>
      </c>
      <c r="E2601" s="14" t="s">
        <v>1144</v>
      </c>
      <c r="F2601" s="69" t="s">
        <v>14</v>
      </c>
      <c r="G2601" s="3"/>
      <c r="H2601" s="3"/>
      <c r="I2601" s="10" t="str">
        <f t="shared" si="40"/>
        <v>05117</v>
      </c>
    </row>
    <row r="2602" spans="1:9">
      <c r="A2602" s="66"/>
      <c r="C2602" s="68">
        <v>5117</v>
      </c>
      <c r="D2602" s="2" t="s">
        <v>15</v>
      </c>
      <c r="E2602" s="15" t="s">
        <v>1145</v>
      </c>
      <c r="F2602" s="69" t="s">
        <v>16</v>
      </c>
      <c r="G2602" s="3"/>
      <c r="H2602" s="3"/>
      <c r="I2602" s="10" t="str">
        <f t="shared" si="40"/>
        <v>05117</v>
      </c>
    </row>
    <row r="2603" spans="1:9">
      <c r="A2603" s="66"/>
      <c r="C2603" s="68">
        <v>5117</v>
      </c>
      <c r="D2603" s="2" t="s">
        <v>17</v>
      </c>
      <c r="E2603" s="14" t="s">
        <v>1144</v>
      </c>
      <c r="F2603" s="69" t="s">
        <v>18</v>
      </c>
      <c r="G2603" s="3"/>
      <c r="H2603" s="3"/>
      <c r="I2603" s="10" t="str">
        <f t="shared" si="40"/>
        <v>05117</v>
      </c>
    </row>
    <row r="2604" spans="1:9">
      <c r="A2604" s="66"/>
      <c r="C2604" s="68">
        <v>5117</v>
      </c>
      <c r="D2604" s="2" t="s">
        <v>19</v>
      </c>
      <c r="E2604" s="14" t="s">
        <v>1144</v>
      </c>
      <c r="F2604" s="69" t="s">
        <v>20</v>
      </c>
      <c r="G2604" s="3"/>
      <c r="H2604" s="3"/>
      <c r="I2604" s="10" t="str">
        <f t="shared" si="40"/>
        <v>05117</v>
      </c>
    </row>
    <row r="2605" spans="1:9">
      <c r="A2605" s="66"/>
      <c r="C2605" s="68">
        <v>5117</v>
      </c>
      <c r="D2605" s="2" t="s">
        <v>21</v>
      </c>
      <c r="E2605" s="4"/>
      <c r="F2605" s="69" t="s">
        <v>22</v>
      </c>
      <c r="G2605" s="3">
        <v>72</v>
      </c>
      <c r="H2605" s="3">
        <v>10959</v>
      </c>
      <c r="I2605" s="10" t="str">
        <f t="shared" si="40"/>
        <v>05117</v>
      </c>
    </row>
    <row r="2606" spans="1:9">
      <c r="A2606" s="66"/>
      <c r="C2606" s="68">
        <v>5117</v>
      </c>
      <c r="D2606" s="2" t="s">
        <v>23</v>
      </c>
      <c r="E2606" s="17" t="s">
        <v>1147</v>
      </c>
      <c r="F2606" s="69" t="s">
        <v>24</v>
      </c>
      <c r="G2606" s="3">
        <v>9</v>
      </c>
      <c r="H2606" s="3">
        <v>411</v>
      </c>
      <c r="I2606" s="10" t="str">
        <f t="shared" si="40"/>
        <v>05117</v>
      </c>
    </row>
    <row r="2607" spans="1:9">
      <c r="A2607" s="66"/>
      <c r="C2607" s="68">
        <v>5117</v>
      </c>
      <c r="D2607" s="2" t="s">
        <v>25</v>
      </c>
      <c r="E2607" s="17" t="s">
        <v>1147</v>
      </c>
      <c r="F2607" s="69" t="s">
        <v>26</v>
      </c>
      <c r="G2607" s="3">
        <v>1</v>
      </c>
      <c r="H2607" s="3"/>
      <c r="I2607" s="10" t="str">
        <f t="shared" si="40"/>
        <v>05117</v>
      </c>
    </row>
    <row r="2608" spans="1:9">
      <c r="A2608" s="66"/>
      <c r="C2608" s="68">
        <v>5117</v>
      </c>
      <c r="D2608" s="2" t="s">
        <v>27</v>
      </c>
      <c r="E2608" s="17" t="s">
        <v>1147</v>
      </c>
      <c r="F2608" s="69" t="s">
        <v>28</v>
      </c>
      <c r="G2608" s="3"/>
      <c r="H2608" s="3"/>
      <c r="I2608" s="10" t="str">
        <f t="shared" si="40"/>
        <v>05117</v>
      </c>
    </row>
    <row r="2609" spans="1:9">
      <c r="A2609" s="66"/>
      <c r="C2609" s="68">
        <v>5117</v>
      </c>
      <c r="D2609" s="2" t="s">
        <v>29</v>
      </c>
      <c r="E2609" s="18" t="s">
        <v>1148</v>
      </c>
      <c r="F2609" s="69" t="s">
        <v>30</v>
      </c>
      <c r="G2609" s="3">
        <v>1</v>
      </c>
      <c r="H2609" s="3"/>
      <c r="I2609" s="10" t="str">
        <f t="shared" si="40"/>
        <v>05117</v>
      </c>
    </row>
    <row r="2610" spans="1:9">
      <c r="A2610" s="66"/>
      <c r="C2610" s="68">
        <v>5117</v>
      </c>
      <c r="D2610" s="2" t="s">
        <v>31</v>
      </c>
      <c r="E2610" s="18" t="s">
        <v>1148</v>
      </c>
      <c r="F2610" s="69" t="s">
        <v>32</v>
      </c>
      <c r="G2610" s="3"/>
      <c r="H2610" s="3"/>
      <c r="I2610" s="10" t="str">
        <f t="shared" si="40"/>
        <v>05117</v>
      </c>
    </row>
    <row r="2611" spans="1:9">
      <c r="A2611" s="66"/>
      <c r="C2611" s="68">
        <v>5117</v>
      </c>
      <c r="D2611" s="2" t="s">
        <v>33</v>
      </c>
      <c r="E2611" s="18" t="s">
        <v>1148</v>
      </c>
      <c r="F2611" s="69" t="s">
        <v>34</v>
      </c>
      <c r="G2611" s="3">
        <v>2</v>
      </c>
      <c r="H2611" s="3"/>
      <c r="I2611" s="10" t="str">
        <f t="shared" si="40"/>
        <v>05117</v>
      </c>
    </row>
    <row r="2612" spans="1:9">
      <c r="A2612" s="66"/>
      <c r="C2612" s="68">
        <v>5117</v>
      </c>
      <c r="D2612" s="2" t="s">
        <v>35</v>
      </c>
      <c r="E2612" s="19" t="s">
        <v>1150</v>
      </c>
      <c r="F2612" s="69" t="s">
        <v>36</v>
      </c>
      <c r="G2612" s="3">
        <v>2</v>
      </c>
      <c r="H2612" s="3"/>
      <c r="I2612" s="10" t="str">
        <f t="shared" si="40"/>
        <v>05117</v>
      </c>
    </row>
    <row r="2613" spans="1:9">
      <c r="A2613" s="66"/>
      <c r="C2613" s="68">
        <v>5117</v>
      </c>
      <c r="D2613" s="2" t="s">
        <v>37</v>
      </c>
      <c r="E2613" s="23" t="s">
        <v>1149</v>
      </c>
      <c r="F2613" s="69" t="s">
        <v>38</v>
      </c>
      <c r="G2613" s="3"/>
      <c r="H2613" s="3"/>
      <c r="I2613" s="10" t="str">
        <f t="shared" si="40"/>
        <v>05117</v>
      </c>
    </row>
    <row r="2614" spans="1:9">
      <c r="A2614" s="66"/>
      <c r="C2614" s="68">
        <v>5117</v>
      </c>
      <c r="D2614" s="2" t="s">
        <v>39</v>
      </c>
      <c r="E2614" s="23" t="s">
        <v>1149</v>
      </c>
      <c r="F2614" s="69" t="s">
        <v>40</v>
      </c>
      <c r="G2614" s="3"/>
      <c r="H2614" s="3"/>
      <c r="I2614" s="10" t="str">
        <f t="shared" si="40"/>
        <v>05117</v>
      </c>
    </row>
    <row r="2615" spans="1:9">
      <c r="A2615" s="66"/>
      <c r="C2615" s="68">
        <v>5117</v>
      </c>
      <c r="D2615" s="2" t="s">
        <v>41</v>
      </c>
      <c r="E2615" s="16" t="s">
        <v>1146</v>
      </c>
      <c r="F2615" s="69" t="s">
        <v>42</v>
      </c>
      <c r="G2615" s="3"/>
      <c r="H2615" s="3"/>
      <c r="I2615" s="10" t="str">
        <f t="shared" si="40"/>
        <v>05117</v>
      </c>
    </row>
    <row r="2616" spans="1:9">
      <c r="A2616" s="66"/>
      <c r="C2616" s="68">
        <v>5117</v>
      </c>
      <c r="D2616" s="2" t="s">
        <v>43</v>
      </c>
      <c r="E2616" s="16" t="s">
        <v>1146</v>
      </c>
      <c r="F2616" s="69" t="s">
        <v>44</v>
      </c>
      <c r="G2616" s="3">
        <v>2</v>
      </c>
      <c r="H2616" s="3"/>
      <c r="I2616" s="10" t="str">
        <f t="shared" si="40"/>
        <v>05117</v>
      </c>
    </row>
    <row r="2617" spans="1:9">
      <c r="A2617" s="66"/>
      <c r="C2617" s="68">
        <v>5117</v>
      </c>
      <c r="D2617" s="2" t="s">
        <v>45</v>
      </c>
      <c r="E2617" s="16" t="s">
        <v>1146</v>
      </c>
      <c r="F2617" s="69" t="s">
        <v>46</v>
      </c>
      <c r="G2617" s="3"/>
      <c r="H2617" s="3"/>
      <c r="I2617" s="10" t="str">
        <f t="shared" si="40"/>
        <v>05117</v>
      </c>
    </row>
    <row r="2618" spans="1:9">
      <c r="A2618" s="66"/>
      <c r="C2618" s="68">
        <v>5117</v>
      </c>
      <c r="D2618" s="2" t="s">
        <v>47</v>
      </c>
      <c r="E2618" s="16" t="s">
        <v>1146</v>
      </c>
      <c r="F2618" s="69" t="s">
        <v>48</v>
      </c>
      <c r="G2618" s="3">
        <v>7</v>
      </c>
      <c r="H2618" s="3">
        <v>408</v>
      </c>
      <c r="I2618" s="10" t="str">
        <f t="shared" si="40"/>
        <v>05117</v>
      </c>
    </row>
    <row r="2619" spans="1:9">
      <c r="A2619" s="66"/>
      <c r="C2619" s="68">
        <v>5117</v>
      </c>
      <c r="D2619" s="2" t="s">
        <v>49</v>
      </c>
      <c r="E2619" s="14" t="s">
        <v>1144</v>
      </c>
      <c r="F2619" s="69" t="s">
        <v>50</v>
      </c>
      <c r="G2619" s="3">
        <v>4</v>
      </c>
      <c r="H2619" s="3">
        <v>98</v>
      </c>
      <c r="I2619" s="10" t="str">
        <f t="shared" si="40"/>
        <v>05117</v>
      </c>
    </row>
    <row r="2620" spans="1:9">
      <c r="A2620" s="66"/>
      <c r="C2620" s="68">
        <v>5117</v>
      </c>
      <c r="D2620" s="2" t="s">
        <v>51</v>
      </c>
      <c r="E2620" s="15" t="s">
        <v>1145</v>
      </c>
      <c r="F2620" s="69" t="s">
        <v>52</v>
      </c>
      <c r="G2620" s="3">
        <v>4</v>
      </c>
      <c r="H2620" s="3">
        <v>2266</v>
      </c>
      <c r="I2620" s="10" t="str">
        <f t="shared" si="40"/>
        <v>05117</v>
      </c>
    </row>
    <row r="2621" spans="1:9">
      <c r="A2621" s="66"/>
      <c r="C2621" s="68">
        <v>5117</v>
      </c>
      <c r="D2621" s="2" t="s">
        <v>53</v>
      </c>
      <c r="E2621" s="15" t="s">
        <v>1145</v>
      </c>
      <c r="F2621" s="69" t="s">
        <v>54</v>
      </c>
      <c r="G2621" s="3">
        <v>11</v>
      </c>
      <c r="H2621" s="3">
        <v>658</v>
      </c>
      <c r="I2621" s="10" t="str">
        <f t="shared" si="40"/>
        <v>05117</v>
      </c>
    </row>
    <row r="2622" spans="1:9">
      <c r="A2622" s="66"/>
      <c r="C2622" s="68">
        <v>5117</v>
      </c>
      <c r="D2622" s="2" t="s">
        <v>55</v>
      </c>
      <c r="E2622" s="21" t="s">
        <v>1152</v>
      </c>
      <c r="F2622" s="69" t="s">
        <v>56</v>
      </c>
      <c r="G2622" s="3">
        <v>3</v>
      </c>
      <c r="H2622" s="3"/>
      <c r="I2622" s="10" t="str">
        <f t="shared" si="40"/>
        <v>05117</v>
      </c>
    </row>
    <row r="2623" spans="1:9">
      <c r="A2623" s="66"/>
      <c r="C2623" s="68">
        <v>5117</v>
      </c>
      <c r="D2623" s="2" t="s">
        <v>57</v>
      </c>
      <c r="E2623" s="21" t="s">
        <v>1152</v>
      </c>
      <c r="F2623" s="69" t="s">
        <v>58</v>
      </c>
      <c r="G2623" s="3">
        <v>4</v>
      </c>
      <c r="H2623" s="3">
        <v>228</v>
      </c>
      <c r="I2623" s="10" t="str">
        <f t="shared" si="40"/>
        <v>05117</v>
      </c>
    </row>
    <row r="2624" spans="1:9">
      <c r="A2624" s="66"/>
      <c r="C2624" s="68">
        <v>5117</v>
      </c>
      <c r="D2624" s="2" t="s">
        <v>59</v>
      </c>
      <c r="E2624" s="21" t="s">
        <v>1152</v>
      </c>
      <c r="F2624" s="69" t="s">
        <v>60</v>
      </c>
      <c r="G2624" s="3">
        <v>11</v>
      </c>
      <c r="H2624" s="3">
        <v>5183</v>
      </c>
      <c r="I2624" s="10" t="str">
        <f t="shared" si="40"/>
        <v>05117</v>
      </c>
    </row>
    <row r="2625" spans="1:9">
      <c r="A2625" s="66"/>
      <c r="C2625" s="68">
        <v>5117</v>
      </c>
      <c r="D2625" s="2" t="s">
        <v>61</v>
      </c>
      <c r="E2625" s="20" t="s">
        <v>1151</v>
      </c>
      <c r="F2625" s="69" t="s">
        <v>62</v>
      </c>
      <c r="G2625" s="3">
        <v>1</v>
      </c>
      <c r="H2625" s="3"/>
      <c r="I2625" s="10" t="str">
        <f t="shared" si="40"/>
        <v>05117</v>
      </c>
    </row>
    <row r="2626" spans="1:9">
      <c r="A2626" s="66"/>
      <c r="C2626" s="68">
        <v>5117</v>
      </c>
      <c r="D2626" s="2" t="s">
        <v>63</v>
      </c>
      <c r="E2626" s="20" t="s">
        <v>1151</v>
      </c>
      <c r="F2626" s="69" t="s">
        <v>64</v>
      </c>
      <c r="G2626" s="3"/>
      <c r="H2626" s="3"/>
      <c r="I2626" s="10" t="str">
        <f t="shared" si="40"/>
        <v>05117</v>
      </c>
    </row>
    <row r="2627" spans="1:9">
      <c r="A2627" s="66"/>
      <c r="C2627" s="68">
        <v>5117</v>
      </c>
      <c r="D2627" s="2" t="s">
        <v>65</v>
      </c>
      <c r="E2627" s="19" t="s">
        <v>1150</v>
      </c>
      <c r="F2627" s="69" t="s">
        <v>66</v>
      </c>
      <c r="G2627" s="3">
        <v>1</v>
      </c>
      <c r="H2627" s="3"/>
      <c r="I2627" s="10" t="str">
        <f t="shared" si="40"/>
        <v>05117</v>
      </c>
    </row>
    <row r="2628" spans="1:9">
      <c r="A2628" s="66"/>
      <c r="C2628" s="68">
        <v>5117</v>
      </c>
      <c r="D2628" s="2" t="s">
        <v>67</v>
      </c>
      <c r="E2628" s="22" t="s">
        <v>1153</v>
      </c>
      <c r="F2628" s="69" t="s">
        <v>68</v>
      </c>
      <c r="G2628" s="3">
        <v>2</v>
      </c>
      <c r="H2628" s="3"/>
      <c r="I2628" s="10" t="str">
        <f t="shared" si="40"/>
        <v>05117</v>
      </c>
    </row>
    <row r="2629" spans="1:9">
      <c r="A2629" s="66"/>
      <c r="C2629" s="68">
        <v>5117</v>
      </c>
      <c r="D2629" s="2" t="s">
        <v>69</v>
      </c>
      <c r="E2629" s="21" t="s">
        <v>1152</v>
      </c>
      <c r="F2629" s="69" t="s">
        <v>70</v>
      </c>
      <c r="G2629" s="3">
        <v>7</v>
      </c>
      <c r="H2629" s="3">
        <v>433</v>
      </c>
      <c r="I2629" s="10" t="str">
        <f t="shared" si="40"/>
        <v>05117</v>
      </c>
    </row>
    <row r="2630" spans="1:9">
      <c r="A2630" s="66"/>
      <c r="C2630" s="66">
        <v>5117</v>
      </c>
      <c r="E2630" s="71"/>
      <c r="F2630" s="69" t="s">
        <v>71</v>
      </c>
      <c r="G2630" s="3">
        <v>72</v>
      </c>
      <c r="H2630" s="3">
        <v>10959</v>
      </c>
      <c r="I2630" s="10" t="str">
        <f t="shared" si="40"/>
        <v>05117</v>
      </c>
    </row>
    <row r="2631" spans="1:9">
      <c r="A2631" s="65" t="s">
        <v>233</v>
      </c>
      <c r="B2631" s="2" t="s">
        <v>234</v>
      </c>
      <c r="C2631" s="68">
        <v>5119</v>
      </c>
      <c r="D2631" s="2" t="s">
        <v>9</v>
      </c>
      <c r="E2631" s="14" t="s">
        <v>1144</v>
      </c>
      <c r="F2631" s="69" t="s">
        <v>10</v>
      </c>
      <c r="G2631" s="3"/>
      <c r="H2631" s="3"/>
      <c r="I2631" s="10" t="str">
        <f t="shared" si="40"/>
        <v>05119</v>
      </c>
    </row>
    <row r="2632" spans="1:9">
      <c r="A2632" s="66"/>
      <c r="C2632" s="68">
        <v>5119</v>
      </c>
      <c r="D2632" s="2" t="s">
        <v>11</v>
      </c>
      <c r="E2632" s="14" t="s">
        <v>1144</v>
      </c>
      <c r="F2632" s="69" t="s">
        <v>12</v>
      </c>
      <c r="G2632" s="3"/>
      <c r="H2632" s="3"/>
      <c r="I2632" s="10" t="str">
        <f t="shared" si="40"/>
        <v>05119</v>
      </c>
    </row>
    <row r="2633" spans="1:9">
      <c r="A2633" s="66"/>
      <c r="C2633" s="68">
        <v>5119</v>
      </c>
      <c r="D2633" s="2" t="s">
        <v>13</v>
      </c>
      <c r="E2633" s="14" t="s">
        <v>1144</v>
      </c>
      <c r="F2633" s="69" t="s">
        <v>14</v>
      </c>
      <c r="G2633" s="3"/>
      <c r="H2633" s="3"/>
      <c r="I2633" s="10" t="str">
        <f t="shared" ref="I2633:I2696" si="41">IF(A2633="",I2632,A2633)</f>
        <v>05119</v>
      </c>
    </row>
    <row r="2634" spans="1:9">
      <c r="A2634" s="66"/>
      <c r="C2634" s="68">
        <v>5119</v>
      </c>
      <c r="D2634" s="2" t="s">
        <v>15</v>
      </c>
      <c r="E2634" s="15" t="s">
        <v>1145</v>
      </c>
      <c r="F2634" s="69" t="s">
        <v>16</v>
      </c>
      <c r="G2634" s="3"/>
      <c r="H2634" s="3"/>
      <c r="I2634" s="10" t="str">
        <f t="shared" si="41"/>
        <v>05119</v>
      </c>
    </row>
    <row r="2635" spans="1:9">
      <c r="A2635" s="66"/>
      <c r="C2635" s="68">
        <v>5119</v>
      </c>
      <c r="D2635" s="2" t="s">
        <v>17</v>
      </c>
      <c r="E2635" s="14" t="s">
        <v>1144</v>
      </c>
      <c r="F2635" s="69" t="s">
        <v>18</v>
      </c>
      <c r="G2635" s="3"/>
      <c r="H2635" s="3"/>
      <c r="I2635" s="10" t="str">
        <f t="shared" si="41"/>
        <v>05119</v>
      </c>
    </row>
    <row r="2636" spans="1:9">
      <c r="A2636" s="66"/>
      <c r="C2636" s="68">
        <v>5119</v>
      </c>
      <c r="D2636" s="2" t="s">
        <v>19</v>
      </c>
      <c r="E2636" s="14" t="s">
        <v>1144</v>
      </c>
      <c r="F2636" s="69" t="s">
        <v>20</v>
      </c>
      <c r="G2636" s="3"/>
      <c r="H2636" s="3"/>
      <c r="I2636" s="10" t="str">
        <f t="shared" si="41"/>
        <v>05119</v>
      </c>
    </row>
    <row r="2637" spans="1:9">
      <c r="A2637" s="66"/>
      <c r="C2637" s="68">
        <v>5119</v>
      </c>
      <c r="D2637" s="2" t="s">
        <v>21</v>
      </c>
      <c r="E2637" s="4"/>
      <c r="F2637" s="69" t="s">
        <v>22</v>
      </c>
      <c r="G2637" s="3">
        <v>65</v>
      </c>
      <c r="H2637" s="3">
        <v>7364</v>
      </c>
      <c r="I2637" s="10" t="str">
        <f t="shared" si="41"/>
        <v>05119</v>
      </c>
    </row>
    <row r="2638" spans="1:9">
      <c r="A2638" s="66"/>
      <c r="C2638" s="68">
        <v>5119</v>
      </c>
      <c r="D2638" s="2" t="s">
        <v>23</v>
      </c>
      <c r="E2638" s="17" t="s">
        <v>1147</v>
      </c>
      <c r="F2638" s="69" t="s">
        <v>24</v>
      </c>
      <c r="G2638" s="3">
        <v>8</v>
      </c>
      <c r="H2638" s="3">
        <v>454</v>
      </c>
      <c r="I2638" s="10" t="str">
        <f t="shared" si="41"/>
        <v>05119</v>
      </c>
    </row>
    <row r="2639" spans="1:9">
      <c r="A2639" s="66"/>
      <c r="C2639" s="68">
        <v>5119</v>
      </c>
      <c r="D2639" s="2" t="s">
        <v>25</v>
      </c>
      <c r="E2639" s="17" t="s">
        <v>1147</v>
      </c>
      <c r="F2639" s="69" t="s">
        <v>26</v>
      </c>
      <c r="G2639" s="3"/>
      <c r="H2639" s="3"/>
      <c r="I2639" s="10" t="str">
        <f t="shared" si="41"/>
        <v>05119</v>
      </c>
    </row>
    <row r="2640" spans="1:9">
      <c r="A2640" s="66"/>
      <c r="C2640" s="68">
        <v>5119</v>
      </c>
      <c r="D2640" s="2" t="s">
        <v>27</v>
      </c>
      <c r="E2640" s="17" t="s">
        <v>1147</v>
      </c>
      <c r="F2640" s="69" t="s">
        <v>28</v>
      </c>
      <c r="G2640" s="3"/>
      <c r="H2640" s="3"/>
      <c r="I2640" s="10" t="str">
        <f t="shared" si="41"/>
        <v>05119</v>
      </c>
    </row>
    <row r="2641" spans="1:9">
      <c r="A2641" s="66"/>
      <c r="C2641" s="68">
        <v>5119</v>
      </c>
      <c r="D2641" s="2" t="s">
        <v>29</v>
      </c>
      <c r="E2641" s="18" t="s">
        <v>1148</v>
      </c>
      <c r="F2641" s="69" t="s">
        <v>30</v>
      </c>
      <c r="G2641" s="3"/>
      <c r="H2641" s="3"/>
      <c r="I2641" s="10" t="str">
        <f t="shared" si="41"/>
        <v>05119</v>
      </c>
    </row>
    <row r="2642" spans="1:9">
      <c r="A2642" s="66"/>
      <c r="C2642" s="68">
        <v>5119</v>
      </c>
      <c r="D2642" s="2" t="s">
        <v>31</v>
      </c>
      <c r="E2642" s="18" t="s">
        <v>1148</v>
      </c>
      <c r="F2642" s="69" t="s">
        <v>32</v>
      </c>
      <c r="G2642" s="3"/>
      <c r="H2642" s="3"/>
      <c r="I2642" s="10" t="str">
        <f t="shared" si="41"/>
        <v>05119</v>
      </c>
    </row>
    <row r="2643" spans="1:9">
      <c r="A2643" s="66"/>
      <c r="C2643" s="68">
        <v>5119</v>
      </c>
      <c r="D2643" s="2" t="s">
        <v>33</v>
      </c>
      <c r="E2643" s="18" t="s">
        <v>1148</v>
      </c>
      <c r="F2643" s="69" t="s">
        <v>34</v>
      </c>
      <c r="G2643" s="3"/>
      <c r="H2643" s="3"/>
      <c r="I2643" s="10" t="str">
        <f t="shared" si="41"/>
        <v>05119</v>
      </c>
    </row>
    <row r="2644" spans="1:9">
      <c r="A2644" s="66"/>
      <c r="C2644" s="68">
        <v>5119</v>
      </c>
      <c r="D2644" s="2" t="s">
        <v>35</v>
      </c>
      <c r="E2644" s="19" t="s">
        <v>1150</v>
      </c>
      <c r="F2644" s="69" t="s">
        <v>36</v>
      </c>
      <c r="G2644" s="3"/>
      <c r="H2644" s="3"/>
      <c r="I2644" s="10" t="str">
        <f t="shared" si="41"/>
        <v>05119</v>
      </c>
    </row>
    <row r="2645" spans="1:9">
      <c r="A2645" s="66"/>
      <c r="C2645" s="68">
        <v>5119</v>
      </c>
      <c r="D2645" s="2" t="s">
        <v>37</v>
      </c>
      <c r="E2645" s="23" t="s">
        <v>1149</v>
      </c>
      <c r="F2645" s="69" t="s">
        <v>38</v>
      </c>
      <c r="G2645" s="3">
        <v>1</v>
      </c>
      <c r="H2645" s="3"/>
      <c r="I2645" s="10" t="str">
        <f t="shared" si="41"/>
        <v>05119</v>
      </c>
    </row>
    <row r="2646" spans="1:9">
      <c r="A2646" s="66"/>
      <c r="C2646" s="68">
        <v>5119</v>
      </c>
      <c r="D2646" s="2" t="s">
        <v>39</v>
      </c>
      <c r="E2646" s="23" t="s">
        <v>1149</v>
      </c>
      <c r="F2646" s="69" t="s">
        <v>40</v>
      </c>
      <c r="G2646" s="3">
        <v>1</v>
      </c>
      <c r="H2646" s="3"/>
      <c r="I2646" s="10" t="str">
        <f t="shared" si="41"/>
        <v>05119</v>
      </c>
    </row>
    <row r="2647" spans="1:9">
      <c r="A2647" s="66"/>
      <c r="C2647" s="68">
        <v>5119</v>
      </c>
      <c r="D2647" s="2" t="s">
        <v>41</v>
      </c>
      <c r="E2647" s="16" t="s">
        <v>1146</v>
      </c>
      <c r="F2647" s="69" t="s">
        <v>42</v>
      </c>
      <c r="G2647" s="3"/>
      <c r="H2647" s="3"/>
      <c r="I2647" s="10" t="str">
        <f t="shared" si="41"/>
        <v>05119</v>
      </c>
    </row>
    <row r="2648" spans="1:9">
      <c r="A2648" s="66"/>
      <c r="C2648" s="68">
        <v>5119</v>
      </c>
      <c r="D2648" s="2" t="s">
        <v>43</v>
      </c>
      <c r="E2648" s="16" t="s">
        <v>1146</v>
      </c>
      <c r="F2648" s="69" t="s">
        <v>44</v>
      </c>
      <c r="G2648" s="3">
        <v>9</v>
      </c>
      <c r="H2648" s="3"/>
      <c r="I2648" s="10" t="str">
        <f t="shared" si="41"/>
        <v>05119</v>
      </c>
    </row>
    <row r="2649" spans="1:9">
      <c r="A2649" s="66"/>
      <c r="C2649" s="68">
        <v>5119</v>
      </c>
      <c r="D2649" s="2" t="s">
        <v>45</v>
      </c>
      <c r="E2649" s="16" t="s">
        <v>1146</v>
      </c>
      <c r="F2649" s="69" t="s">
        <v>46</v>
      </c>
      <c r="G2649" s="3"/>
      <c r="H2649" s="3"/>
      <c r="I2649" s="10" t="str">
        <f t="shared" si="41"/>
        <v>05119</v>
      </c>
    </row>
    <row r="2650" spans="1:9">
      <c r="A2650" s="66"/>
      <c r="C2650" s="68">
        <v>5119</v>
      </c>
      <c r="D2650" s="2" t="s">
        <v>47</v>
      </c>
      <c r="E2650" s="16" t="s">
        <v>1146</v>
      </c>
      <c r="F2650" s="69" t="s">
        <v>48</v>
      </c>
      <c r="G2650" s="3"/>
      <c r="H2650" s="3"/>
      <c r="I2650" s="10" t="str">
        <f t="shared" si="41"/>
        <v>05119</v>
      </c>
    </row>
    <row r="2651" spans="1:9">
      <c r="A2651" s="66"/>
      <c r="C2651" s="68">
        <v>5119</v>
      </c>
      <c r="D2651" s="2" t="s">
        <v>49</v>
      </c>
      <c r="E2651" s="14" t="s">
        <v>1144</v>
      </c>
      <c r="F2651" s="69" t="s">
        <v>50</v>
      </c>
      <c r="G2651" s="3">
        <v>6</v>
      </c>
      <c r="H2651" s="3">
        <v>410</v>
      </c>
      <c r="I2651" s="10" t="str">
        <f t="shared" si="41"/>
        <v>05119</v>
      </c>
    </row>
    <row r="2652" spans="1:9">
      <c r="A2652" s="66"/>
      <c r="C2652" s="68">
        <v>5119</v>
      </c>
      <c r="D2652" s="2" t="s">
        <v>51</v>
      </c>
      <c r="E2652" s="15" t="s">
        <v>1145</v>
      </c>
      <c r="F2652" s="69" t="s">
        <v>52</v>
      </c>
      <c r="G2652" s="3">
        <v>2</v>
      </c>
      <c r="H2652" s="3"/>
      <c r="I2652" s="10" t="str">
        <f t="shared" si="41"/>
        <v>05119</v>
      </c>
    </row>
    <row r="2653" spans="1:9">
      <c r="A2653" s="66"/>
      <c r="C2653" s="68">
        <v>5119</v>
      </c>
      <c r="D2653" s="2" t="s">
        <v>53</v>
      </c>
      <c r="E2653" s="15" t="s">
        <v>1145</v>
      </c>
      <c r="F2653" s="69" t="s">
        <v>54</v>
      </c>
      <c r="G2653" s="3">
        <v>8</v>
      </c>
      <c r="H2653" s="3"/>
      <c r="I2653" s="10" t="str">
        <f t="shared" si="41"/>
        <v>05119</v>
      </c>
    </row>
    <row r="2654" spans="1:9">
      <c r="A2654" s="66"/>
      <c r="C2654" s="68">
        <v>5119</v>
      </c>
      <c r="D2654" s="2" t="s">
        <v>55</v>
      </c>
      <c r="E2654" s="21" t="s">
        <v>1152</v>
      </c>
      <c r="F2654" s="69" t="s">
        <v>56</v>
      </c>
      <c r="G2654" s="3">
        <v>4</v>
      </c>
      <c r="H2654" s="3">
        <v>206</v>
      </c>
      <c r="I2654" s="10" t="str">
        <f t="shared" si="41"/>
        <v>05119</v>
      </c>
    </row>
    <row r="2655" spans="1:9">
      <c r="A2655" s="66"/>
      <c r="C2655" s="68">
        <v>5119</v>
      </c>
      <c r="D2655" s="2" t="s">
        <v>57</v>
      </c>
      <c r="E2655" s="21" t="s">
        <v>1152</v>
      </c>
      <c r="F2655" s="69" t="s">
        <v>58</v>
      </c>
      <c r="G2655" s="3">
        <v>2</v>
      </c>
      <c r="H2655" s="3"/>
      <c r="I2655" s="10" t="str">
        <f t="shared" si="41"/>
        <v>05119</v>
      </c>
    </row>
    <row r="2656" spans="1:9">
      <c r="A2656" s="66"/>
      <c r="C2656" s="68">
        <v>5119</v>
      </c>
      <c r="D2656" s="2" t="s">
        <v>59</v>
      </c>
      <c r="E2656" s="21" t="s">
        <v>1152</v>
      </c>
      <c r="F2656" s="69" t="s">
        <v>60</v>
      </c>
      <c r="G2656" s="3">
        <v>3</v>
      </c>
      <c r="H2656" s="3"/>
      <c r="I2656" s="10" t="str">
        <f t="shared" si="41"/>
        <v>05119</v>
      </c>
    </row>
    <row r="2657" spans="1:9">
      <c r="A2657" s="66"/>
      <c r="C2657" s="68">
        <v>5119</v>
      </c>
      <c r="D2657" s="2" t="s">
        <v>61</v>
      </c>
      <c r="E2657" s="20" t="s">
        <v>1151</v>
      </c>
      <c r="F2657" s="69" t="s">
        <v>62</v>
      </c>
      <c r="G2657" s="3"/>
      <c r="H2657" s="3"/>
      <c r="I2657" s="10" t="str">
        <f t="shared" si="41"/>
        <v>05119</v>
      </c>
    </row>
    <row r="2658" spans="1:9">
      <c r="A2658" s="66"/>
      <c r="C2658" s="68">
        <v>5119</v>
      </c>
      <c r="D2658" s="2" t="s">
        <v>63</v>
      </c>
      <c r="E2658" s="20" t="s">
        <v>1151</v>
      </c>
      <c r="F2658" s="69" t="s">
        <v>64</v>
      </c>
      <c r="G2658" s="3">
        <v>1</v>
      </c>
      <c r="H2658" s="3"/>
      <c r="I2658" s="10" t="str">
        <f t="shared" si="41"/>
        <v>05119</v>
      </c>
    </row>
    <row r="2659" spans="1:9">
      <c r="A2659" s="66"/>
      <c r="C2659" s="68">
        <v>5119</v>
      </c>
      <c r="D2659" s="2" t="s">
        <v>65</v>
      </c>
      <c r="E2659" s="19" t="s">
        <v>1150</v>
      </c>
      <c r="F2659" s="69" t="s">
        <v>66</v>
      </c>
      <c r="G2659" s="3">
        <v>2</v>
      </c>
      <c r="H2659" s="3"/>
      <c r="I2659" s="10" t="str">
        <f t="shared" si="41"/>
        <v>05119</v>
      </c>
    </row>
    <row r="2660" spans="1:9">
      <c r="A2660" s="66"/>
      <c r="C2660" s="68">
        <v>5119</v>
      </c>
      <c r="D2660" s="2" t="s">
        <v>67</v>
      </c>
      <c r="E2660" s="22" t="s">
        <v>1153</v>
      </c>
      <c r="F2660" s="69" t="s">
        <v>68</v>
      </c>
      <c r="G2660" s="3">
        <v>1</v>
      </c>
      <c r="H2660" s="3"/>
      <c r="I2660" s="10" t="str">
        <f t="shared" si="41"/>
        <v>05119</v>
      </c>
    </row>
    <row r="2661" spans="1:9">
      <c r="A2661" s="66"/>
      <c r="C2661" s="68">
        <v>5119</v>
      </c>
      <c r="D2661" s="2" t="s">
        <v>69</v>
      </c>
      <c r="E2661" s="21" t="s">
        <v>1152</v>
      </c>
      <c r="F2661" s="69" t="s">
        <v>70</v>
      </c>
      <c r="G2661" s="3">
        <v>17</v>
      </c>
      <c r="H2661" s="3">
        <v>2100</v>
      </c>
      <c r="I2661" s="10" t="str">
        <f t="shared" si="41"/>
        <v>05119</v>
      </c>
    </row>
    <row r="2662" spans="1:9">
      <c r="A2662" s="66"/>
      <c r="C2662" s="66">
        <v>5119</v>
      </c>
      <c r="E2662" s="71"/>
      <c r="F2662" s="69" t="s">
        <v>71</v>
      </c>
      <c r="G2662" s="3">
        <v>65</v>
      </c>
      <c r="H2662" s="3">
        <v>7364</v>
      </c>
      <c r="I2662" s="10" t="str">
        <f t="shared" si="41"/>
        <v>05119</v>
      </c>
    </row>
    <row r="2663" spans="1:9">
      <c r="A2663" s="65" t="s">
        <v>235</v>
      </c>
      <c r="B2663" s="2" t="s">
        <v>236</v>
      </c>
      <c r="C2663" s="68">
        <v>5120</v>
      </c>
      <c r="D2663" s="2" t="s">
        <v>9</v>
      </c>
      <c r="E2663" s="14" t="s">
        <v>1144</v>
      </c>
      <c r="F2663" s="69" t="s">
        <v>10</v>
      </c>
      <c r="G2663" s="3"/>
      <c r="H2663" s="3"/>
      <c r="I2663" s="10" t="str">
        <f t="shared" si="41"/>
        <v>05120</v>
      </c>
    </row>
    <row r="2664" spans="1:9">
      <c r="A2664" s="66"/>
      <c r="C2664" s="68">
        <v>5120</v>
      </c>
      <c r="D2664" s="2" t="s">
        <v>11</v>
      </c>
      <c r="E2664" s="14" t="s">
        <v>1144</v>
      </c>
      <c r="F2664" s="69" t="s">
        <v>12</v>
      </c>
      <c r="G2664" s="3"/>
      <c r="H2664" s="3"/>
      <c r="I2664" s="10" t="str">
        <f t="shared" si="41"/>
        <v>05120</v>
      </c>
    </row>
    <row r="2665" spans="1:9">
      <c r="A2665" s="66"/>
      <c r="C2665" s="68">
        <v>5120</v>
      </c>
      <c r="D2665" s="2" t="s">
        <v>13</v>
      </c>
      <c r="E2665" s="14" t="s">
        <v>1144</v>
      </c>
      <c r="F2665" s="69" t="s">
        <v>14</v>
      </c>
      <c r="G2665" s="3"/>
      <c r="H2665" s="3"/>
      <c r="I2665" s="10" t="str">
        <f t="shared" si="41"/>
        <v>05120</v>
      </c>
    </row>
    <row r="2666" spans="1:9">
      <c r="A2666" s="66"/>
      <c r="C2666" s="68">
        <v>5120</v>
      </c>
      <c r="D2666" s="2" t="s">
        <v>15</v>
      </c>
      <c r="E2666" s="15" t="s">
        <v>1145</v>
      </c>
      <c r="F2666" s="69" t="s">
        <v>16</v>
      </c>
      <c r="G2666" s="3"/>
      <c r="H2666" s="3"/>
      <c r="I2666" s="10" t="str">
        <f t="shared" si="41"/>
        <v>05120</v>
      </c>
    </row>
    <row r="2667" spans="1:9">
      <c r="A2667" s="66"/>
      <c r="C2667" s="68">
        <v>5120</v>
      </c>
      <c r="D2667" s="2" t="s">
        <v>17</v>
      </c>
      <c r="E2667" s="14" t="s">
        <v>1144</v>
      </c>
      <c r="F2667" s="69" t="s">
        <v>18</v>
      </c>
      <c r="G2667" s="3"/>
      <c r="H2667" s="3"/>
      <c r="I2667" s="10" t="str">
        <f t="shared" si="41"/>
        <v>05120</v>
      </c>
    </row>
    <row r="2668" spans="1:9">
      <c r="A2668" s="66"/>
      <c r="C2668" s="68">
        <v>5120</v>
      </c>
      <c r="D2668" s="2" t="s">
        <v>19</v>
      </c>
      <c r="E2668" s="14" t="s">
        <v>1144</v>
      </c>
      <c r="F2668" s="69" t="s">
        <v>20</v>
      </c>
      <c r="G2668" s="3"/>
      <c r="H2668" s="3"/>
      <c r="I2668" s="10" t="str">
        <f t="shared" si="41"/>
        <v>05120</v>
      </c>
    </row>
    <row r="2669" spans="1:9">
      <c r="A2669" s="66"/>
      <c r="C2669" s="68">
        <v>5120</v>
      </c>
      <c r="D2669" s="2" t="s">
        <v>21</v>
      </c>
      <c r="E2669" s="4"/>
      <c r="F2669" s="69" t="s">
        <v>22</v>
      </c>
      <c r="G2669" s="3">
        <v>131</v>
      </c>
      <c r="H2669" s="3">
        <v>14615</v>
      </c>
      <c r="I2669" s="10" t="str">
        <f t="shared" si="41"/>
        <v>05120</v>
      </c>
    </row>
    <row r="2670" spans="1:9">
      <c r="A2670" s="66"/>
      <c r="C2670" s="68">
        <v>5120</v>
      </c>
      <c r="D2670" s="2" t="s">
        <v>23</v>
      </c>
      <c r="E2670" s="17" t="s">
        <v>1147</v>
      </c>
      <c r="F2670" s="69" t="s">
        <v>24</v>
      </c>
      <c r="G2670" s="3">
        <v>5</v>
      </c>
      <c r="H2670" s="3">
        <v>650</v>
      </c>
      <c r="I2670" s="10" t="str">
        <f t="shared" si="41"/>
        <v>05120</v>
      </c>
    </row>
    <row r="2671" spans="1:9">
      <c r="A2671" s="66"/>
      <c r="C2671" s="68">
        <v>5120</v>
      </c>
      <c r="D2671" s="2" t="s">
        <v>25</v>
      </c>
      <c r="E2671" s="17" t="s">
        <v>1147</v>
      </c>
      <c r="F2671" s="69" t="s">
        <v>26</v>
      </c>
      <c r="G2671" s="3"/>
      <c r="H2671" s="3"/>
      <c r="I2671" s="10" t="str">
        <f t="shared" si="41"/>
        <v>05120</v>
      </c>
    </row>
    <row r="2672" spans="1:9">
      <c r="A2672" s="66"/>
      <c r="C2672" s="68">
        <v>5120</v>
      </c>
      <c r="D2672" s="2" t="s">
        <v>27</v>
      </c>
      <c r="E2672" s="17" t="s">
        <v>1147</v>
      </c>
      <c r="F2672" s="69" t="s">
        <v>28</v>
      </c>
      <c r="G2672" s="3"/>
      <c r="H2672" s="3"/>
      <c r="I2672" s="10" t="str">
        <f t="shared" si="41"/>
        <v>05120</v>
      </c>
    </row>
    <row r="2673" spans="1:9">
      <c r="A2673" s="66"/>
      <c r="C2673" s="68">
        <v>5120</v>
      </c>
      <c r="D2673" s="2" t="s">
        <v>29</v>
      </c>
      <c r="E2673" s="18" t="s">
        <v>1148</v>
      </c>
      <c r="F2673" s="69" t="s">
        <v>30</v>
      </c>
      <c r="G2673" s="3">
        <v>2</v>
      </c>
      <c r="H2673" s="3"/>
      <c r="I2673" s="10" t="str">
        <f t="shared" si="41"/>
        <v>05120</v>
      </c>
    </row>
    <row r="2674" spans="1:9">
      <c r="A2674" s="66"/>
      <c r="C2674" s="68">
        <v>5120</v>
      </c>
      <c r="D2674" s="2" t="s">
        <v>31</v>
      </c>
      <c r="E2674" s="18" t="s">
        <v>1148</v>
      </c>
      <c r="F2674" s="69" t="s">
        <v>32</v>
      </c>
      <c r="G2674" s="3"/>
      <c r="H2674" s="3"/>
      <c r="I2674" s="10" t="str">
        <f t="shared" si="41"/>
        <v>05120</v>
      </c>
    </row>
    <row r="2675" spans="1:9">
      <c r="A2675" s="66"/>
      <c r="C2675" s="68">
        <v>5120</v>
      </c>
      <c r="D2675" s="2" t="s">
        <v>33</v>
      </c>
      <c r="E2675" s="18" t="s">
        <v>1148</v>
      </c>
      <c r="F2675" s="69" t="s">
        <v>34</v>
      </c>
      <c r="G2675" s="3"/>
      <c r="H2675" s="3"/>
      <c r="I2675" s="10" t="str">
        <f t="shared" si="41"/>
        <v>05120</v>
      </c>
    </row>
    <row r="2676" spans="1:9">
      <c r="A2676" s="66"/>
      <c r="C2676" s="68">
        <v>5120</v>
      </c>
      <c r="D2676" s="2" t="s">
        <v>35</v>
      </c>
      <c r="E2676" s="19" t="s">
        <v>1150</v>
      </c>
      <c r="F2676" s="69" t="s">
        <v>36</v>
      </c>
      <c r="G2676" s="3">
        <v>1</v>
      </c>
      <c r="H2676" s="3"/>
      <c r="I2676" s="10" t="str">
        <f t="shared" si="41"/>
        <v>05120</v>
      </c>
    </row>
    <row r="2677" spans="1:9">
      <c r="A2677" s="66"/>
      <c r="C2677" s="68">
        <v>5120</v>
      </c>
      <c r="D2677" s="2" t="s">
        <v>37</v>
      </c>
      <c r="E2677" s="23" t="s">
        <v>1149</v>
      </c>
      <c r="F2677" s="69" t="s">
        <v>38</v>
      </c>
      <c r="G2677" s="3">
        <v>1</v>
      </c>
      <c r="H2677" s="3"/>
      <c r="I2677" s="10" t="str">
        <f t="shared" si="41"/>
        <v>05120</v>
      </c>
    </row>
    <row r="2678" spans="1:9">
      <c r="A2678" s="66"/>
      <c r="C2678" s="68">
        <v>5120</v>
      </c>
      <c r="D2678" s="2" t="s">
        <v>39</v>
      </c>
      <c r="E2678" s="23" t="s">
        <v>1149</v>
      </c>
      <c r="F2678" s="69" t="s">
        <v>40</v>
      </c>
      <c r="G2678" s="3">
        <v>5</v>
      </c>
      <c r="H2678" s="3">
        <v>139</v>
      </c>
      <c r="I2678" s="10" t="str">
        <f t="shared" si="41"/>
        <v>05120</v>
      </c>
    </row>
    <row r="2679" spans="1:9">
      <c r="A2679" s="66"/>
      <c r="C2679" s="68">
        <v>5120</v>
      </c>
      <c r="D2679" s="2" t="s">
        <v>41</v>
      </c>
      <c r="E2679" s="16" t="s">
        <v>1146</v>
      </c>
      <c r="F2679" s="69" t="s">
        <v>42</v>
      </c>
      <c r="G2679" s="3"/>
      <c r="H2679" s="3"/>
      <c r="I2679" s="10" t="str">
        <f t="shared" si="41"/>
        <v>05120</v>
      </c>
    </row>
    <row r="2680" spans="1:9">
      <c r="A2680" s="66"/>
      <c r="C2680" s="68">
        <v>5120</v>
      </c>
      <c r="D2680" s="2" t="s">
        <v>43</v>
      </c>
      <c r="E2680" s="16" t="s">
        <v>1146</v>
      </c>
      <c r="F2680" s="69" t="s">
        <v>44</v>
      </c>
      <c r="G2680" s="3">
        <v>1</v>
      </c>
      <c r="H2680" s="3"/>
      <c r="I2680" s="10" t="str">
        <f t="shared" si="41"/>
        <v>05120</v>
      </c>
    </row>
    <row r="2681" spans="1:9">
      <c r="A2681" s="66"/>
      <c r="C2681" s="68">
        <v>5120</v>
      </c>
      <c r="D2681" s="2" t="s">
        <v>45</v>
      </c>
      <c r="E2681" s="16" t="s">
        <v>1146</v>
      </c>
      <c r="F2681" s="69" t="s">
        <v>46</v>
      </c>
      <c r="G2681" s="3">
        <v>1</v>
      </c>
      <c r="H2681" s="3"/>
      <c r="I2681" s="10" t="str">
        <f t="shared" si="41"/>
        <v>05120</v>
      </c>
    </row>
    <row r="2682" spans="1:9">
      <c r="A2682" s="66"/>
      <c r="C2682" s="68">
        <v>5120</v>
      </c>
      <c r="D2682" s="2" t="s">
        <v>47</v>
      </c>
      <c r="E2682" s="16" t="s">
        <v>1146</v>
      </c>
      <c r="F2682" s="69" t="s">
        <v>48</v>
      </c>
      <c r="G2682" s="3">
        <v>6</v>
      </c>
      <c r="H2682" s="3">
        <v>513</v>
      </c>
      <c r="I2682" s="10" t="str">
        <f t="shared" si="41"/>
        <v>05120</v>
      </c>
    </row>
    <row r="2683" spans="1:9">
      <c r="A2683" s="66"/>
      <c r="C2683" s="68">
        <v>5120</v>
      </c>
      <c r="D2683" s="2" t="s">
        <v>49</v>
      </c>
      <c r="E2683" s="14" t="s">
        <v>1144</v>
      </c>
      <c r="F2683" s="69" t="s">
        <v>50</v>
      </c>
      <c r="G2683" s="3">
        <v>3</v>
      </c>
      <c r="H2683" s="3"/>
      <c r="I2683" s="10" t="str">
        <f t="shared" si="41"/>
        <v>05120</v>
      </c>
    </row>
    <row r="2684" spans="1:9">
      <c r="A2684" s="66"/>
      <c r="C2684" s="68">
        <v>5120</v>
      </c>
      <c r="D2684" s="2" t="s">
        <v>51</v>
      </c>
      <c r="E2684" s="15" t="s">
        <v>1145</v>
      </c>
      <c r="F2684" s="69" t="s">
        <v>52</v>
      </c>
      <c r="G2684" s="3">
        <v>3</v>
      </c>
      <c r="H2684" s="3"/>
      <c r="I2684" s="10" t="str">
        <f t="shared" si="41"/>
        <v>05120</v>
      </c>
    </row>
    <row r="2685" spans="1:9">
      <c r="A2685" s="66"/>
      <c r="C2685" s="68">
        <v>5120</v>
      </c>
      <c r="D2685" s="2" t="s">
        <v>53</v>
      </c>
      <c r="E2685" s="15" t="s">
        <v>1145</v>
      </c>
      <c r="F2685" s="69" t="s">
        <v>54</v>
      </c>
      <c r="G2685" s="3">
        <v>55</v>
      </c>
      <c r="H2685" s="3">
        <v>5347</v>
      </c>
      <c r="I2685" s="10" t="str">
        <f t="shared" si="41"/>
        <v>05120</v>
      </c>
    </row>
    <row r="2686" spans="1:9">
      <c r="A2686" s="66"/>
      <c r="C2686" s="68">
        <v>5120</v>
      </c>
      <c r="D2686" s="2" t="s">
        <v>55</v>
      </c>
      <c r="E2686" s="21" t="s">
        <v>1152</v>
      </c>
      <c r="F2686" s="69" t="s">
        <v>56</v>
      </c>
      <c r="G2686" s="3">
        <v>6</v>
      </c>
      <c r="H2686" s="3">
        <v>447</v>
      </c>
      <c r="I2686" s="10" t="str">
        <f t="shared" si="41"/>
        <v>05120</v>
      </c>
    </row>
    <row r="2687" spans="1:9">
      <c r="A2687" s="66"/>
      <c r="C2687" s="68">
        <v>5120</v>
      </c>
      <c r="D2687" s="2" t="s">
        <v>57</v>
      </c>
      <c r="E2687" s="21" t="s">
        <v>1152</v>
      </c>
      <c r="F2687" s="69" t="s">
        <v>58</v>
      </c>
      <c r="G2687" s="3">
        <v>4</v>
      </c>
      <c r="H2687" s="3"/>
      <c r="I2687" s="10" t="str">
        <f t="shared" si="41"/>
        <v>05120</v>
      </c>
    </row>
    <row r="2688" spans="1:9">
      <c r="A2688" s="66"/>
      <c r="C2688" s="68">
        <v>5120</v>
      </c>
      <c r="D2688" s="2" t="s">
        <v>59</v>
      </c>
      <c r="E2688" s="21" t="s">
        <v>1152</v>
      </c>
      <c r="F2688" s="69" t="s">
        <v>60</v>
      </c>
      <c r="G2688" s="3">
        <v>23</v>
      </c>
      <c r="H2688" s="3">
        <v>3308</v>
      </c>
      <c r="I2688" s="10" t="str">
        <f t="shared" si="41"/>
        <v>05120</v>
      </c>
    </row>
    <row r="2689" spans="1:9">
      <c r="A2689" s="66"/>
      <c r="C2689" s="68">
        <v>5120</v>
      </c>
      <c r="D2689" s="2" t="s">
        <v>61</v>
      </c>
      <c r="E2689" s="20" t="s">
        <v>1151</v>
      </c>
      <c r="F2689" s="69" t="s">
        <v>62</v>
      </c>
      <c r="G2689" s="3">
        <v>2</v>
      </c>
      <c r="H2689" s="3"/>
      <c r="I2689" s="10" t="str">
        <f t="shared" si="41"/>
        <v>05120</v>
      </c>
    </row>
    <row r="2690" spans="1:9">
      <c r="A2690" s="66"/>
      <c r="C2690" s="68">
        <v>5120</v>
      </c>
      <c r="D2690" s="2" t="s">
        <v>63</v>
      </c>
      <c r="E2690" s="20" t="s">
        <v>1151</v>
      </c>
      <c r="F2690" s="69" t="s">
        <v>64</v>
      </c>
      <c r="G2690" s="3">
        <v>1</v>
      </c>
      <c r="H2690" s="3"/>
      <c r="I2690" s="10" t="str">
        <f t="shared" si="41"/>
        <v>05120</v>
      </c>
    </row>
    <row r="2691" spans="1:9">
      <c r="A2691" s="66"/>
      <c r="C2691" s="68">
        <v>5120</v>
      </c>
      <c r="D2691" s="2" t="s">
        <v>65</v>
      </c>
      <c r="E2691" s="19" t="s">
        <v>1150</v>
      </c>
      <c r="F2691" s="69" t="s">
        <v>66</v>
      </c>
      <c r="G2691" s="3"/>
      <c r="H2691" s="3"/>
      <c r="I2691" s="10" t="str">
        <f t="shared" si="41"/>
        <v>05120</v>
      </c>
    </row>
    <row r="2692" spans="1:9">
      <c r="A2692" s="66"/>
      <c r="C2692" s="68">
        <v>5120</v>
      </c>
      <c r="D2692" s="2" t="s">
        <v>67</v>
      </c>
      <c r="E2692" s="22" t="s">
        <v>1153</v>
      </c>
      <c r="F2692" s="69" t="s">
        <v>68</v>
      </c>
      <c r="G2692" s="3">
        <v>11</v>
      </c>
      <c r="H2692" s="3">
        <v>742</v>
      </c>
      <c r="I2692" s="10" t="str">
        <f t="shared" si="41"/>
        <v>05120</v>
      </c>
    </row>
    <row r="2693" spans="1:9">
      <c r="A2693" s="66"/>
      <c r="C2693" s="68">
        <v>5120</v>
      </c>
      <c r="D2693" s="2" t="s">
        <v>69</v>
      </c>
      <c r="E2693" s="21" t="s">
        <v>1152</v>
      </c>
      <c r="F2693" s="69" t="s">
        <v>70</v>
      </c>
      <c r="G2693" s="3">
        <v>1</v>
      </c>
      <c r="H2693" s="3"/>
      <c r="I2693" s="10" t="str">
        <f t="shared" si="41"/>
        <v>05120</v>
      </c>
    </row>
    <row r="2694" spans="1:9">
      <c r="A2694" s="66"/>
      <c r="C2694" s="66">
        <v>5120</v>
      </c>
      <c r="E2694" s="71"/>
      <c r="F2694" s="69" t="s">
        <v>71</v>
      </c>
      <c r="G2694" s="3">
        <v>131</v>
      </c>
      <c r="H2694" s="3">
        <v>14615</v>
      </c>
      <c r="I2694" s="10" t="str">
        <f t="shared" si="41"/>
        <v>05120</v>
      </c>
    </row>
    <row r="2695" spans="1:9">
      <c r="A2695" s="65" t="s">
        <v>237</v>
      </c>
      <c r="B2695" s="2" t="s">
        <v>238</v>
      </c>
      <c r="C2695" s="68">
        <v>5122</v>
      </c>
      <c r="D2695" s="2" t="s">
        <v>9</v>
      </c>
      <c r="E2695" s="14" t="s">
        <v>1144</v>
      </c>
      <c r="F2695" s="69" t="s">
        <v>10</v>
      </c>
      <c r="G2695" s="3"/>
      <c r="H2695" s="3"/>
      <c r="I2695" s="10" t="str">
        <f t="shared" si="41"/>
        <v>05122</v>
      </c>
    </row>
    <row r="2696" spans="1:9">
      <c r="A2696" s="66"/>
      <c r="C2696" s="68">
        <v>5122</v>
      </c>
      <c r="D2696" s="2" t="s">
        <v>11</v>
      </c>
      <c r="E2696" s="14" t="s">
        <v>1144</v>
      </c>
      <c r="F2696" s="69" t="s">
        <v>12</v>
      </c>
      <c r="G2696" s="3"/>
      <c r="H2696" s="3"/>
      <c r="I2696" s="10" t="str">
        <f t="shared" si="41"/>
        <v>05122</v>
      </c>
    </row>
    <row r="2697" spans="1:9">
      <c r="A2697" s="66"/>
      <c r="C2697" s="68">
        <v>5122</v>
      </c>
      <c r="D2697" s="2" t="s">
        <v>13</v>
      </c>
      <c r="E2697" s="14" t="s">
        <v>1144</v>
      </c>
      <c r="F2697" s="69" t="s">
        <v>14</v>
      </c>
      <c r="G2697" s="3"/>
      <c r="H2697" s="3"/>
      <c r="I2697" s="10" t="str">
        <f t="shared" ref="I2697:I2760" si="42">IF(A2697="",I2696,A2697)</f>
        <v>05122</v>
      </c>
    </row>
    <row r="2698" spans="1:9">
      <c r="A2698" s="66"/>
      <c r="C2698" s="68">
        <v>5122</v>
      </c>
      <c r="D2698" s="2" t="s">
        <v>15</v>
      </c>
      <c r="E2698" s="15" t="s">
        <v>1145</v>
      </c>
      <c r="F2698" s="69" t="s">
        <v>16</v>
      </c>
      <c r="G2698" s="3"/>
      <c r="H2698" s="3"/>
      <c r="I2698" s="10" t="str">
        <f t="shared" si="42"/>
        <v>05122</v>
      </c>
    </row>
    <row r="2699" spans="1:9">
      <c r="A2699" s="66"/>
      <c r="C2699" s="68">
        <v>5122</v>
      </c>
      <c r="D2699" s="2" t="s">
        <v>17</v>
      </c>
      <c r="E2699" s="14" t="s">
        <v>1144</v>
      </c>
      <c r="F2699" s="69" t="s">
        <v>18</v>
      </c>
      <c r="G2699" s="3"/>
      <c r="H2699" s="3"/>
      <c r="I2699" s="10" t="str">
        <f t="shared" si="42"/>
        <v>05122</v>
      </c>
    </row>
    <row r="2700" spans="1:9">
      <c r="A2700" s="66"/>
      <c r="C2700" s="68">
        <v>5122</v>
      </c>
      <c r="D2700" s="2" t="s">
        <v>19</v>
      </c>
      <c r="E2700" s="14" t="s">
        <v>1144</v>
      </c>
      <c r="F2700" s="69" t="s">
        <v>20</v>
      </c>
      <c r="G2700" s="3"/>
      <c r="H2700" s="3"/>
      <c r="I2700" s="10" t="str">
        <f t="shared" si="42"/>
        <v>05122</v>
      </c>
    </row>
    <row r="2701" spans="1:9">
      <c r="A2701" s="66"/>
      <c r="C2701" s="68">
        <v>5122</v>
      </c>
      <c r="D2701" s="2" t="s">
        <v>21</v>
      </c>
      <c r="E2701" s="4"/>
      <c r="F2701" s="69" t="s">
        <v>22</v>
      </c>
      <c r="G2701" s="3">
        <v>143</v>
      </c>
      <c r="H2701" s="3">
        <v>12768</v>
      </c>
      <c r="I2701" s="10" t="str">
        <f t="shared" si="42"/>
        <v>05122</v>
      </c>
    </row>
    <row r="2702" spans="1:9">
      <c r="A2702" s="66"/>
      <c r="C2702" s="68">
        <v>5122</v>
      </c>
      <c r="D2702" s="2" t="s">
        <v>23</v>
      </c>
      <c r="E2702" s="17" t="s">
        <v>1147</v>
      </c>
      <c r="F2702" s="69" t="s">
        <v>24</v>
      </c>
      <c r="G2702" s="3">
        <v>3</v>
      </c>
      <c r="H2702" s="3"/>
      <c r="I2702" s="10" t="str">
        <f t="shared" si="42"/>
        <v>05122</v>
      </c>
    </row>
    <row r="2703" spans="1:9">
      <c r="A2703" s="66"/>
      <c r="C2703" s="68">
        <v>5122</v>
      </c>
      <c r="D2703" s="2" t="s">
        <v>25</v>
      </c>
      <c r="E2703" s="17" t="s">
        <v>1147</v>
      </c>
      <c r="F2703" s="69" t="s">
        <v>26</v>
      </c>
      <c r="G2703" s="3"/>
      <c r="H2703" s="3"/>
      <c r="I2703" s="10" t="str">
        <f t="shared" si="42"/>
        <v>05122</v>
      </c>
    </row>
    <row r="2704" spans="1:9">
      <c r="A2704" s="66"/>
      <c r="C2704" s="68">
        <v>5122</v>
      </c>
      <c r="D2704" s="2" t="s">
        <v>27</v>
      </c>
      <c r="E2704" s="17" t="s">
        <v>1147</v>
      </c>
      <c r="F2704" s="69" t="s">
        <v>28</v>
      </c>
      <c r="G2704" s="3"/>
      <c r="H2704" s="3"/>
      <c r="I2704" s="10" t="str">
        <f t="shared" si="42"/>
        <v>05122</v>
      </c>
    </row>
    <row r="2705" spans="1:9">
      <c r="A2705" s="66"/>
      <c r="C2705" s="68">
        <v>5122</v>
      </c>
      <c r="D2705" s="2" t="s">
        <v>29</v>
      </c>
      <c r="E2705" s="18" t="s">
        <v>1148</v>
      </c>
      <c r="F2705" s="69" t="s">
        <v>30</v>
      </c>
      <c r="G2705" s="3"/>
      <c r="H2705" s="3"/>
      <c r="I2705" s="10" t="str">
        <f t="shared" si="42"/>
        <v>05122</v>
      </c>
    </row>
    <row r="2706" spans="1:9">
      <c r="A2706" s="66"/>
      <c r="C2706" s="68">
        <v>5122</v>
      </c>
      <c r="D2706" s="2" t="s">
        <v>31</v>
      </c>
      <c r="E2706" s="18" t="s">
        <v>1148</v>
      </c>
      <c r="F2706" s="69" t="s">
        <v>32</v>
      </c>
      <c r="G2706" s="3"/>
      <c r="H2706" s="3"/>
      <c r="I2706" s="10" t="str">
        <f t="shared" si="42"/>
        <v>05122</v>
      </c>
    </row>
    <row r="2707" spans="1:9">
      <c r="A2707" s="66"/>
      <c r="C2707" s="68">
        <v>5122</v>
      </c>
      <c r="D2707" s="2" t="s">
        <v>33</v>
      </c>
      <c r="E2707" s="18" t="s">
        <v>1148</v>
      </c>
      <c r="F2707" s="69" t="s">
        <v>34</v>
      </c>
      <c r="G2707" s="3"/>
      <c r="H2707" s="3"/>
      <c r="I2707" s="10" t="str">
        <f t="shared" si="42"/>
        <v>05122</v>
      </c>
    </row>
    <row r="2708" spans="1:9">
      <c r="A2708" s="66"/>
      <c r="C2708" s="68">
        <v>5122</v>
      </c>
      <c r="D2708" s="2" t="s">
        <v>35</v>
      </c>
      <c r="E2708" s="19" t="s">
        <v>1150</v>
      </c>
      <c r="F2708" s="69" t="s">
        <v>36</v>
      </c>
      <c r="G2708" s="3">
        <v>1</v>
      </c>
      <c r="H2708" s="3"/>
      <c r="I2708" s="10" t="str">
        <f t="shared" si="42"/>
        <v>05122</v>
      </c>
    </row>
    <row r="2709" spans="1:9">
      <c r="A2709" s="66"/>
      <c r="C2709" s="68">
        <v>5122</v>
      </c>
      <c r="D2709" s="2" t="s">
        <v>37</v>
      </c>
      <c r="E2709" s="23" t="s">
        <v>1149</v>
      </c>
      <c r="F2709" s="69" t="s">
        <v>38</v>
      </c>
      <c r="G2709" s="3">
        <v>3</v>
      </c>
      <c r="H2709" s="3"/>
      <c r="I2709" s="10" t="str">
        <f t="shared" si="42"/>
        <v>05122</v>
      </c>
    </row>
    <row r="2710" spans="1:9">
      <c r="A2710" s="66"/>
      <c r="C2710" s="68">
        <v>5122</v>
      </c>
      <c r="D2710" s="2" t="s">
        <v>39</v>
      </c>
      <c r="E2710" s="23" t="s">
        <v>1149</v>
      </c>
      <c r="F2710" s="69" t="s">
        <v>40</v>
      </c>
      <c r="G2710" s="3">
        <v>1</v>
      </c>
      <c r="H2710" s="3"/>
      <c r="I2710" s="10" t="str">
        <f t="shared" si="42"/>
        <v>05122</v>
      </c>
    </row>
    <row r="2711" spans="1:9">
      <c r="A2711" s="66"/>
      <c r="C2711" s="68">
        <v>5122</v>
      </c>
      <c r="D2711" s="2" t="s">
        <v>41</v>
      </c>
      <c r="E2711" s="16" t="s">
        <v>1146</v>
      </c>
      <c r="F2711" s="69" t="s">
        <v>42</v>
      </c>
      <c r="G2711" s="3"/>
      <c r="H2711" s="3"/>
      <c r="I2711" s="10" t="str">
        <f t="shared" si="42"/>
        <v>05122</v>
      </c>
    </row>
    <row r="2712" spans="1:9">
      <c r="A2712" s="66"/>
      <c r="C2712" s="68">
        <v>5122</v>
      </c>
      <c r="D2712" s="2" t="s">
        <v>43</v>
      </c>
      <c r="E2712" s="16" t="s">
        <v>1146</v>
      </c>
      <c r="F2712" s="69" t="s">
        <v>44</v>
      </c>
      <c r="G2712" s="3">
        <v>4</v>
      </c>
      <c r="H2712" s="3">
        <v>274</v>
      </c>
      <c r="I2712" s="10" t="str">
        <f t="shared" si="42"/>
        <v>05122</v>
      </c>
    </row>
    <row r="2713" spans="1:9">
      <c r="A2713" s="66"/>
      <c r="C2713" s="68">
        <v>5122</v>
      </c>
      <c r="D2713" s="2" t="s">
        <v>45</v>
      </c>
      <c r="E2713" s="16" t="s">
        <v>1146</v>
      </c>
      <c r="F2713" s="69" t="s">
        <v>46</v>
      </c>
      <c r="G2713" s="3"/>
      <c r="H2713" s="3"/>
      <c r="I2713" s="10" t="str">
        <f t="shared" si="42"/>
        <v>05122</v>
      </c>
    </row>
    <row r="2714" spans="1:9">
      <c r="A2714" s="66"/>
      <c r="C2714" s="68">
        <v>5122</v>
      </c>
      <c r="D2714" s="2" t="s">
        <v>47</v>
      </c>
      <c r="E2714" s="16" t="s">
        <v>1146</v>
      </c>
      <c r="F2714" s="69" t="s">
        <v>48</v>
      </c>
      <c r="G2714" s="3">
        <v>7</v>
      </c>
      <c r="H2714" s="3">
        <v>698</v>
      </c>
      <c r="I2714" s="10" t="str">
        <f t="shared" si="42"/>
        <v>05122</v>
      </c>
    </row>
    <row r="2715" spans="1:9">
      <c r="A2715" s="66"/>
      <c r="C2715" s="68">
        <v>5122</v>
      </c>
      <c r="D2715" s="2" t="s">
        <v>49</v>
      </c>
      <c r="E2715" s="14" t="s">
        <v>1144</v>
      </c>
      <c r="F2715" s="69" t="s">
        <v>50</v>
      </c>
      <c r="G2715" s="3">
        <v>2</v>
      </c>
      <c r="H2715" s="3"/>
      <c r="I2715" s="10" t="str">
        <f t="shared" si="42"/>
        <v>05122</v>
      </c>
    </row>
    <row r="2716" spans="1:9">
      <c r="A2716" s="66"/>
      <c r="C2716" s="68">
        <v>5122</v>
      </c>
      <c r="D2716" s="2" t="s">
        <v>51</v>
      </c>
      <c r="E2716" s="15" t="s">
        <v>1145</v>
      </c>
      <c r="F2716" s="69" t="s">
        <v>52</v>
      </c>
      <c r="G2716" s="3">
        <v>9</v>
      </c>
      <c r="H2716" s="3">
        <v>1225</v>
      </c>
      <c r="I2716" s="10" t="str">
        <f t="shared" si="42"/>
        <v>05122</v>
      </c>
    </row>
    <row r="2717" spans="1:9">
      <c r="A2717" s="66"/>
      <c r="C2717" s="68">
        <v>5122</v>
      </c>
      <c r="D2717" s="2" t="s">
        <v>53</v>
      </c>
      <c r="E2717" s="15" t="s">
        <v>1145</v>
      </c>
      <c r="F2717" s="69" t="s">
        <v>54</v>
      </c>
      <c r="G2717" s="3">
        <v>77</v>
      </c>
      <c r="H2717" s="3">
        <v>5556</v>
      </c>
      <c r="I2717" s="10" t="str">
        <f t="shared" si="42"/>
        <v>05122</v>
      </c>
    </row>
    <row r="2718" spans="1:9">
      <c r="A2718" s="66"/>
      <c r="C2718" s="68">
        <v>5122</v>
      </c>
      <c r="D2718" s="2" t="s">
        <v>55</v>
      </c>
      <c r="E2718" s="21" t="s">
        <v>1152</v>
      </c>
      <c r="F2718" s="69" t="s">
        <v>56</v>
      </c>
      <c r="G2718" s="3">
        <v>1</v>
      </c>
      <c r="H2718" s="3"/>
      <c r="I2718" s="10" t="str">
        <f t="shared" si="42"/>
        <v>05122</v>
      </c>
    </row>
    <row r="2719" spans="1:9">
      <c r="A2719" s="66"/>
      <c r="C2719" s="68">
        <v>5122</v>
      </c>
      <c r="D2719" s="2" t="s">
        <v>57</v>
      </c>
      <c r="E2719" s="21" t="s">
        <v>1152</v>
      </c>
      <c r="F2719" s="69" t="s">
        <v>58</v>
      </c>
      <c r="G2719" s="3">
        <v>3</v>
      </c>
      <c r="H2719" s="3">
        <v>195</v>
      </c>
      <c r="I2719" s="10" t="str">
        <f t="shared" si="42"/>
        <v>05122</v>
      </c>
    </row>
    <row r="2720" spans="1:9">
      <c r="A2720" s="66"/>
      <c r="C2720" s="68">
        <v>5122</v>
      </c>
      <c r="D2720" s="2" t="s">
        <v>59</v>
      </c>
      <c r="E2720" s="21" t="s">
        <v>1152</v>
      </c>
      <c r="F2720" s="69" t="s">
        <v>60</v>
      </c>
      <c r="G2720" s="3">
        <v>14</v>
      </c>
      <c r="H2720" s="3">
        <v>502</v>
      </c>
      <c r="I2720" s="10" t="str">
        <f t="shared" si="42"/>
        <v>05122</v>
      </c>
    </row>
    <row r="2721" spans="1:9">
      <c r="A2721" s="66"/>
      <c r="C2721" s="68">
        <v>5122</v>
      </c>
      <c r="D2721" s="2" t="s">
        <v>61</v>
      </c>
      <c r="E2721" s="20" t="s">
        <v>1151</v>
      </c>
      <c r="F2721" s="69" t="s">
        <v>62</v>
      </c>
      <c r="G2721" s="3">
        <v>6</v>
      </c>
      <c r="H2721" s="3">
        <v>2209</v>
      </c>
      <c r="I2721" s="10" t="str">
        <f t="shared" si="42"/>
        <v>05122</v>
      </c>
    </row>
    <row r="2722" spans="1:9">
      <c r="A2722" s="66"/>
      <c r="C2722" s="68">
        <v>5122</v>
      </c>
      <c r="D2722" s="2" t="s">
        <v>63</v>
      </c>
      <c r="E2722" s="20" t="s">
        <v>1151</v>
      </c>
      <c r="F2722" s="69" t="s">
        <v>64</v>
      </c>
      <c r="G2722" s="3">
        <v>2</v>
      </c>
      <c r="H2722" s="3"/>
      <c r="I2722" s="10" t="str">
        <f t="shared" si="42"/>
        <v>05122</v>
      </c>
    </row>
    <row r="2723" spans="1:9">
      <c r="A2723" s="66"/>
      <c r="C2723" s="68">
        <v>5122</v>
      </c>
      <c r="D2723" s="2" t="s">
        <v>65</v>
      </c>
      <c r="E2723" s="19" t="s">
        <v>1150</v>
      </c>
      <c r="F2723" s="69" t="s">
        <v>66</v>
      </c>
      <c r="G2723" s="3"/>
      <c r="H2723" s="3"/>
      <c r="I2723" s="10" t="str">
        <f t="shared" si="42"/>
        <v>05122</v>
      </c>
    </row>
    <row r="2724" spans="1:9">
      <c r="A2724" s="66"/>
      <c r="C2724" s="68">
        <v>5122</v>
      </c>
      <c r="D2724" s="2" t="s">
        <v>67</v>
      </c>
      <c r="E2724" s="22" t="s">
        <v>1153</v>
      </c>
      <c r="F2724" s="69" t="s">
        <v>68</v>
      </c>
      <c r="G2724" s="3">
        <v>8</v>
      </c>
      <c r="H2724" s="3">
        <v>378</v>
      </c>
      <c r="I2724" s="10" t="str">
        <f t="shared" si="42"/>
        <v>05122</v>
      </c>
    </row>
    <row r="2725" spans="1:9">
      <c r="A2725" s="66"/>
      <c r="C2725" s="68">
        <v>5122</v>
      </c>
      <c r="D2725" s="2" t="s">
        <v>69</v>
      </c>
      <c r="E2725" s="21" t="s">
        <v>1152</v>
      </c>
      <c r="F2725" s="69" t="s">
        <v>70</v>
      </c>
      <c r="G2725" s="3">
        <v>2</v>
      </c>
      <c r="H2725" s="3"/>
      <c r="I2725" s="10" t="str">
        <f t="shared" si="42"/>
        <v>05122</v>
      </c>
    </row>
    <row r="2726" spans="1:9">
      <c r="A2726" s="66"/>
      <c r="C2726" s="66">
        <v>5122</v>
      </c>
      <c r="E2726" s="71"/>
      <c r="F2726" s="69" t="s">
        <v>71</v>
      </c>
      <c r="G2726" s="3">
        <v>143</v>
      </c>
      <c r="H2726" s="3">
        <v>12768</v>
      </c>
      <c r="I2726" s="10" t="str">
        <f t="shared" si="42"/>
        <v>05122</v>
      </c>
    </row>
    <row r="2727" spans="1:9">
      <c r="A2727" s="65" t="s">
        <v>239</v>
      </c>
      <c r="B2727" s="2" t="s">
        <v>240</v>
      </c>
      <c r="C2727" s="68">
        <v>5124</v>
      </c>
      <c r="D2727" s="2" t="s">
        <v>9</v>
      </c>
      <c r="E2727" s="14" t="s">
        <v>1144</v>
      </c>
      <c r="F2727" s="69" t="s">
        <v>10</v>
      </c>
      <c r="G2727" s="3"/>
      <c r="H2727" s="3"/>
      <c r="I2727" s="10" t="str">
        <f t="shared" si="42"/>
        <v>05124</v>
      </c>
    </row>
    <row r="2728" spans="1:9">
      <c r="A2728" s="66"/>
      <c r="C2728" s="68">
        <v>5124</v>
      </c>
      <c r="D2728" s="2" t="s">
        <v>11</v>
      </c>
      <c r="E2728" s="14" t="s">
        <v>1144</v>
      </c>
      <c r="F2728" s="69" t="s">
        <v>12</v>
      </c>
      <c r="G2728" s="3"/>
      <c r="H2728" s="3"/>
      <c r="I2728" s="10" t="str">
        <f t="shared" si="42"/>
        <v>05124</v>
      </c>
    </row>
    <row r="2729" spans="1:9">
      <c r="A2729" s="66"/>
      <c r="C2729" s="68">
        <v>5124</v>
      </c>
      <c r="D2729" s="2" t="s">
        <v>13</v>
      </c>
      <c r="E2729" s="14" t="s">
        <v>1144</v>
      </c>
      <c r="F2729" s="69" t="s">
        <v>14</v>
      </c>
      <c r="G2729" s="3"/>
      <c r="H2729" s="3"/>
      <c r="I2729" s="10" t="str">
        <f t="shared" si="42"/>
        <v>05124</v>
      </c>
    </row>
    <row r="2730" spans="1:9">
      <c r="A2730" s="66"/>
      <c r="C2730" s="68">
        <v>5124</v>
      </c>
      <c r="D2730" s="2" t="s">
        <v>15</v>
      </c>
      <c r="E2730" s="15" t="s">
        <v>1145</v>
      </c>
      <c r="F2730" s="69" t="s">
        <v>16</v>
      </c>
      <c r="G2730" s="3"/>
      <c r="H2730" s="3"/>
      <c r="I2730" s="10" t="str">
        <f t="shared" si="42"/>
        <v>05124</v>
      </c>
    </row>
    <row r="2731" spans="1:9">
      <c r="A2731" s="66"/>
      <c r="C2731" s="68">
        <v>5124</v>
      </c>
      <c r="D2731" s="2" t="s">
        <v>17</v>
      </c>
      <c r="E2731" s="14" t="s">
        <v>1144</v>
      </c>
      <c r="F2731" s="69" t="s">
        <v>18</v>
      </c>
      <c r="G2731" s="3"/>
      <c r="H2731" s="3"/>
      <c r="I2731" s="10" t="str">
        <f t="shared" si="42"/>
        <v>05124</v>
      </c>
    </row>
    <row r="2732" spans="1:9">
      <c r="A2732" s="66"/>
      <c r="C2732" s="68">
        <v>5124</v>
      </c>
      <c r="D2732" s="2" t="s">
        <v>19</v>
      </c>
      <c r="E2732" s="14" t="s">
        <v>1144</v>
      </c>
      <c r="F2732" s="69" t="s">
        <v>20</v>
      </c>
      <c r="G2732" s="3"/>
      <c r="H2732" s="3"/>
      <c r="I2732" s="10" t="str">
        <f t="shared" si="42"/>
        <v>05124</v>
      </c>
    </row>
    <row r="2733" spans="1:9">
      <c r="A2733" s="66"/>
      <c r="C2733" s="68">
        <v>5124</v>
      </c>
      <c r="D2733" s="2" t="s">
        <v>21</v>
      </c>
      <c r="E2733" s="4"/>
      <c r="F2733" s="69" t="s">
        <v>22</v>
      </c>
      <c r="G2733" s="3">
        <v>188</v>
      </c>
      <c r="H2733" s="3">
        <v>25690</v>
      </c>
      <c r="I2733" s="10" t="str">
        <f t="shared" si="42"/>
        <v>05124</v>
      </c>
    </row>
    <row r="2734" spans="1:9">
      <c r="A2734" s="66"/>
      <c r="C2734" s="68">
        <v>5124</v>
      </c>
      <c r="D2734" s="2" t="s">
        <v>23</v>
      </c>
      <c r="E2734" s="17" t="s">
        <v>1147</v>
      </c>
      <c r="F2734" s="69" t="s">
        <v>24</v>
      </c>
      <c r="G2734" s="3">
        <v>11</v>
      </c>
      <c r="H2734" s="3">
        <v>577</v>
      </c>
      <c r="I2734" s="10" t="str">
        <f t="shared" si="42"/>
        <v>05124</v>
      </c>
    </row>
    <row r="2735" spans="1:9">
      <c r="A2735" s="66"/>
      <c r="C2735" s="68">
        <v>5124</v>
      </c>
      <c r="D2735" s="2" t="s">
        <v>25</v>
      </c>
      <c r="E2735" s="17" t="s">
        <v>1147</v>
      </c>
      <c r="F2735" s="69" t="s">
        <v>26</v>
      </c>
      <c r="G2735" s="3"/>
      <c r="H2735" s="3"/>
      <c r="I2735" s="10" t="str">
        <f t="shared" si="42"/>
        <v>05124</v>
      </c>
    </row>
    <row r="2736" spans="1:9">
      <c r="A2736" s="66"/>
      <c r="C2736" s="68">
        <v>5124</v>
      </c>
      <c r="D2736" s="2" t="s">
        <v>27</v>
      </c>
      <c r="E2736" s="17" t="s">
        <v>1147</v>
      </c>
      <c r="F2736" s="69" t="s">
        <v>28</v>
      </c>
      <c r="G2736" s="3"/>
      <c r="H2736" s="3"/>
      <c r="I2736" s="10" t="str">
        <f t="shared" si="42"/>
        <v>05124</v>
      </c>
    </row>
    <row r="2737" spans="1:9">
      <c r="A2737" s="66"/>
      <c r="C2737" s="68">
        <v>5124</v>
      </c>
      <c r="D2737" s="2" t="s">
        <v>29</v>
      </c>
      <c r="E2737" s="18" t="s">
        <v>1148</v>
      </c>
      <c r="F2737" s="69" t="s">
        <v>30</v>
      </c>
      <c r="G2737" s="3">
        <v>20</v>
      </c>
      <c r="H2737" s="3">
        <v>1220</v>
      </c>
      <c r="I2737" s="10" t="str">
        <f t="shared" si="42"/>
        <v>05124</v>
      </c>
    </row>
    <row r="2738" spans="1:9">
      <c r="A2738" s="66"/>
      <c r="C2738" s="68">
        <v>5124</v>
      </c>
      <c r="D2738" s="2" t="s">
        <v>31</v>
      </c>
      <c r="E2738" s="18" t="s">
        <v>1148</v>
      </c>
      <c r="F2738" s="69" t="s">
        <v>32</v>
      </c>
      <c r="G2738" s="3">
        <v>1</v>
      </c>
      <c r="H2738" s="3"/>
      <c r="I2738" s="10" t="str">
        <f t="shared" si="42"/>
        <v>05124</v>
      </c>
    </row>
    <row r="2739" spans="1:9">
      <c r="A2739" s="66"/>
      <c r="C2739" s="68">
        <v>5124</v>
      </c>
      <c r="D2739" s="2" t="s">
        <v>33</v>
      </c>
      <c r="E2739" s="18" t="s">
        <v>1148</v>
      </c>
      <c r="F2739" s="69" t="s">
        <v>34</v>
      </c>
      <c r="G2739" s="3"/>
      <c r="H2739" s="3"/>
      <c r="I2739" s="10" t="str">
        <f t="shared" si="42"/>
        <v>05124</v>
      </c>
    </row>
    <row r="2740" spans="1:9">
      <c r="A2740" s="66"/>
      <c r="C2740" s="68">
        <v>5124</v>
      </c>
      <c r="D2740" s="2" t="s">
        <v>35</v>
      </c>
      <c r="E2740" s="19" t="s">
        <v>1150</v>
      </c>
      <c r="F2740" s="69" t="s">
        <v>36</v>
      </c>
      <c r="G2740" s="3">
        <v>1</v>
      </c>
      <c r="H2740" s="3"/>
      <c r="I2740" s="10" t="str">
        <f t="shared" si="42"/>
        <v>05124</v>
      </c>
    </row>
    <row r="2741" spans="1:9">
      <c r="A2741" s="66"/>
      <c r="C2741" s="68">
        <v>5124</v>
      </c>
      <c r="D2741" s="2" t="s">
        <v>37</v>
      </c>
      <c r="E2741" s="23" t="s">
        <v>1149</v>
      </c>
      <c r="F2741" s="69" t="s">
        <v>38</v>
      </c>
      <c r="G2741" s="3">
        <v>6</v>
      </c>
      <c r="H2741" s="3">
        <v>808</v>
      </c>
      <c r="I2741" s="10" t="str">
        <f t="shared" si="42"/>
        <v>05124</v>
      </c>
    </row>
    <row r="2742" spans="1:9">
      <c r="A2742" s="66"/>
      <c r="C2742" s="68">
        <v>5124</v>
      </c>
      <c r="D2742" s="2" t="s">
        <v>39</v>
      </c>
      <c r="E2742" s="23" t="s">
        <v>1149</v>
      </c>
      <c r="F2742" s="69" t="s">
        <v>40</v>
      </c>
      <c r="G2742" s="3">
        <v>3</v>
      </c>
      <c r="H2742" s="3">
        <v>93</v>
      </c>
      <c r="I2742" s="10" t="str">
        <f t="shared" si="42"/>
        <v>05124</v>
      </c>
    </row>
    <row r="2743" spans="1:9">
      <c r="A2743" s="66"/>
      <c r="C2743" s="68">
        <v>5124</v>
      </c>
      <c r="D2743" s="2" t="s">
        <v>41</v>
      </c>
      <c r="E2743" s="16" t="s">
        <v>1146</v>
      </c>
      <c r="F2743" s="69" t="s">
        <v>42</v>
      </c>
      <c r="G2743" s="3"/>
      <c r="H2743" s="3"/>
      <c r="I2743" s="10" t="str">
        <f t="shared" si="42"/>
        <v>05124</v>
      </c>
    </row>
    <row r="2744" spans="1:9">
      <c r="A2744" s="66"/>
      <c r="C2744" s="68">
        <v>5124</v>
      </c>
      <c r="D2744" s="2" t="s">
        <v>43</v>
      </c>
      <c r="E2744" s="16" t="s">
        <v>1146</v>
      </c>
      <c r="F2744" s="69" t="s">
        <v>44</v>
      </c>
      <c r="G2744" s="3">
        <v>11</v>
      </c>
      <c r="H2744" s="3">
        <v>5634</v>
      </c>
      <c r="I2744" s="10" t="str">
        <f t="shared" si="42"/>
        <v>05124</v>
      </c>
    </row>
    <row r="2745" spans="1:9">
      <c r="A2745" s="66"/>
      <c r="C2745" s="68">
        <v>5124</v>
      </c>
      <c r="D2745" s="2" t="s">
        <v>45</v>
      </c>
      <c r="E2745" s="16" t="s">
        <v>1146</v>
      </c>
      <c r="F2745" s="69" t="s">
        <v>46</v>
      </c>
      <c r="G2745" s="3"/>
      <c r="H2745" s="3"/>
      <c r="I2745" s="10" t="str">
        <f t="shared" si="42"/>
        <v>05124</v>
      </c>
    </row>
    <row r="2746" spans="1:9">
      <c r="A2746" s="66"/>
      <c r="C2746" s="68">
        <v>5124</v>
      </c>
      <c r="D2746" s="2" t="s">
        <v>47</v>
      </c>
      <c r="E2746" s="16" t="s">
        <v>1146</v>
      </c>
      <c r="F2746" s="69" t="s">
        <v>48</v>
      </c>
      <c r="G2746" s="3">
        <v>13</v>
      </c>
      <c r="H2746" s="3">
        <v>2019</v>
      </c>
      <c r="I2746" s="10" t="str">
        <f t="shared" si="42"/>
        <v>05124</v>
      </c>
    </row>
    <row r="2747" spans="1:9">
      <c r="A2747" s="66"/>
      <c r="C2747" s="68">
        <v>5124</v>
      </c>
      <c r="D2747" s="2" t="s">
        <v>49</v>
      </c>
      <c r="E2747" s="14" t="s">
        <v>1144</v>
      </c>
      <c r="F2747" s="69" t="s">
        <v>50</v>
      </c>
      <c r="G2747" s="3">
        <v>6</v>
      </c>
      <c r="H2747" s="3">
        <v>259</v>
      </c>
      <c r="I2747" s="10" t="str">
        <f t="shared" si="42"/>
        <v>05124</v>
      </c>
    </row>
    <row r="2748" spans="1:9">
      <c r="A2748" s="66"/>
      <c r="C2748" s="68">
        <v>5124</v>
      </c>
      <c r="D2748" s="2" t="s">
        <v>51</v>
      </c>
      <c r="E2748" s="15" t="s">
        <v>1145</v>
      </c>
      <c r="F2748" s="69" t="s">
        <v>52</v>
      </c>
      <c r="G2748" s="3">
        <v>5</v>
      </c>
      <c r="H2748" s="3">
        <v>732</v>
      </c>
      <c r="I2748" s="10" t="str">
        <f t="shared" si="42"/>
        <v>05124</v>
      </c>
    </row>
    <row r="2749" spans="1:9">
      <c r="A2749" s="66"/>
      <c r="C2749" s="68">
        <v>5124</v>
      </c>
      <c r="D2749" s="2" t="s">
        <v>53</v>
      </c>
      <c r="E2749" s="15" t="s">
        <v>1145</v>
      </c>
      <c r="F2749" s="69" t="s">
        <v>54</v>
      </c>
      <c r="G2749" s="3">
        <v>46</v>
      </c>
      <c r="H2749" s="3">
        <v>5451</v>
      </c>
      <c r="I2749" s="10" t="str">
        <f t="shared" si="42"/>
        <v>05124</v>
      </c>
    </row>
    <row r="2750" spans="1:9">
      <c r="A2750" s="66"/>
      <c r="C2750" s="68">
        <v>5124</v>
      </c>
      <c r="D2750" s="2" t="s">
        <v>55</v>
      </c>
      <c r="E2750" s="21" t="s">
        <v>1152</v>
      </c>
      <c r="F2750" s="69" t="s">
        <v>56</v>
      </c>
      <c r="G2750" s="3">
        <v>7</v>
      </c>
      <c r="H2750" s="3">
        <v>863</v>
      </c>
      <c r="I2750" s="10" t="str">
        <f t="shared" si="42"/>
        <v>05124</v>
      </c>
    </row>
    <row r="2751" spans="1:9">
      <c r="A2751" s="66"/>
      <c r="C2751" s="68">
        <v>5124</v>
      </c>
      <c r="D2751" s="2" t="s">
        <v>57</v>
      </c>
      <c r="E2751" s="21" t="s">
        <v>1152</v>
      </c>
      <c r="F2751" s="69" t="s">
        <v>58</v>
      </c>
      <c r="G2751" s="3">
        <v>10</v>
      </c>
      <c r="H2751" s="3">
        <v>3218</v>
      </c>
      <c r="I2751" s="10" t="str">
        <f t="shared" si="42"/>
        <v>05124</v>
      </c>
    </row>
    <row r="2752" spans="1:9">
      <c r="A2752" s="66"/>
      <c r="C2752" s="68">
        <v>5124</v>
      </c>
      <c r="D2752" s="2" t="s">
        <v>59</v>
      </c>
      <c r="E2752" s="21" t="s">
        <v>1152</v>
      </c>
      <c r="F2752" s="69" t="s">
        <v>60</v>
      </c>
      <c r="G2752" s="3">
        <v>29</v>
      </c>
      <c r="H2752" s="3">
        <v>3144</v>
      </c>
      <c r="I2752" s="10" t="str">
        <f t="shared" si="42"/>
        <v>05124</v>
      </c>
    </row>
    <row r="2753" spans="1:9">
      <c r="A2753" s="66"/>
      <c r="C2753" s="68">
        <v>5124</v>
      </c>
      <c r="D2753" s="2" t="s">
        <v>61</v>
      </c>
      <c r="E2753" s="20" t="s">
        <v>1151</v>
      </c>
      <c r="F2753" s="69" t="s">
        <v>62</v>
      </c>
      <c r="G2753" s="3">
        <v>4</v>
      </c>
      <c r="H2753" s="3"/>
      <c r="I2753" s="10" t="str">
        <f t="shared" si="42"/>
        <v>05124</v>
      </c>
    </row>
    <row r="2754" spans="1:9">
      <c r="A2754" s="66"/>
      <c r="C2754" s="68">
        <v>5124</v>
      </c>
      <c r="D2754" s="2" t="s">
        <v>63</v>
      </c>
      <c r="E2754" s="20" t="s">
        <v>1151</v>
      </c>
      <c r="F2754" s="69" t="s">
        <v>64</v>
      </c>
      <c r="G2754" s="3"/>
      <c r="H2754" s="3"/>
      <c r="I2754" s="10" t="str">
        <f t="shared" si="42"/>
        <v>05124</v>
      </c>
    </row>
    <row r="2755" spans="1:9">
      <c r="A2755" s="66"/>
      <c r="C2755" s="68">
        <v>5124</v>
      </c>
      <c r="D2755" s="2" t="s">
        <v>65</v>
      </c>
      <c r="E2755" s="19" t="s">
        <v>1150</v>
      </c>
      <c r="F2755" s="69" t="s">
        <v>66</v>
      </c>
      <c r="G2755" s="3">
        <v>1</v>
      </c>
      <c r="H2755" s="3"/>
      <c r="I2755" s="10" t="str">
        <f t="shared" si="42"/>
        <v>05124</v>
      </c>
    </row>
    <row r="2756" spans="1:9">
      <c r="A2756" s="66"/>
      <c r="C2756" s="68">
        <v>5124</v>
      </c>
      <c r="D2756" s="2" t="s">
        <v>67</v>
      </c>
      <c r="E2756" s="22" t="s">
        <v>1153</v>
      </c>
      <c r="F2756" s="69" t="s">
        <v>68</v>
      </c>
      <c r="G2756" s="3">
        <v>7</v>
      </c>
      <c r="H2756" s="3">
        <v>411</v>
      </c>
      <c r="I2756" s="10" t="str">
        <f t="shared" si="42"/>
        <v>05124</v>
      </c>
    </row>
    <row r="2757" spans="1:9">
      <c r="A2757" s="66"/>
      <c r="C2757" s="68">
        <v>5124</v>
      </c>
      <c r="D2757" s="2" t="s">
        <v>69</v>
      </c>
      <c r="E2757" s="21" t="s">
        <v>1152</v>
      </c>
      <c r="F2757" s="69" t="s">
        <v>70</v>
      </c>
      <c r="G2757" s="3">
        <v>7</v>
      </c>
      <c r="H2757" s="3">
        <v>385</v>
      </c>
      <c r="I2757" s="10" t="str">
        <f t="shared" si="42"/>
        <v>05124</v>
      </c>
    </row>
    <row r="2758" spans="1:9">
      <c r="A2758" s="66"/>
      <c r="C2758" s="66">
        <v>5124</v>
      </c>
      <c r="E2758" s="71"/>
      <c r="F2758" s="69" t="s">
        <v>71</v>
      </c>
      <c r="G2758" s="3">
        <v>188</v>
      </c>
      <c r="H2758" s="3">
        <v>25690</v>
      </c>
      <c r="I2758" s="10" t="str">
        <f t="shared" si="42"/>
        <v>05124</v>
      </c>
    </row>
    <row r="2759" spans="1:9">
      <c r="A2759" s="65" t="s">
        <v>241</v>
      </c>
      <c r="B2759" s="2" t="s">
        <v>242</v>
      </c>
      <c r="C2759" s="68">
        <v>5154</v>
      </c>
      <c r="D2759" s="2" t="s">
        <v>9</v>
      </c>
      <c r="E2759" s="14" t="s">
        <v>1144</v>
      </c>
      <c r="F2759" s="69" t="s">
        <v>10</v>
      </c>
      <c r="G2759" s="3">
        <v>6</v>
      </c>
      <c r="H2759" s="3">
        <v>142</v>
      </c>
      <c r="I2759" s="10" t="str">
        <f t="shared" si="42"/>
        <v>05154</v>
      </c>
    </row>
    <row r="2760" spans="1:9">
      <c r="A2760" s="66"/>
      <c r="C2760" s="68">
        <v>5154</v>
      </c>
      <c r="D2760" s="2" t="s">
        <v>11</v>
      </c>
      <c r="E2760" s="14" t="s">
        <v>1144</v>
      </c>
      <c r="F2760" s="69" t="s">
        <v>12</v>
      </c>
      <c r="G2760" s="3"/>
      <c r="H2760" s="3"/>
      <c r="I2760" s="10" t="str">
        <f t="shared" si="42"/>
        <v>05154</v>
      </c>
    </row>
    <row r="2761" spans="1:9">
      <c r="A2761" s="66"/>
      <c r="C2761" s="68">
        <v>5154</v>
      </c>
      <c r="D2761" s="2" t="s">
        <v>13</v>
      </c>
      <c r="E2761" s="14" t="s">
        <v>1144</v>
      </c>
      <c r="F2761" s="69" t="s">
        <v>14</v>
      </c>
      <c r="G2761" s="3"/>
      <c r="H2761" s="3"/>
      <c r="I2761" s="10" t="str">
        <f t="shared" ref="I2761:I2824" si="43">IF(A2761="",I2760,A2761)</f>
        <v>05154</v>
      </c>
    </row>
    <row r="2762" spans="1:9">
      <c r="A2762" s="66"/>
      <c r="C2762" s="68">
        <v>5154</v>
      </c>
      <c r="D2762" s="2" t="s">
        <v>15</v>
      </c>
      <c r="E2762" s="15" t="s">
        <v>1145</v>
      </c>
      <c r="F2762" s="69" t="s">
        <v>16</v>
      </c>
      <c r="G2762" s="3"/>
      <c r="H2762" s="3"/>
      <c r="I2762" s="10" t="str">
        <f t="shared" si="43"/>
        <v>05154</v>
      </c>
    </row>
    <row r="2763" spans="1:9">
      <c r="A2763" s="66"/>
      <c r="C2763" s="68">
        <v>5154</v>
      </c>
      <c r="D2763" s="2" t="s">
        <v>17</v>
      </c>
      <c r="E2763" s="14" t="s">
        <v>1144</v>
      </c>
      <c r="F2763" s="69" t="s">
        <v>18</v>
      </c>
      <c r="G2763" s="3">
        <v>6</v>
      </c>
      <c r="H2763" s="3">
        <v>142</v>
      </c>
      <c r="I2763" s="10" t="str">
        <f t="shared" si="43"/>
        <v>05154</v>
      </c>
    </row>
    <row r="2764" spans="1:9">
      <c r="A2764" s="66"/>
      <c r="C2764" s="68">
        <v>5154</v>
      </c>
      <c r="D2764" s="2" t="s">
        <v>19</v>
      </c>
      <c r="E2764" s="14" t="s">
        <v>1144</v>
      </c>
      <c r="F2764" s="69" t="s">
        <v>20</v>
      </c>
      <c r="G2764" s="3"/>
      <c r="H2764" s="3"/>
      <c r="I2764" s="10" t="str">
        <f t="shared" si="43"/>
        <v>05154</v>
      </c>
    </row>
    <row r="2765" spans="1:9">
      <c r="A2765" s="66"/>
      <c r="C2765" s="68">
        <v>5154</v>
      </c>
      <c r="D2765" s="2" t="s">
        <v>21</v>
      </c>
      <c r="E2765" s="4"/>
      <c r="F2765" s="69" t="s">
        <v>22</v>
      </c>
      <c r="G2765" s="3">
        <v>163</v>
      </c>
      <c r="H2765" s="3">
        <v>13826</v>
      </c>
      <c r="I2765" s="10" t="str">
        <f t="shared" si="43"/>
        <v>05154</v>
      </c>
    </row>
    <row r="2766" spans="1:9">
      <c r="A2766" s="66"/>
      <c r="C2766" s="68">
        <v>5154</v>
      </c>
      <c r="D2766" s="2" t="s">
        <v>23</v>
      </c>
      <c r="E2766" s="17" t="s">
        <v>1147</v>
      </c>
      <c r="F2766" s="69" t="s">
        <v>24</v>
      </c>
      <c r="G2766" s="3">
        <v>31</v>
      </c>
      <c r="H2766" s="3">
        <v>3418</v>
      </c>
      <c r="I2766" s="10" t="str">
        <f t="shared" si="43"/>
        <v>05154</v>
      </c>
    </row>
    <row r="2767" spans="1:9">
      <c r="A2767" s="66"/>
      <c r="C2767" s="68">
        <v>5154</v>
      </c>
      <c r="D2767" s="2" t="s">
        <v>25</v>
      </c>
      <c r="E2767" s="17" t="s">
        <v>1147</v>
      </c>
      <c r="F2767" s="69" t="s">
        <v>26</v>
      </c>
      <c r="G2767" s="3">
        <v>2</v>
      </c>
      <c r="H2767" s="3"/>
      <c r="I2767" s="10" t="str">
        <f t="shared" si="43"/>
        <v>05154</v>
      </c>
    </row>
    <row r="2768" spans="1:9">
      <c r="A2768" s="66"/>
      <c r="C2768" s="68">
        <v>5154</v>
      </c>
      <c r="D2768" s="2" t="s">
        <v>27</v>
      </c>
      <c r="E2768" s="17" t="s">
        <v>1147</v>
      </c>
      <c r="F2768" s="69" t="s">
        <v>28</v>
      </c>
      <c r="G2768" s="3"/>
      <c r="H2768" s="3"/>
      <c r="I2768" s="10" t="str">
        <f t="shared" si="43"/>
        <v>05154</v>
      </c>
    </row>
    <row r="2769" spans="1:9">
      <c r="A2769" s="66"/>
      <c r="C2769" s="68">
        <v>5154</v>
      </c>
      <c r="D2769" s="2" t="s">
        <v>29</v>
      </c>
      <c r="E2769" s="18" t="s">
        <v>1148</v>
      </c>
      <c r="F2769" s="69" t="s">
        <v>30</v>
      </c>
      <c r="G2769" s="3">
        <v>5</v>
      </c>
      <c r="H2769" s="3">
        <v>308</v>
      </c>
      <c r="I2769" s="10" t="str">
        <f t="shared" si="43"/>
        <v>05154</v>
      </c>
    </row>
    <row r="2770" spans="1:9">
      <c r="A2770" s="66"/>
      <c r="C2770" s="68">
        <v>5154</v>
      </c>
      <c r="D2770" s="2" t="s">
        <v>31</v>
      </c>
      <c r="E2770" s="18" t="s">
        <v>1148</v>
      </c>
      <c r="F2770" s="69" t="s">
        <v>32</v>
      </c>
      <c r="G2770" s="3">
        <v>2</v>
      </c>
      <c r="H2770" s="3"/>
      <c r="I2770" s="10" t="str">
        <f t="shared" si="43"/>
        <v>05154</v>
      </c>
    </row>
    <row r="2771" spans="1:9">
      <c r="A2771" s="66"/>
      <c r="C2771" s="68">
        <v>5154</v>
      </c>
      <c r="D2771" s="2" t="s">
        <v>33</v>
      </c>
      <c r="E2771" s="18" t="s">
        <v>1148</v>
      </c>
      <c r="F2771" s="69" t="s">
        <v>34</v>
      </c>
      <c r="G2771" s="3">
        <v>1</v>
      </c>
      <c r="H2771" s="3"/>
      <c r="I2771" s="10" t="str">
        <f t="shared" si="43"/>
        <v>05154</v>
      </c>
    </row>
    <row r="2772" spans="1:9">
      <c r="A2772" s="66"/>
      <c r="C2772" s="68">
        <v>5154</v>
      </c>
      <c r="D2772" s="2" t="s">
        <v>35</v>
      </c>
      <c r="E2772" s="19" t="s">
        <v>1150</v>
      </c>
      <c r="F2772" s="69" t="s">
        <v>36</v>
      </c>
      <c r="G2772" s="3">
        <v>2</v>
      </c>
      <c r="H2772" s="3"/>
      <c r="I2772" s="10" t="str">
        <f t="shared" si="43"/>
        <v>05154</v>
      </c>
    </row>
    <row r="2773" spans="1:9">
      <c r="A2773" s="66"/>
      <c r="C2773" s="68">
        <v>5154</v>
      </c>
      <c r="D2773" s="2" t="s">
        <v>37</v>
      </c>
      <c r="E2773" s="23" t="s">
        <v>1149</v>
      </c>
      <c r="F2773" s="69" t="s">
        <v>38</v>
      </c>
      <c r="G2773" s="3">
        <v>4</v>
      </c>
      <c r="H2773" s="3">
        <v>302</v>
      </c>
      <c r="I2773" s="10" t="str">
        <f t="shared" si="43"/>
        <v>05154</v>
      </c>
    </row>
    <row r="2774" spans="1:9">
      <c r="A2774" s="66"/>
      <c r="C2774" s="68">
        <v>5154</v>
      </c>
      <c r="D2774" s="2" t="s">
        <v>39</v>
      </c>
      <c r="E2774" s="23" t="s">
        <v>1149</v>
      </c>
      <c r="F2774" s="69" t="s">
        <v>40</v>
      </c>
      <c r="G2774" s="3">
        <v>6</v>
      </c>
      <c r="H2774" s="3">
        <v>293</v>
      </c>
      <c r="I2774" s="10" t="str">
        <f t="shared" si="43"/>
        <v>05154</v>
      </c>
    </row>
    <row r="2775" spans="1:9">
      <c r="A2775" s="66"/>
      <c r="C2775" s="68">
        <v>5154</v>
      </c>
      <c r="D2775" s="2" t="s">
        <v>41</v>
      </c>
      <c r="E2775" s="16" t="s">
        <v>1146</v>
      </c>
      <c r="F2775" s="69" t="s">
        <v>42</v>
      </c>
      <c r="G2775" s="3"/>
      <c r="H2775" s="3"/>
      <c r="I2775" s="10" t="str">
        <f t="shared" si="43"/>
        <v>05154</v>
      </c>
    </row>
    <row r="2776" spans="1:9">
      <c r="A2776" s="66"/>
      <c r="C2776" s="68">
        <v>5154</v>
      </c>
      <c r="D2776" s="2" t="s">
        <v>43</v>
      </c>
      <c r="E2776" s="16" t="s">
        <v>1146</v>
      </c>
      <c r="F2776" s="69" t="s">
        <v>44</v>
      </c>
      <c r="G2776" s="3">
        <v>10</v>
      </c>
      <c r="H2776" s="3">
        <v>1315</v>
      </c>
      <c r="I2776" s="10" t="str">
        <f t="shared" si="43"/>
        <v>05154</v>
      </c>
    </row>
    <row r="2777" spans="1:9">
      <c r="A2777" s="66"/>
      <c r="C2777" s="68">
        <v>5154</v>
      </c>
      <c r="D2777" s="2" t="s">
        <v>45</v>
      </c>
      <c r="E2777" s="16" t="s">
        <v>1146</v>
      </c>
      <c r="F2777" s="69" t="s">
        <v>46</v>
      </c>
      <c r="G2777" s="3">
        <v>1</v>
      </c>
      <c r="H2777" s="3"/>
      <c r="I2777" s="10" t="str">
        <f t="shared" si="43"/>
        <v>05154</v>
      </c>
    </row>
    <row r="2778" spans="1:9">
      <c r="A2778" s="66"/>
      <c r="C2778" s="68">
        <v>5154</v>
      </c>
      <c r="D2778" s="2" t="s">
        <v>47</v>
      </c>
      <c r="E2778" s="16" t="s">
        <v>1146</v>
      </c>
      <c r="F2778" s="69" t="s">
        <v>48</v>
      </c>
      <c r="G2778" s="3">
        <v>9</v>
      </c>
      <c r="H2778" s="3">
        <v>408</v>
      </c>
      <c r="I2778" s="10" t="str">
        <f t="shared" si="43"/>
        <v>05154</v>
      </c>
    </row>
    <row r="2779" spans="1:9">
      <c r="A2779" s="66"/>
      <c r="C2779" s="68">
        <v>5154</v>
      </c>
      <c r="D2779" s="2" t="s">
        <v>49</v>
      </c>
      <c r="E2779" s="14" t="s">
        <v>1144</v>
      </c>
      <c r="F2779" s="69" t="s">
        <v>50</v>
      </c>
      <c r="G2779" s="3">
        <v>15</v>
      </c>
      <c r="H2779" s="3"/>
      <c r="I2779" s="10" t="str">
        <f t="shared" si="43"/>
        <v>05154</v>
      </c>
    </row>
    <row r="2780" spans="1:9">
      <c r="A2780" s="66"/>
      <c r="C2780" s="68">
        <v>5154</v>
      </c>
      <c r="D2780" s="2" t="s">
        <v>51</v>
      </c>
      <c r="E2780" s="15" t="s">
        <v>1145</v>
      </c>
      <c r="F2780" s="69" t="s">
        <v>52</v>
      </c>
      <c r="G2780" s="3">
        <v>2</v>
      </c>
      <c r="H2780" s="3"/>
      <c r="I2780" s="10" t="str">
        <f t="shared" si="43"/>
        <v>05154</v>
      </c>
    </row>
    <row r="2781" spans="1:9">
      <c r="A2781" s="66"/>
      <c r="C2781" s="68">
        <v>5154</v>
      </c>
      <c r="D2781" s="2" t="s">
        <v>53</v>
      </c>
      <c r="E2781" s="15" t="s">
        <v>1145</v>
      </c>
      <c r="F2781" s="69" t="s">
        <v>54</v>
      </c>
      <c r="G2781" s="3">
        <v>27</v>
      </c>
      <c r="H2781" s="3">
        <v>1430</v>
      </c>
      <c r="I2781" s="10" t="str">
        <f t="shared" si="43"/>
        <v>05154</v>
      </c>
    </row>
    <row r="2782" spans="1:9">
      <c r="A2782" s="66"/>
      <c r="C2782" s="68">
        <v>5154</v>
      </c>
      <c r="D2782" s="2" t="s">
        <v>55</v>
      </c>
      <c r="E2782" s="21" t="s">
        <v>1152</v>
      </c>
      <c r="F2782" s="69" t="s">
        <v>56</v>
      </c>
      <c r="G2782" s="3">
        <v>3</v>
      </c>
      <c r="H2782" s="3"/>
      <c r="I2782" s="10" t="str">
        <f t="shared" si="43"/>
        <v>05154</v>
      </c>
    </row>
    <row r="2783" spans="1:9">
      <c r="A2783" s="66"/>
      <c r="C2783" s="68">
        <v>5154</v>
      </c>
      <c r="D2783" s="2" t="s">
        <v>57</v>
      </c>
      <c r="E2783" s="21" t="s">
        <v>1152</v>
      </c>
      <c r="F2783" s="69" t="s">
        <v>58</v>
      </c>
      <c r="G2783" s="3">
        <v>3</v>
      </c>
      <c r="H2783" s="3"/>
      <c r="I2783" s="10" t="str">
        <f t="shared" si="43"/>
        <v>05154</v>
      </c>
    </row>
    <row r="2784" spans="1:9">
      <c r="A2784" s="66"/>
      <c r="C2784" s="68">
        <v>5154</v>
      </c>
      <c r="D2784" s="2" t="s">
        <v>59</v>
      </c>
      <c r="E2784" s="21" t="s">
        <v>1152</v>
      </c>
      <c r="F2784" s="69" t="s">
        <v>60</v>
      </c>
      <c r="G2784" s="3">
        <v>16</v>
      </c>
      <c r="H2784" s="3"/>
      <c r="I2784" s="10" t="str">
        <f t="shared" si="43"/>
        <v>05154</v>
      </c>
    </row>
    <row r="2785" spans="1:9">
      <c r="A2785" s="66"/>
      <c r="C2785" s="68">
        <v>5154</v>
      </c>
      <c r="D2785" s="2" t="s">
        <v>61</v>
      </c>
      <c r="E2785" s="20" t="s">
        <v>1151</v>
      </c>
      <c r="F2785" s="69" t="s">
        <v>62</v>
      </c>
      <c r="G2785" s="3">
        <v>5</v>
      </c>
      <c r="H2785" s="3"/>
      <c r="I2785" s="10" t="str">
        <f t="shared" si="43"/>
        <v>05154</v>
      </c>
    </row>
    <row r="2786" spans="1:9">
      <c r="A2786" s="66"/>
      <c r="C2786" s="68">
        <v>5154</v>
      </c>
      <c r="D2786" s="2" t="s">
        <v>63</v>
      </c>
      <c r="E2786" s="20" t="s">
        <v>1151</v>
      </c>
      <c r="F2786" s="69" t="s">
        <v>64</v>
      </c>
      <c r="G2786" s="3"/>
      <c r="H2786" s="3"/>
      <c r="I2786" s="10" t="str">
        <f t="shared" si="43"/>
        <v>05154</v>
      </c>
    </row>
    <row r="2787" spans="1:9">
      <c r="A2787" s="66"/>
      <c r="C2787" s="68">
        <v>5154</v>
      </c>
      <c r="D2787" s="2" t="s">
        <v>65</v>
      </c>
      <c r="E2787" s="19" t="s">
        <v>1150</v>
      </c>
      <c r="F2787" s="69" t="s">
        <v>66</v>
      </c>
      <c r="G2787" s="3">
        <v>5</v>
      </c>
      <c r="H2787" s="3"/>
      <c r="I2787" s="10" t="str">
        <f t="shared" si="43"/>
        <v>05154</v>
      </c>
    </row>
    <row r="2788" spans="1:9">
      <c r="A2788" s="66"/>
      <c r="C2788" s="68">
        <v>5154</v>
      </c>
      <c r="D2788" s="2" t="s">
        <v>67</v>
      </c>
      <c r="E2788" s="22" t="s">
        <v>1153</v>
      </c>
      <c r="F2788" s="69" t="s">
        <v>68</v>
      </c>
      <c r="G2788" s="3">
        <v>6</v>
      </c>
      <c r="H2788" s="3"/>
      <c r="I2788" s="10" t="str">
        <f t="shared" si="43"/>
        <v>05154</v>
      </c>
    </row>
    <row r="2789" spans="1:9">
      <c r="A2789" s="66"/>
      <c r="C2789" s="68">
        <v>5154</v>
      </c>
      <c r="D2789" s="2" t="s">
        <v>69</v>
      </c>
      <c r="E2789" s="21" t="s">
        <v>1152</v>
      </c>
      <c r="F2789" s="69" t="s">
        <v>70</v>
      </c>
      <c r="G2789" s="3">
        <v>8</v>
      </c>
      <c r="H2789" s="3">
        <v>444</v>
      </c>
      <c r="I2789" s="10" t="str">
        <f t="shared" si="43"/>
        <v>05154</v>
      </c>
    </row>
    <row r="2790" spans="1:9">
      <c r="A2790" s="66"/>
      <c r="C2790" s="66">
        <v>5154</v>
      </c>
      <c r="E2790" s="71"/>
      <c r="F2790" s="69" t="s">
        <v>71</v>
      </c>
      <c r="G2790" s="3">
        <v>169</v>
      </c>
      <c r="H2790" s="3">
        <v>13968</v>
      </c>
      <c r="I2790" s="10" t="str">
        <f t="shared" si="43"/>
        <v>05154</v>
      </c>
    </row>
    <row r="2791" spans="1:9">
      <c r="A2791" s="65" t="s">
        <v>243</v>
      </c>
      <c r="B2791" s="2" t="s">
        <v>244</v>
      </c>
      <c r="C2791" s="68">
        <v>5158</v>
      </c>
      <c r="D2791" s="2" t="s">
        <v>9</v>
      </c>
      <c r="E2791" s="14" t="s">
        <v>1144</v>
      </c>
      <c r="F2791" s="69" t="s">
        <v>10</v>
      </c>
      <c r="G2791" s="3"/>
      <c r="H2791" s="3"/>
      <c r="I2791" s="10" t="str">
        <f t="shared" si="43"/>
        <v>05158</v>
      </c>
    </row>
    <row r="2792" spans="1:9">
      <c r="A2792" s="66"/>
      <c r="C2792" s="68">
        <v>5158</v>
      </c>
      <c r="D2792" s="2" t="s">
        <v>11</v>
      </c>
      <c r="E2792" s="14" t="s">
        <v>1144</v>
      </c>
      <c r="F2792" s="69" t="s">
        <v>12</v>
      </c>
      <c r="G2792" s="3"/>
      <c r="H2792" s="3"/>
      <c r="I2792" s="10" t="str">
        <f t="shared" si="43"/>
        <v>05158</v>
      </c>
    </row>
    <row r="2793" spans="1:9">
      <c r="A2793" s="66"/>
      <c r="C2793" s="68">
        <v>5158</v>
      </c>
      <c r="D2793" s="2" t="s">
        <v>13</v>
      </c>
      <c r="E2793" s="14" t="s">
        <v>1144</v>
      </c>
      <c r="F2793" s="69" t="s">
        <v>14</v>
      </c>
      <c r="G2793" s="3"/>
      <c r="H2793" s="3"/>
      <c r="I2793" s="10" t="str">
        <f t="shared" si="43"/>
        <v>05158</v>
      </c>
    </row>
    <row r="2794" spans="1:9">
      <c r="A2794" s="66"/>
      <c r="C2794" s="68">
        <v>5158</v>
      </c>
      <c r="D2794" s="2" t="s">
        <v>15</v>
      </c>
      <c r="E2794" s="15" t="s">
        <v>1145</v>
      </c>
      <c r="F2794" s="69" t="s">
        <v>16</v>
      </c>
      <c r="G2794" s="3"/>
      <c r="H2794" s="3"/>
      <c r="I2794" s="10" t="str">
        <f t="shared" si="43"/>
        <v>05158</v>
      </c>
    </row>
    <row r="2795" spans="1:9">
      <c r="A2795" s="66"/>
      <c r="C2795" s="68">
        <v>5158</v>
      </c>
      <c r="D2795" s="2" t="s">
        <v>17</v>
      </c>
      <c r="E2795" s="14" t="s">
        <v>1144</v>
      </c>
      <c r="F2795" s="69" t="s">
        <v>18</v>
      </c>
      <c r="G2795" s="3"/>
      <c r="H2795" s="3"/>
      <c r="I2795" s="10" t="str">
        <f t="shared" si="43"/>
        <v>05158</v>
      </c>
    </row>
    <row r="2796" spans="1:9">
      <c r="A2796" s="66"/>
      <c r="C2796" s="68">
        <v>5158</v>
      </c>
      <c r="D2796" s="2" t="s">
        <v>19</v>
      </c>
      <c r="E2796" s="14" t="s">
        <v>1144</v>
      </c>
      <c r="F2796" s="69" t="s">
        <v>20</v>
      </c>
      <c r="G2796" s="3"/>
      <c r="H2796" s="3"/>
      <c r="I2796" s="10" t="str">
        <f t="shared" si="43"/>
        <v>05158</v>
      </c>
    </row>
    <row r="2797" spans="1:9">
      <c r="A2797" s="66"/>
      <c r="C2797" s="68">
        <v>5158</v>
      </c>
      <c r="D2797" s="2" t="s">
        <v>21</v>
      </c>
      <c r="E2797" s="4"/>
      <c r="F2797" s="69" t="s">
        <v>22</v>
      </c>
      <c r="G2797" s="3">
        <v>385</v>
      </c>
      <c r="H2797" s="3">
        <v>41969</v>
      </c>
      <c r="I2797" s="10" t="str">
        <f t="shared" si="43"/>
        <v>05158</v>
      </c>
    </row>
    <row r="2798" spans="1:9">
      <c r="A2798" s="66"/>
      <c r="C2798" s="68">
        <v>5158</v>
      </c>
      <c r="D2798" s="2" t="s">
        <v>23</v>
      </c>
      <c r="E2798" s="17" t="s">
        <v>1147</v>
      </c>
      <c r="F2798" s="69" t="s">
        <v>24</v>
      </c>
      <c r="G2798" s="3">
        <v>11</v>
      </c>
      <c r="H2798" s="3">
        <v>1403</v>
      </c>
      <c r="I2798" s="10" t="str">
        <f t="shared" si="43"/>
        <v>05158</v>
      </c>
    </row>
    <row r="2799" spans="1:9">
      <c r="A2799" s="66"/>
      <c r="C2799" s="68">
        <v>5158</v>
      </c>
      <c r="D2799" s="2" t="s">
        <v>25</v>
      </c>
      <c r="E2799" s="17" t="s">
        <v>1147</v>
      </c>
      <c r="F2799" s="69" t="s">
        <v>26</v>
      </c>
      <c r="G2799" s="3">
        <v>2</v>
      </c>
      <c r="H2799" s="3"/>
      <c r="I2799" s="10" t="str">
        <f t="shared" si="43"/>
        <v>05158</v>
      </c>
    </row>
    <row r="2800" spans="1:9">
      <c r="A2800" s="66"/>
      <c r="C2800" s="68">
        <v>5158</v>
      </c>
      <c r="D2800" s="2" t="s">
        <v>27</v>
      </c>
      <c r="E2800" s="17" t="s">
        <v>1147</v>
      </c>
      <c r="F2800" s="69" t="s">
        <v>28</v>
      </c>
      <c r="G2800" s="3"/>
      <c r="H2800" s="3"/>
      <c r="I2800" s="10" t="str">
        <f t="shared" si="43"/>
        <v>05158</v>
      </c>
    </row>
    <row r="2801" spans="1:9">
      <c r="A2801" s="66"/>
      <c r="C2801" s="68">
        <v>5158</v>
      </c>
      <c r="D2801" s="2" t="s">
        <v>29</v>
      </c>
      <c r="E2801" s="18" t="s">
        <v>1148</v>
      </c>
      <c r="F2801" s="69" t="s">
        <v>30</v>
      </c>
      <c r="G2801" s="3">
        <v>3</v>
      </c>
      <c r="H2801" s="3"/>
      <c r="I2801" s="10" t="str">
        <f t="shared" si="43"/>
        <v>05158</v>
      </c>
    </row>
    <row r="2802" spans="1:9">
      <c r="A2802" s="66"/>
      <c r="C2802" s="68">
        <v>5158</v>
      </c>
      <c r="D2802" s="2" t="s">
        <v>31</v>
      </c>
      <c r="E2802" s="18" t="s">
        <v>1148</v>
      </c>
      <c r="F2802" s="69" t="s">
        <v>32</v>
      </c>
      <c r="G2802" s="3"/>
      <c r="H2802" s="3"/>
      <c r="I2802" s="10" t="str">
        <f t="shared" si="43"/>
        <v>05158</v>
      </c>
    </row>
    <row r="2803" spans="1:9">
      <c r="A2803" s="66"/>
      <c r="C2803" s="68">
        <v>5158</v>
      </c>
      <c r="D2803" s="2" t="s">
        <v>33</v>
      </c>
      <c r="E2803" s="18" t="s">
        <v>1148</v>
      </c>
      <c r="F2803" s="69" t="s">
        <v>34</v>
      </c>
      <c r="G2803" s="3">
        <v>2</v>
      </c>
      <c r="H2803" s="3"/>
      <c r="I2803" s="10" t="str">
        <f t="shared" si="43"/>
        <v>05158</v>
      </c>
    </row>
    <row r="2804" spans="1:9">
      <c r="A2804" s="66"/>
      <c r="C2804" s="68">
        <v>5158</v>
      </c>
      <c r="D2804" s="2" t="s">
        <v>35</v>
      </c>
      <c r="E2804" s="19" t="s">
        <v>1150</v>
      </c>
      <c r="F2804" s="69" t="s">
        <v>36</v>
      </c>
      <c r="G2804" s="3"/>
      <c r="H2804" s="3"/>
      <c r="I2804" s="10" t="str">
        <f t="shared" si="43"/>
        <v>05158</v>
      </c>
    </row>
    <row r="2805" spans="1:9">
      <c r="A2805" s="66"/>
      <c r="C2805" s="68">
        <v>5158</v>
      </c>
      <c r="D2805" s="2" t="s">
        <v>37</v>
      </c>
      <c r="E2805" s="23" t="s">
        <v>1149</v>
      </c>
      <c r="F2805" s="69" t="s">
        <v>38</v>
      </c>
      <c r="G2805" s="3">
        <v>6</v>
      </c>
      <c r="H2805" s="3">
        <v>591</v>
      </c>
      <c r="I2805" s="10" t="str">
        <f t="shared" si="43"/>
        <v>05158</v>
      </c>
    </row>
    <row r="2806" spans="1:9">
      <c r="A2806" s="66"/>
      <c r="C2806" s="68">
        <v>5158</v>
      </c>
      <c r="D2806" s="2" t="s">
        <v>39</v>
      </c>
      <c r="E2806" s="23" t="s">
        <v>1149</v>
      </c>
      <c r="F2806" s="69" t="s">
        <v>40</v>
      </c>
      <c r="G2806" s="3">
        <v>7</v>
      </c>
      <c r="H2806" s="3">
        <v>268</v>
      </c>
      <c r="I2806" s="10" t="str">
        <f t="shared" si="43"/>
        <v>05158</v>
      </c>
    </row>
    <row r="2807" spans="1:9">
      <c r="A2807" s="66"/>
      <c r="C2807" s="68">
        <v>5158</v>
      </c>
      <c r="D2807" s="2" t="s">
        <v>41</v>
      </c>
      <c r="E2807" s="16" t="s">
        <v>1146</v>
      </c>
      <c r="F2807" s="69" t="s">
        <v>42</v>
      </c>
      <c r="G2807" s="3"/>
      <c r="H2807" s="3"/>
      <c r="I2807" s="10" t="str">
        <f t="shared" si="43"/>
        <v>05158</v>
      </c>
    </row>
    <row r="2808" spans="1:9">
      <c r="A2808" s="66"/>
      <c r="C2808" s="68">
        <v>5158</v>
      </c>
      <c r="D2808" s="2" t="s">
        <v>43</v>
      </c>
      <c r="E2808" s="16" t="s">
        <v>1146</v>
      </c>
      <c r="F2808" s="69" t="s">
        <v>44</v>
      </c>
      <c r="G2808" s="3">
        <v>16</v>
      </c>
      <c r="H2808" s="3">
        <v>5018</v>
      </c>
      <c r="I2808" s="10" t="str">
        <f t="shared" si="43"/>
        <v>05158</v>
      </c>
    </row>
    <row r="2809" spans="1:9">
      <c r="A2809" s="66"/>
      <c r="C2809" s="68">
        <v>5158</v>
      </c>
      <c r="D2809" s="2" t="s">
        <v>45</v>
      </c>
      <c r="E2809" s="16" t="s">
        <v>1146</v>
      </c>
      <c r="F2809" s="69" t="s">
        <v>46</v>
      </c>
      <c r="G2809" s="3">
        <v>4</v>
      </c>
      <c r="H2809" s="3">
        <v>526</v>
      </c>
      <c r="I2809" s="10" t="str">
        <f t="shared" si="43"/>
        <v>05158</v>
      </c>
    </row>
    <row r="2810" spans="1:9">
      <c r="A2810" s="66"/>
      <c r="C2810" s="68">
        <v>5158</v>
      </c>
      <c r="D2810" s="2" t="s">
        <v>47</v>
      </c>
      <c r="E2810" s="16" t="s">
        <v>1146</v>
      </c>
      <c r="F2810" s="69" t="s">
        <v>48</v>
      </c>
      <c r="G2810" s="3">
        <v>19</v>
      </c>
      <c r="H2810" s="3">
        <v>1874</v>
      </c>
      <c r="I2810" s="10" t="str">
        <f t="shared" si="43"/>
        <v>05158</v>
      </c>
    </row>
    <row r="2811" spans="1:9">
      <c r="A2811" s="66"/>
      <c r="C2811" s="68">
        <v>5158</v>
      </c>
      <c r="D2811" s="2" t="s">
        <v>49</v>
      </c>
      <c r="E2811" s="14" t="s">
        <v>1144</v>
      </c>
      <c r="F2811" s="69" t="s">
        <v>50</v>
      </c>
      <c r="G2811" s="3">
        <v>12</v>
      </c>
      <c r="H2811" s="3"/>
      <c r="I2811" s="10" t="str">
        <f t="shared" si="43"/>
        <v>05158</v>
      </c>
    </row>
    <row r="2812" spans="1:9">
      <c r="A2812" s="66"/>
      <c r="C2812" s="68">
        <v>5158</v>
      </c>
      <c r="D2812" s="2" t="s">
        <v>51</v>
      </c>
      <c r="E2812" s="15" t="s">
        <v>1145</v>
      </c>
      <c r="F2812" s="69" t="s">
        <v>52</v>
      </c>
      <c r="G2812" s="3">
        <v>29</v>
      </c>
      <c r="H2812" s="3">
        <v>4187</v>
      </c>
      <c r="I2812" s="10" t="str">
        <f t="shared" si="43"/>
        <v>05158</v>
      </c>
    </row>
    <row r="2813" spans="1:9">
      <c r="A2813" s="66"/>
      <c r="C2813" s="68">
        <v>5158</v>
      </c>
      <c r="D2813" s="2" t="s">
        <v>53</v>
      </c>
      <c r="E2813" s="15" t="s">
        <v>1145</v>
      </c>
      <c r="F2813" s="69" t="s">
        <v>54</v>
      </c>
      <c r="G2813" s="3">
        <v>131</v>
      </c>
      <c r="H2813" s="3">
        <v>14207</v>
      </c>
      <c r="I2813" s="10" t="str">
        <f t="shared" si="43"/>
        <v>05158</v>
      </c>
    </row>
    <row r="2814" spans="1:9">
      <c r="A2814" s="66"/>
      <c r="C2814" s="68">
        <v>5158</v>
      </c>
      <c r="D2814" s="2" t="s">
        <v>55</v>
      </c>
      <c r="E2814" s="21" t="s">
        <v>1152</v>
      </c>
      <c r="F2814" s="69" t="s">
        <v>56</v>
      </c>
      <c r="G2814" s="3">
        <v>19</v>
      </c>
      <c r="H2814" s="3"/>
      <c r="I2814" s="10" t="str">
        <f t="shared" si="43"/>
        <v>05158</v>
      </c>
    </row>
    <row r="2815" spans="1:9">
      <c r="A2815" s="66"/>
      <c r="C2815" s="68">
        <v>5158</v>
      </c>
      <c r="D2815" s="2" t="s">
        <v>57</v>
      </c>
      <c r="E2815" s="21" t="s">
        <v>1152</v>
      </c>
      <c r="F2815" s="69" t="s">
        <v>58</v>
      </c>
      <c r="G2815" s="3">
        <v>21</v>
      </c>
      <c r="H2815" s="3">
        <v>2544</v>
      </c>
      <c r="I2815" s="10" t="str">
        <f t="shared" si="43"/>
        <v>05158</v>
      </c>
    </row>
    <row r="2816" spans="1:9">
      <c r="A2816" s="66"/>
      <c r="C2816" s="68">
        <v>5158</v>
      </c>
      <c r="D2816" s="2" t="s">
        <v>59</v>
      </c>
      <c r="E2816" s="21" t="s">
        <v>1152</v>
      </c>
      <c r="F2816" s="69" t="s">
        <v>60</v>
      </c>
      <c r="G2816" s="3">
        <v>57</v>
      </c>
      <c r="H2816" s="3">
        <v>5249</v>
      </c>
      <c r="I2816" s="10" t="str">
        <f t="shared" si="43"/>
        <v>05158</v>
      </c>
    </row>
    <row r="2817" spans="1:9">
      <c r="A2817" s="66"/>
      <c r="C2817" s="68">
        <v>5158</v>
      </c>
      <c r="D2817" s="2" t="s">
        <v>61</v>
      </c>
      <c r="E2817" s="20" t="s">
        <v>1151</v>
      </c>
      <c r="F2817" s="69" t="s">
        <v>62</v>
      </c>
      <c r="G2817" s="3">
        <v>13</v>
      </c>
      <c r="H2817" s="3">
        <v>1863</v>
      </c>
      <c r="I2817" s="10" t="str">
        <f t="shared" si="43"/>
        <v>05158</v>
      </c>
    </row>
    <row r="2818" spans="1:9">
      <c r="A2818" s="66"/>
      <c r="C2818" s="68">
        <v>5158</v>
      </c>
      <c r="D2818" s="2" t="s">
        <v>63</v>
      </c>
      <c r="E2818" s="20" t="s">
        <v>1151</v>
      </c>
      <c r="F2818" s="69" t="s">
        <v>64</v>
      </c>
      <c r="G2818" s="3">
        <v>3</v>
      </c>
      <c r="H2818" s="3"/>
      <c r="I2818" s="10" t="str">
        <f t="shared" si="43"/>
        <v>05158</v>
      </c>
    </row>
    <row r="2819" spans="1:9">
      <c r="A2819" s="66"/>
      <c r="C2819" s="68">
        <v>5158</v>
      </c>
      <c r="D2819" s="2" t="s">
        <v>65</v>
      </c>
      <c r="E2819" s="19" t="s">
        <v>1150</v>
      </c>
      <c r="F2819" s="69" t="s">
        <v>66</v>
      </c>
      <c r="G2819" s="3">
        <v>2</v>
      </c>
      <c r="H2819" s="3"/>
      <c r="I2819" s="10" t="str">
        <f t="shared" si="43"/>
        <v>05158</v>
      </c>
    </row>
    <row r="2820" spans="1:9">
      <c r="A2820" s="66"/>
      <c r="C2820" s="68">
        <v>5158</v>
      </c>
      <c r="D2820" s="2" t="s">
        <v>67</v>
      </c>
      <c r="E2820" s="22" t="s">
        <v>1153</v>
      </c>
      <c r="F2820" s="69" t="s">
        <v>68</v>
      </c>
      <c r="G2820" s="3">
        <v>8</v>
      </c>
      <c r="H2820" s="3"/>
      <c r="I2820" s="10" t="str">
        <f t="shared" si="43"/>
        <v>05158</v>
      </c>
    </row>
    <row r="2821" spans="1:9">
      <c r="A2821" s="66"/>
      <c r="C2821" s="68">
        <v>5158</v>
      </c>
      <c r="D2821" s="2" t="s">
        <v>69</v>
      </c>
      <c r="E2821" s="21" t="s">
        <v>1152</v>
      </c>
      <c r="F2821" s="69" t="s">
        <v>70</v>
      </c>
      <c r="G2821" s="3">
        <v>20</v>
      </c>
      <c r="H2821" s="3">
        <v>892</v>
      </c>
      <c r="I2821" s="10" t="str">
        <f t="shared" si="43"/>
        <v>05158</v>
      </c>
    </row>
    <row r="2822" spans="1:9">
      <c r="A2822" s="66"/>
      <c r="C2822" s="66">
        <v>5158</v>
      </c>
      <c r="E2822" s="71"/>
      <c r="F2822" s="69" t="s">
        <v>71</v>
      </c>
      <c r="G2822" s="3">
        <v>385</v>
      </c>
      <c r="H2822" s="3">
        <v>41969</v>
      </c>
      <c r="I2822" s="10" t="str">
        <f t="shared" si="43"/>
        <v>05158</v>
      </c>
    </row>
    <row r="2823" spans="1:9">
      <c r="A2823" s="65" t="s">
        <v>245</v>
      </c>
      <c r="B2823" s="2" t="s">
        <v>246</v>
      </c>
      <c r="C2823" s="68">
        <v>5162</v>
      </c>
      <c r="D2823" s="2" t="s">
        <v>9</v>
      </c>
      <c r="E2823" s="14" t="s">
        <v>1144</v>
      </c>
      <c r="F2823" s="69" t="s">
        <v>10</v>
      </c>
      <c r="G2823" s="3">
        <v>4</v>
      </c>
      <c r="H2823" s="3"/>
      <c r="I2823" s="10" t="str">
        <f t="shared" si="43"/>
        <v>05162</v>
      </c>
    </row>
    <row r="2824" spans="1:9">
      <c r="A2824" s="66"/>
      <c r="C2824" s="68">
        <v>5162</v>
      </c>
      <c r="D2824" s="2" t="s">
        <v>11</v>
      </c>
      <c r="E2824" s="14" t="s">
        <v>1144</v>
      </c>
      <c r="F2824" s="69" t="s">
        <v>12</v>
      </c>
      <c r="G2824" s="3">
        <v>1</v>
      </c>
      <c r="H2824" s="3"/>
      <c r="I2824" s="10" t="str">
        <f t="shared" si="43"/>
        <v>05162</v>
      </c>
    </row>
    <row r="2825" spans="1:9">
      <c r="A2825" s="66"/>
      <c r="C2825" s="68">
        <v>5162</v>
      </c>
      <c r="D2825" s="2" t="s">
        <v>13</v>
      </c>
      <c r="E2825" s="14" t="s">
        <v>1144</v>
      </c>
      <c r="F2825" s="69" t="s">
        <v>14</v>
      </c>
      <c r="G2825" s="3"/>
      <c r="H2825" s="3"/>
      <c r="I2825" s="10" t="str">
        <f t="shared" ref="I2825:I2888" si="44">IF(A2825="",I2824,A2825)</f>
        <v>05162</v>
      </c>
    </row>
    <row r="2826" spans="1:9">
      <c r="A2826" s="66"/>
      <c r="C2826" s="68">
        <v>5162</v>
      </c>
      <c r="D2826" s="2" t="s">
        <v>15</v>
      </c>
      <c r="E2826" s="15" t="s">
        <v>1145</v>
      </c>
      <c r="F2826" s="69" t="s">
        <v>16</v>
      </c>
      <c r="G2826" s="3"/>
      <c r="H2826" s="3"/>
      <c r="I2826" s="10" t="str">
        <f t="shared" si="44"/>
        <v>05162</v>
      </c>
    </row>
    <row r="2827" spans="1:9">
      <c r="A2827" s="66"/>
      <c r="C2827" s="68">
        <v>5162</v>
      </c>
      <c r="D2827" s="2" t="s">
        <v>17</v>
      </c>
      <c r="E2827" s="14" t="s">
        <v>1144</v>
      </c>
      <c r="F2827" s="69" t="s">
        <v>18</v>
      </c>
      <c r="G2827" s="3">
        <v>3</v>
      </c>
      <c r="H2827" s="3"/>
      <c r="I2827" s="10" t="str">
        <f t="shared" si="44"/>
        <v>05162</v>
      </c>
    </row>
    <row r="2828" spans="1:9">
      <c r="A2828" s="66"/>
      <c r="C2828" s="68">
        <v>5162</v>
      </c>
      <c r="D2828" s="2" t="s">
        <v>19</v>
      </c>
      <c r="E2828" s="14" t="s">
        <v>1144</v>
      </c>
      <c r="F2828" s="69" t="s">
        <v>20</v>
      </c>
      <c r="G2828" s="3"/>
      <c r="H2828" s="3"/>
      <c r="I2828" s="10" t="str">
        <f t="shared" si="44"/>
        <v>05162</v>
      </c>
    </row>
    <row r="2829" spans="1:9">
      <c r="A2829" s="66"/>
      <c r="C2829" s="68">
        <v>5162</v>
      </c>
      <c r="D2829" s="2" t="s">
        <v>21</v>
      </c>
      <c r="E2829" s="4"/>
      <c r="F2829" s="69" t="s">
        <v>22</v>
      </c>
      <c r="G2829" s="3">
        <v>160</v>
      </c>
      <c r="H2829" s="3"/>
      <c r="I2829" s="10" t="str">
        <f t="shared" si="44"/>
        <v>05162</v>
      </c>
    </row>
    <row r="2830" spans="1:9">
      <c r="A2830" s="66"/>
      <c r="C2830" s="68">
        <v>5162</v>
      </c>
      <c r="D2830" s="2" t="s">
        <v>23</v>
      </c>
      <c r="E2830" s="17" t="s">
        <v>1147</v>
      </c>
      <c r="F2830" s="69" t="s">
        <v>24</v>
      </c>
      <c r="G2830" s="3">
        <v>26</v>
      </c>
      <c r="H2830" s="3">
        <v>2643</v>
      </c>
      <c r="I2830" s="10" t="str">
        <f t="shared" si="44"/>
        <v>05162</v>
      </c>
    </row>
    <row r="2831" spans="1:9">
      <c r="A2831" s="66"/>
      <c r="C2831" s="68">
        <v>5162</v>
      </c>
      <c r="D2831" s="2" t="s">
        <v>25</v>
      </c>
      <c r="E2831" s="17" t="s">
        <v>1147</v>
      </c>
      <c r="F2831" s="69" t="s">
        <v>26</v>
      </c>
      <c r="G2831" s="3">
        <v>1</v>
      </c>
      <c r="H2831" s="3"/>
      <c r="I2831" s="10" t="str">
        <f t="shared" si="44"/>
        <v>05162</v>
      </c>
    </row>
    <row r="2832" spans="1:9">
      <c r="A2832" s="66"/>
      <c r="C2832" s="68">
        <v>5162</v>
      </c>
      <c r="D2832" s="2" t="s">
        <v>27</v>
      </c>
      <c r="E2832" s="17" t="s">
        <v>1147</v>
      </c>
      <c r="F2832" s="69" t="s">
        <v>28</v>
      </c>
      <c r="G2832" s="3"/>
      <c r="H2832" s="3"/>
      <c r="I2832" s="10" t="str">
        <f t="shared" si="44"/>
        <v>05162</v>
      </c>
    </row>
    <row r="2833" spans="1:9">
      <c r="A2833" s="66"/>
      <c r="C2833" s="68">
        <v>5162</v>
      </c>
      <c r="D2833" s="2" t="s">
        <v>29</v>
      </c>
      <c r="E2833" s="18" t="s">
        <v>1148</v>
      </c>
      <c r="F2833" s="69" t="s">
        <v>30</v>
      </c>
      <c r="G2833" s="3">
        <v>1</v>
      </c>
      <c r="H2833" s="3"/>
      <c r="I2833" s="10" t="str">
        <f t="shared" si="44"/>
        <v>05162</v>
      </c>
    </row>
    <row r="2834" spans="1:9">
      <c r="A2834" s="66"/>
      <c r="C2834" s="68">
        <v>5162</v>
      </c>
      <c r="D2834" s="2" t="s">
        <v>31</v>
      </c>
      <c r="E2834" s="18" t="s">
        <v>1148</v>
      </c>
      <c r="F2834" s="69" t="s">
        <v>32</v>
      </c>
      <c r="G2834" s="3">
        <v>1</v>
      </c>
      <c r="H2834" s="3"/>
      <c r="I2834" s="10" t="str">
        <f t="shared" si="44"/>
        <v>05162</v>
      </c>
    </row>
    <row r="2835" spans="1:9">
      <c r="A2835" s="66"/>
      <c r="C2835" s="68">
        <v>5162</v>
      </c>
      <c r="D2835" s="2" t="s">
        <v>33</v>
      </c>
      <c r="E2835" s="18" t="s">
        <v>1148</v>
      </c>
      <c r="F2835" s="69" t="s">
        <v>34</v>
      </c>
      <c r="G2835" s="3"/>
      <c r="H2835" s="3"/>
      <c r="I2835" s="10" t="str">
        <f t="shared" si="44"/>
        <v>05162</v>
      </c>
    </row>
    <row r="2836" spans="1:9">
      <c r="A2836" s="66"/>
      <c r="C2836" s="68">
        <v>5162</v>
      </c>
      <c r="D2836" s="2" t="s">
        <v>35</v>
      </c>
      <c r="E2836" s="19" t="s">
        <v>1150</v>
      </c>
      <c r="F2836" s="69" t="s">
        <v>36</v>
      </c>
      <c r="G2836" s="3">
        <v>3</v>
      </c>
      <c r="H2836" s="3"/>
      <c r="I2836" s="10" t="str">
        <f t="shared" si="44"/>
        <v>05162</v>
      </c>
    </row>
    <row r="2837" spans="1:9">
      <c r="A2837" s="66"/>
      <c r="C2837" s="68">
        <v>5162</v>
      </c>
      <c r="D2837" s="2" t="s">
        <v>37</v>
      </c>
      <c r="E2837" s="23" t="s">
        <v>1149</v>
      </c>
      <c r="F2837" s="69" t="s">
        <v>38</v>
      </c>
      <c r="G2837" s="3">
        <v>5</v>
      </c>
      <c r="H2837" s="3">
        <v>950</v>
      </c>
      <c r="I2837" s="10" t="str">
        <f t="shared" si="44"/>
        <v>05162</v>
      </c>
    </row>
    <row r="2838" spans="1:9">
      <c r="A2838" s="66"/>
      <c r="C2838" s="68">
        <v>5162</v>
      </c>
      <c r="D2838" s="2" t="s">
        <v>39</v>
      </c>
      <c r="E2838" s="23" t="s">
        <v>1149</v>
      </c>
      <c r="F2838" s="69" t="s">
        <v>40</v>
      </c>
      <c r="G2838" s="3">
        <v>4</v>
      </c>
      <c r="H2838" s="3"/>
      <c r="I2838" s="10" t="str">
        <f t="shared" si="44"/>
        <v>05162</v>
      </c>
    </row>
    <row r="2839" spans="1:9">
      <c r="A2839" s="66"/>
      <c r="C2839" s="68">
        <v>5162</v>
      </c>
      <c r="D2839" s="2" t="s">
        <v>41</v>
      </c>
      <c r="E2839" s="16" t="s">
        <v>1146</v>
      </c>
      <c r="F2839" s="69" t="s">
        <v>42</v>
      </c>
      <c r="G2839" s="3"/>
      <c r="H2839" s="3"/>
      <c r="I2839" s="10" t="str">
        <f t="shared" si="44"/>
        <v>05162</v>
      </c>
    </row>
    <row r="2840" spans="1:9">
      <c r="A2840" s="66"/>
      <c r="C2840" s="68">
        <v>5162</v>
      </c>
      <c r="D2840" s="2" t="s">
        <v>43</v>
      </c>
      <c r="E2840" s="16" t="s">
        <v>1146</v>
      </c>
      <c r="F2840" s="69" t="s">
        <v>44</v>
      </c>
      <c r="G2840" s="3">
        <v>19</v>
      </c>
      <c r="H2840" s="3">
        <v>5677</v>
      </c>
      <c r="I2840" s="10" t="str">
        <f t="shared" si="44"/>
        <v>05162</v>
      </c>
    </row>
    <row r="2841" spans="1:9">
      <c r="A2841" s="66"/>
      <c r="C2841" s="68">
        <v>5162</v>
      </c>
      <c r="D2841" s="2" t="s">
        <v>45</v>
      </c>
      <c r="E2841" s="16" t="s">
        <v>1146</v>
      </c>
      <c r="F2841" s="69" t="s">
        <v>46</v>
      </c>
      <c r="G2841" s="3"/>
      <c r="H2841" s="3"/>
      <c r="I2841" s="10" t="str">
        <f t="shared" si="44"/>
        <v>05162</v>
      </c>
    </row>
    <row r="2842" spans="1:9">
      <c r="A2842" s="66"/>
      <c r="C2842" s="68">
        <v>5162</v>
      </c>
      <c r="D2842" s="2" t="s">
        <v>47</v>
      </c>
      <c r="E2842" s="16" t="s">
        <v>1146</v>
      </c>
      <c r="F2842" s="69" t="s">
        <v>48</v>
      </c>
      <c r="G2842" s="3">
        <v>12</v>
      </c>
      <c r="H2842" s="3">
        <v>2408</v>
      </c>
      <c r="I2842" s="10" t="str">
        <f t="shared" si="44"/>
        <v>05162</v>
      </c>
    </row>
    <row r="2843" spans="1:9">
      <c r="A2843" s="66"/>
      <c r="C2843" s="68">
        <v>5162</v>
      </c>
      <c r="D2843" s="2" t="s">
        <v>49</v>
      </c>
      <c r="E2843" s="14" t="s">
        <v>1144</v>
      </c>
      <c r="F2843" s="69" t="s">
        <v>50</v>
      </c>
      <c r="G2843" s="3">
        <v>12</v>
      </c>
      <c r="H2843" s="3">
        <v>573</v>
      </c>
      <c r="I2843" s="10" t="str">
        <f t="shared" si="44"/>
        <v>05162</v>
      </c>
    </row>
    <row r="2844" spans="1:9">
      <c r="A2844" s="66"/>
      <c r="C2844" s="68">
        <v>5162</v>
      </c>
      <c r="D2844" s="2" t="s">
        <v>51</v>
      </c>
      <c r="E2844" s="15" t="s">
        <v>1145</v>
      </c>
      <c r="F2844" s="69" t="s">
        <v>52</v>
      </c>
      <c r="G2844" s="3">
        <v>7</v>
      </c>
      <c r="H2844" s="3">
        <v>5499</v>
      </c>
      <c r="I2844" s="10" t="str">
        <f t="shared" si="44"/>
        <v>05162</v>
      </c>
    </row>
    <row r="2845" spans="1:9">
      <c r="A2845" s="66"/>
      <c r="C2845" s="68">
        <v>5162</v>
      </c>
      <c r="D2845" s="2" t="s">
        <v>53</v>
      </c>
      <c r="E2845" s="15" t="s">
        <v>1145</v>
      </c>
      <c r="F2845" s="69" t="s">
        <v>54</v>
      </c>
      <c r="G2845" s="3">
        <v>21</v>
      </c>
      <c r="H2845" s="3">
        <v>990</v>
      </c>
      <c r="I2845" s="10" t="str">
        <f t="shared" si="44"/>
        <v>05162</v>
      </c>
    </row>
    <row r="2846" spans="1:9">
      <c r="A2846" s="66"/>
      <c r="C2846" s="68">
        <v>5162</v>
      </c>
      <c r="D2846" s="2" t="s">
        <v>55</v>
      </c>
      <c r="E2846" s="21" t="s">
        <v>1152</v>
      </c>
      <c r="F2846" s="69" t="s">
        <v>56</v>
      </c>
      <c r="G2846" s="3">
        <v>6</v>
      </c>
      <c r="H2846" s="3">
        <v>1001</v>
      </c>
      <c r="I2846" s="10" t="str">
        <f t="shared" si="44"/>
        <v>05162</v>
      </c>
    </row>
    <row r="2847" spans="1:9">
      <c r="A2847" s="66"/>
      <c r="C2847" s="68">
        <v>5162</v>
      </c>
      <c r="D2847" s="2" t="s">
        <v>57</v>
      </c>
      <c r="E2847" s="21" t="s">
        <v>1152</v>
      </c>
      <c r="F2847" s="69" t="s">
        <v>58</v>
      </c>
      <c r="G2847" s="3">
        <v>5</v>
      </c>
      <c r="H2847" s="3">
        <v>226</v>
      </c>
      <c r="I2847" s="10" t="str">
        <f t="shared" si="44"/>
        <v>05162</v>
      </c>
    </row>
    <row r="2848" spans="1:9">
      <c r="A2848" s="66"/>
      <c r="C2848" s="68">
        <v>5162</v>
      </c>
      <c r="D2848" s="2" t="s">
        <v>59</v>
      </c>
      <c r="E2848" s="21" t="s">
        <v>1152</v>
      </c>
      <c r="F2848" s="69" t="s">
        <v>60</v>
      </c>
      <c r="G2848" s="3">
        <v>20</v>
      </c>
      <c r="H2848" s="3">
        <v>3648</v>
      </c>
      <c r="I2848" s="10" t="str">
        <f t="shared" si="44"/>
        <v>05162</v>
      </c>
    </row>
    <row r="2849" spans="1:9">
      <c r="A2849" s="66"/>
      <c r="C2849" s="68">
        <v>5162</v>
      </c>
      <c r="D2849" s="2" t="s">
        <v>61</v>
      </c>
      <c r="E2849" s="20" t="s">
        <v>1151</v>
      </c>
      <c r="F2849" s="69" t="s">
        <v>62</v>
      </c>
      <c r="G2849" s="3">
        <v>5</v>
      </c>
      <c r="H2849" s="3">
        <v>417</v>
      </c>
      <c r="I2849" s="10" t="str">
        <f t="shared" si="44"/>
        <v>05162</v>
      </c>
    </row>
    <row r="2850" spans="1:9">
      <c r="A2850" s="66"/>
      <c r="C2850" s="68">
        <v>5162</v>
      </c>
      <c r="D2850" s="2" t="s">
        <v>63</v>
      </c>
      <c r="E2850" s="20" t="s">
        <v>1151</v>
      </c>
      <c r="F2850" s="69" t="s">
        <v>64</v>
      </c>
      <c r="G2850" s="3"/>
      <c r="H2850" s="3"/>
      <c r="I2850" s="10" t="str">
        <f t="shared" si="44"/>
        <v>05162</v>
      </c>
    </row>
    <row r="2851" spans="1:9">
      <c r="A2851" s="66"/>
      <c r="C2851" s="68">
        <v>5162</v>
      </c>
      <c r="D2851" s="2" t="s">
        <v>65</v>
      </c>
      <c r="E2851" s="19" t="s">
        <v>1150</v>
      </c>
      <c r="F2851" s="69" t="s">
        <v>66</v>
      </c>
      <c r="G2851" s="3"/>
      <c r="H2851" s="3"/>
      <c r="I2851" s="10" t="str">
        <f t="shared" si="44"/>
        <v>05162</v>
      </c>
    </row>
    <row r="2852" spans="1:9">
      <c r="A2852" s="66"/>
      <c r="C2852" s="68">
        <v>5162</v>
      </c>
      <c r="D2852" s="2" t="s">
        <v>67</v>
      </c>
      <c r="E2852" s="22" t="s">
        <v>1153</v>
      </c>
      <c r="F2852" s="69" t="s">
        <v>68</v>
      </c>
      <c r="G2852" s="3">
        <v>3</v>
      </c>
      <c r="H2852" s="3"/>
      <c r="I2852" s="10" t="str">
        <f t="shared" si="44"/>
        <v>05162</v>
      </c>
    </row>
    <row r="2853" spans="1:9">
      <c r="A2853" s="66"/>
      <c r="C2853" s="68">
        <v>5162</v>
      </c>
      <c r="D2853" s="2" t="s">
        <v>69</v>
      </c>
      <c r="E2853" s="21" t="s">
        <v>1152</v>
      </c>
      <c r="F2853" s="69" t="s">
        <v>70</v>
      </c>
      <c r="G2853" s="3">
        <v>9</v>
      </c>
      <c r="H2853" s="3">
        <v>681</v>
      </c>
      <c r="I2853" s="10" t="str">
        <f t="shared" si="44"/>
        <v>05162</v>
      </c>
    </row>
    <row r="2854" spans="1:9">
      <c r="A2854" s="66"/>
      <c r="C2854" s="66">
        <v>5162</v>
      </c>
      <c r="E2854" s="71"/>
      <c r="F2854" s="69" t="s">
        <v>71</v>
      </c>
      <c r="G2854" s="3">
        <v>164</v>
      </c>
      <c r="H2854" s="3">
        <v>27309</v>
      </c>
      <c r="I2854" s="10" t="str">
        <f t="shared" si="44"/>
        <v>05162</v>
      </c>
    </row>
    <row r="2855" spans="1:9">
      <c r="A2855" s="65" t="s">
        <v>247</v>
      </c>
      <c r="B2855" s="2" t="s">
        <v>248</v>
      </c>
      <c r="C2855" s="68">
        <v>5166</v>
      </c>
      <c r="D2855" s="2" t="s">
        <v>9</v>
      </c>
      <c r="E2855" s="14" t="s">
        <v>1144</v>
      </c>
      <c r="F2855" s="69" t="s">
        <v>10</v>
      </c>
      <c r="G2855" s="3">
        <v>4</v>
      </c>
      <c r="H2855" s="3">
        <v>42</v>
      </c>
      <c r="I2855" s="10" t="str">
        <f t="shared" si="44"/>
        <v>05166</v>
      </c>
    </row>
    <row r="2856" spans="1:9">
      <c r="A2856" s="66"/>
      <c r="C2856" s="68">
        <v>5166</v>
      </c>
      <c r="D2856" s="2" t="s">
        <v>11</v>
      </c>
      <c r="E2856" s="14" t="s">
        <v>1144</v>
      </c>
      <c r="F2856" s="69" t="s">
        <v>12</v>
      </c>
      <c r="G2856" s="3"/>
      <c r="H2856" s="3"/>
      <c r="I2856" s="10" t="str">
        <f t="shared" si="44"/>
        <v>05166</v>
      </c>
    </row>
    <row r="2857" spans="1:9">
      <c r="A2857" s="66"/>
      <c r="C2857" s="68">
        <v>5166</v>
      </c>
      <c r="D2857" s="2" t="s">
        <v>13</v>
      </c>
      <c r="E2857" s="14" t="s">
        <v>1144</v>
      </c>
      <c r="F2857" s="69" t="s">
        <v>14</v>
      </c>
      <c r="G2857" s="3"/>
      <c r="H2857" s="3"/>
      <c r="I2857" s="10" t="str">
        <f t="shared" si="44"/>
        <v>05166</v>
      </c>
    </row>
    <row r="2858" spans="1:9">
      <c r="A2858" s="66"/>
      <c r="C2858" s="68">
        <v>5166</v>
      </c>
      <c r="D2858" s="2" t="s">
        <v>15</v>
      </c>
      <c r="E2858" s="15" t="s">
        <v>1145</v>
      </c>
      <c r="F2858" s="69" t="s">
        <v>16</v>
      </c>
      <c r="G2858" s="3"/>
      <c r="H2858" s="3"/>
      <c r="I2858" s="10" t="str">
        <f t="shared" si="44"/>
        <v>05166</v>
      </c>
    </row>
    <row r="2859" spans="1:9">
      <c r="A2859" s="66"/>
      <c r="C2859" s="68">
        <v>5166</v>
      </c>
      <c r="D2859" s="2" t="s">
        <v>17</v>
      </c>
      <c r="E2859" s="14" t="s">
        <v>1144</v>
      </c>
      <c r="F2859" s="69" t="s">
        <v>18</v>
      </c>
      <c r="G2859" s="3">
        <v>4</v>
      </c>
      <c r="H2859" s="3">
        <v>42</v>
      </c>
      <c r="I2859" s="10" t="str">
        <f t="shared" si="44"/>
        <v>05166</v>
      </c>
    </row>
    <row r="2860" spans="1:9">
      <c r="A2860" s="66"/>
      <c r="C2860" s="68">
        <v>5166</v>
      </c>
      <c r="D2860" s="2" t="s">
        <v>19</v>
      </c>
      <c r="E2860" s="14" t="s">
        <v>1144</v>
      </c>
      <c r="F2860" s="69" t="s">
        <v>20</v>
      </c>
      <c r="G2860" s="3"/>
      <c r="H2860" s="3"/>
      <c r="I2860" s="10" t="str">
        <f t="shared" si="44"/>
        <v>05166</v>
      </c>
    </row>
    <row r="2861" spans="1:9">
      <c r="A2861" s="66"/>
      <c r="C2861" s="68">
        <v>5166</v>
      </c>
      <c r="D2861" s="2" t="s">
        <v>21</v>
      </c>
      <c r="E2861" s="4"/>
      <c r="F2861" s="69" t="s">
        <v>22</v>
      </c>
      <c r="G2861" s="3">
        <v>193</v>
      </c>
      <c r="H2861" s="3">
        <v>15108</v>
      </c>
      <c r="I2861" s="10" t="str">
        <f t="shared" si="44"/>
        <v>05166</v>
      </c>
    </row>
    <row r="2862" spans="1:9">
      <c r="A2862" s="66"/>
      <c r="C2862" s="68">
        <v>5166</v>
      </c>
      <c r="D2862" s="2" t="s">
        <v>23</v>
      </c>
      <c r="E2862" s="17" t="s">
        <v>1147</v>
      </c>
      <c r="F2862" s="69" t="s">
        <v>24</v>
      </c>
      <c r="G2862" s="3">
        <v>18</v>
      </c>
      <c r="H2862" s="3">
        <v>2338</v>
      </c>
      <c r="I2862" s="10" t="str">
        <f t="shared" si="44"/>
        <v>05166</v>
      </c>
    </row>
    <row r="2863" spans="1:9">
      <c r="A2863" s="66"/>
      <c r="C2863" s="68">
        <v>5166</v>
      </c>
      <c r="D2863" s="2" t="s">
        <v>25</v>
      </c>
      <c r="E2863" s="17" t="s">
        <v>1147</v>
      </c>
      <c r="F2863" s="69" t="s">
        <v>26</v>
      </c>
      <c r="G2863" s="3"/>
      <c r="H2863" s="3"/>
      <c r="I2863" s="10" t="str">
        <f t="shared" si="44"/>
        <v>05166</v>
      </c>
    </row>
    <row r="2864" spans="1:9">
      <c r="A2864" s="66"/>
      <c r="C2864" s="68">
        <v>5166</v>
      </c>
      <c r="D2864" s="2" t="s">
        <v>27</v>
      </c>
      <c r="E2864" s="17" t="s">
        <v>1147</v>
      </c>
      <c r="F2864" s="69" t="s">
        <v>28</v>
      </c>
      <c r="G2864" s="3"/>
      <c r="H2864" s="3"/>
      <c r="I2864" s="10" t="str">
        <f t="shared" si="44"/>
        <v>05166</v>
      </c>
    </row>
    <row r="2865" spans="1:9">
      <c r="A2865" s="66"/>
      <c r="C2865" s="68">
        <v>5166</v>
      </c>
      <c r="D2865" s="2" t="s">
        <v>29</v>
      </c>
      <c r="E2865" s="18" t="s">
        <v>1148</v>
      </c>
      <c r="F2865" s="69" t="s">
        <v>30</v>
      </c>
      <c r="G2865" s="3">
        <v>10</v>
      </c>
      <c r="H2865" s="3"/>
      <c r="I2865" s="10" t="str">
        <f t="shared" si="44"/>
        <v>05166</v>
      </c>
    </row>
    <row r="2866" spans="1:9">
      <c r="A2866" s="66"/>
      <c r="C2866" s="68">
        <v>5166</v>
      </c>
      <c r="D2866" s="2" t="s">
        <v>31</v>
      </c>
      <c r="E2866" s="18" t="s">
        <v>1148</v>
      </c>
      <c r="F2866" s="69" t="s">
        <v>32</v>
      </c>
      <c r="G2866" s="3">
        <v>1</v>
      </c>
      <c r="H2866" s="3"/>
      <c r="I2866" s="10" t="str">
        <f t="shared" si="44"/>
        <v>05166</v>
      </c>
    </row>
    <row r="2867" spans="1:9">
      <c r="A2867" s="66"/>
      <c r="C2867" s="68">
        <v>5166</v>
      </c>
      <c r="D2867" s="2" t="s">
        <v>33</v>
      </c>
      <c r="E2867" s="18" t="s">
        <v>1148</v>
      </c>
      <c r="F2867" s="69" t="s">
        <v>34</v>
      </c>
      <c r="G2867" s="3">
        <v>3</v>
      </c>
      <c r="H2867" s="3"/>
      <c r="I2867" s="10" t="str">
        <f t="shared" si="44"/>
        <v>05166</v>
      </c>
    </row>
    <row r="2868" spans="1:9">
      <c r="A2868" s="66"/>
      <c r="C2868" s="68">
        <v>5166</v>
      </c>
      <c r="D2868" s="2" t="s">
        <v>35</v>
      </c>
      <c r="E2868" s="19" t="s">
        <v>1150</v>
      </c>
      <c r="F2868" s="69" t="s">
        <v>36</v>
      </c>
      <c r="G2868" s="3">
        <v>2</v>
      </c>
      <c r="H2868" s="3"/>
      <c r="I2868" s="10" t="str">
        <f t="shared" si="44"/>
        <v>05166</v>
      </c>
    </row>
    <row r="2869" spans="1:9">
      <c r="A2869" s="66"/>
      <c r="C2869" s="68">
        <v>5166</v>
      </c>
      <c r="D2869" s="2" t="s">
        <v>37</v>
      </c>
      <c r="E2869" s="23" t="s">
        <v>1149</v>
      </c>
      <c r="F2869" s="69" t="s">
        <v>38</v>
      </c>
      <c r="G2869" s="3">
        <v>3</v>
      </c>
      <c r="H2869" s="3"/>
      <c r="I2869" s="10" t="str">
        <f t="shared" si="44"/>
        <v>05166</v>
      </c>
    </row>
    <row r="2870" spans="1:9">
      <c r="A2870" s="66"/>
      <c r="C2870" s="68">
        <v>5166</v>
      </c>
      <c r="D2870" s="2" t="s">
        <v>39</v>
      </c>
      <c r="E2870" s="23" t="s">
        <v>1149</v>
      </c>
      <c r="F2870" s="69" t="s">
        <v>40</v>
      </c>
      <c r="G2870" s="3">
        <v>7</v>
      </c>
      <c r="H2870" s="3">
        <v>562</v>
      </c>
      <c r="I2870" s="10" t="str">
        <f t="shared" si="44"/>
        <v>05166</v>
      </c>
    </row>
    <row r="2871" spans="1:9">
      <c r="A2871" s="66"/>
      <c r="C2871" s="68">
        <v>5166</v>
      </c>
      <c r="D2871" s="2" t="s">
        <v>41</v>
      </c>
      <c r="E2871" s="16" t="s">
        <v>1146</v>
      </c>
      <c r="F2871" s="69" t="s">
        <v>42</v>
      </c>
      <c r="G2871" s="3"/>
      <c r="H2871" s="3"/>
      <c r="I2871" s="10" t="str">
        <f t="shared" si="44"/>
        <v>05166</v>
      </c>
    </row>
    <row r="2872" spans="1:9">
      <c r="A2872" s="66"/>
      <c r="C2872" s="68">
        <v>5166</v>
      </c>
      <c r="D2872" s="2" t="s">
        <v>43</v>
      </c>
      <c r="E2872" s="16" t="s">
        <v>1146</v>
      </c>
      <c r="F2872" s="69" t="s">
        <v>44</v>
      </c>
      <c r="G2872" s="3">
        <v>15</v>
      </c>
      <c r="H2872" s="3">
        <v>1216</v>
      </c>
      <c r="I2872" s="10" t="str">
        <f t="shared" si="44"/>
        <v>05166</v>
      </c>
    </row>
    <row r="2873" spans="1:9">
      <c r="A2873" s="66"/>
      <c r="C2873" s="68">
        <v>5166</v>
      </c>
      <c r="D2873" s="2" t="s">
        <v>45</v>
      </c>
      <c r="E2873" s="16" t="s">
        <v>1146</v>
      </c>
      <c r="F2873" s="69" t="s">
        <v>46</v>
      </c>
      <c r="G2873" s="3">
        <v>1</v>
      </c>
      <c r="H2873" s="3"/>
      <c r="I2873" s="10" t="str">
        <f t="shared" si="44"/>
        <v>05166</v>
      </c>
    </row>
    <row r="2874" spans="1:9">
      <c r="A2874" s="66"/>
      <c r="C2874" s="68">
        <v>5166</v>
      </c>
      <c r="D2874" s="2" t="s">
        <v>47</v>
      </c>
      <c r="E2874" s="16" t="s">
        <v>1146</v>
      </c>
      <c r="F2874" s="69" t="s">
        <v>48</v>
      </c>
      <c r="G2874" s="3">
        <v>11</v>
      </c>
      <c r="H2874" s="3">
        <v>1188</v>
      </c>
      <c r="I2874" s="10" t="str">
        <f t="shared" si="44"/>
        <v>05166</v>
      </c>
    </row>
    <row r="2875" spans="1:9">
      <c r="A2875" s="66"/>
      <c r="C2875" s="68">
        <v>5166</v>
      </c>
      <c r="D2875" s="2" t="s">
        <v>49</v>
      </c>
      <c r="E2875" s="14" t="s">
        <v>1144</v>
      </c>
      <c r="F2875" s="69" t="s">
        <v>50</v>
      </c>
      <c r="G2875" s="3">
        <v>14</v>
      </c>
      <c r="H2875" s="3">
        <v>887</v>
      </c>
      <c r="I2875" s="10" t="str">
        <f t="shared" si="44"/>
        <v>05166</v>
      </c>
    </row>
    <row r="2876" spans="1:9">
      <c r="A2876" s="66"/>
      <c r="C2876" s="68">
        <v>5166</v>
      </c>
      <c r="D2876" s="2" t="s">
        <v>51</v>
      </c>
      <c r="E2876" s="15" t="s">
        <v>1145</v>
      </c>
      <c r="F2876" s="69" t="s">
        <v>52</v>
      </c>
      <c r="G2876" s="3">
        <v>6</v>
      </c>
      <c r="H2876" s="3">
        <v>415</v>
      </c>
      <c r="I2876" s="10" t="str">
        <f t="shared" si="44"/>
        <v>05166</v>
      </c>
    </row>
    <row r="2877" spans="1:9">
      <c r="A2877" s="66"/>
      <c r="C2877" s="68">
        <v>5166</v>
      </c>
      <c r="D2877" s="2" t="s">
        <v>53</v>
      </c>
      <c r="E2877" s="15" t="s">
        <v>1145</v>
      </c>
      <c r="F2877" s="69" t="s">
        <v>54</v>
      </c>
      <c r="G2877" s="3">
        <v>28</v>
      </c>
      <c r="H2877" s="3"/>
      <c r="I2877" s="10" t="str">
        <f t="shared" si="44"/>
        <v>05166</v>
      </c>
    </row>
    <row r="2878" spans="1:9">
      <c r="A2878" s="66"/>
      <c r="C2878" s="68">
        <v>5166</v>
      </c>
      <c r="D2878" s="2" t="s">
        <v>55</v>
      </c>
      <c r="E2878" s="21" t="s">
        <v>1152</v>
      </c>
      <c r="F2878" s="69" t="s">
        <v>56</v>
      </c>
      <c r="G2878" s="3">
        <v>6</v>
      </c>
      <c r="H2878" s="3">
        <v>488</v>
      </c>
      <c r="I2878" s="10" t="str">
        <f t="shared" si="44"/>
        <v>05166</v>
      </c>
    </row>
    <row r="2879" spans="1:9">
      <c r="A2879" s="66"/>
      <c r="C2879" s="68">
        <v>5166</v>
      </c>
      <c r="D2879" s="2" t="s">
        <v>57</v>
      </c>
      <c r="E2879" s="21" t="s">
        <v>1152</v>
      </c>
      <c r="F2879" s="69" t="s">
        <v>58</v>
      </c>
      <c r="G2879" s="3">
        <v>15</v>
      </c>
      <c r="H2879" s="3">
        <v>1512</v>
      </c>
      <c r="I2879" s="10" t="str">
        <f t="shared" si="44"/>
        <v>05166</v>
      </c>
    </row>
    <row r="2880" spans="1:9">
      <c r="A2880" s="66"/>
      <c r="C2880" s="68">
        <v>5166</v>
      </c>
      <c r="D2880" s="2" t="s">
        <v>59</v>
      </c>
      <c r="E2880" s="21" t="s">
        <v>1152</v>
      </c>
      <c r="F2880" s="69" t="s">
        <v>60</v>
      </c>
      <c r="G2880" s="3">
        <v>34</v>
      </c>
      <c r="H2880" s="3">
        <v>2104</v>
      </c>
      <c r="I2880" s="10" t="str">
        <f t="shared" si="44"/>
        <v>05166</v>
      </c>
    </row>
    <row r="2881" spans="1:9">
      <c r="A2881" s="66"/>
      <c r="C2881" s="68">
        <v>5166</v>
      </c>
      <c r="D2881" s="2" t="s">
        <v>61</v>
      </c>
      <c r="E2881" s="20" t="s">
        <v>1151</v>
      </c>
      <c r="F2881" s="69" t="s">
        <v>62</v>
      </c>
      <c r="G2881" s="3">
        <v>3</v>
      </c>
      <c r="H2881" s="3"/>
      <c r="I2881" s="10" t="str">
        <f t="shared" si="44"/>
        <v>05166</v>
      </c>
    </row>
    <row r="2882" spans="1:9">
      <c r="A2882" s="66"/>
      <c r="C2882" s="68">
        <v>5166</v>
      </c>
      <c r="D2882" s="2" t="s">
        <v>63</v>
      </c>
      <c r="E2882" s="20" t="s">
        <v>1151</v>
      </c>
      <c r="F2882" s="69" t="s">
        <v>64</v>
      </c>
      <c r="G2882" s="3"/>
      <c r="H2882" s="3"/>
      <c r="I2882" s="10" t="str">
        <f t="shared" si="44"/>
        <v>05166</v>
      </c>
    </row>
    <row r="2883" spans="1:9">
      <c r="A2883" s="66"/>
      <c r="C2883" s="68">
        <v>5166</v>
      </c>
      <c r="D2883" s="2" t="s">
        <v>65</v>
      </c>
      <c r="E2883" s="19" t="s">
        <v>1150</v>
      </c>
      <c r="F2883" s="69" t="s">
        <v>66</v>
      </c>
      <c r="G2883" s="3">
        <v>2</v>
      </c>
      <c r="H2883" s="3"/>
      <c r="I2883" s="10" t="str">
        <f t="shared" si="44"/>
        <v>05166</v>
      </c>
    </row>
    <row r="2884" spans="1:9">
      <c r="A2884" s="66"/>
      <c r="C2884" s="68">
        <v>5166</v>
      </c>
      <c r="D2884" s="2" t="s">
        <v>67</v>
      </c>
      <c r="E2884" s="22" t="s">
        <v>1153</v>
      </c>
      <c r="F2884" s="69" t="s">
        <v>68</v>
      </c>
      <c r="G2884" s="3">
        <v>6</v>
      </c>
      <c r="H2884" s="3">
        <v>279</v>
      </c>
      <c r="I2884" s="10" t="str">
        <f t="shared" si="44"/>
        <v>05166</v>
      </c>
    </row>
    <row r="2885" spans="1:9">
      <c r="A2885" s="66"/>
      <c r="C2885" s="68">
        <v>5166</v>
      </c>
      <c r="D2885" s="2" t="s">
        <v>69</v>
      </c>
      <c r="E2885" s="21" t="s">
        <v>1152</v>
      </c>
      <c r="F2885" s="69" t="s">
        <v>70</v>
      </c>
      <c r="G2885" s="3">
        <v>8</v>
      </c>
      <c r="H2885" s="3"/>
      <c r="I2885" s="10" t="str">
        <f t="shared" si="44"/>
        <v>05166</v>
      </c>
    </row>
    <row r="2886" spans="1:9">
      <c r="A2886" s="66"/>
      <c r="C2886" s="66">
        <v>5166</v>
      </c>
      <c r="E2886" s="71"/>
      <c r="F2886" s="69" t="s">
        <v>71</v>
      </c>
      <c r="G2886" s="3">
        <v>197</v>
      </c>
      <c r="H2886" s="3">
        <v>15150</v>
      </c>
      <c r="I2886" s="10" t="str">
        <f t="shared" si="44"/>
        <v>05166</v>
      </c>
    </row>
    <row r="2887" spans="1:9">
      <c r="A2887" s="65" t="s">
        <v>249</v>
      </c>
      <c r="B2887" s="2" t="s">
        <v>250</v>
      </c>
      <c r="C2887" s="68">
        <v>5170</v>
      </c>
      <c r="D2887" s="2" t="s">
        <v>9</v>
      </c>
      <c r="E2887" s="14" t="s">
        <v>1144</v>
      </c>
      <c r="F2887" s="69" t="s">
        <v>10</v>
      </c>
      <c r="G2887" s="3">
        <v>9</v>
      </c>
      <c r="H2887" s="3">
        <v>724</v>
      </c>
      <c r="I2887" s="10" t="str">
        <f t="shared" si="44"/>
        <v>05170</v>
      </c>
    </row>
    <row r="2888" spans="1:9">
      <c r="A2888" s="66"/>
      <c r="C2888" s="68">
        <v>5170</v>
      </c>
      <c r="D2888" s="2" t="s">
        <v>11</v>
      </c>
      <c r="E2888" s="14" t="s">
        <v>1144</v>
      </c>
      <c r="F2888" s="69" t="s">
        <v>12</v>
      </c>
      <c r="G2888" s="3"/>
      <c r="H2888" s="3"/>
      <c r="I2888" s="10" t="str">
        <f t="shared" si="44"/>
        <v>05170</v>
      </c>
    </row>
    <row r="2889" spans="1:9">
      <c r="A2889" s="66"/>
      <c r="C2889" s="68">
        <v>5170</v>
      </c>
      <c r="D2889" s="2" t="s">
        <v>13</v>
      </c>
      <c r="E2889" s="14" t="s">
        <v>1144</v>
      </c>
      <c r="F2889" s="69" t="s">
        <v>14</v>
      </c>
      <c r="G2889" s="3"/>
      <c r="H2889" s="3"/>
      <c r="I2889" s="10" t="str">
        <f t="shared" ref="I2889:I2952" si="45">IF(A2889="",I2888,A2889)</f>
        <v>05170</v>
      </c>
    </row>
    <row r="2890" spans="1:9">
      <c r="A2890" s="66"/>
      <c r="C2890" s="68">
        <v>5170</v>
      </c>
      <c r="D2890" s="2" t="s">
        <v>15</v>
      </c>
      <c r="E2890" s="15" t="s">
        <v>1145</v>
      </c>
      <c r="F2890" s="69" t="s">
        <v>16</v>
      </c>
      <c r="G2890" s="3"/>
      <c r="H2890" s="3"/>
      <c r="I2890" s="10" t="str">
        <f t="shared" si="45"/>
        <v>05170</v>
      </c>
    </row>
    <row r="2891" spans="1:9">
      <c r="A2891" s="66"/>
      <c r="C2891" s="68">
        <v>5170</v>
      </c>
      <c r="D2891" s="2" t="s">
        <v>17</v>
      </c>
      <c r="E2891" s="14" t="s">
        <v>1144</v>
      </c>
      <c r="F2891" s="69" t="s">
        <v>18</v>
      </c>
      <c r="G2891" s="3">
        <v>9</v>
      </c>
      <c r="H2891" s="3">
        <v>724</v>
      </c>
      <c r="I2891" s="10" t="str">
        <f t="shared" si="45"/>
        <v>05170</v>
      </c>
    </row>
    <row r="2892" spans="1:9">
      <c r="A2892" s="66"/>
      <c r="C2892" s="68">
        <v>5170</v>
      </c>
      <c r="D2892" s="2" t="s">
        <v>19</v>
      </c>
      <c r="E2892" s="14" t="s">
        <v>1144</v>
      </c>
      <c r="F2892" s="69" t="s">
        <v>20</v>
      </c>
      <c r="G2892" s="3"/>
      <c r="H2892" s="3"/>
      <c r="I2892" s="10" t="str">
        <f t="shared" si="45"/>
        <v>05170</v>
      </c>
    </row>
    <row r="2893" spans="1:9">
      <c r="A2893" s="66"/>
      <c r="C2893" s="68">
        <v>5170</v>
      </c>
      <c r="D2893" s="2" t="s">
        <v>21</v>
      </c>
      <c r="E2893" s="4"/>
      <c r="F2893" s="69" t="s">
        <v>22</v>
      </c>
      <c r="G2893" s="3">
        <v>204</v>
      </c>
      <c r="H2893" s="3">
        <v>20680</v>
      </c>
      <c r="I2893" s="10" t="str">
        <f t="shared" si="45"/>
        <v>05170</v>
      </c>
    </row>
    <row r="2894" spans="1:9">
      <c r="A2894" s="66"/>
      <c r="C2894" s="68">
        <v>5170</v>
      </c>
      <c r="D2894" s="2" t="s">
        <v>23</v>
      </c>
      <c r="E2894" s="17" t="s">
        <v>1147</v>
      </c>
      <c r="F2894" s="69" t="s">
        <v>24</v>
      </c>
      <c r="G2894" s="3">
        <v>29</v>
      </c>
      <c r="H2894" s="3">
        <v>3352</v>
      </c>
      <c r="I2894" s="10" t="str">
        <f t="shared" si="45"/>
        <v>05170</v>
      </c>
    </row>
    <row r="2895" spans="1:9">
      <c r="A2895" s="66"/>
      <c r="C2895" s="68">
        <v>5170</v>
      </c>
      <c r="D2895" s="2" t="s">
        <v>25</v>
      </c>
      <c r="E2895" s="17" t="s">
        <v>1147</v>
      </c>
      <c r="F2895" s="69" t="s">
        <v>26</v>
      </c>
      <c r="G2895" s="3">
        <v>1</v>
      </c>
      <c r="H2895" s="3"/>
      <c r="I2895" s="10" t="str">
        <f t="shared" si="45"/>
        <v>05170</v>
      </c>
    </row>
    <row r="2896" spans="1:9">
      <c r="A2896" s="66"/>
      <c r="C2896" s="68">
        <v>5170</v>
      </c>
      <c r="D2896" s="2" t="s">
        <v>27</v>
      </c>
      <c r="E2896" s="17" t="s">
        <v>1147</v>
      </c>
      <c r="F2896" s="69" t="s">
        <v>28</v>
      </c>
      <c r="G2896" s="3"/>
      <c r="H2896" s="3"/>
      <c r="I2896" s="10" t="str">
        <f t="shared" si="45"/>
        <v>05170</v>
      </c>
    </row>
    <row r="2897" spans="1:9">
      <c r="A2897" s="66"/>
      <c r="C2897" s="68">
        <v>5170</v>
      </c>
      <c r="D2897" s="2" t="s">
        <v>29</v>
      </c>
      <c r="E2897" s="18" t="s">
        <v>1148</v>
      </c>
      <c r="F2897" s="69" t="s">
        <v>30</v>
      </c>
      <c r="G2897" s="3">
        <v>11</v>
      </c>
      <c r="H2897" s="3">
        <v>1218</v>
      </c>
      <c r="I2897" s="10" t="str">
        <f t="shared" si="45"/>
        <v>05170</v>
      </c>
    </row>
    <row r="2898" spans="1:9">
      <c r="A2898" s="66"/>
      <c r="C2898" s="68">
        <v>5170</v>
      </c>
      <c r="D2898" s="2" t="s">
        <v>31</v>
      </c>
      <c r="E2898" s="18" t="s">
        <v>1148</v>
      </c>
      <c r="F2898" s="69" t="s">
        <v>32</v>
      </c>
      <c r="G2898" s="3">
        <v>1</v>
      </c>
      <c r="H2898" s="3"/>
      <c r="I2898" s="10" t="str">
        <f t="shared" si="45"/>
        <v>05170</v>
      </c>
    </row>
    <row r="2899" spans="1:9">
      <c r="A2899" s="66"/>
      <c r="C2899" s="68">
        <v>5170</v>
      </c>
      <c r="D2899" s="2" t="s">
        <v>33</v>
      </c>
      <c r="E2899" s="18" t="s">
        <v>1148</v>
      </c>
      <c r="F2899" s="69" t="s">
        <v>34</v>
      </c>
      <c r="G2899" s="3"/>
      <c r="H2899" s="3"/>
      <c r="I2899" s="10" t="str">
        <f t="shared" si="45"/>
        <v>05170</v>
      </c>
    </row>
    <row r="2900" spans="1:9">
      <c r="A2900" s="66"/>
      <c r="C2900" s="68">
        <v>5170</v>
      </c>
      <c r="D2900" s="2" t="s">
        <v>35</v>
      </c>
      <c r="E2900" s="19" t="s">
        <v>1150</v>
      </c>
      <c r="F2900" s="69" t="s">
        <v>36</v>
      </c>
      <c r="G2900" s="3">
        <v>3</v>
      </c>
      <c r="H2900" s="3"/>
      <c r="I2900" s="10" t="str">
        <f t="shared" si="45"/>
        <v>05170</v>
      </c>
    </row>
    <row r="2901" spans="1:9">
      <c r="A2901" s="66"/>
      <c r="C2901" s="68">
        <v>5170</v>
      </c>
      <c r="D2901" s="2" t="s">
        <v>37</v>
      </c>
      <c r="E2901" s="23" t="s">
        <v>1149</v>
      </c>
      <c r="F2901" s="69" t="s">
        <v>38</v>
      </c>
      <c r="G2901" s="3">
        <v>1</v>
      </c>
      <c r="H2901" s="3"/>
      <c r="I2901" s="10" t="str">
        <f t="shared" si="45"/>
        <v>05170</v>
      </c>
    </row>
    <row r="2902" spans="1:9">
      <c r="A2902" s="66"/>
      <c r="C2902" s="68">
        <v>5170</v>
      </c>
      <c r="D2902" s="2" t="s">
        <v>39</v>
      </c>
      <c r="E2902" s="23" t="s">
        <v>1149</v>
      </c>
      <c r="F2902" s="69" t="s">
        <v>40</v>
      </c>
      <c r="G2902" s="3">
        <v>3</v>
      </c>
      <c r="H2902" s="3">
        <v>167</v>
      </c>
      <c r="I2902" s="10" t="str">
        <f t="shared" si="45"/>
        <v>05170</v>
      </c>
    </row>
    <row r="2903" spans="1:9">
      <c r="A2903" s="66"/>
      <c r="C2903" s="68">
        <v>5170</v>
      </c>
      <c r="D2903" s="2" t="s">
        <v>41</v>
      </c>
      <c r="E2903" s="16" t="s">
        <v>1146</v>
      </c>
      <c r="F2903" s="69" t="s">
        <v>42</v>
      </c>
      <c r="G2903" s="3"/>
      <c r="H2903" s="3"/>
      <c r="I2903" s="10" t="str">
        <f t="shared" si="45"/>
        <v>05170</v>
      </c>
    </row>
    <row r="2904" spans="1:9">
      <c r="A2904" s="66"/>
      <c r="C2904" s="68">
        <v>5170</v>
      </c>
      <c r="D2904" s="2" t="s">
        <v>43</v>
      </c>
      <c r="E2904" s="16" t="s">
        <v>1146</v>
      </c>
      <c r="F2904" s="69" t="s">
        <v>44</v>
      </c>
      <c r="G2904" s="3">
        <v>11</v>
      </c>
      <c r="H2904" s="3">
        <v>2425</v>
      </c>
      <c r="I2904" s="10" t="str">
        <f t="shared" si="45"/>
        <v>05170</v>
      </c>
    </row>
    <row r="2905" spans="1:9">
      <c r="A2905" s="66"/>
      <c r="C2905" s="68">
        <v>5170</v>
      </c>
      <c r="D2905" s="2" t="s">
        <v>45</v>
      </c>
      <c r="E2905" s="16" t="s">
        <v>1146</v>
      </c>
      <c r="F2905" s="69" t="s">
        <v>46</v>
      </c>
      <c r="G2905" s="3"/>
      <c r="H2905" s="3"/>
      <c r="I2905" s="10" t="str">
        <f t="shared" si="45"/>
        <v>05170</v>
      </c>
    </row>
    <row r="2906" spans="1:9">
      <c r="A2906" s="66"/>
      <c r="C2906" s="68">
        <v>5170</v>
      </c>
      <c r="D2906" s="2" t="s">
        <v>47</v>
      </c>
      <c r="E2906" s="16" t="s">
        <v>1146</v>
      </c>
      <c r="F2906" s="69" t="s">
        <v>48</v>
      </c>
      <c r="G2906" s="3">
        <v>6</v>
      </c>
      <c r="H2906" s="3">
        <v>551</v>
      </c>
      <c r="I2906" s="10" t="str">
        <f t="shared" si="45"/>
        <v>05170</v>
      </c>
    </row>
    <row r="2907" spans="1:9">
      <c r="A2907" s="66"/>
      <c r="C2907" s="68">
        <v>5170</v>
      </c>
      <c r="D2907" s="2" t="s">
        <v>49</v>
      </c>
      <c r="E2907" s="14" t="s">
        <v>1144</v>
      </c>
      <c r="F2907" s="69" t="s">
        <v>50</v>
      </c>
      <c r="G2907" s="3">
        <v>22</v>
      </c>
      <c r="H2907" s="3">
        <v>1449</v>
      </c>
      <c r="I2907" s="10" t="str">
        <f t="shared" si="45"/>
        <v>05170</v>
      </c>
    </row>
    <row r="2908" spans="1:9">
      <c r="A2908" s="66"/>
      <c r="C2908" s="68">
        <v>5170</v>
      </c>
      <c r="D2908" s="2" t="s">
        <v>51</v>
      </c>
      <c r="E2908" s="15" t="s">
        <v>1145</v>
      </c>
      <c r="F2908" s="69" t="s">
        <v>52</v>
      </c>
      <c r="G2908" s="3">
        <v>6</v>
      </c>
      <c r="H2908" s="3">
        <v>1310</v>
      </c>
      <c r="I2908" s="10" t="str">
        <f t="shared" si="45"/>
        <v>05170</v>
      </c>
    </row>
    <row r="2909" spans="1:9">
      <c r="A2909" s="66"/>
      <c r="C2909" s="68">
        <v>5170</v>
      </c>
      <c r="D2909" s="2" t="s">
        <v>53</v>
      </c>
      <c r="E2909" s="15" t="s">
        <v>1145</v>
      </c>
      <c r="F2909" s="69" t="s">
        <v>54</v>
      </c>
      <c r="G2909" s="3">
        <v>31</v>
      </c>
      <c r="H2909" s="3">
        <v>1727</v>
      </c>
      <c r="I2909" s="10" t="str">
        <f t="shared" si="45"/>
        <v>05170</v>
      </c>
    </row>
    <row r="2910" spans="1:9">
      <c r="A2910" s="66"/>
      <c r="C2910" s="68">
        <v>5170</v>
      </c>
      <c r="D2910" s="2" t="s">
        <v>55</v>
      </c>
      <c r="E2910" s="21" t="s">
        <v>1152</v>
      </c>
      <c r="F2910" s="69" t="s">
        <v>56</v>
      </c>
      <c r="G2910" s="3">
        <v>4</v>
      </c>
      <c r="H2910" s="3">
        <v>260</v>
      </c>
      <c r="I2910" s="10" t="str">
        <f t="shared" si="45"/>
        <v>05170</v>
      </c>
    </row>
    <row r="2911" spans="1:9">
      <c r="A2911" s="66"/>
      <c r="C2911" s="68">
        <v>5170</v>
      </c>
      <c r="D2911" s="2" t="s">
        <v>57</v>
      </c>
      <c r="E2911" s="21" t="s">
        <v>1152</v>
      </c>
      <c r="F2911" s="69" t="s">
        <v>58</v>
      </c>
      <c r="G2911" s="3">
        <v>9</v>
      </c>
      <c r="H2911" s="3">
        <v>776</v>
      </c>
      <c r="I2911" s="10" t="str">
        <f t="shared" si="45"/>
        <v>05170</v>
      </c>
    </row>
    <row r="2912" spans="1:9">
      <c r="A2912" s="66"/>
      <c r="C2912" s="68">
        <v>5170</v>
      </c>
      <c r="D2912" s="2" t="s">
        <v>59</v>
      </c>
      <c r="E2912" s="21" t="s">
        <v>1152</v>
      </c>
      <c r="F2912" s="69" t="s">
        <v>60</v>
      </c>
      <c r="G2912" s="3">
        <v>34</v>
      </c>
      <c r="H2912" s="3"/>
      <c r="I2912" s="10" t="str">
        <f t="shared" si="45"/>
        <v>05170</v>
      </c>
    </row>
    <row r="2913" spans="1:9">
      <c r="A2913" s="66"/>
      <c r="C2913" s="68">
        <v>5170</v>
      </c>
      <c r="D2913" s="2" t="s">
        <v>61</v>
      </c>
      <c r="E2913" s="20" t="s">
        <v>1151</v>
      </c>
      <c r="F2913" s="69" t="s">
        <v>62</v>
      </c>
      <c r="G2913" s="3">
        <v>4</v>
      </c>
      <c r="H2913" s="3">
        <v>321</v>
      </c>
      <c r="I2913" s="10" t="str">
        <f t="shared" si="45"/>
        <v>05170</v>
      </c>
    </row>
    <row r="2914" spans="1:9">
      <c r="A2914" s="66"/>
      <c r="C2914" s="68">
        <v>5170</v>
      </c>
      <c r="D2914" s="2" t="s">
        <v>63</v>
      </c>
      <c r="E2914" s="20" t="s">
        <v>1151</v>
      </c>
      <c r="F2914" s="69" t="s">
        <v>64</v>
      </c>
      <c r="G2914" s="3">
        <v>3</v>
      </c>
      <c r="H2914" s="3"/>
      <c r="I2914" s="10" t="str">
        <f t="shared" si="45"/>
        <v>05170</v>
      </c>
    </row>
    <row r="2915" spans="1:9">
      <c r="A2915" s="66"/>
      <c r="C2915" s="68">
        <v>5170</v>
      </c>
      <c r="D2915" s="2" t="s">
        <v>65</v>
      </c>
      <c r="E2915" s="19" t="s">
        <v>1150</v>
      </c>
      <c r="F2915" s="69" t="s">
        <v>66</v>
      </c>
      <c r="G2915" s="3">
        <v>5</v>
      </c>
      <c r="H2915" s="3"/>
      <c r="I2915" s="10" t="str">
        <f t="shared" si="45"/>
        <v>05170</v>
      </c>
    </row>
    <row r="2916" spans="1:9">
      <c r="A2916" s="66"/>
      <c r="C2916" s="68">
        <v>5170</v>
      </c>
      <c r="D2916" s="2" t="s">
        <v>67</v>
      </c>
      <c r="E2916" s="22" t="s">
        <v>1153</v>
      </c>
      <c r="F2916" s="69" t="s">
        <v>68</v>
      </c>
      <c r="G2916" s="3">
        <v>7</v>
      </c>
      <c r="H2916" s="3">
        <v>220</v>
      </c>
      <c r="I2916" s="10" t="str">
        <f t="shared" si="45"/>
        <v>05170</v>
      </c>
    </row>
    <row r="2917" spans="1:9">
      <c r="A2917" s="66"/>
      <c r="C2917" s="68">
        <v>5170</v>
      </c>
      <c r="D2917" s="2" t="s">
        <v>69</v>
      </c>
      <c r="E2917" s="21" t="s">
        <v>1152</v>
      </c>
      <c r="F2917" s="69" t="s">
        <v>70</v>
      </c>
      <c r="G2917" s="3">
        <v>13</v>
      </c>
      <c r="H2917" s="3">
        <v>704</v>
      </c>
      <c r="I2917" s="10" t="str">
        <f t="shared" si="45"/>
        <v>05170</v>
      </c>
    </row>
    <row r="2918" spans="1:9">
      <c r="A2918" s="66"/>
      <c r="C2918" s="66">
        <v>5170</v>
      </c>
      <c r="E2918" s="71"/>
      <c r="F2918" s="69" t="s">
        <v>71</v>
      </c>
      <c r="G2918" s="3">
        <v>213</v>
      </c>
      <c r="H2918" s="3">
        <v>21404</v>
      </c>
      <c r="I2918" s="10" t="str">
        <f t="shared" si="45"/>
        <v>05170</v>
      </c>
    </row>
    <row r="2919" spans="1:9">
      <c r="A2919" s="65" t="s">
        <v>251</v>
      </c>
      <c r="B2919" s="2" t="s">
        <v>252</v>
      </c>
      <c r="C2919" s="68">
        <v>53</v>
      </c>
      <c r="D2919" s="2" t="s">
        <v>9</v>
      </c>
      <c r="E2919" s="14" t="s">
        <v>1144</v>
      </c>
      <c r="F2919" s="69" t="s">
        <v>10</v>
      </c>
      <c r="G2919" s="3">
        <v>46</v>
      </c>
      <c r="H2919" s="3">
        <v>4157</v>
      </c>
      <c r="I2919" s="10" t="str">
        <f t="shared" si="45"/>
        <v>053</v>
      </c>
    </row>
    <row r="2920" spans="1:9">
      <c r="A2920" s="66"/>
      <c r="C2920" s="68">
        <v>53</v>
      </c>
      <c r="D2920" s="2" t="s">
        <v>11</v>
      </c>
      <c r="E2920" s="14" t="s">
        <v>1144</v>
      </c>
      <c r="F2920" s="69" t="s">
        <v>12</v>
      </c>
      <c r="G2920" s="3">
        <v>5</v>
      </c>
      <c r="H2920" s="3"/>
      <c r="I2920" s="10" t="str">
        <f t="shared" si="45"/>
        <v>053</v>
      </c>
    </row>
    <row r="2921" spans="1:9">
      <c r="A2921" s="66"/>
      <c r="C2921" s="68">
        <v>53</v>
      </c>
      <c r="D2921" s="2" t="s">
        <v>13</v>
      </c>
      <c r="E2921" s="14" t="s">
        <v>1144</v>
      </c>
      <c r="F2921" s="69" t="s">
        <v>14</v>
      </c>
      <c r="G2921" s="3"/>
      <c r="H2921" s="3"/>
      <c r="I2921" s="10" t="str">
        <f t="shared" si="45"/>
        <v>053</v>
      </c>
    </row>
    <row r="2922" spans="1:9">
      <c r="A2922" s="66"/>
      <c r="C2922" s="68">
        <v>53</v>
      </c>
      <c r="D2922" s="2" t="s">
        <v>15</v>
      </c>
      <c r="E2922" s="15" t="s">
        <v>1145</v>
      </c>
      <c r="F2922" s="69" t="s">
        <v>16</v>
      </c>
      <c r="G2922" s="3"/>
      <c r="H2922" s="3"/>
      <c r="I2922" s="10" t="str">
        <f t="shared" si="45"/>
        <v>053</v>
      </c>
    </row>
    <row r="2923" spans="1:9">
      <c r="A2923" s="66"/>
      <c r="C2923" s="68">
        <v>53</v>
      </c>
      <c r="D2923" s="2" t="s">
        <v>17</v>
      </c>
      <c r="E2923" s="14" t="s">
        <v>1144</v>
      </c>
      <c r="F2923" s="69" t="s">
        <v>18</v>
      </c>
      <c r="G2923" s="3">
        <v>41</v>
      </c>
      <c r="H2923" s="3"/>
      <c r="I2923" s="10" t="str">
        <f t="shared" si="45"/>
        <v>053</v>
      </c>
    </row>
    <row r="2924" spans="1:9">
      <c r="A2924" s="66"/>
      <c r="C2924" s="68">
        <v>53</v>
      </c>
      <c r="D2924" s="2" t="s">
        <v>19</v>
      </c>
      <c r="E2924" s="14" t="s">
        <v>1144</v>
      </c>
      <c r="F2924" s="69" t="s">
        <v>20</v>
      </c>
      <c r="G2924" s="3"/>
      <c r="H2924" s="3"/>
      <c r="I2924" s="10" t="str">
        <f t="shared" si="45"/>
        <v>053</v>
      </c>
    </row>
    <row r="2925" spans="1:9">
      <c r="A2925" s="66"/>
      <c r="C2925" s="68">
        <v>53</v>
      </c>
      <c r="D2925" s="2" t="s">
        <v>21</v>
      </c>
      <c r="E2925" s="4"/>
      <c r="F2925" s="69" t="s">
        <v>22</v>
      </c>
      <c r="G2925" s="3">
        <v>1835</v>
      </c>
      <c r="H2925" s="3">
        <v>239073</v>
      </c>
      <c r="I2925" s="10" t="str">
        <f t="shared" si="45"/>
        <v>053</v>
      </c>
    </row>
    <row r="2926" spans="1:9">
      <c r="A2926" s="66"/>
      <c r="C2926" s="68">
        <v>53</v>
      </c>
      <c r="D2926" s="2" t="s">
        <v>23</v>
      </c>
      <c r="E2926" s="17" t="s">
        <v>1147</v>
      </c>
      <c r="F2926" s="69" t="s">
        <v>24</v>
      </c>
      <c r="G2926" s="3">
        <v>183</v>
      </c>
      <c r="H2926" s="3">
        <v>20332</v>
      </c>
      <c r="I2926" s="10" t="str">
        <f t="shared" si="45"/>
        <v>053</v>
      </c>
    </row>
    <row r="2927" spans="1:9">
      <c r="A2927" s="66"/>
      <c r="C2927" s="68">
        <v>53</v>
      </c>
      <c r="D2927" s="2" t="s">
        <v>25</v>
      </c>
      <c r="E2927" s="17" t="s">
        <v>1147</v>
      </c>
      <c r="F2927" s="69" t="s">
        <v>26</v>
      </c>
      <c r="G2927" s="3">
        <v>14</v>
      </c>
      <c r="H2927" s="3"/>
      <c r="I2927" s="10" t="str">
        <f t="shared" si="45"/>
        <v>053</v>
      </c>
    </row>
    <row r="2928" spans="1:9">
      <c r="A2928" s="66"/>
      <c r="C2928" s="68">
        <v>53</v>
      </c>
      <c r="D2928" s="2" t="s">
        <v>27</v>
      </c>
      <c r="E2928" s="17" t="s">
        <v>1147</v>
      </c>
      <c r="F2928" s="69" t="s">
        <v>28</v>
      </c>
      <c r="G2928" s="3"/>
      <c r="H2928" s="3"/>
      <c r="I2928" s="10" t="str">
        <f t="shared" si="45"/>
        <v>053</v>
      </c>
    </row>
    <row r="2929" spans="1:9">
      <c r="A2929" s="66"/>
      <c r="C2929" s="68">
        <v>53</v>
      </c>
      <c r="D2929" s="2" t="s">
        <v>29</v>
      </c>
      <c r="E2929" s="18" t="s">
        <v>1148</v>
      </c>
      <c r="F2929" s="69" t="s">
        <v>30</v>
      </c>
      <c r="G2929" s="3">
        <v>34</v>
      </c>
      <c r="H2929" s="3">
        <v>2851</v>
      </c>
      <c r="I2929" s="10" t="str">
        <f t="shared" si="45"/>
        <v>053</v>
      </c>
    </row>
    <row r="2930" spans="1:9">
      <c r="A2930" s="66"/>
      <c r="C2930" s="68">
        <v>53</v>
      </c>
      <c r="D2930" s="2" t="s">
        <v>31</v>
      </c>
      <c r="E2930" s="18" t="s">
        <v>1148</v>
      </c>
      <c r="F2930" s="69" t="s">
        <v>32</v>
      </c>
      <c r="G2930" s="3">
        <v>8</v>
      </c>
      <c r="H2930" s="3"/>
      <c r="I2930" s="10" t="str">
        <f t="shared" si="45"/>
        <v>053</v>
      </c>
    </row>
    <row r="2931" spans="1:9">
      <c r="A2931" s="66"/>
      <c r="C2931" s="68">
        <v>53</v>
      </c>
      <c r="D2931" s="2" t="s">
        <v>33</v>
      </c>
      <c r="E2931" s="18" t="s">
        <v>1148</v>
      </c>
      <c r="F2931" s="69" t="s">
        <v>34</v>
      </c>
      <c r="G2931" s="3">
        <v>3</v>
      </c>
      <c r="H2931" s="3"/>
      <c r="I2931" s="10" t="str">
        <f t="shared" si="45"/>
        <v>053</v>
      </c>
    </row>
    <row r="2932" spans="1:9">
      <c r="A2932" s="66"/>
      <c r="C2932" s="68">
        <v>53</v>
      </c>
      <c r="D2932" s="2" t="s">
        <v>35</v>
      </c>
      <c r="E2932" s="19" t="s">
        <v>1150</v>
      </c>
      <c r="F2932" s="69" t="s">
        <v>36</v>
      </c>
      <c r="G2932" s="3">
        <v>26</v>
      </c>
      <c r="H2932" s="3">
        <v>1307</v>
      </c>
      <c r="I2932" s="10" t="str">
        <f t="shared" si="45"/>
        <v>053</v>
      </c>
    </row>
    <row r="2933" spans="1:9">
      <c r="A2933" s="66"/>
      <c r="C2933" s="68">
        <v>53</v>
      </c>
      <c r="D2933" s="2" t="s">
        <v>37</v>
      </c>
      <c r="E2933" s="23" t="s">
        <v>1149</v>
      </c>
      <c r="F2933" s="69" t="s">
        <v>38</v>
      </c>
      <c r="G2933" s="3">
        <v>58</v>
      </c>
      <c r="H2933" s="3">
        <v>8497</v>
      </c>
      <c r="I2933" s="10" t="str">
        <f t="shared" si="45"/>
        <v>053</v>
      </c>
    </row>
    <row r="2934" spans="1:9">
      <c r="A2934" s="66"/>
      <c r="C2934" s="68">
        <v>53</v>
      </c>
      <c r="D2934" s="2" t="s">
        <v>39</v>
      </c>
      <c r="E2934" s="23" t="s">
        <v>1149</v>
      </c>
      <c r="F2934" s="69" t="s">
        <v>40</v>
      </c>
      <c r="G2934" s="3">
        <v>55</v>
      </c>
      <c r="H2934" s="3">
        <v>4150</v>
      </c>
      <c r="I2934" s="10" t="str">
        <f t="shared" si="45"/>
        <v>053</v>
      </c>
    </row>
    <row r="2935" spans="1:9">
      <c r="A2935" s="66"/>
      <c r="C2935" s="68">
        <v>53</v>
      </c>
      <c r="D2935" s="2" t="s">
        <v>41</v>
      </c>
      <c r="E2935" s="16" t="s">
        <v>1146</v>
      </c>
      <c r="F2935" s="69" t="s">
        <v>42</v>
      </c>
      <c r="G2935" s="3">
        <v>3</v>
      </c>
      <c r="H2935" s="3">
        <v>1895</v>
      </c>
      <c r="I2935" s="10" t="str">
        <f t="shared" si="45"/>
        <v>053</v>
      </c>
    </row>
    <row r="2936" spans="1:9">
      <c r="A2936" s="66"/>
      <c r="C2936" s="68">
        <v>53</v>
      </c>
      <c r="D2936" s="2" t="s">
        <v>43</v>
      </c>
      <c r="E2936" s="16" t="s">
        <v>1146</v>
      </c>
      <c r="F2936" s="69" t="s">
        <v>44</v>
      </c>
      <c r="G2936" s="3">
        <v>110</v>
      </c>
      <c r="H2936" s="3">
        <v>26991</v>
      </c>
      <c r="I2936" s="10" t="str">
        <f t="shared" si="45"/>
        <v>053</v>
      </c>
    </row>
    <row r="2937" spans="1:9">
      <c r="A2937" s="66"/>
      <c r="C2937" s="68">
        <v>53</v>
      </c>
      <c r="D2937" s="2" t="s">
        <v>45</v>
      </c>
      <c r="E2937" s="16" t="s">
        <v>1146</v>
      </c>
      <c r="F2937" s="69" t="s">
        <v>46</v>
      </c>
      <c r="G2937" s="3">
        <v>26</v>
      </c>
      <c r="H2937" s="3">
        <v>5855</v>
      </c>
      <c r="I2937" s="10" t="str">
        <f t="shared" si="45"/>
        <v>053</v>
      </c>
    </row>
    <row r="2938" spans="1:9">
      <c r="A2938" s="66"/>
      <c r="C2938" s="68">
        <v>53</v>
      </c>
      <c r="D2938" s="2" t="s">
        <v>47</v>
      </c>
      <c r="E2938" s="16" t="s">
        <v>1146</v>
      </c>
      <c r="F2938" s="69" t="s">
        <v>48</v>
      </c>
      <c r="G2938" s="3">
        <v>186</v>
      </c>
      <c r="H2938" s="3">
        <v>22125</v>
      </c>
      <c r="I2938" s="10" t="str">
        <f t="shared" si="45"/>
        <v>053</v>
      </c>
    </row>
    <row r="2939" spans="1:9">
      <c r="A2939" s="66"/>
      <c r="C2939" s="68">
        <v>53</v>
      </c>
      <c r="D2939" s="2" t="s">
        <v>49</v>
      </c>
      <c r="E2939" s="14" t="s">
        <v>1144</v>
      </c>
      <c r="F2939" s="69" t="s">
        <v>50</v>
      </c>
      <c r="G2939" s="3">
        <v>114</v>
      </c>
      <c r="H2939" s="3">
        <v>7354</v>
      </c>
      <c r="I2939" s="10" t="str">
        <f t="shared" si="45"/>
        <v>053</v>
      </c>
    </row>
    <row r="2940" spans="1:9">
      <c r="A2940" s="66"/>
      <c r="C2940" s="68">
        <v>53</v>
      </c>
      <c r="D2940" s="2" t="s">
        <v>51</v>
      </c>
      <c r="E2940" s="15" t="s">
        <v>1145</v>
      </c>
      <c r="F2940" s="69" t="s">
        <v>52</v>
      </c>
      <c r="G2940" s="3">
        <v>48</v>
      </c>
      <c r="H2940" s="3">
        <v>10676</v>
      </c>
      <c r="I2940" s="10" t="str">
        <f t="shared" si="45"/>
        <v>053</v>
      </c>
    </row>
    <row r="2941" spans="1:9">
      <c r="A2941" s="66"/>
      <c r="C2941" s="68">
        <v>53</v>
      </c>
      <c r="D2941" s="2" t="s">
        <v>53</v>
      </c>
      <c r="E2941" s="15" t="s">
        <v>1145</v>
      </c>
      <c r="F2941" s="69" t="s">
        <v>54</v>
      </c>
      <c r="G2941" s="3">
        <v>262</v>
      </c>
      <c r="H2941" s="3">
        <v>19207</v>
      </c>
      <c r="I2941" s="10" t="str">
        <f t="shared" si="45"/>
        <v>053</v>
      </c>
    </row>
    <row r="2942" spans="1:9">
      <c r="A2942" s="66"/>
      <c r="C2942" s="68">
        <v>53</v>
      </c>
      <c r="D2942" s="2" t="s">
        <v>55</v>
      </c>
      <c r="E2942" s="21" t="s">
        <v>1152</v>
      </c>
      <c r="F2942" s="69" t="s">
        <v>56</v>
      </c>
      <c r="G2942" s="3">
        <v>85</v>
      </c>
      <c r="H2942" s="3">
        <v>8863</v>
      </c>
      <c r="I2942" s="10" t="str">
        <f t="shared" si="45"/>
        <v>053</v>
      </c>
    </row>
    <row r="2943" spans="1:9">
      <c r="A2943" s="66"/>
      <c r="C2943" s="68">
        <v>53</v>
      </c>
      <c r="D2943" s="2" t="s">
        <v>57</v>
      </c>
      <c r="E2943" s="21" t="s">
        <v>1152</v>
      </c>
      <c r="F2943" s="69" t="s">
        <v>58</v>
      </c>
      <c r="G2943" s="3">
        <v>92</v>
      </c>
      <c r="H2943" s="3">
        <v>14760</v>
      </c>
      <c r="I2943" s="10" t="str">
        <f t="shared" si="45"/>
        <v>053</v>
      </c>
    </row>
    <row r="2944" spans="1:9">
      <c r="A2944" s="66"/>
      <c r="C2944" s="68">
        <v>53</v>
      </c>
      <c r="D2944" s="2" t="s">
        <v>59</v>
      </c>
      <c r="E2944" s="21" t="s">
        <v>1152</v>
      </c>
      <c r="F2944" s="69" t="s">
        <v>60</v>
      </c>
      <c r="G2944" s="3">
        <v>275</v>
      </c>
      <c r="H2944" s="3">
        <v>34452</v>
      </c>
      <c r="I2944" s="10" t="str">
        <f t="shared" si="45"/>
        <v>053</v>
      </c>
    </row>
    <row r="2945" spans="1:9">
      <c r="A2945" s="66"/>
      <c r="C2945" s="68">
        <v>53</v>
      </c>
      <c r="D2945" s="2" t="s">
        <v>61</v>
      </c>
      <c r="E2945" s="20" t="s">
        <v>1151</v>
      </c>
      <c r="F2945" s="69" t="s">
        <v>62</v>
      </c>
      <c r="G2945" s="3">
        <v>53</v>
      </c>
      <c r="H2945" s="3">
        <v>30839</v>
      </c>
      <c r="I2945" s="10" t="str">
        <f t="shared" si="45"/>
        <v>053</v>
      </c>
    </row>
    <row r="2946" spans="1:9">
      <c r="A2946" s="66"/>
      <c r="C2946" s="68">
        <v>53</v>
      </c>
      <c r="D2946" s="2" t="s">
        <v>63</v>
      </c>
      <c r="E2946" s="20" t="s">
        <v>1151</v>
      </c>
      <c r="F2946" s="69" t="s">
        <v>64</v>
      </c>
      <c r="G2946" s="3">
        <v>7</v>
      </c>
      <c r="H2946" s="3"/>
      <c r="I2946" s="10" t="str">
        <f t="shared" si="45"/>
        <v>053</v>
      </c>
    </row>
    <row r="2947" spans="1:9">
      <c r="A2947" s="66"/>
      <c r="C2947" s="68">
        <v>53</v>
      </c>
      <c r="D2947" s="2" t="s">
        <v>65</v>
      </c>
      <c r="E2947" s="19" t="s">
        <v>1150</v>
      </c>
      <c r="F2947" s="69" t="s">
        <v>66</v>
      </c>
      <c r="G2947" s="3">
        <v>19</v>
      </c>
      <c r="H2947" s="3"/>
      <c r="I2947" s="10" t="str">
        <f t="shared" si="45"/>
        <v>053</v>
      </c>
    </row>
    <row r="2948" spans="1:9">
      <c r="A2948" s="66"/>
      <c r="C2948" s="68">
        <v>53</v>
      </c>
      <c r="D2948" s="2" t="s">
        <v>67</v>
      </c>
      <c r="E2948" s="22" t="s">
        <v>1153</v>
      </c>
      <c r="F2948" s="69" t="s">
        <v>68</v>
      </c>
      <c r="G2948" s="3">
        <v>64</v>
      </c>
      <c r="H2948" s="3">
        <v>4448</v>
      </c>
      <c r="I2948" s="10" t="str">
        <f t="shared" si="45"/>
        <v>053</v>
      </c>
    </row>
    <row r="2949" spans="1:9">
      <c r="A2949" s="66"/>
      <c r="C2949" s="68">
        <v>53</v>
      </c>
      <c r="D2949" s="2" t="s">
        <v>69</v>
      </c>
      <c r="E2949" s="21" t="s">
        <v>1152</v>
      </c>
      <c r="F2949" s="69" t="s">
        <v>70</v>
      </c>
      <c r="G2949" s="3">
        <v>110</v>
      </c>
      <c r="H2949" s="3">
        <v>10413</v>
      </c>
      <c r="I2949" s="10" t="str">
        <f t="shared" si="45"/>
        <v>053</v>
      </c>
    </row>
    <row r="2950" spans="1:9">
      <c r="A2950" s="66"/>
      <c r="C2950" s="66">
        <v>53</v>
      </c>
      <c r="E2950" s="71"/>
      <c r="F2950" s="69" t="s">
        <v>71</v>
      </c>
      <c r="G2950" s="3">
        <v>1881</v>
      </c>
      <c r="H2950" s="3">
        <v>243230</v>
      </c>
      <c r="I2950" s="10" t="str">
        <f t="shared" si="45"/>
        <v>053</v>
      </c>
    </row>
    <row r="2951" spans="1:9">
      <c r="A2951" s="65" t="s">
        <v>253</v>
      </c>
      <c r="B2951" s="2" t="s">
        <v>254</v>
      </c>
      <c r="C2951" s="68">
        <v>5314</v>
      </c>
      <c r="D2951" s="2" t="s">
        <v>9</v>
      </c>
      <c r="E2951" s="14" t="s">
        <v>1144</v>
      </c>
      <c r="F2951" s="69" t="s">
        <v>10</v>
      </c>
      <c r="G2951" s="3"/>
      <c r="H2951" s="3"/>
      <c r="I2951" s="10" t="str">
        <f t="shared" si="45"/>
        <v>05314</v>
      </c>
    </row>
    <row r="2952" spans="1:9">
      <c r="A2952" s="66"/>
      <c r="C2952" s="68">
        <v>5314</v>
      </c>
      <c r="D2952" s="2" t="s">
        <v>11</v>
      </c>
      <c r="E2952" s="14" t="s">
        <v>1144</v>
      </c>
      <c r="F2952" s="69" t="s">
        <v>12</v>
      </c>
      <c r="G2952" s="3"/>
      <c r="H2952" s="3"/>
      <c r="I2952" s="10" t="str">
        <f t="shared" si="45"/>
        <v>05314</v>
      </c>
    </row>
    <row r="2953" spans="1:9">
      <c r="A2953" s="66"/>
      <c r="C2953" s="68">
        <v>5314</v>
      </c>
      <c r="D2953" s="2" t="s">
        <v>13</v>
      </c>
      <c r="E2953" s="14" t="s">
        <v>1144</v>
      </c>
      <c r="F2953" s="69" t="s">
        <v>14</v>
      </c>
      <c r="G2953" s="3"/>
      <c r="H2953" s="3"/>
      <c r="I2953" s="10" t="str">
        <f t="shared" ref="I2953:I3016" si="46">IF(A2953="",I2952,A2953)</f>
        <v>05314</v>
      </c>
    </row>
    <row r="2954" spans="1:9">
      <c r="A2954" s="66"/>
      <c r="C2954" s="68">
        <v>5314</v>
      </c>
      <c r="D2954" s="2" t="s">
        <v>15</v>
      </c>
      <c r="E2954" s="15" t="s">
        <v>1145</v>
      </c>
      <c r="F2954" s="69" t="s">
        <v>16</v>
      </c>
      <c r="G2954" s="3"/>
      <c r="H2954" s="3"/>
      <c r="I2954" s="10" t="str">
        <f t="shared" si="46"/>
        <v>05314</v>
      </c>
    </row>
    <row r="2955" spans="1:9">
      <c r="A2955" s="66"/>
      <c r="C2955" s="68">
        <v>5314</v>
      </c>
      <c r="D2955" s="2" t="s">
        <v>17</v>
      </c>
      <c r="E2955" s="14" t="s">
        <v>1144</v>
      </c>
      <c r="F2955" s="69" t="s">
        <v>18</v>
      </c>
      <c r="G2955" s="3"/>
      <c r="H2955" s="3"/>
      <c r="I2955" s="10" t="str">
        <f t="shared" si="46"/>
        <v>05314</v>
      </c>
    </row>
    <row r="2956" spans="1:9">
      <c r="A2956" s="66"/>
      <c r="C2956" s="68">
        <v>5314</v>
      </c>
      <c r="D2956" s="2" t="s">
        <v>19</v>
      </c>
      <c r="E2956" s="14" t="s">
        <v>1144</v>
      </c>
      <c r="F2956" s="69" t="s">
        <v>20</v>
      </c>
      <c r="G2956" s="3"/>
      <c r="H2956" s="3"/>
      <c r="I2956" s="10" t="str">
        <f t="shared" si="46"/>
        <v>05314</v>
      </c>
    </row>
    <row r="2957" spans="1:9">
      <c r="A2957" s="66"/>
      <c r="C2957" s="68">
        <v>5314</v>
      </c>
      <c r="D2957" s="2" t="s">
        <v>21</v>
      </c>
      <c r="E2957" s="4"/>
      <c r="F2957" s="69" t="s">
        <v>22</v>
      </c>
      <c r="G2957" s="3">
        <v>56</v>
      </c>
      <c r="H2957" s="3">
        <v>7448</v>
      </c>
      <c r="I2957" s="10" t="str">
        <f t="shared" si="46"/>
        <v>05314</v>
      </c>
    </row>
    <row r="2958" spans="1:9">
      <c r="A2958" s="66"/>
      <c r="C2958" s="68">
        <v>5314</v>
      </c>
      <c r="D2958" s="2" t="s">
        <v>23</v>
      </c>
      <c r="E2958" s="17" t="s">
        <v>1147</v>
      </c>
      <c r="F2958" s="69" t="s">
        <v>24</v>
      </c>
      <c r="G2958" s="3">
        <v>7</v>
      </c>
      <c r="H2958" s="3">
        <v>1007</v>
      </c>
      <c r="I2958" s="10" t="str">
        <f t="shared" si="46"/>
        <v>05314</v>
      </c>
    </row>
    <row r="2959" spans="1:9">
      <c r="A2959" s="66"/>
      <c r="C2959" s="68">
        <v>5314</v>
      </c>
      <c r="D2959" s="2" t="s">
        <v>25</v>
      </c>
      <c r="E2959" s="17" t="s">
        <v>1147</v>
      </c>
      <c r="F2959" s="69" t="s">
        <v>26</v>
      </c>
      <c r="G2959" s="3">
        <v>1</v>
      </c>
      <c r="H2959" s="3"/>
      <c r="I2959" s="10" t="str">
        <f t="shared" si="46"/>
        <v>05314</v>
      </c>
    </row>
    <row r="2960" spans="1:9">
      <c r="A2960" s="66"/>
      <c r="C2960" s="68">
        <v>5314</v>
      </c>
      <c r="D2960" s="2" t="s">
        <v>27</v>
      </c>
      <c r="E2960" s="17" t="s">
        <v>1147</v>
      </c>
      <c r="F2960" s="69" t="s">
        <v>28</v>
      </c>
      <c r="G2960" s="3"/>
      <c r="H2960" s="3"/>
      <c r="I2960" s="10" t="str">
        <f t="shared" si="46"/>
        <v>05314</v>
      </c>
    </row>
    <row r="2961" spans="1:9">
      <c r="A2961" s="66"/>
      <c r="C2961" s="68">
        <v>5314</v>
      </c>
      <c r="D2961" s="2" t="s">
        <v>29</v>
      </c>
      <c r="E2961" s="18" t="s">
        <v>1148</v>
      </c>
      <c r="F2961" s="69" t="s">
        <v>30</v>
      </c>
      <c r="G2961" s="3">
        <v>2</v>
      </c>
      <c r="H2961" s="3"/>
      <c r="I2961" s="10" t="str">
        <f t="shared" si="46"/>
        <v>05314</v>
      </c>
    </row>
    <row r="2962" spans="1:9">
      <c r="A2962" s="66"/>
      <c r="C2962" s="68">
        <v>5314</v>
      </c>
      <c r="D2962" s="2" t="s">
        <v>31</v>
      </c>
      <c r="E2962" s="18" t="s">
        <v>1148</v>
      </c>
      <c r="F2962" s="69" t="s">
        <v>32</v>
      </c>
      <c r="G2962" s="3"/>
      <c r="H2962" s="3"/>
      <c r="I2962" s="10" t="str">
        <f t="shared" si="46"/>
        <v>05314</v>
      </c>
    </row>
    <row r="2963" spans="1:9">
      <c r="A2963" s="66"/>
      <c r="C2963" s="68">
        <v>5314</v>
      </c>
      <c r="D2963" s="2" t="s">
        <v>33</v>
      </c>
      <c r="E2963" s="18" t="s">
        <v>1148</v>
      </c>
      <c r="F2963" s="69" t="s">
        <v>34</v>
      </c>
      <c r="G2963" s="3"/>
      <c r="H2963" s="3"/>
      <c r="I2963" s="10" t="str">
        <f t="shared" si="46"/>
        <v>05314</v>
      </c>
    </row>
    <row r="2964" spans="1:9">
      <c r="A2964" s="66"/>
      <c r="C2964" s="68">
        <v>5314</v>
      </c>
      <c r="D2964" s="2" t="s">
        <v>35</v>
      </c>
      <c r="E2964" s="19" t="s">
        <v>1150</v>
      </c>
      <c r="F2964" s="69" t="s">
        <v>36</v>
      </c>
      <c r="G2964" s="3">
        <v>1</v>
      </c>
      <c r="H2964" s="3"/>
      <c r="I2964" s="10" t="str">
        <f t="shared" si="46"/>
        <v>05314</v>
      </c>
    </row>
    <row r="2965" spans="1:9">
      <c r="A2965" s="66"/>
      <c r="C2965" s="68">
        <v>5314</v>
      </c>
      <c r="D2965" s="2" t="s">
        <v>37</v>
      </c>
      <c r="E2965" s="23" t="s">
        <v>1149</v>
      </c>
      <c r="F2965" s="69" t="s">
        <v>38</v>
      </c>
      <c r="G2965" s="3">
        <v>1</v>
      </c>
      <c r="H2965" s="3"/>
      <c r="I2965" s="10" t="str">
        <f t="shared" si="46"/>
        <v>05314</v>
      </c>
    </row>
    <row r="2966" spans="1:9">
      <c r="A2966" s="66"/>
      <c r="C2966" s="68">
        <v>5314</v>
      </c>
      <c r="D2966" s="2" t="s">
        <v>39</v>
      </c>
      <c r="E2966" s="23" t="s">
        <v>1149</v>
      </c>
      <c r="F2966" s="69" t="s">
        <v>40</v>
      </c>
      <c r="G2966" s="3">
        <v>4</v>
      </c>
      <c r="H2966" s="3">
        <v>125</v>
      </c>
      <c r="I2966" s="10" t="str">
        <f t="shared" si="46"/>
        <v>05314</v>
      </c>
    </row>
    <row r="2967" spans="1:9">
      <c r="A2967" s="66"/>
      <c r="C2967" s="68">
        <v>5314</v>
      </c>
      <c r="D2967" s="2" t="s">
        <v>41</v>
      </c>
      <c r="E2967" s="16" t="s">
        <v>1146</v>
      </c>
      <c r="F2967" s="69" t="s">
        <v>42</v>
      </c>
      <c r="G2967" s="3">
        <v>1</v>
      </c>
      <c r="H2967" s="3"/>
      <c r="I2967" s="10" t="str">
        <f t="shared" si="46"/>
        <v>05314</v>
      </c>
    </row>
    <row r="2968" spans="1:9">
      <c r="A2968" s="66"/>
      <c r="C2968" s="68">
        <v>5314</v>
      </c>
      <c r="D2968" s="2" t="s">
        <v>43</v>
      </c>
      <c r="E2968" s="16" t="s">
        <v>1146</v>
      </c>
      <c r="F2968" s="69" t="s">
        <v>44</v>
      </c>
      <c r="G2968" s="3">
        <v>2</v>
      </c>
      <c r="H2968" s="3"/>
      <c r="I2968" s="10" t="str">
        <f t="shared" si="46"/>
        <v>05314</v>
      </c>
    </row>
    <row r="2969" spans="1:9">
      <c r="A2969" s="66"/>
      <c r="C2969" s="68">
        <v>5314</v>
      </c>
      <c r="D2969" s="2" t="s">
        <v>45</v>
      </c>
      <c r="E2969" s="16" t="s">
        <v>1146</v>
      </c>
      <c r="F2969" s="69" t="s">
        <v>46</v>
      </c>
      <c r="G2969" s="3">
        <v>2</v>
      </c>
      <c r="H2969" s="3"/>
      <c r="I2969" s="10" t="str">
        <f t="shared" si="46"/>
        <v>05314</v>
      </c>
    </row>
    <row r="2970" spans="1:9">
      <c r="A2970" s="66"/>
      <c r="C2970" s="68">
        <v>5314</v>
      </c>
      <c r="D2970" s="2" t="s">
        <v>47</v>
      </c>
      <c r="E2970" s="16" t="s">
        <v>1146</v>
      </c>
      <c r="F2970" s="69" t="s">
        <v>48</v>
      </c>
      <c r="G2970" s="3">
        <v>5</v>
      </c>
      <c r="H2970" s="3">
        <v>518</v>
      </c>
      <c r="I2970" s="10" t="str">
        <f t="shared" si="46"/>
        <v>05314</v>
      </c>
    </row>
    <row r="2971" spans="1:9">
      <c r="A2971" s="66"/>
      <c r="C2971" s="68">
        <v>5314</v>
      </c>
      <c r="D2971" s="2" t="s">
        <v>49</v>
      </c>
      <c r="E2971" s="14" t="s">
        <v>1144</v>
      </c>
      <c r="F2971" s="69" t="s">
        <v>50</v>
      </c>
      <c r="G2971" s="3">
        <v>3</v>
      </c>
      <c r="H2971" s="3">
        <v>497</v>
      </c>
      <c r="I2971" s="10" t="str">
        <f t="shared" si="46"/>
        <v>05314</v>
      </c>
    </row>
    <row r="2972" spans="1:9">
      <c r="A2972" s="66"/>
      <c r="C2972" s="68">
        <v>5314</v>
      </c>
      <c r="D2972" s="2" t="s">
        <v>51</v>
      </c>
      <c r="E2972" s="15" t="s">
        <v>1145</v>
      </c>
      <c r="F2972" s="69" t="s">
        <v>52</v>
      </c>
      <c r="G2972" s="3">
        <v>4</v>
      </c>
      <c r="H2972" s="3"/>
      <c r="I2972" s="10" t="str">
        <f t="shared" si="46"/>
        <v>05314</v>
      </c>
    </row>
    <row r="2973" spans="1:9">
      <c r="A2973" s="66"/>
      <c r="C2973" s="68">
        <v>5314</v>
      </c>
      <c r="D2973" s="2" t="s">
        <v>53</v>
      </c>
      <c r="E2973" s="15" t="s">
        <v>1145</v>
      </c>
      <c r="F2973" s="69" t="s">
        <v>54</v>
      </c>
      <c r="G2973" s="3">
        <v>3</v>
      </c>
      <c r="H2973" s="3">
        <v>712</v>
      </c>
      <c r="I2973" s="10" t="str">
        <f t="shared" si="46"/>
        <v>05314</v>
      </c>
    </row>
    <row r="2974" spans="1:9">
      <c r="A2974" s="66"/>
      <c r="C2974" s="68">
        <v>5314</v>
      </c>
      <c r="D2974" s="2" t="s">
        <v>55</v>
      </c>
      <c r="E2974" s="21" t="s">
        <v>1152</v>
      </c>
      <c r="F2974" s="69" t="s">
        <v>56</v>
      </c>
      <c r="G2974" s="3">
        <v>3</v>
      </c>
      <c r="H2974" s="3"/>
      <c r="I2974" s="10" t="str">
        <f t="shared" si="46"/>
        <v>05314</v>
      </c>
    </row>
    <row r="2975" spans="1:9">
      <c r="A2975" s="66"/>
      <c r="C2975" s="68">
        <v>5314</v>
      </c>
      <c r="D2975" s="2" t="s">
        <v>57</v>
      </c>
      <c r="E2975" s="21" t="s">
        <v>1152</v>
      </c>
      <c r="F2975" s="69" t="s">
        <v>58</v>
      </c>
      <c r="G2975" s="3">
        <v>4</v>
      </c>
      <c r="H2975" s="3">
        <v>1488</v>
      </c>
      <c r="I2975" s="10" t="str">
        <f t="shared" si="46"/>
        <v>05314</v>
      </c>
    </row>
    <row r="2976" spans="1:9">
      <c r="A2976" s="66"/>
      <c r="C2976" s="68">
        <v>5314</v>
      </c>
      <c r="D2976" s="2" t="s">
        <v>59</v>
      </c>
      <c r="E2976" s="21" t="s">
        <v>1152</v>
      </c>
      <c r="F2976" s="69" t="s">
        <v>60</v>
      </c>
      <c r="G2976" s="3">
        <v>3</v>
      </c>
      <c r="H2976" s="3"/>
      <c r="I2976" s="10" t="str">
        <f t="shared" si="46"/>
        <v>05314</v>
      </c>
    </row>
    <row r="2977" spans="1:9">
      <c r="A2977" s="66"/>
      <c r="C2977" s="68">
        <v>5314</v>
      </c>
      <c r="D2977" s="2" t="s">
        <v>61</v>
      </c>
      <c r="E2977" s="20" t="s">
        <v>1151</v>
      </c>
      <c r="F2977" s="69" t="s">
        <v>62</v>
      </c>
      <c r="G2977" s="3">
        <v>2</v>
      </c>
      <c r="H2977" s="3"/>
      <c r="I2977" s="10" t="str">
        <f t="shared" si="46"/>
        <v>05314</v>
      </c>
    </row>
    <row r="2978" spans="1:9">
      <c r="A2978" s="66"/>
      <c r="C2978" s="68">
        <v>5314</v>
      </c>
      <c r="D2978" s="2" t="s">
        <v>63</v>
      </c>
      <c r="E2978" s="20" t="s">
        <v>1151</v>
      </c>
      <c r="F2978" s="69" t="s">
        <v>64</v>
      </c>
      <c r="G2978" s="3">
        <v>1</v>
      </c>
      <c r="H2978" s="3"/>
      <c r="I2978" s="10" t="str">
        <f t="shared" si="46"/>
        <v>05314</v>
      </c>
    </row>
    <row r="2979" spans="1:9">
      <c r="A2979" s="66"/>
      <c r="C2979" s="68">
        <v>5314</v>
      </c>
      <c r="D2979" s="2" t="s">
        <v>65</v>
      </c>
      <c r="E2979" s="19" t="s">
        <v>1150</v>
      </c>
      <c r="F2979" s="69" t="s">
        <v>66</v>
      </c>
      <c r="G2979" s="3"/>
      <c r="H2979" s="3"/>
      <c r="I2979" s="10" t="str">
        <f t="shared" si="46"/>
        <v>05314</v>
      </c>
    </row>
    <row r="2980" spans="1:9">
      <c r="A2980" s="66"/>
      <c r="C2980" s="68">
        <v>5314</v>
      </c>
      <c r="D2980" s="2" t="s">
        <v>67</v>
      </c>
      <c r="E2980" s="22" t="s">
        <v>1153</v>
      </c>
      <c r="F2980" s="69" t="s">
        <v>68</v>
      </c>
      <c r="G2980" s="3">
        <v>5</v>
      </c>
      <c r="H2980" s="3">
        <v>220</v>
      </c>
      <c r="I2980" s="10" t="str">
        <f t="shared" si="46"/>
        <v>05314</v>
      </c>
    </row>
    <row r="2981" spans="1:9">
      <c r="A2981" s="66"/>
      <c r="C2981" s="68">
        <v>5314</v>
      </c>
      <c r="D2981" s="2" t="s">
        <v>69</v>
      </c>
      <c r="E2981" s="21" t="s">
        <v>1152</v>
      </c>
      <c r="F2981" s="69" t="s">
        <v>70</v>
      </c>
      <c r="G2981" s="3">
        <v>2</v>
      </c>
      <c r="H2981" s="3"/>
      <c r="I2981" s="10" t="str">
        <f t="shared" si="46"/>
        <v>05314</v>
      </c>
    </row>
    <row r="2982" spans="1:9">
      <c r="A2982" s="66"/>
      <c r="C2982" s="66">
        <v>5314</v>
      </c>
      <c r="E2982" s="71"/>
      <c r="F2982" s="69" t="s">
        <v>71</v>
      </c>
      <c r="G2982" s="3">
        <v>56</v>
      </c>
      <c r="H2982" s="3">
        <v>7448</v>
      </c>
      <c r="I2982" s="10" t="str">
        <f t="shared" si="46"/>
        <v>05314</v>
      </c>
    </row>
    <row r="2983" spans="1:9">
      <c r="A2983" s="65" t="s">
        <v>255</v>
      </c>
      <c r="B2983" s="2" t="s">
        <v>256</v>
      </c>
      <c r="C2983" s="68">
        <v>5315</v>
      </c>
      <c r="D2983" s="2" t="s">
        <v>9</v>
      </c>
      <c r="E2983" s="14" t="s">
        <v>1144</v>
      </c>
      <c r="F2983" s="69" t="s">
        <v>10</v>
      </c>
      <c r="G2983" s="3">
        <v>5</v>
      </c>
      <c r="H2983" s="3">
        <v>74</v>
      </c>
      <c r="I2983" s="10" t="str">
        <f t="shared" si="46"/>
        <v>05315</v>
      </c>
    </row>
    <row r="2984" spans="1:9">
      <c r="A2984" s="66"/>
      <c r="C2984" s="68">
        <v>5315</v>
      </c>
      <c r="D2984" s="2" t="s">
        <v>11</v>
      </c>
      <c r="E2984" s="14" t="s">
        <v>1144</v>
      </c>
      <c r="F2984" s="69" t="s">
        <v>12</v>
      </c>
      <c r="G2984" s="3"/>
      <c r="H2984" s="3"/>
      <c r="I2984" s="10" t="str">
        <f t="shared" si="46"/>
        <v>05315</v>
      </c>
    </row>
    <row r="2985" spans="1:9">
      <c r="A2985" s="66"/>
      <c r="C2985" s="68">
        <v>5315</v>
      </c>
      <c r="D2985" s="2" t="s">
        <v>13</v>
      </c>
      <c r="E2985" s="14" t="s">
        <v>1144</v>
      </c>
      <c r="F2985" s="69" t="s">
        <v>14</v>
      </c>
      <c r="G2985" s="3"/>
      <c r="H2985" s="3"/>
      <c r="I2985" s="10" t="str">
        <f t="shared" si="46"/>
        <v>05315</v>
      </c>
    </row>
    <row r="2986" spans="1:9">
      <c r="A2986" s="66"/>
      <c r="C2986" s="68">
        <v>5315</v>
      </c>
      <c r="D2986" s="2" t="s">
        <v>15</v>
      </c>
      <c r="E2986" s="15" t="s">
        <v>1145</v>
      </c>
      <c r="F2986" s="69" t="s">
        <v>16</v>
      </c>
      <c r="G2986" s="3"/>
      <c r="H2986" s="3"/>
      <c r="I2986" s="10" t="str">
        <f t="shared" si="46"/>
        <v>05315</v>
      </c>
    </row>
    <row r="2987" spans="1:9">
      <c r="A2987" s="66"/>
      <c r="C2987" s="68">
        <v>5315</v>
      </c>
      <c r="D2987" s="2" t="s">
        <v>17</v>
      </c>
      <c r="E2987" s="14" t="s">
        <v>1144</v>
      </c>
      <c r="F2987" s="69" t="s">
        <v>18</v>
      </c>
      <c r="G2987" s="3">
        <v>5</v>
      </c>
      <c r="H2987" s="3">
        <v>74</v>
      </c>
      <c r="I2987" s="10" t="str">
        <f t="shared" si="46"/>
        <v>05315</v>
      </c>
    </row>
    <row r="2988" spans="1:9">
      <c r="A2988" s="66"/>
      <c r="C2988" s="68">
        <v>5315</v>
      </c>
      <c r="D2988" s="2" t="s">
        <v>19</v>
      </c>
      <c r="E2988" s="14" t="s">
        <v>1144</v>
      </c>
      <c r="F2988" s="69" t="s">
        <v>20</v>
      </c>
      <c r="G2988" s="3"/>
      <c r="H2988" s="3"/>
      <c r="I2988" s="10" t="str">
        <f t="shared" si="46"/>
        <v>05315</v>
      </c>
    </row>
    <row r="2989" spans="1:9">
      <c r="A2989" s="66"/>
      <c r="C2989" s="68">
        <v>5315</v>
      </c>
      <c r="D2989" s="2" t="s">
        <v>21</v>
      </c>
      <c r="E2989" s="4"/>
      <c r="F2989" s="69" t="s">
        <v>22</v>
      </c>
      <c r="G2989" s="3">
        <v>256</v>
      </c>
      <c r="H2989" s="3">
        <v>49938</v>
      </c>
      <c r="I2989" s="10" t="str">
        <f t="shared" si="46"/>
        <v>05315</v>
      </c>
    </row>
    <row r="2990" spans="1:9">
      <c r="A2990" s="66"/>
      <c r="C2990" s="68">
        <v>5315</v>
      </c>
      <c r="D2990" s="2" t="s">
        <v>23</v>
      </c>
      <c r="E2990" s="17" t="s">
        <v>1147</v>
      </c>
      <c r="F2990" s="69" t="s">
        <v>24</v>
      </c>
      <c r="G2990" s="3">
        <v>37</v>
      </c>
      <c r="H2990" s="3">
        <v>3276</v>
      </c>
      <c r="I2990" s="10" t="str">
        <f t="shared" si="46"/>
        <v>05315</v>
      </c>
    </row>
    <row r="2991" spans="1:9">
      <c r="A2991" s="66"/>
      <c r="C2991" s="68">
        <v>5315</v>
      </c>
      <c r="D2991" s="2" t="s">
        <v>25</v>
      </c>
      <c r="E2991" s="17" t="s">
        <v>1147</v>
      </c>
      <c r="F2991" s="69" t="s">
        <v>26</v>
      </c>
      <c r="G2991" s="3">
        <v>9</v>
      </c>
      <c r="H2991" s="3">
        <v>820</v>
      </c>
      <c r="I2991" s="10" t="str">
        <f t="shared" si="46"/>
        <v>05315</v>
      </c>
    </row>
    <row r="2992" spans="1:9">
      <c r="A2992" s="66"/>
      <c r="C2992" s="68">
        <v>5315</v>
      </c>
      <c r="D2992" s="2" t="s">
        <v>27</v>
      </c>
      <c r="E2992" s="17" t="s">
        <v>1147</v>
      </c>
      <c r="F2992" s="69" t="s">
        <v>28</v>
      </c>
      <c r="G2992" s="3"/>
      <c r="H2992" s="3"/>
      <c r="I2992" s="10" t="str">
        <f t="shared" si="46"/>
        <v>05315</v>
      </c>
    </row>
    <row r="2993" spans="1:9">
      <c r="A2993" s="66"/>
      <c r="C2993" s="68">
        <v>5315</v>
      </c>
      <c r="D2993" s="2" t="s">
        <v>29</v>
      </c>
      <c r="E2993" s="18" t="s">
        <v>1148</v>
      </c>
      <c r="F2993" s="69" t="s">
        <v>30</v>
      </c>
      <c r="G2993" s="3"/>
      <c r="H2993" s="3"/>
      <c r="I2993" s="10" t="str">
        <f t="shared" si="46"/>
        <v>05315</v>
      </c>
    </row>
    <row r="2994" spans="1:9">
      <c r="A2994" s="66"/>
      <c r="C2994" s="68">
        <v>5315</v>
      </c>
      <c r="D2994" s="2" t="s">
        <v>31</v>
      </c>
      <c r="E2994" s="18" t="s">
        <v>1148</v>
      </c>
      <c r="F2994" s="69" t="s">
        <v>32</v>
      </c>
      <c r="G2994" s="3">
        <v>3</v>
      </c>
      <c r="H2994" s="3"/>
      <c r="I2994" s="10" t="str">
        <f t="shared" si="46"/>
        <v>05315</v>
      </c>
    </row>
    <row r="2995" spans="1:9">
      <c r="A2995" s="66"/>
      <c r="C2995" s="68">
        <v>5315</v>
      </c>
      <c r="D2995" s="2" t="s">
        <v>33</v>
      </c>
      <c r="E2995" s="18" t="s">
        <v>1148</v>
      </c>
      <c r="F2995" s="69" t="s">
        <v>34</v>
      </c>
      <c r="G2995" s="3"/>
      <c r="H2995" s="3"/>
      <c r="I2995" s="10" t="str">
        <f t="shared" si="46"/>
        <v>05315</v>
      </c>
    </row>
    <row r="2996" spans="1:9">
      <c r="A2996" s="66"/>
      <c r="C2996" s="68">
        <v>5315</v>
      </c>
      <c r="D2996" s="2" t="s">
        <v>35</v>
      </c>
      <c r="E2996" s="19" t="s">
        <v>1150</v>
      </c>
      <c r="F2996" s="69" t="s">
        <v>36</v>
      </c>
      <c r="G2996" s="3">
        <v>2</v>
      </c>
      <c r="H2996" s="3"/>
      <c r="I2996" s="10" t="str">
        <f t="shared" si="46"/>
        <v>05315</v>
      </c>
    </row>
    <row r="2997" spans="1:9">
      <c r="A2997" s="66"/>
      <c r="C2997" s="68">
        <v>5315</v>
      </c>
      <c r="D2997" s="2" t="s">
        <v>37</v>
      </c>
      <c r="E2997" s="23" t="s">
        <v>1149</v>
      </c>
      <c r="F2997" s="69" t="s">
        <v>38</v>
      </c>
      <c r="G2997" s="3">
        <v>1</v>
      </c>
      <c r="H2997" s="3"/>
      <c r="I2997" s="10" t="str">
        <f t="shared" si="46"/>
        <v>05315</v>
      </c>
    </row>
    <row r="2998" spans="1:9">
      <c r="A2998" s="66"/>
      <c r="C2998" s="68">
        <v>5315</v>
      </c>
      <c r="D2998" s="2" t="s">
        <v>39</v>
      </c>
      <c r="E2998" s="23" t="s">
        <v>1149</v>
      </c>
      <c r="F2998" s="69" t="s">
        <v>40</v>
      </c>
      <c r="G2998" s="3">
        <v>15</v>
      </c>
      <c r="H2998" s="3">
        <v>885</v>
      </c>
      <c r="I2998" s="10" t="str">
        <f t="shared" si="46"/>
        <v>05315</v>
      </c>
    </row>
    <row r="2999" spans="1:9">
      <c r="A2999" s="66"/>
      <c r="C2999" s="68">
        <v>5315</v>
      </c>
      <c r="D2999" s="2" t="s">
        <v>41</v>
      </c>
      <c r="E2999" s="16" t="s">
        <v>1146</v>
      </c>
      <c r="F2999" s="69" t="s">
        <v>42</v>
      </c>
      <c r="G2999" s="3">
        <v>1</v>
      </c>
      <c r="H2999" s="3"/>
      <c r="I2999" s="10" t="str">
        <f t="shared" si="46"/>
        <v>05315</v>
      </c>
    </row>
    <row r="3000" spans="1:9">
      <c r="A3000" s="66"/>
      <c r="C3000" s="68">
        <v>5315</v>
      </c>
      <c r="D3000" s="2" t="s">
        <v>43</v>
      </c>
      <c r="E3000" s="16" t="s">
        <v>1146</v>
      </c>
      <c r="F3000" s="69" t="s">
        <v>44</v>
      </c>
      <c r="G3000" s="3">
        <v>22</v>
      </c>
      <c r="H3000" s="3">
        <v>5655</v>
      </c>
      <c r="I3000" s="10" t="str">
        <f t="shared" si="46"/>
        <v>05315</v>
      </c>
    </row>
    <row r="3001" spans="1:9">
      <c r="A3001" s="66"/>
      <c r="C3001" s="68">
        <v>5315</v>
      </c>
      <c r="D3001" s="2" t="s">
        <v>45</v>
      </c>
      <c r="E3001" s="16" t="s">
        <v>1146</v>
      </c>
      <c r="F3001" s="69" t="s">
        <v>46</v>
      </c>
      <c r="G3001" s="3">
        <v>9</v>
      </c>
      <c r="H3001" s="3"/>
      <c r="I3001" s="10" t="str">
        <f t="shared" si="46"/>
        <v>05315</v>
      </c>
    </row>
    <row r="3002" spans="1:9">
      <c r="A3002" s="66"/>
      <c r="C3002" s="68">
        <v>5315</v>
      </c>
      <c r="D3002" s="2" t="s">
        <v>47</v>
      </c>
      <c r="E3002" s="16" t="s">
        <v>1146</v>
      </c>
      <c r="F3002" s="69" t="s">
        <v>48</v>
      </c>
      <c r="G3002" s="3">
        <v>18</v>
      </c>
      <c r="H3002" s="3">
        <v>1572</v>
      </c>
      <c r="I3002" s="10" t="str">
        <f t="shared" si="46"/>
        <v>05315</v>
      </c>
    </row>
    <row r="3003" spans="1:9">
      <c r="A3003" s="66"/>
      <c r="C3003" s="68">
        <v>5315</v>
      </c>
      <c r="D3003" s="2" t="s">
        <v>49</v>
      </c>
      <c r="E3003" s="14" t="s">
        <v>1144</v>
      </c>
      <c r="F3003" s="69" t="s">
        <v>50</v>
      </c>
      <c r="G3003" s="3">
        <v>12</v>
      </c>
      <c r="H3003" s="3">
        <v>342</v>
      </c>
      <c r="I3003" s="10" t="str">
        <f t="shared" si="46"/>
        <v>05315</v>
      </c>
    </row>
    <row r="3004" spans="1:9">
      <c r="A3004" s="66"/>
      <c r="C3004" s="68">
        <v>5315</v>
      </c>
      <c r="D3004" s="2" t="s">
        <v>51</v>
      </c>
      <c r="E3004" s="15" t="s">
        <v>1145</v>
      </c>
      <c r="F3004" s="69" t="s">
        <v>52</v>
      </c>
      <c r="G3004" s="3">
        <v>3</v>
      </c>
      <c r="H3004" s="3"/>
      <c r="I3004" s="10" t="str">
        <f t="shared" si="46"/>
        <v>05315</v>
      </c>
    </row>
    <row r="3005" spans="1:9">
      <c r="A3005" s="66"/>
      <c r="C3005" s="68">
        <v>5315</v>
      </c>
      <c r="D3005" s="2" t="s">
        <v>53</v>
      </c>
      <c r="E3005" s="15" t="s">
        <v>1145</v>
      </c>
      <c r="F3005" s="69" t="s">
        <v>54</v>
      </c>
      <c r="G3005" s="3">
        <v>18</v>
      </c>
      <c r="H3005" s="3">
        <v>1983</v>
      </c>
      <c r="I3005" s="10" t="str">
        <f t="shared" si="46"/>
        <v>05315</v>
      </c>
    </row>
    <row r="3006" spans="1:9">
      <c r="A3006" s="66"/>
      <c r="C3006" s="68">
        <v>5315</v>
      </c>
      <c r="D3006" s="2" t="s">
        <v>55</v>
      </c>
      <c r="E3006" s="21" t="s">
        <v>1152</v>
      </c>
      <c r="F3006" s="69" t="s">
        <v>56</v>
      </c>
      <c r="G3006" s="3">
        <v>12</v>
      </c>
      <c r="H3006" s="3">
        <v>885</v>
      </c>
      <c r="I3006" s="10" t="str">
        <f t="shared" si="46"/>
        <v>05315</v>
      </c>
    </row>
    <row r="3007" spans="1:9">
      <c r="A3007" s="66"/>
      <c r="C3007" s="68">
        <v>5315</v>
      </c>
      <c r="D3007" s="2" t="s">
        <v>57</v>
      </c>
      <c r="E3007" s="21" t="s">
        <v>1152</v>
      </c>
      <c r="F3007" s="69" t="s">
        <v>58</v>
      </c>
      <c r="G3007" s="3">
        <v>7</v>
      </c>
      <c r="H3007" s="3">
        <v>1391</v>
      </c>
      <c r="I3007" s="10" t="str">
        <f t="shared" si="46"/>
        <v>05315</v>
      </c>
    </row>
    <row r="3008" spans="1:9">
      <c r="A3008" s="66"/>
      <c r="C3008" s="68">
        <v>5315</v>
      </c>
      <c r="D3008" s="2" t="s">
        <v>59</v>
      </c>
      <c r="E3008" s="21" t="s">
        <v>1152</v>
      </c>
      <c r="F3008" s="69" t="s">
        <v>60</v>
      </c>
      <c r="G3008" s="3">
        <v>34</v>
      </c>
      <c r="H3008" s="3">
        <v>7803</v>
      </c>
      <c r="I3008" s="10" t="str">
        <f t="shared" si="46"/>
        <v>05315</v>
      </c>
    </row>
    <row r="3009" spans="1:9">
      <c r="A3009" s="66"/>
      <c r="C3009" s="68">
        <v>5315</v>
      </c>
      <c r="D3009" s="2" t="s">
        <v>61</v>
      </c>
      <c r="E3009" s="20" t="s">
        <v>1151</v>
      </c>
      <c r="F3009" s="69" t="s">
        <v>62</v>
      </c>
      <c r="G3009" s="3">
        <v>13</v>
      </c>
      <c r="H3009" s="3">
        <v>19506</v>
      </c>
      <c r="I3009" s="10" t="str">
        <f t="shared" si="46"/>
        <v>05315</v>
      </c>
    </row>
    <row r="3010" spans="1:9">
      <c r="A3010" s="66"/>
      <c r="C3010" s="68">
        <v>5315</v>
      </c>
      <c r="D3010" s="2" t="s">
        <v>63</v>
      </c>
      <c r="E3010" s="20" t="s">
        <v>1151</v>
      </c>
      <c r="F3010" s="69" t="s">
        <v>64</v>
      </c>
      <c r="G3010" s="3">
        <v>1</v>
      </c>
      <c r="H3010" s="3"/>
      <c r="I3010" s="10" t="str">
        <f t="shared" si="46"/>
        <v>05315</v>
      </c>
    </row>
    <row r="3011" spans="1:9">
      <c r="A3011" s="66"/>
      <c r="C3011" s="68">
        <v>5315</v>
      </c>
      <c r="D3011" s="2" t="s">
        <v>65</v>
      </c>
      <c r="E3011" s="19" t="s">
        <v>1150</v>
      </c>
      <c r="F3011" s="69" t="s">
        <v>66</v>
      </c>
      <c r="G3011" s="3">
        <v>1</v>
      </c>
      <c r="H3011" s="3"/>
      <c r="I3011" s="10" t="str">
        <f t="shared" si="46"/>
        <v>05315</v>
      </c>
    </row>
    <row r="3012" spans="1:9">
      <c r="A3012" s="66"/>
      <c r="C3012" s="68">
        <v>5315</v>
      </c>
      <c r="D3012" s="2" t="s">
        <v>67</v>
      </c>
      <c r="E3012" s="22" t="s">
        <v>1153</v>
      </c>
      <c r="F3012" s="69" t="s">
        <v>68</v>
      </c>
      <c r="G3012" s="3">
        <v>11</v>
      </c>
      <c r="H3012" s="3">
        <v>462</v>
      </c>
      <c r="I3012" s="10" t="str">
        <f t="shared" si="46"/>
        <v>05315</v>
      </c>
    </row>
    <row r="3013" spans="1:9">
      <c r="A3013" s="66"/>
      <c r="C3013" s="68">
        <v>5315</v>
      </c>
      <c r="D3013" s="2" t="s">
        <v>69</v>
      </c>
      <c r="E3013" s="21" t="s">
        <v>1152</v>
      </c>
      <c r="F3013" s="69" t="s">
        <v>70</v>
      </c>
      <c r="G3013" s="3">
        <v>27</v>
      </c>
      <c r="H3013" s="3">
        <v>2952</v>
      </c>
      <c r="I3013" s="10" t="str">
        <f t="shared" si="46"/>
        <v>05315</v>
      </c>
    </row>
    <row r="3014" spans="1:9">
      <c r="A3014" s="66"/>
      <c r="C3014" s="66">
        <v>5315</v>
      </c>
      <c r="E3014" s="71"/>
      <c r="F3014" s="69" t="s">
        <v>71</v>
      </c>
      <c r="G3014" s="3">
        <v>261</v>
      </c>
      <c r="H3014" s="3">
        <v>50012</v>
      </c>
      <c r="I3014" s="10" t="str">
        <f t="shared" si="46"/>
        <v>05315</v>
      </c>
    </row>
    <row r="3015" spans="1:9">
      <c r="A3015" s="65" t="s">
        <v>257</v>
      </c>
      <c r="B3015" s="2" t="s">
        <v>258</v>
      </c>
      <c r="C3015" s="68">
        <v>5316</v>
      </c>
      <c r="D3015" s="2" t="s">
        <v>9</v>
      </c>
      <c r="E3015" s="14" t="s">
        <v>1144</v>
      </c>
      <c r="F3015" s="69" t="s">
        <v>10</v>
      </c>
      <c r="G3015" s="3"/>
      <c r="H3015" s="3"/>
      <c r="I3015" s="10" t="str">
        <f t="shared" si="46"/>
        <v>05316</v>
      </c>
    </row>
    <row r="3016" spans="1:9">
      <c r="A3016" s="66"/>
      <c r="C3016" s="68">
        <v>5316</v>
      </c>
      <c r="D3016" s="2" t="s">
        <v>11</v>
      </c>
      <c r="E3016" s="14" t="s">
        <v>1144</v>
      </c>
      <c r="F3016" s="69" t="s">
        <v>12</v>
      </c>
      <c r="G3016" s="3"/>
      <c r="H3016" s="3"/>
      <c r="I3016" s="10" t="str">
        <f t="shared" si="46"/>
        <v>05316</v>
      </c>
    </row>
    <row r="3017" spans="1:9">
      <c r="A3017" s="66"/>
      <c r="C3017" s="68">
        <v>5316</v>
      </c>
      <c r="D3017" s="2" t="s">
        <v>13</v>
      </c>
      <c r="E3017" s="14" t="s">
        <v>1144</v>
      </c>
      <c r="F3017" s="69" t="s">
        <v>14</v>
      </c>
      <c r="G3017" s="3"/>
      <c r="H3017" s="3"/>
      <c r="I3017" s="10" t="str">
        <f t="shared" ref="I3017:I3080" si="47">IF(A3017="",I3016,A3017)</f>
        <v>05316</v>
      </c>
    </row>
    <row r="3018" spans="1:9">
      <c r="A3018" s="66"/>
      <c r="C3018" s="68">
        <v>5316</v>
      </c>
      <c r="D3018" s="2" t="s">
        <v>15</v>
      </c>
      <c r="E3018" s="15" t="s">
        <v>1145</v>
      </c>
      <c r="F3018" s="69" t="s">
        <v>16</v>
      </c>
      <c r="G3018" s="3"/>
      <c r="H3018" s="3"/>
      <c r="I3018" s="10" t="str">
        <f t="shared" si="47"/>
        <v>05316</v>
      </c>
    </row>
    <row r="3019" spans="1:9">
      <c r="A3019" s="66"/>
      <c r="C3019" s="68">
        <v>5316</v>
      </c>
      <c r="D3019" s="2" t="s">
        <v>17</v>
      </c>
      <c r="E3019" s="14" t="s">
        <v>1144</v>
      </c>
      <c r="F3019" s="69" t="s">
        <v>18</v>
      </c>
      <c r="G3019" s="3"/>
      <c r="H3019" s="3"/>
      <c r="I3019" s="10" t="str">
        <f t="shared" si="47"/>
        <v>05316</v>
      </c>
    </row>
    <row r="3020" spans="1:9">
      <c r="A3020" s="66"/>
      <c r="C3020" s="68">
        <v>5316</v>
      </c>
      <c r="D3020" s="2" t="s">
        <v>19</v>
      </c>
      <c r="E3020" s="14" t="s">
        <v>1144</v>
      </c>
      <c r="F3020" s="69" t="s">
        <v>20</v>
      </c>
      <c r="G3020" s="3"/>
      <c r="H3020" s="3"/>
      <c r="I3020" s="10" t="str">
        <f t="shared" si="47"/>
        <v>05316</v>
      </c>
    </row>
    <row r="3021" spans="1:9">
      <c r="A3021" s="66"/>
      <c r="C3021" s="68">
        <v>5316</v>
      </c>
      <c r="D3021" s="2" t="s">
        <v>21</v>
      </c>
      <c r="E3021" s="4"/>
      <c r="F3021" s="69" t="s">
        <v>22</v>
      </c>
      <c r="G3021" s="3">
        <v>45</v>
      </c>
      <c r="H3021" s="3">
        <v>15055</v>
      </c>
      <c r="I3021" s="10" t="str">
        <f t="shared" si="47"/>
        <v>05316</v>
      </c>
    </row>
    <row r="3022" spans="1:9">
      <c r="A3022" s="66"/>
      <c r="C3022" s="68">
        <v>5316</v>
      </c>
      <c r="D3022" s="2" t="s">
        <v>23</v>
      </c>
      <c r="E3022" s="17" t="s">
        <v>1147</v>
      </c>
      <c r="F3022" s="69" t="s">
        <v>24</v>
      </c>
      <c r="G3022" s="3">
        <v>3</v>
      </c>
      <c r="H3022" s="3"/>
      <c r="I3022" s="10" t="str">
        <f t="shared" si="47"/>
        <v>05316</v>
      </c>
    </row>
    <row r="3023" spans="1:9">
      <c r="A3023" s="66"/>
      <c r="C3023" s="68">
        <v>5316</v>
      </c>
      <c r="D3023" s="2" t="s">
        <v>25</v>
      </c>
      <c r="E3023" s="17" t="s">
        <v>1147</v>
      </c>
      <c r="F3023" s="69" t="s">
        <v>26</v>
      </c>
      <c r="G3023" s="3"/>
      <c r="H3023" s="3"/>
      <c r="I3023" s="10" t="str">
        <f t="shared" si="47"/>
        <v>05316</v>
      </c>
    </row>
    <row r="3024" spans="1:9">
      <c r="A3024" s="66"/>
      <c r="C3024" s="68">
        <v>5316</v>
      </c>
      <c r="D3024" s="2" t="s">
        <v>27</v>
      </c>
      <c r="E3024" s="17" t="s">
        <v>1147</v>
      </c>
      <c r="F3024" s="69" t="s">
        <v>28</v>
      </c>
      <c r="G3024" s="3"/>
      <c r="H3024" s="3"/>
      <c r="I3024" s="10" t="str">
        <f t="shared" si="47"/>
        <v>05316</v>
      </c>
    </row>
    <row r="3025" spans="1:9">
      <c r="A3025" s="66"/>
      <c r="C3025" s="68">
        <v>5316</v>
      </c>
      <c r="D3025" s="2" t="s">
        <v>29</v>
      </c>
      <c r="E3025" s="18" t="s">
        <v>1148</v>
      </c>
      <c r="F3025" s="69" t="s">
        <v>30</v>
      </c>
      <c r="G3025" s="3"/>
      <c r="H3025" s="3"/>
      <c r="I3025" s="10" t="str">
        <f t="shared" si="47"/>
        <v>05316</v>
      </c>
    </row>
    <row r="3026" spans="1:9">
      <c r="A3026" s="66"/>
      <c r="C3026" s="68">
        <v>5316</v>
      </c>
      <c r="D3026" s="2" t="s">
        <v>31</v>
      </c>
      <c r="E3026" s="18" t="s">
        <v>1148</v>
      </c>
      <c r="F3026" s="69" t="s">
        <v>32</v>
      </c>
      <c r="G3026" s="3"/>
      <c r="H3026" s="3"/>
      <c r="I3026" s="10" t="str">
        <f t="shared" si="47"/>
        <v>05316</v>
      </c>
    </row>
    <row r="3027" spans="1:9">
      <c r="A3027" s="66"/>
      <c r="C3027" s="68">
        <v>5316</v>
      </c>
      <c r="D3027" s="2" t="s">
        <v>33</v>
      </c>
      <c r="E3027" s="18" t="s">
        <v>1148</v>
      </c>
      <c r="F3027" s="69" t="s">
        <v>34</v>
      </c>
      <c r="G3027" s="3"/>
      <c r="H3027" s="3"/>
      <c r="I3027" s="10" t="str">
        <f t="shared" si="47"/>
        <v>05316</v>
      </c>
    </row>
    <row r="3028" spans="1:9">
      <c r="A3028" s="66"/>
      <c r="C3028" s="68">
        <v>5316</v>
      </c>
      <c r="D3028" s="2" t="s">
        <v>35</v>
      </c>
      <c r="E3028" s="19" t="s">
        <v>1150</v>
      </c>
      <c r="F3028" s="69" t="s">
        <v>36</v>
      </c>
      <c r="G3028" s="3"/>
      <c r="H3028" s="3"/>
      <c r="I3028" s="10" t="str">
        <f t="shared" si="47"/>
        <v>05316</v>
      </c>
    </row>
    <row r="3029" spans="1:9">
      <c r="A3029" s="66"/>
      <c r="C3029" s="68">
        <v>5316</v>
      </c>
      <c r="D3029" s="2" t="s">
        <v>37</v>
      </c>
      <c r="E3029" s="23" t="s">
        <v>1149</v>
      </c>
      <c r="F3029" s="69" t="s">
        <v>38</v>
      </c>
      <c r="G3029" s="3">
        <v>1</v>
      </c>
      <c r="H3029" s="3"/>
      <c r="I3029" s="10" t="str">
        <f t="shared" si="47"/>
        <v>05316</v>
      </c>
    </row>
    <row r="3030" spans="1:9">
      <c r="A3030" s="66"/>
      <c r="C3030" s="68">
        <v>5316</v>
      </c>
      <c r="D3030" s="2" t="s">
        <v>39</v>
      </c>
      <c r="E3030" s="23" t="s">
        <v>1149</v>
      </c>
      <c r="F3030" s="69" t="s">
        <v>40</v>
      </c>
      <c r="G3030" s="3">
        <v>2</v>
      </c>
      <c r="H3030" s="3"/>
      <c r="I3030" s="10" t="str">
        <f t="shared" si="47"/>
        <v>05316</v>
      </c>
    </row>
    <row r="3031" spans="1:9">
      <c r="A3031" s="66"/>
      <c r="C3031" s="68">
        <v>5316</v>
      </c>
      <c r="D3031" s="2" t="s">
        <v>41</v>
      </c>
      <c r="E3031" s="16" t="s">
        <v>1146</v>
      </c>
      <c r="F3031" s="69" t="s">
        <v>42</v>
      </c>
      <c r="G3031" s="3"/>
      <c r="H3031" s="3"/>
      <c r="I3031" s="10" t="str">
        <f t="shared" si="47"/>
        <v>05316</v>
      </c>
    </row>
    <row r="3032" spans="1:9">
      <c r="A3032" s="66"/>
      <c r="C3032" s="68">
        <v>5316</v>
      </c>
      <c r="D3032" s="2" t="s">
        <v>43</v>
      </c>
      <c r="E3032" s="16" t="s">
        <v>1146</v>
      </c>
      <c r="F3032" s="69" t="s">
        <v>44</v>
      </c>
      <c r="G3032" s="3">
        <v>13</v>
      </c>
      <c r="H3032" s="3">
        <v>9472</v>
      </c>
      <c r="I3032" s="10" t="str">
        <f t="shared" si="47"/>
        <v>05316</v>
      </c>
    </row>
    <row r="3033" spans="1:9">
      <c r="A3033" s="66"/>
      <c r="C3033" s="68">
        <v>5316</v>
      </c>
      <c r="D3033" s="2" t="s">
        <v>45</v>
      </c>
      <c r="E3033" s="16" t="s">
        <v>1146</v>
      </c>
      <c r="F3033" s="69" t="s">
        <v>46</v>
      </c>
      <c r="G3033" s="3">
        <v>1</v>
      </c>
      <c r="H3033" s="3"/>
      <c r="I3033" s="10" t="str">
        <f t="shared" si="47"/>
        <v>05316</v>
      </c>
    </row>
    <row r="3034" spans="1:9">
      <c r="A3034" s="66"/>
      <c r="C3034" s="68">
        <v>5316</v>
      </c>
      <c r="D3034" s="2" t="s">
        <v>47</v>
      </c>
      <c r="E3034" s="16" t="s">
        <v>1146</v>
      </c>
      <c r="F3034" s="69" t="s">
        <v>48</v>
      </c>
      <c r="G3034" s="3">
        <v>3</v>
      </c>
      <c r="H3034" s="3">
        <v>351</v>
      </c>
      <c r="I3034" s="10" t="str">
        <f t="shared" si="47"/>
        <v>05316</v>
      </c>
    </row>
    <row r="3035" spans="1:9">
      <c r="A3035" s="66"/>
      <c r="C3035" s="68">
        <v>5316</v>
      </c>
      <c r="D3035" s="2" t="s">
        <v>49</v>
      </c>
      <c r="E3035" s="14" t="s">
        <v>1144</v>
      </c>
      <c r="F3035" s="69" t="s">
        <v>50</v>
      </c>
      <c r="G3035" s="3">
        <v>3</v>
      </c>
      <c r="H3035" s="3"/>
      <c r="I3035" s="10" t="str">
        <f t="shared" si="47"/>
        <v>05316</v>
      </c>
    </row>
    <row r="3036" spans="1:9">
      <c r="A3036" s="66"/>
      <c r="C3036" s="68">
        <v>5316</v>
      </c>
      <c r="D3036" s="2" t="s">
        <v>51</v>
      </c>
      <c r="E3036" s="15" t="s">
        <v>1145</v>
      </c>
      <c r="F3036" s="69" t="s">
        <v>52</v>
      </c>
      <c r="G3036" s="3"/>
      <c r="H3036" s="3"/>
      <c r="I3036" s="10" t="str">
        <f t="shared" si="47"/>
        <v>05316</v>
      </c>
    </row>
    <row r="3037" spans="1:9">
      <c r="A3037" s="66"/>
      <c r="C3037" s="68">
        <v>5316</v>
      </c>
      <c r="D3037" s="2" t="s">
        <v>53</v>
      </c>
      <c r="E3037" s="15" t="s">
        <v>1145</v>
      </c>
      <c r="F3037" s="69" t="s">
        <v>54</v>
      </c>
      <c r="G3037" s="3">
        <v>6</v>
      </c>
      <c r="H3037" s="3">
        <v>672</v>
      </c>
      <c r="I3037" s="10" t="str">
        <f t="shared" si="47"/>
        <v>05316</v>
      </c>
    </row>
    <row r="3038" spans="1:9">
      <c r="A3038" s="66"/>
      <c r="C3038" s="68">
        <v>5316</v>
      </c>
      <c r="D3038" s="2" t="s">
        <v>55</v>
      </c>
      <c r="E3038" s="21" t="s">
        <v>1152</v>
      </c>
      <c r="F3038" s="69" t="s">
        <v>56</v>
      </c>
      <c r="G3038" s="3">
        <v>1</v>
      </c>
      <c r="H3038" s="3"/>
      <c r="I3038" s="10" t="str">
        <f t="shared" si="47"/>
        <v>05316</v>
      </c>
    </row>
    <row r="3039" spans="1:9">
      <c r="A3039" s="66"/>
      <c r="C3039" s="68">
        <v>5316</v>
      </c>
      <c r="D3039" s="2" t="s">
        <v>57</v>
      </c>
      <c r="E3039" s="21" t="s">
        <v>1152</v>
      </c>
      <c r="F3039" s="69" t="s">
        <v>58</v>
      </c>
      <c r="G3039" s="3"/>
      <c r="H3039" s="3"/>
      <c r="I3039" s="10" t="str">
        <f t="shared" si="47"/>
        <v>05316</v>
      </c>
    </row>
    <row r="3040" spans="1:9">
      <c r="A3040" s="66"/>
      <c r="C3040" s="68">
        <v>5316</v>
      </c>
      <c r="D3040" s="2" t="s">
        <v>59</v>
      </c>
      <c r="E3040" s="21" t="s">
        <v>1152</v>
      </c>
      <c r="F3040" s="69" t="s">
        <v>60</v>
      </c>
      <c r="G3040" s="3">
        <v>4</v>
      </c>
      <c r="H3040" s="3">
        <v>435</v>
      </c>
      <c r="I3040" s="10" t="str">
        <f t="shared" si="47"/>
        <v>05316</v>
      </c>
    </row>
    <row r="3041" spans="1:9">
      <c r="A3041" s="66"/>
      <c r="C3041" s="68">
        <v>5316</v>
      </c>
      <c r="D3041" s="2" t="s">
        <v>61</v>
      </c>
      <c r="E3041" s="20" t="s">
        <v>1151</v>
      </c>
      <c r="F3041" s="69" t="s">
        <v>62</v>
      </c>
      <c r="G3041" s="3">
        <v>1</v>
      </c>
      <c r="H3041" s="3"/>
      <c r="I3041" s="10" t="str">
        <f t="shared" si="47"/>
        <v>05316</v>
      </c>
    </row>
    <row r="3042" spans="1:9">
      <c r="A3042" s="66"/>
      <c r="C3042" s="68">
        <v>5316</v>
      </c>
      <c r="D3042" s="2" t="s">
        <v>63</v>
      </c>
      <c r="E3042" s="20" t="s">
        <v>1151</v>
      </c>
      <c r="F3042" s="69" t="s">
        <v>64</v>
      </c>
      <c r="G3042" s="3"/>
      <c r="H3042" s="3"/>
      <c r="I3042" s="10" t="str">
        <f t="shared" si="47"/>
        <v>05316</v>
      </c>
    </row>
    <row r="3043" spans="1:9">
      <c r="A3043" s="66"/>
      <c r="C3043" s="68">
        <v>5316</v>
      </c>
      <c r="D3043" s="2" t="s">
        <v>65</v>
      </c>
      <c r="E3043" s="19" t="s">
        <v>1150</v>
      </c>
      <c r="F3043" s="69" t="s">
        <v>66</v>
      </c>
      <c r="G3043" s="3"/>
      <c r="H3043" s="3"/>
      <c r="I3043" s="10" t="str">
        <f t="shared" si="47"/>
        <v>05316</v>
      </c>
    </row>
    <row r="3044" spans="1:9">
      <c r="A3044" s="66"/>
      <c r="C3044" s="68">
        <v>5316</v>
      </c>
      <c r="D3044" s="2" t="s">
        <v>67</v>
      </c>
      <c r="E3044" s="22" t="s">
        <v>1153</v>
      </c>
      <c r="F3044" s="69" t="s">
        <v>68</v>
      </c>
      <c r="G3044" s="3">
        <v>2</v>
      </c>
      <c r="H3044" s="3"/>
      <c r="I3044" s="10" t="str">
        <f t="shared" si="47"/>
        <v>05316</v>
      </c>
    </row>
    <row r="3045" spans="1:9">
      <c r="A3045" s="66"/>
      <c r="C3045" s="68">
        <v>5316</v>
      </c>
      <c r="D3045" s="2" t="s">
        <v>69</v>
      </c>
      <c r="E3045" s="21" t="s">
        <v>1152</v>
      </c>
      <c r="F3045" s="69" t="s">
        <v>70</v>
      </c>
      <c r="G3045" s="3">
        <v>5</v>
      </c>
      <c r="H3045" s="3"/>
      <c r="I3045" s="10" t="str">
        <f t="shared" si="47"/>
        <v>05316</v>
      </c>
    </row>
    <row r="3046" spans="1:9">
      <c r="A3046" s="66"/>
      <c r="C3046" s="66">
        <v>5316</v>
      </c>
      <c r="E3046" s="71"/>
      <c r="F3046" s="69" t="s">
        <v>71</v>
      </c>
      <c r="G3046" s="3">
        <v>45</v>
      </c>
      <c r="H3046" s="3">
        <v>15055</v>
      </c>
      <c r="I3046" s="10" t="str">
        <f t="shared" si="47"/>
        <v>05316</v>
      </c>
    </row>
    <row r="3047" spans="1:9">
      <c r="A3047" s="65" t="s">
        <v>259</v>
      </c>
      <c r="B3047" s="2" t="s">
        <v>260</v>
      </c>
      <c r="C3047" s="68">
        <v>5334</v>
      </c>
      <c r="D3047" s="2" t="s">
        <v>9</v>
      </c>
      <c r="E3047" s="14" t="s">
        <v>1144</v>
      </c>
      <c r="F3047" s="69" t="s">
        <v>10</v>
      </c>
      <c r="G3047" s="3">
        <v>5</v>
      </c>
      <c r="H3047" s="3"/>
      <c r="I3047" s="10" t="str">
        <f t="shared" si="47"/>
        <v>05334</v>
      </c>
    </row>
    <row r="3048" spans="1:9">
      <c r="A3048" s="66"/>
      <c r="C3048" s="68">
        <v>5334</v>
      </c>
      <c r="D3048" s="2" t="s">
        <v>11</v>
      </c>
      <c r="E3048" s="14" t="s">
        <v>1144</v>
      </c>
      <c r="F3048" s="69" t="s">
        <v>12</v>
      </c>
      <c r="G3048" s="3">
        <v>1</v>
      </c>
      <c r="H3048" s="3"/>
      <c r="I3048" s="10" t="str">
        <f t="shared" si="47"/>
        <v>05334</v>
      </c>
    </row>
    <row r="3049" spans="1:9">
      <c r="A3049" s="66"/>
      <c r="C3049" s="68">
        <v>5334</v>
      </c>
      <c r="D3049" s="2" t="s">
        <v>13</v>
      </c>
      <c r="E3049" s="14" t="s">
        <v>1144</v>
      </c>
      <c r="F3049" s="69" t="s">
        <v>14</v>
      </c>
      <c r="G3049" s="3"/>
      <c r="H3049" s="3"/>
      <c r="I3049" s="10" t="str">
        <f t="shared" si="47"/>
        <v>05334</v>
      </c>
    </row>
    <row r="3050" spans="1:9">
      <c r="A3050" s="66"/>
      <c r="C3050" s="68">
        <v>5334</v>
      </c>
      <c r="D3050" s="2" t="s">
        <v>15</v>
      </c>
      <c r="E3050" s="15" t="s">
        <v>1145</v>
      </c>
      <c r="F3050" s="69" t="s">
        <v>16</v>
      </c>
      <c r="G3050" s="3"/>
      <c r="H3050" s="3"/>
      <c r="I3050" s="10" t="str">
        <f t="shared" si="47"/>
        <v>05334</v>
      </c>
    </row>
    <row r="3051" spans="1:9">
      <c r="A3051" s="66"/>
      <c r="C3051" s="68">
        <v>5334</v>
      </c>
      <c r="D3051" s="2" t="s">
        <v>17</v>
      </c>
      <c r="E3051" s="14" t="s">
        <v>1144</v>
      </c>
      <c r="F3051" s="69" t="s">
        <v>18</v>
      </c>
      <c r="G3051" s="3">
        <v>4</v>
      </c>
      <c r="H3051" s="3"/>
      <c r="I3051" s="10" t="str">
        <f t="shared" si="47"/>
        <v>05334</v>
      </c>
    </row>
    <row r="3052" spans="1:9">
      <c r="A3052" s="66"/>
      <c r="C3052" s="68">
        <v>5334</v>
      </c>
      <c r="D3052" s="2" t="s">
        <v>19</v>
      </c>
      <c r="E3052" s="14" t="s">
        <v>1144</v>
      </c>
      <c r="F3052" s="69" t="s">
        <v>20</v>
      </c>
      <c r="G3052" s="3"/>
      <c r="H3052" s="3"/>
      <c r="I3052" s="10" t="str">
        <f t="shared" si="47"/>
        <v>05334</v>
      </c>
    </row>
    <row r="3053" spans="1:9">
      <c r="A3053" s="66"/>
      <c r="C3053" s="68">
        <v>5334</v>
      </c>
      <c r="D3053" s="2" t="s">
        <v>21</v>
      </c>
      <c r="E3053" s="4"/>
      <c r="F3053" s="69" t="s">
        <v>22</v>
      </c>
      <c r="G3053" s="3">
        <v>265</v>
      </c>
      <c r="H3053" s="3"/>
      <c r="I3053" s="10" t="str">
        <f t="shared" si="47"/>
        <v>05334</v>
      </c>
    </row>
    <row r="3054" spans="1:9">
      <c r="A3054" s="66"/>
      <c r="C3054" s="68">
        <v>5334</v>
      </c>
      <c r="D3054" s="2" t="s">
        <v>23</v>
      </c>
      <c r="E3054" s="17" t="s">
        <v>1147</v>
      </c>
      <c r="F3054" s="69" t="s">
        <v>24</v>
      </c>
      <c r="G3054" s="3">
        <v>18</v>
      </c>
      <c r="H3054" s="3">
        <v>4994</v>
      </c>
      <c r="I3054" s="10" t="str">
        <f t="shared" si="47"/>
        <v>05334</v>
      </c>
    </row>
    <row r="3055" spans="1:9">
      <c r="A3055" s="66"/>
      <c r="C3055" s="68">
        <v>5334</v>
      </c>
      <c r="D3055" s="2" t="s">
        <v>25</v>
      </c>
      <c r="E3055" s="17" t="s">
        <v>1147</v>
      </c>
      <c r="F3055" s="69" t="s">
        <v>26</v>
      </c>
      <c r="G3055" s="3"/>
      <c r="H3055" s="3"/>
      <c r="I3055" s="10" t="str">
        <f t="shared" si="47"/>
        <v>05334</v>
      </c>
    </row>
    <row r="3056" spans="1:9">
      <c r="A3056" s="66"/>
      <c r="C3056" s="68">
        <v>5334</v>
      </c>
      <c r="D3056" s="2" t="s">
        <v>27</v>
      </c>
      <c r="E3056" s="17" t="s">
        <v>1147</v>
      </c>
      <c r="F3056" s="69" t="s">
        <v>28</v>
      </c>
      <c r="G3056" s="3"/>
      <c r="H3056" s="3"/>
      <c r="I3056" s="10" t="str">
        <f t="shared" si="47"/>
        <v>05334</v>
      </c>
    </row>
    <row r="3057" spans="1:9">
      <c r="A3057" s="66"/>
      <c r="C3057" s="68">
        <v>5334</v>
      </c>
      <c r="D3057" s="2" t="s">
        <v>29</v>
      </c>
      <c r="E3057" s="18" t="s">
        <v>1148</v>
      </c>
      <c r="F3057" s="69" t="s">
        <v>30</v>
      </c>
      <c r="G3057" s="3">
        <v>5</v>
      </c>
      <c r="H3057" s="3">
        <v>241</v>
      </c>
      <c r="I3057" s="10" t="str">
        <f t="shared" si="47"/>
        <v>05334</v>
      </c>
    </row>
    <row r="3058" spans="1:9">
      <c r="A3058" s="66"/>
      <c r="C3058" s="68">
        <v>5334</v>
      </c>
      <c r="D3058" s="2" t="s">
        <v>31</v>
      </c>
      <c r="E3058" s="18" t="s">
        <v>1148</v>
      </c>
      <c r="F3058" s="69" t="s">
        <v>32</v>
      </c>
      <c r="G3058" s="3"/>
      <c r="H3058" s="3"/>
      <c r="I3058" s="10" t="str">
        <f t="shared" si="47"/>
        <v>05334</v>
      </c>
    </row>
    <row r="3059" spans="1:9">
      <c r="A3059" s="66"/>
      <c r="C3059" s="68">
        <v>5334</v>
      </c>
      <c r="D3059" s="2" t="s">
        <v>33</v>
      </c>
      <c r="E3059" s="18" t="s">
        <v>1148</v>
      </c>
      <c r="F3059" s="69" t="s">
        <v>34</v>
      </c>
      <c r="G3059" s="3"/>
      <c r="H3059" s="3"/>
      <c r="I3059" s="10" t="str">
        <f t="shared" si="47"/>
        <v>05334</v>
      </c>
    </row>
    <row r="3060" spans="1:9">
      <c r="A3060" s="66"/>
      <c r="C3060" s="68">
        <v>5334</v>
      </c>
      <c r="D3060" s="2" t="s">
        <v>35</v>
      </c>
      <c r="E3060" s="19" t="s">
        <v>1150</v>
      </c>
      <c r="F3060" s="69" t="s">
        <v>36</v>
      </c>
      <c r="G3060" s="3">
        <v>4</v>
      </c>
      <c r="H3060" s="3"/>
      <c r="I3060" s="10" t="str">
        <f t="shared" si="47"/>
        <v>05334</v>
      </c>
    </row>
    <row r="3061" spans="1:9">
      <c r="A3061" s="66"/>
      <c r="C3061" s="68">
        <v>5334</v>
      </c>
      <c r="D3061" s="2" t="s">
        <v>37</v>
      </c>
      <c r="E3061" s="23" t="s">
        <v>1149</v>
      </c>
      <c r="F3061" s="69" t="s">
        <v>38</v>
      </c>
      <c r="G3061" s="3">
        <v>2</v>
      </c>
      <c r="H3061" s="3"/>
      <c r="I3061" s="10" t="str">
        <f t="shared" si="47"/>
        <v>05334</v>
      </c>
    </row>
    <row r="3062" spans="1:9">
      <c r="A3062" s="66"/>
      <c r="C3062" s="68">
        <v>5334</v>
      </c>
      <c r="D3062" s="2" t="s">
        <v>39</v>
      </c>
      <c r="E3062" s="23" t="s">
        <v>1149</v>
      </c>
      <c r="F3062" s="69" t="s">
        <v>40</v>
      </c>
      <c r="G3062" s="3">
        <v>7</v>
      </c>
      <c r="H3062" s="3">
        <v>791</v>
      </c>
      <c r="I3062" s="10" t="str">
        <f t="shared" si="47"/>
        <v>05334</v>
      </c>
    </row>
    <row r="3063" spans="1:9">
      <c r="A3063" s="66"/>
      <c r="C3063" s="68">
        <v>5334</v>
      </c>
      <c r="D3063" s="2" t="s">
        <v>41</v>
      </c>
      <c r="E3063" s="16" t="s">
        <v>1146</v>
      </c>
      <c r="F3063" s="69" t="s">
        <v>42</v>
      </c>
      <c r="G3063" s="3"/>
      <c r="H3063" s="3"/>
      <c r="I3063" s="10" t="str">
        <f t="shared" si="47"/>
        <v>05334</v>
      </c>
    </row>
    <row r="3064" spans="1:9">
      <c r="A3064" s="66"/>
      <c r="C3064" s="68">
        <v>5334</v>
      </c>
      <c r="D3064" s="2" t="s">
        <v>43</v>
      </c>
      <c r="E3064" s="16" t="s">
        <v>1146</v>
      </c>
      <c r="F3064" s="69" t="s">
        <v>44</v>
      </c>
      <c r="G3064" s="3">
        <v>9</v>
      </c>
      <c r="H3064" s="3">
        <v>1782</v>
      </c>
      <c r="I3064" s="10" t="str">
        <f t="shared" si="47"/>
        <v>05334</v>
      </c>
    </row>
    <row r="3065" spans="1:9">
      <c r="A3065" s="66"/>
      <c r="C3065" s="68">
        <v>5334</v>
      </c>
      <c r="D3065" s="2" t="s">
        <v>45</v>
      </c>
      <c r="E3065" s="16" t="s">
        <v>1146</v>
      </c>
      <c r="F3065" s="69" t="s">
        <v>46</v>
      </c>
      <c r="G3065" s="3">
        <v>6</v>
      </c>
      <c r="H3065" s="3">
        <v>1722</v>
      </c>
      <c r="I3065" s="10" t="str">
        <f t="shared" si="47"/>
        <v>05334</v>
      </c>
    </row>
    <row r="3066" spans="1:9">
      <c r="A3066" s="66"/>
      <c r="C3066" s="68">
        <v>5334</v>
      </c>
      <c r="D3066" s="2" t="s">
        <v>47</v>
      </c>
      <c r="E3066" s="16" t="s">
        <v>1146</v>
      </c>
      <c r="F3066" s="69" t="s">
        <v>48</v>
      </c>
      <c r="G3066" s="3">
        <v>20</v>
      </c>
      <c r="H3066" s="3">
        <v>4248</v>
      </c>
      <c r="I3066" s="10" t="str">
        <f t="shared" si="47"/>
        <v>05334</v>
      </c>
    </row>
    <row r="3067" spans="1:9">
      <c r="A3067" s="66"/>
      <c r="C3067" s="68">
        <v>5334</v>
      </c>
      <c r="D3067" s="2" t="s">
        <v>49</v>
      </c>
      <c r="E3067" s="14" t="s">
        <v>1144</v>
      </c>
      <c r="F3067" s="69" t="s">
        <v>50</v>
      </c>
      <c r="G3067" s="3">
        <v>14</v>
      </c>
      <c r="H3067" s="3">
        <v>1854</v>
      </c>
      <c r="I3067" s="10" t="str">
        <f t="shared" si="47"/>
        <v>05334</v>
      </c>
    </row>
    <row r="3068" spans="1:9">
      <c r="A3068" s="66"/>
      <c r="C3068" s="68">
        <v>5334</v>
      </c>
      <c r="D3068" s="2" t="s">
        <v>51</v>
      </c>
      <c r="E3068" s="15" t="s">
        <v>1145</v>
      </c>
      <c r="F3068" s="69" t="s">
        <v>52</v>
      </c>
      <c r="G3068" s="3">
        <v>7</v>
      </c>
      <c r="H3068" s="3">
        <v>1844</v>
      </c>
      <c r="I3068" s="10" t="str">
        <f t="shared" si="47"/>
        <v>05334</v>
      </c>
    </row>
    <row r="3069" spans="1:9">
      <c r="A3069" s="66"/>
      <c r="C3069" s="68">
        <v>5334</v>
      </c>
      <c r="D3069" s="2" t="s">
        <v>53</v>
      </c>
      <c r="E3069" s="15" t="s">
        <v>1145</v>
      </c>
      <c r="F3069" s="69" t="s">
        <v>54</v>
      </c>
      <c r="G3069" s="3">
        <v>31</v>
      </c>
      <c r="H3069" s="3">
        <v>1985</v>
      </c>
      <c r="I3069" s="10" t="str">
        <f t="shared" si="47"/>
        <v>05334</v>
      </c>
    </row>
    <row r="3070" spans="1:9">
      <c r="A3070" s="66"/>
      <c r="C3070" s="68">
        <v>5334</v>
      </c>
      <c r="D3070" s="2" t="s">
        <v>55</v>
      </c>
      <c r="E3070" s="21" t="s">
        <v>1152</v>
      </c>
      <c r="F3070" s="69" t="s">
        <v>56</v>
      </c>
      <c r="G3070" s="3">
        <v>24</v>
      </c>
      <c r="H3070" s="3">
        <v>2411</v>
      </c>
      <c r="I3070" s="10" t="str">
        <f t="shared" si="47"/>
        <v>05334</v>
      </c>
    </row>
    <row r="3071" spans="1:9">
      <c r="A3071" s="66"/>
      <c r="C3071" s="68">
        <v>5334</v>
      </c>
      <c r="D3071" s="2" t="s">
        <v>57</v>
      </c>
      <c r="E3071" s="21" t="s">
        <v>1152</v>
      </c>
      <c r="F3071" s="69" t="s">
        <v>58</v>
      </c>
      <c r="G3071" s="3">
        <v>16</v>
      </c>
      <c r="H3071" s="3">
        <v>2101</v>
      </c>
      <c r="I3071" s="10" t="str">
        <f t="shared" si="47"/>
        <v>05334</v>
      </c>
    </row>
    <row r="3072" spans="1:9">
      <c r="A3072" s="66"/>
      <c r="C3072" s="68">
        <v>5334</v>
      </c>
      <c r="D3072" s="2" t="s">
        <v>59</v>
      </c>
      <c r="E3072" s="21" t="s">
        <v>1152</v>
      </c>
      <c r="F3072" s="69" t="s">
        <v>60</v>
      </c>
      <c r="G3072" s="3">
        <v>60</v>
      </c>
      <c r="H3072" s="3">
        <v>5196</v>
      </c>
      <c r="I3072" s="10" t="str">
        <f t="shared" si="47"/>
        <v>05334</v>
      </c>
    </row>
    <row r="3073" spans="1:9">
      <c r="A3073" s="66"/>
      <c r="C3073" s="68">
        <v>5334</v>
      </c>
      <c r="D3073" s="2" t="s">
        <v>61</v>
      </c>
      <c r="E3073" s="20" t="s">
        <v>1151</v>
      </c>
      <c r="F3073" s="69" t="s">
        <v>62</v>
      </c>
      <c r="G3073" s="3">
        <v>10</v>
      </c>
      <c r="H3073" s="3"/>
      <c r="I3073" s="10" t="str">
        <f t="shared" si="47"/>
        <v>05334</v>
      </c>
    </row>
    <row r="3074" spans="1:9">
      <c r="A3074" s="66"/>
      <c r="C3074" s="68">
        <v>5334</v>
      </c>
      <c r="D3074" s="2" t="s">
        <v>63</v>
      </c>
      <c r="E3074" s="20" t="s">
        <v>1151</v>
      </c>
      <c r="F3074" s="69" t="s">
        <v>64</v>
      </c>
      <c r="G3074" s="3">
        <v>2</v>
      </c>
      <c r="H3074" s="3"/>
      <c r="I3074" s="10" t="str">
        <f t="shared" si="47"/>
        <v>05334</v>
      </c>
    </row>
    <row r="3075" spans="1:9">
      <c r="A3075" s="66"/>
      <c r="C3075" s="68">
        <v>5334</v>
      </c>
      <c r="D3075" s="2" t="s">
        <v>65</v>
      </c>
      <c r="E3075" s="19" t="s">
        <v>1150</v>
      </c>
      <c r="F3075" s="69" t="s">
        <v>66</v>
      </c>
      <c r="G3075" s="3">
        <v>2</v>
      </c>
      <c r="H3075" s="3"/>
      <c r="I3075" s="10" t="str">
        <f t="shared" si="47"/>
        <v>05334</v>
      </c>
    </row>
    <row r="3076" spans="1:9">
      <c r="A3076" s="66"/>
      <c r="C3076" s="68">
        <v>5334</v>
      </c>
      <c r="D3076" s="2" t="s">
        <v>67</v>
      </c>
      <c r="E3076" s="22" t="s">
        <v>1153</v>
      </c>
      <c r="F3076" s="69" t="s">
        <v>68</v>
      </c>
      <c r="G3076" s="3">
        <v>16</v>
      </c>
      <c r="H3076" s="3">
        <v>1504</v>
      </c>
      <c r="I3076" s="10" t="str">
        <f t="shared" si="47"/>
        <v>05334</v>
      </c>
    </row>
    <row r="3077" spans="1:9">
      <c r="A3077" s="66"/>
      <c r="C3077" s="68">
        <v>5334</v>
      </c>
      <c r="D3077" s="2" t="s">
        <v>69</v>
      </c>
      <c r="E3077" s="21" t="s">
        <v>1152</v>
      </c>
      <c r="F3077" s="69" t="s">
        <v>70</v>
      </c>
      <c r="G3077" s="3">
        <v>12</v>
      </c>
      <c r="H3077" s="3">
        <v>961</v>
      </c>
      <c r="I3077" s="10" t="str">
        <f t="shared" si="47"/>
        <v>05334</v>
      </c>
    </row>
    <row r="3078" spans="1:9">
      <c r="A3078" s="66"/>
      <c r="C3078" s="66">
        <v>5334</v>
      </c>
      <c r="E3078" s="71"/>
      <c r="F3078" s="69" t="s">
        <v>71</v>
      </c>
      <c r="G3078" s="3">
        <v>270</v>
      </c>
      <c r="H3078" s="3">
        <v>36531</v>
      </c>
      <c r="I3078" s="10" t="str">
        <f t="shared" si="47"/>
        <v>05334</v>
      </c>
    </row>
    <row r="3079" spans="1:9">
      <c r="A3079" s="65" t="s">
        <v>261</v>
      </c>
      <c r="B3079" s="2" t="s">
        <v>262</v>
      </c>
      <c r="C3079" s="68">
        <v>5334002</v>
      </c>
      <c r="D3079" s="2" t="s">
        <v>9</v>
      </c>
      <c r="E3079" s="14" t="s">
        <v>1144</v>
      </c>
      <c r="F3079" s="69" t="s">
        <v>10</v>
      </c>
      <c r="G3079" s="3">
        <v>1</v>
      </c>
      <c r="H3079" s="3"/>
      <c r="I3079" s="10" t="str">
        <f t="shared" si="47"/>
        <v>05334002</v>
      </c>
    </row>
    <row r="3080" spans="1:9">
      <c r="A3080" s="66"/>
      <c r="C3080" s="68">
        <v>5334002</v>
      </c>
      <c r="D3080" s="2" t="s">
        <v>11</v>
      </c>
      <c r="E3080" s="14" t="s">
        <v>1144</v>
      </c>
      <c r="F3080" s="69" t="s">
        <v>12</v>
      </c>
      <c r="G3080" s="3"/>
      <c r="H3080" s="3"/>
      <c r="I3080" s="10" t="str">
        <f t="shared" si="47"/>
        <v>05334002</v>
      </c>
    </row>
    <row r="3081" spans="1:9">
      <c r="A3081" s="66"/>
      <c r="C3081" s="68">
        <v>5334002</v>
      </c>
      <c r="D3081" s="2" t="s">
        <v>13</v>
      </c>
      <c r="E3081" s="14" t="s">
        <v>1144</v>
      </c>
      <c r="F3081" s="69" t="s">
        <v>14</v>
      </c>
      <c r="G3081" s="3"/>
      <c r="H3081" s="3"/>
      <c r="I3081" s="10" t="str">
        <f t="shared" ref="I3081:I3144" si="48">IF(A3081="",I3080,A3081)</f>
        <v>05334002</v>
      </c>
    </row>
    <row r="3082" spans="1:9">
      <c r="A3082" s="66"/>
      <c r="C3082" s="68">
        <v>5334002</v>
      </c>
      <c r="D3082" s="2" t="s">
        <v>15</v>
      </c>
      <c r="E3082" s="15" t="s">
        <v>1145</v>
      </c>
      <c r="F3082" s="69" t="s">
        <v>16</v>
      </c>
      <c r="G3082" s="3"/>
      <c r="H3082" s="3"/>
      <c r="I3082" s="10" t="str">
        <f t="shared" si="48"/>
        <v>05334002</v>
      </c>
    </row>
    <row r="3083" spans="1:9">
      <c r="A3083" s="66"/>
      <c r="C3083" s="68">
        <v>5334002</v>
      </c>
      <c r="D3083" s="2" t="s">
        <v>17</v>
      </c>
      <c r="E3083" s="14" t="s">
        <v>1144</v>
      </c>
      <c r="F3083" s="69" t="s">
        <v>18</v>
      </c>
      <c r="G3083" s="3">
        <v>1</v>
      </c>
      <c r="H3083" s="3"/>
      <c r="I3083" s="10" t="str">
        <f t="shared" si="48"/>
        <v>05334002</v>
      </c>
    </row>
    <row r="3084" spans="1:9">
      <c r="A3084" s="66"/>
      <c r="C3084" s="68">
        <v>5334002</v>
      </c>
      <c r="D3084" s="2" t="s">
        <v>19</v>
      </c>
      <c r="E3084" s="14" t="s">
        <v>1144</v>
      </c>
      <c r="F3084" s="69" t="s">
        <v>20</v>
      </c>
      <c r="G3084" s="3"/>
      <c r="H3084" s="3"/>
      <c r="I3084" s="10" t="str">
        <f t="shared" si="48"/>
        <v>05334002</v>
      </c>
    </row>
    <row r="3085" spans="1:9">
      <c r="A3085" s="66"/>
      <c r="C3085" s="68">
        <v>5334002</v>
      </c>
      <c r="D3085" s="2" t="s">
        <v>21</v>
      </c>
      <c r="E3085" s="4"/>
      <c r="F3085" s="69" t="s">
        <v>22</v>
      </c>
      <c r="G3085" s="3">
        <v>107</v>
      </c>
      <c r="H3085" s="3"/>
      <c r="I3085" s="10" t="str">
        <f t="shared" si="48"/>
        <v>05334002</v>
      </c>
    </row>
    <row r="3086" spans="1:9">
      <c r="A3086" s="66"/>
      <c r="C3086" s="68">
        <v>5334002</v>
      </c>
      <c r="D3086" s="2" t="s">
        <v>23</v>
      </c>
      <c r="E3086" s="17" t="s">
        <v>1147</v>
      </c>
      <c r="F3086" s="69" t="s">
        <v>24</v>
      </c>
      <c r="G3086" s="3">
        <v>12</v>
      </c>
      <c r="H3086" s="3">
        <v>4703</v>
      </c>
      <c r="I3086" s="10" t="str">
        <f t="shared" si="48"/>
        <v>05334002</v>
      </c>
    </row>
    <row r="3087" spans="1:9">
      <c r="A3087" s="66"/>
      <c r="C3087" s="68">
        <v>5334002</v>
      </c>
      <c r="D3087" s="2" t="s">
        <v>25</v>
      </c>
      <c r="E3087" s="17" t="s">
        <v>1147</v>
      </c>
      <c r="F3087" s="69" t="s">
        <v>26</v>
      </c>
      <c r="G3087" s="3"/>
      <c r="H3087" s="3"/>
      <c r="I3087" s="10" t="str">
        <f t="shared" si="48"/>
        <v>05334002</v>
      </c>
    </row>
    <row r="3088" spans="1:9">
      <c r="A3088" s="66"/>
      <c r="C3088" s="68">
        <v>5334002</v>
      </c>
      <c r="D3088" s="2" t="s">
        <v>27</v>
      </c>
      <c r="E3088" s="17" t="s">
        <v>1147</v>
      </c>
      <c r="F3088" s="69" t="s">
        <v>28</v>
      </c>
      <c r="G3088" s="3"/>
      <c r="H3088" s="3"/>
      <c r="I3088" s="10" t="str">
        <f t="shared" si="48"/>
        <v>05334002</v>
      </c>
    </row>
    <row r="3089" spans="1:9">
      <c r="A3089" s="66"/>
      <c r="C3089" s="68">
        <v>5334002</v>
      </c>
      <c r="D3089" s="2" t="s">
        <v>29</v>
      </c>
      <c r="E3089" s="18" t="s">
        <v>1148</v>
      </c>
      <c r="F3089" s="69" t="s">
        <v>30</v>
      </c>
      <c r="G3089" s="3"/>
      <c r="H3089" s="3"/>
      <c r="I3089" s="10" t="str">
        <f t="shared" si="48"/>
        <v>05334002</v>
      </c>
    </row>
    <row r="3090" spans="1:9">
      <c r="A3090" s="66"/>
      <c r="C3090" s="68">
        <v>5334002</v>
      </c>
      <c r="D3090" s="2" t="s">
        <v>31</v>
      </c>
      <c r="E3090" s="18" t="s">
        <v>1148</v>
      </c>
      <c r="F3090" s="69" t="s">
        <v>32</v>
      </c>
      <c r="G3090" s="3"/>
      <c r="H3090" s="3"/>
      <c r="I3090" s="10" t="str">
        <f t="shared" si="48"/>
        <v>05334002</v>
      </c>
    </row>
    <row r="3091" spans="1:9">
      <c r="A3091" s="66"/>
      <c r="C3091" s="68">
        <v>5334002</v>
      </c>
      <c r="D3091" s="2" t="s">
        <v>33</v>
      </c>
      <c r="E3091" s="18" t="s">
        <v>1148</v>
      </c>
      <c r="F3091" s="69" t="s">
        <v>34</v>
      </c>
      <c r="G3091" s="3"/>
      <c r="H3091" s="3"/>
      <c r="I3091" s="10" t="str">
        <f t="shared" si="48"/>
        <v>05334002</v>
      </c>
    </row>
    <row r="3092" spans="1:9">
      <c r="A3092" s="66"/>
      <c r="C3092" s="68">
        <v>5334002</v>
      </c>
      <c r="D3092" s="2" t="s">
        <v>35</v>
      </c>
      <c r="E3092" s="19" t="s">
        <v>1150</v>
      </c>
      <c r="F3092" s="69" t="s">
        <v>36</v>
      </c>
      <c r="G3092" s="3">
        <v>1</v>
      </c>
      <c r="H3092" s="3"/>
      <c r="I3092" s="10" t="str">
        <f t="shared" si="48"/>
        <v>05334002</v>
      </c>
    </row>
    <row r="3093" spans="1:9">
      <c r="A3093" s="66"/>
      <c r="C3093" s="68">
        <v>5334002</v>
      </c>
      <c r="D3093" s="2" t="s">
        <v>37</v>
      </c>
      <c r="E3093" s="23" t="s">
        <v>1149</v>
      </c>
      <c r="F3093" s="69" t="s">
        <v>38</v>
      </c>
      <c r="G3093" s="3">
        <v>2</v>
      </c>
      <c r="H3093" s="3"/>
      <c r="I3093" s="10" t="str">
        <f t="shared" si="48"/>
        <v>05334002</v>
      </c>
    </row>
    <row r="3094" spans="1:9">
      <c r="A3094" s="66"/>
      <c r="C3094" s="68">
        <v>5334002</v>
      </c>
      <c r="D3094" s="2" t="s">
        <v>39</v>
      </c>
      <c r="E3094" s="23" t="s">
        <v>1149</v>
      </c>
      <c r="F3094" s="69" t="s">
        <v>40</v>
      </c>
      <c r="G3094" s="3">
        <v>3</v>
      </c>
      <c r="H3094" s="3">
        <v>77</v>
      </c>
      <c r="I3094" s="10" t="str">
        <f t="shared" si="48"/>
        <v>05334002</v>
      </c>
    </row>
    <row r="3095" spans="1:9">
      <c r="A3095" s="66"/>
      <c r="C3095" s="68">
        <v>5334002</v>
      </c>
      <c r="D3095" s="2" t="s">
        <v>41</v>
      </c>
      <c r="E3095" s="16" t="s">
        <v>1146</v>
      </c>
      <c r="F3095" s="69" t="s">
        <v>42</v>
      </c>
      <c r="G3095" s="3"/>
      <c r="H3095" s="3"/>
      <c r="I3095" s="10" t="str">
        <f t="shared" si="48"/>
        <v>05334002</v>
      </c>
    </row>
    <row r="3096" spans="1:9">
      <c r="A3096" s="66"/>
      <c r="C3096" s="68">
        <v>5334002</v>
      </c>
      <c r="D3096" s="2" t="s">
        <v>43</v>
      </c>
      <c r="E3096" s="16" t="s">
        <v>1146</v>
      </c>
      <c r="F3096" s="69" t="s">
        <v>44</v>
      </c>
      <c r="G3096" s="3">
        <v>3</v>
      </c>
      <c r="H3096" s="3"/>
      <c r="I3096" s="10" t="str">
        <f t="shared" si="48"/>
        <v>05334002</v>
      </c>
    </row>
    <row r="3097" spans="1:9">
      <c r="A3097" s="66"/>
      <c r="C3097" s="68">
        <v>5334002</v>
      </c>
      <c r="D3097" s="2" t="s">
        <v>45</v>
      </c>
      <c r="E3097" s="16" t="s">
        <v>1146</v>
      </c>
      <c r="F3097" s="69" t="s">
        <v>46</v>
      </c>
      <c r="G3097" s="3">
        <v>2</v>
      </c>
      <c r="H3097" s="3"/>
      <c r="I3097" s="10" t="str">
        <f t="shared" si="48"/>
        <v>05334002</v>
      </c>
    </row>
    <row r="3098" spans="1:9">
      <c r="A3098" s="66"/>
      <c r="C3098" s="68">
        <v>5334002</v>
      </c>
      <c r="D3098" s="2" t="s">
        <v>47</v>
      </c>
      <c r="E3098" s="16" t="s">
        <v>1146</v>
      </c>
      <c r="F3098" s="69" t="s">
        <v>48</v>
      </c>
      <c r="G3098" s="3">
        <v>6</v>
      </c>
      <c r="H3098" s="3"/>
      <c r="I3098" s="10" t="str">
        <f t="shared" si="48"/>
        <v>05334002</v>
      </c>
    </row>
    <row r="3099" spans="1:9">
      <c r="A3099" s="66"/>
      <c r="C3099" s="68">
        <v>5334002</v>
      </c>
      <c r="D3099" s="2" t="s">
        <v>49</v>
      </c>
      <c r="E3099" s="14" t="s">
        <v>1144</v>
      </c>
      <c r="F3099" s="69" t="s">
        <v>50</v>
      </c>
      <c r="G3099" s="3">
        <v>7</v>
      </c>
      <c r="H3099" s="3">
        <v>468</v>
      </c>
      <c r="I3099" s="10" t="str">
        <f t="shared" si="48"/>
        <v>05334002</v>
      </c>
    </row>
    <row r="3100" spans="1:9">
      <c r="A3100" s="66"/>
      <c r="C3100" s="68">
        <v>5334002</v>
      </c>
      <c r="D3100" s="2" t="s">
        <v>51</v>
      </c>
      <c r="E3100" s="15" t="s">
        <v>1145</v>
      </c>
      <c r="F3100" s="69" t="s">
        <v>52</v>
      </c>
      <c r="G3100" s="3"/>
      <c r="H3100" s="3"/>
      <c r="I3100" s="10" t="str">
        <f t="shared" si="48"/>
        <v>05334002</v>
      </c>
    </row>
    <row r="3101" spans="1:9">
      <c r="A3101" s="66"/>
      <c r="C3101" s="68">
        <v>5334002</v>
      </c>
      <c r="D3101" s="2" t="s">
        <v>53</v>
      </c>
      <c r="E3101" s="15" t="s">
        <v>1145</v>
      </c>
      <c r="F3101" s="69" t="s">
        <v>54</v>
      </c>
      <c r="G3101" s="3">
        <v>10</v>
      </c>
      <c r="H3101" s="3">
        <v>429</v>
      </c>
      <c r="I3101" s="10" t="str">
        <f t="shared" si="48"/>
        <v>05334002</v>
      </c>
    </row>
    <row r="3102" spans="1:9">
      <c r="A3102" s="66"/>
      <c r="C3102" s="68">
        <v>5334002</v>
      </c>
      <c r="D3102" s="2" t="s">
        <v>55</v>
      </c>
      <c r="E3102" s="21" t="s">
        <v>1152</v>
      </c>
      <c r="F3102" s="69" t="s">
        <v>56</v>
      </c>
      <c r="G3102" s="3">
        <v>11</v>
      </c>
      <c r="H3102" s="3">
        <v>615</v>
      </c>
      <c r="I3102" s="10" t="str">
        <f t="shared" si="48"/>
        <v>05334002</v>
      </c>
    </row>
    <row r="3103" spans="1:9">
      <c r="A3103" s="66"/>
      <c r="C3103" s="68">
        <v>5334002</v>
      </c>
      <c r="D3103" s="2" t="s">
        <v>57</v>
      </c>
      <c r="E3103" s="21" t="s">
        <v>1152</v>
      </c>
      <c r="F3103" s="69" t="s">
        <v>58</v>
      </c>
      <c r="G3103" s="3">
        <v>7</v>
      </c>
      <c r="H3103" s="3">
        <v>1208</v>
      </c>
      <c r="I3103" s="10" t="str">
        <f t="shared" si="48"/>
        <v>05334002</v>
      </c>
    </row>
    <row r="3104" spans="1:9">
      <c r="A3104" s="66"/>
      <c r="C3104" s="68">
        <v>5334002</v>
      </c>
      <c r="D3104" s="2" t="s">
        <v>59</v>
      </c>
      <c r="E3104" s="21" t="s">
        <v>1152</v>
      </c>
      <c r="F3104" s="69" t="s">
        <v>60</v>
      </c>
      <c r="G3104" s="3">
        <v>21</v>
      </c>
      <c r="H3104" s="3"/>
      <c r="I3104" s="10" t="str">
        <f t="shared" si="48"/>
        <v>05334002</v>
      </c>
    </row>
    <row r="3105" spans="1:9">
      <c r="A3105" s="66"/>
      <c r="C3105" s="68">
        <v>5334002</v>
      </c>
      <c r="D3105" s="2" t="s">
        <v>61</v>
      </c>
      <c r="E3105" s="20" t="s">
        <v>1151</v>
      </c>
      <c r="F3105" s="69" t="s">
        <v>62</v>
      </c>
      <c r="G3105" s="3">
        <v>7</v>
      </c>
      <c r="H3105" s="3"/>
      <c r="I3105" s="10" t="str">
        <f t="shared" si="48"/>
        <v>05334002</v>
      </c>
    </row>
    <row r="3106" spans="1:9">
      <c r="A3106" s="66"/>
      <c r="C3106" s="68">
        <v>5334002</v>
      </c>
      <c r="D3106" s="2" t="s">
        <v>63</v>
      </c>
      <c r="E3106" s="20" t="s">
        <v>1151</v>
      </c>
      <c r="F3106" s="69" t="s">
        <v>64</v>
      </c>
      <c r="G3106" s="3">
        <v>2</v>
      </c>
      <c r="H3106" s="3"/>
      <c r="I3106" s="10" t="str">
        <f t="shared" si="48"/>
        <v>05334002</v>
      </c>
    </row>
    <row r="3107" spans="1:9">
      <c r="A3107" s="66"/>
      <c r="C3107" s="68">
        <v>5334002</v>
      </c>
      <c r="D3107" s="2" t="s">
        <v>65</v>
      </c>
      <c r="E3107" s="19" t="s">
        <v>1150</v>
      </c>
      <c r="F3107" s="69" t="s">
        <v>66</v>
      </c>
      <c r="G3107" s="3">
        <v>1</v>
      </c>
      <c r="H3107" s="3"/>
      <c r="I3107" s="10" t="str">
        <f t="shared" si="48"/>
        <v>05334002</v>
      </c>
    </row>
    <row r="3108" spans="1:9">
      <c r="A3108" s="66"/>
      <c r="C3108" s="68">
        <v>5334002</v>
      </c>
      <c r="D3108" s="2" t="s">
        <v>67</v>
      </c>
      <c r="E3108" s="22" t="s">
        <v>1153</v>
      </c>
      <c r="F3108" s="69" t="s">
        <v>68</v>
      </c>
      <c r="G3108" s="3">
        <v>7</v>
      </c>
      <c r="H3108" s="3">
        <v>952</v>
      </c>
      <c r="I3108" s="10" t="str">
        <f t="shared" si="48"/>
        <v>05334002</v>
      </c>
    </row>
    <row r="3109" spans="1:9">
      <c r="A3109" s="66"/>
      <c r="C3109" s="68">
        <v>5334002</v>
      </c>
      <c r="D3109" s="2" t="s">
        <v>69</v>
      </c>
      <c r="E3109" s="21" t="s">
        <v>1152</v>
      </c>
      <c r="F3109" s="69" t="s">
        <v>70</v>
      </c>
      <c r="G3109" s="3">
        <v>5</v>
      </c>
      <c r="H3109" s="3">
        <v>574</v>
      </c>
      <c r="I3109" s="10" t="str">
        <f t="shared" si="48"/>
        <v>05334002</v>
      </c>
    </row>
    <row r="3110" spans="1:9">
      <c r="A3110" s="66"/>
      <c r="C3110" s="66">
        <v>5334002</v>
      </c>
      <c r="E3110" s="71"/>
      <c r="F3110" s="69" t="s">
        <v>71</v>
      </c>
      <c r="G3110" s="3">
        <v>108</v>
      </c>
      <c r="H3110" s="3">
        <v>18387</v>
      </c>
      <c r="I3110" s="10" t="str">
        <f t="shared" si="48"/>
        <v>05334002</v>
      </c>
    </row>
    <row r="3111" spans="1:9">
      <c r="A3111" s="65" t="s">
        <v>263</v>
      </c>
      <c r="B3111" s="2" t="s">
        <v>264</v>
      </c>
      <c r="C3111" s="68">
        <v>5354</v>
      </c>
      <c r="D3111" s="2" t="s">
        <v>9</v>
      </c>
      <c r="E3111" s="14" t="s">
        <v>1144</v>
      </c>
      <c r="F3111" s="69" t="s">
        <v>10</v>
      </c>
      <c r="G3111" s="3"/>
      <c r="H3111" s="3"/>
      <c r="I3111" s="10" t="str">
        <f t="shared" si="48"/>
        <v>05354</v>
      </c>
    </row>
    <row r="3112" spans="1:9">
      <c r="A3112" s="66"/>
      <c r="C3112" s="68">
        <v>5354</v>
      </c>
      <c r="D3112" s="2" t="s">
        <v>11</v>
      </c>
      <c r="E3112" s="14" t="s">
        <v>1144</v>
      </c>
      <c r="F3112" s="69" t="s">
        <v>12</v>
      </c>
      <c r="G3112" s="3"/>
      <c r="H3112" s="3"/>
      <c r="I3112" s="10" t="str">
        <f t="shared" si="48"/>
        <v>05354</v>
      </c>
    </row>
    <row r="3113" spans="1:9">
      <c r="A3113" s="66"/>
      <c r="C3113" s="68">
        <v>5354</v>
      </c>
      <c r="D3113" s="2" t="s">
        <v>13</v>
      </c>
      <c r="E3113" s="14" t="s">
        <v>1144</v>
      </c>
      <c r="F3113" s="69" t="s">
        <v>14</v>
      </c>
      <c r="G3113" s="3"/>
      <c r="H3113" s="3"/>
      <c r="I3113" s="10" t="str">
        <f t="shared" si="48"/>
        <v>05354</v>
      </c>
    </row>
    <row r="3114" spans="1:9">
      <c r="A3114" s="66"/>
      <c r="C3114" s="68">
        <v>5354</v>
      </c>
      <c r="D3114" s="2" t="s">
        <v>15</v>
      </c>
      <c r="E3114" s="15" t="s">
        <v>1145</v>
      </c>
      <c r="F3114" s="69" t="s">
        <v>16</v>
      </c>
      <c r="G3114" s="3"/>
      <c r="H3114" s="3"/>
      <c r="I3114" s="10" t="str">
        <f t="shared" si="48"/>
        <v>05354</v>
      </c>
    </row>
    <row r="3115" spans="1:9">
      <c r="A3115" s="66"/>
      <c r="C3115" s="68">
        <v>5354</v>
      </c>
      <c r="D3115" s="2" t="s">
        <v>17</v>
      </c>
      <c r="E3115" s="14" t="s">
        <v>1144</v>
      </c>
      <c r="F3115" s="69" t="s">
        <v>18</v>
      </c>
      <c r="G3115" s="3"/>
      <c r="H3115" s="3"/>
      <c r="I3115" s="10" t="str">
        <f t="shared" si="48"/>
        <v>05354</v>
      </c>
    </row>
    <row r="3116" spans="1:9">
      <c r="A3116" s="66"/>
      <c r="C3116" s="68">
        <v>5354</v>
      </c>
      <c r="D3116" s="2" t="s">
        <v>19</v>
      </c>
      <c r="E3116" s="14" t="s">
        <v>1144</v>
      </c>
      <c r="F3116" s="69" t="s">
        <v>20</v>
      </c>
      <c r="G3116" s="3"/>
      <c r="H3116" s="3"/>
      <c r="I3116" s="10" t="str">
        <f t="shared" si="48"/>
        <v>05354</v>
      </c>
    </row>
    <row r="3117" spans="1:9">
      <c r="A3117" s="66"/>
      <c r="C3117" s="68">
        <v>5354</v>
      </c>
      <c r="D3117" s="2" t="s">
        <v>21</v>
      </c>
      <c r="E3117" s="4"/>
      <c r="F3117" s="69" t="s">
        <v>22</v>
      </c>
      <c r="G3117" s="3"/>
      <c r="H3117" s="3"/>
      <c r="I3117" s="10" t="str">
        <f t="shared" si="48"/>
        <v>05354</v>
      </c>
    </row>
    <row r="3118" spans="1:9">
      <c r="A3118" s="66"/>
      <c r="C3118" s="68">
        <v>5354</v>
      </c>
      <c r="D3118" s="2" t="s">
        <v>23</v>
      </c>
      <c r="E3118" s="17" t="s">
        <v>1147</v>
      </c>
      <c r="F3118" s="69" t="s">
        <v>24</v>
      </c>
      <c r="G3118" s="3"/>
      <c r="H3118" s="3"/>
      <c r="I3118" s="10" t="str">
        <f t="shared" si="48"/>
        <v>05354</v>
      </c>
    </row>
    <row r="3119" spans="1:9">
      <c r="A3119" s="66"/>
      <c r="C3119" s="68">
        <v>5354</v>
      </c>
      <c r="D3119" s="2" t="s">
        <v>25</v>
      </c>
      <c r="E3119" s="17" t="s">
        <v>1147</v>
      </c>
      <c r="F3119" s="69" t="s">
        <v>26</v>
      </c>
      <c r="G3119" s="3"/>
      <c r="H3119" s="3"/>
      <c r="I3119" s="10" t="str">
        <f t="shared" si="48"/>
        <v>05354</v>
      </c>
    </row>
    <row r="3120" spans="1:9">
      <c r="A3120" s="66"/>
      <c r="C3120" s="68">
        <v>5354</v>
      </c>
      <c r="D3120" s="2" t="s">
        <v>27</v>
      </c>
      <c r="E3120" s="17" t="s">
        <v>1147</v>
      </c>
      <c r="F3120" s="69" t="s">
        <v>28</v>
      </c>
      <c r="G3120" s="3"/>
      <c r="H3120" s="3"/>
      <c r="I3120" s="10" t="str">
        <f t="shared" si="48"/>
        <v>05354</v>
      </c>
    </row>
    <row r="3121" spans="1:9">
      <c r="A3121" s="66"/>
      <c r="C3121" s="68">
        <v>5354</v>
      </c>
      <c r="D3121" s="2" t="s">
        <v>29</v>
      </c>
      <c r="E3121" s="18" t="s">
        <v>1148</v>
      </c>
      <c r="F3121" s="69" t="s">
        <v>30</v>
      </c>
      <c r="G3121" s="3"/>
      <c r="H3121" s="3"/>
      <c r="I3121" s="10" t="str">
        <f t="shared" si="48"/>
        <v>05354</v>
      </c>
    </row>
    <row r="3122" spans="1:9">
      <c r="A3122" s="66"/>
      <c r="C3122" s="68">
        <v>5354</v>
      </c>
      <c r="D3122" s="2" t="s">
        <v>31</v>
      </c>
      <c r="E3122" s="18" t="s">
        <v>1148</v>
      </c>
      <c r="F3122" s="69" t="s">
        <v>32</v>
      </c>
      <c r="G3122" s="3"/>
      <c r="H3122" s="3"/>
      <c r="I3122" s="10" t="str">
        <f t="shared" si="48"/>
        <v>05354</v>
      </c>
    </row>
    <row r="3123" spans="1:9">
      <c r="A3123" s="66"/>
      <c r="C3123" s="68">
        <v>5354</v>
      </c>
      <c r="D3123" s="2" t="s">
        <v>33</v>
      </c>
      <c r="E3123" s="18" t="s">
        <v>1148</v>
      </c>
      <c r="F3123" s="69" t="s">
        <v>34</v>
      </c>
      <c r="G3123" s="3"/>
      <c r="H3123" s="3"/>
      <c r="I3123" s="10" t="str">
        <f t="shared" si="48"/>
        <v>05354</v>
      </c>
    </row>
    <row r="3124" spans="1:9">
      <c r="A3124" s="66"/>
      <c r="C3124" s="68">
        <v>5354</v>
      </c>
      <c r="D3124" s="2" t="s">
        <v>35</v>
      </c>
      <c r="E3124" s="19" t="s">
        <v>1150</v>
      </c>
      <c r="F3124" s="69" t="s">
        <v>36</v>
      </c>
      <c r="G3124" s="3"/>
      <c r="H3124" s="3"/>
      <c r="I3124" s="10" t="str">
        <f t="shared" si="48"/>
        <v>05354</v>
      </c>
    </row>
    <row r="3125" spans="1:9">
      <c r="A3125" s="66"/>
      <c r="C3125" s="68">
        <v>5354</v>
      </c>
      <c r="D3125" s="2" t="s">
        <v>37</v>
      </c>
      <c r="E3125" s="23" t="s">
        <v>1149</v>
      </c>
      <c r="F3125" s="69" t="s">
        <v>38</v>
      </c>
      <c r="G3125" s="3"/>
      <c r="H3125" s="3"/>
      <c r="I3125" s="10" t="str">
        <f t="shared" si="48"/>
        <v>05354</v>
      </c>
    </row>
    <row r="3126" spans="1:9">
      <c r="A3126" s="66"/>
      <c r="C3126" s="68">
        <v>5354</v>
      </c>
      <c r="D3126" s="2" t="s">
        <v>39</v>
      </c>
      <c r="E3126" s="23" t="s">
        <v>1149</v>
      </c>
      <c r="F3126" s="69" t="s">
        <v>40</v>
      </c>
      <c r="G3126" s="3"/>
      <c r="H3126" s="3"/>
      <c r="I3126" s="10" t="str">
        <f t="shared" si="48"/>
        <v>05354</v>
      </c>
    </row>
    <row r="3127" spans="1:9">
      <c r="A3127" s="66"/>
      <c r="C3127" s="68">
        <v>5354</v>
      </c>
      <c r="D3127" s="2" t="s">
        <v>41</v>
      </c>
      <c r="E3127" s="16" t="s">
        <v>1146</v>
      </c>
      <c r="F3127" s="69" t="s">
        <v>42</v>
      </c>
      <c r="G3127" s="3"/>
      <c r="H3127" s="3"/>
      <c r="I3127" s="10" t="str">
        <f t="shared" si="48"/>
        <v>05354</v>
      </c>
    </row>
    <row r="3128" spans="1:9">
      <c r="A3128" s="66"/>
      <c r="C3128" s="68">
        <v>5354</v>
      </c>
      <c r="D3128" s="2" t="s">
        <v>43</v>
      </c>
      <c r="E3128" s="16" t="s">
        <v>1146</v>
      </c>
      <c r="F3128" s="69" t="s">
        <v>44</v>
      </c>
      <c r="G3128" s="3"/>
      <c r="H3128" s="3"/>
      <c r="I3128" s="10" t="str">
        <f t="shared" si="48"/>
        <v>05354</v>
      </c>
    </row>
    <row r="3129" spans="1:9">
      <c r="A3129" s="66"/>
      <c r="C3129" s="68">
        <v>5354</v>
      </c>
      <c r="D3129" s="2" t="s">
        <v>45</v>
      </c>
      <c r="E3129" s="16" t="s">
        <v>1146</v>
      </c>
      <c r="F3129" s="69" t="s">
        <v>46</v>
      </c>
      <c r="G3129" s="3"/>
      <c r="H3129" s="3"/>
      <c r="I3129" s="10" t="str">
        <f t="shared" si="48"/>
        <v>05354</v>
      </c>
    </row>
    <row r="3130" spans="1:9">
      <c r="A3130" s="66"/>
      <c r="C3130" s="68">
        <v>5354</v>
      </c>
      <c r="D3130" s="2" t="s">
        <v>47</v>
      </c>
      <c r="E3130" s="16" t="s">
        <v>1146</v>
      </c>
      <c r="F3130" s="69" t="s">
        <v>48</v>
      </c>
      <c r="G3130" s="3"/>
      <c r="H3130" s="3"/>
      <c r="I3130" s="10" t="str">
        <f t="shared" si="48"/>
        <v>05354</v>
      </c>
    </row>
    <row r="3131" spans="1:9">
      <c r="A3131" s="66"/>
      <c r="C3131" s="68">
        <v>5354</v>
      </c>
      <c r="D3131" s="2" t="s">
        <v>49</v>
      </c>
      <c r="E3131" s="14" t="s">
        <v>1144</v>
      </c>
      <c r="F3131" s="69" t="s">
        <v>50</v>
      </c>
      <c r="G3131" s="3"/>
      <c r="H3131" s="3"/>
      <c r="I3131" s="10" t="str">
        <f t="shared" si="48"/>
        <v>05354</v>
      </c>
    </row>
    <row r="3132" spans="1:9">
      <c r="A3132" s="66"/>
      <c r="C3132" s="68">
        <v>5354</v>
      </c>
      <c r="D3132" s="2" t="s">
        <v>51</v>
      </c>
      <c r="E3132" s="15" t="s">
        <v>1145</v>
      </c>
      <c r="F3132" s="69" t="s">
        <v>52</v>
      </c>
      <c r="G3132" s="3"/>
      <c r="H3132" s="3"/>
      <c r="I3132" s="10" t="str">
        <f t="shared" si="48"/>
        <v>05354</v>
      </c>
    </row>
    <row r="3133" spans="1:9">
      <c r="A3133" s="66"/>
      <c r="C3133" s="68">
        <v>5354</v>
      </c>
      <c r="D3133" s="2" t="s">
        <v>53</v>
      </c>
      <c r="E3133" s="15" t="s">
        <v>1145</v>
      </c>
      <c r="F3133" s="69" t="s">
        <v>54</v>
      </c>
      <c r="G3133" s="3"/>
      <c r="H3133" s="3"/>
      <c r="I3133" s="10" t="str">
        <f t="shared" si="48"/>
        <v>05354</v>
      </c>
    </row>
    <row r="3134" spans="1:9">
      <c r="A3134" s="66"/>
      <c r="C3134" s="68">
        <v>5354</v>
      </c>
      <c r="D3134" s="2" t="s">
        <v>55</v>
      </c>
      <c r="E3134" s="21" t="s">
        <v>1152</v>
      </c>
      <c r="F3134" s="69" t="s">
        <v>56</v>
      </c>
      <c r="G3134" s="3"/>
      <c r="H3134" s="3"/>
      <c r="I3134" s="10" t="str">
        <f t="shared" si="48"/>
        <v>05354</v>
      </c>
    </row>
    <row r="3135" spans="1:9">
      <c r="A3135" s="66"/>
      <c r="C3135" s="68">
        <v>5354</v>
      </c>
      <c r="D3135" s="2" t="s">
        <v>57</v>
      </c>
      <c r="E3135" s="21" t="s">
        <v>1152</v>
      </c>
      <c r="F3135" s="69" t="s">
        <v>58</v>
      </c>
      <c r="G3135" s="3"/>
      <c r="H3135" s="3"/>
      <c r="I3135" s="10" t="str">
        <f t="shared" si="48"/>
        <v>05354</v>
      </c>
    </row>
    <row r="3136" spans="1:9">
      <c r="A3136" s="66"/>
      <c r="C3136" s="68">
        <v>5354</v>
      </c>
      <c r="D3136" s="2" t="s">
        <v>59</v>
      </c>
      <c r="E3136" s="21" t="s">
        <v>1152</v>
      </c>
      <c r="F3136" s="69" t="s">
        <v>60</v>
      </c>
      <c r="G3136" s="3"/>
      <c r="H3136" s="3"/>
      <c r="I3136" s="10" t="str">
        <f t="shared" si="48"/>
        <v>05354</v>
      </c>
    </row>
    <row r="3137" spans="1:9">
      <c r="A3137" s="66"/>
      <c r="C3137" s="68">
        <v>5354</v>
      </c>
      <c r="D3137" s="2" t="s">
        <v>61</v>
      </c>
      <c r="E3137" s="20" t="s">
        <v>1151</v>
      </c>
      <c r="F3137" s="69" t="s">
        <v>62</v>
      </c>
      <c r="G3137" s="3"/>
      <c r="H3137" s="3"/>
      <c r="I3137" s="10" t="str">
        <f t="shared" si="48"/>
        <v>05354</v>
      </c>
    </row>
    <row r="3138" spans="1:9">
      <c r="A3138" s="66"/>
      <c r="C3138" s="68">
        <v>5354</v>
      </c>
      <c r="D3138" s="2" t="s">
        <v>63</v>
      </c>
      <c r="E3138" s="20" t="s">
        <v>1151</v>
      </c>
      <c r="F3138" s="69" t="s">
        <v>64</v>
      </c>
      <c r="G3138" s="3"/>
      <c r="H3138" s="3"/>
      <c r="I3138" s="10" t="str">
        <f t="shared" si="48"/>
        <v>05354</v>
      </c>
    </row>
    <row r="3139" spans="1:9">
      <c r="A3139" s="66"/>
      <c r="C3139" s="68">
        <v>5354</v>
      </c>
      <c r="D3139" s="2" t="s">
        <v>65</v>
      </c>
      <c r="E3139" s="19" t="s">
        <v>1150</v>
      </c>
      <c r="F3139" s="69" t="s">
        <v>66</v>
      </c>
      <c r="G3139" s="3"/>
      <c r="H3139" s="3"/>
      <c r="I3139" s="10" t="str">
        <f t="shared" si="48"/>
        <v>05354</v>
      </c>
    </row>
    <row r="3140" spans="1:9">
      <c r="A3140" s="66"/>
      <c r="C3140" s="68">
        <v>5354</v>
      </c>
      <c r="D3140" s="2" t="s">
        <v>67</v>
      </c>
      <c r="E3140" s="22" t="s">
        <v>1153</v>
      </c>
      <c r="F3140" s="69" t="s">
        <v>68</v>
      </c>
      <c r="G3140" s="3"/>
      <c r="H3140" s="3"/>
      <c r="I3140" s="10" t="str">
        <f t="shared" si="48"/>
        <v>05354</v>
      </c>
    </row>
    <row r="3141" spans="1:9">
      <c r="A3141" s="66"/>
      <c r="C3141" s="68">
        <v>5354</v>
      </c>
      <c r="D3141" s="2" t="s">
        <v>69</v>
      </c>
      <c r="E3141" s="21" t="s">
        <v>1152</v>
      </c>
      <c r="F3141" s="69" t="s">
        <v>70</v>
      </c>
      <c r="G3141" s="3"/>
      <c r="H3141" s="3"/>
      <c r="I3141" s="10" t="str">
        <f t="shared" si="48"/>
        <v>05354</v>
      </c>
    </row>
    <row r="3142" spans="1:9">
      <c r="A3142" s="66"/>
      <c r="C3142" s="66">
        <v>5354</v>
      </c>
      <c r="E3142" s="71"/>
      <c r="F3142" s="69" t="s">
        <v>71</v>
      </c>
      <c r="G3142" s="3"/>
      <c r="H3142" s="3"/>
      <c r="I3142" s="10" t="str">
        <f t="shared" si="48"/>
        <v>05354</v>
      </c>
    </row>
    <row r="3143" spans="1:9">
      <c r="A3143" s="65" t="s">
        <v>265</v>
      </c>
      <c r="B3143" s="2" t="s">
        <v>266</v>
      </c>
      <c r="C3143" s="68">
        <v>5358</v>
      </c>
      <c r="D3143" s="2" t="s">
        <v>9</v>
      </c>
      <c r="E3143" s="14" t="s">
        <v>1144</v>
      </c>
      <c r="F3143" s="69" t="s">
        <v>10</v>
      </c>
      <c r="G3143" s="3">
        <v>6</v>
      </c>
      <c r="H3143" s="3"/>
      <c r="I3143" s="10" t="str">
        <f t="shared" si="48"/>
        <v>05358</v>
      </c>
    </row>
    <row r="3144" spans="1:9">
      <c r="A3144" s="66"/>
      <c r="C3144" s="68">
        <v>5358</v>
      </c>
      <c r="D3144" s="2" t="s">
        <v>11</v>
      </c>
      <c r="E3144" s="14" t="s">
        <v>1144</v>
      </c>
      <c r="F3144" s="69" t="s">
        <v>12</v>
      </c>
      <c r="G3144" s="3">
        <v>1</v>
      </c>
      <c r="H3144" s="3"/>
      <c r="I3144" s="10" t="str">
        <f t="shared" si="48"/>
        <v>05358</v>
      </c>
    </row>
    <row r="3145" spans="1:9">
      <c r="A3145" s="66"/>
      <c r="C3145" s="68">
        <v>5358</v>
      </c>
      <c r="D3145" s="2" t="s">
        <v>13</v>
      </c>
      <c r="E3145" s="14" t="s">
        <v>1144</v>
      </c>
      <c r="F3145" s="69" t="s">
        <v>14</v>
      </c>
      <c r="G3145" s="3"/>
      <c r="H3145" s="3"/>
      <c r="I3145" s="10" t="str">
        <f t="shared" ref="I3145:I3208" si="49">IF(A3145="",I3144,A3145)</f>
        <v>05358</v>
      </c>
    </row>
    <row r="3146" spans="1:9">
      <c r="A3146" s="66"/>
      <c r="C3146" s="68">
        <v>5358</v>
      </c>
      <c r="D3146" s="2" t="s">
        <v>15</v>
      </c>
      <c r="E3146" s="15" t="s">
        <v>1145</v>
      </c>
      <c r="F3146" s="69" t="s">
        <v>16</v>
      </c>
      <c r="G3146" s="3"/>
      <c r="H3146" s="3"/>
      <c r="I3146" s="10" t="str">
        <f t="shared" si="49"/>
        <v>05358</v>
      </c>
    </row>
    <row r="3147" spans="1:9">
      <c r="A3147" s="66"/>
      <c r="C3147" s="68">
        <v>5358</v>
      </c>
      <c r="D3147" s="2" t="s">
        <v>17</v>
      </c>
      <c r="E3147" s="14" t="s">
        <v>1144</v>
      </c>
      <c r="F3147" s="69" t="s">
        <v>18</v>
      </c>
      <c r="G3147" s="3">
        <v>5</v>
      </c>
      <c r="H3147" s="3"/>
      <c r="I3147" s="10" t="str">
        <f t="shared" si="49"/>
        <v>05358</v>
      </c>
    </row>
    <row r="3148" spans="1:9">
      <c r="A3148" s="66"/>
      <c r="C3148" s="68">
        <v>5358</v>
      </c>
      <c r="D3148" s="2" t="s">
        <v>19</v>
      </c>
      <c r="E3148" s="14" t="s">
        <v>1144</v>
      </c>
      <c r="F3148" s="69" t="s">
        <v>20</v>
      </c>
      <c r="G3148" s="3"/>
      <c r="H3148" s="3"/>
      <c r="I3148" s="10" t="str">
        <f t="shared" si="49"/>
        <v>05358</v>
      </c>
    </row>
    <row r="3149" spans="1:9">
      <c r="A3149" s="66"/>
      <c r="C3149" s="68">
        <v>5358</v>
      </c>
      <c r="D3149" s="2" t="s">
        <v>21</v>
      </c>
      <c r="E3149" s="4"/>
      <c r="F3149" s="69" t="s">
        <v>22</v>
      </c>
      <c r="G3149" s="3">
        <v>153</v>
      </c>
      <c r="H3149" s="3"/>
      <c r="I3149" s="10" t="str">
        <f t="shared" si="49"/>
        <v>05358</v>
      </c>
    </row>
    <row r="3150" spans="1:9">
      <c r="A3150" s="66"/>
      <c r="C3150" s="68">
        <v>5358</v>
      </c>
      <c r="D3150" s="2" t="s">
        <v>23</v>
      </c>
      <c r="E3150" s="17" t="s">
        <v>1147</v>
      </c>
      <c r="F3150" s="69" t="s">
        <v>24</v>
      </c>
      <c r="G3150" s="3">
        <v>12</v>
      </c>
      <c r="H3150" s="3">
        <v>683</v>
      </c>
      <c r="I3150" s="10" t="str">
        <f t="shared" si="49"/>
        <v>05358</v>
      </c>
    </row>
    <row r="3151" spans="1:9">
      <c r="A3151" s="66"/>
      <c r="C3151" s="68">
        <v>5358</v>
      </c>
      <c r="D3151" s="2" t="s">
        <v>25</v>
      </c>
      <c r="E3151" s="17" t="s">
        <v>1147</v>
      </c>
      <c r="F3151" s="69" t="s">
        <v>26</v>
      </c>
      <c r="G3151" s="3"/>
      <c r="H3151" s="3"/>
      <c r="I3151" s="10" t="str">
        <f t="shared" si="49"/>
        <v>05358</v>
      </c>
    </row>
    <row r="3152" spans="1:9">
      <c r="A3152" s="66"/>
      <c r="C3152" s="68">
        <v>5358</v>
      </c>
      <c r="D3152" s="2" t="s">
        <v>27</v>
      </c>
      <c r="E3152" s="17" t="s">
        <v>1147</v>
      </c>
      <c r="F3152" s="69" t="s">
        <v>28</v>
      </c>
      <c r="G3152" s="3"/>
      <c r="H3152" s="3"/>
      <c r="I3152" s="10" t="str">
        <f t="shared" si="49"/>
        <v>05358</v>
      </c>
    </row>
    <row r="3153" spans="1:9">
      <c r="A3153" s="66"/>
      <c r="C3153" s="68">
        <v>5358</v>
      </c>
      <c r="D3153" s="2" t="s">
        <v>29</v>
      </c>
      <c r="E3153" s="18" t="s">
        <v>1148</v>
      </c>
      <c r="F3153" s="69" t="s">
        <v>30</v>
      </c>
      <c r="G3153" s="3">
        <v>8</v>
      </c>
      <c r="H3153" s="3"/>
      <c r="I3153" s="10" t="str">
        <f t="shared" si="49"/>
        <v>05358</v>
      </c>
    </row>
    <row r="3154" spans="1:9">
      <c r="A3154" s="66"/>
      <c r="C3154" s="68">
        <v>5358</v>
      </c>
      <c r="D3154" s="2" t="s">
        <v>31</v>
      </c>
      <c r="E3154" s="18" t="s">
        <v>1148</v>
      </c>
      <c r="F3154" s="69" t="s">
        <v>32</v>
      </c>
      <c r="G3154" s="3"/>
      <c r="H3154" s="3"/>
      <c r="I3154" s="10" t="str">
        <f t="shared" si="49"/>
        <v>05358</v>
      </c>
    </row>
    <row r="3155" spans="1:9">
      <c r="A3155" s="66"/>
      <c r="C3155" s="68">
        <v>5358</v>
      </c>
      <c r="D3155" s="2" t="s">
        <v>33</v>
      </c>
      <c r="E3155" s="18" t="s">
        <v>1148</v>
      </c>
      <c r="F3155" s="69" t="s">
        <v>34</v>
      </c>
      <c r="G3155" s="3"/>
      <c r="H3155" s="3"/>
      <c r="I3155" s="10" t="str">
        <f t="shared" si="49"/>
        <v>05358</v>
      </c>
    </row>
    <row r="3156" spans="1:9">
      <c r="A3156" s="66"/>
      <c r="C3156" s="68">
        <v>5358</v>
      </c>
      <c r="D3156" s="2" t="s">
        <v>35</v>
      </c>
      <c r="E3156" s="19" t="s">
        <v>1150</v>
      </c>
      <c r="F3156" s="69" t="s">
        <v>36</v>
      </c>
      <c r="G3156" s="3">
        <v>2</v>
      </c>
      <c r="H3156" s="3"/>
      <c r="I3156" s="10" t="str">
        <f t="shared" si="49"/>
        <v>05358</v>
      </c>
    </row>
    <row r="3157" spans="1:9">
      <c r="A3157" s="66"/>
      <c r="C3157" s="68">
        <v>5358</v>
      </c>
      <c r="D3157" s="2" t="s">
        <v>37</v>
      </c>
      <c r="E3157" s="23" t="s">
        <v>1149</v>
      </c>
      <c r="F3157" s="69" t="s">
        <v>38</v>
      </c>
      <c r="G3157" s="3">
        <v>27</v>
      </c>
      <c r="H3157" s="3">
        <v>4396</v>
      </c>
      <c r="I3157" s="10" t="str">
        <f t="shared" si="49"/>
        <v>05358</v>
      </c>
    </row>
    <row r="3158" spans="1:9">
      <c r="A3158" s="66"/>
      <c r="C3158" s="68">
        <v>5358</v>
      </c>
      <c r="D3158" s="2" t="s">
        <v>39</v>
      </c>
      <c r="E3158" s="23" t="s">
        <v>1149</v>
      </c>
      <c r="F3158" s="69" t="s">
        <v>40</v>
      </c>
      <c r="G3158" s="3">
        <v>3</v>
      </c>
      <c r="H3158" s="3"/>
      <c r="I3158" s="10" t="str">
        <f t="shared" si="49"/>
        <v>05358</v>
      </c>
    </row>
    <row r="3159" spans="1:9">
      <c r="A3159" s="66"/>
      <c r="C3159" s="68">
        <v>5358</v>
      </c>
      <c r="D3159" s="2" t="s">
        <v>41</v>
      </c>
      <c r="E3159" s="16" t="s">
        <v>1146</v>
      </c>
      <c r="F3159" s="69" t="s">
        <v>42</v>
      </c>
      <c r="G3159" s="3"/>
      <c r="H3159" s="3"/>
      <c r="I3159" s="10" t="str">
        <f t="shared" si="49"/>
        <v>05358</v>
      </c>
    </row>
    <row r="3160" spans="1:9">
      <c r="A3160" s="66"/>
      <c r="C3160" s="68">
        <v>5358</v>
      </c>
      <c r="D3160" s="2" t="s">
        <v>43</v>
      </c>
      <c r="E3160" s="16" t="s">
        <v>1146</v>
      </c>
      <c r="F3160" s="69" t="s">
        <v>44</v>
      </c>
      <c r="G3160" s="3">
        <v>12</v>
      </c>
      <c r="H3160" s="3"/>
      <c r="I3160" s="10" t="str">
        <f t="shared" si="49"/>
        <v>05358</v>
      </c>
    </row>
    <row r="3161" spans="1:9">
      <c r="A3161" s="66"/>
      <c r="C3161" s="68">
        <v>5358</v>
      </c>
      <c r="D3161" s="2" t="s">
        <v>45</v>
      </c>
      <c r="E3161" s="16" t="s">
        <v>1146</v>
      </c>
      <c r="F3161" s="69" t="s">
        <v>46</v>
      </c>
      <c r="G3161" s="3">
        <v>1</v>
      </c>
      <c r="H3161" s="3"/>
      <c r="I3161" s="10" t="str">
        <f t="shared" si="49"/>
        <v>05358</v>
      </c>
    </row>
    <row r="3162" spans="1:9">
      <c r="A3162" s="66"/>
      <c r="C3162" s="68">
        <v>5358</v>
      </c>
      <c r="D3162" s="2" t="s">
        <v>47</v>
      </c>
      <c r="E3162" s="16" t="s">
        <v>1146</v>
      </c>
      <c r="F3162" s="69" t="s">
        <v>48</v>
      </c>
      <c r="G3162" s="3">
        <v>14</v>
      </c>
      <c r="H3162" s="3">
        <v>1311</v>
      </c>
      <c r="I3162" s="10" t="str">
        <f t="shared" si="49"/>
        <v>05358</v>
      </c>
    </row>
    <row r="3163" spans="1:9">
      <c r="A3163" s="66"/>
      <c r="C3163" s="68">
        <v>5358</v>
      </c>
      <c r="D3163" s="2" t="s">
        <v>49</v>
      </c>
      <c r="E3163" s="14" t="s">
        <v>1144</v>
      </c>
      <c r="F3163" s="69" t="s">
        <v>50</v>
      </c>
      <c r="G3163" s="3">
        <v>9</v>
      </c>
      <c r="H3163" s="3"/>
      <c r="I3163" s="10" t="str">
        <f t="shared" si="49"/>
        <v>05358</v>
      </c>
    </row>
    <row r="3164" spans="1:9">
      <c r="A3164" s="66"/>
      <c r="C3164" s="68">
        <v>5358</v>
      </c>
      <c r="D3164" s="2" t="s">
        <v>51</v>
      </c>
      <c r="E3164" s="15" t="s">
        <v>1145</v>
      </c>
      <c r="F3164" s="69" t="s">
        <v>52</v>
      </c>
      <c r="G3164" s="3">
        <v>2</v>
      </c>
      <c r="H3164" s="3"/>
      <c r="I3164" s="10" t="str">
        <f t="shared" si="49"/>
        <v>05358</v>
      </c>
    </row>
    <row r="3165" spans="1:9">
      <c r="A3165" s="66"/>
      <c r="C3165" s="68">
        <v>5358</v>
      </c>
      <c r="D3165" s="2" t="s">
        <v>53</v>
      </c>
      <c r="E3165" s="15" t="s">
        <v>1145</v>
      </c>
      <c r="F3165" s="69" t="s">
        <v>54</v>
      </c>
      <c r="G3165" s="3">
        <v>25</v>
      </c>
      <c r="H3165" s="3">
        <v>1384</v>
      </c>
      <c r="I3165" s="10" t="str">
        <f t="shared" si="49"/>
        <v>05358</v>
      </c>
    </row>
    <row r="3166" spans="1:9">
      <c r="A3166" s="66"/>
      <c r="C3166" s="68">
        <v>5358</v>
      </c>
      <c r="D3166" s="2" t="s">
        <v>55</v>
      </c>
      <c r="E3166" s="21" t="s">
        <v>1152</v>
      </c>
      <c r="F3166" s="69" t="s">
        <v>56</v>
      </c>
      <c r="G3166" s="3">
        <v>4</v>
      </c>
      <c r="H3166" s="3">
        <v>524</v>
      </c>
      <c r="I3166" s="10" t="str">
        <f t="shared" si="49"/>
        <v>05358</v>
      </c>
    </row>
    <row r="3167" spans="1:9">
      <c r="A3167" s="66"/>
      <c r="C3167" s="68">
        <v>5358</v>
      </c>
      <c r="D3167" s="2" t="s">
        <v>57</v>
      </c>
      <c r="E3167" s="21" t="s">
        <v>1152</v>
      </c>
      <c r="F3167" s="69" t="s">
        <v>58</v>
      </c>
      <c r="G3167" s="3"/>
      <c r="H3167" s="3"/>
      <c r="I3167" s="10" t="str">
        <f t="shared" si="49"/>
        <v>05358</v>
      </c>
    </row>
    <row r="3168" spans="1:9">
      <c r="A3168" s="66"/>
      <c r="C3168" s="68">
        <v>5358</v>
      </c>
      <c r="D3168" s="2" t="s">
        <v>59</v>
      </c>
      <c r="E3168" s="21" t="s">
        <v>1152</v>
      </c>
      <c r="F3168" s="69" t="s">
        <v>60</v>
      </c>
      <c r="G3168" s="3">
        <v>22</v>
      </c>
      <c r="H3168" s="3"/>
      <c r="I3168" s="10" t="str">
        <f t="shared" si="49"/>
        <v>05358</v>
      </c>
    </row>
    <row r="3169" spans="1:9">
      <c r="A3169" s="66"/>
      <c r="C3169" s="68">
        <v>5358</v>
      </c>
      <c r="D3169" s="2" t="s">
        <v>61</v>
      </c>
      <c r="E3169" s="20" t="s">
        <v>1151</v>
      </c>
      <c r="F3169" s="69" t="s">
        <v>62</v>
      </c>
      <c r="G3169" s="3">
        <v>2</v>
      </c>
      <c r="H3169" s="3"/>
      <c r="I3169" s="10" t="str">
        <f t="shared" si="49"/>
        <v>05358</v>
      </c>
    </row>
    <row r="3170" spans="1:9">
      <c r="A3170" s="66"/>
      <c r="C3170" s="68">
        <v>5358</v>
      </c>
      <c r="D3170" s="2" t="s">
        <v>63</v>
      </c>
      <c r="E3170" s="20" t="s">
        <v>1151</v>
      </c>
      <c r="F3170" s="69" t="s">
        <v>64</v>
      </c>
      <c r="G3170" s="3"/>
      <c r="H3170" s="3"/>
      <c r="I3170" s="10" t="str">
        <f t="shared" si="49"/>
        <v>05358</v>
      </c>
    </row>
    <row r="3171" spans="1:9">
      <c r="A3171" s="66"/>
      <c r="C3171" s="68">
        <v>5358</v>
      </c>
      <c r="D3171" s="2" t="s">
        <v>65</v>
      </c>
      <c r="E3171" s="19" t="s">
        <v>1150</v>
      </c>
      <c r="F3171" s="69" t="s">
        <v>66</v>
      </c>
      <c r="G3171" s="3"/>
      <c r="H3171" s="3"/>
      <c r="I3171" s="10" t="str">
        <f t="shared" si="49"/>
        <v>05358</v>
      </c>
    </row>
    <row r="3172" spans="1:9">
      <c r="A3172" s="66"/>
      <c r="C3172" s="68">
        <v>5358</v>
      </c>
      <c r="D3172" s="2" t="s">
        <v>67</v>
      </c>
      <c r="E3172" s="22" t="s">
        <v>1153</v>
      </c>
      <c r="F3172" s="69" t="s">
        <v>68</v>
      </c>
      <c r="G3172" s="3">
        <v>2</v>
      </c>
      <c r="H3172" s="3"/>
      <c r="I3172" s="10" t="str">
        <f t="shared" si="49"/>
        <v>05358</v>
      </c>
    </row>
    <row r="3173" spans="1:9">
      <c r="A3173" s="66"/>
      <c r="C3173" s="68">
        <v>5358</v>
      </c>
      <c r="D3173" s="2" t="s">
        <v>69</v>
      </c>
      <c r="E3173" s="21" t="s">
        <v>1152</v>
      </c>
      <c r="F3173" s="69" t="s">
        <v>70</v>
      </c>
      <c r="G3173" s="3">
        <v>8</v>
      </c>
      <c r="H3173" s="3">
        <v>370</v>
      </c>
      <c r="I3173" s="10" t="str">
        <f t="shared" si="49"/>
        <v>05358</v>
      </c>
    </row>
    <row r="3174" spans="1:9">
      <c r="A3174" s="66"/>
      <c r="C3174" s="66">
        <v>5358</v>
      </c>
      <c r="E3174" s="71"/>
      <c r="F3174" s="69" t="s">
        <v>71</v>
      </c>
      <c r="G3174" s="3">
        <v>159</v>
      </c>
      <c r="H3174" s="3">
        <v>16430</v>
      </c>
      <c r="I3174" s="10" t="str">
        <f t="shared" si="49"/>
        <v>05358</v>
      </c>
    </row>
    <row r="3175" spans="1:9">
      <c r="A3175" s="65" t="s">
        <v>267</v>
      </c>
      <c r="B3175" s="2" t="s">
        <v>268</v>
      </c>
      <c r="C3175" s="68">
        <v>5362</v>
      </c>
      <c r="D3175" s="2" t="s">
        <v>9</v>
      </c>
      <c r="E3175" s="14" t="s">
        <v>1144</v>
      </c>
      <c r="F3175" s="69" t="s">
        <v>10</v>
      </c>
      <c r="G3175" s="3">
        <v>13</v>
      </c>
      <c r="H3175" s="3"/>
      <c r="I3175" s="10" t="str">
        <f t="shared" si="49"/>
        <v>05362</v>
      </c>
    </row>
    <row r="3176" spans="1:9">
      <c r="A3176" s="66"/>
      <c r="C3176" s="68">
        <v>5362</v>
      </c>
      <c r="D3176" s="2" t="s">
        <v>11</v>
      </c>
      <c r="E3176" s="14" t="s">
        <v>1144</v>
      </c>
      <c r="F3176" s="69" t="s">
        <v>12</v>
      </c>
      <c r="G3176" s="3">
        <v>3</v>
      </c>
      <c r="H3176" s="3"/>
      <c r="I3176" s="10" t="str">
        <f t="shared" si="49"/>
        <v>05362</v>
      </c>
    </row>
    <row r="3177" spans="1:9">
      <c r="A3177" s="66"/>
      <c r="C3177" s="68">
        <v>5362</v>
      </c>
      <c r="D3177" s="2" t="s">
        <v>13</v>
      </c>
      <c r="E3177" s="14" t="s">
        <v>1144</v>
      </c>
      <c r="F3177" s="69" t="s">
        <v>14</v>
      </c>
      <c r="G3177" s="3"/>
      <c r="H3177" s="3"/>
      <c r="I3177" s="10" t="str">
        <f t="shared" si="49"/>
        <v>05362</v>
      </c>
    </row>
    <row r="3178" spans="1:9">
      <c r="A3178" s="66"/>
      <c r="C3178" s="68">
        <v>5362</v>
      </c>
      <c r="D3178" s="2" t="s">
        <v>15</v>
      </c>
      <c r="E3178" s="15" t="s">
        <v>1145</v>
      </c>
      <c r="F3178" s="69" t="s">
        <v>16</v>
      </c>
      <c r="G3178" s="3"/>
      <c r="H3178" s="3"/>
      <c r="I3178" s="10" t="str">
        <f t="shared" si="49"/>
        <v>05362</v>
      </c>
    </row>
    <row r="3179" spans="1:9">
      <c r="A3179" s="66"/>
      <c r="C3179" s="68">
        <v>5362</v>
      </c>
      <c r="D3179" s="2" t="s">
        <v>17</v>
      </c>
      <c r="E3179" s="14" t="s">
        <v>1144</v>
      </c>
      <c r="F3179" s="69" t="s">
        <v>18</v>
      </c>
      <c r="G3179" s="3">
        <v>10</v>
      </c>
      <c r="H3179" s="3"/>
      <c r="I3179" s="10" t="str">
        <f t="shared" si="49"/>
        <v>05362</v>
      </c>
    </row>
    <row r="3180" spans="1:9">
      <c r="A3180" s="66"/>
      <c r="C3180" s="68">
        <v>5362</v>
      </c>
      <c r="D3180" s="2" t="s">
        <v>19</v>
      </c>
      <c r="E3180" s="14" t="s">
        <v>1144</v>
      </c>
      <c r="F3180" s="69" t="s">
        <v>20</v>
      </c>
      <c r="G3180" s="3"/>
      <c r="H3180" s="3"/>
      <c r="I3180" s="10" t="str">
        <f t="shared" si="49"/>
        <v>05362</v>
      </c>
    </row>
    <row r="3181" spans="1:9">
      <c r="A3181" s="66"/>
      <c r="C3181" s="68">
        <v>5362</v>
      </c>
      <c r="D3181" s="2" t="s">
        <v>21</v>
      </c>
      <c r="E3181" s="4"/>
      <c r="F3181" s="69" t="s">
        <v>22</v>
      </c>
      <c r="G3181" s="3">
        <v>153</v>
      </c>
      <c r="H3181" s="3"/>
      <c r="I3181" s="10" t="str">
        <f t="shared" si="49"/>
        <v>05362</v>
      </c>
    </row>
    <row r="3182" spans="1:9">
      <c r="A3182" s="66"/>
      <c r="C3182" s="68">
        <v>5362</v>
      </c>
      <c r="D3182" s="2" t="s">
        <v>23</v>
      </c>
      <c r="E3182" s="17" t="s">
        <v>1147</v>
      </c>
      <c r="F3182" s="69" t="s">
        <v>24</v>
      </c>
      <c r="G3182" s="3">
        <v>22</v>
      </c>
      <c r="H3182" s="3">
        <v>1682</v>
      </c>
      <c r="I3182" s="10" t="str">
        <f t="shared" si="49"/>
        <v>05362</v>
      </c>
    </row>
    <row r="3183" spans="1:9">
      <c r="A3183" s="66"/>
      <c r="C3183" s="68">
        <v>5362</v>
      </c>
      <c r="D3183" s="2" t="s">
        <v>25</v>
      </c>
      <c r="E3183" s="17" t="s">
        <v>1147</v>
      </c>
      <c r="F3183" s="69" t="s">
        <v>26</v>
      </c>
      <c r="G3183" s="3">
        <v>1</v>
      </c>
      <c r="H3183" s="3"/>
      <c r="I3183" s="10" t="str">
        <f t="shared" si="49"/>
        <v>05362</v>
      </c>
    </row>
    <row r="3184" spans="1:9">
      <c r="A3184" s="66"/>
      <c r="C3184" s="68">
        <v>5362</v>
      </c>
      <c r="D3184" s="2" t="s">
        <v>27</v>
      </c>
      <c r="E3184" s="17" t="s">
        <v>1147</v>
      </c>
      <c r="F3184" s="69" t="s">
        <v>28</v>
      </c>
      <c r="G3184" s="3"/>
      <c r="H3184" s="3"/>
      <c r="I3184" s="10" t="str">
        <f t="shared" si="49"/>
        <v>05362</v>
      </c>
    </row>
    <row r="3185" spans="1:9">
      <c r="A3185" s="66"/>
      <c r="C3185" s="68">
        <v>5362</v>
      </c>
      <c r="D3185" s="2" t="s">
        <v>29</v>
      </c>
      <c r="E3185" s="18" t="s">
        <v>1148</v>
      </c>
      <c r="F3185" s="69" t="s">
        <v>30</v>
      </c>
      <c r="G3185" s="3"/>
      <c r="H3185" s="3"/>
      <c r="I3185" s="10" t="str">
        <f t="shared" si="49"/>
        <v>05362</v>
      </c>
    </row>
    <row r="3186" spans="1:9">
      <c r="A3186" s="66"/>
      <c r="C3186" s="68">
        <v>5362</v>
      </c>
      <c r="D3186" s="2" t="s">
        <v>31</v>
      </c>
      <c r="E3186" s="18" t="s">
        <v>1148</v>
      </c>
      <c r="F3186" s="69" t="s">
        <v>32</v>
      </c>
      <c r="G3186" s="3"/>
      <c r="H3186" s="3"/>
      <c r="I3186" s="10" t="str">
        <f t="shared" si="49"/>
        <v>05362</v>
      </c>
    </row>
    <row r="3187" spans="1:9">
      <c r="A3187" s="66"/>
      <c r="C3187" s="68">
        <v>5362</v>
      </c>
      <c r="D3187" s="2" t="s">
        <v>33</v>
      </c>
      <c r="E3187" s="18" t="s">
        <v>1148</v>
      </c>
      <c r="F3187" s="69" t="s">
        <v>34</v>
      </c>
      <c r="G3187" s="3"/>
      <c r="H3187" s="3"/>
      <c r="I3187" s="10" t="str">
        <f t="shared" si="49"/>
        <v>05362</v>
      </c>
    </row>
    <row r="3188" spans="1:9">
      <c r="A3188" s="66"/>
      <c r="C3188" s="68">
        <v>5362</v>
      </c>
      <c r="D3188" s="2" t="s">
        <v>35</v>
      </c>
      <c r="E3188" s="19" t="s">
        <v>1150</v>
      </c>
      <c r="F3188" s="69" t="s">
        <v>36</v>
      </c>
      <c r="G3188" s="3">
        <v>1</v>
      </c>
      <c r="H3188" s="3"/>
      <c r="I3188" s="10" t="str">
        <f t="shared" si="49"/>
        <v>05362</v>
      </c>
    </row>
    <row r="3189" spans="1:9">
      <c r="A3189" s="66"/>
      <c r="C3189" s="68">
        <v>5362</v>
      </c>
      <c r="D3189" s="2" t="s">
        <v>37</v>
      </c>
      <c r="E3189" s="23" t="s">
        <v>1149</v>
      </c>
      <c r="F3189" s="69" t="s">
        <v>38</v>
      </c>
      <c r="G3189" s="3">
        <v>4</v>
      </c>
      <c r="H3189" s="3">
        <v>432</v>
      </c>
      <c r="I3189" s="10" t="str">
        <f t="shared" si="49"/>
        <v>05362</v>
      </c>
    </row>
    <row r="3190" spans="1:9">
      <c r="A3190" s="66"/>
      <c r="C3190" s="68">
        <v>5362</v>
      </c>
      <c r="D3190" s="2" t="s">
        <v>39</v>
      </c>
      <c r="E3190" s="23" t="s">
        <v>1149</v>
      </c>
      <c r="F3190" s="69" t="s">
        <v>40</v>
      </c>
      <c r="G3190" s="3">
        <v>7</v>
      </c>
      <c r="H3190" s="3"/>
      <c r="I3190" s="10" t="str">
        <f t="shared" si="49"/>
        <v>05362</v>
      </c>
    </row>
    <row r="3191" spans="1:9">
      <c r="A3191" s="66"/>
      <c r="C3191" s="68">
        <v>5362</v>
      </c>
      <c r="D3191" s="2" t="s">
        <v>41</v>
      </c>
      <c r="E3191" s="16" t="s">
        <v>1146</v>
      </c>
      <c r="F3191" s="69" t="s">
        <v>42</v>
      </c>
      <c r="G3191" s="3">
        <v>1</v>
      </c>
      <c r="H3191" s="3"/>
      <c r="I3191" s="10" t="str">
        <f t="shared" si="49"/>
        <v>05362</v>
      </c>
    </row>
    <row r="3192" spans="1:9">
      <c r="A3192" s="66"/>
      <c r="C3192" s="68">
        <v>5362</v>
      </c>
      <c r="D3192" s="2" t="s">
        <v>43</v>
      </c>
      <c r="E3192" s="16" t="s">
        <v>1146</v>
      </c>
      <c r="F3192" s="69" t="s">
        <v>44</v>
      </c>
      <c r="G3192" s="3">
        <v>22</v>
      </c>
      <c r="H3192" s="3">
        <v>4826</v>
      </c>
      <c r="I3192" s="10" t="str">
        <f t="shared" si="49"/>
        <v>05362</v>
      </c>
    </row>
    <row r="3193" spans="1:9">
      <c r="A3193" s="66"/>
      <c r="C3193" s="68">
        <v>5362</v>
      </c>
      <c r="D3193" s="2" t="s">
        <v>45</v>
      </c>
      <c r="E3193" s="16" t="s">
        <v>1146</v>
      </c>
      <c r="F3193" s="69" t="s">
        <v>46</v>
      </c>
      <c r="G3193" s="3">
        <v>1</v>
      </c>
      <c r="H3193" s="3"/>
      <c r="I3193" s="10" t="str">
        <f t="shared" si="49"/>
        <v>05362</v>
      </c>
    </row>
    <row r="3194" spans="1:9">
      <c r="A3194" s="66"/>
      <c r="C3194" s="68">
        <v>5362</v>
      </c>
      <c r="D3194" s="2" t="s">
        <v>47</v>
      </c>
      <c r="E3194" s="16" t="s">
        <v>1146</v>
      </c>
      <c r="F3194" s="69" t="s">
        <v>48</v>
      </c>
      <c r="G3194" s="3">
        <v>8</v>
      </c>
      <c r="H3194" s="3">
        <v>292</v>
      </c>
      <c r="I3194" s="10" t="str">
        <f t="shared" si="49"/>
        <v>05362</v>
      </c>
    </row>
    <row r="3195" spans="1:9">
      <c r="A3195" s="66"/>
      <c r="C3195" s="68">
        <v>5362</v>
      </c>
      <c r="D3195" s="2" t="s">
        <v>49</v>
      </c>
      <c r="E3195" s="14" t="s">
        <v>1144</v>
      </c>
      <c r="F3195" s="69" t="s">
        <v>50</v>
      </c>
      <c r="G3195" s="3">
        <v>15</v>
      </c>
      <c r="H3195" s="3"/>
      <c r="I3195" s="10" t="str">
        <f t="shared" si="49"/>
        <v>05362</v>
      </c>
    </row>
    <row r="3196" spans="1:9">
      <c r="A3196" s="66"/>
      <c r="C3196" s="68">
        <v>5362</v>
      </c>
      <c r="D3196" s="2" t="s">
        <v>51</v>
      </c>
      <c r="E3196" s="15" t="s">
        <v>1145</v>
      </c>
      <c r="F3196" s="69" t="s">
        <v>52</v>
      </c>
      <c r="G3196" s="3">
        <v>3</v>
      </c>
      <c r="H3196" s="3"/>
      <c r="I3196" s="10" t="str">
        <f t="shared" si="49"/>
        <v>05362</v>
      </c>
    </row>
    <row r="3197" spans="1:9">
      <c r="A3197" s="66"/>
      <c r="C3197" s="68">
        <v>5362</v>
      </c>
      <c r="D3197" s="2" t="s">
        <v>53</v>
      </c>
      <c r="E3197" s="15" t="s">
        <v>1145</v>
      </c>
      <c r="F3197" s="69" t="s">
        <v>54</v>
      </c>
      <c r="G3197" s="3">
        <v>19</v>
      </c>
      <c r="H3197" s="3">
        <v>1642</v>
      </c>
      <c r="I3197" s="10" t="str">
        <f t="shared" si="49"/>
        <v>05362</v>
      </c>
    </row>
    <row r="3198" spans="1:9">
      <c r="A3198" s="66"/>
      <c r="C3198" s="68">
        <v>5362</v>
      </c>
      <c r="D3198" s="2" t="s">
        <v>55</v>
      </c>
      <c r="E3198" s="21" t="s">
        <v>1152</v>
      </c>
      <c r="F3198" s="69" t="s">
        <v>56</v>
      </c>
      <c r="G3198" s="3">
        <v>9</v>
      </c>
      <c r="H3198" s="3">
        <v>847</v>
      </c>
      <c r="I3198" s="10" t="str">
        <f t="shared" si="49"/>
        <v>05362</v>
      </c>
    </row>
    <row r="3199" spans="1:9">
      <c r="A3199" s="66"/>
      <c r="C3199" s="68">
        <v>5362</v>
      </c>
      <c r="D3199" s="2" t="s">
        <v>57</v>
      </c>
      <c r="E3199" s="21" t="s">
        <v>1152</v>
      </c>
      <c r="F3199" s="69" t="s">
        <v>58</v>
      </c>
      <c r="G3199" s="3">
        <v>1</v>
      </c>
      <c r="H3199" s="3"/>
      <c r="I3199" s="10" t="str">
        <f t="shared" si="49"/>
        <v>05362</v>
      </c>
    </row>
    <row r="3200" spans="1:9">
      <c r="A3200" s="66"/>
      <c r="C3200" s="68">
        <v>5362</v>
      </c>
      <c r="D3200" s="2" t="s">
        <v>59</v>
      </c>
      <c r="E3200" s="21" t="s">
        <v>1152</v>
      </c>
      <c r="F3200" s="69" t="s">
        <v>60</v>
      </c>
      <c r="G3200" s="3">
        <v>15</v>
      </c>
      <c r="H3200" s="3">
        <v>1284</v>
      </c>
      <c r="I3200" s="10" t="str">
        <f t="shared" si="49"/>
        <v>05362</v>
      </c>
    </row>
    <row r="3201" spans="1:9">
      <c r="A3201" s="66"/>
      <c r="C3201" s="68">
        <v>5362</v>
      </c>
      <c r="D3201" s="2" t="s">
        <v>61</v>
      </c>
      <c r="E3201" s="20" t="s">
        <v>1151</v>
      </c>
      <c r="F3201" s="69" t="s">
        <v>62</v>
      </c>
      <c r="G3201" s="3">
        <v>1</v>
      </c>
      <c r="H3201" s="3"/>
      <c r="I3201" s="10" t="str">
        <f t="shared" si="49"/>
        <v>05362</v>
      </c>
    </row>
    <row r="3202" spans="1:9">
      <c r="A3202" s="66"/>
      <c r="C3202" s="68">
        <v>5362</v>
      </c>
      <c r="D3202" s="2" t="s">
        <v>63</v>
      </c>
      <c r="E3202" s="20" t="s">
        <v>1151</v>
      </c>
      <c r="F3202" s="69" t="s">
        <v>64</v>
      </c>
      <c r="G3202" s="3"/>
      <c r="H3202" s="3"/>
      <c r="I3202" s="10" t="str">
        <f t="shared" si="49"/>
        <v>05362</v>
      </c>
    </row>
    <row r="3203" spans="1:9">
      <c r="A3203" s="66"/>
      <c r="C3203" s="68">
        <v>5362</v>
      </c>
      <c r="D3203" s="2" t="s">
        <v>65</v>
      </c>
      <c r="E3203" s="19" t="s">
        <v>1150</v>
      </c>
      <c r="F3203" s="69" t="s">
        <v>66</v>
      </c>
      <c r="G3203" s="3">
        <v>1</v>
      </c>
      <c r="H3203" s="3"/>
      <c r="I3203" s="10" t="str">
        <f t="shared" si="49"/>
        <v>05362</v>
      </c>
    </row>
    <row r="3204" spans="1:9">
      <c r="A3204" s="66"/>
      <c r="C3204" s="68">
        <v>5362</v>
      </c>
      <c r="D3204" s="2" t="s">
        <v>67</v>
      </c>
      <c r="E3204" s="22" t="s">
        <v>1153</v>
      </c>
      <c r="F3204" s="69" t="s">
        <v>68</v>
      </c>
      <c r="G3204" s="3">
        <v>2</v>
      </c>
      <c r="H3204" s="3"/>
      <c r="I3204" s="10" t="str">
        <f t="shared" si="49"/>
        <v>05362</v>
      </c>
    </row>
    <row r="3205" spans="1:9">
      <c r="A3205" s="66"/>
      <c r="C3205" s="68">
        <v>5362</v>
      </c>
      <c r="D3205" s="2" t="s">
        <v>69</v>
      </c>
      <c r="E3205" s="21" t="s">
        <v>1152</v>
      </c>
      <c r="F3205" s="69" t="s">
        <v>70</v>
      </c>
      <c r="G3205" s="3">
        <v>20</v>
      </c>
      <c r="H3205" s="3">
        <v>3181</v>
      </c>
      <c r="I3205" s="10" t="str">
        <f t="shared" si="49"/>
        <v>05362</v>
      </c>
    </row>
    <row r="3206" spans="1:9">
      <c r="A3206" s="66"/>
      <c r="C3206" s="66">
        <v>5362</v>
      </c>
      <c r="E3206" s="71"/>
      <c r="F3206" s="69" t="s">
        <v>71</v>
      </c>
      <c r="G3206" s="3">
        <v>166</v>
      </c>
      <c r="H3206" s="3">
        <v>20225</v>
      </c>
      <c r="I3206" s="10" t="str">
        <f t="shared" si="49"/>
        <v>05362</v>
      </c>
    </row>
    <row r="3207" spans="1:9">
      <c r="A3207" s="65" t="s">
        <v>269</v>
      </c>
      <c r="B3207" s="2" t="s">
        <v>270</v>
      </c>
      <c r="C3207" s="68">
        <v>5366</v>
      </c>
      <c r="D3207" s="2" t="s">
        <v>9</v>
      </c>
      <c r="E3207" s="14" t="s">
        <v>1144</v>
      </c>
      <c r="F3207" s="69" t="s">
        <v>10</v>
      </c>
      <c r="G3207" s="3">
        <v>2</v>
      </c>
      <c r="H3207" s="3"/>
      <c r="I3207" s="10" t="str">
        <f t="shared" si="49"/>
        <v>05366</v>
      </c>
    </row>
    <row r="3208" spans="1:9">
      <c r="A3208" s="66"/>
      <c r="C3208" s="68">
        <v>5366</v>
      </c>
      <c r="D3208" s="2" t="s">
        <v>11</v>
      </c>
      <c r="E3208" s="14" t="s">
        <v>1144</v>
      </c>
      <c r="F3208" s="69" t="s">
        <v>12</v>
      </c>
      <c r="G3208" s="3"/>
      <c r="H3208" s="3"/>
      <c r="I3208" s="10" t="str">
        <f t="shared" si="49"/>
        <v>05366</v>
      </c>
    </row>
    <row r="3209" spans="1:9">
      <c r="A3209" s="66"/>
      <c r="C3209" s="68">
        <v>5366</v>
      </c>
      <c r="D3209" s="2" t="s">
        <v>13</v>
      </c>
      <c r="E3209" s="14" t="s">
        <v>1144</v>
      </c>
      <c r="F3209" s="69" t="s">
        <v>14</v>
      </c>
      <c r="G3209" s="3"/>
      <c r="H3209" s="3"/>
      <c r="I3209" s="10" t="str">
        <f t="shared" ref="I3209:I3272" si="50">IF(A3209="",I3208,A3209)</f>
        <v>05366</v>
      </c>
    </row>
    <row r="3210" spans="1:9">
      <c r="A3210" s="66"/>
      <c r="C3210" s="68">
        <v>5366</v>
      </c>
      <c r="D3210" s="2" t="s">
        <v>15</v>
      </c>
      <c r="E3210" s="15" t="s">
        <v>1145</v>
      </c>
      <c r="F3210" s="69" t="s">
        <v>16</v>
      </c>
      <c r="G3210" s="3"/>
      <c r="H3210" s="3"/>
      <c r="I3210" s="10" t="str">
        <f t="shared" si="50"/>
        <v>05366</v>
      </c>
    </row>
    <row r="3211" spans="1:9">
      <c r="A3211" s="66"/>
      <c r="C3211" s="68">
        <v>5366</v>
      </c>
      <c r="D3211" s="2" t="s">
        <v>17</v>
      </c>
      <c r="E3211" s="14" t="s">
        <v>1144</v>
      </c>
      <c r="F3211" s="69" t="s">
        <v>18</v>
      </c>
      <c r="G3211" s="3">
        <v>2</v>
      </c>
      <c r="H3211" s="3"/>
      <c r="I3211" s="10" t="str">
        <f t="shared" si="50"/>
        <v>05366</v>
      </c>
    </row>
    <row r="3212" spans="1:9">
      <c r="A3212" s="66"/>
      <c r="C3212" s="68">
        <v>5366</v>
      </c>
      <c r="D3212" s="2" t="s">
        <v>19</v>
      </c>
      <c r="E3212" s="14" t="s">
        <v>1144</v>
      </c>
      <c r="F3212" s="69" t="s">
        <v>20</v>
      </c>
      <c r="G3212" s="3"/>
      <c r="H3212" s="3"/>
      <c r="I3212" s="10" t="str">
        <f t="shared" si="50"/>
        <v>05366</v>
      </c>
    </row>
    <row r="3213" spans="1:9">
      <c r="A3213" s="66"/>
      <c r="C3213" s="68">
        <v>5366</v>
      </c>
      <c r="D3213" s="2" t="s">
        <v>21</v>
      </c>
      <c r="E3213" s="4"/>
      <c r="F3213" s="69" t="s">
        <v>22</v>
      </c>
      <c r="G3213" s="3">
        <v>89</v>
      </c>
      <c r="H3213" s="3"/>
      <c r="I3213" s="10" t="str">
        <f t="shared" si="50"/>
        <v>05366</v>
      </c>
    </row>
    <row r="3214" spans="1:9">
      <c r="A3214" s="66"/>
      <c r="C3214" s="68">
        <v>5366</v>
      </c>
      <c r="D3214" s="2" t="s">
        <v>23</v>
      </c>
      <c r="E3214" s="17" t="s">
        <v>1147</v>
      </c>
      <c r="F3214" s="69" t="s">
        <v>24</v>
      </c>
      <c r="G3214" s="3">
        <v>7</v>
      </c>
      <c r="H3214" s="3">
        <v>584</v>
      </c>
      <c r="I3214" s="10" t="str">
        <f t="shared" si="50"/>
        <v>05366</v>
      </c>
    </row>
    <row r="3215" spans="1:9">
      <c r="A3215" s="66"/>
      <c r="C3215" s="68">
        <v>5366</v>
      </c>
      <c r="D3215" s="2" t="s">
        <v>25</v>
      </c>
      <c r="E3215" s="17" t="s">
        <v>1147</v>
      </c>
      <c r="F3215" s="69" t="s">
        <v>26</v>
      </c>
      <c r="G3215" s="3"/>
      <c r="H3215" s="3"/>
      <c r="I3215" s="10" t="str">
        <f t="shared" si="50"/>
        <v>05366</v>
      </c>
    </row>
    <row r="3216" spans="1:9">
      <c r="A3216" s="66"/>
      <c r="C3216" s="68">
        <v>5366</v>
      </c>
      <c r="D3216" s="2" t="s">
        <v>27</v>
      </c>
      <c r="E3216" s="17" t="s">
        <v>1147</v>
      </c>
      <c r="F3216" s="69" t="s">
        <v>28</v>
      </c>
      <c r="G3216" s="3"/>
      <c r="H3216" s="3"/>
      <c r="I3216" s="10" t="str">
        <f t="shared" si="50"/>
        <v>05366</v>
      </c>
    </row>
    <row r="3217" spans="1:9">
      <c r="A3217" s="66"/>
      <c r="C3217" s="68">
        <v>5366</v>
      </c>
      <c r="D3217" s="2" t="s">
        <v>29</v>
      </c>
      <c r="E3217" s="18" t="s">
        <v>1148</v>
      </c>
      <c r="F3217" s="69" t="s">
        <v>30</v>
      </c>
      <c r="G3217" s="3"/>
      <c r="H3217" s="3"/>
      <c r="I3217" s="10" t="str">
        <f t="shared" si="50"/>
        <v>05366</v>
      </c>
    </row>
    <row r="3218" spans="1:9">
      <c r="A3218" s="66"/>
      <c r="C3218" s="68">
        <v>5366</v>
      </c>
      <c r="D3218" s="2" t="s">
        <v>31</v>
      </c>
      <c r="E3218" s="18" t="s">
        <v>1148</v>
      </c>
      <c r="F3218" s="69" t="s">
        <v>32</v>
      </c>
      <c r="G3218" s="3"/>
      <c r="H3218" s="3"/>
      <c r="I3218" s="10" t="str">
        <f t="shared" si="50"/>
        <v>05366</v>
      </c>
    </row>
    <row r="3219" spans="1:9">
      <c r="A3219" s="66"/>
      <c r="C3219" s="68">
        <v>5366</v>
      </c>
      <c r="D3219" s="2" t="s">
        <v>33</v>
      </c>
      <c r="E3219" s="18" t="s">
        <v>1148</v>
      </c>
      <c r="F3219" s="69" t="s">
        <v>34</v>
      </c>
      <c r="G3219" s="3"/>
      <c r="H3219" s="3"/>
      <c r="I3219" s="10" t="str">
        <f t="shared" si="50"/>
        <v>05366</v>
      </c>
    </row>
    <row r="3220" spans="1:9">
      <c r="A3220" s="66"/>
      <c r="C3220" s="68">
        <v>5366</v>
      </c>
      <c r="D3220" s="2" t="s">
        <v>35</v>
      </c>
      <c r="E3220" s="19" t="s">
        <v>1150</v>
      </c>
      <c r="F3220" s="69" t="s">
        <v>36</v>
      </c>
      <c r="G3220" s="3">
        <v>3</v>
      </c>
      <c r="H3220" s="3">
        <v>125</v>
      </c>
      <c r="I3220" s="10" t="str">
        <f t="shared" si="50"/>
        <v>05366</v>
      </c>
    </row>
    <row r="3221" spans="1:9">
      <c r="A3221" s="66"/>
      <c r="C3221" s="68">
        <v>5366</v>
      </c>
      <c r="D3221" s="2" t="s">
        <v>37</v>
      </c>
      <c r="E3221" s="23" t="s">
        <v>1149</v>
      </c>
      <c r="F3221" s="69" t="s">
        <v>38</v>
      </c>
      <c r="G3221" s="3">
        <v>10</v>
      </c>
      <c r="H3221" s="3">
        <v>2157</v>
      </c>
      <c r="I3221" s="10" t="str">
        <f t="shared" si="50"/>
        <v>05366</v>
      </c>
    </row>
    <row r="3222" spans="1:9">
      <c r="A3222" s="66"/>
      <c r="C3222" s="68">
        <v>5366</v>
      </c>
      <c r="D3222" s="2" t="s">
        <v>39</v>
      </c>
      <c r="E3222" s="23" t="s">
        <v>1149</v>
      </c>
      <c r="F3222" s="69" t="s">
        <v>40</v>
      </c>
      <c r="G3222" s="3">
        <v>1</v>
      </c>
      <c r="H3222" s="3"/>
      <c r="I3222" s="10" t="str">
        <f t="shared" si="50"/>
        <v>05366</v>
      </c>
    </row>
    <row r="3223" spans="1:9">
      <c r="A3223" s="66"/>
      <c r="C3223" s="68">
        <v>5366</v>
      </c>
      <c r="D3223" s="2" t="s">
        <v>41</v>
      </c>
      <c r="E3223" s="16" t="s">
        <v>1146</v>
      </c>
      <c r="F3223" s="69" t="s">
        <v>42</v>
      </c>
      <c r="G3223" s="3"/>
      <c r="H3223" s="3"/>
      <c r="I3223" s="10" t="str">
        <f t="shared" si="50"/>
        <v>05366</v>
      </c>
    </row>
    <row r="3224" spans="1:9">
      <c r="A3224" s="66"/>
      <c r="C3224" s="68">
        <v>5366</v>
      </c>
      <c r="D3224" s="2" t="s">
        <v>43</v>
      </c>
      <c r="E3224" s="16" t="s">
        <v>1146</v>
      </c>
      <c r="F3224" s="69" t="s">
        <v>44</v>
      </c>
      <c r="G3224" s="3">
        <v>5</v>
      </c>
      <c r="H3224" s="3">
        <v>882</v>
      </c>
      <c r="I3224" s="10" t="str">
        <f t="shared" si="50"/>
        <v>05366</v>
      </c>
    </row>
    <row r="3225" spans="1:9">
      <c r="A3225" s="66"/>
      <c r="C3225" s="68">
        <v>5366</v>
      </c>
      <c r="D3225" s="2" t="s">
        <v>45</v>
      </c>
      <c r="E3225" s="16" t="s">
        <v>1146</v>
      </c>
      <c r="F3225" s="69" t="s">
        <v>46</v>
      </c>
      <c r="G3225" s="3"/>
      <c r="H3225" s="3"/>
      <c r="I3225" s="10" t="str">
        <f t="shared" si="50"/>
        <v>05366</v>
      </c>
    </row>
    <row r="3226" spans="1:9">
      <c r="A3226" s="66"/>
      <c r="C3226" s="68">
        <v>5366</v>
      </c>
      <c r="D3226" s="2" t="s">
        <v>47</v>
      </c>
      <c r="E3226" s="16" t="s">
        <v>1146</v>
      </c>
      <c r="F3226" s="69" t="s">
        <v>48</v>
      </c>
      <c r="G3226" s="3">
        <v>10</v>
      </c>
      <c r="H3226" s="3">
        <v>1124</v>
      </c>
      <c r="I3226" s="10" t="str">
        <f t="shared" si="50"/>
        <v>05366</v>
      </c>
    </row>
    <row r="3227" spans="1:9">
      <c r="A3227" s="66"/>
      <c r="C3227" s="68">
        <v>5366</v>
      </c>
      <c r="D3227" s="2" t="s">
        <v>49</v>
      </c>
      <c r="E3227" s="14" t="s">
        <v>1144</v>
      </c>
      <c r="F3227" s="69" t="s">
        <v>50</v>
      </c>
      <c r="G3227" s="3">
        <v>12</v>
      </c>
      <c r="H3227" s="3">
        <v>374</v>
      </c>
      <c r="I3227" s="10" t="str">
        <f t="shared" si="50"/>
        <v>05366</v>
      </c>
    </row>
    <row r="3228" spans="1:9">
      <c r="A3228" s="66"/>
      <c r="C3228" s="68">
        <v>5366</v>
      </c>
      <c r="D3228" s="2" t="s">
        <v>51</v>
      </c>
      <c r="E3228" s="15" t="s">
        <v>1145</v>
      </c>
      <c r="F3228" s="69" t="s">
        <v>52</v>
      </c>
      <c r="G3228" s="3">
        <v>6</v>
      </c>
      <c r="H3228" s="3"/>
      <c r="I3228" s="10" t="str">
        <f t="shared" si="50"/>
        <v>05366</v>
      </c>
    </row>
    <row r="3229" spans="1:9">
      <c r="A3229" s="66"/>
      <c r="C3229" s="68">
        <v>5366</v>
      </c>
      <c r="D3229" s="2" t="s">
        <v>53</v>
      </c>
      <c r="E3229" s="15" t="s">
        <v>1145</v>
      </c>
      <c r="F3229" s="69" t="s">
        <v>54</v>
      </c>
      <c r="G3229" s="3">
        <v>11</v>
      </c>
      <c r="H3229" s="3">
        <v>904</v>
      </c>
      <c r="I3229" s="10" t="str">
        <f t="shared" si="50"/>
        <v>05366</v>
      </c>
    </row>
    <row r="3230" spans="1:9">
      <c r="A3230" s="66"/>
      <c r="C3230" s="68">
        <v>5366</v>
      </c>
      <c r="D3230" s="2" t="s">
        <v>55</v>
      </c>
      <c r="E3230" s="21" t="s">
        <v>1152</v>
      </c>
      <c r="F3230" s="69" t="s">
        <v>56</v>
      </c>
      <c r="G3230" s="3"/>
      <c r="H3230" s="3"/>
      <c r="I3230" s="10" t="str">
        <f t="shared" si="50"/>
        <v>05366</v>
      </c>
    </row>
    <row r="3231" spans="1:9">
      <c r="A3231" s="66"/>
      <c r="C3231" s="68">
        <v>5366</v>
      </c>
      <c r="D3231" s="2" t="s">
        <v>57</v>
      </c>
      <c r="E3231" s="21" t="s">
        <v>1152</v>
      </c>
      <c r="F3231" s="69" t="s">
        <v>58</v>
      </c>
      <c r="G3231" s="3">
        <v>5</v>
      </c>
      <c r="H3231" s="3">
        <v>1204</v>
      </c>
      <c r="I3231" s="10" t="str">
        <f t="shared" si="50"/>
        <v>05366</v>
      </c>
    </row>
    <row r="3232" spans="1:9">
      <c r="A3232" s="66"/>
      <c r="C3232" s="68">
        <v>5366</v>
      </c>
      <c r="D3232" s="2" t="s">
        <v>59</v>
      </c>
      <c r="E3232" s="21" t="s">
        <v>1152</v>
      </c>
      <c r="F3232" s="69" t="s">
        <v>60</v>
      </c>
      <c r="G3232" s="3">
        <v>12</v>
      </c>
      <c r="H3232" s="3">
        <v>793</v>
      </c>
      <c r="I3232" s="10" t="str">
        <f t="shared" si="50"/>
        <v>05366</v>
      </c>
    </row>
    <row r="3233" spans="1:9">
      <c r="A3233" s="66"/>
      <c r="C3233" s="68">
        <v>5366</v>
      </c>
      <c r="D3233" s="2" t="s">
        <v>61</v>
      </c>
      <c r="E3233" s="20" t="s">
        <v>1151</v>
      </c>
      <c r="F3233" s="69" t="s">
        <v>62</v>
      </c>
      <c r="G3233" s="3">
        <v>1</v>
      </c>
      <c r="H3233" s="3"/>
      <c r="I3233" s="10" t="str">
        <f t="shared" si="50"/>
        <v>05366</v>
      </c>
    </row>
    <row r="3234" spans="1:9">
      <c r="A3234" s="66"/>
      <c r="C3234" s="68">
        <v>5366</v>
      </c>
      <c r="D3234" s="2" t="s">
        <v>63</v>
      </c>
      <c r="E3234" s="20" t="s">
        <v>1151</v>
      </c>
      <c r="F3234" s="69" t="s">
        <v>64</v>
      </c>
      <c r="G3234" s="3">
        <v>1</v>
      </c>
      <c r="H3234" s="3"/>
      <c r="I3234" s="10" t="str">
        <f t="shared" si="50"/>
        <v>05366</v>
      </c>
    </row>
    <row r="3235" spans="1:9">
      <c r="A3235" s="66"/>
      <c r="C3235" s="68">
        <v>5366</v>
      </c>
      <c r="D3235" s="2" t="s">
        <v>65</v>
      </c>
      <c r="E3235" s="19" t="s">
        <v>1150</v>
      </c>
      <c r="F3235" s="69" t="s">
        <v>66</v>
      </c>
      <c r="G3235" s="3"/>
      <c r="H3235" s="3"/>
      <c r="I3235" s="10" t="str">
        <f t="shared" si="50"/>
        <v>05366</v>
      </c>
    </row>
    <row r="3236" spans="1:9">
      <c r="A3236" s="66"/>
      <c r="C3236" s="68">
        <v>5366</v>
      </c>
      <c r="D3236" s="2" t="s">
        <v>67</v>
      </c>
      <c r="E3236" s="22" t="s">
        <v>1153</v>
      </c>
      <c r="F3236" s="69" t="s">
        <v>68</v>
      </c>
      <c r="G3236" s="3"/>
      <c r="H3236" s="3"/>
      <c r="I3236" s="10" t="str">
        <f t="shared" si="50"/>
        <v>05366</v>
      </c>
    </row>
    <row r="3237" spans="1:9">
      <c r="A3237" s="66"/>
      <c r="C3237" s="68">
        <v>5366</v>
      </c>
      <c r="D3237" s="2" t="s">
        <v>69</v>
      </c>
      <c r="E3237" s="21" t="s">
        <v>1152</v>
      </c>
      <c r="F3237" s="69" t="s">
        <v>70</v>
      </c>
      <c r="G3237" s="3">
        <v>5</v>
      </c>
      <c r="H3237" s="3">
        <v>154</v>
      </c>
      <c r="I3237" s="10" t="str">
        <f t="shared" si="50"/>
        <v>05366</v>
      </c>
    </row>
    <row r="3238" spans="1:9">
      <c r="A3238" s="66"/>
      <c r="C3238" s="66">
        <v>5366</v>
      </c>
      <c r="E3238" s="71"/>
      <c r="F3238" s="69" t="s">
        <v>71</v>
      </c>
      <c r="G3238" s="3">
        <v>91</v>
      </c>
      <c r="H3238" s="3">
        <v>9977</v>
      </c>
      <c r="I3238" s="10" t="str">
        <f t="shared" si="50"/>
        <v>05366</v>
      </c>
    </row>
    <row r="3239" spans="1:9">
      <c r="A3239" s="65" t="s">
        <v>271</v>
      </c>
      <c r="B3239" s="2" t="s">
        <v>272</v>
      </c>
      <c r="C3239" s="68">
        <v>5370</v>
      </c>
      <c r="D3239" s="2" t="s">
        <v>9</v>
      </c>
      <c r="E3239" s="14" t="s">
        <v>1144</v>
      </c>
      <c r="F3239" s="69" t="s">
        <v>10</v>
      </c>
      <c r="G3239" s="3">
        <v>5</v>
      </c>
      <c r="H3239" s="3">
        <v>75</v>
      </c>
      <c r="I3239" s="10" t="str">
        <f t="shared" si="50"/>
        <v>05370</v>
      </c>
    </row>
    <row r="3240" spans="1:9">
      <c r="A3240" s="66"/>
      <c r="C3240" s="68">
        <v>5370</v>
      </c>
      <c r="D3240" s="2" t="s">
        <v>11</v>
      </c>
      <c r="E3240" s="14" t="s">
        <v>1144</v>
      </c>
      <c r="F3240" s="69" t="s">
        <v>12</v>
      </c>
      <c r="G3240" s="3"/>
      <c r="H3240" s="3"/>
      <c r="I3240" s="10" t="str">
        <f t="shared" si="50"/>
        <v>05370</v>
      </c>
    </row>
    <row r="3241" spans="1:9">
      <c r="A3241" s="66"/>
      <c r="C3241" s="68">
        <v>5370</v>
      </c>
      <c r="D3241" s="2" t="s">
        <v>13</v>
      </c>
      <c r="E3241" s="14" t="s">
        <v>1144</v>
      </c>
      <c r="F3241" s="69" t="s">
        <v>14</v>
      </c>
      <c r="G3241" s="3"/>
      <c r="H3241" s="3"/>
      <c r="I3241" s="10" t="str">
        <f t="shared" si="50"/>
        <v>05370</v>
      </c>
    </row>
    <row r="3242" spans="1:9">
      <c r="A3242" s="66"/>
      <c r="C3242" s="68">
        <v>5370</v>
      </c>
      <c r="D3242" s="2" t="s">
        <v>15</v>
      </c>
      <c r="E3242" s="15" t="s">
        <v>1145</v>
      </c>
      <c r="F3242" s="69" t="s">
        <v>16</v>
      </c>
      <c r="G3242" s="3"/>
      <c r="H3242" s="3"/>
      <c r="I3242" s="10" t="str">
        <f t="shared" si="50"/>
        <v>05370</v>
      </c>
    </row>
    <row r="3243" spans="1:9">
      <c r="A3243" s="66"/>
      <c r="C3243" s="68">
        <v>5370</v>
      </c>
      <c r="D3243" s="2" t="s">
        <v>17</v>
      </c>
      <c r="E3243" s="14" t="s">
        <v>1144</v>
      </c>
      <c r="F3243" s="69" t="s">
        <v>18</v>
      </c>
      <c r="G3243" s="3">
        <v>5</v>
      </c>
      <c r="H3243" s="3">
        <v>75</v>
      </c>
      <c r="I3243" s="10" t="str">
        <f t="shared" si="50"/>
        <v>05370</v>
      </c>
    </row>
    <row r="3244" spans="1:9">
      <c r="A3244" s="66"/>
      <c r="C3244" s="68">
        <v>5370</v>
      </c>
      <c r="D3244" s="2" t="s">
        <v>19</v>
      </c>
      <c r="E3244" s="14" t="s">
        <v>1144</v>
      </c>
      <c r="F3244" s="69" t="s">
        <v>20</v>
      </c>
      <c r="G3244" s="3"/>
      <c r="H3244" s="3"/>
      <c r="I3244" s="10" t="str">
        <f t="shared" si="50"/>
        <v>05370</v>
      </c>
    </row>
    <row r="3245" spans="1:9">
      <c r="A3245" s="66"/>
      <c r="C3245" s="68">
        <v>5370</v>
      </c>
      <c r="D3245" s="2" t="s">
        <v>21</v>
      </c>
      <c r="E3245" s="4"/>
      <c r="F3245" s="69" t="s">
        <v>22</v>
      </c>
      <c r="G3245" s="3">
        <v>137</v>
      </c>
      <c r="H3245" s="3">
        <v>12964</v>
      </c>
      <c r="I3245" s="10" t="str">
        <f t="shared" si="50"/>
        <v>05370</v>
      </c>
    </row>
    <row r="3246" spans="1:9">
      <c r="A3246" s="66"/>
      <c r="C3246" s="68">
        <v>5370</v>
      </c>
      <c r="D3246" s="2" t="s">
        <v>23</v>
      </c>
      <c r="E3246" s="17" t="s">
        <v>1147</v>
      </c>
      <c r="F3246" s="69" t="s">
        <v>24</v>
      </c>
      <c r="G3246" s="3">
        <v>19</v>
      </c>
      <c r="H3246" s="3">
        <v>2582</v>
      </c>
      <c r="I3246" s="10" t="str">
        <f t="shared" si="50"/>
        <v>05370</v>
      </c>
    </row>
    <row r="3247" spans="1:9">
      <c r="A3247" s="66"/>
      <c r="C3247" s="68">
        <v>5370</v>
      </c>
      <c r="D3247" s="2" t="s">
        <v>25</v>
      </c>
      <c r="E3247" s="17" t="s">
        <v>1147</v>
      </c>
      <c r="F3247" s="69" t="s">
        <v>26</v>
      </c>
      <c r="G3247" s="3">
        <v>1</v>
      </c>
      <c r="H3247" s="3"/>
      <c r="I3247" s="10" t="str">
        <f t="shared" si="50"/>
        <v>05370</v>
      </c>
    </row>
    <row r="3248" spans="1:9">
      <c r="A3248" s="66"/>
      <c r="C3248" s="68">
        <v>5370</v>
      </c>
      <c r="D3248" s="2" t="s">
        <v>27</v>
      </c>
      <c r="E3248" s="17" t="s">
        <v>1147</v>
      </c>
      <c r="F3248" s="69" t="s">
        <v>28</v>
      </c>
      <c r="G3248" s="3"/>
      <c r="H3248" s="3"/>
      <c r="I3248" s="10" t="str">
        <f t="shared" si="50"/>
        <v>05370</v>
      </c>
    </row>
    <row r="3249" spans="1:9">
      <c r="A3249" s="66"/>
      <c r="C3249" s="68">
        <v>5370</v>
      </c>
      <c r="D3249" s="2" t="s">
        <v>29</v>
      </c>
      <c r="E3249" s="18" t="s">
        <v>1148</v>
      </c>
      <c r="F3249" s="69" t="s">
        <v>30</v>
      </c>
      <c r="G3249" s="3">
        <v>6</v>
      </c>
      <c r="H3249" s="3"/>
      <c r="I3249" s="10" t="str">
        <f t="shared" si="50"/>
        <v>05370</v>
      </c>
    </row>
    <row r="3250" spans="1:9">
      <c r="A3250" s="66"/>
      <c r="C3250" s="68">
        <v>5370</v>
      </c>
      <c r="D3250" s="2" t="s">
        <v>31</v>
      </c>
      <c r="E3250" s="18" t="s">
        <v>1148</v>
      </c>
      <c r="F3250" s="69" t="s">
        <v>32</v>
      </c>
      <c r="G3250" s="3">
        <v>2</v>
      </c>
      <c r="H3250" s="3"/>
      <c r="I3250" s="10" t="str">
        <f t="shared" si="50"/>
        <v>05370</v>
      </c>
    </row>
    <row r="3251" spans="1:9">
      <c r="A3251" s="66"/>
      <c r="C3251" s="68">
        <v>5370</v>
      </c>
      <c r="D3251" s="2" t="s">
        <v>33</v>
      </c>
      <c r="E3251" s="18" t="s">
        <v>1148</v>
      </c>
      <c r="F3251" s="69" t="s">
        <v>34</v>
      </c>
      <c r="G3251" s="3">
        <v>2</v>
      </c>
      <c r="H3251" s="3"/>
      <c r="I3251" s="10" t="str">
        <f t="shared" si="50"/>
        <v>05370</v>
      </c>
    </row>
    <row r="3252" spans="1:9">
      <c r="A3252" s="66"/>
      <c r="C3252" s="68">
        <v>5370</v>
      </c>
      <c r="D3252" s="2" t="s">
        <v>35</v>
      </c>
      <c r="E3252" s="19" t="s">
        <v>1150</v>
      </c>
      <c r="F3252" s="69" t="s">
        <v>36</v>
      </c>
      <c r="G3252" s="3">
        <v>1</v>
      </c>
      <c r="H3252" s="3"/>
      <c r="I3252" s="10" t="str">
        <f t="shared" si="50"/>
        <v>05370</v>
      </c>
    </row>
    <row r="3253" spans="1:9">
      <c r="A3253" s="66"/>
      <c r="C3253" s="68">
        <v>5370</v>
      </c>
      <c r="D3253" s="2" t="s">
        <v>37</v>
      </c>
      <c r="E3253" s="23" t="s">
        <v>1149</v>
      </c>
      <c r="F3253" s="69" t="s">
        <v>38</v>
      </c>
      <c r="G3253" s="3">
        <v>1</v>
      </c>
      <c r="H3253" s="3"/>
      <c r="I3253" s="10" t="str">
        <f t="shared" si="50"/>
        <v>05370</v>
      </c>
    </row>
    <row r="3254" spans="1:9">
      <c r="A3254" s="66"/>
      <c r="C3254" s="68">
        <v>5370</v>
      </c>
      <c r="D3254" s="2" t="s">
        <v>39</v>
      </c>
      <c r="E3254" s="23" t="s">
        <v>1149</v>
      </c>
      <c r="F3254" s="69" t="s">
        <v>40</v>
      </c>
      <c r="G3254" s="3">
        <v>4</v>
      </c>
      <c r="H3254" s="3">
        <v>461</v>
      </c>
      <c r="I3254" s="10" t="str">
        <f t="shared" si="50"/>
        <v>05370</v>
      </c>
    </row>
    <row r="3255" spans="1:9">
      <c r="A3255" s="66"/>
      <c r="C3255" s="68">
        <v>5370</v>
      </c>
      <c r="D3255" s="2" t="s">
        <v>41</v>
      </c>
      <c r="E3255" s="16" t="s">
        <v>1146</v>
      </c>
      <c r="F3255" s="69" t="s">
        <v>42</v>
      </c>
      <c r="G3255" s="3"/>
      <c r="H3255" s="3"/>
      <c r="I3255" s="10" t="str">
        <f t="shared" si="50"/>
        <v>05370</v>
      </c>
    </row>
    <row r="3256" spans="1:9">
      <c r="A3256" s="66"/>
      <c r="C3256" s="68">
        <v>5370</v>
      </c>
      <c r="D3256" s="2" t="s">
        <v>43</v>
      </c>
      <c r="E3256" s="16" t="s">
        <v>1146</v>
      </c>
      <c r="F3256" s="69" t="s">
        <v>44</v>
      </c>
      <c r="G3256" s="3">
        <v>3</v>
      </c>
      <c r="H3256" s="3"/>
      <c r="I3256" s="10" t="str">
        <f t="shared" si="50"/>
        <v>05370</v>
      </c>
    </row>
    <row r="3257" spans="1:9">
      <c r="A3257" s="66"/>
      <c r="C3257" s="68">
        <v>5370</v>
      </c>
      <c r="D3257" s="2" t="s">
        <v>45</v>
      </c>
      <c r="E3257" s="16" t="s">
        <v>1146</v>
      </c>
      <c r="F3257" s="69" t="s">
        <v>46</v>
      </c>
      <c r="G3257" s="3"/>
      <c r="H3257" s="3"/>
      <c r="I3257" s="10" t="str">
        <f t="shared" si="50"/>
        <v>05370</v>
      </c>
    </row>
    <row r="3258" spans="1:9">
      <c r="A3258" s="66"/>
      <c r="C3258" s="68">
        <v>5370</v>
      </c>
      <c r="D3258" s="2" t="s">
        <v>47</v>
      </c>
      <c r="E3258" s="16" t="s">
        <v>1146</v>
      </c>
      <c r="F3258" s="69" t="s">
        <v>48</v>
      </c>
      <c r="G3258" s="3">
        <v>17</v>
      </c>
      <c r="H3258" s="3">
        <v>1324</v>
      </c>
      <c r="I3258" s="10" t="str">
        <f t="shared" si="50"/>
        <v>05370</v>
      </c>
    </row>
    <row r="3259" spans="1:9">
      <c r="A3259" s="66"/>
      <c r="C3259" s="68">
        <v>5370</v>
      </c>
      <c r="D3259" s="2" t="s">
        <v>49</v>
      </c>
      <c r="E3259" s="14" t="s">
        <v>1144</v>
      </c>
      <c r="F3259" s="69" t="s">
        <v>50</v>
      </c>
      <c r="G3259" s="3">
        <v>13</v>
      </c>
      <c r="H3259" s="3">
        <v>570</v>
      </c>
      <c r="I3259" s="10" t="str">
        <f t="shared" si="50"/>
        <v>05370</v>
      </c>
    </row>
    <row r="3260" spans="1:9">
      <c r="A3260" s="66"/>
      <c r="C3260" s="68">
        <v>5370</v>
      </c>
      <c r="D3260" s="2" t="s">
        <v>51</v>
      </c>
      <c r="E3260" s="15" t="s">
        <v>1145</v>
      </c>
      <c r="F3260" s="69" t="s">
        <v>52</v>
      </c>
      <c r="G3260" s="3">
        <v>3</v>
      </c>
      <c r="H3260" s="3"/>
      <c r="I3260" s="10" t="str">
        <f t="shared" si="50"/>
        <v>05370</v>
      </c>
    </row>
    <row r="3261" spans="1:9">
      <c r="A3261" s="66"/>
      <c r="C3261" s="68">
        <v>5370</v>
      </c>
      <c r="D3261" s="2" t="s">
        <v>53</v>
      </c>
      <c r="E3261" s="15" t="s">
        <v>1145</v>
      </c>
      <c r="F3261" s="69" t="s">
        <v>54</v>
      </c>
      <c r="G3261" s="3">
        <v>28</v>
      </c>
      <c r="H3261" s="3">
        <v>1931</v>
      </c>
      <c r="I3261" s="10" t="str">
        <f t="shared" si="50"/>
        <v>05370</v>
      </c>
    </row>
    <row r="3262" spans="1:9">
      <c r="A3262" s="66"/>
      <c r="C3262" s="68">
        <v>5370</v>
      </c>
      <c r="D3262" s="2" t="s">
        <v>55</v>
      </c>
      <c r="E3262" s="21" t="s">
        <v>1152</v>
      </c>
      <c r="F3262" s="69" t="s">
        <v>56</v>
      </c>
      <c r="G3262" s="3">
        <v>4</v>
      </c>
      <c r="H3262" s="3"/>
      <c r="I3262" s="10" t="str">
        <f t="shared" si="50"/>
        <v>05370</v>
      </c>
    </row>
    <row r="3263" spans="1:9">
      <c r="A3263" s="66"/>
      <c r="C3263" s="68">
        <v>5370</v>
      </c>
      <c r="D3263" s="2" t="s">
        <v>57</v>
      </c>
      <c r="E3263" s="21" t="s">
        <v>1152</v>
      </c>
      <c r="F3263" s="69" t="s">
        <v>58</v>
      </c>
      <c r="G3263" s="3">
        <v>6</v>
      </c>
      <c r="H3263" s="3">
        <v>737</v>
      </c>
      <c r="I3263" s="10" t="str">
        <f t="shared" si="50"/>
        <v>05370</v>
      </c>
    </row>
    <row r="3264" spans="1:9">
      <c r="A3264" s="66"/>
      <c r="C3264" s="68">
        <v>5370</v>
      </c>
      <c r="D3264" s="2" t="s">
        <v>59</v>
      </c>
      <c r="E3264" s="21" t="s">
        <v>1152</v>
      </c>
      <c r="F3264" s="69" t="s">
        <v>60</v>
      </c>
      <c r="G3264" s="3">
        <v>17</v>
      </c>
      <c r="H3264" s="3">
        <v>2867</v>
      </c>
      <c r="I3264" s="10" t="str">
        <f t="shared" si="50"/>
        <v>05370</v>
      </c>
    </row>
    <row r="3265" spans="1:9">
      <c r="A3265" s="66"/>
      <c r="C3265" s="68">
        <v>5370</v>
      </c>
      <c r="D3265" s="2" t="s">
        <v>61</v>
      </c>
      <c r="E3265" s="20" t="s">
        <v>1151</v>
      </c>
      <c r="F3265" s="69" t="s">
        <v>62</v>
      </c>
      <c r="G3265" s="3">
        <v>1</v>
      </c>
      <c r="H3265" s="3"/>
      <c r="I3265" s="10" t="str">
        <f t="shared" si="50"/>
        <v>05370</v>
      </c>
    </row>
    <row r="3266" spans="1:9">
      <c r="A3266" s="66"/>
      <c r="C3266" s="68">
        <v>5370</v>
      </c>
      <c r="D3266" s="2" t="s">
        <v>63</v>
      </c>
      <c r="E3266" s="20" t="s">
        <v>1151</v>
      </c>
      <c r="F3266" s="69" t="s">
        <v>64</v>
      </c>
      <c r="G3266" s="3"/>
      <c r="H3266" s="3"/>
      <c r="I3266" s="10" t="str">
        <f t="shared" si="50"/>
        <v>05370</v>
      </c>
    </row>
    <row r="3267" spans="1:9">
      <c r="A3267" s="66"/>
      <c r="C3267" s="68">
        <v>5370</v>
      </c>
      <c r="D3267" s="2" t="s">
        <v>65</v>
      </c>
      <c r="E3267" s="19" t="s">
        <v>1150</v>
      </c>
      <c r="F3267" s="69" t="s">
        <v>66</v>
      </c>
      <c r="G3267" s="3">
        <v>2</v>
      </c>
      <c r="H3267" s="3"/>
      <c r="I3267" s="10" t="str">
        <f t="shared" si="50"/>
        <v>05370</v>
      </c>
    </row>
    <row r="3268" spans="1:9">
      <c r="A3268" s="66"/>
      <c r="C3268" s="68">
        <v>5370</v>
      </c>
      <c r="D3268" s="2" t="s">
        <v>67</v>
      </c>
      <c r="E3268" s="22" t="s">
        <v>1153</v>
      </c>
      <c r="F3268" s="69" t="s">
        <v>68</v>
      </c>
      <c r="G3268" s="3">
        <v>2</v>
      </c>
      <c r="H3268" s="3"/>
      <c r="I3268" s="10" t="str">
        <f t="shared" si="50"/>
        <v>05370</v>
      </c>
    </row>
    <row r="3269" spans="1:9">
      <c r="A3269" s="66"/>
      <c r="C3269" s="68">
        <v>5370</v>
      </c>
      <c r="D3269" s="2" t="s">
        <v>69</v>
      </c>
      <c r="E3269" s="21" t="s">
        <v>1152</v>
      </c>
      <c r="F3269" s="69" t="s">
        <v>70</v>
      </c>
      <c r="G3269" s="3">
        <v>5</v>
      </c>
      <c r="H3269" s="3">
        <v>312</v>
      </c>
      <c r="I3269" s="10" t="str">
        <f t="shared" si="50"/>
        <v>05370</v>
      </c>
    </row>
    <row r="3270" spans="1:9">
      <c r="A3270" s="66"/>
      <c r="C3270" s="66">
        <v>5370</v>
      </c>
      <c r="E3270" s="71"/>
      <c r="F3270" s="69" t="s">
        <v>71</v>
      </c>
      <c r="G3270" s="3">
        <v>142</v>
      </c>
      <c r="H3270" s="3">
        <v>13039</v>
      </c>
      <c r="I3270" s="10" t="str">
        <f t="shared" si="50"/>
        <v>05370</v>
      </c>
    </row>
    <row r="3271" spans="1:9">
      <c r="A3271" s="65" t="s">
        <v>273</v>
      </c>
      <c r="B3271" s="2" t="s">
        <v>274</v>
      </c>
      <c r="C3271" s="68">
        <v>5374</v>
      </c>
      <c r="D3271" s="2" t="s">
        <v>9</v>
      </c>
      <c r="E3271" s="14" t="s">
        <v>1144</v>
      </c>
      <c r="F3271" s="69" t="s">
        <v>10</v>
      </c>
      <c r="G3271" s="3">
        <v>2</v>
      </c>
      <c r="H3271" s="3"/>
      <c r="I3271" s="10" t="str">
        <f t="shared" si="50"/>
        <v>05374</v>
      </c>
    </row>
    <row r="3272" spans="1:9">
      <c r="A3272" s="66"/>
      <c r="C3272" s="68">
        <v>5374</v>
      </c>
      <c r="D3272" s="2" t="s">
        <v>11</v>
      </c>
      <c r="E3272" s="14" t="s">
        <v>1144</v>
      </c>
      <c r="F3272" s="69" t="s">
        <v>12</v>
      </c>
      <c r="G3272" s="3"/>
      <c r="H3272" s="3"/>
      <c r="I3272" s="10" t="str">
        <f t="shared" si="50"/>
        <v>05374</v>
      </c>
    </row>
    <row r="3273" spans="1:9">
      <c r="A3273" s="66"/>
      <c r="C3273" s="68">
        <v>5374</v>
      </c>
      <c r="D3273" s="2" t="s">
        <v>13</v>
      </c>
      <c r="E3273" s="14" t="s">
        <v>1144</v>
      </c>
      <c r="F3273" s="69" t="s">
        <v>14</v>
      </c>
      <c r="G3273" s="3"/>
      <c r="H3273" s="3"/>
      <c r="I3273" s="10" t="str">
        <f t="shared" ref="I3273:I3336" si="51">IF(A3273="",I3272,A3273)</f>
        <v>05374</v>
      </c>
    </row>
    <row r="3274" spans="1:9">
      <c r="A3274" s="66"/>
      <c r="C3274" s="68">
        <v>5374</v>
      </c>
      <c r="D3274" s="2" t="s">
        <v>15</v>
      </c>
      <c r="E3274" s="15" t="s">
        <v>1145</v>
      </c>
      <c r="F3274" s="69" t="s">
        <v>16</v>
      </c>
      <c r="G3274" s="3"/>
      <c r="H3274" s="3"/>
      <c r="I3274" s="10" t="str">
        <f t="shared" si="51"/>
        <v>05374</v>
      </c>
    </row>
    <row r="3275" spans="1:9">
      <c r="A3275" s="66"/>
      <c r="C3275" s="68">
        <v>5374</v>
      </c>
      <c r="D3275" s="2" t="s">
        <v>17</v>
      </c>
      <c r="E3275" s="14" t="s">
        <v>1144</v>
      </c>
      <c r="F3275" s="69" t="s">
        <v>18</v>
      </c>
      <c r="G3275" s="3">
        <v>2</v>
      </c>
      <c r="H3275" s="3"/>
      <c r="I3275" s="10" t="str">
        <f t="shared" si="51"/>
        <v>05374</v>
      </c>
    </row>
    <row r="3276" spans="1:9">
      <c r="A3276" s="66"/>
      <c r="C3276" s="68">
        <v>5374</v>
      </c>
      <c r="D3276" s="2" t="s">
        <v>19</v>
      </c>
      <c r="E3276" s="14" t="s">
        <v>1144</v>
      </c>
      <c r="F3276" s="69" t="s">
        <v>20</v>
      </c>
      <c r="G3276" s="3"/>
      <c r="H3276" s="3"/>
      <c r="I3276" s="10" t="str">
        <f t="shared" si="51"/>
        <v>05374</v>
      </c>
    </row>
    <row r="3277" spans="1:9">
      <c r="A3277" s="66"/>
      <c r="C3277" s="68">
        <v>5374</v>
      </c>
      <c r="D3277" s="2" t="s">
        <v>21</v>
      </c>
      <c r="E3277" s="4"/>
      <c r="F3277" s="69" t="s">
        <v>22</v>
      </c>
      <c r="G3277" s="3">
        <v>287</v>
      </c>
      <c r="H3277" s="3"/>
      <c r="I3277" s="10" t="str">
        <f t="shared" si="51"/>
        <v>05374</v>
      </c>
    </row>
    <row r="3278" spans="1:9">
      <c r="A3278" s="66"/>
      <c r="C3278" s="68">
        <v>5374</v>
      </c>
      <c r="D3278" s="2" t="s">
        <v>23</v>
      </c>
      <c r="E3278" s="17" t="s">
        <v>1147</v>
      </c>
      <c r="F3278" s="69" t="s">
        <v>24</v>
      </c>
      <c r="G3278" s="3">
        <v>12</v>
      </c>
      <c r="H3278" s="3"/>
      <c r="I3278" s="10" t="str">
        <f t="shared" si="51"/>
        <v>05374</v>
      </c>
    </row>
    <row r="3279" spans="1:9">
      <c r="A3279" s="66"/>
      <c r="C3279" s="68">
        <v>5374</v>
      </c>
      <c r="D3279" s="2" t="s">
        <v>25</v>
      </c>
      <c r="E3279" s="17" t="s">
        <v>1147</v>
      </c>
      <c r="F3279" s="69" t="s">
        <v>26</v>
      </c>
      <c r="G3279" s="3">
        <v>1</v>
      </c>
      <c r="H3279" s="3"/>
      <c r="I3279" s="10" t="str">
        <f t="shared" si="51"/>
        <v>05374</v>
      </c>
    </row>
    <row r="3280" spans="1:9">
      <c r="A3280" s="66"/>
      <c r="C3280" s="68">
        <v>5374</v>
      </c>
      <c r="D3280" s="2" t="s">
        <v>27</v>
      </c>
      <c r="E3280" s="17" t="s">
        <v>1147</v>
      </c>
      <c r="F3280" s="69" t="s">
        <v>28</v>
      </c>
      <c r="G3280" s="3"/>
      <c r="H3280" s="3"/>
      <c r="I3280" s="10" t="str">
        <f t="shared" si="51"/>
        <v>05374</v>
      </c>
    </row>
    <row r="3281" spans="1:9">
      <c r="A3281" s="66"/>
      <c r="C3281" s="68">
        <v>5374</v>
      </c>
      <c r="D3281" s="2" t="s">
        <v>29</v>
      </c>
      <c r="E3281" s="18" t="s">
        <v>1148</v>
      </c>
      <c r="F3281" s="69" t="s">
        <v>30</v>
      </c>
      <c r="G3281" s="3">
        <v>8</v>
      </c>
      <c r="H3281" s="3">
        <v>380</v>
      </c>
      <c r="I3281" s="10" t="str">
        <f t="shared" si="51"/>
        <v>05374</v>
      </c>
    </row>
    <row r="3282" spans="1:9">
      <c r="A3282" s="66"/>
      <c r="C3282" s="68">
        <v>5374</v>
      </c>
      <c r="D3282" s="2" t="s">
        <v>31</v>
      </c>
      <c r="E3282" s="18" t="s">
        <v>1148</v>
      </c>
      <c r="F3282" s="69" t="s">
        <v>32</v>
      </c>
      <c r="G3282" s="3">
        <v>3</v>
      </c>
      <c r="H3282" s="3"/>
      <c r="I3282" s="10" t="str">
        <f t="shared" si="51"/>
        <v>05374</v>
      </c>
    </row>
    <row r="3283" spans="1:9">
      <c r="A3283" s="66"/>
      <c r="C3283" s="68">
        <v>5374</v>
      </c>
      <c r="D3283" s="2" t="s">
        <v>33</v>
      </c>
      <c r="E3283" s="18" t="s">
        <v>1148</v>
      </c>
      <c r="F3283" s="69" t="s">
        <v>34</v>
      </c>
      <c r="G3283" s="3">
        <v>1</v>
      </c>
      <c r="H3283" s="3"/>
      <c r="I3283" s="10" t="str">
        <f t="shared" si="51"/>
        <v>05374</v>
      </c>
    </row>
    <row r="3284" spans="1:9">
      <c r="A3284" s="66"/>
      <c r="C3284" s="68">
        <v>5374</v>
      </c>
      <c r="D3284" s="2" t="s">
        <v>35</v>
      </c>
      <c r="E3284" s="19" t="s">
        <v>1150</v>
      </c>
      <c r="F3284" s="69" t="s">
        <v>36</v>
      </c>
      <c r="G3284" s="3">
        <v>3</v>
      </c>
      <c r="H3284" s="3"/>
      <c r="I3284" s="10" t="str">
        <f t="shared" si="51"/>
        <v>05374</v>
      </c>
    </row>
    <row r="3285" spans="1:9">
      <c r="A3285" s="66"/>
      <c r="C3285" s="68">
        <v>5374</v>
      </c>
      <c r="D3285" s="2" t="s">
        <v>37</v>
      </c>
      <c r="E3285" s="23" t="s">
        <v>1149</v>
      </c>
      <c r="F3285" s="69" t="s">
        <v>38</v>
      </c>
      <c r="G3285" s="3">
        <v>5</v>
      </c>
      <c r="H3285" s="3">
        <v>763</v>
      </c>
      <c r="I3285" s="10" t="str">
        <f t="shared" si="51"/>
        <v>05374</v>
      </c>
    </row>
    <row r="3286" spans="1:9">
      <c r="A3286" s="66"/>
      <c r="C3286" s="68">
        <v>5374</v>
      </c>
      <c r="D3286" s="2" t="s">
        <v>39</v>
      </c>
      <c r="E3286" s="23" t="s">
        <v>1149</v>
      </c>
      <c r="F3286" s="69" t="s">
        <v>40</v>
      </c>
      <c r="G3286" s="3">
        <v>5</v>
      </c>
      <c r="H3286" s="3">
        <v>397</v>
      </c>
      <c r="I3286" s="10" t="str">
        <f t="shared" si="51"/>
        <v>05374</v>
      </c>
    </row>
    <row r="3287" spans="1:9">
      <c r="A3287" s="66"/>
      <c r="C3287" s="68">
        <v>5374</v>
      </c>
      <c r="D3287" s="2" t="s">
        <v>41</v>
      </c>
      <c r="E3287" s="16" t="s">
        <v>1146</v>
      </c>
      <c r="F3287" s="69" t="s">
        <v>42</v>
      </c>
      <c r="G3287" s="3"/>
      <c r="H3287" s="3"/>
      <c r="I3287" s="10" t="str">
        <f t="shared" si="51"/>
        <v>05374</v>
      </c>
    </row>
    <row r="3288" spans="1:9">
      <c r="A3288" s="66"/>
      <c r="C3288" s="68">
        <v>5374</v>
      </c>
      <c r="D3288" s="2" t="s">
        <v>43</v>
      </c>
      <c r="E3288" s="16" t="s">
        <v>1146</v>
      </c>
      <c r="F3288" s="69" t="s">
        <v>44</v>
      </c>
      <c r="G3288" s="3">
        <v>4</v>
      </c>
      <c r="H3288" s="3">
        <v>175</v>
      </c>
      <c r="I3288" s="10" t="str">
        <f t="shared" si="51"/>
        <v>05374</v>
      </c>
    </row>
    <row r="3289" spans="1:9">
      <c r="A3289" s="66"/>
      <c r="C3289" s="68">
        <v>5374</v>
      </c>
      <c r="D3289" s="2" t="s">
        <v>45</v>
      </c>
      <c r="E3289" s="16" t="s">
        <v>1146</v>
      </c>
      <c r="F3289" s="69" t="s">
        <v>46</v>
      </c>
      <c r="G3289" s="3">
        <v>1</v>
      </c>
      <c r="H3289" s="3"/>
      <c r="I3289" s="10" t="str">
        <f t="shared" si="51"/>
        <v>05374</v>
      </c>
    </row>
    <row r="3290" spans="1:9">
      <c r="A3290" s="66"/>
      <c r="C3290" s="68">
        <v>5374</v>
      </c>
      <c r="D3290" s="2" t="s">
        <v>47</v>
      </c>
      <c r="E3290" s="16" t="s">
        <v>1146</v>
      </c>
      <c r="F3290" s="69" t="s">
        <v>48</v>
      </c>
      <c r="G3290" s="3">
        <v>45</v>
      </c>
      <c r="H3290" s="3">
        <v>7832</v>
      </c>
      <c r="I3290" s="10" t="str">
        <f t="shared" si="51"/>
        <v>05374</v>
      </c>
    </row>
    <row r="3291" spans="1:9">
      <c r="A3291" s="66"/>
      <c r="C3291" s="68">
        <v>5374</v>
      </c>
      <c r="D3291" s="2" t="s">
        <v>49</v>
      </c>
      <c r="E3291" s="14" t="s">
        <v>1144</v>
      </c>
      <c r="F3291" s="69" t="s">
        <v>50</v>
      </c>
      <c r="G3291" s="3">
        <v>11</v>
      </c>
      <c r="H3291" s="3">
        <v>1357</v>
      </c>
      <c r="I3291" s="10" t="str">
        <f t="shared" si="51"/>
        <v>05374</v>
      </c>
    </row>
    <row r="3292" spans="1:9">
      <c r="A3292" s="66"/>
      <c r="C3292" s="68">
        <v>5374</v>
      </c>
      <c r="D3292" s="2" t="s">
        <v>51</v>
      </c>
      <c r="E3292" s="15" t="s">
        <v>1145</v>
      </c>
      <c r="F3292" s="69" t="s">
        <v>52</v>
      </c>
      <c r="G3292" s="3">
        <v>13</v>
      </c>
      <c r="H3292" s="3">
        <v>2861</v>
      </c>
      <c r="I3292" s="10" t="str">
        <f t="shared" si="51"/>
        <v>05374</v>
      </c>
    </row>
    <row r="3293" spans="1:9">
      <c r="A3293" s="66"/>
      <c r="C3293" s="68">
        <v>5374</v>
      </c>
      <c r="D3293" s="2" t="s">
        <v>53</v>
      </c>
      <c r="E3293" s="15" t="s">
        <v>1145</v>
      </c>
      <c r="F3293" s="69" t="s">
        <v>54</v>
      </c>
      <c r="G3293" s="3">
        <v>68</v>
      </c>
      <c r="H3293" s="3">
        <v>4888</v>
      </c>
      <c r="I3293" s="10" t="str">
        <f t="shared" si="51"/>
        <v>05374</v>
      </c>
    </row>
    <row r="3294" spans="1:9">
      <c r="A3294" s="66"/>
      <c r="C3294" s="68">
        <v>5374</v>
      </c>
      <c r="D3294" s="2" t="s">
        <v>55</v>
      </c>
      <c r="E3294" s="21" t="s">
        <v>1152</v>
      </c>
      <c r="F3294" s="69" t="s">
        <v>56</v>
      </c>
      <c r="G3294" s="3">
        <v>9</v>
      </c>
      <c r="H3294" s="3"/>
      <c r="I3294" s="10" t="str">
        <f t="shared" si="51"/>
        <v>05374</v>
      </c>
    </row>
    <row r="3295" spans="1:9">
      <c r="A3295" s="66"/>
      <c r="C3295" s="68">
        <v>5374</v>
      </c>
      <c r="D3295" s="2" t="s">
        <v>57</v>
      </c>
      <c r="E3295" s="21" t="s">
        <v>1152</v>
      </c>
      <c r="F3295" s="69" t="s">
        <v>58</v>
      </c>
      <c r="G3295" s="3">
        <v>27</v>
      </c>
      <c r="H3295" s="3">
        <v>5369</v>
      </c>
      <c r="I3295" s="10" t="str">
        <f t="shared" si="51"/>
        <v>05374</v>
      </c>
    </row>
    <row r="3296" spans="1:9">
      <c r="A3296" s="66"/>
      <c r="C3296" s="68">
        <v>5374</v>
      </c>
      <c r="D3296" s="2" t="s">
        <v>59</v>
      </c>
      <c r="E3296" s="21" t="s">
        <v>1152</v>
      </c>
      <c r="F3296" s="69" t="s">
        <v>60</v>
      </c>
      <c r="G3296" s="3">
        <v>40</v>
      </c>
      <c r="H3296" s="3">
        <v>5282</v>
      </c>
      <c r="I3296" s="10" t="str">
        <f t="shared" si="51"/>
        <v>05374</v>
      </c>
    </row>
    <row r="3297" spans="1:9">
      <c r="A3297" s="66"/>
      <c r="C3297" s="68">
        <v>5374</v>
      </c>
      <c r="D3297" s="2" t="s">
        <v>61</v>
      </c>
      <c r="E3297" s="20" t="s">
        <v>1151</v>
      </c>
      <c r="F3297" s="69" t="s">
        <v>62</v>
      </c>
      <c r="G3297" s="3">
        <v>10</v>
      </c>
      <c r="H3297" s="3">
        <v>3116</v>
      </c>
      <c r="I3297" s="10" t="str">
        <f t="shared" si="51"/>
        <v>05374</v>
      </c>
    </row>
    <row r="3298" spans="1:9">
      <c r="A3298" s="66"/>
      <c r="C3298" s="68">
        <v>5374</v>
      </c>
      <c r="D3298" s="2" t="s">
        <v>63</v>
      </c>
      <c r="E3298" s="20" t="s">
        <v>1151</v>
      </c>
      <c r="F3298" s="69" t="s">
        <v>64</v>
      </c>
      <c r="G3298" s="3"/>
      <c r="H3298" s="3"/>
      <c r="I3298" s="10" t="str">
        <f t="shared" si="51"/>
        <v>05374</v>
      </c>
    </row>
    <row r="3299" spans="1:9">
      <c r="A3299" s="66"/>
      <c r="C3299" s="68">
        <v>5374</v>
      </c>
      <c r="D3299" s="2" t="s">
        <v>65</v>
      </c>
      <c r="E3299" s="19" t="s">
        <v>1150</v>
      </c>
      <c r="F3299" s="69" t="s">
        <v>66</v>
      </c>
      <c r="G3299" s="3">
        <v>6</v>
      </c>
      <c r="H3299" s="3">
        <v>406</v>
      </c>
      <c r="I3299" s="10" t="str">
        <f t="shared" si="51"/>
        <v>05374</v>
      </c>
    </row>
    <row r="3300" spans="1:9">
      <c r="A3300" s="66"/>
      <c r="C3300" s="68">
        <v>5374</v>
      </c>
      <c r="D3300" s="2" t="s">
        <v>67</v>
      </c>
      <c r="E3300" s="22" t="s">
        <v>1153</v>
      </c>
      <c r="F3300" s="69" t="s">
        <v>68</v>
      </c>
      <c r="G3300" s="3">
        <v>7</v>
      </c>
      <c r="H3300" s="3">
        <v>570</v>
      </c>
      <c r="I3300" s="10" t="str">
        <f t="shared" si="51"/>
        <v>05374</v>
      </c>
    </row>
    <row r="3301" spans="1:9">
      <c r="A3301" s="66"/>
      <c r="C3301" s="68">
        <v>5374</v>
      </c>
      <c r="D3301" s="2" t="s">
        <v>69</v>
      </c>
      <c r="E3301" s="21" t="s">
        <v>1152</v>
      </c>
      <c r="F3301" s="69" t="s">
        <v>70</v>
      </c>
      <c r="G3301" s="3">
        <v>8</v>
      </c>
      <c r="H3301" s="3">
        <v>548</v>
      </c>
      <c r="I3301" s="10" t="str">
        <f t="shared" si="51"/>
        <v>05374</v>
      </c>
    </row>
    <row r="3302" spans="1:9">
      <c r="A3302" s="66"/>
      <c r="C3302" s="66">
        <v>5374</v>
      </c>
      <c r="E3302" s="71"/>
      <c r="F3302" s="69" t="s">
        <v>71</v>
      </c>
      <c r="G3302" s="3">
        <v>289</v>
      </c>
      <c r="H3302" s="3">
        <v>35850</v>
      </c>
      <c r="I3302" s="10" t="str">
        <f t="shared" si="51"/>
        <v>05374</v>
      </c>
    </row>
    <row r="3303" spans="1:9">
      <c r="A3303" s="65" t="s">
        <v>275</v>
      </c>
      <c r="B3303" s="2" t="s">
        <v>276</v>
      </c>
      <c r="C3303" s="68">
        <v>5378</v>
      </c>
      <c r="D3303" s="2" t="s">
        <v>9</v>
      </c>
      <c r="E3303" s="14" t="s">
        <v>1144</v>
      </c>
      <c r="F3303" s="69" t="s">
        <v>10</v>
      </c>
      <c r="G3303" s="3"/>
      <c r="H3303" s="3"/>
      <c r="I3303" s="10" t="str">
        <f t="shared" si="51"/>
        <v>05378</v>
      </c>
    </row>
    <row r="3304" spans="1:9">
      <c r="A3304" s="66"/>
      <c r="C3304" s="68">
        <v>5378</v>
      </c>
      <c r="D3304" s="2" t="s">
        <v>11</v>
      </c>
      <c r="E3304" s="14" t="s">
        <v>1144</v>
      </c>
      <c r="F3304" s="69" t="s">
        <v>12</v>
      </c>
      <c r="G3304" s="3"/>
      <c r="H3304" s="3"/>
      <c r="I3304" s="10" t="str">
        <f t="shared" si="51"/>
        <v>05378</v>
      </c>
    </row>
    <row r="3305" spans="1:9">
      <c r="A3305" s="66"/>
      <c r="C3305" s="68">
        <v>5378</v>
      </c>
      <c r="D3305" s="2" t="s">
        <v>13</v>
      </c>
      <c r="E3305" s="14" t="s">
        <v>1144</v>
      </c>
      <c r="F3305" s="69" t="s">
        <v>14</v>
      </c>
      <c r="G3305" s="3"/>
      <c r="H3305" s="3"/>
      <c r="I3305" s="10" t="str">
        <f t="shared" si="51"/>
        <v>05378</v>
      </c>
    </row>
    <row r="3306" spans="1:9">
      <c r="A3306" s="66"/>
      <c r="C3306" s="68">
        <v>5378</v>
      </c>
      <c r="D3306" s="2" t="s">
        <v>15</v>
      </c>
      <c r="E3306" s="15" t="s">
        <v>1145</v>
      </c>
      <c r="F3306" s="69" t="s">
        <v>16</v>
      </c>
      <c r="G3306" s="3"/>
      <c r="H3306" s="3"/>
      <c r="I3306" s="10" t="str">
        <f t="shared" si="51"/>
        <v>05378</v>
      </c>
    </row>
    <row r="3307" spans="1:9">
      <c r="A3307" s="66"/>
      <c r="C3307" s="68">
        <v>5378</v>
      </c>
      <c r="D3307" s="2" t="s">
        <v>17</v>
      </c>
      <c r="E3307" s="14" t="s">
        <v>1144</v>
      </c>
      <c r="F3307" s="69" t="s">
        <v>18</v>
      </c>
      <c r="G3307" s="3"/>
      <c r="H3307" s="3"/>
      <c r="I3307" s="10" t="str">
        <f t="shared" si="51"/>
        <v>05378</v>
      </c>
    </row>
    <row r="3308" spans="1:9">
      <c r="A3308" s="66"/>
      <c r="C3308" s="68">
        <v>5378</v>
      </c>
      <c r="D3308" s="2" t="s">
        <v>19</v>
      </c>
      <c r="E3308" s="14" t="s">
        <v>1144</v>
      </c>
      <c r="F3308" s="69" t="s">
        <v>20</v>
      </c>
      <c r="G3308" s="3"/>
      <c r="H3308" s="3"/>
      <c r="I3308" s="10" t="str">
        <f t="shared" si="51"/>
        <v>05378</v>
      </c>
    </row>
    <row r="3309" spans="1:9">
      <c r="A3309" s="66"/>
      <c r="C3309" s="68">
        <v>5378</v>
      </c>
      <c r="D3309" s="2" t="s">
        <v>21</v>
      </c>
      <c r="E3309" s="4"/>
      <c r="F3309" s="69" t="s">
        <v>22</v>
      </c>
      <c r="G3309" s="3">
        <v>125</v>
      </c>
      <c r="H3309" s="3">
        <v>13378</v>
      </c>
      <c r="I3309" s="10" t="str">
        <f t="shared" si="51"/>
        <v>05378</v>
      </c>
    </row>
    <row r="3310" spans="1:9">
      <c r="A3310" s="66"/>
      <c r="C3310" s="68">
        <v>5378</v>
      </c>
      <c r="D3310" s="2" t="s">
        <v>23</v>
      </c>
      <c r="E3310" s="17" t="s">
        <v>1147</v>
      </c>
      <c r="F3310" s="69" t="s">
        <v>24</v>
      </c>
      <c r="G3310" s="3">
        <v>15</v>
      </c>
      <c r="H3310" s="3">
        <v>1804</v>
      </c>
      <c r="I3310" s="10" t="str">
        <f t="shared" si="51"/>
        <v>05378</v>
      </c>
    </row>
    <row r="3311" spans="1:9">
      <c r="A3311" s="66"/>
      <c r="C3311" s="68">
        <v>5378</v>
      </c>
      <c r="D3311" s="2" t="s">
        <v>25</v>
      </c>
      <c r="E3311" s="17" t="s">
        <v>1147</v>
      </c>
      <c r="F3311" s="69" t="s">
        <v>26</v>
      </c>
      <c r="G3311" s="3"/>
      <c r="H3311" s="3"/>
      <c r="I3311" s="10" t="str">
        <f t="shared" si="51"/>
        <v>05378</v>
      </c>
    </row>
    <row r="3312" spans="1:9">
      <c r="A3312" s="66"/>
      <c r="C3312" s="68">
        <v>5378</v>
      </c>
      <c r="D3312" s="2" t="s">
        <v>27</v>
      </c>
      <c r="E3312" s="17" t="s">
        <v>1147</v>
      </c>
      <c r="F3312" s="69" t="s">
        <v>28</v>
      </c>
      <c r="G3312" s="3"/>
      <c r="H3312" s="3"/>
      <c r="I3312" s="10" t="str">
        <f t="shared" si="51"/>
        <v>05378</v>
      </c>
    </row>
    <row r="3313" spans="1:9">
      <c r="A3313" s="66"/>
      <c r="C3313" s="68">
        <v>5378</v>
      </c>
      <c r="D3313" s="2" t="s">
        <v>29</v>
      </c>
      <c r="E3313" s="18" t="s">
        <v>1148</v>
      </c>
      <c r="F3313" s="69" t="s">
        <v>30</v>
      </c>
      <c r="G3313" s="3">
        <v>1</v>
      </c>
      <c r="H3313" s="3"/>
      <c r="I3313" s="10" t="str">
        <f t="shared" si="51"/>
        <v>05378</v>
      </c>
    </row>
    <row r="3314" spans="1:9">
      <c r="A3314" s="66"/>
      <c r="C3314" s="68">
        <v>5378</v>
      </c>
      <c r="D3314" s="2" t="s">
        <v>31</v>
      </c>
      <c r="E3314" s="18" t="s">
        <v>1148</v>
      </c>
      <c r="F3314" s="69" t="s">
        <v>32</v>
      </c>
      <c r="G3314" s="3"/>
      <c r="H3314" s="3"/>
      <c r="I3314" s="10" t="str">
        <f t="shared" si="51"/>
        <v>05378</v>
      </c>
    </row>
    <row r="3315" spans="1:9">
      <c r="A3315" s="66"/>
      <c r="C3315" s="68">
        <v>5378</v>
      </c>
      <c r="D3315" s="2" t="s">
        <v>33</v>
      </c>
      <c r="E3315" s="18" t="s">
        <v>1148</v>
      </c>
      <c r="F3315" s="69" t="s">
        <v>34</v>
      </c>
      <c r="G3315" s="3"/>
      <c r="H3315" s="3"/>
      <c r="I3315" s="10" t="str">
        <f t="shared" si="51"/>
        <v>05378</v>
      </c>
    </row>
    <row r="3316" spans="1:9">
      <c r="A3316" s="66"/>
      <c r="C3316" s="68">
        <v>5378</v>
      </c>
      <c r="D3316" s="2" t="s">
        <v>35</v>
      </c>
      <c r="E3316" s="19" t="s">
        <v>1150</v>
      </c>
      <c r="F3316" s="69" t="s">
        <v>36</v>
      </c>
      <c r="G3316" s="3"/>
      <c r="H3316" s="3"/>
      <c r="I3316" s="10" t="str">
        <f t="shared" si="51"/>
        <v>05378</v>
      </c>
    </row>
    <row r="3317" spans="1:9">
      <c r="A3317" s="66"/>
      <c r="C3317" s="68">
        <v>5378</v>
      </c>
      <c r="D3317" s="2" t="s">
        <v>37</v>
      </c>
      <c r="E3317" s="23" t="s">
        <v>1149</v>
      </c>
      <c r="F3317" s="69" t="s">
        <v>38</v>
      </c>
      <c r="G3317" s="3">
        <v>4</v>
      </c>
      <c r="H3317" s="3"/>
      <c r="I3317" s="10" t="str">
        <f t="shared" si="51"/>
        <v>05378</v>
      </c>
    </row>
    <row r="3318" spans="1:9">
      <c r="A3318" s="66"/>
      <c r="C3318" s="68">
        <v>5378</v>
      </c>
      <c r="D3318" s="2" t="s">
        <v>39</v>
      </c>
      <c r="E3318" s="23" t="s">
        <v>1149</v>
      </c>
      <c r="F3318" s="69" t="s">
        <v>40</v>
      </c>
      <c r="G3318" s="3">
        <v>3</v>
      </c>
      <c r="H3318" s="3"/>
      <c r="I3318" s="10" t="str">
        <f t="shared" si="51"/>
        <v>05378</v>
      </c>
    </row>
    <row r="3319" spans="1:9">
      <c r="A3319" s="66"/>
      <c r="C3319" s="68">
        <v>5378</v>
      </c>
      <c r="D3319" s="2" t="s">
        <v>41</v>
      </c>
      <c r="E3319" s="16" t="s">
        <v>1146</v>
      </c>
      <c r="F3319" s="69" t="s">
        <v>42</v>
      </c>
      <c r="G3319" s="3"/>
      <c r="H3319" s="3"/>
      <c r="I3319" s="10" t="str">
        <f t="shared" si="51"/>
        <v>05378</v>
      </c>
    </row>
    <row r="3320" spans="1:9">
      <c r="A3320" s="66"/>
      <c r="C3320" s="68">
        <v>5378</v>
      </c>
      <c r="D3320" s="2" t="s">
        <v>43</v>
      </c>
      <c r="E3320" s="16" t="s">
        <v>1146</v>
      </c>
      <c r="F3320" s="69" t="s">
        <v>44</v>
      </c>
      <c r="G3320" s="3">
        <v>2</v>
      </c>
      <c r="H3320" s="3"/>
      <c r="I3320" s="10" t="str">
        <f t="shared" si="51"/>
        <v>05378</v>
      </c>
    </row>
    <row r="3321" spans="1:9">
      <c r="A3321" s="66"/>
      <c r="C3321" s="68">
        <v>5378</v>
      </c>
      <c r="D3321" s="2" t="s">
        <v>45</v>
      </c>
      <c r="E3321" s="16" t="s">
        <v>1146</v>
      </c>
      <c r="F3321" s="69" t="s">
        <v>46</v>
      </c>
      <c r="G3321" s="3"/>
      <c r="H3321" s="3"/>
      <c r="I3321" s="10" t="str">
        <f t="shared" si="51"/>
        <v>05378</v>
      </c>
    </row>
    <row r="3322" spans="1:9">
      <c r="A3322" s="66"/>
      <c r="C3322" s="68">
        <v>5378</v>
      </c>
      <c r="D3322" s="2" t="s">
        <v>47</v>
      </c>
      <c r="E3322" s="16" t="s">
        <v>1146</v>
      </c>
      <c r="F3322" s="69" t="s">
        <v>48</v>
      </c>
      <c r="G3322" s="3">
        <v>13</v>
      </c>
      <c r="H3322" s="3">
        <v>750</v>
      </c>
      <c r="I3322" s="10" t="str">
        <f t="shared" si="51"/>
        <v>05378</v>
      </c>
    </row>
    <row r="3323" spans="1:9">
      <c r="A3323" s="66"/>
      <c r="C3323" s="68">
        <v>5378</v>
      </c>
      <c r="D3323" s="2" t="s">
        <v>49</v>
      </c>
      <c r="E3323" s="14" t="s">
        <v>1144</v>
      </c>
      <c r="F3323" s="69" t="s">
        <v>50</v>
      </c>
      <c r="G3323" s="3">
        <v>4</v>
      </c>
      <c r="H3323" s="3"/>
      <c r="I3323" s="10" t="str">
        <f t="shared" si="51"/>
        <v>05378</v>
      </c>
    </row>
    <row r="3324" spans="1:9">
      <c r="A3324" s="66"/>
      <c r="C3324" s="68">
        <v>5378</v>
      </c>
      <c r="D3324" s="2" t="s">
        <v>51</v>
      </c>
      <c r="E3324" s="15" t="s">
        <v>1145</v>
      </c>
      <c r="F3324" s="69" t="s">
        <v>52</v>
      </c>
      <c r="G3324" s="3">
        <v>2</v>
      </c>
      <c r="H3324" s="3"/>
      <c r="I3324" s="10" t="str">
        <f t="shared" si="51"/>
        <v>05378</v>
      </c>
    </row>
    <row r="3325" spans="1:9">
      <c r="A3325" s="66"/>
      <c r="C3325" s="68">
        <v>5378</v>
      </c>
      <c r="D3325" s="2" t="s">
        <v>53</v>
      </c>
      <c r="E3325" s="15" t="s">
        <v>1145</v>
      </c>
      <c r="F3325" s="69" t="s">
        <v>54</v>
      </c>
      <c r="G3325" s="3">
        <v>22</v>
      </c>
      <c r="H3325" s="3"/>
      <c r="I3325" s="10" t="str">
        <f t="shared" si="51"/>
        <v>05378</v>
      </c>
    </row>
    <row r="3326" spans="1:9">
      <c r="A3326" s="66"/>
      <c r="C3326" s="68">
        <v>5378</v>
      </c>
      <c r="D3326" s="2" t="s">
        <v>55</v>
      </c>
      <c r="E3326" s="21" t="s">
        <v>1152</v>
      </c>
      <c r="F3326" s="69" t="s">
        <v>56</v>
      </c>
      <c r="G3326" s="3">
        <v>10</v>
      </c>
      <c r="H3326" s="3">
        <v>2179</v>
      </c>
      <c r="I3326" s="10" t="str">
        <f t="shared" si="51"/>
        <v>05378</v>
      </c>
    </row>
    <row r="3327" spans="1:9">
      <c r="A3327" s="66"/>
      <c r="C3327" s="68">
        <v>5378</v>
      </c>
      <c r="D3327" s="2" t="s">
        <v>57</v>
      </c>
      <c r="E3327" s="21" t="s">
        <v>1152</v>
      </c>
      <c r="F3327" s="69" t="s">
        <v>58</v>
      </c>
      <c r="G3327" s="3">
        <v>8</v>
      </c>
      <c r="H3327" s="3"/>
      <c r="I3327" s="10" t="str">
        <f t="shared" si="51"/>
        <v>05378</v>
      </c>
    </row>
    <row r="3328" spans="1:9">
      <c r="A3328" s="66"/>
      <c r="C3328" s="68">
        <v>5378</v>
      </c>
      <c r="D3328" s="2" t="s">
        <v>59</v>
      </c>
      <c r="E3328" s="21" t="s">
        <v>1152</v>
      </c>
      <c r="F3328" s="69" t="s">
        <v>60</v>
      </c>
      <c r="G3328" s="3">
        <v>26</v>
      </c>
      <c r="H3328" s="3">
        <v>3450</v>
      </c>
      <c r="I3328" s="10" t="str">
        <f t="shared" si="51"/>
        <v>05378</v>
      </c>
    </row>
    <row r="3329" spans="1:9">
      <c r="A3329" s="66"/>
      <c r="C3329" s="68">
        <v>5378</v>
      </c>
      <c r="D3329" s="2" t="s">
        <v>61</v>
      </c>
      <c r="E3329" s="20" t="s">
        <v>1151</v>
      </c>
      <c r="F3329" s="69" t="s">
        <v>62</v>
      </c>
      <c r="G3329" s="3">
        <v>3</v>
      </c>
      <c r="H3329" s="3"/>
      <c r="I3329" s="10" t="str">
        <f t="shared" si="51"/>
        <v>05378</v>
      </c>
    </row>
    <row r="3330" spans="1:9">
      <c r="A3330" s="66"/>
      <c r="C3330" s="68">
        <v>5378</v>
      </c>
      <c r="D3330" s="2" t="s">
        <v>63</v>
      </c>
      <c r="E3330" s="20" t="s">
        <v>1151</v>
      </c>
      <c r="F3330" s="69" t="s">
        <v>64</v>
      </c>
      <c r="G3330" s="3"/>
      <c r="H3330" s="3"/>
      <c r="I3330" s="10" t="str">
        <f t="shared" si="51"/>
        <v>05378</v>
      </c>
    </row>
    <row r="3331" spans="1:9">
      <c r="A3331" s="66"/>
      <c r="C3331" s="68">
        <v>5378</v>
      </c>
      <c r="D3331" s="2" t="s">
        <v>65</v>
      </c>
      <c r="E3331" s="19" t="s">
        <v>1150</v>
      </c>
      <c r="F3331" s="69" t="s">
        <v>66</v>
      </c>
      <c r="G3331" s="3">
        <v>2</v>
      </c>
      <c r="H3331" s="3"/>
      <c r="I3331" s="10" t="str">
        <f t="shared" si="51"/>
        <v>05378</v>
      </c>
    </row>
    <row r="3332" spans="1:9">
      <c r="A3332" s="66"/>
      <c r="C3332" s="68">
        <v>5378</v>
      </c>
      <c r="D3332" s="2" t="s">
        <v>67</v>
      </c>
      <c r="E3332" s="22" t="s">
        <v>1153</v>
      </c>
      <c r="F3332" s="69" t="s">
        <v>68</v>
      </c>
      <c r="G3332" s="3">
        <v>5</v>
      </c>
      <c r="H3332" s="3">
        <v>330</v>
      </c>
      <c r="I3332" s="10" t="str">
        <f t="shared" si="51"/>
        <v>05378</v>
      </c>
    </row>
    <row r="3333" spans="1:9">
      <c r="A3333" s="66"/>
      <c r="C3333" s="68">
        <v>5378</v>
      </c>
      <c r="D3333" s="2" t="s">
        <v>69</v>
      </c>
      <c r="E3333" s="21" t="s">
        <v>1152</v>
      </c>
      <c r="F3333" s="69" t="s">
        <v>70</v>
      </c>
      <c r="G3333" s="3">
        <v>5</v>
      </c>
      <c r="H3333" s="3"/>
      <c r="I3333" s="10" t="str">
        <f t="shared" si="51"/>
        <v>05378</v>
      </c>
    </row>
    <row r="3334" spans="1:9">
      <c r="A3334" s="66"/>
      <c r="C3334" s="66">
        <v>5378</v>
      </c>
      <c r="E3334" s="71"/>
      <c r="F3334" s="69" t="s">
        <v>71</v>
      </c>
      <c r="G3334" s="3">
        <v>125</v>
      </c>
      <c r="H3334" s="3">
        <v>13378</v>
      </c>
      <c r="I3334" s="10" t="str">
        <f t="shared" si="51"/>
        <v>05378</v>
      </c>
    </row>
    <row r="3335" spans="1:9">
      <c r="A3335" s="65" t="s">
        <v>277</v>
      </c>
      <c r="B3335" s="2" t="s">
        <v>278</v>
      </c>
      <c r="C3335" s="68">
        <v>5382</v>
      </c>
      <c r="D3335" s="2" t="s">
        <v>9</v>
      </c>
      <c r="E3335" s="14" t="s">
        <v>1144</v>
      </c>
      <c r="F3335" s="69" t="s">
        <v>10</v>
      </c>
      <c r="G3335" s="3">
        <v>8</v>
      </c>
      <c r="H3335" s="3">
        <v>121</v>
      </c>
      <c r="I3335" s="10" t="str">
        <f t="shared" si="51"/>
        <v>05382</v>
      </c>
    </row>
    <row r="3336" spans="1:9">
      <c r="A3336" s="66"/>
      <c r="C3336" s="68">
        <v>5382</v>
      </c>
      <c r="D3336" s="2" t="s">
        <v>11</v>
      </c>
      <c r="E3336" s="14" t="s">
        <v>1144</v>
      </c>
      <c r="F3336" s="69" t="s">
        <v>12</v>
      </c>
      <c r="G3336" s="3"/>
      <c r="H3336" s="3"/>
      <c r="I3336" s="10" t="str">
        <f t="shared" si="51"/>
        <v>05382</v>
      </c>
    </row>
    <row r="3337" spans="1:9">
      <c r="A3337" s="66"/>
      <c r="C3337" s="68">
        <v>5382</v>
      </c>
      <c r="D3337" s="2" t="s">
        <v>13</v>
      </c>
      <c r="E3337" s="14" t="s">
        <v>1144</v>
      </c>
      <c r="F3337" s="69" t="s">
        <v>14</v>
      </c>
      <c r="G3337" s="3"/>
      <c r="H3337" s="3"/>
      <c r="I3337" s="10" t="str">
        <f t="shared" ref="I3337:I3400" si="52">IF(A3337="",I3336,A3337)</f>
        <v>05382</v>
      </c>
    </row>
    <row r="3338" spans="1:9">
      <c r="A3338" s="66"/>
      <c r="C3338" s="68">
        <v>5382</v>
      </c>
      <c r="D3338" s="2" t="s">
        <v>15</v>
      </c>
      <c r="E3338" s="15" t="s">
        <v>1145</v>
      </c>
      <c r="F3338" s="69" t="s">
        <v>16</v>
      </c>
      <c r="G3338" s="3"/>
      <c r="H3338" s="3"/>
      <c r="I3338" s="10" t="str">
        <f t="shared" si="52"/>
        <v>05382</v>
      </c>
    </row>
    <row r="3339" spans="1:9">
      <c r="A3339" s="66"/>
      <c r="C3339" s="68">
        <v>5382</v>
      </c>
      <c r="D3339" s="2" t="s">
        <v>17</v>
      </c>
      <c r="E3339" s="14" t="s">
        <v>1144</v>
      </c>
      <c r="F3339" s="69" t="s">
        <v>18</v>
      </c>
      <c r="G3339" s="3">
        <v>8</v>
      </c>
      <c r="H3339" s="3">
        <v>121</v>
      </c>
      <c r="I3339" s="10" t="str">
        <f t="shared" si="52"/>
        <v>05382</v>
      </c>
    </row>
    <row r="3340" spans="1:9">
      <c r="A3340" s="66"/>
      <c r="C3340" s="68">
        <v>5382</v>
      </c>
      <c r="D3340" s="2" t="s">
        <v>19</v>
      </c>
      <c r="E3340" s="14" t="s">
        <v>1144</v>
      </c>
      <c r="F3340" s="69" t="s">
        <v>20</v>
      </c>
      <c r="G3340" s="3"/>
      <c r="H3340" s="3"/>
      <c r="I3340" s="10" t="str">
        <f t="shared" si="52"/>
        <v>05382</v>
      </c>
    </row>
    <row r="3341" spans="1:9">
      <c r="A3341" s="66"/>
      <c r="C3341" s="68">
        <v>5382</v>
      </c>
      <c r="D3341" s="2" t="s">
        <v>21</v>
      </c>
      <c r="E3341" s="4"/>
      <c r="F3341" s="69" t="s">
        <v>22</v>
      </c>
      <c r="G3341" s="3">
        <v>269</v>
      </c>
      <c r="H3341" s="3">
        <v>25164</v>
      </c>
      <c r="I3341" s="10" t="str">
        <f t="shared" si="52"/>
        <v>05382</v>
      </c>
    </row>
    <row r="3342" spans="1:9">
      <c r="A3342" s="66"/>
      <c r="C3342" s="68">
        <v>5382</v>
      </c>
      <c r="D3342" s="2" t="s">
        <v>23</v>
      </c>
      <c r="E3342" s="17" t="s">
        <v>1147</v>
      </c>
      <c r="F3342" s="69" t="s">
        <v>24</v>
      </c>
      <c r="G3342" s="3">
        <v>31</v>
      </c>
      <c r="H3342" s="3">
        <v>2850</v>
      </c>
      <c r="I3342" s="10" t="str">
        <f t="shared" si="52"/>
        <v>05382</v>
      </c>
    </row>
    <row r="3343" spans="1:9">
      <c r="A3343" s="66"/>
      <c r="C3343" s="68">
        <v>5382</v>
      </c>
      <c r="D3343" s="2" t="s">
        <v>25</v>
      </c>
      <c r="E3343" s="17" t="s">
        <v>1147</v>
      </c>
      <c r="F3343" s="69" t="s">
        <v>26</v>
      </c>
      <c r="G3343" s="3">
        <v>1</v>
      </c>
      <c r="H3343" s="3"/>
      <c r="I3343" s="10" t="str">
        <f t="shared" si="52"/>
        <v>05382</v>
      </c>
    </row>
    <row r="3344" spans="1:9">
      <c r="A3344" s="66"/>
      <c r="C3344" s="68">
        <v>5382</v>
      </c>
      <c r="D3344" s="2" t="s">
        <v>27</v>
      </c>
      <c r="E3344" s="17" t="s">
        <v>1147</v>
      </c>
      <c r="F3344" s="69" t="s">
        <v>28</v>
      </c>
      <c r="G3344" s="3"/>
      <c r="H3344" s="3"/>
      <c r="I3344" s="10" t="str">
        <f t="shared" si="52"/>
        <v>05382</v>
      </c>
    </row>
    <row r="3345" spans="1:9">
      <c r="A3345" s="66"/>
      <c r="C3345" s="68">
        <v>5382</v>
      </c>
      <c r="D3345" s="2" t="s">
        <v>29</v>
      </c>
      <c r="E3345" s="18" t="s">
        <v>1148</v>
      </c>
      <c r="F3345" s="69" t="s">
        <v>30</v>
      </c>
      <c r="G3345" s="3">
        <v>4</v>
      </c>
      <c r="H3345" s="3"/>
      <c r="I3345" s="10" t="str">
        <f t="shared" si="52"/>
        <v>05382</v>
      </c>
    </row>
    <row r="3346" spans="1:9">
      <c r="A3346" s="66"/>
      <c r="C3346" s="68">
        <v>5382</v>
      </c>
      <c r="D3346" s="2" t="s">
        <v>31</v>
      </c>
      <c r="E3346" s="18" t="s">
        <v>1148</v>
      </c>
      <c r="F3346" s="69" t="s">
        <v>32</v>
      </c>
      <c r="G3346" s="3"/>
      <c r="H3346" s="3"/>
      <c r="I3346" s="10" t="str">
        <f t="shared" si="52"/>
        <v>05382</v>
      </c>
    </row>
    <row r="3347" spans="1:9">
      <c r="A3347" s="66"/>
      <c r="C3347" s="68">
        <v>5382</v>
      </c>
      <c r="D3347" s="2" t="s">
        <v>33</v>
      </c>
      <c r="E3347" s="18" t="s">
        <v>1148</v>
      </c>
      <c r="F3347" s="69" t="s">
        <v>34</v>
      </c>
      <c r="G3347" s="3"/>
      <c r="H3347" s="3"/>
      <c r="I3347" s="10" t="str">
        <f t="shared" si="52"/>
        <v>05382</v>
      </c>
    </row>
    <row r="3348" spans="1:9">
      <c r="A3348" s="66"/>
      <c r="C3348" s="68">
        <v>5382</v>
      </c>
      <c r="D3348" s="2" t="s">
        <v>35</v>
      </c>
      <c r="E3348" s="19" t="s">
        <v>1150</v>
      </c>
      <c r="F3348" s="69" t="s">
        <v>36</v>
      </c>
      <c r="G3348" s="3">
        <v>9</v>
      </c>
      <c r="H3348" s="3">
        <v>536</v>
      </c>
      <c r="I3348" s="10" t="str">
        <f t="shared" si="52"/>
        <v>05382</v>
      </c>
    </row>
    <row r="3349" spans="1:9">
      <c r="A3349" s="66"/>
      <c r="C3349" s="68">
        <v>5382</v>
      </c>
      <c r="D3349" s="2" t="s">
        <v>37</v>
      </c>
      <c r="E3349" s="23" t="s">
        <v>1149</v>
      </c>
      <c r="F3349" s="69" t="s">
        <v>38</v>
      </c>
      <c r="G3349" s="3">
        <v>2</v>
      </c>
      <c r="H3349" s="3"/>
      <c r="I3349" s="10" t="str">
        <f t="shared" si="52"/>
        <v>05382</v>
      </c>
    </row>
    <row r="3350" spans="1:9">
      <c r="A3350" s="66"/>
      <c r="C3350" s="68">
        <v>5382</v>
      </c>
      <c r="D3350" s="2" t="s">
        <v>39</v>
      </c>
      <c r="E3350" s="23" t="s">
        <v>1149</v>
      </c>
      <c r="F3350" s="69" t="s">
        <v>40</v>
      </c>
      <c r="G3350" s="3">
        <v>4</v>
      </c>
      <c r="H3350" s="3">
        <v>330</v>
      </c>
      <c r="I3350" s="10" t="str">
        <f t="shared" si="52"/>
        <v>05382</v>
      </c>
    </row>
    <row r="3351" spans="1:9">
      <c r="A3351" s="66"/>
      <c r="C3351" s="68">
        <v>5382</v>
      </c>
      <c r="D3351" s="2" t="s">
        <v>41</v>
      </c>
      <c r="E3351" s="16" t="s">
        <v>1146</v>
      </c>
      <c r="F3351" s="69" t="s">
        <v>42</v>
      </c>
      <c r="G3351" s="3"/>
      <c r="H3351" s="3"/>
      <c r="I3351" s="10" t="str">
        <f t="shared" si="52"/>
        <v>05382</v>
      </c>
    </row>
    <row r="3352" spans="1:9">
      <c r="A3352" s="66"/>
      <c r="C3352" s="68">
        <v>5382</v>
      </c>
      <c r="D3352" s="2" t="s">
        <v>43</v>
      </c>
      <c r="E3352" s="16" t="s">
        <v>1146</v>
      </c>
      <c r="F3352" s="69" t="s">
        <v>44</v>
      </c>
      <c r="G3352" s="3">
        <v>16</v>
      </c>
      <c r="H3352" s="3">
        <v>2474</v>
      </c>
      <c r="I3352" s="10" t="str">
        <f t="shared" si="52"/>
        <v>05382</v>
      </c>
    </row>
    <row r="3353" spans="1:9">
      <c r="A3353" s="66"/>
      <c r="C3353" s="68">
        <v>5382</v>
      </c>
      <c r="D3353" s="2" t="s">
        <v>45</v>
      </c>
      <c r="E3353" s="16" t="s">
        <v>1146</v>
      </c>
      <c r="F3353" s="69" t="s">
        <v>46</v>
      </c>
      <c r="G3353" s="3">
        <v>5</v>
      </c>
      <c r="H3353" s="3">
        <v>711</v>
      </c>
      <c r="I3353" s="10" t="str">
        <f t="shared" si="52"/>
        <v>05382</v>
      </c>
    </row>
    <row r="3354" spans="1:9">
      <c r="A3354" s="66"/>
      <c r="C3354" s="68">
        <v>5382</v>
      </c>
      <c r="D3354" s="2" t="s">
        <v>47</v>
      </c>
      <c r="E3354" s="16" t="s">
        <v>1146</v>
      </c>
      <c r="F3354" s="69" t="s">
        <v>48</v>
      </c>
      <c r="G3354" s="3">
        <v>33</v>
      </c>
      <c r="H3354" s="3">
        <v>2803</v>
      </c>
      <c r="I3354" s="10" t="str">
        <f t="shared" si="52"/>
        <v>05382</v>
      </c>
    </row>
    <row r="3355" spans="1:9">
      <c r="A3355" s="66"/>
      <c r="C3355" s="68">
        <v>5382</v>
      </c>
      <c r="D3355" s="2" t="s">
        <v>49</v>
      </c>
      <c r="E3355" s="14" t="s">
        <v>1144</v>
      </c>
      <c r="F3355" s="69" t="s">
        <v>50</v>
      </c>
      <c r="G3355" s="3">
        <v>18</v>
      </c>
      <c r="H3355" s="3">
        <v>1016</v>
      </c>
      <c r="I3355" s="10" t="str">
        <f t="shared" si="52"/>
        <v>05382</v>
      </c>
    </row>
    <row r="3356" spans="1:9">
      <c r="A3356" s="66"/>
      <c r="C3356" s="68">
        <v>5382</v>
      </c>
      <c r="D3356" s="2" t="s">
        <v>51</v>
      </c>
      <c r="E3356" s="15" t="s">
        <v>1145</v>
      </c>
      <c r="F3356" s="69" t="s">
        <v>52</v>
      </c>
      <c r="G3356" s="3">
        <v>5</v>
      </c>
      <c r="H3356" s="3">
        <v>1290</v>
      </c>
      <c r="I3356" s="10" t="str">
        <f t="shared" si="52"/>
        <v>05382</v>
      </c>
    </row>
    <row r="3357" spans="1:9">
      <c r="A3357" s="66"/>
      <c r="C3357" s="68">
        <v>5382</v>
      </c>
      <c r="D3357" s="2" t="s">
        <v>53</v>
      </c>
      <c r="E3357" s="15" t="s">
        <v>1145</v>
      </c>
      <c r="F3357" s="69" t="s">
        <v>54</v>
      </c>
      <c r="G3357" s="3">
        <v>31</v>
      </c>
      <c r="H3357" s="3"/>
      <c r="I3357" s="10" t="str">
        <f t="shared" si="52"/>
        <v>05382</v>
      </c>
    </row>
    <row r="3358" spans="1:9">
      <c r="A3358" s="66"/>
      <c r="C3358" s="68">
        <v>5382</v>
      </c>
      <c r="D3358" s="2" t="s">
        <v>55</v>
      </c>
      <c r="E3358" s="21" t="s">
        <v>1152</v>
      </c>
      <c r="F3358" s="69" t="s">
        <v>56</v>
      </c>
      <c r="G3358" s="3">
        <v>9</v>
      </c>
      <c r="H3358" s="3">
        <v>830</v>
      </c>
      <c r="I3358" s="10" t="str">
        <f t="shared" si="52"/>
        <v>05382</v>
      </c>
    </row>
    <row r="3359" spans="1:9">
      <c r="A3359" s="66"/>
      <c r="C3359" s="68">
        <v>5382</v>
      </c>
      <c r="D3359" s="2" t="s">
        <v>57</v>
      </c>
      <c r="E3359" s="21" t="s">
        <v>1152</v>
      </c>
      <c r="F3359" s="69" t="s">
        <v>58</v>
      </c>
      <c r="G3359" s="3">
        <v>18</v>
      </c>
      <c r="H3359" s="3">
        <v>1904</v>
      </c>
      <c r="I3359" s="10" t="str">
        <f t="shared" si="52"/>
        <v>05382</v>
      </c>
    </row>
    <row r="3360" spans="1:9">
      <c r="A3360" s="66"/>
      <c r="C3360" s="68">
        <v>5382</v>
      </c>
      <c r="D3360" s="2" t="s">
        <v>59</v>
      </c>
      <c r="E3360" s="21" t="s">
        <v>1152</v>
      </c>
      <c r="F3360" s="69" t="s">
        <v>60</v>
      </c>
      <c r="G3360" s="3">
        <v>42</v>
      </c>
      <c r="H3360" s="3">
        <v>4627</v>
      </c>
      <c r="I3360" s="10" t="str">
        <f t="shared" si="52"/>
        <v>05382</v>
      </c>
    </row>
    <row r="3361" spans="1:9">
      <c r="A3361" s="66"/>
      <c r="C3361" s="68">
        <v>5382</v>
      </c>
      <c r="D3361" s="2" t="s">
        <v>61</v>
      </c>
      <c r="E3361" s="20" t="s">
        <v>1151</v>
      </c>
      <c r="F3361" s="69" t="s">
        <v>62</v>
      </c>
      <c r="G3361" s="3">
        <v>9</v>
      </c>
      <c r="H3361" s="3">
        <v>1969</v>
      </c>
      <c r="I3361" s="10" t="str">
        <f t="shared" si="52"/>
        <v>05382</v>
      </c>
    </row>
    <row r="3362" spans="1:9">
      <c r="A3362" s="66"/>
      <c r="C3362" s="68">
        <v>5382</v>
      </c>
      <c r="D3362" s="2" t="s">
        <v>63</v>
      </c>
      <c r="E3362" s="20" t="s">
        <v>1151</v>
      </c>
      <c r="F3362" s="69" t="s">
        <v>64</v>
      </c>
      <c r="G3362" s="3">
        <v>2</v>
      </c>
      <c r="H3362" s="3"/>
      <c r="I3362" s="10" t="str">
        <f t="shared" si="52"/>
        <v>05382</v>
      </c>
    </row>
    <row r="3363" spans="1:9">
      <c r="A3363" s="66"/>
      <c r="C3363" s="68">
        <v>5382</v>
      </c>
      <c r="D3363" s="2" t="s">
        <v>65</v>
      </c>
      <c r="E3363" s="19" t="s">
        <v>1150</v>
      </c>
      <c r="F3363" s="69" t="s">
        <v>66</v>
      </c>
      <c r="G3363" s="3">
        <v>5</v>
      </c>
      <c r="H3363" s="3">
        <v>300</v>
      </c>
      <c r="I3363" s="10" t="str">
        <f t="shared" si="52"/>
        <v>05382</v>
      </c>
    </row>
    <row r="3364" spans="1:9">
      <c r="A3364" s="66"/>
      <c r="C3364" s="68">
        <v>5382</v>
      </c>
      <c r="D3364" s="2" t="s">
        <v>67</v>
      </c>
      <c r="E3364" s="22" t="s">
        <v>1153</v>
      </c>
      <c r="F3364" s="69" t="s">
        <v>68</v>
      </c>
      <c r="G3364" s="3">
        <v>12</v>
      </c>
      <c r="H3364" s="3">
        <v>904</v>
      </c>
      <c r="I3364" s="10" t="str">
        <f t="shared" si="52"/>
        <v>05382</v>
      </c>
    </row>
    <row r="3365" spans="1:9">
      <c r="A3365" s="66"/>
      <c r="C3365" s="68">
        <v>5382</v>
      </c>
      <c r="D3365" s="2" t="s">
        <v>69</v>
      </c>
      <c r="E3365" s="21" t="s">
        <v>1152</v>
      </c>
      <c r="F3365" s="69" t="s">
        <v>70</v>
      </c>
      <c r="G3365" s="3">
        <v>13</v>
      </c>
      <c r="H3365" s="3">
        <v>643</v>
      </c>
      <c r="I3365" s="10" t="str">
        <f t="shared" si="52"/>
        <v>05382</v>
      </c>
    </row>
    <row r="3366" spans="1:9">
      <c r="A3366" s="66"/>
      <c r="C3366" s="66">
        <v>5382</v>
      </c>
      <c r="E3366" s="71"/>
      <c r="F3366" s="69" t="s">
        <v>71</v>
      </c>
      <c r="G3366" s="3">
        <v>277</v>
      </c>
      <c r="H3366" s="3">
        <v>25285</v>
      </c>
      <c r="I3366" s="10" t="str">
        <f t="shared" si="52"/>
        <v>05382</v>
      </c>
    </row>
    <row r="3367" spans="1:9">
      <c r="A3367" s="65" t="s">
        <v>279</v>
      </c>
      <c r="B3367" s="2" t="s">
        <v>280</v>
      </c>
      <c r="C3367" s="68">
        <v>55</v>
      </c>
      <c r="D3367" s="2" t="s">
        <v>9</v>
      </c>
      <c r="E3367" s="14" t="s">
        <v>1144</v>
      </c>
      <c r="F3367" s="69" t="s">
        <v>10</v>
      </c>
      <c r="G3367" s="3">
        <v>18</v>
      </c>
      <c r="H3367" s="3"/>
      <c r="I3367" s="10" t="str">
        <f t="shared" si="52"/>
        <v>055</v>
      </c>
    </row>
    <row r="3368" spans="1:9">
      <c r="A3368" s="66"/>
      <c r="C3368" s="68">
        <v>55</v>
      </c>
      <c r="D3368" s="2" t="s">
        <v>11</v>
      </c>
      <c r="E3368" s="14" t="s">
        <v>1144</v>
      </c>
      <c r="F3368" s="69" t="s">
        <v>12</v>
      </c>
      <c r="G3368" s="3"/>
      <c r="H3368" s="3"/>
      <c r="I3368" s="10" t="str">
        <f t="shared" si="52"/>
        <v>055</v>
      </c>
    </row>
    <row r="3369" spans="1:9">
      <c r="A3369" s="66"/>
      <c r="C3369" s="68">
        <v>55</v>
      </c>
      <c r="D3369" s="2" t="s">
        <v>13</v>
      </c>
      <c r="E3369" s="14" t="s">
        <v>1144</v>
      </c>
      <c r="F3369" s="69" t="s">
        <v>14</v>
      </c>
      <c r="G3369" s="3"/>
      <c r="H3369" s="3"/>
      <c r="I3369" s="10" t="str">
        <f t="shared" si="52"/>
        <v>055</v>
      </c>
    </row>
    <row r="3370" spans="1:9">
      <c r="A3370" s="66"/>
      <c r="C3370" s="68">
        <v>55</v>
      </c>
      <c r="D3370" s="2" t="s">
        <v>15</v>
      </c>
      <c r="E3370" s="15" t="s">
        <v>1145</v>
      </c>
      <c r="F3370" s="69" t="s">
        <v>16</v>
      </c>
      <c r="G3370" s="3"/>
      <c r="H3370" s="3"/>
      <c r="I3370" s="10" t="str">
        <f t="shared" si="52"/>
        <v>055</v>
      </c>
    </row>
    <row r="3371" spans="1:9">
      <c r="A3371" s="66"/>
      <c r="C3371" s="68">
        <v>55</v>
      </c>
      <c r="D3371" s="2" t="s">
        <v>17</v>
      </c>
      <c r="E3371" s="14" t="s">
        <v>1144</v>
      </c>
      <c r="F3371" s="69" t="s">
        <v>18</v>
      </c>
      <c r="G3371" s="3">
        <v>18</v>
      </c>
      <c r="H3371" s="3"/>
      <c r="I3371" s="10" t="str">
        <f t="shared" si="52"/>
        <v>055</v>
      </c>
    </row>
    <row r="3372" spans="1:9">
      <c r="A3372" s="66"/>
      <c r="C3372" s="68">
        <v>55</v>
      </c>
      <c r="D3372" s="2" t="s">
        <v>19</v>
      </c>
      <c r="E3372" s="14" t="s">
        <v>1144</v>
      </c>
      <c r="F3372" s="69" t="s">
        <v>20</v>
      </c>
      <c r="G3372" s="3"/>
      <c r="H3372" s="3"/>
      <c r="I3372" s="10" t="str">
        <f t="shared" si="52"/>
        <v>055</v>
      </c>
    </row>
    <row r="3373" spans="1:9">
      <c r="A3373" s="66"/>
      <c r="C3373" s="68">
        <v>55</v>
      </c>
      <c r="D3373" s="2" t="s">
        <v>21</v>
      </c>
      <c r="E3373" s="4"/>
      <c r="F3373" s="69" t="s">
        <v>22</v>
      </c>
      <c r="G3373" s="3">
        <v>1564</v>
      </c>
      <c r="H3373" s="3"/>
      <c r="I3373" s="10" t="str">
        <f t="shared" si="52"/>
        <v>055</v>
      </c>
    </row>
    <row r="3374" spans="1:9">
      <c r="A3374" s="66"/>
      <c r="C3374" s="68">
        <v>55</v>
      </c>
      <c r="D3374" s="2" t="s">
        <v>23</v>
      </c>
      <c r="E3374" s="17" t="s">
        <v>1147</v>
      </c>
      <c r="F3374" s="69" t="s">
        <v>24</v>
      </c>
      <c r="G3374" s="3">
        <v>229</v>
      </c>
      <c r="H3374" s="3">
        <v>23503</v>
      </c>
      <c r="I3374" s="10" t="str">
        <f t="shared" si="52"/>
        <v>055</v>
      </c>
    </row>
    <row r="3375" spans="1:9">
      <c r="A3375" s="66"/>
      <c r="C3375" s="68">
        <v>55</v>
      </c>
      <c r="D3375" s="2" t="s">
        <v>25</v>
      </c>
      <c r="E3375" s="17" t="s">
        <v>1147</v>
      </c>
      <c r="F3375" s="69" t="s">
        <v>26</v>
      </c>
      <c r="G3375" s="3">
        <v>11</v>
      </c>
      <c r="H3375" s="3"/>
      <c r="I3375" s="10" t="str">
        <f t="shared" si="52"/>
        <v>055</v>
      </c>
    </row>
    <row r="3376" spans="1:9">
      <c r="A3376" s="66"/>
      <c r="C3376" s="68">
        <v>55</v>
      </c>
      <c r="D3376" s="2" t="s">
        <v>27</v>
      </c>
      <c r="E3376" s="17" t="s">
        <v>1147</v>
      </c>
      <c r="F3376" s="69" t="s">
        <v>28</v>
      </c>
      <c r="G3376" s="3"/>
      <c r="H3376" s="3"/>
      <c r="I3376" s="10" t="str">
        <f t="shared" si="52"/>
        <v>055</v>
      </c>
    </row>
    <row r="3377" spans="1:9">
      <c r="A3377" s="66"/>
      <c r="C3377" s="68">
        <v>55</v>
      </c>
      <c r="D3377" s="2" t="s">
        <v>29</v>
      </c>
      <c r="E3377" s="18" t="s">
        <v>1148</v>
      </c>
      <c r="F3377" s="69" t="s">
        <v>30</v>
      </c>
      <c r="G3377" s="3">
        <v>58</v>
      </c>
      <c r="H3377" s="3">
        <v>7581</v>
      </c>
      <c r="I3377" s="10" t="str">
        <f t="shared" si="52"/>
        <v>055</v>
      </c>
    </row>
    <row r="3378" spans="1:9">
      <c r="A3378" s="66"/>
      <c r="C3378" s="68">
        <v>55</v>
      </c>
      <c r="D3378" s="2" t="s">
        <v>31</v>
      </c>
      <c r="E3378" s="18" t="s">
        <v>1148</v>
      </c>
      <c r="F3378" s="69" t="s">
        <v>32</v>
      </c>
      <c r="G3378" s="3">
        <v>8</v>
      </c>
      <c r="H3378" s="3"/>
      <c r="I3378" s="10" t="str">
        <f t="shared" si="52"/>
        <v>055</v>
      </c>
    </row>
    <row r="3379" spans="1:9">
      <c r="A3379" s="66"/>
      <c r="C3379" s="68">
        <v>55</v>
      </c>
      <c r="D3379" s="2" t="s">
        <v>33</v>
      </c>
      <c r="E3379" s="18" t="s">
        <v>1148</v>
      </c>
      <c r="F3379" s="69" t="s">
        <v>34</v>
      </c>
      <c r="G3379" s="3">
        <v>1</v>
      </c>
      <c r="H3379" s="3"/>
      <c r="I3379" s="10" t="str">
        <f t="shared" si="52"/>
        <v>055</v>
      </c>
    </row>
    <row r="3380" spans="1:9">
      <c r="A3380" s="66"/>
      <c r="C3380" s="68">
        <v>55</v>
      </c>
      <c r="D3380" s="2" t="s">
        <v>35</v>
      </c>
      <c r="E3380" s="19" t="s">
        <v>1150</v>
      </c>
      <c r="F3380" s="69" t="s">
        <v>36</v>
      </c>
      <c r="G3380" s="3">
        <v>49</v>
      </c>
      <c r="H3380" s="3">
        <v>3997</v>
      </c>
      <c r="I3380" s="10" t="str">
        <f t="shared" si="52"/>
        <v>055</v>
      </c>
    </row>
    <row r="3381" spans="1:9">
      <c r="A3381" s="66"/>
      <c r="C3381" s="68">
        <v>55</v>
      </c>
      <c r="D3381" s="2" t="s">
        <v>37</v>
      </c>
      <c r="E3381" s="23" t="s">
        <v>1149</v>
      </c>
      <c r="F3381" s="69" t="s">
        <v>38</v>
      </c>
      <c r="G3381" s="3">
        <v>18</v>
      </c>
      <c r="H3381" s="3">
        <v>2933</v>
      </c>
      <c r="I3381" s="10" t="str">
        <f t="shared" si="52"/>
        <v>055</v>
      </c>
    </row>
    <row r="3382" spans="1:9">
      <c r="A3382" s="66"/>
      <c r="C3382" s="68">
        <v>55</v>
      </c>
      <c r="D3382" s="2" t="s">
        <v>39</v>
      </c>
      <c r="E3382" s="23" t="s">
        <v>1149</v>
      </c>
      <c r="F3382" s="69" t="s">
        <v>40</v>
      </c>
      <c r="G3382" s="3">
        <v>43</v>
      </c>
      <c r="H3382" s="3">
        <v>3622</v>
      </c>
      <c r="I3382" s="10" t="str">
        <f t="shared" si="52"/>
        <v>055</v>
      </c>
    </row>
    <row r="3383" spans="1:9">
      <c r="A3383" s="66"/>
      <c r="C3383" s="68">
        <v>55</v>
      </c>
      <c r="D3383" s="2" t="s">
        <v>41</v>
      </c>
      <c r="E3383" s="16" t="s">
        <v>1146</v>
      </c>
      <c r="F3383" s="69" t="s">
        <v>42</v>
      </c>
      <c r="G3383" s="3">
        <v>1</v>
      </c>
      <c r="H3383" s="3"/>
      <c r="I3383" s="10" t="str">
        <f t="shared" si="52"/>
        <v>055</v>
      </c>
    </row>
    <row r="3384" spans="1:9">
      <c r="A3384" s="66"/>
      <c r="C3384" s="68">
        <v>55</v>
      </c>
      <c r="D3384" s="2" t="s">
        <v>43</v>
      </c>
      <c r="E3384" s="16" t="s">
        <v>1146</v>
      </c>
      <c r="F3384" s="69" t="s">
        <v>44</v>
      </c>
      <c r="G3384" s="3">
        <v>70</v>
      </c>
      <c r="H3384" s="3">
        <v>16594</v>
      </c>
      <c r="I3384" s="10" t="str">
        <f t="shared" si="52"/>
        <v>055</v>
      </c>
    </row>
    <row r="3385" spans="1:9">
      <c r="A3385" s="66"/>
      <c r="C3385" s="68">
        <v>55</v>
      </c>
      <c r="D3385" s="2" t="s">
        <v>45</v>
      </c>
      <c r="E3385" s="16" t="s">
        <v>1146</v>
      </c>
      <c r="F3385" s="69" t="s">
        <v>46</v>
      </c>
      <c r="G3385" s="3">
        <v>9</v>
      </c>
      <c r="H3385" s="3">
        <v>1911</v>
      </c>
      <c r="I3385" s="10" t="str">
        <f t="shared" si="52"/>
        <v>055</v>
      </c>
    </row>
    <row r="3386" spans="1:9">
      <c r="A3386" s="66"/>
      <c r="C3386" s="68">
        <v>55</v>
      </c>
      <c r="D3386" s="2" t="s">
        <v>47</v>
      </c>
      <c r="E3386" s="16" t="s">
        <v>1146</v>
      </c>
      <c r="F3386" s="69" t="s">
        <v>48</v>
      </c>
      <c r="G3386" s="3">
        <v>115</v>
      </c>
      <c r="H3386" s="3">
        <v>13395</v>
      </c>
      <c r="I3386" s="10" t="str">
        <f t="shared" si="52"/>
        <v>055</v>
      </c>
    </row>
    <row r="3387" spans="1:9">
      <c r="A3387" s="66"/>
      <c r="C3387" s="68">
        <v>55</v>
      </c>
      <c r="D3387" s="2" t="s">
        <v>49</v>
      </c>
      <c r="E3387" s="14" t="s">
        <v>1144</v>
      </c>
      <c r="F3387" s="69" t="s">
        <v>50</v>
      </c>
      <c r="G3387" s="3">
        <v>121</v>
      </c>
      <c r="H3387" s="3">
        <v>7336</v>
      </c>
      <c r="I3387" s="10" t="str">
        <f t="shared" si="52"/>
        <v>055</v>
      </c>
    </row>
    <row r="3388" spans="1:9">
      <c r="A3388" s="66"/>
      <c r="C3388" s="68">
        <v>55</v>
      </c>
      <c r="D3388" s="2" t="s">
        <v>51</v>
      </c>
      <c r="E3388" s="15" t="s">
        <v>1145</v>
      </c>
      <c r="F3388" s="69" t="s">
        <v>52</v>
      </c>
      <c r="G3388" s="3">
        <v>24</v>
      </c>
      <c r="H3388" s="3"/>
      <c r="I3388" s="10" t="str">
        <f t="shared" si="52"/>
        <v>055</v>
      </c>
    </row>
    <row r="3389" spans="1:9">
      <c r="A3389" s="66"/>
      <c r="C3389" s="68">
        <v>55</v>
      </c>
      <c r="D3389" s="2" t="s">
        <v>53</v>
      </c>
      <c r="E3389" s="15" t="s">
        <v>1145</v>
      </c>
      <c r="F3389" s="69" t="s">
        <v>54</v>
      </c>
      <c r="G3389" s="3">
        <v>258</v>
      </c>
      <c r="H3389" s="3">
        <v>17185</v>
      </c>
      <c r="I3389" s="10" t="str">
        <f t="shared" si="52"/>
        <v>055</v>
      </c>
    </row>
    <row r="3390" spans="1:9">
      <c r="A3390" s="66"/>
      <c r="C3390" s="68">
        <v>55</v>
      </c>
      <c r="D3390" s="2" t="s">
        <v>55</v>
      </c>
      <c r="E3390" s="21" t="s">
        <v>1152</v>
      </c>
      <c r="F3390" s="69" t="s">
        <v>56</v>
      </c>
      <c r="G3390" s="3">
        <v>26</v>
      </c>
      <c r="H3390" s="3"/>
      <c r="I3390" s="10" t="str">
        <f t="shared" si="52"/>
        <v>055</v>
      </c>
    </row>
    <row r="3391" spans="1:9">
      <c r="A3391" s="66"/>
      <c r="C3391" s="68">
        <v>55</v>
      </c>
      <c r="D3391" s="2" t="s">
        <v>57</v>
      </c>
      <c r="E3391" s="21" t="s">
        <v>1152</v>
      </c>
      <c r="F3391" s="69" t="s">
        <v>58</v>
      </c>
      <c r="G3391" s="3">
        <v>48</v>
      </c>
      <c r="H3391" s="3">
        <v>5426</v>
      </c>
      <c r="I3391" s="10" t="str">
        <f t="shared" si="52"/>
        <v>055</v>
      </c>
    </row>
    <row r="3392" spans="1:9">
      <c r="A3392" s="66"/>
      <c r="C3392" s="68">
        <v>55</v>
      </c>
      <c r="D3392" s="2" t="s">
        <v>59</v>
      </c>
      <c r="E3392" s="21" t="s">
        <v>1152</v>
      </c>
      <c r="F3392" s="69" t="s">
        <v>60</v>
      </c>
      <c r="G3392" s="3">
        <v>248</v>
      </c>
      <c r="H3392" s="3">
        <v>36388</v>
      </c>
      <c r="I3392" s="10" t="str">
        <f t="shared" si="52"/>
        <v>055</v>
      </c>
    </row>
    <row r="3393" spans="1:9">
      <c r="A3393" s="66"/>
      <c r="C3393" s="68">
        <v>55</v>
      </c>
      <c r="D3393" s="2" t="s">
        <v>61</v>
      </c>
      <c r="E3393" s="20" t="s">
        <v>1151</v>
      </c>
      <c r="F3393" s="69" t="s">
        <v>62</v>
      </c>
      <c r="G3393" s="3">
        <v>33</v>
      </c>
      <c r="H3393" s="3">
        <v>8111</v>
      </c>
      <c r="I3393" s="10" t="str">
        <f t="shared" si="52"/>
        <v>055</v>
      </c>
    </row>
    <row r="3394" spans="1:9">
      <c r="A3394" s="66"/>
      <c r="C3394" s="68">
        <v>55</v>
      </c>
      <c r="D3394" s="2" t="s">
        <v>63</v>
      </c>
      <c r="E3394" s="20" t="s">
        <v>1151</v>
      </c>
      <c r="F3394" s="69" t="s">
        <v>64</v>
      </c>
      <c r="G3394" s="3">
        <v>5</v>
      </c>
      <c r="H3394" s="3"/>
      <c r="I3394" s="10" t="str">
        <f t="shared" si="52"/>
        <v>055</v>
      </c>
    </row>
    <row r="3395" spans="1:9">
      <c r="A3395" s="66"/>
      <c r="C3395" s="68">
        <v>55</v>
      </c>
      <c r="D3395" s="2" t="s">
        <v>65</v>
      </c>
      <c r="E3395" s="19" t="s">
        <v>1150</v>
      </c>
      <c r="F3395" s="69" t="s">
        <v>66</v>
      </c>
      <c r="G3395" s="3">
        <v>57</v>
      </c>
      <c r="H3395" s="3">
        <v>4905</v>
      </c>
      <c r="I3395" s="10" t="str">
        <f t="shared" si="52"/>
        <v>055</v>
      </c>
    </row>
    <row r="3396" spans="1:9">
      <c r="A3396" s="66"/>
      <c r="C3396" s="68">
        <v>55</v>
      </c>
      <c r="D3396" s="2" t="s">
        <v>67</v>
      </c>
      <c r="E3396" s="22" t="s">
        <v>1153</v>
      </c>
      <c r="F3396" s="69" t="s">
        <v>68</v>
      </c>
      <c r="G3396" s="3">
        <v>46</v>
      </c>
      <c r="H3396" s="3"/>
      <c r="I3396" s="10" t="str">
        <f t="shared" si="52"/>
        <v>055</v>
      </c>
    </row>
    <row r="3397" spans="1:9">
      <c r="A3397" s="66"/>
      <c r="C3397" s="68">
        <v>55</v>
      </c>
      <c r="D3397" s="2" t="s">
        <v>69</v>
      </c>
      <c r="E3397" s="21" t="s">
        <v>1152</v>
      </c>
      <c r="F3397" s="69" t="s">
        <v>70</v>
      </c>
      <c r="G3397" s="3">
        <v>86</v>
      </c>
      <c r="H3397" s="3">
        <v>4897</v>
      </c>
      <c r="I3397" s="10" t="str">
        <f t="shared" si="52"/>
        <v>055</v>
      </c>
    </row>
    <row r="3398" spans="1:9">
      <c r="A3398" s="66"/>
      <c r="C3398" s="66">
        <v>55</v>
      </c>
      <c r="E3398" s="71"/>
      <c r="F3398" s="69" t="s">
        <v>71</v>
      </c>
      <c r="G3398" s="3">
        <v>1582</v>
      </c>
      <c r="H3398" s="3">
        <v>168769</v>
      </c>
      <c r="I3398" s="10" t="str">
        <f t="shared" si="52"/>
        <v>055</v>
      </c>
    </row>
    <row r="3399" spans="1:9">
      <c r="A3399" s="65" t="s">
        <v>281</v>
      </c>
      <c r="B3399" s="2" t="s">
        <v>282</v>
      </c>
      <c r="C3399" s="68">
        <v>5512</v>
      </c>
      <c r="D3399" s="2" t="s">
        <v>9</v>
      </c>
      <c r="E3399" s="14" t="s">
        <v>1144</v>
      </c>
      <c r="F3399" s="69" t="s">
        <v>10</v>
      </c>
      <c r="G3399" s="3">
        <v>5</v>
      </c>
      <c r="H3399" s="3"/>
      <c r="I3399" s="10" t="str">
        <f t="shared" si="52"/>
        <v>05512</v>
      </c>
    </row>
    <row r="3400" spans="1:9">
      <c r="A3400" s="66"/>
      <c r="C3400" s="68">
        <v>5512</v>
      </c>
      <c r="D3400" s="2" t="s">
        <v>11</v>
      </c>
      <c r="E3400" s="14" t="s">
        <v>1144</v>
      </c>
      <c r="F3400" s="69" t="s">
        <v>12</v>
      </c>
      <c r="G3400" s="3"/>
      <c r="H3400" s="3"/>
      <c r="I3400" s="10" t="str">
        <f t="shared" si="52"/>
        <v>05512</v>
      </c>
    </row>
    <row r="3401" spans="1:9">
      <c r="A3401" s="66"/>
      <c r="C3401" s="68">
        <v>5512</v>
      </c>
      <c r="D3401" s="2" t="s">
        <v>13</v>
      </c>
      <c r="E3401" s="14" t="s">
        <v>1144</v>
      </c>
      <c r="F3401" s="69" t="s">
        <v>14</v>
      </c>
      <c r="G3401" s="3"/>
      <c r="H3401" s="3"/>
      <c r="I3401" s="10" t="str">
        <f t="shared" ref="I3401:I3464" si="53">IF(A3401="",I3400,A3401)</f>
        <v>05512</v>
      </c>
    </row>
    <row r="3402" spans="1:9">
      <c r="A3402" s="66"/>
      <c r="C3402" s="68">
        <v>5512</v>
      </c>
      <c r="D3402" s="2" t="s">
        <v>15</v>
      </c>
      <c r="E3402" s="15" t="s">
        <v>1145</v>
      </c>
      <c r="F3402" s="69" t="s">
        <v>16</v>
      </c>
      <c r="G3402" s="3"/>
      <c r="H3402" s="3"/>
      <c r="I3402" s="10" t="str">
        <f t="shared" si="53"/>
        <v>05512</v>
      </c>
    </row>
    <row r="3403" spans="1:9">
      <c r="A3403" s="66"/>
      <c r="C3403" s="68">
        <v>5512</v>
      </c>
      <c r="D3403" s="2" t="s">
        <v>17</v>
      </c>
      <c r="E3403" s="14" t="s">
        <v>1144</v>
      </c>
      <c r="F3403" s="69" t="s">
        <v>18</v>
      </c>
      <c r="G3403" s="3">
        <v>5</v>
      </c>
      <c r="H3403" s="3"/>
      <c r="I3403" s="10" t="str">
        <f t="shared" si="53"/>
        <v>05512</v>
      </c>
    </row>
    <row r="3404" spans="1:9">
      <c r="A3404" s="66"/>
      <c r="C3404" s="68">
        <v>5512</v>
      </c>
      <c r="D3404" s="2" t="s">
        <v>19</v>
      </c>
      <c r="E3404" s="14" t="s">
        <v>1144</v>
      </c>
      <c r="F3404" s="69" t="s">
        <v>20</v>
      </c>
      <c r="G3404" s="3"/>
      <c r="H3404" s="3"/>
      <c r="I3404" s="10" t="str">
        <f t="shared" si="53"/>
        <v>05512</v>
      </c>
    </row>
    <row r="3405" spans="1:9">
      <c r="A3405" s="66"/>
      <c r="C3405" s="68">
        <v>5512</v>
      </c>
      <c r="D3405" s="2" t="s">
        <v>21</v>
      </c>
      <c r="E3405" s="4"/>
      <c r="F3405" s="69" t="s">
        <v>22</v>
      </c>
      <c r="G3405" s="3">
        <v>40</v>
      </c>
      <c r="H3405" s="3"/>
      <c r="I3405" s="10" t="str">
        <f t="shared" si="53"/>
        <v>05512</v>
      </c>
    </row>
    <row r="3406" spans="1:9">
      <c r="A3406" s="66"/>
      <c r="C3406" s="68">
        <v>5512</v>
      </c>
      <c r="D3406" s="2" t="s">
        <v>23</v>
      </c>
      <c r="E3406" s="17" t="s">
        <v>1147</v>
      </c>
      <c r="F3406" s="69" t="s">
        <v>24</v>
      </c>
      <c r="G3406" s="3">
        <v>6</v>
      </c>
      <c r="H3406" s="3">
        <v>351</v>
      </c>
      <c r="I3406" s="10" t="str">
        <f t="shared" si="53"/>
        <v>05512</v>
      </c>
    </row>
    <row r="3407" spans="1:9">
      <c r="A3407" s="66"/>
      <c r="C3407" s="68">
        <v>5512</v>
      </c>
      <c r="D3407" s="2" t="s">
        <v>25</v>
      </c>
      <c r="E3407" s="17" t="s">
        <v>1147</v>
      </c>
      <c r="F3407" s="69" t="s">
        <v>26</v>
      </c>
      <c r="G3407" s="3"/>
      <c r="H3407" s="3"/>
      <c r="I3407" s="10" t="str">
        <f t="shared" si="53"/>
        <v>05512</v>
      </c>
    </row>
    <row r="3408" spans="1:9">
      <c r="A3408" s="66"/>
      <c r="C3408" s="68">
        <v>5512</v>
      </c>
      <c r="D3408" s="2" t="s">
        <v>27</v>
      </c>
      <c r="E3408" s="17" t="s">
        <v>1147</v>
      </c>
      <c r="F3408" s="69" t="s">
        <v>28</v>
      </c>
      <c r="G3408" s="3"/>
      <c r="H3408" s="3"/>
      <c r="I3408" s="10" t="str">
        <f t="shared" si="53"/>
        <v>05512</v>
      </c>
    </row>
    <row r="3409" spans="1:9">
      <c r="A3409" s="66"/>
      <c r="C3409" s="68">
        <v>5512</v>
      </c>
      <c r="D3409" s="2" t="s">
        <v>29</v>
      </c>
      <c r="E3409" s="18" t="s">
        <v>1148</v>
      </c>
      <c r="F3409" s="69" t="s">
        <v>30</v>
      </c>
      <c r="G3409" s="3"/>
      <c r="H3409" s="3"/>
      <c r="I3409" s="10" t="str">
        <f t="shared" si="53"/>
        <v>05512</v>
      </c>
    </row>
    <row r="3410" spans="1:9">
      <c r="A3410" s="66"/>
      <c r="C3410" s="68">
        <v>5512</v>
      </c>
      <c r="D3410" s="2" t="s">
        <v>31</v>
      </c>
      <c r="E3410" s="18" t="s">
        <v>1148</v>
      </c>
      <c r="F3410" s="69" t="s">
        <v>32</v>
      </c>
      <c r="G3410" s="3"/>
      <c r="H3410" s="3"/>
      <c r="I3410" s="10" t="str">
        <f t="shared" si="53"/>
        <v>05512</v>
      </c>
    </row>
    <row r="3411" spans="1:9">
      <c r="A3411" s="66"/>
      <c r="C3411" s="68">
        <v>5512</v>
      </c>
      <c r="D3411" s="2" t="s">
        <v>33</v>
      </c>
      <c r="E3411" s="18" t="s">
        <v>1148</v>
      </c>
      <c r="F3411" s="69" t="s">
        <v>34</v>
      </c>
      <c r="G3411" s="3"/>
      <c r="H3411" s="3"/>
      <c r="I3411" s="10" t="str">
        <f t="shared" si="53"/>
        <v>05512</v>
      </c>
    </row>
    <row r="3412" spans="1:9">
      <c r="A3412" s="66"/>
      <c r="C3412" s="68">
        <v>5512</v>
      </c>
      <c r="D3412" s="2" t="s">
        <v>35</v>
      </c>
      <c r="E3412" s="19" t="s">
        <v>1150</v>
      </c>
      <c r="F3412" s="69" t="s">
        <v>36</v>
      </c>
      <c r="G3412" s="3">
        <v>1</v>
      </c>
      <c r="H3412" s="3"/>
      <c r="I3412" s="10" t="str">
        <f t="shared" si="53"/>
        <v>05512</v>
      </c>
    </row>
    <row r="3413" spans="1:9">
      <c r="A3413" s="66"/>
      <c r="C3413" s="68">
        <v>5512</v>
      </c>
      <c r="D3413" s="2" t="s">
        <v>37</v>
      </c>
      <c r="E3413" s="23" t="s">
        <v>1149</v>
      </c>
      <c r="F3413" s="69" t="s">
        <v>38</v>
      </c>
      <c r="G3413" s="3">
        <v>1</v>
      </c>
      <c r="H3413" s="3"/>
      <c r="I3413" s="10" t="str">
        <f t="shared" si="53"/>
        <v>05512</v>
      </c>
    </row>
    <row r="3414" spans="1:9">
      <c r="A3414" s="66"/>
      <c r="C3414" s="68">
        <v>5512</v>
      </c>
      <c r="D3414" s="2" t="s">
        <v>39</v>
      </c>
      <c r="E3414" s="23" t="s">
        <v>1149</v>
      </c>
      <c r="F3414" s="69" t="s">
        <v>40</v>
      </c>
      <c r="G3414" s="3"/>
      <c r="H3414" s="3"/>
      <c r="I3414" s="10" t="str">
        <f t="shared" si="53"/>
        <v>05512</v>
      </c>
    </row>
    <row r="3415" spans="1:9">
      <c r="A3415" s="66"/>
      <c r="C3415" s="68">
        <v>5512</v>
      </c>
      <c r="D3415" s="2" t="s">
        <v>41</v>
      </c>
      <c r="E3415" s="16" t="s">
        <v>1146</v>
      </c>
      <c r="F3415" s="69" t="s">
        <v>42</v>
      </c>
      <c r="G3415" s="3"/>
      <c r="H3415" s="3"/>
      <c r="I3415" s="10" t="str">
        <f t="shared" si="53"/>
        <v>05512</v>
      </c>
    </row>
    <row r="3416" spans="1:9">
      <c r="A3416" s="66"/>
      <c r="C3416" s="68">
        <v>5512</v>
      </c>
      <c r="D3416" s="2" t="s">
        <v>43</v>
      </c>
      <c r="E3416" s="16" t="s">
        <v>1146</v>
      </c>
      <c r="F3416" s="69" t="s">
        <v>44</v>
      </c>
      <c r="G3416" s="3">
        <v>1</v>
      </c>
      <c r="H3416" s="3"/>
      <c r="I3416" s="10" t="str">
        <f t="shared" si="53"/>
        <v>05512</v>
      </c>
    </row>
    <row r="3417" spans="1:9">
      <c r="A3417" s="66"/>
      <c r="C3417" s="68">
        <v>5512</v>
      </c>
      <c r="D3417" s="2" t="s">
        <v>45</v>
      </c>
      <c r="E3417" s="16" t="s">
        <v>1146</v>
      </c>
      <c r="F3417" s="69" t="s">
        <v>46</v>
      </c>
      <c r="G3417" s="3"/>
      <c r="H3417" s="3"/>
      <c r="I3417" s="10" t="str">
        <f t="shared" si="53"/>
        <v>05512</v>
      </c>
    </row>
    <row r="3418" spans="1:9">
      <c r="A3418" s="66"/>
      <c r="C3418" s="68">
        <v>5512</v>
      </c>
      <c r="D3418" s="2" t="s">
        <v>47</v>
      </c>
      <c r="E3418" s="16" t="s">
        <v>1146</v>
      </c>
      <c r="F3418" s="69" t="s">
        <v>48</v>
      </c>
      <c r="G3418" s="3">
        <v>2</v>
      </c>
      <c r="H3418" s="3"/>
      <c r="I3418" s="10" t="str">
        <f t="shared" si="53"/>
        <v>05512</v>
      </c>
    </row>
    <row r="3419" spans="1:9">
      <c r="A3419" s="66"/>
      <c r="C3419" s="68">
        <v>5512</v>
      </c>
      <c r="D3419" s="2" t="s">
        <v>49</v>
      </c>
      <c r="E3419" s="14" t="s">
        <v>1144</v>
      </c>
      <c r="F3419" s="69" t="s">
        <v>50</v>
      </c>
      <c r="G3419" s="3">
        <v>2</v>
      </c>
      <c r="H3419" s="3"/>
      <c r="I3419" s="10" t="str">
        <f t="shared" si="53"/>
        <v>05512</v>
      </c>
    </row>
    <row r="3420" spans="1:9">
      <c r="A3420" s="66"/>
      <c r="C3420" s="68">
        <v>5512</v>
      </c>
      <c r="D3420" s="2" t="s">
        <v>51</v>
      </c>
      <c r="E3420" s="15" t="s">
        <v>1145</v>
      </c>
      <c r="F3420" s="69" t="s">
        <v>52</v>
      </c>
      <c r="G3420" s="3">
        <v>2</v>
      </c>
      <c r="H3420" s="3"/>
      <c r="I3420" s="10" t="str">
        <f t="shared" si="53"/>
        <v>05512</v>
      </c>
    </row>
    <row r="3421" spans="1:9">
      <c r="A3421" s="66"/>
      <c r="C3421" s="68">
        <v>5512</v>
      </c>
      <c r="D3421" s="2" t="s">
        <v>53</v>
      </c>
      <c r="E3421" s="15" t="s">
        <v>1145</v>
      </c>
      <c r="F3421" s="69" t="s">
        <v>54</v>
      </c>
      <c r="G3421" s="3">
        <v>7</v>
      </c>
      <c r="H3421" s="3">
        <v>330</v>
      </c>
      <c r="I3421" s="10" t="str">
        <f t="shared" si="53"/>
        <v>05512</v>
      </c>
    </row>
    <row r="3422" spans="1:9">
      <c r="A3422" s="66"/>
      <c r="C3422" s="68">
        <v>5512</v>
      </c>
      <c r="D3422" s="2" t="s">
        <v>55</v>
      </c>
      <c r="E3422" s="21" t="s">
        <v>1152</v>
      </c>
      <c r="F3422" s="69" t="s">
        <v>56</v>
      </c>
      <c r="G3422" s="3">
        <v>1</v>
      </c>
      <c r="H3422" s="3"/>
      <c r="I3422" s="10" t="str">
        <f t="shared" si="53"/>
        <v>05512</v>
      </c>
    </row>
    <row r="3423" spans="1:9">
      <c r="A3423" s="66"/>
      <c r="C3423" s="68">
        <v>5512</v>
      </c>
      <c r="D3423" s="2" t="s">
        <v>57</v>
      </c>
      <c r="E3423" s="21" t="s">
        <v>1152</v>
      </c>
      <c r="F3423" s="69" t="s">
        <v>58</v>
      </c>
      <c r="G3423" s="3"/>
      <c r="H3423" s="3"/>
      <c r="I3423" s="10" t="str">
        <f t="shared" si="53"/>
        <v>05512</v>
      </c>
    </row>
    <row r="3424" spans="1:9">
      <c r="A3424" s="66"/>
      <c r="C3424" s="68">
        <v>5512</v>
      </c>
      <c r="D3424" s="2" t="s">
        <v>59</v>
      </c>
      <c r="E3424" s="21" t="s">
        <v>1152</v>
      </c>
      <c r="F3424" s="69" t="s">
        <v>60</v>
      </c>
      <c r="G3424" s="3">
        <v>8</v>
      </c>
      <c r="H3424" s="3">
        <v>1080</v>
      </c>
      <c r="I3424" s="10" t="str">
        <f t="shared" si="53"/>
        <v>05512</v>
      </c>
    </row>
    <row r="3425" spans="1:9">
      <c r="A3425" s="66"/>
      <c r="C3425" s="68">
        <v>5512</v>
      </c>
      <c r="D3425" s="2" t="s">
        <v>61</v>
      </c>
      <c r="E3425" s="20" t="s">
        <v>1151</v>
      </c>
      <c r="F3425" s="69" t="s">
        <v>62</v>
      </c>
      <c r="G3425" s="3">
        <v>3</v>
      </c>
      <c r="H3425" s="3"/>
      <c r="I3425" s="10" t="str">
        <f t="shared" si="53"/>
        <v>05512</v>
      </c>
    </row>
    <row r="3426" spans="1:9">
      <c r="A3426" s="66"/>
      <c r="C3426" s="68">
        <v>5512</v>
      </c>
      <c r="D3426" s="2" t="s">
        <v>63</v>
      </c>
      <c r="E3426" s="20" t="s">
        <v>1151</v>
      </c>
      <c r="F3426" s="69" t="s">
        <v>64</v>
      </c>
      <c r="G3426" s="3"/>
      <c r="H3426" s="3"/>
      <c r="I3426" s="10" t="str">
        <f t="shared" si="53"/>
        <v>05512</v>
      </c>
    </row>
    <row r="3427" spans="1:9">
      <c r="A3427" s="66"/>
      <c r="C3427" s="68">
        <v>5512</v>
      </c>
      <c r="D3427" s="2" t="s">
        <v>65</v>
      </c>
      <c r="E3427" s="19" t="s">
        <v>1150</v>
      </c>
      <c r="F3427" s="69" t="s">
        <v>66</v>
      </c>
      <c r="G3427" s="3">
        <v>1</v>
      </c>
      <c r="H3427" s="3"/>
      <c r="I3427" s="10" t="str">
        <f t="shared" si="53"/>
        <v>05512</v>
      </c>
    </row>
    <row r="3428" spans="1:9">
      <c r="A3428" s="66"/>
      <c r="C3428" s="68">
        <v>5512</v>
      </c>
      <c r="D3428" s="2" t="s">
        <v>67</v>
      </c>
      <c r="E3428" s="22" t="s">
        <v>1153</v>
      </c>
      <c r="F3428" s="69" t="s">
        <v>68</v>
      </c>
      <c r="G3428" s="3">
        <v>2</v>
      </c>
      <c r="H3428" s="3"/>
      <c r="I3428" s="10" t="str">
        <f t="shared" si="53"/>
        <v>05512</v>
      </c>
    </row>
    <row r="3429" spans="1:9">
      <c r="A3429" s="66"/>
      <c r="C3429" s="68">
        <v>5512</v>
      </c>
      <c r="D3429" s="2" t="s">
        <v>69</v>
      </c>
      <c r="E3429" s="21" t="s">
        <v>1152</v>
      </c>
      <c r="F3429" s="69" t="s">
        <v>70</v>
      </c>
      <c r="G3429" s="3">
        <v>3</v>
      </c>
      <c r="H3429" s="3"/>
      <c r="I3429" s="10" t="str">
        <f t="shared" si="53"/>
        <v>05512</v>
      </c>
    </row>
    <row r="3430" spans="1:9">
      <c r="A3430" s="66"/>
      <c r="C3430" s="66">
        <v>5512</v>
      </c>
      <c r="E3430" s="71"/>
      <c r="F3430" s="69" t="s">
        <v>71</v>
      </c>
      <c r="G3430" s="3">
        <v>45</v>
      </c>
      <c r="H3430" s="3">
        <v>3949</v>
      </c>
      <c r="I3430" s="10" t="str">
        <f t="shared" si="53"/>
        <v>05512</v>
      </c>
    </row>
    <row r="3431" spans="1:9">
      <c r="A3431" s="65" t="s">
        <v>283</v>
      </c>
      <c r="B3431" s="2" t="s">
        <v>284</v>
      </c>
      <c r="C3431" s="68">
        <v>5513</v>
      </c>
      <c r="D3431" s="2" t="s">
        <v>9</v>
      </c>
      <c r="E3431" s="14" t="s">
        <v>1144</v>
      </c>
      <c r="F3431" s="69" t="s">
        <v>10</v>
      </c>
      <c r="G3431" s="3">
        <v>1</v>
      </c>
      <c r="H3431" s="3"/>
      <c r="I3431" s="10" t="str">
        <f t="shared" si="53"/>
        <v>05513</v>
      </c>
    </row>
    <row r="3432" spans="1:9">
      <c r="A3432" s="66"/>
      <c r="C3432" s="68">
        <v>5513</v>
      </c>
      <c r="D3432" s="2" t="s">
        <v>11</v>
      </c>
      <c r="E3432" s="14" t="s">
        <v>1144</v>
      </c>
      <c r="F3432" s="69" t="s">
        <v>12</v>
      </c>
      <c r="G3432" s="3"/>
      <c r="H3432" s="3"/>
      <c r="I3432" s="10" t="str">
        <f t="shared" si="53"/>
        <v>05513</v>
      </c>
    </row>
    <row r="3433" spans="1:9">
      <c r="A3433" s="66"/>
      <c r="C3433" s="68">
        <v>5513</v>
      </c>
      <c r="D3433" s="2" t="s">
        <v>13</v>
      </c>
      <c r="E3433" s="14" t="s">
        <v>1144</v>
      </c>
      <c r="F3433" s="69" t="s">
        <v>14</v>
      </c>
      <c r="G3433" s="3"/>
      <c r="H3433" s="3"/>
      <c r="I3433" s="10" t="str">
        <f t="shared" si="53"/>
        <v>05513</v>
      </c>
    </row>
    <row r="3434" spans="1:9">
      <c r="A3434" s="66"/>
      <c r="C3434" s="68">
        <v>5513</v>
      </c>
      <c r="D3434" s="2" t="s">
        <v>15</v>
      </c>
      <c r="E3434" s="15" t="s">
        <v>1145</v>
      </c>
      <c r="F3434" s="69" t="s">
        <v>16</v>
      </c>
      <c r="G3434" s="3"/>
      <c r="H3434" s="3"/>
      <c r="I3434" s="10" t="str">
        <f t="shared" si="53"/>
        <v>05513</v>
      </c>
    </row>
    <row r="3435" spans="1:9">
      <c r="A3435" s="66"/>
      <c r="C3435" s="68">
        <v>5513</v>
      </c>
      <c r="D3435" s="2" t="s">
        <v>17</v>
      </c>
      <c r="E3435" s="14" t="s">
        <v>1144</v>
      </c>
      <c r="F3435" s="69" t="s">
        <v>18</v>
      </c>
      <c r="G3435" s="3">
        <v>1</v>
      </c>
      <c r="H3435" s="3"/>
      <c r="I3435" s="10" t="str">
        <f t="shared" si="53"/>
        <v>05513</v>
      </c>
    </row>
    <row r="3436" spans="1:9">
      <c r="A3436" s="66"/>
      <c r="C3436" s="68">
        <v>5513</v>
      </c>
      <c r="D3436" s="2" t="s">
        <v>19</v>
      </c>
      <c r="E3436" s="14" t="s">
        <v>1144</v>
      </c>
      <c r="F3436" s="69" t="s">
        <v>20</v>
      </c>
      <c r="G3436" s="3"/>
      <c r="H3436" s="3"/>
      <c r="I3436" s="10" t="str">
        <f t="shared" si="53"/>
        <v>05513</v>
      </c>
    </row>
    <row r="3437" spans="1:9">
      <c r="A3437" s="66"/>
      <c r="C3437" s="68">
        <v>5513</v>
      </c>
      <c r="D3437" s="2" t="s">
        <v>21</v>
      </c>
      <c r="E3437" s="4"/>
      <c r="F3437" s="69" t="s">
        <v>22</v>
      </c>
      <c r="G3437" s="3">
        <v>75</v>
      </c>
      <c r="H3437" s="3"/>
      <c r="I3437" s="10" t="str">
        <f t="shared" si="53"/>
        <v>05513</v>
      </c>
    </row>
    <row r="3438" spans="1:9">
      <c r="A3438" s="66"/>
      <c r="C3438" s="68">
        <v>5513</v>
      </c>
      <c r="D3438" s="2" t="s">
        <v>23</v>
      </c>
      <c r="E3438" s="17" t="s">
        <v>1147</v>
      </c>
      <c r="F3438" s="69" t="s">
        <v>24</v>
      </c>
      <c r="G3438" s="3">
        <v>15</v>
      </c>
      <c r="H3438" s="3">
        <v>1133</v>
      </c>
      <c r="I3438" s="10" t="str">
        <f t="shared" si="53"/>
        <v>05513</v>
      </c>
    </row>
    <row r="3439" spans="1:9">
      <c r="A3439" s="66"/>
      <c r="C3439" s="68">
        <v>5513</v>
      </c>
      <c r="D3439" s="2" t="s">
        <v>25</v>
      </c>
      <c r="E3439" s="17" t="s">
        <v>1147</v>
      </c>
      <c r="F3439" s="69" t="s">
        <v>26</v>
      </c>
      <c r="G3439" s="3">
        <v>1</v>
      </c>
      <c r="H3439" s="3"/>
      <c r="I3439" s="10" t="str">
        <f t="shared" si="53"/>
        <v>05513</v>
      </c>
    </row>
    <row r="3440" spans="1:9">
      <c r="A3440" s="66"/>
      <c r="C3440" s="68">
        <v>5513</v>
      </c>
      <c r="D3440" s="2" t="s">
        <v>27</v>
      </c>
      <c r="E3440" s="17" t="s">
        <v>1147</v>
      </c>
      <c r="F3440" s="69" t="s">
        <v>28</v>
      </c>
      <c r="G3440" s="3"/>
      <c r="H3440" s="3"/>
      <c r="I3440" s="10" t="str">
        <f t="shared" si="53"/>
        <v>05513</v>
      </c>
    </row>
    <row r="3441" spans="1:9">
      <c r="A3441" s="66"/>
      <c r="C3441" s="68">
        <v>5513</v>
      </c>
      <c r="D3441" s="2" t="s">
        <v>29</v>
      </c>
      <c r="E3441" s="18" t="s">
        <v>1148</v>
      </c>
      <c r="F3441" s="69" t="s">
        <v>30</v>
      </c>
      <c r="G3441" s="3"/>
      <c r="H3441" s="3"/>
      <c r="I3441" s="10" t="str">
        <f t="shared" si="53"/>
        <v>05513</v>
      </c>
    </row>
    <row r="3442" spans="1:9">
      <c r="A3442" s="66"/>
      <c r="C3442" s="68">
        <v>5513</v>
      </c>
      <c r="D3442" s="2" t="s">
        <v>31</v>
      </c>
      <c r="E3442" s="18" t="s">
        <v>1148</v>
      </c>
      <c r="F3442" s="69" t="s">
        <v>32</v>
      </c>
      <c r="G3442" s="3"/>
      <c r="H3442" s="3"/>
      <c r="I3442" s="10" t="str">
        <f t="shared" si="53"/>
        <v>05513</v>
      </c>
    </row>
    <row r="3443" spans="1:9">
      <c r="A3443" s="66"/>
      <c r="C3443" s="68">
        <v>5513</v>
      </c>
      <c r="D3443" s="2" t="s">
        <v>33</v>
      </c>
      <c r="E3443" s="18" t="s">
        <v>1148</v>
      </c>
      <c r="F3443" s="69" t="s">
        <v>34</v>
      </c>
      <c r="G3443" s="3"/>
      <c r="H3443" s="3"/>
      <c r="I3443" s="10" t="str">
        <f t="shared" si="53"/>
        <v>05513</v>
      </c>
    </row>
    <row r="3444" spans="1:9">
      <c r="A3444" s="66"/>
      <c r="C3444" s="68">
        <v>5513</v>
      </c>
      <c r="D3444" s="2" t="s">
        <v>35</v>
      </c>
      <c r="E3444" s="19" t="s">
        <v>1150</v>
      </c>
      <c r="F3444" s="69" t="s">
        <v>36</v>
      </c>
      <c r="G3444" s="3">
        <v>2</v>
      </c>
      <c r="H3444" s="3"/>
      <c r="I3444" s="10" t="str">
        <f t="shared" si="53"/>
        <v>05513</v>
      </c>
    </row>
    <row r="3445" spans="1:9">
      <c r="A3445" s="66"/>
      <c r="C3445" s="68">
        <v>5513</v>
      </c>
      <c r="D3445" s="2" t="s">
        <v>37</v>
      </c>
      <c r="E3445" s="23" t="s">
        <v>1149</v>
      </c>
      <c r="F3445" s="69" t="s">
        <v>38</v>
      </c>
      <c r="G3445" s="3">
        <v>1</v>
      </c>
      <c r="H3445" s="3"/>
      <c r="I3445" s="10" t="str">
        <f t="shared" si="53"/>
        <v>05513</v>
      </c>
    </row>
    <row r="3446" spans="1:9">
      <c r="A3446" s="66"/>
      <c r="C3446" s="68">
        <v>5513</v>
      </c>
      <c r="D3446" s="2" t="s">
        <v>39</v>
      </c>
      <c r="E3446" s="23" t="s">
        <v>1149</v>
      </c>
      <c r="F3446" s="69" t="s">
        <v>40</v>
      </c>
      <c r="G3446" s="3">
        <v>2</v>
      </c>
      <c r="H3446" s="3"/>
      <c r="I3446" s="10" t="str">
        <f t="shared" si="53"/>
        <v>05513</v>
      </c>
    </row>
    <row r="3447" spans="1:9">
      <c r="A3447" s="66"/>
      <c r="C3447" s="68">
        <v>5513</v>
      </c>
      <c r="D3447" s="2" t="s">
        <v>41</v>
      </c>
      <c r="E3447" s="16" t="s">
        <v>1146</v>
      </c>
      <c r="F3447" s="69" t="s">
        <v>42</v>
      </c>
      <c r="G3447" s="3">
        <v>1</v>
      </c>
      <c r="H3447" s="3"/>
      <c r="I3447" s="10" t="str">
        <f t="shared" si="53"/>
        <v>05513</v>
      </c>
    </row>
    <row r="3448" spans="1:9">
      <c r="A3448" s="66"/>
      <c r="C3448" s="68">
        <v>5513</v>
      </c>
      <c r="D3448" s="2" t="s">
        <v>43</v>
      </c>
      <c r="E3448" s="16" t="s">
        <v>1146</v>
      </c>
      <c r="F3448" s="69" t="s">
        <v>44</v>
      </c>
      <c r="G3448" s="3">
        <v>7</v>
      </c>
      <c r="H3448" s="3"/>
      <c r="I3448" s="10" t="str">
        <f t="shared" si="53"/>
        <v>05513</v>
      </c>
    </row>
    <row r="3449" spans="1:9">
      <c r="A3449" s="66"/>
      <c r="C3449" s="68">
        <v>5513</v>
      </c>
      <c r="D3449" s="2" t="s">
        <v>45</v>
      </c>
      <c r="E3449" s="16" t="s">
        <v>1146</v>
      </c>
      <c r="F3449" s="69" t="s">
        <v>46</v>
      </c>
      <c r="G3449" s="3"/>
      <c r="H3449" s="3"/>
      <c r="I3449" s="10" t="str">
        <f t="shared" si="53"/>
        <v>05513</v>
      </c>
    </row>
    <row r="3450" spans="1:9">
      <c r="A3450" s="66"/>
      <c r="C3450" s="68">
        <v>5513</v>
      </c>
      <c r="D3450" s="2" t="s">
        <v>47</v>
      </c>
      <c r="E3450" s="16" t="s">
        <v>1146</v>
      </c>
      <c r="F3450" s="69" t="s">
        <v>48</v>
      </c>
      <c r="G3450" s="3">
        <v>5</v>
      </c>
      <c r="H3450" s="3"/>
      <c r="I3450" s="10" t="str">
        <f t="shared" si="53"/>
        <v>05513</v>
      </c>
    </row>
    <row r="3451" spans="1:9">
      <c r="A3451" s="66"/>
      <c r="C3451" s="68">
        <v>5513</v>
      </c>
      <c r="D3451" s="2" t="s">
        <v>49</v>
      </c>
      <c r="E3451" s="14" t="s">
        <v>1144</v>
      </c>
      <c r="F3451" s="69" t="s">
        <v>50</v>
      </c>
      <c r="G3451" s="3">
        <v>6</v>
      </c>
      <c r="H3451" s="3"/>
      <c r="I3451" s="10" t="str">
        <f t="shared" si="53"/>
        <v>05513</v>
      </c>
    </row>
    <row r="3452" spans="1:9">
      <c r="A3452" s="66"/>
      <c r="C3452" s="68">
        <v>5513</v>
      </c>
      <c r="D3452" s="2" t="s">
        <v>51</v>
      </c>
      <c r="E3452" s="15" t="s">
        <v>1145</v>
      </c>
      <c r="F3452" s="69" t="s">
        <v>52</v>
      </c>
      <c r="G3452" s="3">
        <v>2</v>
      </c>
      <c r="H3452" s="3"/>
      <c r="I3452" s="10" t="str">
        <f t="shared" si="53"/>
        <v>05513</v>
      </c>
    </row>
    <row r="3453" spans="1:9">
      <c r="A3453" s="66"/>
      <c r="C3453" s="68">
        <v>5513</v>
      </c>
      <c r="D3453" s="2" t="s">
        <v>53</v>
      </c>
      <c r="E3453" s="15" t="s">
        <v>1145</v>
      </c>
      <c r="F3453" s="69" t="s">
        <v>54</v>
      </c>
      <c r="G3453" s="3">
        <v>10</v>
      </c>
      <c r="H3453" s="3">
        <v>780</v>
      </c>
      <c r="I3453" s="10" t="str">
        <f t="shared" si="53"/>
        <v>05513</v>
      </c>
    </row>
    <row r="3454" spans="1:9">
      <c r="A3454" s="66"/>
      <c r="C3454" s="68">
        <v>5513</v>
      </c>
      <c r="D3454" s="2" t="s">
        <v>55</v>
      </c>
      <c r="E3454" s="21" t="s">
        <v>1152</v>
      </c>
      <c r="F3454" s="69" t="s">
        <v>56</v>
      </c>
      <c r="G3454" s="3"/>
      <c r="H3454" s="3"/>
      <c r="I3454" s="10" t="str">
        <f t="shared" si="53"/>
        <v>05513</v>
      </c>
    </row>
    <row r="3455" spans="1:9">
      <c r="A3455" s="66"/>
      <c r="C3455" s="68">
        <v>5513</v>
      </c>
      <c r="D3455" s="2" t="s">
        <v>57</v>
      </c>
      <c r="E3455" s="21" t="s">
        <v>1152</v>
      </c>
      <c r="F3455" s="69" t="s">
        <v>58</v>
      </c>
      <c r="G3455" s="3"/>
      <c r="H3455" s="3"/>
      <c r="I3455" s="10" t="str">
        <f t="shared" si="53"/>
        <v>05513</v>
      </c>
    </row>
    <row r="3456" spans="1:9">
      <c r="A3456" s="66"/>
      <c r="C3456" s="68">
        <v>5513</v>
      </c>
      <c r="D3456" s="2" t="s">
        <v>59</v>
      </c>
      <c r="E3456" s="21" t="s">
        <v>1152</v>
      </c>
      <c r="F3456" s="69" t="s">
        <v>60</v>
      </c>
      <c r="G3456" s="3">
        <v>7</v>
      </c>
      <c r="H3456" s="3">
        <v>807</v>
      </c>
      <c r="I3456" s="10" t="str">
        <f t="shared" si="53"/>
        <v>05513</v>
      </c>
    </row>
    <row r="3457" spans="1:9">
      <c r="A3457" s="66"/>
      <c r="C3457" s="68">
        <v>5513</v>
      </c>
      <c r="D3457" s="2" t="s">
        <v>61</v>
      </c>
      <c r="E3457" s="20" t="s">
        <v>1151</v>
      </c>
      <c r="F3457" s="69" t="s">
        <v>62</v>
      </c>
      <c r="G3457" s="3">
        <v>1</v>
      </c>
      <c r="H3457" s="3"/>
      <c r="I3457" s="10" t="str">
        <f t="shared" si="53"/>
        <v>05513</v>
      </c>
    </row>
    <row r="3458" spans="1:9">
      <c r="A3458" s="66"/>
      <c r="C3458" s="68">
        <v>5513</v>
      </c>
      <c r="D3458" s="2" t="s">
        <v>63</v>
      </c>
      <c r="E3458" s="20" t="s">
        <v>1151</v>
      </c>
      <c r="F3458" s="69" t="s">
        <v>64</v>
      </c>
      <c r="G3458" s="3">
        <v>1</v>
      </c>
      <c r="H3458" s="3"/>
      <c r="I3458" s="10" t="str">
        <f t="shared" si="53"/>
        <v>05513</v>
      </c>
    </row>
    <row r="3459" spans="1:9">
      <c r="A3459" s="66"/>
      <c r="C3459" s="68">
        <v>5513</v>
      </c>
      <c r="D3459" s="2" t="s">
        <v>65</v>
      </c>
      <c r="E3459" s="19" t="s">
        <v>1150</v>
      </c>
      <c r="F3459" s="69" t="s">
        <v>66</v>
      </c>
      <c r="G3459" s="3"/>
      <c r="H3459" s="3"/>
      <c r="I3459" s="10" t="str">
        <f t="shared" si="53"/>
        <v>05513</v>
      </c>
    </row>
    <row r="3460" spans="1:9">
      <c r="A3460" s="66"/>
      <c r="C3460" s="68">
        <v>5513</v>
      </c>
      <c r="D3460" s="2" t="s">
        <v>67</v>
      </c>
      <c r="E3460" s="22" t="s">
        <v>1153</v>
      </c>
      <c r="F3460" s="69" t="s">
        <v>68</v>
      </c>
      <c r="G3460" s="3">
        <v>5</v>
      </c>
      <c r="H3460" s="3">
        <v>279</v>
      </c>
      <c r="I3460" s="10" t="str">
        <f t="shared" si="53"/>
        <v>05513</v>
      </c>
    </row>
    <row r="3461" spans="1:9">
      <c r="A3461" s="66"/>
      <c r="C3461" s="68">
        <v>5513</v>
      </c>
      <c r="D3461" s="2" t="s">
        <v>69</v>
      </c>
      <c r="E3461" s="21" t="s">
        <v>1152</v>
      </c>
      <c r="F3461" s="69" t="s">
        <v>70</v>
      </c>
      <c r="G3461" s="3">
        <v>9</v>
      </c>
      <c r="H3461" s="3">
        <v>632</v>
      </c>
      <c r="I3461" s="10" t="str">
        <f t="shared" si="53"/>
        <v>05513</v>
      </c>
    </row>
    <row r="3462" spans="1:9">
      <c r="A3462" s="66"/>
      <c r="C3462" s="66">
        <v>5513</v>
      </c>
      <c r="E3462" s="71"/>
      <c r="F3462" s="69" t="s">
        <v>71</v>
      </c>
      <c r="G3462" s="3">
        <v>76</v>
      </c>
      <c r="H3462" s="3">
        <v>8548</v>
      </c>
      <c r="I3462" s="10" t="str">
        <f t="shared" si="53"/>
        <v>05513</v>
      </c>
    </row>
    <row r="3463" spans="1:9">
      <c r="A3463" s="65" t="s">
        <v>285</v>
      </c>
      <c r="B3463" s="2" t="s">
        <v>286</v>
      </c>
      <c r="C3463" s="68">
        <v>5515</v>
      </c>
      <c r="D3463" s="2" t="s">
        <v>9</v>
      </c>
      <c r="E3463" s="14" t="s">
        <v>1144</v>
      </c>
      <c r="F3463" s="69" t="s">
        <v>10</v>
      </c>
      <c r="G3463" s="3"/>
      <c r="H3463" s="3"/>
      <c r="I3463" s="10" t="str">
        <f t="shared" si="53"/>
        <v>05515</v>
      </c>
    </row>
    <row r="3464" spans="1:9">
      <c r="A3464" s="66"/>
      <c r="C3464" s="68">
        <v>5515</v>
      </c>
      <c r="D3464" s="2" t="s">
        <v>11</v>
      </c>
      <c r="E3464" s="14" t="s">
        <v>1144</v>
      </c>
      <c r="F3464" s="69" t="s">
        <v>12</v>
      </c>
      <c r="G3464" s="3"/>
      <c r="H3464" s="3"/>
      <c r="I3464" s="10" t="str">
        <f t="shared" si="53"/>
        <v>05515</v>
      </c>
    </row>
    <row r="3465" spans="1:9">
      <c r="A3465" s="66"/>
      <c r="C3465" s="68">
        <v>5515</v>
      </c>
      <c r="D3465" s="2" t="s">
        <v>13</v>
      </c>
      <c r="E3465" s="14" t="s">
        <v>1144</v>
      </c>
      <c r="F3465" s="69" t="s">
        <v>14</v>
      </c>
      <c r="G3465" s="3"/>
      <c r="H3465" s="3"/>
      <c r="I3465" s="10" t="str">
        <f t="shared" ref="I3465:I3528" si="54">IF(A3465="",I3464,A3465)</f>
        <v>05515</v>
      </c>
    </row>
    <row r="3466" spans="1:9">
      <c r="A3466" s="66"/>
      <c r="C3466" s="68">
        <v>5515</v>
      </c>
      <c r="D3466" s="2" t="s">
        <v>15</v>
      </c>
      <c r="E3466" s="15" t="s">
        <v>1145</v>
      </c>
      <c r="F3466" s="69" t="s">
        <v>16</v>
      </c>
      <c r="G3466" s="3"/>
      <c r="H3466" s="3"/>
      <c r="I3466" s="10" t="str">
        <f t="shared" si="54"/>
        <v>05515</v>
      </c>
    </row>
    <row r="3467" spans="1:9">
      <c r="A3467" s="66"/>
      <c r="C3467" s="68">
        <v>5515</v>
      </c>
      <c r="D3467" s="2" t="s">
        <v>17</v>
      </c>
      <c r="E3467" s="14" t="s">
        <v>1144</v>
      </c>
      <c r="F3467" s="69" t="s">
        <v>18</v>
      </c>
      <c r="G3467" s="3"/>
      <c r="H3467" s="3"/>
      <c r="I3467" s="10" t="str">
        <f t="shared" si="54"/>
        <v>05515</v>
      </c>
    </row>
    <row r="3468" spans="1:9">
      <c r="A3468" s="66"/>
      <c r="C3468" s="68">
        <v>5515</v>
      </c>
      <c r="D3468" s="2" t="s">
        <v>19</v>
      </c>
      <c r="E3468" s="14" t="s">
        <v>1144</v>
      </c>
      <c r="F3468" s="69" t="s">
        <v>20</v>
      </c>
      <c r="G3468" s="3"/>
      <c r="H3468" s="3"/>
      <c r="I3468" s="10" t="str">
        <f t="shared" si="54"/>
        <v>05515</v>
      </c>
    </row>
    <row r="3469" spans="1:9">
      <c r="A3469" s="66"/>
      <c r="C3469" s="68">
        <v>5515</v>
      </c>
      <c r="D3469" s="2" t="s">
        <v>21</v>
      </c>
      <c r="E3469" s="4"/>
      <c r="F3469" s="69" t="s">
        <v>22</v>
      </c>
      <c r="G3469" s="3">
        <v>100</v>
      </c>
      <c r="H3469" s="3">
        <v>11032</v>
      </c>
      <c r="I3469" s="10" t="str">
        <f t="shared" si="54"/>
        <v>05515</v>
      </c>
    </row>
    <row r="3470" spans="1:9">
      <c r="A3470" s="66"/>
      <c r="C3470" s="68">
        <v>5515</v>
      </c>
      <c r="D3470" s="2" t="s">
        <v>23</v>
      </c>
      <c r="E3470" s="17" t="s">
        <v>1147</v>
      </c>
      <c r="F3470" s="69" t="s">
        <v>24</v>
      </c>
      <c r="G3470" s="3">
        <v>18</v>
      </c>
      <c r="H3470" s="3">
        <v>2176</v>
      </c>
      <c r="I3470" s="10" t="str">
        <f t="shared" si="54"/>
        <v>05515</v>
      </c>
    </row>
    <row r="3471" spans="1:9">
      <c r="A3471" s="66"/>
      <c r="C3471" s="68">
        <v>5515</v>
      </c>
      <c r="D3471" s="2" t="s">
        <v>25</v>
      </c>
      <c r="E3471" s="17" t="s">
        <v>1147</v>
      </c>
      <c r="F3471" s="69" t="s">
        <v>26</v>
      </c>
      <c r="G3471" s="3">
        <v>1</v>
      </c>
      <c r="H3471" s="3"/>
      <c r="I3471" s="10" t="str">
        <f t="shared" si="54"/>
        <v>05515</v>
      </c>
    </row>
    <row r="3472" spans="1:9">
      <c r="A3472" s="66"/>
      <c r="C3472" s="68">
        <v>5515</v>
      </c>
      <c r="D3472" s="2" t="s">
        <v>27</v>
      </c>
      <c r="E3472" s="17" t="s">
        <v>1147</v>
      </c>
      <c r="F3472" s="69" t="s">
        <v>28</v>
      </c>
      <c r="G3472" s="3"/>
      <c r="H3472" s="3"/>
      <c r="I3472" s="10" t="str">
        <f t="shared" si="54"/>
        <v>05515</v>
      </c>
    </row>
    <row r="3473" spans="1:9">
      <c r="A3473" s="66"/>
      <c r="C3473" s="68">
        <v>5515</v>
      </c>
      <c r="D3473" s="2" t="s">
        <v>29</v>
      </c>
      <c r="E3473" s="18" t="s">
        <v>1148</v>
      </c>
      <c r="F3473" s="69" t="s">
        <v>30</v>
      </c>
      <c r="G3473" s="3"/>
      <c r="H3473" s="3"/>
      <c r="I3473" s="10" t="str">
        <f t="shared" si="54"/>
        <v>05515</v>
      </c>
    </row>
    <row r="3474" spans="1:9">
      <c r="A3474" s="66"/>
      <c r="C3474" s="68">
        <v>5515</v>
      </c>
      <c r="D3474" s="2" t="s">
        <v>31</v>
      </c>
      <c r="E3474" s="18" t="s">
        <v>1148</v>
      </c>
      <c r="F3474" s="69" t="s">
        <v>32</v>
      </c>
      <c r="G3474" s="3">
        <v>1</v>
      </c>
      <c r="H3474" s="3"/>
      <c r="I3474" s="10" t="str">
        <f t="shared" si="54"/>
        <v>05515</v>
      </c>
    </row>
    <row r="3475" spans="1:9">
      <c r="A3475" s="66"/>
      <c r="C3475" s="68">
        <v>5515</v>
      </c>
      <c r="D3475" s="2" t="s">
        <v>33</v>
      </c>
      <c r="E3475" s="18" t="s">
        <v>1148</v>
      </c>
      <c r="F3475" s="69" t="s">
        <v>34</v>
      </c>
      <c r="G3475" s="3"/>
      <c r="H3475" s="3"/>
      <c r="I3475" s="10" t="str">
        <f t="shared" si="54"/>
        <v>05515</v>
      </c>
    </row>
    <row r="3476" spans="1:9">
      <c r="A3476" s="66"/>
      <c r="C3476" s="68">
        <v>5515</v>
      </c>
      <c r="D3476" s="2" t="s">
        <v>35</v>
      </c>
      <c r="E3476" s="19" t="s">
        <v>1150</v>
      </c>
      <c r="F3476" s="69" t="s">
        <v>36</v>
      </c>
      <c r="G3476" s="3">
        <v>2</v>
      </c>
      <c r="H3476" s="3"/>
      <c r="I3476" s="10" t="str">
        <f t="shared" si="54"/>
        <v>05515</v>
      </c>
    </row>
    <row r="3477" spans="1:9">
      <c r="A3477" s="66"/>
      <c r="C3477" s="68">
        <v>5515</v>
      </c>
      <c r="D3477" s="2" t="s">
        <v>37</v>
      </c>
      <c r="E3477" s="23" t="s">
        <v>1149</v>
      </c>
      <c r="F3477" s="69" t="s">
        <v>38</v>
      </c>
      <c r="G3477" s="3">
        <v>1</v>
      </c>
      <c r="H3477" s="3"/>
      <c r="I3477" s="10" t="str">
        <f t="shared" si="54"/>
        <v>05515</v>
      </c>
    </row>
    <row r="3478" spans="1:9">
      <c r="A3478" s="66"/>
      <c r="C3478" s="68">
        <v>5515</v>
      </c>
      <c r="D3478" s="2" t="s">
        <v>39</v>
      </c>
      <c r="E3478" s="23" t="s">
        <v>1149</v>
      </c>
      <c r="F3478" s="69" t="s">
        <v>40</v>
      </c>
      <c r="G3478" s="3">
        <v>5</v>
      </c>
      <c r="H3478" s="3">
        <v>457</v>
      </c>
      <c r="I3478" s="10" t="str">
        <f t="shared" si="54"/>
        <v>05515</v>
      </c>
    </row>
    <row r="3479" spans="1:9">
      <c r="A3479" s="66"/>
      <c r="C3479" s="68">
        <v>5515</v>
      </c>
      <c r="D3479" s="2" t="s">
        <v>41</v>
      </c>
      <c r="E3479" s="16" t="s">
        <v>1146</v>
      </c>
      <c r="F3479" s="69" t="s">
        <v>42</v>
      </c>
      <c r="G3479" s="3"/>
      <c r="H3479" s="3"/>
      <c r="I3479" s="10" t="str">
        <f t="shared" si="54"/>
        <v>05515</v>
      </c>
    </row>
    <row r="3480" spans="1:9">
      <c r="A3480" s="66"/>
      <c r="C3480" s="68">
        <v>5515</v>
      </c>
      <c r="D3480" s="2" t="s">
        <v>43</v>
      </c>
      <c r="E3480" s="16" t="s">
        <v>1146</v>
      </c>
      <c r="F3480" s="69" t="s">
        <v>44</v>
      </c>
      <c r="G3480" s="3">
        <v>4</v>
      </c>
      <c r="H3480" s="3"/>
      <c r="I3480" s="10" t="str">
        <f t="shared" si="54"/>
        <v>05515</v>
      </c>
    </row>
    <row r="3481" spans="1:9">
      <c r="A3481" s="66"/>
      <c r="C3481" s="68">
        <v>5515</v>
      </c>
      <c r="D3481" s="2" t="s">
        <v>45</v>
      </c>
      <c r="E3481" s="16" t="s">
        <v>1146</v>
      </c>
      <c r="F3481" s="69" t="s">
        <v>46</v>
      </c>
      <c r="G3481" s="3"/>
      <c r="H3481" s="3"/>
      <c r="I3481" s="10" t="str">
        <f t="shared" si="54"/>
        <v>05515</v>
      </c>
    </row>
    <row r="3482" spans="1:9">
      <c r="A3482" s="66"/>
      <c r="C3482" s="68">
        <v>5515</v>
      </c>
      <c r="D3482" s="2" t="s">
        <v>47</v>
      </c>
      <c r="E3482" s="16" t="s">
        <v>1146</v>
      </c>
      <c r="F3482" s="69" t="s">
        <v>48</v>
      </c>
      <c r="G3482" s="3">
        <v>3</v>
      </c>
      <c r="H3482" s="3">
        <v>722</v>
      </c>
      <c r="I3482" s="10" t="str">
        <f t="shared" si="54"/>
        <v>05515</v>
      </c>
    </row>
    <row r="3483" spans="1:9">
      <c r="A3483" s="66"/>
      <c r="C3483" s="68">
        <v>5515</v>
      </c>
      <c r="D3483" s="2" t="s">
        <v>49</v>
      </c>
      <c r="E3483" s="14" t="s">
        <v>1144</v>
      </c>
      <c r="F3483" s="69" t="s">
        <v>50</v>
      </c>
      <c r="G3483" s="3">
        <v>8</v>
      </c>
      <c r="H3483" s="3">
        <v>414</v>
      </c>
      <c r="I3483" s="10" t="str">
        <f t="shared" si="54"/>
        <v>05515</v>
      </c>
    </row>
    <row r="3484" spans="1:9">
      <c r="A3484" s="66"/>
      <c r="C3484" s="68">
        <v>5515</v>
      </c>
      <c r="D3484" s="2" t="s">
        <v>51</v>
      </c>
      <c r="E3484" s="15" t="s">
        <v>1145</v>
      </c>
      <c r="F3484" s="69" t="s">
        <v>52</v>
      </c>
      <c r="G3484" s="3"/>
      <c r="H3484" s="3"/>
      <c r="I3484" s="10" t="str">
        <f t="shared" si="54"/>
        <v>05515</v>
      </c>
    </row>
    <row r="3485" spans="1:9">
      <c r="A3485" s="66"/>
      <c r="C3485" s="68">
        <v>5515</v>
      </c>
      <c r="D3485" s="2" t="s">
        <v>53</v>
      </c>
      <c r="E3485" s="15" t="s">
        <v>1145</v>
      </c>
      <c r="F3485" s="69" t="s">
        <v>54</v>
      </c>
      <c r="G3485" s="3">
        <v>8</v>
      </c>
      <c r="H3485" s="3">
        <v>475</v>
      </c>
      <c r="I3485" s="10" t="str">
        <f t="shared" si="54"/>
        <v>05515</v>
      </c>
    </row>
    <row r="3486" spans="1:9">
      <c r="A3486" s="66"/>
      <c r="C3486" s="68">
        <v>5515</v>
      </c>
      <c r="D3486" s="2" t="s">
        <v>55</v>
      </c>
      <c r="E3486" s="21" t="s">
        <v>1152</v>
      </c>
      <c r="F3486" s="69" t="s">
        <v>56</v>
      </c>
      <c r="G3486" s="3">
        <v>5</v>
      </c>
      <c r="H3486" s="3"/>
      <c r="I3486" s="10" t="str">
        <f t="shared" si="54"/>
        <v>05515</v>
      </c>
    </row>
    <row r="3487" spans="1:9">
      <c r="A3487" s="66"/>
      <c r="C3487" s="68">
        <v>5515</v>
      </c>
      <c r="D3487" s="2" t="s">
        <v>57</v>
      </c>
      <c r="E3487" s="21" t="s">
        <v>1152</v>
      </c>
      <c r="F3487" s="69" t="s">
        <v>58</v>
      </c>
      <c r="G3487" s="3">
        <v>6</v>
      </c>
      <c r="H3487" s="3"/>
      <c r="I3487" s="10" t="str">
        <f t="shared" si="54"/>
        <v>05515</v>
      </c>
    </row>
    <row r="3488" spans="1:9">
      <c r="A3488" s="66"/>
      <c r="C3488" s="68">
        <v>5515</v>
      </c>
      <c r="D3488" s="2" t="s">
        <v>59</v>
      </c>
      <c r="E3488" s="21" t="s">
        <v>1152</v>
      </c>
      <c r="F3488" s="69" t="s">
        <v>60</v>
      </c>
      <c r="G3488" s="3">
        <v>12</v>
      </c>
      <c r="H3488" s="3">
        <v>2185</v>
      </c>
      <c r="I3488" s="10" t="str">
        <f t="shared" si="54"/>
        <v>05515</v>
      </c>
    </row>
    <row r="3489" spans="1:9">
      <c r="A3489" s="66"/>
      <c r="C3489" s="68">
        <v>5515</v>
      </c>
      <c r="D3489" s="2" t="s">
        <v>61</v>
      </c>
      <c r="E3489" s="20" t="s">
        <v>1151</v>
      </c>
      <c r="F3489" s="69" t="s">
        <v>62</v>
      </c>
      <c r="G3489" s="3">
        <v>1</v>
      </c>
      <c r="H3489" s="3"/>
      <c r="I3489" s="10" t="str">
        <f t="shared" si="54"/>
        <v>05515</v>
      </c>
    </row>
    <row r="3490" spans="1:9">
      <c r="A3490" s="66"/>
      <c r="C3490" s="68">
        <v>5515</v>
      </c>
      <c r="D3490" s="2" t="s">
        <v>63</v>
      </c>
      <c r="E3490" s="20" t="s">
        <v>1151</v>
      </c>
      <c r="F3490" s="69" t="s">
        <v>64</v>
      </c>
      <c r="G3490" s="3"/>
      <c r="H3490" s="3"/>
      <c r="I3490" s="10" t="str">
        <f t="shared" si="54"/>
        <v>05515</v>
      </c>
    </row>
    <row r="3491" spans="1:9">
      <c r="A3491" s="66"/>
      <c r="C3491" s="68">
        <v>5515</v>
      </c>
      <c r="D3491" s="2" t="s">
        <v>65</v>
      </c>
      <c r="E3491" s="19" t="s">
        <v>1150</v>
      </c>
      <c r="F3491" s="69" t="s">
        <v>66</v>
      </c>
      <c r="G3491" s="3">
        <v>3</v>
      </c>
      <c r="H3491" s="3"/>
      <c r="I3491" s="10" t="str">
        <f t="shared" si="54"/>
        <v>05515</v>
      </c>
    </row>
    <row r="3492" spans="1:9">
      <c r="A3492" s="66"/>
      <c r="C3492" s="68">
        <v>5515</v>
      </c>
      <c r="D3492" s="2" t="s">
        <v>67</v>
      </c>
      <c r="E3492" s="22" t="s">
        <v>1153</v>
      </c>
      <c r="F3492" s="69" t="s">
        <v>68</v>
      </c>
      <c r="G3492" s="3">
        <v>13</v>
      </c>
      <c r="H3492" s="3">
        <v>373</v>
      </c>
      <c r="I3492" s="10" t="str">
        <f t="shared" si="54"/>
        <v>05515</v>
      </c>
    </row>
    <row r="3493" spans="1:9">
      <c r="A3493" s="66"/>
      <c r="C3493" s="68">
        <v>5515</v>
      </c>
      <c r="D3493" s="2" t="s">
        <v>69</v>
      </c>
      <c r="E3493" s="21" t="s">
        <v>1152</v>
      </c>
      <c r="F3493" s="69" t="s">
        <v>70</v>
      </c>
      <c r="G3493" s="3">
        <v>9</v>
      </c>
      <c r="H3493" s="3">
        <v>351</v>
      </c>
      <c r="I3493" s="10" t="str">
        <f t="shared" si="54"/>
        <v>05515</v>
      </c>
    </row>
    <row r="3494" spans="1:9">
      <c r="A3494" s="66"/>
      <c r="C3494" s="66">
        <v>5515</v>
      </c>
      <c r="E3494" s="71"/>
      <c r="F3494" s="69" t="s">
        <v>71</v>
      </c>
      <c r="G3494" s="3">
        <v>100</v>
      </c>
      <c r="H3494" s="3">
        <v>11032</v>
      </c>
      <c r="I3494" s="10" t="str">
        <f t="shared" si="54"/>
        <v>05515</v>
      </c>
    </row>
    <row r="3495" spans="1:9">
      <c r="A3495" s="65" t="s">
        <v>287</v>
      </c>
      <c r="B3495" s="2" t="s">
        <v>288</v>
      </c>
      <c r="C3495" s="68">
        <v>5554</v>
      </c>
      <c r="D3495" s="2" t="s">
        <v>9</v>
      </c>
      <c r="E3495" s="14" t="s">
        <v>1144</v>
      </c>
      <c r="F3495" s="69" t="s">
        <v>10</v>
      </c>
      <c r="G3495" s="3">
        <v>2</v>
      </c>
      <c r="H3495" s="3"/>
      <c r="I3495" s="10" t="str">
        <f t="shared" si="54"/>
        <v>05554</v>
      </c>
    </row>
    <row r="3496" spans="1:9">
      <c r="A3496" s="66"/>
      <c r="C3496" s="68">
        <v>5554</v>
      </c>
      <c r="D3496" s="2" t="s">
        <v>11</v>
      </c>
      <c r="E3496" s="14" t="s">
        <v>1144</v>
      </c>
      <c r="F3496" s="69" t="s">
        <v>12</v>
      </c>
      <c r="G3496" s="3"/>
      <c r="H3496" s="3"/>
      <c r="I3496" s="10" t="str">
        <f t="shared" si="54"/>
        <v>05554</v>
      </c>
    </row>
    <row r="3497" spans="1:9">
      <c r="A3497" s="66"/>
      <c r="C3497" s="68">
        <v>5554</v>
      </c>
      <c r="D3497" s="2" t="s">
        <v>13</v>
      </c>
      <c r="E3497" s="14" t="s">
        <v>1144</v>
      </c>
      <c r="F3497" s="69" t="s">
        <v>14</v>
      </c>
      <c r="G3497" s="3"/>
      <c r="H3497" s="3"/>
      <c r="I3497" s="10" t="str">
        <f t="shared" si="54"/>
        <v>05554</v>
      </c>
    </row>
    <row r="3498" spans="1:9">
      <c r="A3498" s="66"/>
      <c r="C3498" s="68">
        <v>5554</v>
      </c>
      <c r="D3498" s="2" t="s">
        <v>15</v>
      </c>
      <c r="E3498" s="15" t="s">
        <v>1145</v>
      </c>
      <c r="F3498" s="69" t="s">
        <v>16</v>
      </c>
      <c r="G3498" s="3"/>
      <c r="H3498" s="3"/>
      <c r="I3498" s="10" t="str">
        <f t="shared" si="54"/>
        <v>05554</v>
      </c>
    </row>
    <row r="3499" spans="1:9">
      <c r="A3499" s="66"/>
      <c r="C3499" s="68">
        <v>5554</v>
      </c>
      <c r="D3499" s="2" t="s">
        <v>17</v>
      </c>
      <c r="E3499" s="14" t="s">
        <v>1144</v>
      </c>
      <c r="F3499" s="69" t="s">
        <v>18</v>
      </c>
      <c r="G3499" s="3">
        <v>2</v>
      </c>
      <c r="H3499" s="3"/>
      <c r="I3499" s="10" t="str">
        <f t="shared" si="54"/>
        <v>05554</v>
      </c>
    </row>
    <row r="3500" spans="1:9">
      <c r="A3500" s="66"/>
      <c r="C3500" s="68">
        <v>5554</v>
      </c>
      <c r="D3500" s="2" t="s">
        <v>19</v>
      </c>
      <c r="E3500" s="14" t="s">
        <v>1144</v>
      </c>
      <c r="F3500" s="69" t="s">
        <v>20</v>
      </c>
      <c r="G3500" s="3"/>
      <c r="H3500" s="3"/>
      <c r="I3500" s="10" t="str">
        <f t="shared" si="54"/>
        <v>05554</v>
      </c>
    </row>
    <row r="3501" spans="1:9">
      <c r="A3501" s="66"/>
      <c r="C3501" s="68">
        <v>5554</v>
      </c>
      <c r="D3501" s="2" t="s">
        <v>21</v>
      </c>
      <c r="E3501" s="4"/>
      <c r="F3501" s="69" t="s">
        <v>22</v>
      </c>
      <c r="G3501" s="3">
        <v>404</v>
      </c>
      <c r="H3501" s="3"/>
      <c r="I3501" s="10" t="str">
        <f t="shared" si="54"/>
        <v>05554</v>
      </c>
    </row>
    <row r="3502" spans="1:9">
      <c r="A3502" s="66"/>
      <c r="C3502" s="68">
        <v>5554</v>
      </c>
      <c r="D3502" s="2" t="s">
        <v>23</v>
      </c>
      <c r="E3502" s="17" t="s">
        <v>1147</v>
      </c>
      <c r="F3502" s="69" t="s">
        <v>24</v>
      </c>
      <c r="G3502" s="3">
        <v>58</v>
      </c>
      <c r="H3502" s="3">
        <v>4465</v>
      </c>
      <c r="I3502" s="10" t="str">
        <f t="shared" si="54"/>
        <v>05554</v>
      </c>
    </row>
    <row r="3503" spans="1:9">
      <c r="A3503" s="66"/>
      <c r="C3503" s="68">
        <v>5554</v>
      </c>
      <c r="D3503" s="2" t="s">
        <v>25</v>
      </c>
      <c r="E3503" s="17" t="s">
        <v>1147</v>
      </c>
      <c r="F3503" s="69" t="s">
        <v>26</v>
      </c>
      <c r="G3503" s="3"/>
      <c r="H3503" s="3"/>
      <c r="I3503" s="10" t="str">
        <f t="shared" si="54"/>
        <v>05554</v>
      </c>
    </row>
    <row r="3504" spans="1:9">
      <c r="A3504" s="66"/>
      <c r="C3504" s="68">
        <v>5554</v>
      </c>
      <c r="D3504" s="2" t="s">
        <v>27</v>
      </c>
      <c r="E3504" s="17" t="s">
        <v>1147</v>
      </c>
      <c r="F3504" s="69" t="s">
        <v>28</v>
      </c>
      <c r="G3504" s="3"/>
      <c r="H3504" s="3"/>
      <c r="I3504" s="10" t="str">
        <f t="shared" si="54"/>
        <v>05554</v>
      </c>
    </row>
    <row r="3505" spans="1:9">
      <c r="A3505" s="66"/>
      <c r="C3505" s="68">
        <v>5554</v>
      </c>
      <c r="D3505" s="2" t="s">
        <v>29</v>
      </c>
      <c r="E3505" s="18" t="s">
        <v>1148</v>
      </c>
      <c r="F3505" s="69" t="s">
        <v>30</v>
      </c>
      <c r="G3505" s="3">
        <v>25</v>
      </c>
      <c r="H3505" s="3">
        <v>4361</v>
      </c>
      <c r="I3505" s="10" t="str">
        <f t="shared" si="54"/>
        <v>05554</v>
      </c>
    </row>
    <row r="3506" spans="1:9">
      <c r="A3506" s="66"/>
      <c r="C3506" s="68">
        <v>5554</v>
      </c>
      <c r="D3506" s="2" t="s">
        <v>31</v>
      </c>
      <c r="E3506" s="18" t="s">
        <v>1148</v>
      </c>
      <c r="F3506" s="69" t="s">
        <v>32</v>
      </c>
      <c r="G3506" s="3">
        <v>3</v>
      </c>
      <c r="H3506" s="3"/>
      <c r="I3506" s="10" t="str">
        <f t="shared" si="54"/>
        <v>05554</v>
      </c>
    </row>
    <row r="3507" spans="1:9">
      <c r="A3507" s="66"/>
      <c r="C3507" s="68">
        <v>5554</v>
      </c>
      <c r="D3507" s="2" t="s">
        <v>33</v>
      </c>
      <c r="E3507" s="18" t="s">
        <v>1148</v>
      </c>
      <c r="F3507" s="69" t="s">
        <v>34</v>
      </c>
      <c r="G3507" s="3"/>
      <c r="H3507" s="3"/>
      <c r="I3507" s="10" t="str">
        <f t="shared" si="54"/>
        <v>05554</v>
      </c>
    </row>
    <row r="3508" spans="1:9">
      <c r="A3508" s="66"/>
      <c r="C3508" s="68">
        <v>5554</v>
      </c>
      <c r="D3508" s="2" t="s">
        <v>35</v>
      </c>
      <c r="E3508" s="19" t="s">
        <v>1150</v>
      </c>
      <c r="F3508" s="69" t="s">
        <v>36</v>
      </c>
      <c r="G3508" s="3">
        <v>17</v>
      </c>
      <c r="H3508" s="3">
        <v>1554</v>
      </c>
      <c r="I3508" s="10" t="str">
        <f t="shared" si="54"/>
        <v>05554</v>
      </c>
    </row>
    <row r="3509" spans="1:9">
      <c r="A3509" s="66"/>
      <c r="C3509" s="68">
        <v>5554</v>
      </c>
      <c r="D3509" s="2" t="s">
        <v>37</v>
      </c>
      <c r="E3509" s="23" t="s">
        <v>1149</v>
      </c>
      <c r="F3509" s="69" t="s">
        <v>38</v>
      </c>
      <c r="G3509" s="3">
        <v>4</v>
      </c>
      <c r="H3509" s="3"/>
      <c r="I3509" s="10" t="str">
        <f t="shared" si="54"/>
        <v>05554</v>
      </c>
    </row>
    <row r="3510" spans="1:9">
      <c r="A3510" s="66"/>
      <c r="C3510" s="68">
        <v>5554</v>
      </c>
      <c r="D3510" s="2" t="s">
        <v>39</v>
      </c>
      <c r="E3510" s="23" t="s">
        <v>1149</v>
      </c>
      <c r="F3510" s="69" t="s">
        <v>40</v>
      </c>
      <c r="G3510" s="3">
        <v>18</v>
      </c>
      <c r="H3510" s="3">
        <v>2098</v>
      </c>
      <c r="I3510" s="10" t="str">
        <f t="shared" si="54"/>
        <v>05554</v>
      </c>
    </row>
    <row r="3511" spans="1:9">
      <c r="A3511" s="66"/>
      <c r="C3511" s="68">
        <v>5554</v>
      </c>
      <c r="D3511" s="2" t="s">
        <v>41</v>
      </c>
      <c r="E3511" s="16" t="s">
        <v>1146</v>
      </c>
      <c r="F3511" s="69" t="s">
        <v>42</v>
      </c>
      <c r="G3511" s="3"/>
      <c r="H3511" s="3"/>
      <c r="I3511" s="10" t="str">
        <f t="shared" si="54"/>
        <v>05554</v>
      </c>
    </row>
    <row r="3512" spans="1:9">
      <c r="A3512" s="66"/>
      <c r="C3512" s="68">
        <v>5554</v>
      </c>
      <c r="D3512" s="2" t="s">
        <v>43</v>
      </c>
      <c r="E3512" s="16" t="s">
        <v>1146</v>
      </c>
      <c r="F3512" s="69" t="s">
        <v>44</v>
      </c>
      <c r="G3512" s="3">
        <v>15</v>
      </c>
      <c r="H3512" s="3"/>
      <c r="I3512" s="10" t="str">
        <f t="shared" si="54"/>
        <v>05554</v>
      </c>
    </row>
    <row r="3513" spans="1:9">
      <c r="A3513" s="66"/>
      <c r="C3513" s="68">
        <v>5554</v>
      </c>
      <c r="D3513" s="2" t="s">
        <v>45</v>
      </c>
      <c r="E3513" s="16" t="s">
        <v>1146</v>
      </c>
      <c r="F3513" s="69" t="s">
        <v>46</v>
      </c>
      <c r="G3513" s="3"/>
      <c r="H3513" s="3"/>
      <c r="I3513" s="10" t="str">
        <f t="shared" si="54"/>
        <v>05554</v>
      </c>
    </row>
    <row r="3514" spans="1:9">
      <c r="A3514" s="66"/>
      <c r="C3514" s="68">
        <v>5554</v>
      </c>
      <c r="D3514" s="2" t="s">
        <v>47</v>
      </c>
      <c r="E3514" s="16" t="s">
        <v>1146</v>
      </c>
      <c r="F3514" s="69" t="s">
        <v>48</v>
      </c>
      <c r="G3514" s="3">
        <v>37</v>
      </c>
      <c r="H3514" s="3">
        <v>3167</v>
      </c>
      <c r="I3514" s="10" t="str">
        <f t="shared" si="54"/>
        <v>05554</v>
      </c>
    </row>
    <row r="3515" spans="1:9">
      <c r="A3515" s="66"/>
      <c r="C3515" s="68">
        <v>5554</v>
      </c>
      <c r="D3515" s="2" t="s">
        <v>49</v>
      </c>
      <c r="E3515" s="14" t="s">
        <v>1144</v>
      </c>
      <c r="F3515" s="69" t="s">
        <v>50</v>
      </c>
      <c r="G3515" s="3">
        <v>19</v>
      </c>
      <c r="H3515" s="3"/>
      <c r="I3515" s="10" t="str">
        <f t="shared" si="54"/>
        <v>05554</v>
      </c>
    </row>
    <row r="3516" spans="1:9">
      <c r="A3516" s="66"/>
      <c r="C3516" s="68">
        <v>5554</v>
      </c>
      <c r="D3516" s="2" t="s">
        <v>51</v>
      </c>
      <c r="E3516" s="15" t="s">
        <v>1145</v>
      </c>
      <c r="F3516" s="69" t="s">
        <v>52</v>
      </c>
      <c r="G3516" s="3">
        <v>5</v>
      </c>
      <c r="H3516" s="3"/>
      <c r="I3516" s="10" t="str">
        <f t="shared" si="54"/>
        <v>05554</v>
      </c>
    </row>
    <row r="3517" spans="1:9">
      <c r="A3517" s="66"/>
      <c r="C3517" s="68">
        <v>5554</v>
      </c>
      <c r="D3517" s="2" t="s">
        <v>53</v>
      </c>
      <c r="E3517" s="15" t="s">
        <v>1145</v>
      </c>
      <c r="F3517" s="69" t="s">
        <v>54</v>
      </c>
      <c r="G3517" s="3">
        <v>77</v>
      </c>
      <c r="H3517" s="3">
        <v>5717</v>
      </c>
      <c r="I3517" s="10" t="str">
        <f t="shared" si="54"/>
        <v>05554</v>
      </c>
    </row>
    <row r="3518" spans="1:9">
      <c r="A3518" s="66"/>
      <c r="C3518" s="68">
        <v>5554</v>
      </c>
      <c r="D3518" s="2" t="s">
        <v>55</v>
      </c>
      <c r="E3518" s="21" t="s">
        <v>1152</v>
      </c>
      <c r="F3518" s="69" t="s">
        <v>56</v>
      </c>
      <c r="G3518" s="3">
        <v>5</v>
      </c>
      <c r="H3518" s="3"/>
      <c r="I3518" s="10" t="str">
        <f t="shared" si="54"/>
        <v>05554</v>
      </c>
    </row>
    <row r="3519" spans="1:9">
      <c r="A3519" s="66"/>
      <c r="C3519" s="68">
        <v>5554</v>
      </c>
      <c r="D3519" s="2" t="s">
        <v>57</v>
      </c>
      <c r="E3519" s="21" t="s">
        <v>1152</v>
      </c>
      <c r="F3519" s="69" t="s">
        <v>58</v>
      </c>
      <c r="G3519" s="3">
        <v>14</v>
      </c>
      <c r="H3519" s="3">
        <v>2212</v>
      </c>
      <c r="I3519" s="10" t="str">
        <f t="shared" si="54"/>
        <v>05554</v>
      </c>
    </row>
    <row r="3520" spans="1:9">
      <c r="A3520" s="66"/>
      <c r="C3520" s="68">
        <v>5554</v>
      </c>
      <c r="D3520" s="2" t="s">
        <v>59</v>
      </c>
      <c r="E3520" s="21" t="s">
        <v>1152</v>
      </c>
      <c r="F3520" s="69" t="s">
        <v>60</v>
      </c>
      <c r="G3520" s="3">
        <v>63</v>
      </c>
      <c r="H3520" s="3">
        <v>8588</v>
      </c>
      <c r="I3520" s="10" t="str">
        <f t="shared" si="54"/>
        <v>05554</v>
      </c>
    </row>
    <row r="3521" spans="1:9">
      <c r="A3521" s="66"/>
      <c r="C3521" s="68">
        <v>5554</v>
      </c>
      <c r="D3521" s="2" t="s">
        <v>61</v>
      </c>
      <c r="E3521" s="20" t="s">
        <v>1151</v>
      </c>
      <c r="F3521" s="69" t="s">
        <v>62</v>
      </c>
      <c r="G3521" s="3">
        <v>7</v>
      </c>
      <c r="H3521" s="3">
        <v>2178</v>
      </c>
      <c r="I3521" s="10" t="str">
        <f t="shared" si="54"/>
        <v>05554</v>
      </c>
    </row>
    <row r="3522" spans="1:9">
      <c r="A3522" s="66"/>
      <c r="C3522" s="68">
        <v>5554</v>
      </c>
      <c r="D3522" s="2" t="s">
        <v>63</v>
      </c>
      <c r="E3522" s="20" t="s">
        <v>1151</v>
      </c>
      <c r="F3522" s="69" t="s">
        <v>64</v>
      </c>
      <c r="G3522" s="3"/>
      <c r="H3522" s="3"/>
      <c r="I3522" s="10" t="str">
        <f t="shared" si="54"/>
        <v>05554</v>
      </c>
    </row>
    <row r="3523" spans="1:9">
      <c r="A3523" s="66"/>
      <c r="C3523" s="68">
        <v>5554</v>
      </c>
      <c r="D3523" s="2" t="s">
        <v>65</v>
      </c>
      <c r="E3523" s="19" t="s">
        <v>1150</v>
      </c>
      <c r="F3523" s="69" t="s">
        <v>66</v>
      </c>
      <c r="G3523" s="3">
        <v>19</v>
      </c>
      <c r="H3523" s="3">
        <v>2252</v>
      </c>
      <c r="I3523" s="10" t="str">
        <f t="shared" si="54"/>
        <v>05554</v>
      </c>
    </row>
    <row r="3524" spans="1:9">
      <c r="A3524" s="66"/>
      <c r="C3524" s="68">
        <v>5554</v>
      </c>
      <c r="D3524" s="2" t="s">
        <v>67</v>
      </c>
      <c r="E3524" s="22" t="s">
        <v>1153</v>
      </c>
      <c r="F3524" s="69" t="s">
        <v>68</v>
      </c>
      <c r="G3524" s="3">
        <v>4</v>
      </c>
      <c r="H3524" s="3">
        <v>209</v>
      </c>
      <c r="I3524" s="10" t="str">
        <f t="shared" si="54"/>
        <v>05554</v>
      </c>
    </row>
    <row r="3525" spans="1:9">
      <c r="A3525" s="66"/>
      <c r="C3525" s="68">
        <v>5554</v>
      </c>
      <c r="D3525" s="2" t="s">
        <v>69</v>
      </c>
      <c r="E3525" s="21" t="s">
        <v>1152</v>
      </c>
      <c r="F3525" s="69" t="s">
        <v>70</v>
      </c>
      <c r="G3525" s="3">
        <v>14</v>
      </c>
      <c r="H3525" s="3">
        <v>458</v>
      </c>
      <c r="I3525" s="10" t="str">
        <f t="shared" si="54"/>
        <v>05554</v>
      </c>
    </row>
    <row r="3526" spans="1:9">
      <c r="A3526" s="66"/>
      <c r="C3526" s="66">
        <v>5554</v>
      </c>
      <c r="E3526" s="71"/>
      <c r="F3526" s="69" t="s">
        <v>71</v>
      </c>
      <c r="G3526" s="3">
        <v>406</v>
      </c>
      <c r="H3526" s="3">
        <v>41982</v>
      </c>
      <c r="I3526" s="10" t="str">
        <f t="shared" si="54"/>
        <v>05554</v>
      </c>
    </row>
    <row r="3527" spans="1:9">
      <c r="A3527" s="65" t="s">
        <v>289</v>
      </c>
      <c r="B3527" s="2" t="s">
        <v>290</v>
      </c>
      <c r="C3527" s="68">
        <v>5558</v>
      </c>
      <c r="D3527" s="2" t="s">
        <v>9</v>
      </c>
      <c r="E3527" s="14" t="s">
        <v>1144</v>
      </c>
      <c r="F3527" s="69" t="s">
        <v>10</v>
      </c>
      <c r="G3527" s="3">
        <v>1</v>
      </c>
      <c r="H3527" s="3"/>
      <c r="I3527" s="10" t="str">
        <f t="shared" si="54"/>
        <v>05558</v>
      </c>
    </row>
    <row r="3528" spans="1:9">
      <c r="A3528" s="66"/>
      <c r="C3528" s="68">
        <v>5558</v>
      </c>
      <c r="D3528" s="2" t="s">
        <v>11</v>
      </c>
      <c r="E3528" s="14" t="s">
        <v>1144</v>
      </c>
      <c r="F3528" s="69" t="s">
        <v>12</v>
      </c>
      <c r="G3528" s="3"/>
      <c r="H3528" s="3"/>
      <c r="I3528" s="10" t="str">
        <f t="shared" si="54"/>
        <v>05558</v>
      </c>
    </row>
    <row r="3529" spans="1:9">
      <c r="A3529" s="66"/>
      <c r="C3529" s="68">
        <v>5558</v>
      </c>
      <c r="D3529" s="2" t="s">
        <v>13</v>
      </c>
      <c r="E3529" s="14" t="s">
        <v>1144</v>
      </c>
      <c r="F3529" s="69" t="s">
        <v>14</v>
      </c>
      <c r="G3529" s="3"/>
      <c r="H3529" s="3"/>
      <c r="I3529" s="10" t="str">
        <f t="shared" ref="I3529:I3592" si="55">IF(A3529="",I3528,A3529)</f>
        <v>05558</v>
      </c>
    </row>
    <row r="3530" spans="1:9">
      <c r="A3530" s="66"/>
      <c r="C3530" s="68">
        <v>5558</v>
      </c>
      <c r="D3530" s="2" t="s">
        <v>15</v>
      </c>
      <c r="E3530" s="15" t="s">
        <v>1145</v>
      </c>
      <c r="F3530" s="69" t="s">
        <v>16</v>
      </c>
      <c r="G3530" s="3"/>
      <c r="H3530" s="3"/>
      <c r="I3530" s="10" t="str">
        <f t="shared" si="55"/>
        <v>05558</v>
      </c>
    </row>
    <row r="3531" spans="1:9">
      <c r="A3531" s="66"/>
      <c r="C3531" s="68">
        <v>5558</v>
      </c>
      <c r="D3531" s="2" t="s">
        <v>17</v>
      </c>
      <c r="E3531" s="14" t="s">
        <v>1144</v>
      </c>
      <c r="F3531" s="69" t="s">
        <v>18</v>
      </c>
      <c r="G3531" s="3">
        <v>1</v>
      </c>
      <c r="H3531" s="3"/>
      <c r="I3531" s="10" t="str">
        <f t="shared" si="55"/>
        <v>05558</v>
      </c>
    </row>
    <row r="3532" spans="1:9">
      <c r="A3532" s="66"/>
      <c r="C3532" s="68">
        <v>5558</v>
      </c>
      <c r="D3532" s="2" t="s">
        <v>19</v>
      </c>
      <c r="E3532" s="14" t="s">
        <v>1144</v>
      </c>
      <c r="F3532" s="69" t="s">
        <v>20</v>
      </c>
      <c r="G3532" s="3"/>
      <c r="H3532" s="3"/>
      <c r="I3532" s="10" t="str">
        <f t="shared" si="55"/>
        <v>05558</v>
      </c>
    </row>
    <row r="3533" spans="1:9">
      <c r="A3533" s="66"/>
      <c r="C3533" s="68">
        <v>5558</v>
      </c>
      <c r="D3533" s="2" t="s">
        <v>21</v>
      </c>
      <c r="E3533" s="4"/>
      <c r="F3533" s="69" t="s">
        <v>22</v>
      </c>
      <c r="G3533" s="3">
        <v>162</v>
      </c>
      <c r="H3533" s="3"/>
      <c r="I3533" s="10" t="str">
        <f t="shared" si="55"/>
        <v>05558</v>
      </c>
    </row>
    <row r="3534" spans="1:9">
      <c r="A3534" s="66"/>
      <c r="C3534" s="68">
        <v>5558</v>
      </c>
      <c r="D3534" s="2" t="s">
        <v>23</v>
      </c>
      <c r="E3534" s="17" t="s">
        <v>1147</v>
      </c>
      <c r="F3534" s="69" t="s">
        <v>24</v>
      </c>
      <c r="G3534" s="3">
        <v>31</v>
      </c>
      <c r="H3534" s="3">
        <v>2909</v>
      </c>
      <c r="I3534" s="10" t="str">
        <f t="shared" si="55"/>
        <v>05558</v>
      </c>
    </row>
    <row r="3535" spans="1:9">
      <c r="A3535" s="66"/>
      <c r="C3535" s="68">
        <v>5558</v>
      </c>
      <c r="D3535" s="2" t="s">
        <v>25</v>
      </c>
      <c r="E3535" s="17" t="s">
        <v>1147</v>
      </c>
      <c r="F3535" s="69" t="s">
        <v>26</v>
      </c>
      <c r="G3535" s="3"/>
      <c r="H3535" s="3"/>
      <c r="I3535" s="10" t="str">
        <f t="shared" si="55"/>
        <v>05558</v>
      </c>
    </row>
    <row r="3536" spans="1:9">
      <c r="A3536" s="66"/>
      <c r="C3536" s="68">
        <v>5558</v>
      </c>
      <c r="D3536" s="2" t="s">
        <v>27</v>
      </c>
      <c r="E3536" s="17" t="s">
        <v>1147</v>
      </c>
      <c r="F3536" s="69" t="s">
        <v>28</v>
      </c>
      <c r="G3536" s="3"/>
      <c r="H3536" s="3"/>
      <c r="I3536" s="10" t="str">
        <f t="shared" si="55"/>
        <v>05558</v>
      </c>
    </row>
    <row r="3537" spans="1:9">
      <c r="A3537" s="66"/>
      <c r="C3537" s="68">
        <v>5558</v>
      </c>
      <c r="D3537" s="2" t="s">
        <v>29</v>
      </c>
      <c r="E3537" s="18" t="s">
        <v>1148</v>
      </c>
      <c r="F3537" s="69" t="s">
        <v>30</v>
      </c>
      <c r="G3537" s="3">
        <v>2</v>
      </c>
      <c r="H3537" s="3"/>
      <c r="I3537" s="10" t="str">
        <f t="shared" si="55"/>
        <v>05558</v>
      </c>
    </row>
    <row r="3538" spans="1:9">
      <c r="A3538" s="66"/>
      <c r="C3538" s="68">
        <v>5558</v>
      </c>
      <c r="D3538" s="2" t="s">
        <v>31</v>
      </c>
      <c r="E3538" s="18" t="s">
        <v>1148</v>
      </c>
      <c r="F3538" s="69" t="s">
        <v>32</v>
      </c>
      <c r="G3538" s="3">
        <v>1</v>
      </c>
      <c r="H3538" s="3"/>
      <c r="I3538" s="10" t="str">
        <f t="shared" si="55"/>
        <v>05558</v>
      </c>
    </row>
    <row r="3539" spans="1:9">
      <c r="A3539" s="66"/>
      <c r="C3539" s="68">
        <v>5558</v>
      </c>
      <c r="D3539" s="2" t="s">
        <v>33</v>
      </c>
      <c r="E3539" s="18" t="s">
        <v>1148</v>
      </c>
      <c r="F3539" s="69" t="s">
        <v>34</v>
      </c>
      <c r="G3539" s="3"/>
      <c r="H3539" s="3"/>
      <c r="I3539" s="10" t="str">
        <f t="shared" si="55"/>
        <v>05558</v>
      </c>
    </row>
    <row r="3540" spans="1:9">
      <c r="A3540" s="66"/>
      <c r="C3540" s="68">
        <v>5558</v>
      </c>
      <c r="D3540" s="2" t="s">
        <v>35</v>
      </c>
      <c r="E3540" s="19" t="s">
        <v>1150</v>
      </c>
      <c r="F3540" s="69" t="s">
        <v>36</v>
      </c>
      <c r="G3540" s="3">
        <v>7</v>
      </c>
      <c r="H3540" s="3">
        <v>908</v>
      </c>
      <c r="I3540" s="10" t="str">
        <f t="shared" si="55"/>
        <v>05558</v>
      </c>
    </row>
    <row r="3541" spans="1:9">
      <c r="A3541" s="66"/>
      <c r="C3541" s="68">
        <v>5558</v>
      </c>
      <c r="D3541" s="2" t="s">
        <v>37</v>
      </c>
      <c r="E3541" s="23" t="s">
        <v>1149</v>
      </c>
      <c r="F3541" s="69" t="s">
        <v>38</v>
      </c>
      <c r="G3541" s="3">
        <v>1</v>
      </c>
      <c r="H3541" s="3"/>
      <c r="I3541" s="10" t="str">
        <f t="shared" si="55"/>
        <v>05558</v>
      </c>
    </row>
    <row r="3542" spans="1:9">
      <c r="A3542" s="66"/>
      <c r="C3542" s="68">
        <v>5558</v>
      </c>
      <c r="D3542" s="2" t="s">
        <v>39</v>
      </c>
      <c r="E3542" s="23" t="s">
        <v>1149</v>
      </c>
      <c r="F3542" s="69" t="s">
        <v>40</v>
      </c>
      <c r="G3542" s="3">
        <v>3</v>
      </c>
      <c r="H3542" s="3"/>
      <c r="I3542" s="10" t="str">
        <f t="shared" si="55"/>
        <v>05558</v>
      </c>
    </row>
    <row r="3543" spans="1:9">
      <c r="A3543" s="66"/>
      <c r="C3543" s="68">
        <v>5558</v>
      </c>
      <c r="D3543" s="2" t="s">
        <v>41</v>
      </c>
      <c r="E3543" s="16" t="s">
        <v>1146</v>
      </c>
      <c r="F3543" s="69" t="s">
        <v>42</v>
      </c>
      <c r="G3543" s="3"/>
      <c r="H3543" s="3"/>
      <c r="I3543" s="10" t="str">
        <f t="shared" si="55"/>
        <v>05558</v>
      </c>
    </row>
    <row r="3544" spans="1:9">
      <c r="A3544" s="66"/>
      <c r="C3544" s="68">
        <v>5558</v>
      </c>
      <c r="D3544" s="2" t="s">
        <v>43</v>
      </c>
      <c r="E3544" s="16" t="s">
        <v>1146</v>
      </c>
      <c r="F3544" s="69" t="s">
        <v>44</v>
      </c>
      <c r="G3544" s="3">
        <v>6</v>
      </c>
      <c r="H3544" s="3">
        <v>1197</v>
      </c>
      <c r="I3544" s="10" t="str">
        <f t="shared" si="55"/>
        <v>05558</v>
      </c>
    </row>
    <row r="3545" spans="1:9">
      <c r="A3545" s="66"/>
      <c r="C3545" s="68">
        <v>5558</v>
      </c>
      <c r="D3545" s="2" t="s">
        <v>45</v>
      </c>
      <c r="E3545" s="16" t="s">
        <v>1146</v>
      </c>
      <c r="F3545" s="69" t="s">
        <v>46</v>
      </c>
      <c r="G3545" s="3">
        <v>3</v>
      </c>
      <c r="H3545" s="3"/>
      <c r="I3545" s="10" t="str">
        <f t="shared" si="55"/>
        <v>05558</v>
      </c>
    </row>
    <row r="3546" spans="1:9">
      <c r="A3546" s="66"/>
      <c r="C3546" s="68">
        <v>5558</v>
      </c>
      <c r="D3546" s="2" t="s">
        <v>47</v>
      </c>
      <c r="E3546" s="16" t="s">
        <v>1146</v>
      </c>
      <c r="F3546" s="69" t="s">
        <v>48</v>
      </c>
      <c r="G3546" s="3">
        <v>7</v>
      </c>
      <c r="H3546" s="3">
        <v>679</v>
      </c>
      <c r="I3546" s="10" t="str">
        <f t="shared" si="55"/>
        <v>05558</v>
      </c>
    </row>
    <row r="3547" spans="1:9">
      <c r="A3547" s="66"/>
      <c r="C3547" s="68">
        <v>5558</v>
      </c>
      <c r="D3547" s="2" t="s">
        <v>49</v>
      </c>
      <c r="E3547" s="14" t="s">
        <v>1144</v>
      </c>
      <c r="F3547" s="69" t="s">
        <v>50</v>
      </c>
      <c r="G3547" s="3">
        <v>18</v>
      </c>
      <c r="H3547" s="3">
        <v>980</v>
      </c>
      <c r="I3547" s="10" t="str">
        <f t="shared" si="55"/>
        <v>05558</v>
      </c>
    </row>
    <row r="3548" spans="1:9">
      <c r="A3548" s="66"/>
      <c r="C3548" s="68">
        <v>5558</v>
      </c>
      <c r="D3548" s="2" t="s">
        <v>51</v>
      </c>
      <c r="E3548" s="15" t="s">
        <v>1145</v>
      </c>
      <c r="F3548" s="69" t="s">
        <v>52</v>
      </c>
      <c r="G3548" s="3">
        <v>1</v>
      </c>
      <c r="H3548" s="3"/>
      <c r="I3548" s="10" t="str">
        <f t="shared" si="55"/>
        <v>05558</v>
      </c>
    </row>
    <row r="3549" spans="1:9">
      <c r="A3549" s="66"/>
      <c r="C3549" s="68">
        <v>5558</v>
      </c>
      <c r="D3549" s="2" t="s">
        <v>53</v>
      </c>
      <c r="E3549" s="15" t="s">
        <v>1145</v>
      </c>
      <c r="F3549" s="69" t="s">
        <v>54</v>
      </c>
      <c r="G3549" s="3">
        <v>19</v>
      </c>
      <c r="H3549" s="3">
        <v>859</v>
      </c>
      <c r="I3549" s="10" t="str">
        <f t="shared" si="55"/>
        <v>05558</v>
      </c>
    </row>
    <row r="3550" spans="1:9">
      <c r="A3550" s="66"/>
      <c r="C3550" s="68">
        <v>5558</v>
      </c>
      <c r="D3550" s="2" t="s">
        <v>55</v>
      </c>
      <c r="E3550" s="21" t="s">
        <v>1152</v>
      </c>
      <c r="F3550" s="69" t="s">
        <v>56</v>
      </c>
      <c r="G3550" s="3">
        <v>2</v>
      </c>
      <c r="H3550" s="3"/>
      <c r="I3550" s="10" t="str">
        <f t="shared" si="55"/>
        <v>05558</v>
      </c>
    </row>
    <row r="3551" spans="1:9">
      <c r="A3551" s="66"/>
      <c r="C3551" s="68">
        <v>5558</v>
      </c>
      <c r="D3551" s="2" t="s">
        <v>57</v>
      </c>
      <c r="E3551" s="21" t="s">
        <v>1152</v>
      </c>
      <c r="F3551" s="69" t="s">
        <v>58</v>
      </c>
      <c r="G3551" s="3">
        <v>6</v>
      </c>
      <c r="H3551" s="3"/>
      <c r="I3551" s="10" t="str">
        <f t="shared" si="55"/>
        <v>05558</v>
      </c>
    </row>
    <row r="3552" spans="1:9">
      <c r="A3552" s="66"/>
      <c r="C3552" s="68">
        <v>5558</v>
      </c>
      <c r="D3552" s="2" t="s">
        <v>59</v>
      </c>
      <c r="E3552" s="21" t="s">
        <v>1152</v>
      </c>
      <c r="F3552" s="69" t="s">
        <v>60</v>
      </c>
      <c r="G3552" s="3">
        <v>26</v>
      </c>
      <c r="H3552" s="3">
        <v>3734</v>
      </c>
      <c r="I3552" s="10" t="str">
        <f t="shared" si="55"/>
        <v>05558</v>
      </c>
    </row>
    <row r="3553" spans="1:9">
      <c r="A3553" s="66"/>
      <c r="C3553" s="68">
        <v>5558</v>
      </c>
      <c r="D3553" s="2" t="s">
        <v>61</v>
      </c>
      <c r="E3553" s="20" t="s">
        <v>1151</v>
      </c>
      <c r="F3553" s="69" t="s">
        <v>62</v>
      </c>
      <c r="G3553" s="3">
        <v>3</v>
      </c>
      <c r="H3553" s="3"/>
      <c r="I3553" s="10" t="str">
        <f t="shared" si="55"/>
        <v>05558</v>
      </c>
    </row>
    <row r="3554" spans="1:9">
      <c r="A3554" s="66"/>
      <c r="C3554" s="68">
        <v>5558</v>
      </c>
      <c r="D3554" s="2" t="s">
        <v>63</v>
      </c>
      <c r="E3554" s="20" t="s">
        <v>1151</v>
      </c>
      <c r="F3554" s="69" t="s">
        <v>64</v>
      </c>
      <c r="G3554" s="3"/>
      <c r="H3554" s="3"/>
      <c r="I3554" s="10" t="str">
        <f t="shared" si="55"/>
        <v>05558</v>
      </c>
    </row>
    <row r="3555" spans="1:9">
      <c r="A3555" s="66"/>
      <c r="C3555" s="68">
        <v>5558</v>
      </c>
      <c r="D3555" s="2" t="s">
        <v>65</v>
      </c>
      <c r="E3555" s="19" t="s">
        <v>1150</v>
      </c>
      <c r="F3555" s="69" t="s">
        <v>66</v>
      </c>
      <c r="G3555" s="3">
        <v>11</v>
      </c>
      <c r="H3555" s="3">
        <v>854</v>
      </c>
      <c r="I3555" s="10" t="str">
        <f t="shared" si="55"/>
        <v>05558</v>
      </c>
    </row>
    <row r="3556" spans="1:9">
      <c r="A3556" s="66"/>
      <c r="C3556" s="68">
        <v>5558</v>
      </c>
      <c r="D3556" s="2" t="s">
        <v>67</v>
      </c>
      <c r="E3556" s="22" t="s">
        <v>1153</v>
      </c>
      <c r="F3556" s="69" t="s">
        <v>68</v>
      </c>
      <c r="G3556" s="3">
        <v>8</v>
      </c>
      <c r="H3556" s="3">
        <v>114</v>
      </c>
      <c r="I3556" s="10" t="str">
        <f t="shared" si="55"/>
        <v>05558</v>
      </c>
    </row>
    <row r="3557" spans="1:9">
      <c r="A3557" s="66"/>
      <c r="C3557" s="68">
        <v>5558</v>
      </c>
      <c r="D3557" s="2" t="s">
        <v>69</v>
      </c>
      <c r="E3557" s="21" t="s">
        <v>1152</v>
      </c>
      <c r="F3557" s="69" t="s">
        <v>70</v>
      </c>
      <c r="G3557" s="3">
        <v>7</v>
      </c>
      <c r="H3557" s="3">
        <v>416</v>
      </c>
      <c r="I3557" s="10" t="str">
        <f t="shared" si="55"/>
        <v>05558</v>
      </c>
    </row>
    <row r="3558" spans="1:9">
      <c r="A3558" s="66"/>
      <c r="C3558" s="66">
        <v>5558</v>
      </c>
      <c r="E3558" s="71"/>
      <c r="F3558" s="69" t="s">
        <v>71</v>
      </c>
      <c r="G3558" s="3">
        <v>163</v>
      </c>
      <c r="H3558" s="3">
        <v>14053</v>
      </c>
      <c r="I3558" s="10" t="str">
        <f t="shared" si="55"/>
        <v>05558</v>
      </c>
    </row>
    <row r="3559" spans="1:9">
      <c r="A3559" s="65" t="s">
        <v>291</v>
      </c>
      <c r="B3559" s="2" t="s">
        <v>292</v>
      </c>
      <c r="C3559" s="68">
        <v>5562</v>
      </c>
      <c r="D3559" s="2" t="s">
        <v>9</v>
      </c>
      <c r="E3559" s="14" t="s">
        <v>1144</v>
      </c>
      <c r="F3559" s="69" t="s">
        <v>10</v>
      </c>
      <c r="G3559" s="3">
        <v>2</v>
      </c>
      <c r="H3559" s="3"/>
      <c r="I3559" s="10" t="str">
        <f t="shared" si="55"/>
        <v>05562</v>
      </c>
    </row>
    <row r="3560" spans="1:9">
      <c r="A3560" s="66"/>
      <c r="C3560" s="68">
        <v>5562</v>
      </c>
      <c r="D3560" s="2" t="s">
        <v>11</v>
      </c>
      <c r="E3560" s="14" t="s">
        <v>1144</v>
      </c>
      <c r="F3560" s="69" t="s">
        <v>12</v>
      </c>
      <c r="G3560" s="3"/>
      <c r="H3560" s="3"/>
      <c r="I3560" s="10" t="str">
        <f t="shared" si="55"/>
        <v>05562</v>
      </c>
    </row>
    <row r="3561" spans="1:9">
      <c r="A3561" s="66"/>
      <c r="C3561" s="68">
        <v>5562</v>
      </c>
      <c r="D3561" s="2" t="s">
        <v>13</v>
      </c>
      <c r="E3561" s="14" t="s">
        <v>1144</v>
      </c>
      <c r="F3561" s="69" t="s">
        <v>14</v>
      </c>
      <c r="G3561" s="3"/>
      <c r="H3561" s="3"/>
      <c r="I3561" s="10" t="str">
        <f t="shared" si="55"/>
        <v>05562</v>
      </c>
    </row>
    <row r="3562" spans="1:9">
      <c r="A3562" s="66"/>
      <c r="C3562" s="68">
        <v>5562</v>
      </c>
      <c r="D3562" s="2" t="s">
        <v>15</v>
      </c>
      <c r="E3562" s="15" t="s">
        <v>1145</v>
      </c>
      <c r="F3562" s="69" t="s">
        <v>16</v>
      </c>
      <c r="G3562" s="3"/>
      <c r="H3562" s="3"/>
      <c r="I3562" s="10" t="str">
        <f t="shared" si="55"/>
        <v>05562</v>
      </c>
    </row>
    <row r="3563" spans="1:9">
      <c r="A3563" s="66"/>
      <c r="C3563" s="68">
        <v>5562</v>
      </c>
      <c r="D3563" s="2" t="s">
        <v>17</v>
      </c>
      <c r="E3563" s="14" t="s">
        <v>1144</v>
      </c>
      <c r="F3563" s="69" t="s">
        <v>18</v>
      </c>
      <c r="G3563" s="3">
        <v>2</v>
      </c>
      <c r="H3563" s="3"/>
      <c r="I3563" s="10" t="str">
        <f t="shared" si="55"/>
        <v>05562</v>
      </c>
    </row>
    <row r="3564" spans="1:9">
      <c r="A3564" s="66"/>
      <c r="C3564" s="68">
        <v>5562</v>
      </c>
      <c r="D3564" s="2" t="s">
        <v>19</v>
      </c>
      <c r="E3564" s="14" t="s">
        <v>1144</v>
      </c>
      <c r="F3564" s="69" t="s">
        <v>20</v>
      </c>
      <c r="G3564" s="3"/>
      <c r="H3564" s="3"/>
      <c r="I3564" s="10" t="str">
        <f t="shared" si="55"/>
        <v>05562</v>
      </c>
    </row>
    <row r="3565" spans="1:9">
      <c r="A3565" s="66"/>
      <c r="C3565" s="68">
        <v>5562</v>
      </c>
      <c r="D3565" s="2" t="s">
        <v>21</v>
      </c>
      <c r="E3565" s="4"/>
      <c r="F3565" s="69" t="s">
        <v>22</v>
      </c>
      <c r="G3565" s="3">
        <v>236</v>
      </c>
      <c r="H3565" s="3"/>
      <c r="I3565" s="10" t="str">
        <f t="shared" si="55"/>
        <v>05562</v>
      </c>
    </row>
    <row r="3566" spans="1:9">
      <c r="A3566" s="66"/>
      <c r="C3566" s="68">
        <v>5562</v>
      </c>
      <c r="D3566" s="2" t="s">
        <v>23</v>
      </c>
      <c r="E3566" s="17" t="s">
        <v>1147</v>
      </c>
      <c r="F3566" s="69" t="s">
        <v>24</v>
      </c>
      <c r="G3566" s="3">
        <v>39</v>
      </c>
      <c r="H3566" s="3">
        <v>2480</v>
      </c>
      <c r="I3566" s="10" t="str">
        <f t="shared" si="55"/>
        <v>05562</v>
      </c>
    </row>
    <row r="3567" spans="1:9">
      <c r="A3567" s="66"/>
      <c r="C3567" s="68">
        <v>5562</v>
      </c>
      <c r="D3567" s="2" t="s">
        <v>25</v>
      </c>
      <c r="E3567" s="17" t="s">
        <v>1147</v>
      </c>
      <c r="F3567" s="69" t="s">
        <v>26</v>
      </c>
      <c r="G3567" s="3">
        <v>4</v>
      </c>
      <c r="H3567" s="3"/>
      <c r="I3567" s="10" t="str">
        <f t="shared" si="55"/>
        <v>05562</v>
      </c>
    </row>
    <row r="3568" spans="1:9">
      <c r="A3568" s="66"/>
      <c r="C3568" s="68">
        <v>5562</v>
      </c>
      <c r="D3568" s="2" t="s">
        <v>27</v>
      </c>
      <c r="E3568" s="17" t="s">
        <v>1147</v>
      </c>
      <c r="F3568" s="69" t="s">
        <v>28</v>
      </c>
      <c r="G3568" s="3"/>
      <c r="H3568" s="3"/>
      <c r="I3568" s="10" t="str">
        <f t="shared" si="55"/>
        <v>05562</v>
      </c>
    </row>
    <row r="3569" spans="1:9">
      <c r="A3569" s="66"/>
      <c r="C3569" s="68">
        <v>5562</v>
      </c>
      <c r="D3569" s="2" t="s">
        <v>29</v>
      </c>
      <c r="E3569" s="18" t="s">
        <v>1148</v>
      </c>
      <c r="F3569" s="69" t="s">
        <v>30</v>
      </c>
      <c r="G3569" s="3">
        <v>2</v>
      </c>
      <c r="H3569" s="3"/>
      <c r="I3569" s="10" t="str">
        <f t="shared" si="55"/>
        <v>05562</v>
      </c>
    </row>
    <row r="3570" spans="1:9">
      <c r="A3570" s="66"/>
      <c r="C3570" s="68">
        <v>5562</v>
      </c>
      <c r="D3570" s="2" t="s">
        <v>31</v>
      </c>
      <c r="E3570" s="18" t="s">
        <v>1148</v>
      </c>
      <c r="F3570" s="69" t="s">
        <v>32</v>
      </c>
      <c r="G3570" s="3"/>
      <c r="H3570" s="3"/>
      <c r="I3570" s="10" t="str">
        <f t="shared" si="55"/>
        <v>05562</v>
      </c>
    </row>
    <row r="3571" spans="1:9">
      <c r="A3571" s="66"/>
      <c r="C3571" s="68">
        <v>5562</v>
      </c>
      <c r="D3571" s="2" t="s">
        <v>33</v>
      </c>
      <c r="E3571" s="18" t="s">
        <v>1148</v>
      </c>
      <c r="F3571" s="69" t="s">
        <v>34</v>
      </c>
      <c r="G3571" s="3"/>
      <c r="H3571" s="3"/>
      <c r="I3571" s="10" t="str">
        <f t="shared" si="55"/>
        <v>05562</v>
      </c>
    </row>
    <row r="3572" spans="1:9">
      <c r="A3572" s="66"/>
      <c r="C3572" s="68">
        <v>5562</v>
      </c>
      <c r="D3572" s="2" t="s">
        <v>35</v>
      </c>
      <c r="E3572" s="19" t="s">
        <v>1150</v>
      </c>
      <c r="F3572" s="69" t="s">
        <v>36</v>
      </c>
      <c r="G3572" s="3">
        <v>2</v>
      </c>
      <c r="H3572" s="3"/>
      <c r="I3572" s="10" t="str">
        <f t="shared" si="55"/>
        <v>05562</v>
      </c>
    </row>
    <row r="3573" spans="1:9">
      <c r="A3573" s="66"/>
      <c r="C3573" s="68">
        <v>5562</v>
      </c>
      <c r="D3573" s="2" t="s">
        <v>37</v>
      </c>
      <c r="E3573" s="23" t="s">
        <v>1149</v>
      </c>
      <c r="F3573" s="69" t="s">
        <v>38</v>
      </c>
      <c r="G3573" s="3">
        <v>1</v>
      </c>
      <c r="H3573" s="3"/>
      <c r="I3573" s="10" t="str">
        <f t="shared" si="55"/>
        <v>05562</v>
      </c>
    </row>
    <row r="3574" spans="1:9">
      <c r="A3574" s="66"/>
      <c r="C3574" s="68">
        <v>5562</v>
      </c>
      <c r="D3574" s="2" t="s">
        <v>39</v>
      </c>
      <c r="E3574" s="23" t="s">
        <v>1149</v>
      </c>
      <c r="F3574" s="69" t="s">
        <v>40</v>
      </c>
      <c r="G3574" s="3">
        <v>4</v>
      </c>
      <c r="H3574" s="3">
        <v>259</v>
      </c>
      <c r="I3574" s="10" t="str">
        <f t="shared" si="55"/>
        <v>05562</v>
      </c>
    </row>
    <row r="3575" spans="1:9">
      <c r="A3575" s="66"/>
      <c r="C3575" s="68">
        <v>5562</v>
      </c>
      <c r="D3575" s="2" t="s">
        <v>41</v>
      </c>
      <c r="E3575" s="16" t="s">
        <v>1146</v>
      </c>
      <c r="F3575" s="69" t="s">
        <v>42</v>
      </c>
      <c r="G3575" s="3"/>
      <c r="H3575" s="3"/>
      <c r="I3575" s="10" t="str">
        <f t="shared" si="55"/>
        <v>05562</v>
      </c>
    </row>
    <row r="3576" spans="1:9">
      <c r="A3576" s="66"/>
      <c r="C3576" s="68">
        <v>5562</v>
      </c>
      <c r="D3576" s="2" t="s">
        <v>43</v>
      </c>
      <c r="E3576" s="16" t="s">
        <v>1146</v>
      </c>
      <c r="F3576" s="69" t="s">
        <v>44</v>
      </c>
      <c r="G3576" s="3">
        <v>22</v>
      </c>
      <c r="H3576" s="3">
        <v>6619</v>
      </c>
      <c r="I3576" s="10" t="str">
        <f t="shared" si="55"/>
        <v>05562</v>
      </c>
    </row>
    <row r="3577" spans="1:9">
      <c r="A3577" s="66"/>
      <c r="C3577" s="68">
        <v>5562</v>
      </c>
      <c r="D3577" s="2" t="s">
        <v>45</v>
      </c>
      <c r="E3577" s="16" t="s">
        <v>1146</v>
      </c>
      <c r="F3577" s="69" t="s">
        <v>46</v>
      </c>
      <c r="G3577" s="3">
        <v>1</v>
      </c>
      <c r="H3577" s="3"/>
      <c r="I3577" s="10" t="str">
        <f t="shared" si="55"/>
        <v>05562</v>
      </c>
    </row>
    <row r="3578" spans="1:9">
      <c r="A3578" s="66"/>
      <c r="C3578" s="68">
        <v>5562</v>
      </c>
      <c r="D3578" s="2" t="s">
        <v>47</v>
      </c>
      <c r="E3578" s="16" t="s">
        <v>1146</v>
      </c>
      <c r="F3578" s="69" t="s">
        <v>48</v>
      </c>
      <c r="G3578" s="3">
        <v>16</v>
      </c>
      <c r="H3578" s="3">
        <v>1192</v>
      </c>
      <c r="I3578" s="10" t="str">
        <f t="shared" si="55"/>
        <v>05562</v>
      </c>
    </row>
    <row r="3579" spans="1:9">
      <c r="A3579" s="66"/>
      <c r="C3579" s="68">
        <v>5562</v>
      </c>
      <c r="D3579" s="2" t="s">
        <v>49</v>
      </c>
      <c r="E3579" s="14" t="s">
        <v>1144</v>
      </c>
      <c r="F3579" s="69" t="s">
        <v>50</v>
      </c>
      <c r="G3579" s="3">
        <v>27</v>
      </c>
      <c r="H3579" s="3">
        <v>2206</v>
      </c>
      <c r="I3579" s="10" t="str">
        <f t="shared" si="55"/>
        <v>05562</v>
      </c>
    </row>
    <row r="3580" spans="1:9">
      <c r="A3580" s="66"/>
      <c r="C3580" s="68">
        <v>5562</v>
      </c>
      <c r="D3580" s="2" t="s">
        <v>51</v>
      </c>
      <c r="E3580" s="15" t="s">
        <v>1145</v>
      </c>
      <c r="F3580" s="69" t="s">
        <v>52</v>
      </c>
      <c r="G3580" s="3">
        <v>5</v>
      </c>
      <c r="H3580" s="3"/>
      <c r="I3580" s="10" t="str">
        <f t="shared" si="55"/>
        <v>05562</v>
      </c>
    </row>
    <row r="3581" spans="1:9">
      <c r="A3581" s="66"/>
      <c r="C3581" s="68">
        <v>5562</v>
      </c>
      <c r="D3581" s="2" t="s">
        <v>53</v>
      </c>
      <c r="E3581" s="15" t="s">
        <v>1145</v>
      </c>
      <c r="F3581" s="69" t="s">
        <v>54</v>
      </c>
      <c r="G3581" s="3">
        <v>37</v>
      </c>
      <c r="H3581" s="3">
        <v>1601</v>
      </c>
      <c r="I3581" s="10" t="str">
        <f t="shared" si="55"/>
        <v>05562</v>
      </c>
    </row>
    <row r="3582" spans="1:9">
      <c r="A3582" s="66"/>
      <c r="C3582" s="68">
        <v>5562</v>
      </c>
      <c r="D3582" s="2" t="s">
        <v>55</v>
      </c>
      <c r="E3582" s="21" t="s">
        <v>1152</v>
      </c>
      <c r="F3582" s="69" t="s">
        <v>56</v>
      </c>
      <c r="G3582" s="3">
        <v>5</v>
      </c>
      <c r="H3582" s="3">
        <v>378</v>
      </c>
      <c r="I3582" s="10" t="str">
        <f t="shared" si="55"/>
        <v>05562</v>
      </c>
    </row>
    <row r="3583" spans="1:9">
      <c r="A3583" s="66"/>
      <c r="C3583" s="68">
        <v>5562</v>
      </c>
      <c r="D3583" s="2" t="s">
        <v>57</v>
      </c>
      <c r="E3583" s="21" t="s">
        <v>1152</v>
      </c>
      <c r="F3583" s="69" t="s">
        <v>58</v>
      </c>
      <c r="G3583" s="3">
        <v>5</v>
      </c>
      <c r="H3583" s="3">
        <v>401</v>
      </c>
      <c r="I3583" s="10" t="str">
        <f t="shared" si="55"/>
        <v>05562</v>
      </c>
    </row>
    <row r="3584" spans="1:9">
      <c r="A3584" s="66"/>
      <c r="C3584" s="68">
        <v>5562</v>
      </c>
      <c r="D3584" s="2" t="s">
        <v>59</v>
      </c>
      <c r="E3584" s="21" t="s">
        <v>1152</v>
      </c>
      <c r="F3584" s="69" t="s">
        <v>60</v>
      </c>
      <c r="G3584" s="3">
        <v>29</v>
      </c>
      <c r="H3584" s="3">
        <v>1339</v>
      </c>
      <c r="I3584" s="10" t="str">
        <f t="shared" si="55"/>
        <v>05562</v>
      </c>
    </row>
    <row r="3585" spans="1:9">
      <c r="A3585" s="66"/>
      <c r="C3585" s="68">
        <v>5562</v>
      </c>
      <c r="D3585" s="2" t="s">
        <v>61</v>
      </c>
      <c r="E3585" s="20" t="s">
        <v>1151</v>
      </c>
      <c r="F3585" s="69" t="s">
        <v>62</v>
      </c>
      <c r="G3585" s="3">
        <v>3</v>
      </c>
      <c r="H3585" s="3"/>
      <c r="I3585" s="10" t="str">
        <f t="shared" si="55"/>
        <v>05562</v>
      </c>
    </row>
    <row r="3586" spans="1:9">
      <c r="A3586" s="66"/>
      <c r="C3586" s="68">
        <v>5562</v>
      </c>
      <c r="D3586" s="2" t="s">
        <v>63</v>
      </c>
      <c r="E3586" s="20" t="s">
        <v>1151</v>
      </c>
      <c r="F3586" s="69" t="s">
        <v>64</v>
      </c>
      <c r="G3586" s="3">
        <v>2</v>
      </c>
      <c r="H3586" s="3"/>
      <c r="I3586" s="10" t="str">
        <f t="shared" si="55"/>
        <v>05562</v>
      </c>
    </row>
    <row r="3587" spans="1:9">
      <c r="A3587" s="66"/>
      <c r="C3587" s="68">
        <v>5562</v>
      </c>
      <c r="D3587" s="2" t="s">
        <v>65</v>
      </c>
      <c r="E3587" s="19" t="s">
        <v>1150</v>
      </c>
      <c r="F3587" s="69" t="s">
        <v>66</v>
      </c>
      <c r="G3587" s="3">
        <v>4</v>
      </c>
      <c r="H3587" s="3"/>
      <c r="I3587" s="10" t="str">
        <f t="shared" si="55"/>
        <v>05562</v>
      </c>
    </row>
    <row r="3588" spans="1:9">
      <c r="A3588" s="66"/>
      <c r="C3588" s="68">
        <v>5562</v>
      </c>
      <c r="D3588" s="2" t="s">
        <v>67</v>
      </c>
      <c r="E3588" s="22" t="s">
        <v>1153</v>
      </c>
      <c r="F3588" s="69" t="s">
        <v>68</v>
      </c>
      <c r="G3588" s="3">
        <v>8</v>
      </c>
      <c r="H3588" s="3"/>
      <c r="I3588" s="10" t="str">
        <f t="shared" si="55"/>
        <v>05562</v>
      </c>
    </row>
    <row r="3589" spans="1:9">
      <c r="A3589" s="66"/>
      <c r="C3589" s="68">
        <v>5562</v>
      </c>
      <c r="D3589" s="2" t="s">
        <v>69</v>
      </c>
      <c r="E3589" s="21" t="s">
        <v>1152</v>
      </c>
      <c r="F3589" s="69" t="s">
        <v>70</v>
      </c>
      <c r="G3589" s="3">
        <v>20</v>
      </c>
      <c r="H3589" s="3">
        <v>1705</v>
      </c>
      <c r="I3589" s="10" t="str">
        <f t="shared" si="55"/>
        <v>05562</v>
      </c>
    </row>
    <row r="3590" spans="1:9">
      <c r="A3590" s="66"/>
      <c r="C3590" s="66">
        <v>5562</v>
      </c>
      <c r="E3590" s="71"/>
      <c r="F3590" s="69" t="s">
        <v>71</v>
      </c>
      <c r="G3590" s="3">
        <v>238</v>
      </c>
      <c r="H3590" s="3">
        <v>21427</v>
      </c>
      <c r="I3590" s="10" t="str">
        <f t="shared" si="55"/>
        <v>05562</v>
      </c>
    </row>
    <row r="3591" spans="1:9">
      <c r="A3591" s="65" t="s">
        <v>293</v>
      </c>
      <c r="B3591" s="2" t="s">
        <v>294</v>
      </c>
      <c r="C3591" s="68">
        <v>5566</v>
      </c>
      <c r="D3591" s="2" t="s">
        <v>9</v>
      </c>
      <c r="E3591" s="14" t="s">
        <v>1144</v>
      </c>
      <c r="F3591" s="69" t="s">
        <v>10</v>
      </c>
      <c r="G3591" s="3">
        <v>7</v>
      </c>
      <c r="H3591" s="3">
        <v>199</v>
      </c>
      <c r="I3591" s="10" t="str">
        <f t="shared" si="55"/>
        <v>05566</v>
      </c>
    </row>
    <row r="3592" spans="1:9">
      <c r="A3592" s="66"/>
      <c r="C3592" s="68">
        <v>5566</v>
      </c>
      <c r="D3592" s="2" t="s">
        <v>11</v>
      </c>
      <c r="E3592" s="14" t="s">
        <v>1144</v>
      </c>
      <c r="F3592" s="69" t="s">
        <v>12</v>
      </c>
      <c r="G3592" s="3"/>
      <c r="H3592" s="3"/>
      <c r="I3592" s="10" t="str">
        <f t="shared" si="55"/>
        <v>05566</v>
      </c>
    </row>
    <row r="3593" spans="1:9">
      <c r="A3593" s="66"/>
      <c r="C3593" s="68">
        <v>5566</v>
      </c>
      <c r="D3593" s="2" t="s">
        <v>13</v>
      </c>
      <c r="E3593" s="14" t="s">
        <v>1144</v>
      </c>
      <c r="F3593" s="69" t="s">
        <v>14</v>
      </c>
      <c r="G3593" s="3"/>
      <c r="H3593" s="3"/>
      <c r="I3593" s="10" t="str">
        <f t="shared" ref="I3593:I3656" si="56">IF(A3593="",I3592,A3593)</f>
        <v>05566</v>
      </c>
    </row>
    <row r="3594" spans="1:9">
      <c r="A3594" s="66"/>
      <c r="C3594" s="68">
        <v>5566</v>
      </c>
      <c r="D3594" s="2" t="s">
        <v>15</v>
      </c>
      <c r="E3594" s="15" t="s">
        <v>1145</v>
      </c>
      <c r="F3594" s="69" t="s">
        <v>16</v>
      </c>
      <c r="G3594" s="3"/>
      <c r="H3594" s="3"/>
      <c r="I3594" s="10" t="str">
        <f t="shared" si="56"/>
        <v>05566</v>
      </c>
    </row>
    <row r="3595" spans="1:9">
      <c r="A3595" s="66"/>
      <c r="C3595" s="68">
        <v>5566</v>
      </c>
      <c r="D3595" s="2" t="s">
        <v>17</v>
      </c>
      <c r="E3595" s="14" t="s">
        <v>1144</v>
      </c>
      <c r="F3595" s="69" t="s">
        <v>18</v>
      </c>
      <c r="G3595" s="3">
        <v>7</v>
      </c>
      <c r="H3595" s="3">
        <v>199</v>
      </c>
      <c r="I3595" s="10" t="str">
        <f t="shared" si="56"/>
        <v>05566</v>
      </c>
    </row>
    <row r="3596" spans="1:9">
      <c r="A3596" s="66"/>
      <c r="C3596" s="68">
        <v>5566</v>
      </c>
      <c r="D3596" s="2" t="s">
        <v>19</v>
      </c>
      <c r="E3596" s="14" t="s">
        <v>1144</v>
      </c>
      <c r="F3596" s="69" t="s">
        <v>20</v>
      </c>
      <c r="G3596" s="3"/>
      <c r="H3596" s="3"/>
      <c r="I3596" s="10" t="str">
        <f t="shared" si="56"/>
        <v>05566</v>
      </c>
    </row>
    <row r="3597" spans="1:9">
      <c r="A3597" s="66"/>
      <c r="C3597" s="68">
        <v>5566</v>
      </c>
      <c r="D3597" s="2" t="s">
        <v>21</v>
      </c>
      <c r="E3597" s="4"/>
      <c r="F3597" s="69" t="s">
        <v>22</v>
      </c>
      <c r="G3597" s="3">
        <v>336</v>
      </c>
      <c r="H3597" s="3">
        <v>38113</v>
      </c>
      <c r="I3597" s="10" t="str">
        <f t="shared" si="56"/>
        <v>05566</v>
      </c>
    </row>
    <row r="3598" spans="1:9">
      <c r="A3598" s="66"/>
      <c r="C3598" s="68">
        <v>5566</v>
      </c>
      <c r="D3598" s="2" t="s">
        <v>23</v>
      </c>
      <c r="E3598" s="17" t="s">
        <v>1147</v>
      </c>
      <c r="F3598" s="69" t="s">
        <v>24</v>
      </c>
      <c r="G3598" s="3">
        <v>38</v>
      </c>
      <c r="H3598" s="3">
        <v>7299</v>
      </c>
      <c r="I3598" s="10" t="str">
        <f t="shared" si="56"/>
        <v>05566</v>
      </c>
    </row>
    <row r="3599" spans="1:9">
      <c r="A3599" s="66"/>
      <c r="C3599" s="68">
        <v>5566</v>
      </c>
      <c r="D3599" s="2" t="s">
        <v>25</v>
      </c>
      <c r="E3599" s="17" t="s">
        <v>1147</v>
      </c>
      <c r="F3599" s="69" t="s">
        <v>26</v>
      </c>
      <c r="G3599" s="3">
        <v>2</v>
      </c>
      <c r="H3599" s="3"/>
      <c r="I3599" s="10" t="str">
        <f t="shared" si="56"/>
        <v>05566</v>
      </c>
    </row>
    <row r="3600" spans="1:9">
      <c r="A3600" s="66"/>
      <c r="C3600" s="68">
        <v>5566</v>
      </c>
      <c r="D3600" s="2" t="s">
        <v>27</v>
      </c>
      <c r="E3600" s="17" t="s">
        <v>1147</v>
      </c>
      <c r="F3600" s="69" t="s">
        <v>28</v>
      </c>
      <c r="G3600" s="3"/>
      <c r="H3600" s="3"/>
      <c r="I3600" s="10" t="str">
        <f t="shared" si="56"/>
        <v>05566</v>
      </c>
    </row>
    <row r="3601" spans="1:9">
      <c r="A3601" s="66"/>
      <c r="C3601" s="68">
        <v>5566</v>
      </c>
      <c r="D3601" s="2" t="s">
        <v>29</v>
      </c>
      <c r="E3601" s="18" t="s">
        <v>1148</v>
      </c>
      <c r="F3601" s="69" t="s">
        <v>30</v>
      </c>
      <c r="G3601" s="3">
        <v>27</v>
      </c>
      <c r="H3601" s="3"/>
      <c r="I3601" s="10" t="str">
        <f t="shared" si="56"/>
        <v>05566</v>
      </c>
    </row>
    <row r="3602" spans="1:9">
      <c r="A3602" s="66"/>
      <c r="C3602" s="68">
        <v>5566</v>
      </c>
      <c r="D3602" s="2" t="s">
        <v>31</v>
      </c>
      <c r="E3602" s="18" t="s">
        <v>1148</v>
      </c>
      <c r="F3602" s="69" t="s">
        <v>32</v>
      </c>
      <c r="G3602" s="3">
        <v>2</v>
      </c>
      <c r="H3602" s="3"/>
      <c r="I3602" s="10" t="str">
        <f t="shared" si="56"/>
        <v>05566</v>
      </c>
    </row>
    <row r="3603" spans="1:9">
      <c r="A3603" s="66"/>
      <c r="C3603" s="68">
        <v>5566</v>
      </c>
      <c r="D3603" s="2" t="s">
        <v>33</v>
      </c>
      <c r="E3603" s="18" t="s">
        <v>1148</v>
      </c>
      <c r="F3603" s="69" t="s">
        <v>34</v>
      </c>
      <c r="G3603" s="3">
        <v>1</v>
      </c>
      <c r="H3603" s="3"/>
      <c r="I3603" s="10" t="str">
        <f t="shared" si="56"/>
        <v>05566</v>
      </c>
    </row>
    <row r="3604" spans="1:9">
      <c r="A3604" s="66"/>
      <c r="C3604" s="68">
        <v>5566</v>
      </c>
      <c r="D3604" s="2" t="s">
        <v>35</v>
      </c>
      <c r="E3604" s="19" t="s">
        <v>1150</v>
      </c>
      <c r="F3604" s="69" t="s">
        <v>36</v>
      </c>
      <c r="G3604" s="3">
        <v>12</v>
      </c>
      <c r="H3604" s="3"/>
      <c r="I3604" s="10" t="str">
        <f t="shared" si="56"/>
        <v>05566</v>
      </c>
    </row>
    <row r="3605" spans="1:9">
      <c r="A3605" s="66"/>
      <c r="C3605" s="68">
        <v>5566</v>
      </c>
      <c r="D3605" s="2" t="s">
        <v>37</v>
      </c>
      <c r="E3605" s="23" t="s">
        <v>1149</v>
      </c>
      <c r="F3605" s="69" t="s">
        <v>38</v>
      </c>
      <c r="G3605" s="3">
        <v>8</v>
      </c>
      <c r="H3605" s="3">
        <v>1513</v>
      </c>
      <c r="I3605" s="10" t="str">
        <f t="shared" si="56"/>
        <v>05566</v>
      </c>
    </row>
    <row r="3606" spans="1:9">
      <c r="A3606" s="66"/>
      <c r="C3606" s="68">
        <v>5566</v>
      </c>
      <c r="D3606" s="2" t="s">
        <v>39</v>
      </c>
      <c r="E3606" s="23" t="s">
        <v>1149</v>
      </c>
      <c r="F3606" s="69" t="s">
        <v>40</v>
      </c>
      <c r="G3606" s="3">
        <v>9</v>
      </c>
      <c r="H3606" s="3">
        <v>521</v>
      </c>
      <c r="I3606" s="10" t="str">
        <f t="shared" si="56"/>
        <v>05566</v>
      </c>
    </row>
    <row r="3607" spans="1:9">
      <c r="A3607" s="66"/>
      <c r="C3607" s="68">
        <v>5566</v>
      </c>
      <c r="D3607" s="2" t="s">
        <v>41</v>
      </c>
      <c r="E3607" s="16" t="s">
        <v>1146</v>
      </c>
      <c r="F3607" s="69" t="s">
        <v>42</v>
      </c>
      <c r="G3607" s="3"/>
      <c r="H3607" s="3"/>
      <c r="I3607" s="10" t="str">
        <f t="shared" si="56"/>
        <v>05566</v>
      </c>
    </row>
    <row r="3608" spans="1:9">
      <c r="A3608" s="66"/>
      <c r="C3608" s="68">
        <v>5566</v>
      </c>
      <c r="D3608" s="2" t="s">
        <v>43</v>
      </c>
      <c r="E3608" s="16" t="s">
        <v>1146</v>
      </c>
      <c r="F3608" s="69" t="s">
        <v>44</v>
      </c>
      <c r="G3608" s="3">
        <v>10</v>
      </c>
      <c r="H3608" s="3"/>
      <c r="I3608" s="10" t="str">
        <f t="shared" si="56"/>
        <v>05566</v>
      </c>
    </row>
    <row r="3609" spans="1:9">
      <c r="A3609" s="66"/>
      <c r="C3609" s="68">
        <v>5566</v>
      </c>
      <c r="D3609" s="2" t="s">
        <v>45</v>
      </c>
      <c r="E3609" s="16" t="s">
        <v>1146</v>
      </c>
      <c r="F3609" s="69" t="s">
        <v>46</v>
      </c>
      <c r="G3609" s="3">
        <v>4</v>
      </c>
      <c r="H3609" s="3">
        <v>474</v>
      </c>
      <c r="I3609" s="10" t="str">
        <f t="shared" si="56"/>
        <v>05566</v>
      </c>
    </row>
    <row r="3610" spans="1:9">
      <c r="A3610" s="66"/>
      <c r="C3610" s="68">
        <v>5566</v>
      </c>
      <c r="D3610" s="2" t="s">
        <v>47</v>
      </c>
      <c r="E3610" s="16" t="s">
        <v>1146</v>
      </c>
      <c r="F3610" s="69" t="s">
        <v>48</v>
      </c>
      <c r="G3610" s="3">
        <v>36</v>
      </c>
      <c r="H3610" s="3"/>
      <c r="I3610" s="10" t="str">
        <f t="shared" si="56"/>
        <v>05566</v>
      </c>
    </row>
    <row r="3611" spans="1:9">
      <c r="A3611" s="66"/>
      <c r="C3611" s="68">
        <v>5566</v>
      </c>
      <c r="D3611" s="2" t="s">
        <v>49</v>
      </c>
      <c r="E3611" s="14" t="s">
        <v>1144</v>
      </c>
      <c r="F3611" s="69" t="s">
        <v>50</v>
      </c>
      <c r="G3611" s="3">
        <v>25</v>
      </c>
      <c r="H3611" s="3">
        <v>1231</v>
      </c>
      <c r="I3611" s="10" t="str">
        <f t="shared" si="56"/>
        <v>05566</v>
      </c>
    </row>
    <row r="3612" spans="1:9">
      <c r="A3612" s="66"/>
      <c r="C3612" s="68">
        <v>5566</v>
      </c>
      <c r="D3612" s="2" t="s">
        <v>51</v>
      </c>
      <c r="E3612" s="15" t="s">
        <v>1145</v>
      </c>
      <c r="F3612" s="69" t="s">
        <v>52</v>
      </c>
      <c r="G3612" s="3">
        <v>5</v>
      </c>
      <c r="H3612" s="3"/>
      <c r="I3612" s="10" t="str">
        <f t="shared" si="56"/>
        <v>05566</v>
      </c>
    </row>
    <row r="3613" spans="1:9">
      <c r="A3613" s="66"/>
      <c r="C3613" s="68">
        <v>5566</v>
      </c>
      <c r="D3613" s="2" t="s">
        <v>53</v>
      </c>
      <c r="E3613" s="15" t="s">
        <v>1145</v>
      </c>
      <c r="F3613" s="69" t="s">
        <v>54</v>
      </c>
      <c r="G3613" s="3">
        <v>55</v>
      </c>
      <c r="H3613" s="3">
        <v>3804</v>
      </c>
      <c r="I3613" s="10" t="str">
        <f t="shared" si="56"/>
        <v>05566</v>
      </c>
    </row>
    <row r="3614" spans="1:9">
      <c r="A3614" s="66"/>
      <c r="C3614" s="68">
        <v>5566</v>
      </c>
      <c r="D3614" s="2" t="s">
        <v>55</v>
      </c>
      <c r="E3614" s="21" t="s">
        <v>1152</v>
      </c>
      <c r="F3614" s="69" t="s">
        <v>56</v>
      </c>
      <c r="G3614" s="3">
        <v>6</v>
      </c>
      <c r="H3614" s="3"/>
      <c r="I3614" s="10" t="str">
        <f t="shared" si="56"/>
        <v>05566</v>
      </c>
    </row>
    <row r="3615" spans="1:9">
      <c r="A3615" s="66"/>
      <c r="C3615" s="68">
        <v>5566</v>
      </c>
      <c r="D3615" s="2" t="s">
        <v>57</v>
      </c>
      <c r="E3615" s="21" t="s">
        <v>1152</v>
      </c>
      <c r="F3615" s="69" t="s">
        <v>58</v>
      </c>
      <c r="G3615" s="3">
        <v>8</v>
      </c>
      <c r="H3615" s="3">
        <v>483</v>
      </c>
      <c r="I3615" s="10" t="str">
        <f t="shared" si="56"/>
        <v>05566</v>
      </c>
    </row>
    <row r="3616" spans="1:9">
      <c r="A3616" s="66"/>
      <c r="C3616" s="68">
        <v>5566</v>
      </c>
      <c r="D3616" s="2" t="s">
        <v>59</v>
      </c>
      <c r="E3616" s="21" t="s">
        <v>1152</v>
      </c>
      <c r="F3616" s="69" t="s">
        <v>60</v>
      </c>
      <c r="G3616" s="3">
        <v>51</v>
      </c>
      <c r="H3616" s="3">
        <v>6891</v>
      </c>
      <c r="I3616" s="10" t="str">
        <f t="shared" si="56"/>
        <v>05566</v>
      </c>
    </row>
    <row r="3617" spans="1:9">
      <c r="A3617" s="66"/>
      <c r="C3617" s="68">
        <v>5566</v>
      </c>
      <c r="D3617" s="2" t="s">
        <v>61</v>
      </c>
      <c r="E3617" s="20" t="s">
        <v>1151</v>
      </c>
      <c r="F3617" s="69" t="s">
        <v>62</v>
      </c>
      <c r="G3617" s="3">
        <v>10</v>
      </c>
      <c r="H3617" s="3">
        <v>3090</v>
      </c>
      <c r="I3617" s="10" t="str">
        <f t="shared" si="56"/>
        <v>05566</v>
      </c>
    </row>
    <row r="3618" spans="1:9">
      <c r="A3618" s="66"/>
      <c r="C3618" s="68">
        <v>5566</v>
      </c>
      <c r="D3618" s="2" t="s">
        <v>63</v>
      </c>
      <c r="E3618" s="20" t="s">
        <v>1151</v>
      </c>
      <c r="F3618" s="69" t="s">
        <v>64</v>
      </c>
      <c r="G3618" s="3">
        <v>2</v>
      </c>
      <c r="H3618" s="3"/>
      <c r="I3618" s="10" t="str">
        <f t="shared" si="56"/>
        <v>05566</v>
      </c>
    </row>
    <row r="3619" spans="1:9">
      <c r="A3619" s="66"/>
      <c r="C3619" s="68">
        <v>5566</v>
      </c>
      <c r="D3619" s="2" t="s">
        <v>65</v>
      </c>
      <c r="E3619" s="19" t="s">
        <v>1150</v>
      </c>
      <c r="F3619" s="69" t="s">
        <v>66</v>
      </c>
      <c r="G3619" s="3">
        <v>10</v>
      </c>
      <c r="H3619" s="3">
        <v>685</v>
      </c>
      <c r="I3619" s="10" t="str">
        <f t="shared" si="56"/>
        <v>05566</v>
      </c>
    </row>
    <row r="3620" spans="1:9">
      <c r="A3620" s="66"/>
      <c r="C3620" s="68">
        <v>5566</v>
      </c>
      <c r="D3620" s="2" t="s">
        <v>67</v>
      </c>
      <c r="E3620" s="22" t="s">
        <v>1153</v>
      </c>
      <c r="F3620" s="69" t="s">
        <v>68</v>
      </c>
      <c r="G3620" s="3">
        <v>4</v>
      </c>
      <c r="H3620" s="3">
        <v>289</v>
      </c>
      <c r="I3620" s="10" t="str">
        <f t="shared" si="56"/>
        <v>05566</v>
      </c>
    </row>
    <row r="3621" spans="1:9">
      <c r="A3621" s="66"/>
      <c r="C3621" s="68">
        <v>5566</v>
      </c>
      <c r="D3621" s="2" t="s">
        <v>69</v>
      </c>
      <c r="E3621" s="21" t="s">
        <v>1152</v>
      </c>
      <c r="F3621" s="69" t="s">
        <v>70</v>
      </c>
      <c r="G3621" s="3">
        <v>11</v>
      </c>
      <c r="H3621" s="3">
        <v>690</v>
      </c>
      <c r="I3621" s="10" t="str">
        <f t="shared" si="56"/>
        <v>05566</v>
      </c>
    </row>
    <row r="3622" spans="1:9">
      <c r="A3622" s="66"/>
      <c r="C3622" s="66">
        <v>5566</v>
      </c>
      <c r="E3622" s="71"/>
      <c r="F3622" s="69" t="s">
        <v>71</v>
      </c>
      <c r="G3622" s="3">
        <v>343</v>
      </c>
      <c r="H3622" s="3">
        <v>38312</v>
      </c>
      <c r="I3622" s="10" t="str">
        <f t="shared" si="56"/>
        <v>05566</v>
      </c>
    </row>
    <row r="3623" spans="1:9">
      <c r="A3623" s="65" t="s">
        <v>295</v>
      </c>
      <c r="B3623" s="2" t="s">
        <v>296</v>
      </c>
      <c r="C3623" s="68">
        <v>5570</v>
      </c>
      <c r="D3623" s="2" t="s">
        <v>9</v>
      </c>
      <c r="E3623" s="14" t="s">
        <v>1144</v>
      </c>
      <c r="F3623" s="69" t="s">
        <v>10</v>
      </c>
      <c r="G3623" s="3"/>
      <c r="H3623" s="3"/>
      <c r="I3623" s="10" t="str">
        <f t="shared" si="56"/>
        <v>05570</v>
      </c>
    </row>
    <row r="3624" spans="1:9">
      <c r="A3624" s="66"/>
      <c r="C3624" s="68">
        <v>5570</v>
      </c>
      <c r="D3624" s="2" t="s">
        <v>11</v>
      </c>
      <c r="E3624" s="14" t="s">
        <v>1144</v>
      </c>
      <c r="F3624" s="69" t="s">
        <v>12</v>
      </c>
      <c r="G3624" s="3"/>
      <c r="H3624" s="3"/>
      <c r="I3624" s="10" t="str">
        <f t="shared" si="56"/>
        <v>05570</v>
      </c>
    </row>
    <row r="3625" spans="1:9">
      <c r="A3625" s="66"/>
      <c r="C3625" s="68">
        <v>5570</v>
      </c>
      <c r="D3625" s="2" t="s">
        <v>13</v>
      </c>
      <c r="E3625" s="14" t="s">
        <v>1144</v>
      </c>
      <c r="F3625" s="69" t="s">
        <v>14</v>
      </c>
      <c r="G3625" s="3"/>
      <c r="H3625" s="3"/>
      <c r="I3625" s="10" t="str">
        <f t="shared" si="56"/>
        <v>05570</v>
      </c>
    </row>
    <row r="3626" spans="1:9">
      <c r="A3626" s="66"/>
      <c r="C3626" s="68">
        <v>5570</v>
      </c>
      <c r="D3626" s="2" t="s">
        <v>15</v>
      </c>
      <c r="E3626" s="15" t="s">
        <v>1145</v>
      </c>
      <c r="F3626" s="69" t="s">
        <v>16</v>
      </c>
      <c r="G3626" s="3"/>
      <c r="H3626" s="3"/>
      <c r="I3626" s="10" t="str">
        <f t="shared" si="56"/>
        <v>05570</v>
      </c>
    </row>
    <row r="3627" spans="1:9">
      <c r="A3627" s="66"/>
      <c r="C3627" s="68">
        <v>5570</v>
      </c>
      <c r="D3627" s="2" t="s">
        <v>17</v>
      </c>
      <c r="E3627" s="14" t="s">
        <v>1144</v>
      </c>
      <c r="F3627" s="69" t="s">
        <v>18</v>
      </c>
      <c r="G3627" s="3"/>
      <c r="H3627" s="3"/>
      <c r="I3627" s="10" t="str">
        <f t="shared" si="56"/>
        <v>05570</v>
      </c>
    </row>
    <row r="3628" spans="1:9">
      <c r="A3628" s="66"/>
      <c r="C3628" s="68">
        <v>5570</v>
      </c>
      <c r="D3628" s="2" t="s">
        <v>19</v>
      </c>
      <c r="E3628" s="14" t="s">
        <v>1144</v>
      </c>
      <c r="F3628" s="69" t="s">
        <v>20</v>
      </c>
      <c r="G3628" s="3"/>
      <c r="H3628" s="3"/>
      <c r="I3628" s="10" t="str">
        <f t="shared" si="56"/>
        <v>05570</v>
      </c>
    </row>
    <row r="3629" spans="1:9">
      <c r="A3629" s="66"/>
      <c r="C3629" s="68">
        <v>5570</v>
      </c>
      <c r="D3629" s="2" t="s">
        <v>21</v>
      </c>
      <c r="E3629" s="4"/>
      <c r="F3629" s="69" t="s">
        <v>22</v>
      </c>
      <c r="G3629" s="3">
        <v>211</v>
      </c>
      <c r="H3629" s="3">
        <v>29466</v>
      </c>
      <c r="I3629" s="10" t="str">
        <f t="shared" si="56"/>
        <v>05570</v>
      </c>
    </row>
    <row r="3630" spans="1:9">
      <c r="A3630" s="66"/>
      <c r="C3630" s="68">
        <v>5570</v>
      </c>
      <c r="D3630" s="2" t="s">
        <v>23</v>
      </c>
      <c r="E3630" s="17" t="s">
        <v>1147</v>
      </c>
      <c r="F3630" s="69" t="s">
        <v>24</v>
      </c>
      <c r="G3630" s="3">
        <v>24</v>
      </c>
      <c r="H3630" s="3">
        <v>2690</v>
      </c>
      <c r="I3630" s="10" t="str">
        <f t="shared" si="56"/>
        <v>05570</v>
      </c>
    </row>
    <row r="3631" spans="1:9">
      <c r="A3631" s="66"/>
      <c r="C3631" s="68">
        <v>5570</v>
      </c>
      <c r="D3631" s="2" t="s">
        <v>25</v>
      </c>
      <c r="E3631" s="17" t="s">
        <v>1147</v>
      </c>
      <c r="F3631" s="69" t="s">
        <v>26</v>
      </c>
      <c r="G3631" s="3">
        <v>3</v>
      </c>
      <c r="H3631" s="3"/>
      <c r="I3631" s="10" t="str">
        <f t="shared" si="56"/>
        <v>05570</v>
      </c>
    </row>
    <row r="3632" spans="1:9">
      <c r="A3632" s="66"/>
      <c r="C3632" s="68">
        <v>5570</v>
      </c>
      <c r="D3632" s="2" t="s">
        <v>27</v>
      </c>
      <c r="E3632" s="17" t="s">
        <v>1147</v>
      </c>
      <c r="F3632" s="69" t="s">
        <v>28</v>
      </c>
      <c r="G3632" s="3"/>
      <c r="H3632" s="3"/>
      <c r="I3632" s="10" t="str">
        <f t="shared" si="56"/>
        <v>05570</v>
      </c>
    </row>
    <row r="3633" spans="1:9">
      <c r="A3633" s="66"/>
      <c r="C3633" s="68">
        <v>5570</v>
      </c>
      <c r="D3633" s="2" t="s">
        <v>29</v>
      </c>
      <c r="E3633" s="18" t="s">
        <v>1148</v>
      </c>
      <c r="F3633" s="69" t="s">
        <v>30</v>
      </c>
      <c r="G3633" s="3">
        <v>2</v>
      </c>
      <c r="H3633" s="3"/>
      <c r="I3633" s="10" t="str">
        <f t="shared" si="56"/>
        <v>05570</v>
      </c>
    </row>
    <row r="3634" spans="1:9">
      <c r="A3634" s="66"/>
      <c r="C3634" s="68">
        <v>5570</v>
      </c>
      <c r="D3634" s="2" t="s">
        <v>31</v>
      </c>
      <c r="E3634" s="18" t="s">
        <v>1148</v>
      </c>
      <c r="F3634" s="69" t="s">
        <v>32</v>
      </c>
      <c r="G3634" s="3">
        <v>1</v>
      </c>
      <c r="H3634" s="3"/>
      <c r="I3634" s="10" t="str">
        <f t="shared" si="56"/>
        <v>05570</v>
      </c>
    </row>
    <row r="3635" spans="1:9">
      <c r="A3635" s="66"/>
      <c r="C3635" s="68">
        <v>5570</v>
      </c>
      <c r="D3635" s="2" t="s">
        <v>33</v>
      </c>
      <c r="E3635" s="18" t="s">
        <v>1148</v>
      </c>
      <c r="F3635" s="69" t="s">
        <v>34</v>
      </c>
      <c r="G3635" s="3"/>
      <c r="H3635" s="3"/>
      <c r="I3635" s="10" t="str">
        <f t="shared" si="56"/>
        <v>05570</v>
      </c>
    </row>
    <row r="3636" spans="1:9">
      <c r="A3636" s="66"/>
      <c r="C3636" s="68">
        <v>5570</v>
      </c>
      <c r="D3636" s="2" t="s">
        <v>35</v>
      </c>
      <c r="E3636" s="19" t="s">
        <v>1150</v>
      </c>
      <c r="F3636" s="69" t="s">
        <v>36</v>
      </c>
      <c r="G3636" s="3">
        <v>6</v>
      </c>
      <c r="H3636" s="3">
        <v>605</v>
      </c>
      <c r="I3636" s="10" t="str">
        <f t="shared" si="56"/>
        <v>05570</v>
      </c>
    </row>
    <row r="3637" spans="1:9">
      <c r="A3637" s="66"/>
      <c r="C3637" s="68">
        <v>5570</v>
      </c>
      <c r="D3637" s="2" t="s">
        <v>37</v>
      </c>
      <c r="E3637" s="23" t="s">
        <v>1149</v>
      </c>
      <c r="F3637" s="69" t="s">
        <v>38</v>
      </c>
      <c r="G3637" s="3">
        <v>1</v>
      </c>
      <c r="H3637" s="3"/>
      <c r="I3637" s="10" t="str">
        <f t="shared" si="56"/>
        <v>05570</v>
      </c>
    </row>
    <row r="3638" spans="1:9">
      <c r="A3638" s="66"/>
      <c r="C3638" s="68">
        <v>5570</v>
      </c>
      <c r="D3638" s="2" t="s">
        <v>39</v>
      </c>
      <c r="E3638" s="23" t="s">
        <v>1149</v>
      </c>
      <c r="F3638" s="69" t="s">
        <v>40</v>
      </c>
      <c r="G3638" s="3">
        <v>2</v>
      </c>
      <c r="H3638" s="3"/>
      <c r="I3638" s="10" t="str">
        <f t="shared" si="56"/>
        <v>05570</v>
      </c>
    </row>
    <row r="3639" spans="1:9">
      <c r="A3639" s="66"/>
      <c r="C3639" s="68">
        <v>5570</v>
      </c>
      <c r="D3639" s="2" t="s">
        <v>41</v>
      </c>
      <c r="E3639" s="16" t="s">
        <v>1146</v>
      </c>
      <c r="F3639" s="69" t="s">
        <v>42</v>
      </c>
      <c r="G3639" s="3"/>
      <c r="H3639" s="3"/>
      <c r="I3639" s="10" t="str">
        <f t="shared" si="56"/>
        <v>05570</v>
      </c>
    </row>
    <row r="3640" spans="1:9">
      <c r="A3640" s="66"/>
      <c r="C3640" s="68">
        <v>5570</v>
      </c>
      <c r="D3640" s="2" t="s">
        <v>43</v>
      </c>
      <c r="E3640" s="16" t="s">
        <v>1146</v>
      </c>
      <c r="F3640" s="69" t="s">
        <v>44</v>
      </c>
      <c r="G3640" s="3">
        <v>5</v>
      </c>
      <c r="H3640" s="3">
        <v>994</v>
      </c>
      <c r="I3640" s="10" t="str">
        <f t="shared" si="56"/>
        <v>05570</v>
      </c>
    </row>
    <row r="3641" spans="1:9">
      <c r="A3641" s="66"/>
      <c r="C3641" s="68">
        <v>5570</v>
      </c>
      <c r="D3641" s="2" t="s">
        <v>45</v>
      </c>
      <c r="E3641" s="16" t="s">
        <v>1146</v>
      </c>
      <c r="F3641" s="69" t="s">
        <v>46</v>
      </c>
      <c r="G3641" s="3">
        <v>1</v>
      </c>
      <c r="H3641" s="3"/>
      <c r="I3641" s="10" t="str">
        <f t="shared" si="56"/>
        <v>05570</v>
      </c>
    </row>
    <row r="3642" spans="1:9">
      <c r="A3642" s="66"/>
      <c r="C3642" s="68">
        <v>5570</v>
      </c>
      <c r="D3642" s="2" t="s">
        <v>47</v>
      </c>
      <c r="E3642" s="16" t="s">
        <v>1146</v>
      </c>
      <c r="F3642" s="69" t="s">
        <v>48</v>
      </c>
      <c r="G3642" s="3">
        <v>9</v>
      </c>
      <c r="H3642" s="3">
        <v>2230</v>
      </c>
      <c r="I3642" s="10" t="str">
        <f t="shared" si="56"/>
        <v>05570</v>
      </c>
    </row>
    <row r="3643" spans="1:9">
      <c r="A3643" s="66"/>
      <c r="C3643" s="68">
        <v>5570</v>
      </c>
      <c r="D3643" s="2" t="s">
        <v>49</v>
      </c>
      <c r="E3643" s="14" t="s">
        <v>1144</v>
      </c>
      <c r="F3643" s="69" t="s">
        <v>50</v>
      </c>
      <c r="G3643" s="3">
        <v>16</v>
      </c>
      <c r="H3643" s="3">
        <v>1229</v>
      </c>
      <c r="I3643" s="10" t="str">
        <f t="shared" si="56"/>
        <v>05570</v>
      </c>
    </row>
    <row r="3644" spans="1:9">
      <c r="A3644" s="66"/>
      <c r="C3644" s="68">
        <v>5570</v>
      </c>
      <c r="D3644" s="2" t="s">
        <v>51</v>
      </c>
      <c r="E3644" s="15" t="s">
        <v>1145</v>
      </c>
      <c r="F3644" s="69" t="s">
        <v>52</v>
      </c>
      <c r="G3644" s="3">
        <v>4</v>
      </c>
      <c r="H3644" s="3"/>
      <c r="I3644" s="10" t="str">
        <f t="shared" si="56"/>
        <v>05570</v>
      </c>
    </row>
    <row r="3645" spans="1:9">
      <c r="A3645" s="66"/>
      <c r="C3645" s="68">
        <v>5570</v>
      </c>
      <c r="D3645" s="2" t="s">
        <v>53</v>
      </c>
      <c r="E3645" s="15" t="s">
        <v>1145</v>
      </c>
      <c r="F3645" s="69" t="s">
        <v>54</v>
      </c>
      <c r="G3645" s="3">
        <v>45</v>
      </c>
      <c r="H3645" s="3">
        <v>3619</v>
      </c>
      <c r="I3645" s="10" t="str">
        <f t="shared" si="56"/>
        <v>05570</v>
      </c>
    </row>
    <row r="3646" spans="1:9">
      <c r="A3646" s="66"/>
      <c r="C3646" s="68">
        <v>5570</v>
      </c>
      <c r="D3646" s="2" t="s">
        <v>55</v>
      </c>
      <c r="E3646" s="21" t="s">
        <v>1152</v>
      </c>
      <c r="F3646" s="69" t="s">
        <v>56</v>
      </c>
      <c r="G3646" s="3">
        <v>2</v>
      </c>
      <c r="H3646" s="3"/>
      <c r="I3646" s="10" t="str">
        <f t="shared" si="56"/>
        <v>05570</v>
      </c>
    </row>
    <row r="3647" spans="1:9">
      <c r="A3647" s="66"/>
      <c r="C3647" s="68">
        <v>5570</v>
      </c>
      <c r="D3647" s="2" t="s">
        <v>57</v>
      </c>
      <c r="E3647" s="21" t="s">
        <v>1152</v>
      </c>
      <c r="F3647" s="69" t="s">
        <v>58</v>
      </c>
      <c r="G3647" s="3">
        <v>9</v>
      </c>
      <c r="H3647" s="3">
        <v>1590</v>
      </c>
      <c r="I3647" s="10" t="str">
        <f t="shared" si="56"/>
        <v>05570</v>
      </c>
    </row>
    <row r="3648" spans="1:9">
      <c r="A3648" s="66"/>
      <c r="C3648" s="68">
        <v>5570</v>
      </c>
      <c r="D3648" s="2" t="s">
        <v>59</v>
      </c>
      <c r="E3648" s="21" t="s">
        <v>1152</v>
      </c>
      <c r="F3648" s="69" t="s">
        <v>60</v>
      </c>
      <c r="G3648" s="3">
        <v>52</v>
      </c>
      <c r="H3648" s="3">
        <v>11764</v>
      </c>
      <c r="I3648" s="10" t="str">
        <f t="shared" si="56"/>
        <v>05570</v>
      </c>
    </row>
    <row r="3649" spans="1:9">
      <c r="A3649" s="66"/>
      <c r="C3649" s="68">
        <v>5570</v>
      </c>
      <c r="D3649" s="2" t="s">
        <v>61</v>
      </c>
      <c r="E3649" s="20" t="s">
        <v>1151</v>
      </c>
      <c r="F3649" s="69" t="s">
        <v>62</v>
      </c>
      <c r="G3649" s="3">
        <v>5</v>
      </c>
      <c r="H3649" s="3"/>
      <c r="I3649" s="10" t="str">
        <f t="shared" si="56"/>
        <v>05570</v>
      </c>
    </row>
    <row r="3650" spans="1:9">
      <c r="A3650" s="66"/>
      <c r="C3650" s="68">
        <v>5570</v>
      </c>
      <c r="D3650" s="2" t="s">
        <v>63</v>
      </c>
      <c r="E3650" s="20" t="s">
        <v>1151</v>
      </c>
      <c r="F3650" s="69" t="s">
        <v>64</v>
      </c>
      <c r="G3650" s="3"/>
      <c r="H3650" s="3"/>
      <c r="I3650" s="10" t="str">
        <f t="shared" si="56"/>
        <v>05570</v>
      </c>
    </row>
    <row r="3651" spans="1:9">
      <c r="A3651" s="66"/>
      <c r="C3651" s="68">
        <v>5570</v>
      </c>
      <c r="D3651" s="2" t="s">
        <v>65</v>
      </c>
      <c r="E3651" s="19" t="s">
        <v>1150</v>
      </c>
      <c r="F3651" s="69" t="s">
        <v>66</v>
      </c>
      <c r="G3651" s="3">
        <v>9</v>
      </c>
      <c r="H3651" s="3"/>
      <c r="I3651" s="10" t="str">
        <f t="shared" si="56"/>
        <v>05570</v>
      </c>
    </row>
    <row r="3652" spans="1:9">
      <c r="A3652" s="66"/>
      <c r="C3652" s="68">
        <v>5570</v>
      </c>
      <c r="D3652" s="2" t="s">
        <v>67</v>
      </c>
      <c r="E3652" s="22" t="s">
        <v>1153</v>
      </c>
      <c r="F3652" s="69" t="s">
        <v>68</v>
      </c>
      <c r="G3652" s="3">
        <v>2</v>
      </c>
      <c r="H3652" s="3"/>
      <c r="I3652" s="10" t="str">
        <f t="shared" si="56"/>
        <v>05570</v>
      </c>
    </row>
    <row r="3653" spans="1:9">
      <c r="A3653" s="66"/>
      <c r="C3653" s="68">
        <v>5570</v>
      </c>
      <c r="D3653" s="2" t="s">
        <v>69</v>
      </c>
      <c r="E3653" s="21" t="s">
        <v>1152</v>
      </c>
      <c r="F3653" s="69" t="s">
        <v>70</v>
      </c>
      <c r="G3653" s="3">
        <v>13</v>
      </c>
      <c r="H3653" s="3"/>
      <c r="I3653" s="10" t="str">
        <f t="shared" si="56"/>
        <v>05570</v>
      </c>
    </row>
    <row r="3654" spans="1:9">
      <c r="A3654" s="66"/>
      <c r="C3654" s="66">
        <v>5570</v>
      </c>
      <c r="E3654" s="71"/>
      <c r="F3654" s="69" t="s">
        <v>71</v>
      </c>
      <c r="G3654" s="3">
        <v>211</v>
      </c>
      <c r="H3654" s="3">
        <v>29466</v>
      </c>
      <c r="I3654" s="10" t="str">
        <f t="shared" si="56"/>
        <v>05570</v>
      </c>
    </row>
    <row r="3655" spans="1:9">
      <c r="A3655" s="65" t="s">
        <v>297</v>
      </c>
      <c r="B3655" s="2" t="s">
        <v>298</v>
      </c>
      <c r="C3655" s="68">
        <v>57</v>
      </c>
      <c r="D3655" s="2" t="s">
        <v>9</v>
      </c>
      <c r="E3655" s="14" t="s">
        <v>1144</v>
      </c>
      <c r="F3655" s="69" t="s">
        <v>10</v>
      </c>
      <c r="G3655" s="3">
        <v>20</v>
      </c>
      <c r="H3655" s="3"/>
      <c r="I3655" s="10" t="str">
        <f t="shared" si="56"/>
        <v>057</v>
      </c>
    </row>
    <row r="3656" spans="1:9">
      <c r="A3656" s="66"/>
      <c r="C3656" s="68">
        <v>57</v>
      </c>
      <c r="D3656" s="2" t="s">
        <v>11</v>
      </c>
      <c r="E3656" s="14" t="s">
        <v>1144</v>
      </c>
      <c r="F3656" s="69" t="s">
        <v>12</v>
      </c>
      <c r="G3656" s="3"/>
      <c r="H3656" s="3"/>
      <c r="I3656" s="10" t="str">
        <f t="shared" si="56"/>
        <v>057</v>
      </c>
    </row>
    <row r="3657" spans="1:9">
      <c r="A3657" s="66"/>
      <c r="C3657" s="68">
        <v>57</v>
      </c>
      <c r="D3657" s="2" t="s">
        <v>13</v>
      </c>
      <c r="E3657" s="14" t="s">
        <v>1144</v>
      </c>
      <c r="F3657" s="69" t="s">
        <v>14</v>
      </c>
      <c r="G3657" s="3"/>
      <c r="H3657" s="3"/>
      <c r="I3657" s="10" t="str">
        <f t="shared" ref="I3657:I3720" si="57">IF(A3657="",I3656,A3657)</f>
        <v>057</v>
      </c>
    </row>
    <row r="3658" spans="1:9">
      <c r="A3658" s="66"/>
      <c r="C3658" s="68">
        <v>57</v>
      </c>
      <c r="D3658" s="2" t="s">
        <v>15</v>
      </c>
      <c r="E3658" s="15" t="s">
        <v>1145</v>
      </c>
      <c r="F3658" s="69" t="s">
        <v>16</v>
      </c>
      <c r="G3658" s="3">
        <v>1</v>
      </c>
      <c r="H3658" s="3"/>
      <c r="I3658" s="10" t="str">
        <f t="shared" si="57"/>
        <v>057</v>
      </c>
    </row>
    <row r="3659" spans="1:9">
      <c r="A3659" s="66"/>
      <c r="C3659" s="68">
        <v>57</v>
      </c>
      <c r="D3659" s="2" t="s">
        <v>17</v>
      </c>
      <c r="E3659" s="14" t="s">
        <v>1144</v>
      </c>
      <c r="F3659" s="69" t="s">
        <v>18</v>
      </c>
      <c r="G3659" s="3">
        <v>19</v>
      </c>
      <c r="H3659" s="3"/>
      <c r="I3659" s="10" t="str">
        <f t="shared" si="57"/>
        <v>057</v>
      </c>
    </row>
    <row r="3660" spans="1:9">
      <c r="A3660" s="66"/>
      <c r="C3660" s="68">
        <v>57</v>
      </c>
      <c r="D3660" s="2" t="s">
        <v>19</v>
      </c>
      <c r="E3660" s="14" t="s">
        <v>1144</v>
      </c>
      <c r="F3660" s="69" t="s">
        <v>20</v>
      </c>
      <c r="G3660" s="3"/>
      <c r="H3660" s="3"/>
      <c r="I3660" s="10" t="str">
        <f t="shared" si="57"/>
        <v>057</v>
      </c>
    </row>
    <row r="3661" spans="1:9">
      <c r="A3661" s="66"/>
      <c r="C3661" s="68">
        <v>57</v>
      </c>
      <c r="D3661" s="2" t="s">
        <v>21</v>
      </c>
      <c r="E3661" s="4"/>
      <c r="F3661" s="69" t="s">
        <v>22</v>
      </c>
      <c r="G3661" s="3">
        <v>1787</v>
      </c>
      <c r="H3661" s="3"/>
      <c r="I3661" s="10" t="str">
        <f t="shared" si="57"/>
        <v>057</v>
      </c>
    </row>
    <row r="3662" spans="1:9">
      <c r="A3662" s="66"/>
      <c r="C3662" s="68">
        <v>57</v>
      </c>
      <c r="D3662" s="2" t="s">
        <v>23</v>
      </c>
      <c r="E3662" s="17" t="s">
        <v>1147</v>
      </c>
      <c r="F3662" s="69" t="s">
        <v>24</v>
      </c>
      <c r="G3662" s="3">
        <v>196</v>
      </c>
      <c r="H3662" s="3">
        <v>25987</v>
      </c>
      <c r="I3662" s="10" t="str">
        <f t="shared" si="57"/>
        <v>057</v>
      </c>
    </row>
    <row r="3663" spans="1:9">
      <c r="A3663" s="66"/>
      <c r="C3663" s="68">
        <v>57</v>
      </c>
      <c r="D3663" s="2" t="s">
        <v>25</v>
      </c>
      <c r="E3663" s="17" t="s">
        <v>1147</v>
      </c>
      <c r="F3663" s="69" t="s">
        <v>26</v>
      </c>
      <c r="G3663" s="3">
        <v>17</v>
      </c>
      <c r="H3663" s="3"/>
      <c r="I3663" s="10" t="str">
        <f t="shared" si="57"/>
        <v>057</v>
      </c>
    </row>
    <row r="3664" spans="1:9">
      <c r="A3664" s="66"/>
      <c r="C3664" s="68">
        <v>57</v>
      </c>
      <c r="D3664" s="2" t="s">
        <v>27</v>
      </c>
      <c r="E3664" s="17" t="s">
        <v>1147</v>
      </c>
      <c r="F3664" s="69" t="s">
        <v>28</v>
      </c>
      <c r="G3664" s="3">
        <v>5</v>
      </c>
      <c r="H3664" s="3"/>
      <c r="I3664" s="10" t="str">
        <f t="shared" si="57"/>
        <v>057</v>
      </c>
    </row>
    <row r="3665" spans="1:9">
      <c r="A3665" s="66"/>
      <c r="C3665" s="68">
        <v>57</v>
      </c>
      <c r="D3665" s="2" t="s">
        <v>29</v>
      </c>
      <c r="E3665" s="18" t="s">
        <v>1148</v>
      </c>
      <c r="F3665" s="69" t="s">
        <v>30</v>
      </c>
      <c r="G3665" s="3">
        <v>22</v>
      </c>
      <c r="H3665" s="3"/>
      <c r="I3665" s="10" t="str">
        <f t="shared" si="57"/>
        <v>057</v>
      </c>
    </row>
    <row r="3666" spans="1:9">
      <c r="A3666" s="66"/>
      <c r="C3666" s="68">
        <v>57</v>
      </c>
      <c r="D3666" s="2" t="s">
        <v>31</v>
      </c>
      <c r="E3666" s="18" t="s">
        <v>1148</v>
      </c>
      <c r="F3666" s="69" t="s">
        <v>32</v>
      </c>
      <c r="G3666" s="3">
        <v>11</v>
      </c>
      <c r="H3666" s="3"/>
      <c r="I3666" s="10" t="str">
        <f t="shared" si="57"/>
        <v>057</v>
      </c>
    </row>
    <row r="3667" spans="1:9">
      <c r="A3667" s="66"/>
      <c r="C3667" s="68">
        <v>57</v>
      </c>
      <c r="D3667" s="2" t="s">
        <v>33</v>
      </c>
      <c r="E3667" s="18" t="s">
        <v>1148</v>
      </c>
      <c r="F3667" s="69" t="s">
        <v>34</v>
      </c>
      <c r="G3667" s="3">
        <v>4</v>
      </c>
      <c r="H3667" s="3"/>
      <c r="I3667" s="10" t="str">
        <f t="shared" si="57"/>
        <v>057</v>
      </c>
    </row>
    <row r="3668" spans="1:9">
      <c r="A3668" s="66"/>
      <c r="C3668" s="68">
        <v>57</v>
      </c>
      <c r="D3668" s="2" t="s">
        <v>35</v>
      </c>
      <c r="E3668" s="19" t="s">
        <v>1150</v>
      </c>
      <c r="F3668" s="69" t="s">
        <v>36</v>
      </c>
      <c r="G3668" s="3">
        <v>57</v>
      </c>
      <c r="H3668" s="3">
        <v>5521</v>
      </c>
      <c r="I3668" s="10" t="str">
        <f t="shared" si="57"/>
        <v>057</v>
      </c>
    </row>
    <row r="3669" spans="1:9">
      <c r="A3669" s="66"/>
      <c r="C3669" s="68">
        <v>57</v>
      </c>
      <c r="D3669" s="2" t="s">
        <v>37</v>
      </c>
      <c r="E3669" s="23" t="s">
        <v>1149</v>
      </c>
      <c r="F3669" s="69" t="s">
        <v>38</v>
      </c>
      <c r="G3669" s="3">
        <v>46</v>
      </c>
      <c r="H3669" s="3">
        <v>5587</v>
      </c>
      <c r="I3669" s="10" t="str">
        <f t="shared" si="57"/>
        <v>057</v>
      </c>
    </row>
    <row r="3670" spans="1:9">
      <c r="A3670" s="66"/>
      <c r="C3670" s="68">
        <v>57</v>
      </c>
      <c r="D3670" s="2" t="s">
        <v>39</v>
      </c>
      <c r="E3670" s="23" t="s">
        <v>1149</v>
      </c>
      <c r="F3670" s="69" t="s">
        <v>40</v>
      </c>
      <c r="G3670" s="3">
        <v>64</v>
      </c>
      <c r="H3670" s="3"/>
      <c r="I3670" s="10" t="str">
        <f t="shared" si="57"/>
        <v>057</v>
      </c>
    </row>
    <row r="3671" spans="1:9">
      <c r="A3671" s="66"/>
      <c r="C3671" s="68">
        <v>57</v>
      </c>
      <c r="D3671" s="2" t="s">
        <v>41</v>
      </c>
      <c r="E3671" s="16" t="s">
        <v>1146</v>
      </c>
      <c r="F3671" s="69" t="s">
        <v>42</v>
      </c>
      <c r="G3671" s="3">
        <v>2</v>
      </c>
      <c r="H3671" s="3"/>
      <c r="I3671" s="10" t="str">
        <f t="shared" si="57"/>
        <v>057</v>
      </c>
    </row>
    <row r="3672" spans="1:9">
      <c r="A3672" s="66"/>
      <c r="C3672" s="68">
        <v>57</v>
      </c>
      <c r="D3672" s="2" t="s">
        <v>43</v>
      </c>
      <c r="E3672" s="16" t="s">
        <v>1146</v>
      </c>
      <c r="F3672" s="69" t="s">
        <v>44</v>
      </c>
      <c r="G3672" s="3">
        <v>53</v>
      </c>
      <c r="H3672" s="3">
        <v>5596</v>
      </c>
      <c r="I3672" s="10" t="str">
        <f t="shared" si="57"/>
        <v>057</v>
      </c>
    </row>
    <row r="3673" spans="1:9">
      <c r="A3673" s="66"/>
      <c r="C3673" s="68">
        <v>57</v>
      </c>
      <c r="D3673" s="2" t="s">
        <v>45</v>
      </c>
      <c r="E3673" s="16" t="s">
        <v>1146</v>
      </c>
      <c r="F3673" s="69" t="s">
        <v>46</v>
      </c>
      <c r="G3673" s="3">
        <v>11</v>
      </c>
      <c r="H3673" s="3">
        <v>2105</v>
      </c>
      <c r="I3673" s="10" t="str">
        <f t="shared" si="57"/>
        <v>057</v>
      </c>
    </row>
    <row r="3674" spans="1:9">
      <c r="A3674" s="66"/>
      <c r="C3674" s="68">
        <v>57</v>
      </c>
      <c r="D3674" s="2" t="s">
        <v>47</v>
      </c>
      <c r="E3674" s="16" t="s">
        <v>1146</v>
      </c>
      <c r="F3674" s="69" t="s">
        <v>48</v>
      </c>
      <c r="G3674" s="3">
        <v>171</v>
      </c>
      <c r="H3674" s="3">
        <v>17621</v>
      </c>
      <c r="I3674" s="10" t="str">
        <f t="shared" si="57"/>
        <v>057</v>
      </c>
    </row>
    <row r="3675" spans="1:9">
      <c r="A3675" s="66"/>
      <c r="C3675" s="68">
        <v>57</v>
      </c>
      <c r="D3675" s="2" t="s">
        <v>49</v>
      </c>
      <c r="E3675" s="14" t="s">
        <v>1144</v>
      </c>
      <c r="F3675" s="69" t="s">
        <v>50</v>
      </c>
      <c r="G3675" s="3">
        <v>89</v>
      </c>
      <c r="H3675" s="3">
        <v>4597</v>
      </c>
      <c r="I3675" s="10" t="str">
        <f t="shared" si="57"/>
        <v>057</v>
      </c>
    </row>
    <row r="3676" spans="1:9">
      <c r="A3676" s="66"/>
      <c r="C3676" s="68">
        <v>57</v>
      </c>
      <c r="D3676" s="2" t="s">
        <v>51</v>
      </c>
      <c r="E3676" s="15" t="s">
        <v>1145</v>
      </c>
      <c r="F3676" s="69" t="s">
        <v>52</v>
      </c>
      <c r="G3676" s="3">
        <v>27</v>
      </c>
      <c r="H3676" s="3"/>
      <c r="I3676" s="10" t="str">
        <f t="shared" si="57"/>
        <v>057</v>
      </c>
    </row>
    <row r="3677" spans="1:9">
      <c r="A3677" s="66"/>
      <c r="C3677" s="68">
        <v>57</v>
      </c>
      <c r="D3677" s="2" t="s">
        <v>53</v>
      </c>
      <c r="E3677" s="15" t="s">
        <v>1145</v>
      </c>
      <c r="F3677" s="69" t="s">
        <v>54</v>
      </c>
      <c r="G3677" s="3">
        <v>284</v>
      </c>
      <c r="H3677" s="3">
        <v>24541</v>
      </c>
      <c r="I3677" s="10" t="str">
        <f t="shared" si="57"/>
        <v>057</v>
      </c>
    </row>
    <row r="3678" spans="1:9">
      <c r="A3678" s="66"/>
      <c r="C3678" s="68">
        <v>57</v>
      </c>
      <c r="D3678" s="2" t="s">
        <v>55</v>
      </c>
      <c r="E3678" s="21" t="s">
        <v>1152</v>
      </c>
      <c r="F3678" s="69" t="s">
        <v>56</v>
      </c>
      <c r="G3678" s="3">
        <v>46</v>
      </c>
      <c r="H3678" s="3"/>
      <c r="I3678" s="10" t="str">
        <f t="shared" si="57"/>
        <v>057</v>
      </c>
    </row>
    <row r="3679" spans="1:9">
      <c r="A3679" s="66"/>
      <c r="C3679" s="68">
        <v>57</v>
      </c>
      <c r="D3679" s="2" t="s">
        <v>57</v>
      </c>
      <c r="E3679" s="21" t="s">
        <v>1152</v>
      </c>
      <c r="F3679" s="69" t="s">
        <v>58</v>
      </c>
      <c r="G3679" s="3">
        <v>91</v>
      </c>
      <c r="H3679" s="3">
        <v>31102</v>
      </c>
      <c r="I3679" s="10" t="str">
        <f t="shared" si="57"/>
        <v>057</v>
      </c>
    </row>
    <row r="3680" spans="1:9">
      <c r="A3680" s="66"/>
      <c r="C3680" s="68">
        <v>57</v>
      </c>
      <c r="D3680" s="2" t="s">
        <v>59</v>
      </c>
      <c r="E3680" s="21" t="s">
        <v>1152</v>
      </c>
      <c r="F3680" s="69" t="s">
        <v>60</v>
      </c>
      <c r="G3680" s="3">
        <v>288</v>
      </c>
      <c r="H3680" s="3">
        <v>37211</v>
      </c>
      <c r="I3680" s="10" t="str">
        <f t="shared" si="57"/>
        <v>057</v>
      </c>
    </row>
    <row r="3681" spans="1:9">
      <c r="A3681" s="66"/>
      <c r="C3681" s="68">
        <v>57</v>
      </c>
      <c r="D3681" s="2" t="s">
        <v>61</v>
      </c>
      <c r="E3681" s="20" t="s">
        <v>1151</v>
      </c>
      <c r="F3681" s="69" t="s">
        <v>62</v>
      </c>
      <c r="G3681" s="3">
        <v>34</v>
      </c>
      <c r="H3681" s="3">
        <v>12921</v>
      </c>
      <c r="I3681" s="10" t="str">
        <f t="shared" si="57"/>
        <v>057</v>
      </c>
    </row>
    <row r="3682" spans="1:9">
      <c r="A3682" s="66"/>
      <c r="C3682" s="68">
        <v>57</v>
      </c>
      <c r="D3682" s="2" t="s">
        <v>63</v>
      </c>
      <c r="E3682" s="20" t="s">
        <v>1151</v>
      </c>
      <c r="F3682" s="69" t="s">
        <v>64</v>
      </c>
      <c r="G3682" s="3">
        <v>14</v>
      </c>
      <c r="H3682" s="3">
        <v>1419</v>
      </c>
      <c r="I3682" s="10" t="str">
        <f t="shared" si="57"/>
        <v>057</v>
      </c>
    </row>
    <row r="3683" spans="1:9">
      <c r="A3683" s="66"/>
      <c r="C3683" s="68">
        <v>57</v>
      </c>
      <c r="D3683" s="2" t="s">
        <v>65</v>
      </c>
      <c r="E3683" s="19" t="s">
        <v>1150</v>
      </c>
      <c r="F3683" s="69" t="s">
        <v>66</v>
      </c>
      <c r="G3683" s="3">
        <v>167</v>
      </c>
      <c r="H3683" s="3">
        <v>21154</v>
      </c>
      <c r="I3683" s="10" t="str">
        <f t="shared" si="57"/>
        <v>057</v>
      </c>
    </row>
    <row r="3684" spans="1:9">
      <c r="A3684" s="66"/>
      <c r="C3684" s="68">
        <v>57</v>
      </c>
      <c r="D3684" s="2" t="s">
        <v>67</v>
      </c>
      <c r="E3684" s="22" t="s">
        <v>1153</v>
      </c>
      <c r="F3684" s="69" t="s">
        <v>68</v>
      </c>
      <c r="G3684" s="3">
        <v>33</v>
      </c>
      <c r="H3684" s="3"/>
      <c r="I3684" s="10" t="str">
        <f t="shared" si="57"/>
        <v>057</v>
      </c>
    </row>
    <row r="3685" spans="1:9">
      <c r="A3685" s="66"/>
      <c r="C3685" s="68">
        <v>57</v>
      </c>
      <c r="D3685" s="2" t="s">
        <v>69</v>
      </c>
      <c r="E3685" s="21" t="s">
        <v>1152</v>
      </c>
      <c r="F3685" s="69" t="s">
        <v>70</v>
      </c>
      <c r="G3685" s="3">
        <v>55</v>
      </c>
      <c r="H3685" s="3">
        <v>4884</v>
      </c>
      <c r="I3685" s="10" t="str">
        <f t="shared" si="57"/>
        <v>057</v>
      </c>
    </row>
    <row r="3686" spans="1:9">
      <c r="A3686" s="66"/>
      <c r="C3686" s="66">
        <v>57</v>
      </c>
      <c r="E3686" s="71"/>
      <c r="F3686" s="69" t="s">
        <v>71</v>
      </c>
      <c r="G3686" s="3">
        <v>1807</v>
      </c>
      <c r="H3686" s="3">
        <v>227436</v>
      </c>
      <c r="I3686" s="10" t="str">
        <f t="shared" si="57"/>
        <v>057</v>
      </c>
    </row>
    <row r="3687" spans="1:9">
      <c r="A3687" s="65" t="s">
        <v>299</v>
      </c>
      <c r="B3687" s="2" t="s">
        <v>300</v>
      </c>
      <c r="C3687" s="68">
        <v>5711</v>
      </c>
      <c r="D3687" s="2" t="s">
        <v>9</v>
      </c>
      <c r="E3687" s="14" t="s">
        <v>1144</v>
      </c>
      <c r="F3687" s="69" t="s">
        <v>10</v>
      </c>
      <c r="G3687" s="3">
        <v>1</v>
      </c>
      <c r="H3687" s="3"/>
      <c r="I3687" s="10" t="str">
        <f t="shared" si="57"/>
        <v>05711</v>
      </c>
    </row>
    <row r="3688" spans="1:9">
      <c r="A3688" s="66"/>
      <c r="C3688" s="68">
        <v>5711</v>
      </c>
      <c r="D3688" s="2" t="s">
        <v>11</v>
      </c>
      <c r="E3688" s="14" t="s">
        <v>1144</v>
      </c>
      <c r="F3688" s="69" t="s">
        <v>12</v>
      </c>
      <c r="G3688" s="3"/>
      <c r="H3688" s="3"/>
      <c r="I3688" s="10" t="str">
        <f t="shared" si="57"/>
        <v>05711</v>
      </c>
    </row>
    <row r="3689" spans="1:9">
      <c r="A3689" s="66"/>
      <c r="C3689" s="68">
        <v>5711</v>
      </c>
      <c r="D3689" s="2" t="s">
        <v>13</v>
      </c>
      <c r="E3689" s="14" t="s">
        <v>1144</v>
      </c>
      <c r="F3689" s="69" t="s">
        <v>14</v>
      </c>
      <c r="G3689" s="3"/>
      <c r="H3689" s="3"/>
      <c r="I3689" s="10" t="str">
        <f t="shared" si="57"/>
        <v>05711</v>
      </c>
    </row>
    <row r="3690" spans="1:9">
      <c r="A3690" s="66"/>
      <c r="C3690" s="68">
        <v>5711</v>
      </c>
      <c r="D3690" s="2" t="s">
        <v>15</v>
      </c>
      <c r="E3690" s="15" t="s">
        <v>1145</v>
      </c>
      <c r="F3690" s="69" t="s">
        <v>16</v>
      </c>
      <c r="G3690" s="3"/>
      <c r="H3690" s="3"/>
      <c r="I3690" s="10" t="str">
        <f t="shared" si="57"/>
        <v>05711</v>
      </c>
    </row>
    <row r="3691" spans="1:9">
      <c r="A3691" s="66"/>
      <c r="C3691" s="68">
        <v>5711</v>
      </c>
      <c r="D3691" s="2" t="s">
        <v>17</v>
      </c>
      <c r="E3691" s="14" t="s">
        <v>1144</v>
      </c>
      <c r="F3691" s="69" t="s">
        <v>18</v>
      </c>
      <c r="G3691" s="3">
        <v>1</v>
      </c>
      <c r="H3691" s="3"/>
      <c r="I3691" s="10" t="str">
        <f t="shared" si="57"/>
        <v>05711</v>
      </c>
    </row>
    <row r="3692" spans="1:9">
      <c r="A3692" s="66"/>
      <c r="C3692" s="68">
        <v>5711</v>
      </c>
      <c r="D3692" s="2" t="s">
        <v>19</v>
      </c>
      <c r="E3692" s="14" t="s">
        <v>1144</v>
      </c>
      <c r="F3692" s="69" t="s">
        <v>20</v>
      </c>
      <c r="G3692" s="3"/>
      <c r="H3692" s="3"/>
      <c r="I3692" s="10" t="str">
        <f t="shared" si="57"/>
        <v>05711</v>
      </c>
    </row>
    <row r="3693" spans="1:9">
      <c r="A3693" s="66"/>
      <c r="C3693" s="68">
        <v>5711</v>
      </c>
      <c r="D3693" s="2" t="s">
        <v>21</v>
      </c>
      <c r="E3693" s="4"/>
      <c r="F3693" s="69" t="s">
        <v>22</v>
      </c>
      <c r="G3693" s="3">
        <v>177</v>
      </c>
      <c r="H3693" s="3"/>
      <c r="I3693" s="10" t="str">
        <f t="shared" si="57"/>
        <v>05711</v>
      </c>
    </row>
    <row r="3694" spans="1:9">
      <c r="A3694" s="66"/>
      <c r="C3694" s="68">
        <v>5711</v>
      </c>
      <c r="D3694" s="2" t="s">
        <v>23</v>
      </c>
      <c r="E3694" s="17" t="s">
        <v>1147</v>
      </c>
      <c r="F3694" s="69" t="s">
        <v>24</v>
      </c>
      <c r="G3694" s="3">
        <v>13</v>
      </c>
      <c r="H3694" s="3">
        <v>2344</v>
      </c>
      <c r="I3694" s="10" t="str">
        <f t="shared" si="57"/>
        <v>05711</v>
      </c>
    </row>
    <row r="3695" spans="1:9">
      <c r="A3695" s="66"/>
      <c r="C3695" s="68">
        <v>5711</v>
      </c>
      <c r="D3695" s="2" t="s">
        <v>25</v>
      </c>
      <c r="E3695" s="17" t="s">
        <v>1147</v>
      </c>
      <c r="F3695" s="69" t="s">
        <v>26</v>
      </c>
      <c r="G3695" s="3">
        <v>2</v>
      </c>
      <c r="H3695" s="3"/>
      <c r="I3695" s="10" t="str">
        <f t="shared" si="57"/>
        <v>05711</v>
      </c>
    </row>
    <row r="3696" spans="1:9">
      <c r="A3696" s="66"/>
      <c r="C3696" s="68">
        <v>5711</v>
      </c>
      <c r="D3696" s="2" t="s">
        <v>27</v>
      </c>
      <c r="E3696" s="17" t="s">
        <v>1147</v>
      </c>
      <c r="F3696" s="69" t="s">
        <v>28</v>
      </c>
      <c r="G3696" s="3"/>
      <c r="H3696" s="3"/>
      <c r="I3696" s="10" t="str">
        <f t="shared" si="57"/>
        <v>05711</v>
      </c>
    </row>
    <row r="3697" spans="1:9">
      <c r="A3697" s="66"/>
      <c r="C3697" s="68">
        <v>5711</v>
      </c>
      <c r="D3697" s="2" t="s">
        <v>29</v>
      </c>
      <c r="E3697" s="18" t="s">
        <v>1148</v>
      </c>
      <c r="F3697" s="69" t="s">
        <v>30</v>
      </c>
      <c r="G3697" s="3">
        <v>5</v>
      </c>
      <c r="H3697" s="3">
        <v>338</v>
      </c>
      <c r="I3697" s="10" t="str">
        <f t="shared" si="57"/>
        <v>05711</v>
      </c>
    </row>
    <row r="3698" spans="1:9">
      <c r="A3698" s="66"/>
      <c r="C3698" s="68">
        <v>5711</v>
      </c>
      <c r="D3698" s="2" t="s">
        <v>31</v>
      </c>
      <c r="E3698" s="18" t="s">
        <v>1148</v>
      </c>
      <c r="F3698" s="69" t="s">
        <v>32</v>
      </c>
      <c r="G3698" s="3">
        <v>1</v>
      </c>
      <c r="H3698" s="3"/>
      <c r="I3698" s="10" t="str">
        <f t="shared" si="57"/>
        <v>05711</v>
      </c>
    </row>
    <row r="3699" spans="1:9">
      <c r="A3699" s="66"/>
      <c r="C3699" s="68">
        <v>5711</v>
      </c>
      <c r="D3699" s="2" t="s">
        <v>33</v>
      </c>
      <c r="E3699" s="18" t="s">
        <v>1148</v>
      </c>
      <c r="F3699" s="69" t="s">
        <v>34</v>
      </c>
      <c r="G3699" s="3">
        <v>2</v>
      </c>
      <c r="H3699" s="3"/>
      <c r="I3699" s="10" t="str">
        <f t="shared" si="57"/>
        <v>05711</v>
      </c>
    </row>
    <row r="3700" spans="1:9">
      <c r="A3700" s="66"/>
      <c r="C3700" s="68">
        <v>5711</v>
      </c>
      <c r="D3700" s="2" t="s">
        <v>35</v>
      </c>
      <c r="E3700" s="19" t="s">
        <v>1150</v>
      </c>
      <c r="F3700" s="69" t="s">
        <v>36</v>
      </c>
      <c r="G3700" s="3">
        <v>2</v>
      </c>
      <c r="H3700" s="3"/>
      <c r="I3700" s="10" t="str">
        <f t="shared" si="57"/>
        <v>05711</v>
      </c>
    </row>
    <row r="3701" spans="1:9">
      <c r="A3701" s="66"/>
      <c r="C3701" s="68">
        <v>5711</v>
      </c>
      <c r="D3701" s="2" t="s">
        <v>37</v>
      </c>
      <c r="E3701" s="23" t="s">
        <v>1149</v>
      </c>
      <c r="F3701" s="69" t="s">
        <v>38</v>
      </c>
      <c r="G3701" s="3">
        <v>9</v>
      </c>
      <c r="H3701" s="3">
        <v>1329</v>
      </c>
      <c r="I3701" s="10" t="str">
        <f t="shared" si="57"/>
        <v>05711</v>
      </c>
    </row>
    <row r="3702" spans="1:9">
      <c r="A3702" s="66"/>
      <c r="C3702" s="68">
        <v>5711</v>
      </c>
      <c r="D3702" s="2" t="s">
        <v>39</v>
      </c>
      <c r="E3702" s="23" t="s">
        <v>1149</v>
      </c>
      <c r="F3702" s="69" t="s">
        <v>40</v>
      </c>
      <c r="G3702" s="3">
        <v>17</v>
      </c>
      <c r="H3702" s="3">
        <v>751</v>
      </c>
      <c r="I3702" s="10" t="str">
        <f t="shared" si="57"/>
        <v>05711</v>
      </c>
    </row>
    <row r="3703" spans="1:9">
      <c r="A3703" s="66"/>
      <c r="C3703" s="68">
        <v>5711</v>
      </c>
      <c r="D3703" s="2" t="s">
        <v>41</v>
      </c>
      <c r="E3703" s="16" t="s">
        <v>1146</v>
      </c>
      <c r="F3703" s="69" t="s">
        <v>42</v>
      </c>
      <c r="G3703" s="3"/>
      <c r="H3703" s="3"/>
      <c r="I3703" s="10" t="str">
        <f t="shared" si="57"/>
        <v>05711</v>
      </c>
    </row>
    <row r="3704" spans="1:9">
      <c r="A3704" s="66"/>
      <c r="C3704" s="68">
        <v>5711</v>
      </c>
      <c r="D3704" s="2" t="s">
        <v>43</v>
      </c>
      <c r="E3704" s="16" t="s">
        <v>1146</v>
      </c>
      <c r="F3704" s="69" t="s">
        <v>44</v>
      </c>
      <c r="G3704" s="3">
        <v>5</v>
      </c>
      <c r="H3704" s="3">
        <v>585</v>
      </c>
      <c r="I3704" s="10" t="str">
        <f t="shared" si="57"/>
        <v>05711</v>
      </c>
    </row>
    <row r="3705" spans="1:9">
      <c r="A3705" s="66"/>
      <c r="C3705" s="68">
        <v>5711</v>
      </c>
      <c r="D3705" s="2" t="s">
        <v>45</v>
      </c>
      <c r="E3705" s="16" t="s">
        <v>1146</v>
      </c>
      <c r="F3705" s="69" t="s">
        <v>46</v>
      </c>
      <c r="G3705" s="3">
        <v>4</v>
      </c>
      <c r="H3705" s="3"/>
      <c r="I3705" s="10" t="str">
        <f t="shared" si="57"/>
        <v>05711</v>
      </c>
    </row>
    <row r="3706" spans="1:9">
      <c r="A3706" s="66"/>
      <c r="C3706" s="68">
        <v>5711</v>
      </c>
      <c r="D3706" s="2" t="s">
        <v>47</v>
      </c>
      <c r="E3706" s="16" t="s">
        <v>1146</v>
      </c>
      <c r="F3706" s="69" t="s">
        <v>48</v>
      </c>
      <c r="G3706" s="3">
        <v>12</v>
      </c>
      <c r="H3706" s="3">
        <v>1445</v>
      </c>
      <c r="I3706" s="10" t="str">
        <f t="shared" si="57"/>
        <v>05711</v>
      </c>
    </row>
    <row r="3707" spans="1:9">
      <c r="A3707" s="66"/>
      <c r="C3707" s="68">
        <v>5711</v>
      </c>
      <c r="D3707" s="2" t="s">
        <v>49</v>
      </c>
      <c r="E3707" s="14" t="s">
        <v>1144</v>
      </c>
      <c r="F3707" s="69" t="s">
        <v>50</v>
      </c>
      <c r="G3707" s="3">
        <v>6</v>
      </c>
      <c r="H3707" s="3">
        <v>184</v>
      </c>
      <c r="I3707" s="10" t="str">
        <f t="shared" si="57"/>
        <v>05711</v>
      </c>
    </row>
    <row r="3708" spans="1:9">
      <c r="A3708" s="66"/>
      <c r="C3708" s="68">
        <v>5711</v>
      </c>
      <c r="D3708" s="2" t="s">
        <v>51</v>
      </c>
      <c r="E3708" s="15" t="s">
        <v>1145</v>
      </c>
      <c r="F3708" s="69" t="s">
        <v>52</v>
      </c>
      <c r="G3708" s="3">
        <v>4</v>
      </c>
      <c r="H3708" s="3">
        <v>906</v>
      </c>
      <c r="I3708" s="10" t="str">
        <f t="shared" si="57"/>
        <v>05711</v>
      </c>
    </row>
    <row r="3709" spans="1:9">
      <c r="A3709" s="66"/>
      <c r="C3709" s="68">
        <v>5711</v>
      </c>
      <c r="D3709" s="2" t="s">
        <v>53</v>
      </c>
      <c r="E3709" s="15" t="s">
        <v>1145</v>
      </c>
      <c r="F3709" s="69" t="s">
        <v>54</v>
      </c>
      <c r="G3709" s="3">
        <v>21</v>
      </c>
      <c r="H3709" s="3">
        <v>1826</v>
      </c>
      <c r="I3709" s="10" t="str">
        <f t="shared" si="57"/>
        <v>05711</v>
      </c>
    </row>
    <row r="3710" spans="1:9">
      <c r="A3710" s="66"/>
      <c r="C3710" s="68">
        <v>5711</v>
      </c>
      <c r="D3710" s="2" t="s">
        <v>55</v>
      </c>
      <c r="E3710" s="21" t="s">
        <v>1152</v>
      </c>
      <c r="F3710" s="69" t="s">
        <v>56</v>
      </c>
      <c r="G3710" s="3">
        <v>7</v>
      </c>
      <c r="H3710" s="3">
        <v>591</v>
      </c>
      <c r="I3710" s="10" t="str">
        <f t="shared" si="57"/>
        <v>05711</v>
      </c>
    </row>
    <row r="3711" spans="1:9">
      <c r="A3711" s="66"/>
      <c r="C3711" s="68">
        <v>5711</v>
      </c>
      <c r="D3711" s="2" t="s">
        <v>57</v>
      </c>
      <c r="E3711" s="21" t="s">
        <v>1152</v>
      </c>
      <c r="F3711" s="69" t="s">
        <v>58</v>
      </c>
      <c r="G3711" s="3">
        <v>5</v>
      </c>
      <c r="H3711" s="3">
        <v>2667</v>
      </c>
      <c r="I3711" s="10" t="str">
        <f t="shared" si="57"/>
        <v>05711</v>
      </c>
    </row>
    <row r="3712" spans="1:9">
      <c r="A3712" s="66"/>
      <c r="C3712" s="68">
        <v>5711</v>
      </c>
      <c r="D3712" s="2" t="s">
        <v>59</v>
      </c>
      <c r="E3712" s="21" t="s">
        <v>1152</v>
      </c>
      <c r="F3712" s="69" t="s">
        <v>60</v>
      </c>
      <c r="G3712" s="3">
        <v>41</v>
      </c>
      <c r="H3712" s="3">
        <v>5340</v>
      </c>
      <c r="I3712" s="10" t="str">
        <f t="shared" si="57"/>
        <v>05711</v>
      </c>
    </row>
    <row r="3713" spans="1:9">
      <c r="A3713" s="66"/>
      <c r="C3713" s="68">
        <v>5711</v>
      </c>
      <c r="D3713" s="2" t="s">
        <v>61</v>
      </c>
      <c r="E3713" s="20" t="s">
        <v>1151</v>
      </c>
      <c r="F3713" s="69" t="s">
        <v>62</v>
      </c>
      <c r="G3713" s="3">
        <v>4</v>
      </c>
      <c r="H3713" s="3">
        <v>1950</v>
      </c>
      <c r="I3713" s="10" t="str">
        <f t="shared" si="57"/>
        <v>05711</v>
      </c>
    </row>
    <row r="3714" spans="1:9">
      <c r="A3714" s="66"/>
      <c r="C3714" s="68">
        <v>5711</v>
      </c>
      <c r="D3714" s="2" t="s">
        <v>63</v>
      </c>
      <c r="E3714" s="20" t="s">
        <v>1151</v>
      </c>
      <c r="F3714" s="69" t="s">
        <v>64</v>
      </c>
      <c r="G3714" s="3">
        <v>2</v>
      </c>
      <c r="H3714" s="3"/>
      <c r="I3714" s="10" t="str">
        <f t="shared" si="57"/>
        <v>05711</v>
      </c>
    </row>
    <row r="3715" spans="1:9">
      <c r="A3715" s="66"/>
      <c r="C3715" s="68">
        <v>5711</v>
      </c>
      <c r="D3715" s="2" t="s">
        <v>65</v>
      </c>
      <c r="E3715" s="19" t="s">
        <v>1150</v>
      </c>
      <c r="F3715" s="69" t="s">
        <v>66</v>
      </c>
      <c r="G3715" s="3">
        <v>4</v>
      </c>
      <c r="H3715" s="3">
        <v>303</v>
      </c>
      <c r="I3715" s="10" t="str">
        <f t="shared" si="57"/>
        <v>05711</v>
      </c>
    </row>
    <row r="3716" spans="1:9">
      <c r="A3716" s="66"/>
      <c r="C3716" s="68">
        <v>5711</v>
      </c>
      <c r="D3716" s="2" t="s">
        <v>67</v>
      </c>
      <c r="E3716" s="22" t="s">
        <v>1153</v>
      </c>
      <c r="F3716" s="69" t="s">
        <v>68</v>
      </c>
      <c r="G3716" s="3">
        <v>5</v>
      </c>
      <c r="H3716" s="3"/>
      <c r="I3716" s="10" t="str">
        <f t="shared" si="57"/>
        <v>05711</v>
      </c>
    </row>
    <row r="3717" spans="1:9">
      <c r="A3717" s="66"/>
      <c r="C3717" s="68">
        <v>5711</v>
      </c>
      <c r="D3717" s="2" t="s">
        <v>69</v>
      </c>
      <c r="E3717" s="21" t="s">
        <v>1152</v>
      </c>
      <c r="F3717" s="69" t="s">
        <v>70</v>
      </c>
      <c r="G3717" s="3">
        <v>6</v>
      </c>
      <c r="H3717" s="3">
        <v>1364</v>
      </c>
      <c r="I3717" s="10" t="str">
        <f t="shared" si="57"/>
        <v>05711</v>
      </c>
    </row>
    <row r="3718" spans="1:9">
      <c r="A3718" s="66"/>
      <c r="C3718" s="66">
        <v>5711</v>
      </c>
      <c r="E3718" s="71"/>
      <c r="F3718" s="69" t="s">
        <v>71</v>
      </c>
      <c r="G3718" s="3">
        <v>178</v>
      </c>
      <c r="H3718" s="3">
        <v>23143</v>
      </c>
      <c r="I3718" s="10" t="str">
        <f t="shared" si="57"/>
        <v>05711</v>
      </c>
    </row>
    <row r="3719" spans="1:9">
      <c r="A3719" s="65" t="s">
        <v>301</v>
      </c>
      <c r="B3719" s="2" t="s">
        <v>302</v>
      </c>
      <c r="C3719" s="68">
        <v>5754</v>
      </c>
      <c r="D3719" s="2" t="s">
        <v>9</v>
      </c>
      <c r="E3719" s="14" t="s">
        <v>1144</v>
      </c>
      <c r="F3719" s="69" t="s">
        <v>10</v>
      </c>
      <c r="G3719" s="3"/>
      <c r="H3719" s="3"/>
      <c r="I3719" s="10" t="str">
        <f t="shared" si="57"/>
        <v>05754</v>
      </c>
    </row>
    <row r="3720" spans="1:9">
      <c r="A3720" s="66"/>
      <c r="C3720" s="68">
        <v>5754</v>
      </c>
      <c r="D3720" s="2" t="s">
        <v>11</v>
      </c>
      <c r="E3720" s="14" t="s">
        <v>1144</v>
      </c>
      <c r="F3720" s="69" t="s">
        <v>12</v>
      </c>
      <c r="G3720" s="3"/>
      <c r="H3720" s="3"/>
      <c r="I3720" s="10" t="str">
        <f t="shared" si="57"/>
        <v>05754</v>
      </c>
    </row>
    <row r="3721" spans="1:9">
      <c r="A3721" s="66"/>
      <c r="C3721" s="68">
        <v>5754</v>
      </c>
      <c r="D3721" s="2" t="s">
        <v>13</v>
      </c>
      <c r="E3721" s="14" t="s">
        <v>1144</v>
      </c>
      <c r="F3721" s="69" t="s">
        <v>14</v>
      </c>
      <c r="G3721" s="3"/>
      <c r="H3721" s="3"/>
      <c r="I3721" s="10" t="str">
        <f t="shared" ref="I3721:I3784" si="58">IF(A3721="",I3720,A3721)</f>
        <v>05754</v>
      </c>
    </row>
    <row r="3722" spans="1:9">
      <c r="A3722" s="66"/>
      <c r="C3722" s="68">
        <v>5754</v>
      </c>
      <c r="D3722" s="2" t="s">
        <v>15</v>
      </c>
      <c r="E3722" s="15" t="s">
        <v>1145</v>
      </c>
      <c r="F3722" s="69" t="s">
        <v>16</v>
      </c>
      <c r="G3722" s="3"/>
      <c r="H3722" s="3"/>
      <c r="I3722" s="10" t="str">
        <f t="shared" si="58"/>
        <v>05754</v>
      </c>
    </row>
    <row r="3723" spans="1:9">
      <c r="A3723" s="66"/>
      <c r="C3723" s="68">
        <v>5754</v>
      </c>
      <c r="D3723" s="2" t="s">
        <v>17</v>
      </c>
      <c r="E3723" s="14" t="s">
        <v>1144</v>
      </c>
      <c r="F3723" s="69" t="s">
        <v>18</v>
      </c>
      <c r="G3723" s="3"/>
      <c r="H3723" s="3"/>
      <c r="I3723" s="10" t="str">
        <f t="shared" si="58"/>
        <v>05754</v>
      </c>
    </row>
    <row r="3724" spans="1:9">
      <c r="A3724" s="66"/>
      <c r="C3724" s="68">
        <v>5754</v>
      </c>
      <c r="D3724" s="2" t="s">
        <v>19</v>
      </c>
      <c r="E3724" s="14" t="s">
        <v>1144</v>
      </c>
      <c r="F3724" s="69" t="s">
        <v>20</v>
      </c>
      <c r="G3724" s="3"/>
      <c r="H3724" s="3"/>
      <c r="I3724" s="10" t="str">
        <f t="shared" si="58"/>
        <v>05754</v>
      </c>
    </row>
    <row r="3725" spans="1:9">
      <c r="A3725" s="66"/>
      <c r="C3725" s="68">
        <v>5754</v>
      </c>
      <c r="D3725" s="2" t="s">
        <v>21</v>
      </c>
      <c r="E3725" s="4"/>
      <c r="F3725" s="69" t="s">
        <v>22</v>
      </c>
      <c r="G3725" s="3">
        <v>397</v>
      </c>
      <c r="H3725" s="3">
        <v>68483</v>
      </c>
      <c r="I3725" s="10" t="str">
        <f t="shared" si="58"/>
        <v>05754</v>
      </c>
    </row>
    <row r="3726" spans="1:9">
      <c r="A3726" s="66"/>
      <c r="C3726" s="68">
        <v>5754</v>
      </c>
      <c r="D3726" s="2" t="s">
        <v>23</v>
      </c>
      <c r="E3726" s="17" t="s">
        <v>1147</v>
      </c>
      <c r="F3726" s="69" t="s">
        <v>24</v>
      </c>
      <c r="G3726" s="3">
        <v>67</v>
      </c>
      <c r="H3726" s="3">
        <v>15130</v>
      </c>
      <c r="I3726" s="10" t="str">
        <f t="shared" si="58"/>
        <v>05754</v>
      </c>
    </row>
    <row r="3727" spans="1:9">
      <c r="A3727" s="66"/>
      <c r="C3727" s="68">
        <v>5754</v>
      </c>
      <c r="D3727" s="2" t="s">
        <v>25</v>
      </c>
      <c r="E3727" s="17" t="s">
        <v>1147</v>
      </c>
      <c r="F3727" s="69" t="s">
        <v>26</v>
      </c>
      <c r="G3727" s="3">
        <v>2</v>
      </c>
      <c r="H3727" s="3"/>
      <c r="I3727" s="10" t="str">
        <f t="shared" si="58"/>
        <v>05754</v>
      </c>
    </row>
    <row r="3728" spans="1:9">
      <c r="A3728" s="66"/>
      <c r="C3728" s="68">
        <v>5754</v>
      </c>
      <c r="D3728" s="2" t="s">
        <v>27</v>
      </c>
      <c r="E3728" s="17" t="s">
        <v>1147</v>
      </c>
      <c r="F3728" s="69" t="s">
        <v>28</v>
      </c>
      <c r="G3728" s="3"/>
      <c r="H3728" s="3"/>
      <c r="I3728" s="10" t="str">
        <f t="shared" si="58"/>
        <v>05754</v>
      </c>
    </row>
    <row r="3729" spans="1:9">
      <c r="A3729" s="66"/>
      <c r="C3729" s="68">
        <v>5754</v>
      </c>
      <c r="D3729" s="2" t="s">
        <v>29</v>
      </c>
      <c r="E3729" s="18" t="s">
        <v>1148</v>
      </c>
      <c r="F3729" s="69" t="s">
        <v>30</v>
      </c>
      <c r="G3729" s="3">
        <v>3</v>
      </c>
      <c r="H3729" s="3"/>
      <c r="I3729" s="10" t="str">
        <f t="shared" si="58"/>
        <v>05754</v>
      </c>
    </row>
    <row r="3730" spans="1:9">
      <c r="A3730" s="66"/>
      <c r="C3730" s="68">
        <v>5754</v>
      </c>
      <c r="D3730" s="2" t="s">
        <v>31</v>
      </c>
      <c r="E3730" s="18" t="s">
        <v>1148</v>
      </c>
      <c r="F3730" s="69" t="s">
        <v>32</v>
      </c>
      <c r="G3730" s="3">
        <v>4</v>
      </c>
      <c r="H3730" s="3"/>
      <c r="I3730" s="10" t="str">
        <f t="shared" si="58"/>
        <v>05754</v>
      </c>
    </row>
    <row r="3731" spans="1:9">
      <c r="A3731" s="66"/>
      <c r="C3731" s="68">
        <v>5754</v>
      </c>
      <c r="D3731" s="2" t="s">
        <v>33</v>
      </c>
      <c r="E3731" s="18" t="s">
        <v>1148</v>
      </c>
      <c r="F3731" s="69" t="s">
        <v>34</v>
      </c>
      <c r="G3731" s="3"/>
      <c r="H3731" s="3"/>
      <c r="I3731" s="10" t="str">
        <f t="shared" si="58"/>
        <v>05754</v>
      </c>
    </row>
    <row r="3732" spans="1:9">
      <c r="A3732" s="66"/>
      <c r="C3732" s="68">
        <v>5754</v>
      </c>
      <c r="D3732" s="2" t="s">
        <v>35</v>
      </c>
      <c r="E3732" s="19" t="s">
        <v>1150</v>
      </c>
      <c r="F3732" s="69" t="s">
        <v>36</v>
      </c>
      <c r="G3732" s="3">
        <v>26</v>
      </c>
      <c r="H3732" s="3">
        <v>3098</v>
      </c>
      <c r="I3732" s="10" t="str">
        <f t="shared" si="58"/>
        <v>05754</v>
      </c>
    </row>
    <row r="3733" spans="1:9">
      <c r="A3733" s="66"/>
      <c r="C3733" s="68">
        <v>5754</v>
      </c>
      <c r="D3733" s="2" t="s">
        <v>37</v>
      </c>
      <c r="E3733" s="23" t="s">
        <v>1149</v>
      </c>
      <c r="F3733" s="69" t="s">
        <v>38</v>
      </c>
      <c r="G3733" s="3">
        <v>4</v>
      </c>
      <c r="H3733" s="3">
        <v>319</v>
      </c>
      <c r="I3733" s="10" t="str">
        <f t="shared" si="58"/>
        <v>05754</v>
      </c>
    </row>
    <row r="3734" spans="1:9">
      <c r="A3734" s="66"/>
      <c r="C3734" s="68">
        <v>5754</v>
      </c>
      <c r="D3734" s="2" t="s">
        <v>39</v>
      </c>
      <c r="E3734" s="23" t="s">
        <v>1149</v>
      </c>
      <c r="F3734" s="69" t="s">
        <v>40</v>
      </c>
      <c r="G3734" s="3">
        <v>10</v>
      </c>
      <c r="H3734" s="3">
        <v>2882</v>
      </c>
      <c r="I3734" s="10" t="str">
        <f t="shared" si="58"/>
        <v>05754</v>
      </c>
    </row>
    <row r="3735" spans="1:9">
      <c r="A3735" s="66"/>
      <c r="C3735" s="68">
        <v>5754</v>
      </c>
      <c r="D3735" s="2" t="s">
        <v>41</v>
      </c>
      <c r="E3735" s="16" t="s">
        <v>1146</v>
      </c>
      <c r="F3735" s="69" t="s">
        <v>42</v>
      </c>
      <c r="G3735" s="3"/>
      <c r="H3735" s="3"/>
      <c r="I3735" s="10" t="str">
        <f t="shared" si="58"/>
        <v>05754</v>
      </c>
    </row>
    <row r="3736" spans="1:9">
      <c r="A3736" s="66"/>
      <c r="C3736" s="68">
        <v>5754</v>
      </c>
      <c r="D3736" s="2" t="s">
        <v>43</v>
      </c>
      <c r="E3736" s="16" t="s">
        <v>1146</v>
      </c>
      <c r="F3736" s="69" t="s">
        <v>44</v>
      </c>
      <c r="G3736" s="3">
        <v>4</v>
      </c>
      <c r="H3736" s="3"/>
      <c r="I3736" s="10" t="str">
        <f t="shared" si="58"/>
        <v>05754</v>
      </c>
    </row>
    <row r="3737" spans="1:9">
      <c r="A3737" s="66"/>
      <c r="C3737" s="68">
        <v>5754</v>
      </c>
      <c r="D3737" s="2" t="s">
        <v>45</v>
      </c>
      <c r="E3737" s="16" t="s">
        <v>1146</v>
      </c>
      <c r="F3737" s="69" t="s">
        <v>46</v>
      </c>
      <c r="G3737" s="3">
        <v>4</v>
      </c>
      <c r="H3737" s="3"/>
      <c r="I3737" s="10" t="str">
        <f t="shared" si="58"/>
        <v>05754</v>
      </c>
    </row>
    <row r="3738" spans="1:9">
      <c r="A3738" s="66"/>
      <c r="C3738" s="68">
        <v>5754</v>
      </c>
      <c r="D3738" s="2" t="s">
        <v>47</v>
      </c>
      <c r="E3738" s="16" t="s">
        <v>1146</v>
      </c>
      <c r="F3738" s="69" t="s">
        <v>48</v>
      </c>
      <c r="G3738" s="3">
        <v>39</v>
      </c>
      <c r="H3738" s="3">
        <v>3498</v>
      </c>
      <c r="I3738" s="10" t="str">
        <f t="shared" si="58"/>
        <v>05754</v>
      </c>
    </row>
    <row r="3739" spans="1:9">
      <c r="A3739" s="66"/>
      <c r="C3739" s="68">
        <v>5754</v>
      </c>
      <c r="D3739" s="2" t="s">
        <v>49</v>
      </c>
      <c r="E3739" s="14" t="s">
        <v>1144</v>
      </c>
      <c r="F3739" s="69" t="s">
        <v>50</v>
      </c>
      <c r="G3739" s="3">
        <v>13</v>
      </c>
      <c r="H3739" s="3">
        <v>318</v>
      </c>
      <c r="I3739" s="10" t="str">
        <f t="shared" si="58"/>
        <v>05754</v>
      </c>
    </row>
    <row r="3740" spans="1:9">
      <c r="A3740" s="66"/>
      <c r="C3740" s="68">
        <v>5754</v>
      </c>
      <c r="D3740" s="2" t="s">
        <v>51</v>
      </c>
      <c r="E3740" s="15" t="s">
        <v>1145</v>
      </c>
      <c r="F3740" s="69" t="s">
        <v>52</v>
      </c>
      <c r="G3740" s="3">
        <v>6</v>
      </c>
      <c r="H3740" s="3"/>
      <c r="I3740" s="10" t="str">
        <f t="shared" si="58"/>
        <v>05754</v>
      </c>
    </row>
    <row r="3741" spans="1:9">
      <c r="A3741" s="66"/>
      <c r="C3741" s="68">
        <v>5754</v>
      </c>
      <c r="D3741" s="2" t="s">
        <v>53</v>
      </c>
      <c r="E3741" s="15" t="s">
        <v>1145</v>
      </c>
      <c r="F3741" s="69" t="s">
        <v>54</v>
      </c>
      <c r="G3741" s="3">
        <v>73</v>
      </c>
      <c r="H3741" s="3"/>
      <c r="I3741" s="10" t="str">
        <f t="shared" si="58"/>
        <v>05754</v>
      </c>
    </row>
    <row r="3742" spans="1:9">
      <c r="A3742" s="66"/>
      <c r="C3742" s="68">
        <v>5754</v>
      </c>
      <c r="D3742" s="2" t="s">
        <v>55</v>
      </c>
      <c r="E3742" s="21" t="s">
        <v>1152</v>
      </c>
      <c r="F3742" s="69" t="s">
        <v>56</v>
      </c>
      <c r="G3742" s="3">
        <v>4</v>
      </c>
      <c r="H3742" s="3">
        <v>909</v>
      </c>
      <c r="I3742" s="10" t="str">
        <f t="shared" si="58"/>
        <v>05754</v>
      </c>
    </row>
    <row r="3743" spans="1:9">
      <c r="A3743" s="66"/>
      <c r="C3743" s="68">
        <v>5754</v>
      </c>
      <c r="D3743" s="2" t="s">
        <v>57</v>
      </c>
      <c r="E3743" s="21" t="s">
        <v>1152</v>
      </c>
      <c r="F3743" s="69" t="s">
        <v>58</v>
      </c>
      <c r="G3743" s="3">
        <v>19</v>
      </c>
      <c r="H3743" s="3">
        <v>9966</v>
      </c>
      <c r="I3743" s="10" t="str">
        <f t="shared" si="58"/>
        <v>05754</v>
      </c>
    </row>
    <row r="3744" spans="1:9">
      <c r="A3744" s="66"/>
      <c r="C3744" s="68">
        <v>5754</v>
      </c>
      <c r="D3744" s="2" t="s">
        <v>59</v>
      </c>
      <c r="E3744" s="21" t="s">
        <v>1152</v>
      </c>
      <c r="F3744" s="69" t="s">
        <v>60</v>
      </c>
      <c r="G3744" s="3">
        <v>66</v>
      </c>
      <c r="H3744" s="3">
        <v>11040</v>
      </c>
      <c r="I3744" s="10" t="str">
        <f t="shared" si="58"/>
        <v>05754</v>
      </c>
    </row>
    <row r="3745" spans="1:9">
      <c r="A3745" s="66"/>
      <c r="C3745" s="68">
        <v>5754</v>
      </c>
      <c r="D3745" s="2" t="s">
        <v>61</v>
      </c>
      <c r="E3745" s="20" t="s">
        <v>1151</v>
      </c>
      <c r="F3745" s="69" t="s">
        <v>62</v>
      </c>
      <c r="G3745" s="3">
        <v>8</v>
      </c>
      <c r="H3745" s="3">
        <v>1565</v>
      </c>
      <c r="I3745" s="10" t="str">
        <f t="shared" si="58"/>
        <v>05754</v>
      </c>
    </row>
    <row r="3746" spans="1:9">
      <c r="A3746" s="66"/>
      <c r="C3746" s="68">
        <v>5754</v>
      </c>
      <c r="D3746" s="2" t="s">
        <v>63</v>
      </c>
      <c r="E3746" s="20" t="s">
        <v>1151</v>
      </c>
      <c r="F3746" s="69" t="s">
        <v>64</v>
      </c>
      <c r="G3746" s="3">
        <v>4</v>
      </c>
      <c r="H3746" s="3"/>
      <c r="I3746" s="10" t="str">
        <f t="shared" si="58"/>
        <v>05754</v>
      </c>
    </row>
    <row r="3747" spans="1:9">
      <c r="A3747" s="66"/>
      <c r="C3747" s="68">
        <v>5754</v>
      </c>
      <c r="D3747" s="2" t="s">
        <v>65</v>
      </c>
      <c r="E3747" s="19" t="s">
        <v>1150</v>
      </c>
      <c r="F3747" s="69" t="s">
        <v>66</v>
      </c>
      <c r="G3747" s="3">
        <v>27</v>
      </c>
      <c r="H3747" s="3">
        <v>6632</v>
      </c>
      <c r="I3747" s="10" t="str">
        <f t="shared" si="58"/>
        <v>05754</v>
      </c>
    </row>
    <row r="3748" spans="1:9">
      <c r="A3748" s="66"/>
      <c r="C3748" s="68">
        <v>5754</v>
      </c>
      <c r="D3748" s="2" t="s">
        <v>67</v>
      </c>
      <c r="E3748" s="22" t="s">
        <v>1153</v>
      </c>
      <c r="F3748" s="69" t="s">
        <v>68</v>
      </c>
      <c r="G3748" s="3">
        <v>5</v>
      </c>
      <c r="H3748" s="3">
        <v>175</v>
      </c>
      <c r="I3748" s="10" t="str">
        <f t="shared" si="58"/>
        <v>05754</v>
      </c>
    </row>
    <row r="3749" spans="1:9">
      <c r="A3749" s="66"/>
      <c r="C3749" s="68">
        <v>5754</v>
      </c>
      <c r="D3749" s="2" t="s">
        <v>69</v>
      </c>
      <c r="E3749" s="21" t="s">
        <v>1152</v>
      </c>
      <c r="F3749" s="69" t="s">
        <v>70</v>
      </c>
      <c r="G3749" s="3">
        <v>9</v>
      </c>
      <c r="H3749" s="3">
        <v>623</v>
      </c>
      <c r="I3749" s="10" t="str">
        <f t="shared" si="58"/>
        <v>05754</v>
      </c>
    </row>
    <row r="3750" spans="1:9">
      <c r="A3750" s="66"/>
      <c r="C3750" s="66">
        <v>5754</v>
      </c>
      <c r="E3750" s="71"/>
      <c r="F3750" s="69" t="s">
        <v>71</v>
      </c>
      <c r="G3750" s="3">
        <v>397</v>
      </c>
      <c r="H3750" s="3">
        <v>68483</v>
      </c>
      <c r="I3750" s="10" t="str">
        <f t="shared" si="58"/>
        <v>05754</v>
      </c>
    </row>
    <row r="3751" spans="1:9">
      <c r="A3751" s="65" t="s">
        <v>303</v>
      </c>
      <c r="B3751" s="2" t="s">
        <v>304</v>
      </c>
      <c r="C3751" s="68">
        <v>5758</v>
      </c>
      <c r="D3751" s="2" t="s">
        <v>9</v>
      </c>
      <c r="E3751" s="14" t="s">
        <v>1144</v>
      </c>
      <c r="F3751" s="69" t="s">
        <v>10</v>
      </c>
      <c r="G3751" s="3"/>
      <c r="H3751" s="3"/>
      <c r="I3751" s="10" t="str">
        <f t="shared" si="58"/>
        <v>05758</v>
      </c>
    </row>
    <row r="3752" spans="1:9">
      <c r="A3752" s="66"/>
      <c r="C3752" s="68">
        <v>5758</v>
      </c>
      <c r="D3752" s="2" t="s">
        <v>11</v>
      </c>
      <c r="E3752" s="14" t="s">
        <v>1144</v>
      </c>
      <c r="F3752" s="69" t="s">
        <v>12</v>
      </c>
      <c r="G3752" s="3"/>
      <c r="H3752" s="3"/>
      <c r="I3752" s="10" t="str">
        <f t="shared" si="58"/>
        <v>05758</v>
      </c>
    </row>
    <row r="3753" spans="1:9">
      <c r="A3753" s="66"/>
      <c r="C3753" s="68">
        <v>5758</v>
      </c>
      <c r="D3753" s="2" t="s">
        <v>13</v>
      </c>
      <c r="E3753" s="14" t="s">
        <v>1144</v>
      </c>
      <c r="F3753" s="69" t="s">
        <v>14</v>
      </c>
      <c r="G3753" s="3"/>
      <c r="H3753" s="3"/>
      <c r="I3753" s="10" t="str">
        <f t="shared" si="58"/>
        <v>05758</v>
      </c>
    </row>
    <row r="3754" spans="1:9">
      <c r="A3754" s="66"/>
      <c r="C3754" s="68">
        <v>5758</v>
      </c>
      <c r="D3754" s="2" t="s">
        <v>15</v>
      </c>
      <c r="E3754" s="15" t="s">
        <v>1145</v>
      </c>
      <c r="F3754" s="69" t="s">
        <v>16</v>
      </c>
      <c r="G3754" s="3"/>
      <c r="H3754" s="3"/>
      <c r="I3754" s="10" t="str">
        <f t="shared" si="58"/>
        <v>05758</v>
      </c>
    </row>
    <row r="3755" spans="1:9">
      <c r="A3755" s="66"/>
      <c r="C3755" s="68">
        <v>5758</v>
      </c>
      <c r="D3755" s="2" t="s">
        <v>17</v>
      </c>
      <c r="E3755" s="14" t="s">
        <v>1144</v>
      </c>
      <c r="F3755" s="69" t="s">
        <v>18</v>
      </c>
      <c r="G3755" s="3"/>
      <c r="H3755" s="3"/>
      <c r="I3755" s="10" t="str">
        <f t="shared" si="58"/>
        <v>05758</v>
      </c>
    </row>
    <row r="3756" spans="1:9">
      <c r="A3756" s="66"/>
      <c r="C3756" s="68">
        <v>5758</v>
      </c>
      <c r="D3756" s="2" t="s">
        <v>19</v>
      </c>
      <c r="E3756" s="14" t="s">
        <v>1144</v>
      </c>
      <c r="F3756" s="69" t="s">
        <v>20</v>
      </c>
      <c r="G3756" s="3"/>
      <c r="H3756" s="3"/>
      <c r="I3756" s="10" t="str">
        <f t="shared" si="58"/>
        <v>05758</v>
      </c>
    </row>
    <row r="3757" spans="1:9">
      <c r="A3757" s="66"/>
      <c r="C3757" s="68">
        <v>5758</v>
      </c>
      <c r="D3757" s="2" t="s">
        <v>21</v>
      </c>
      <c r="E3757" s="4"/>
      <c r="F3757" s="69" t="s">
        <v>22</v>
      </c>
      <c r="G3757" s="3">
        <v>291</v>
      </c>
      <c r="H3757" s="3">
        <v>31820</v>
      </c>
      <c r="I3757" s="10" t="str">
        <f t="shared" si="58"/>
        <v>05758</v>
      </c>
    </row>
    <row r="3758" spans="1:9">
      <c r="A3758" s="66"/>
      <c r="C3758" s="68">
        <v>5758</v>
      </c>
      <c r="D3758" s="2" t="s">
        <v>23</v>
      </c>
      <c r="E3758" s="17" t="s">
        <v>1147</v>
      </c>
      <c r="F3758" s="69" t="s">
        <v>24</v>
      </c>
      <c r="G3758" s="3">
        <v>21</v>
      </c>
      <c r="H3758" s="3">
        <v>2462</v>
      </c>
      <c r="I3758" s="10" t="str">
        <f t="shared" si="58"/>
        <v>05758</v>
      </c>
    </row>
    <row r="3759" spans="1:9">
      <c r="A3759" s="66"/>
      <c r="C3759" s="68">
        <v>5758</v>
      </c>
      <c r="D3759" s="2" t="s">
        <v>25</v>
      </c>
      <c r="E3759" s="17" t="s">
        <v>1147</v>
      </c>
      <c r="F3759" s="69" t="s">
        <v>26</v>
      </c>
      <c r="G3759" s="3">
        <v>3</v>
      </c>
      <c r="H3759" s="3"/>
      <c r="I3759" s="10" t="str">
        <f t="shared" si="58"/>
        <v>05758</v>
      </c>
    </row>
    <row r="3760" spans="1:9">
      <c r="A3760" s="66"/>
      <c r="C3760" s="68">
        <v>5758</v>
      </c>
      <c r="D3760" s="2" t="s">
        <v>27</v>
      </c>
      <c r="E3760" s="17" t="s">
        <v>1147</v>
      </c>
      <c r="F3760" s="69" t="s">
        <v>28</v>
      </c>
      <c r="G3760" s="3">
        <v>4</v>
      </c>
      <c r="H3760" s="3"/>
      <c r="I3760" s="10" t="str">
        <f t="shared" si="58"/>
        <v>05758</v>
      </c>
    </row>
    <row r="3761" spans="1:9">
      <c r="A3761" s="66"/>
      <c r="C3761" s="68">
        <v>5758</v>
      </c>
      <c r="D3761" s="2" t="s">
        <v>29</v>
      </c>
      <c r="E3761" s="18" t="s">
        <v>1148</v>
      </c>
      <c r="F3761" s="69" t="s">
        <v>30</v>
      </c>
      <c r="G3761" s="3">
        <v>4</v>
      </c>
      <c r="H3761" s="3">
        <v>270</v>
      </c>
      <c r="I3761" s="10" t="str">
        <f t="shared" si="58"/>
        <v>05758</v>
      </c>
    </row>
    <row r="3762" spans="1:9">
      <c r="A3762" s="66"/>
      <c r="C3762" s="68">
        <v>5758</v>
      </c>
      <c r="D3762" s="2" t="s">
        <v>31</v>
      </c>
      <c r="E3762" s="18" t="s">
        <v>1148</v>
      </c>
      <c r="F3762" s="69" t="s">
        <v>32</v>
      </c>
      <c r="G3762" s="3">
        <v>5</v>
      </c>
      <c r="H3762" s="3">
        <v>1401</v>
      </c>
      <c r="I3762" s="10" t="str">
        <f t="shared" si="58"/>
        <v>05758</v>
      </c>
    </row>
    <row r="3763" spans="1:9">
      <c r="A3763" s="66"/>
      <c r="C3763" s="68">
        <v>5758</v>
      </c>
      <c r="D3763" s="2" t="s">
        <v>33</v>
      </c>
      <c r="E3763" s="18" t="s">
        <v>1148</v>
      </c>
      <c r="F3763" s="69" t="s">
        <v>34</v>
      </c>
      <c r="G3763" s="3">
        <v>1</v>
      </c>
      <c r="H3763" s="3"/>
      <c r="I3763" s="10" t="str">
        <f t="shared" si="58"/>
        <v>05758</v>
      </c>
    </row>
    <row r="3764" spans="1:9">
      <c r="A3764" s="66"/>
      <c r="C3764" s="68">
        <v>5758</v>
      </c>
      <c r="D3764" s="2" t="s">
        <v>35</v>
      </c>
      <c r="E3764" s="19" t="s">
        <v>1150</v>
      </c>
      <c r="F3764" s="69" t="s">
        <v>36</v>
      </c>
      <c r="G3764" s="3">
        <v>8</v>
      </c>
      <c r="H3764" s="3">
        <v>647</v>
      </c>
      <c r="I3764" s="10" t="str">
        <f t="shared" si="58"/>
        <v>05758</v>
      </c>
    </row>
    <row r="3765" spans="1:9">
      <c r="A3765" s="66"/>
      <c r="C3765" s="68">
        <v>5758</v>
      </c>
      <c r="D3765" s="2" t="s">
        <v>37</v>
      </c>
      <c r="E3765" s="23" t="s">
        <v>1149</v>
      </c>
      <c r="F3765" s="69" t="s">
        <v>38</v>
      </c>
      <c r="G3765" s="3">
        <v>11</v>
      </c>
      <c r="H3765" s="3">
        <v>1030</v>
      </c>
      <c r="I3765" s="10" t="str">
        <f t="shared" si="58"/>
        <v>05758</v>
      </c>
    </row>
    <row r="3766" spans="1:9">
      <c r="A3766" s="66"/>
      <c r="C3766" s="68">
        <v>5758</v>
      </c>
      <c r="D3766" s="2" t="s">
        <v>39</v>
      </c>
      <c r="E3766" s="23" t="s">
        <v>1149</v>
      </c>
      <c r="F3766" s="69" t="s">
        <v>40</v>
      </c>
      <c r="G3766" s="3">
        <v>8</v>
      </c>
      <c r="H3766" s="3">
        <v>433</v>
      </c>
      <c r="I3766" s="10" t="str">
        <f t="shared" si="58"/>
        <v>05758</v>
      </c>
    </row>
    <row r="3767" spans="1:9">
      <c r="A3767" s="66"/>
      <c r="C3767" s="68">
        <v>5758</v>
      </c>
      <c r="D3767" s="2" t="s">
        <v>41</v>
      </c>
      <c r="E3767" s="16" t="s">
        <v>1146</v>
      </c>
      <c r="F3767" s="69" t="s">
        <v>42</v>
      </c>
      <c r="G3767" s="3"/>
      <c r="H3767" s="3"/>
      <c r="I3767" s="10" t="str">
        <f t="shared" si="58"/>
        <v>05758</v>
      </c>
    </row>
    <row r="3768" spans="1:9">
      <c r="A3768" s="66"/>
      <c r="C3768" s="68">
        <v>5758</v>
      </c>
      <c r="D3768" s="2" t="s">
        <v>43</v>
      </c>
      <c r="E3768" s="16" t="s">
        <v>1146</v>
      </c>
      <c r="F3768" s="69" t="s">
        <v>44</v>
      </c>
      <c r="G3768" s="3">
        <v>14</v>
      </c>
      <c r="H3768" s="3"/>
      <c r="I3768" s="10" t="str">
        <f t="shared" si="58"/>
        <v>05758</v>
      </c>
    </row>
    <row r="3769" spans="1:9">
      <c r="A3769" s="66"/>
      <c r="C3769" s="68">
        <v>5758</v>
      </c>
      <c r="D3769" s="2" t="s">
        <v>45</v>
      </c>
      <c r="E3769" s="16" t="s">
        <v>1146</v>
      </c>
      <c r="F3769" s="69" t="s">
        <v>46</v>
      </c>
      <c r="G3769" s="3"/>
      <c r="H3769" s="3"/>
      <c r="I3769" s="10" t="str">
        <f t="shared" si="58"/>
        <v>05758</v>
      </c>
    </row>
    <row r="3770" spans="1:9">
      <c r="A3770" s="66"/>
      <c r="C3770" s="68">
        <v>5758</v>
      </c>
      <c r="D3770" s="2" t="s">
        <v>47</v>
      </c>
      <c r="E3770" s="16" t="s">
        <v>1146</v>
      </c>
      <c r="F3770" s="69" t="s">
        <v>48</v>
      </c>
      <c r="G3770" s="3">
        <v>29</v>
      </c>
      <c r="H3770" s="3">
        <v>2438</v>
      </c>
      <c r="I3770" s="10" t="str">
        <f t="shared" si="58"/>
        <v>05758</v>
      </c>
    </row>
    <row r="3771" spans="1:9">
      <c r="A3771" s="66"/>
      <c r="C3771" s="68">
        <v>5758</v>
      </c>
      <c r="D3771" s="2" t="s">
        <v>49</v>
      </c>
      <c r="E3771" s="14" t="s">
        <v>1144</v>
      </c>
      <c r="F3771" s="69" t="s">
        <v>50</v>
      </c>
      <c r="G3771" s="3">
        <v>17</v>
      </c>
      <c r="H3771" s="3">
        <v>1605</v>
      </c>
      <c r="I3771" s="10" t="str">
        <f t="shared" si="58"/>
        <v>05758</v>
      </c>
    </row>
    <row r="3772" spans="1:9">
      <c r="A3772" s="66"/>
      <c r="C3772" s="68">
        <v>5758</v>
      </c>
      <c r="D3772" s="2" t="s">
        <v>51</v>
      </c>
      <c r="E3772" s="15" t="s">
        <v>1145</v>
      </c>
      <c r="F3772" s="69" t="s">
        <v>52</v>
      </c>
      <c r="G3772" s="3">
        <v>7</v>
      </c>
      <c r="H3772" s="3">
        <v>370</v>
      </c>
      <c r="I3772" s="10" t="str">
        <f t="shared" si="58"/>
        <v>05758</v>
      </c>
    </row>
    <row r="3773" spans="1:9">
      <c r="A3773" s="66"/>
      <c r="C3773" s="68">
        <v>5758</v>
      </c>
      <c r="D3773" s="2" t="s">
        <v>53</v>
      </c>
      <c r="E3773" s="15" t="s">
        <v>1145</v>
      </c>
      <c r="F3773" s="69" t="s">
        <v>54</v>
      </c>
      <c r="G3773" s="3">
        <v>37</v>
      </c>
      <c r="H3773" s="3">
        <v>4306</v>
      </c>
      <c r="I3773" s="10" t="str">
        <f t="shared" si="58"/>
        <v>05758</v>
      </c>
    </row>
    <row r="3774" spans="1:9">
      <c r="A3774" s="66"/>
      <c r="C3774" s="68">
        <v>5758</v>
      </c>
      <c r="D3774" s="2" t="s">
        <v>55</v>
      </c>
      <c r="E3774" s="21" t="s">
        <v>1152</v>
      </c>
      <c r="F3774" s="69" t="s">
        <v>56</v>
      </c>
      <c r="G3774" s="3">
        <v>7</v>
      </c>
      <c r="H3774" s="3">
        <v>528</v>
      </c>
      <c r="I3774" s="10" t="str">
        <f t="shared" si="58"/>
        <v>05758</v>
      </c>
    </row>
    <row r="3775" spans="1:9">
      <c r="A3775" s="66"/>
      <c r="C3775" s="68">
        <v>5758</v>
      </c>
      <c r="D3775" s="2" t="s">
        <v>57</v>
      </c>
      <c r="E3775" s="21" t="s">
        <v>1152</v>
      </c>
      <c r="F3775" s="69" t="s">
        <v>58</v>
      </c>
      <c r="G3775" s="3">
        <v>19</v>
      </c>
      <c r="H3775" s="3">
        <v>2121</v>
      </c>
      <c r="I3775" s="10" t="str">
        <f t="shared" si="58"/>
        <v>05758</v>
      </c>
    </row>
    <row r="3776" spans="1:9">
      <c r="A3776" s="66"/>
      <c r="C3776" s="68">
        <v>5758</v>
      </c>
      <c r="D3776" s="2" t="s">
        <v>59</v>
      </c>
      <c r="E3776" s="21" t="s">
        <v>1152</v>
      </c>
      <c r="F3776" s="69" t="s">
        <v>60</v>
      </c>
      <c r="G3776" s="3">
        <v>35</v>
      </c>
      <c r="H3776" s="3">
        <v>3532</v>
      </c>
      <c r="I3776" s="10" t="str">
        <f t="shared" si="58"/>
        <v>05758</v>
      </c>
    </row>
    <row r="3777" spans="1:9">
      <c r="A3777" s="66"/>
      <c r="C3777" s="68">
        <v>5758</v>
      </c>
      <c r="D3777" s="2" t="s">
        <v>61</v>
      </c>
      <c r="E3777" s="20" t="s">
        <v>1151</v>
      </c>
      <c r="F3777" s="69" t="s">
        <v>62</v>
      </c>
      <c r="G3777" s="3">
        <v>1</v>
      </c>
      <c r="H3777" s="3"/>
      <c r="I3777" s="10" t="str">
        <f t="shared" si="58"/>
        <v>05758</v>
      </c>
    </row>
    <row r="3778" spans="1:9">
      <c r="A3778" s="66"/>
      <c r="C3778" s="68">
        <v>5758</v>
      </c>
      <c r="D3778" s="2" t="s">
        <v>63</v>
      </c>
      <c r="E3778" s="20" t="s">
        <v>1151</v>
      </c>
      <c r="F3778" s="69" t="s">
        <v>64</v>
      </c>
      <c r="G3778" s="3"/>
      <c r="H3778" s="3"/>
      <c r="I3778" s="10" t="str">
        <f t="shared" si="58"/>
        <v>05758</v>
      </c>
    </row>
    <row r="3779" spans="1:9">
      <c r="A3779" s="66"/>
      <c r="C3779" s="68">
        <v>5758</v>
      </c>
      <c r="D3779" s="2" t="s">
        <v>65</v>
      </c>
      <c r="E3779" s="19" t="s">
        <v>1150</v>
      </c>
      <c r="F3779" s="69" t="s">
        <v>66</v>
      </c>
      <c r="G3779" s="3">
        <v>47</v>
      </c>
      <c r="H3779" s="3">
        <v>7830</v>
      </c>
      <c r="I3779" s="10" t="str">
        <f t="shared" si="58"/>
        <v>05758</v>
      </c>
    </row>
    <row r="3780" spans="1:9">
      <c r="A3780" s="66"/>
      <c r="C3780" s="68">
        <v>5758</v>
      </c>
      <c r="D3780" s="2" t="s">
        <v>67</v>
      </c>
      <c r="E3780" s="22" t="s">
        <v>1153</v>
      </c>
      <c r="F3780" s="69" t="s">
        <v>68</v>
      </c>
      <c r="G3780" s="3">
        <v>4</v>
      </c>
      <c r="H3780" s="3"/>
      <c r="I3780" s="10" t="str">
        <f t="shared" si="58"/>
        <v>05758</v>
      </c>
    </row>
    <row r="3781" spans="1:9">
      <c r="A3781" s="66"/>
      <c r="C3781" s="68">
        <v>5758</v>
      </c>
      <c r="D3781" s="2" t="s">
        <v>69</v>
      </c>
      <c r="E3781" s="21" t="s">
        <v>1152</v>
      </c>
      <c r="F3781" s="69" t="s">
        <v>70</v>
      </c>
      <c r="G3781" s="3">
        <v>9</v>
      </c>
      <c r="H3781" s="3">
        <v>444</v>
      </c>
      <c r="I3781" s="10" t="str">
        <f t="shared" si="58"/>
        <v>05758</v>
      </c>
    </row>
    <row r="3782" spans="1:9">
      <c r="A3782" s="66"/>
      <c r="C3782" s="66">
        <v>5758</v>
      </c>
      <c r="E3782" s="71"/>
      <c r="F3782" s="69" t="s">
        <v>71</v>
      </c>
      <c r="G3782" s="3">
        <v>291</v>
      </c>
      <c r="H3782" s="3">
        <v>31820</v>
      </c>
      <c r="I3782" s="10" t="str">
        <f t="shared" si="58"/>
        <v>05758</v>
      </c>
    </row>
    <row r="3783" spans="1:9">
      <c r="A3783" s="65" t="s">
        <v>305</v>
      </c>
      <c r="B3783" s="2" t="s">
        <v>306</v>
      </c>
      <c r="C3783" s="68">
        <v>5762</v>
      </c>
      <c r="D3783" s="2" t="s">
        <v>9</v>
      </c>
      <c r="E3783" s="14" t="s">
        <v>1144</v>
      </c>
      <c r="F3783" s="69" t="s">
        <v>10</v>
      </c>
      <c r="G3783" s="3">
        <v>1</v>
      </c>
      <c r="H3783" s="3"/>
      <c r="I3783" s="10" t="str">
        <f t="shared" si="58"/>
        <v>05762</v>
      </c>
    </row>
    <row r="3784" spans="1:9">
      <c r="A3784" s="66"/>
      <c r="C3784" s="68">
        <v>5762</v>
      </c>
      <c r="D3784" s="2" t="s">
        <v>11</v>
      </c>
      <c r="E3784" s="14" t="s">
        <v>1144</v>
      </c>
      <c r="F3784" s="69" t="s">
        <v>12</v>
      </c>
      <c r="G3784" s="3"/>
      <c r="H3784" s="3"/>
      <c r="I3784" s="10" t="str">
        <f t="shared" si="58"/>
        <v>05762</v>
      </c>
    </row>
    <row r="3785" spans="1:9">
      <c r="A3785" s="66"/>
      <c r="C3785" s="68">
        <v>5762</v>
      </c>
      <c r="D3785" s="2" t="s">
        <v>13</v>
      </c>
      <c r="E3785" s="14" t="s">
        <v>1144</v>
      </c>
      <c r="F3785" s="69" t="s">
        <v>14</v>
      </c>
      <c r="G3785" s="3"/>
      <c r="H3785" s="3"/>
      <c r="I3785" s="10" t="str">
        <f t="shared" ref="I3785:I3848" si="59">IF(A3785="",I3784,A3785)</f>
        <v>05762</v>
      </c>
    </row>
    <row r="3786" spans="1:9">
      <c r="A3786" s="66"/>
      <c r="C3786" s="68">
        <v>5762</v>
      </c>
      <c r="D3786" s="2" t="s">
        <v>15</v>
      </c>
      <c r="E3786" s="15" t="s">
        <v>1145</v>
      </c>
      <c r="F3786" s="69" t="s">
        <v>16</v>
      </c>
      <c r="G3786" s="3"/>
      <c r="H3786" s="3"/>
      <c r="I3786" s="10" t="str">
        <f t="shared" si="59"/>
        <v>05762</v>
      </c>
    </row>
    <row r="3787" spans="1:9">
      <c r="A3787" s="66"/>
      <c r="C3787" s="68">
        <v>5762</v>
      </c>
      <c r="D3787" s="2" t="s">
        <v>17</v>
      </c>
      <c r="E3787" s="14" t="s">
        <v>1144</v>
      </c>
      <c r="F3787" s="69" t="s">
        <v>18</v>
      </c>
      <c r="G3787" s="3">
        <v>1</v>
      </c>
      <c r="H3787" s="3"/>
      <c r="I3787" s="10" t="str">
        <f t="shared" si="59"/>
        <v>05762</v>
      </c>
    </row>
    <row r="3788" spans="1:9">
      <c r="A3788" s="66"/>
      <c r="C3788" s="68">
        <v>5762</v>
      </c>
      <c r="D3788" s="2" t="s">
        <v>19</v>
      </c>
      <c r="E3788" s="14" t="s">
        <v>1144</v>
      </c>
      <c r="F3788" s="69" t="s">
        <v>20</v>
      </c>
      <c r="G3788" s="3"/>
      <c r="H3788" s="3"/>
      <c r="I3788" s="10" t="str">
        <f t="shared" si="59"/>
        <v>05762</v>
      </c>
    </row>
    <row r="3789" spans="1:9">
      <c r="A3789" s="66"/>
      <c r="C3789" s="68">
        <v>5762</v>
      </c>
      <c r="D3789" s="2" t="s">
        <v>21</v>
      </c>
      <c r="E3789" s="4"/>
      <c r="F3789" s="69" t="s">
        <v>22</v>
      </c>
      <c r="G3789" s="3">
        <v>105</v>
      </c>
      <c r="H3789" s="3"/>
      <c r="I3789" s="10" t="str">
        <f t="shared" si="59"/>
        <v>05762</v>
      </c>
    </row>
    <row r="3790" spans="1:9">
      <c r="A3790" s="66"/>
      <c r="C3790" s="68">
        <v>5762</v>
      </c>
      <c r="D3790" s="2" t="s">
        <v>23</v>
      </c>
      <c r="E3790" s="17" t="s">
        <v>1147</v>
      </c>
      <c r="F3790" s="69" t="s">
        <v>24</v>
      </c>
      <c r="G3790" s="3">
        <v>11</v>
      </c>
      <c r="H3790" s="3">
        <v>591</v>
      </c>
      <c r="I3790" s="10" t="str">
        <f t="shared" si="59"/>
        <v>05762</v>
      </c>
    </row>
    <row r="3791" spans="1:9">
      <c r="A3791" s="66"/>
      <c r="C3791" s="68">
        <v>5762</v>
      </c>
      <c r="D3791" s="2" t="s">
        <v>25</v>
      </c>
      <c r="E3791" s="17" t="s">
        <v>1147</v>
      </c>
      <c r="F3791" s="69" t="s">
        <v>26</v>
      </c>
      <c r="G3791" s="3">
        <v>4</v>
      </c>
      <c r="H3791" s="3">
        <v>266</v>
      </c>
      <c r="I3791" s="10" t="str">
        <f t="shared" si="59"/>
        <v>05762</v>
      </c>
    </row>
    <row r="3792" spans="1:9">
      <c r="A3792" s="66"/>
      <c r="C3792" s="68">
        <v>5762</v>
      </c>
      <c r="D3792" s="2" t="s">
        <v>27</v>
      </c>
      <c r="E3792" s="17" t="s">
        <v>1147</v>
      </c>
      <c r="F3792" s="69" t="s">
        <v>28</v>
      </c>
      <c r="G3792" s="3"/>
      <c r="H3792" s="3"/>
      <c r="I3792" s="10" t="str">
        <f t="shared" si="59"/>
        <v>05762</v>
      </c>
    </row>
    <row r="3793" spans="1:9">
      <c r="A3793" s="66"/>
      <c r="C3793" s="68">
        <v>5762</v>
      </c>
      <c r="D3793" s="2" t="s">
        <v>29</v>
      </c>
      <c r="E3793" s="18" t="s">
        <v>1148</v>
      </c>
      <c r="F3793" s="69" t="s">
        <v>30</v>
      </c>
      <c r="G3793" s="3">
        <v>1</v>
      </c>
      <c r="H3793" s="3"/>
      <c r="I3793" s="10" t="str">
        <f t="shared" si="59"/>
        <v>05762</v>
      </c>
    </row>
    <row r="3794" spans="1:9">
      <c r="A3794" s="66"/>
      <c r="C3794" s="68">
        <v>5762</v>
      </c>
      <c r="D3794" s="2" t="s">
        <v>31</v>
      </c>
      <c r="E3794" s="18" t="s">
        <v>1148</v>
      </c>
      <c r="F3794" s="69" t="s">
        <v>32</v>
      </c>
      <c r="G3794" s="3"/>
      <c r="H3794" s="3"/>
      <c r="I3794" s="10" t="str">
        <f t="shared" si="59"/>
        <v>05762</v>
      </c>
    </row>
    <row r="3795" spans="1:9">
      <c r="A3795" s="66"/>
      <c r="C3795" s="68">
        <v>5762</v>
      </c>
      <c r="D3795" s="2" t="s">
        <v>33</v>
      </c>
      <c r="E3795" s="18" t="s">
        <v>1148</v>
      </c>
      <c r="F3795" s="69" t="s">
        <v>34</v>
      </c>
      <c r="G3795" s="3"/>
      <c r="H3795" s="3"/>
      <c r="I3795" s="10" t="str">
        <f t="shared" si="59"/>
        <v>05762</v>
      </c>
    </row>
    <row r="3796" spans="1:9">
      <c r="A3796" s="66"/>
      <c r="C3796" s="68">
        <v>5762</v>
      </c>
      <c r="D3796" s="2" t="s">
        <v>35</v>
      </c>
      <c r="E3796" s="19" t="s">
        <v>1150</v>
      </c>
      <c r="F3796" s="69" t="s">
        <v>36</v>
      </c>
      <c r="G3796" s="3">
        <v>6</v>
      </c>
      <c r="H3796" s="3">
        <v>807</v>
      </c>
      <c r="I3796" s="10" t="str">
        <f t="shared" si="59"/>
        <v>05762</v>
      </c>
    </row>
    <row r="3797" spans="1:9">
      <c r="A3797" s="66"/>
      <c r="C3797" s="68">
        <v>5762</v>
      </c>
      <c r="D3797" s="2" t="s">
        <v>37</v>
      </c>
      <c r="E3797" s="23" t="s">
        <v>1149</v>
      </c>
      <c r="F3797" s="69" t="s">
        <v>38</v>
      </c>
      <c r="G3797" s="3">
        <v>3</v>
      </c>
      <c r="H3797" s="3"/>
      <c r="I3797" s="10" t="str">
        <f t="shared" si="59"/>
        <v>05762</v>
      </c>
    </row>
    <row r="3798" spans="1:9">
      <c r="A3798" s="66"/>
      <c r="C3798" s="68">
        <v>5762</v>
      </c>
      <c r="D3798" s="2" t="s">
        <v>39</v>
      </c>
      <c r="E3798" s="23" t="s">
        <v>1149</v>
      </c>
      <c r="F3798" s="69" t="s">
        <v>40</v>
      </c>
      <c r="G3798" s="3">
        <v>1</v>
      </c>
      <c r="H3798" s="3"/>
      <c r="I3798" s="10" t="str">
        <f t="shared" si="59"/>
        <v>05762</v>
      </c>
    </row>
    <row r="3799" spans="1:9">
      <c r="A3799" s="66"/>
      <c r="C3799" s="68">
        <v>5762</v>
      </c>
      <c r="D3799" s="2" t="s">
        <v>41</v>
      </c>
      <c r="E3799" s="16" t="s">
        <v>1146</v>
      </c>
      <c r="F3799" s="69" t="s">
        <v>42</v>
      </c>
      <c r="G3799" s="3"/>
      <c r="H3799" s="3"/>
      <c r="I3799" s="10" t="str">
        <f t="shared" si="59"/>
        <v>05762</v>
      </c>
    </row>
    <row r="3800" spans="1:9">
      <c r="A3800" s="66"/>
      <c r="C3800" s="68">
        <v>5762</v>
      </c>
      <c r="D3800" s="2" t="s">
        <v>43</v>
      </c>
      <c r="E3800" s="16" t="s">
        <v>1146</v>
      </c>
      <c r="F3800" s="69" t="s">
        <v>44</v>
      </c>
      <c r="G3800" s="3">
        <v>3</v>
      </c>
      <c r="H3800" s="3"/>
      <c r="I3800" s="10" t="str">
        <f t="shared" si="59"/>
        <v>05762</v>
      </c>
    </row>
    <row r="3801" spans="1:9">
      <c r="A3801" s="66"/>
      <c r="C3801" s="68">
        <v>5762</v>
      </c>
      <c r="D3801" s="2" t="s">
        <v>45</v>
      </c>
      <c r="E3801" s="16" t="s">
        <v>1146</v>
      </c>
      <c r="F3801" s="69" t="s">
        <v>46</v>
      </c>
      <c r="G3801" s="3">
        <v>1</v>
      </c>
      <c r="H3801" s="3"/>
      <c r="I3801" s="10" t="str">
        <f t="shared" si="59"/>
        <v>05762</v>
      </c>
    </row>
    <row r="3802" spans="1:9">
      <c r="A3802" s="66"/>
      <c r="C3802" s="68">
        <v>5762</v>
      </c>
      <c r="D3802" s="2" t="s">
        <v>47</v>
      </c>
      <c r="E3802" s="16" t="s">
        <v>1146</v>
      </c>
      <c r="F3802" s="69" t="s">
        <v>48</v>
      </c>
      <c r="G3802" s="3">
        <v>15</v>
      </c>
      <c r="H3802" s="3">
        <v>1531</v>
      </c>
      <c r="I3802" s="10" t="str">
        <f t="shared" si="59"/>
        <v>05762</v>
      </c>
    </row>
    <row r="3803" spans="1:9">
      <c r="A3803" s="66"/>
      <c r="C3803" s="68">
        <v>5762</v>
      </c>
      <c r="D3803" s="2" t="s">
        <v>49</v>
      </c>
      <c r="E3803" s="14" t="s">
        <v>1144</v>
      </c>
      <c r="F3803" s="69" t="s">
        <v>50</v>
      </c>
      <c r="G3803" s="3">
        <v>7</v>
      </c>
      <c r="H3803" s="3">
        <v>385</v>
      </c>
      <c r="I3803" s="10" t="str">
        <f t="shared" si="59"/>
        <v>05762</v>
      </c>
    </row>
    <row r="3804" spans="1:9">
      <c r="A3804" s="66"/>
      <c r="C3804" s="68">
        <v>5762</v>
      </c>
      <c r="D3804" s="2" t="s">
        <v>51</v>
      </c>
      <c r="E3804" s="15" t="s">
        <v>1145</v>
      </c>
      <c r="F3804" s="69" t="s">
        <v>52</v>
      </c>
      <c r="G3804" s="3">
        <v>1</v>
      </c>
      <c r="H3804" s="3"/>
      <c r="I3804" s="10" t="str">
        <f t="shared" si="59"/>
        <v>05762</v>
      </c>
    </row>
    <row r="3805" spans="1:9">
      <c r="A3805" s="66"/>
      <c r="C3805" s="68">
        <v>5762</v>
      </c>
      <c r="D3805" s="2" t="s">
        <v>53</v>
      </c>
      <c r="E3805" s="15" t="s">
        <v>1145</v>
      </c>
      <c r="F3805" s="69" t="s">
        <v>54</v>
      </c>
      <c r="G3805" s="3">
        <v>13</v>
      </c>
      <c r="H3805" s="3"/>
      <c r="I3805" s="10" t="str">
        <f t="shared" si="59"/>
        <v>05762</v>
      </c>
    </row>
    <row r="3806" spans="1:9">
      <c r="A3806" s="66"/>
      <c r="C3806" s="68">
        <v>5762</v>
      </c>
      <c r="D3806" s="2" t="s">
        <v>55</v>
      </c>
      <c r="E3806" s="21" t="s">
        <v>1152</v>
      </c>
      <c r="F3806" s="69" t="s">
        <v>56</v>
      </c>
      <c r="G3806" s="3">
        <v>2</v>
      </c>
      <c r="H3806" s="3"/>
      <c r="I3806" s="10" t="str">
        <f t="shared" si="59"/>
        <v>05762</v>
      </c>
    </row>
    <row r="3807" spans="1:9">
      <c r="A3807" s="66"/>
      <c r="C3807" s="68">
        <v>5762</v>
      </c>
      <c r="D3807" s="2" t="s">
        <v>57</v>
      </c>
      <c r="E3807" s="21" t="s">
        <v>1152</v>
      </c>
      <c r="F3807" s="69" t="s">
        <v>58</v>
      </c>
      <c r="G3807" s="3">
        <v>4</v>
      </c>
      <c r="H3807" s="3">
        <v>236</v>
      </c>
      <c r="I3807" s="10" t="str">
        <f t="shared" si="59"/>
        <v>05762</v>
      </c>
    </row>
    <row r="3808" spans="1:9">
      <c r="A3808" s="66"/>
      <c r="C3808" s="68">
        <v>5762</v>
      </c>
      <c r="D3808" s="2" t="s">
        <v>59</v>
      </c>
      <c r="E3808" s="21" t="s">
        <v>1152</v>
      </c>
      <c r="F3808" s="69" t="s">
        <v>60</v>
      </c>
      <c r="G3808" s="3">
        <v>15</v>
      </c>
      <c r="H3808" s="3">
        <v>1666</v>
      </c>
      <c r="I3808" s="10" t="str">
        <f t="shared" si="59"/>
        <v>05762</v>
      </c>
    </row>
    <row r="3809" spans="1:9">
      <c r="A3809" s="66"/>
      <c r="C3809" s="68">
        <v>5762</v>
      </c>
      <c r="D3809" s="2" t="s">
        <v>61</v>
      </c>
      <c r="E3809" s="20" t="s">
        <v>1151</v>
      </c>
      <c r="F3809" s="69" t="s">
        <v>62</v>
      </c>
      <c r="G3809" s="3">
        <v>2</v>
      </c>
      <c r="H3809" s="3"/>
      <c r="I3809" s="10" t="str">
        <f t="shared" si="59"/>
        <v>05762</v>
      </c>
    </row>
    <row r="3810" spans="1:9">
      <c r="A3810" s="66"/>
      <c r="C3810" s="68">
        <v>5762</v>
      </c>
      <c r="D3810" s="2" t="s">
        <v>63</v>
      </c>
      <c r="E3810" s="20" t="s">
        <v>1151</v>
      </c>
      <c r="F3810" s="69" t="s">
        <v>64</v>
      </c>
      <c r="G3810" s="3"/>
      <c r="H3810" s="3"/>
      <c r="I3810" s="10" t="str">
        <f t="shared" si="59"/>
        <v>05762</v>
      </c>
    </row>
    <row r="3811" spans="1:9">
      <c r="A3811" s="66"/>
      <c r="C3811" s="68">
        <v>5762</v>
      </c>
      <c r="D3811" s="2" t="s">
        <v>65</v>
      </c>
      <c r="E3811" s="19" t="s">
        <v>1150</v>
      </c>
      <c r="F3811" s="69" t="s">
        <v>66</v>
      </c>
      <c r="G3811" s="3">
        <v>7</v>
      </c>
      <c r="H3811" s="3">
        <v>608</v>
      </c>
      <c r="I3811" s="10" t="str">
        <f t="shared" si="59"/>
        <v>05762</v>
      </c>
    </row>
    <row r="3812" spans="1:9">
      <c r="A3812" s="66"/>
      <c r="C3812" s="68">
        <v>5762</v>
      </c>
      <c r="D3812" s="2" t="s">
        <v>67</v>
      </c>
      <c r="E3812" s="22" t="s">
        <v>1153</v>
      </c>
      <c r="F3812" s="69" t="s">
        <v>68</v>
      </c>
      <c r="G3812" s="3">
        <v>4</v>
      </c>
      <c r="H3812" s="3">
        <v>143</v>
      </c>
      <c r="I3812" s="10" t="str">
        <f t="shared" si="59"/>
        <v>05762</v>
      </c>
    </row>
    <row r="3813" spans="1:9">
      <c r="A3813" s="66"/>
      <c r="C3813" s="68">
        <v>5762</v>
      </c>
      <c r="D3813" s="2" t="s">
        <v>69</v>
      </c>
      <c r="E3813" s="21" t="s">
        <v>1152</v>
      </c>
      <c r="F3813" s="69" t="s">
        <v>70</v>
      </c>
      <c r="G3813" s="3">
        <v>5</v>
      </c>
      <c r="H3813" s="3">
        <v>394</v>
      </c>
      <c r="I3813" s="10" t="str">
        <f t="shared" si="59"/>
        <v>05762</v>
      </c>
    </row>
    <row r="3814" spans="1:9">
      <c r="A3814" s="66"/>
      <c r="C3814" s="66">
        <v>5762</v>
      </c>
      <c r="E3814" s="71"/>
      <c r="F3814" s="69" t="s">
        <v>71</v>
      </c>
      <c r="G3814" s="3">
        <v>106</v>
      </c>
      <c r="H3814" s="3">
        <v>10191</v>
      </c>
      <c r="I3814" s="10" t="str">
        <f t="shared" si="59"/>
        <v>05762</v>
      </c>
    </row>
    <row r="3815" spans="1:9">
      <c r="A3815" s="65" t="s">
        <v>307</v>
      </c>
      <c r="B3815" s="2" t="s">
        <v>308</v>
      </c>
      <c r="C3815" s="68">
        <v>5766</v>
      </c>
      <c r="D3815" s="2" t="s">
        <v>9</v>
      </c>
      <c r="E3815" s="14" t="s">
        <v>1144</v>
      </c>
      <c r="F3815" s="69" t="s">
        <v>10</v>
      </c>
      <c r="G3815" s="3">
        <v>9</v>
      </c>
      <c r="H3815" s="3">
        <v>106</v>
      </c>
      <c r="I3815" s="10" t="str">
        <f t="shared" si="59"/>
        <v>05766</v>
      </c>
    </row>
    <row r="3816" spans="1:9">
      <c r="A3816" s="66"/>
      <c r="C3816" s="68">
        <v>5766</v>
      </c>
      <c r="D3816" s="2" t="s">
        <v>11</v>
      </c>
      <c r="E3816" s="14" t="s">
        <v>1144</v>
      </c>
      <c r="F3816" s="69" t="s">
        <v>12</v>
      </c>
      <c r="G3816" s="3"/>
      <c r="H3816" s="3"/>
      <c r="I3816" s="10" t="str">
        <f t="shared" si="59"/>
        <v>05766</v>
      </c>
    </row>
    <row r="3817" spans="1:9">
      <c r="A3817" s="66"/>
      <c r="C3817" s="68">
        <v>5766</v>
      </c>
      <c r="D3817" s="2" t="s">
        <v>13</v>
      </c>
      <c r="E3817" s="14" t="s">
        <v>1144</v>
      </c>
      <c r="F3817" s="69" t="s">
        <v>14</v>
      </c>
      <c r="G3817" s="3"/>
      <c r="H3817" s="3"/>
      <c r="I3817" s="10" t="str">
        <f t="shared" si="59"/>
        <v>05766</v>
      </c>
    </row>
    <row r="3818" spans="1:9">
      <c r="A3818" s="66"/>
      <c r="C3818" s="68">
        <v>5766</v>
      </c>
      <c r="D3818" s="2" t="s">
        <v>15</v>
      </c>
      <c r="E3818" s="15" t="s">
        <v>1145</v>
      </c>
      <c r="F3818" s="69" t="s">
        <v>16</v>
      </c>
      <c r="G3818" s="3"/>
      <c r="H3818" s="3"/>
      <c r="I3818" s="10" t="str">
        <f t="shared" si="59"/>
        <v>05766</v>
      </c>
    </row>
    <row r="3819" spans="1:9">
      <c r="A3819" s="66"/>
      <c r="C3819" s="68">
        <v>5766</v>
      </c>
      <c r="D3819" s="2" t="s">
        <v>17</v>
      </c>
      <c r="E3819" s="14" t="s">
        <v>1144</v>
      </c>
      <c r="F3819" s="69" t="s">
        <v>18</v>
      </c>
      <c r="G3819" s="3">
        <v>9</v>
      </c>
      <c r="H3819" s="3">
        <v>106</v>
      </c>
      <c r="I3819" s="10" t="str">
        <f t="shared" si="59"/>
        <v>05766</v>
      </c>
    </row>
    <row r="3820" spans="1:9">
      <c r="A3820" s="66"/>
      <c r="C3820" s="68">
        <v>5766</v>
      </c>
      <c r="D3820" s="2" t="s">
        <v>19</v>
      </c>
      <c r="E3820" s="14" t="s">
        <v>1144</v>
      </c>
      <c r="F3820" s="69" t="s">
        <v>20</v>
      </c>
      <c r="G3820" s="3"/>
      <c r="H3820" s="3"/>
      <c r="I3820" s="10" t="str">
        <f t="shared" si="59"/>
        <v>05766</v>
      </c>
    </row>
    <row r="3821" spans="1:9">
      <c r="A3821" s="66"/>
      <c r="C3821" s="68">
        <v>5766</v>
      </c>
      <c r="D3821" s="2" t="s">
        <v>21</v>
      </c>
      <c r="E3821" s="4"/>
      <c r="F3821" s="69" t="s">
        <v>22</v>
      </c>
      <c r="G3821" s="3">
        <v>276</v>
      </c>
      <c r="H3821" s="3">
        <v>32314</v>
      </c>
      <c r="I3821" s="10" t="str">
        <f t="shared" si="59"/>
        <v>05766</v>
      </c>
    </row>
    <row r="3822" spans="1:9">
      <c r="A3822" s="66"/>
      <c r="C3822" s="68">
        <v>5766</v>
      </c>
      <c r="D3822" s="2" t="s">
        <v>23</v>
      </c>
      <c r="E3822" s="17" t="s">
        <v>1147</v>
      </c>
      <c r="F3822" s="69" t="s">
        <v>24</v>
      </c>
      <c r="G3822" s="3">
        <v>28</v>
      </c>
      <c r="H3822" s="3"/>
      <c r="I3822" s="10" t="str">
        <f t="shared" si="59"/>
        <v>05766</v>
      </c>
    </row>
    <row r="3823" spans="1:9">
      <c r="A3823" s="66"/>
      <c r="C3823" s="68">
        <v>5766</v>
      </c>
      <c r="D3823" s="2" t="s">
        <v>25</v>
      </c>
      <c r="E3823" s="17" t="s">
        <v>1147</v>
      </c>
      <c r="F3823" s="69" t="s">
        <v>26</v>
      </c>
      <c r="G3823" s="3">
        <v>2</v>
      </c>
      <c r="H3823" s="3"/>
      <c r="I3823" s="10" t="str">
        <f t="shared" si="59"/>
        <v>05766</v>
      </c>
    </row>
    <row r="3824" spans="1:9">
      <c r="A3824" s="66"/>
      <c r="C3824" s="68">
        <v>5766</v>
      </c>
      <c r="D3824" s="2" t="s">
        <v>27</v>
      </c>
      <c r="E3824" s="17" t="s">
        <v>1147</v>
      </c>
      <c r="F3824" s="69" t="s">
        <v>28</v>
      </c>
      <c r="G3824" s="3"/>
      <c r="H3824" s="3"/>
      <c r="I3824" s="10" t="str">
        <f t="shared" si="59"/>
        <v>05766</v>
      </c>
    </row>
    <row r="3825" spans="1:9">
      <c r="A3825" s="66"/>
      <c r="C3825" s="68">
        <v>5766</v>
      </c>
      <c r="D3825" s="2" t="s">
        <v>29</v>
      </c>
      <c r="E3825" s="18" t="s">
        <v>1148</v>
      </c>
      <c r="F3825" s="69" t="s">
        <v>30</v>
      </c>
      <c r="G3825" s="3">
        <v>2</v>
      </c>
      <c r="H3825" s="3"/>
      <c r="I3825" s="10" t="str">
        <f t="shared" si="59"/>
        <v>05766</v>
      </c>
    </row>
    <row r="3826" spans="1:9">
      <c r="A3826" s="66"/>
      <c r="C3826" s="68">
        <v>5766</v>
      </c>
      <c r="D3826" s="2" t="s">
        <v>31</v>
      </c>
      <c r="E3826" s="18" t="s">
        <v>1148</v>
      </c>
      <c r="F3826" s="69" t="s">
        <v>32</v>
      </c>
      <c r="G3826" s="3">
        <v>1</v>
      </c>
      <c r="H3826" s="3"/>
      <c r="I3826" s="10" t="str">
        <f t="shared" si="59"/>
        <v>05766</v>
      </c>
    </row>
    <row r="3827" spans="1:9">
      <c r="A3827" s="66"/>
      <c r="C3827" s="68">
        <v>5766</v>
      </c>
      <c r="D3827" s="2" t="s">
        <v>33</v>
      </c>
      <c r="E3827" s="18" t="s">
        <v>1148</v>
      </c>
      <c r="F3827" s="69" t="s">
        <v>34</v>
      </c>
      <c r="G3827" s="3"/>
      <c r="H3827" s="3"/>
      <c r="I3827" s="10" t="str">
        <f t="shared" si="59"/>
        <v>05766</v>
      </c>
    </row>
    <row r="3828" spans="1:9">
      <c r="A3828" s="66"/>
      <c r="C3828" s="68">
        <v>5766</v>
      </c>
      <c r="D3828" s="2" t="s">
        <v>35</v>
      </c>
      <c r="E3828" s="19" t="s">
        <v>1150</v>
      </c>
      <c r="F3828" s="69" t="s">
        <v>36</v>
      </c>
      <c r="G3828" s="3">
        <v>6</v>
      </c>
      <c r="H3828" s="3">
        <v>506</v>
      </c>
      <c r="I3828" s="10" t="str">
        <f t="shared" si="59"/>
        <v>05766</v>
      </c>
    </row>
    <row r="3829" spans="1:9">
      <c r="A3829" s="66"/>
      <c r="C3829" s="68">
        <v>5766</v>
      </c>
      <c r="D3829" s="2" t="s">
        <v>37</v>
      </c>
      <c r="E3829" s="23" t="s">
        <v>1149</v>
      </c>
      <c r="F3829" s="69" t="s">
        <v>38</v>
      </c>
      <c r="G3829" s="3">
        <v>4</v>
      </c>
      <c r="H3829" s="3"/>
      <c r="I3829" s="10" t="str">
        <f t="shared" si="59"/>
        <v>05766</v>
      </c>
    </row>
    <row r="3830" spans="1:9">
      <c r="A3830" s="66"/>
      <c r="C3830" s="68">
        <v>5766</v>
      </c>
      <c r="D3830" s="2" t="s">
        <v>39</v>
      </c>
      <c r="E3830" s="23" t="s">
        <v>1149</v>
      </c>
      <c r="F3830" s="69" t="s">
        <v>40</v>
      </c>
      <c r="G3830" s="3">
        <v>8</v>
      </c>
      <c r="H3830" s="3">
        <v>486</v>
      </c>
      <c r="I3830" s="10" t="str">
        <f t="shared" si="59"/>
        <v>05766</v>
      </c>
    </row>
    <row r="3831" spans="1:9">
      <c r="A3831" s="66"/>
      <c r="C3831" s="68">
        <v>5766</v>
      </c>
      <c r="D3831" s="2" t="s">
        <v>41</v>
      </c>
      <c r="E3831" s="16" t="s">
        <v>1146</v>
      </c>
      <c r="F3831" s="69" t="s">
        <v>42</v>
      </c>
      <c r="G3831" s="3">
        <v>2</v>
      </c>
      <c r="H3831" s="3"/>
      <c r="I3831" s="10" t="str">
        <f t="shared" si="59"/>
        <v>05766</v>
      </c>
    </row>
    <row r="3832" spans="1:9">
      <c r="A3832" s="66"/>
      <c r="C3832" s="68">
        <v>5766</v>
      </c>
      <c r="D3832" s="2" t="s">
        <v>43</v>
      </c>
      <c r="E3832" s="16" t="s">
        <v>1146</v>
      </c>
      <c r="F3832" s="69" t="s">
        <v>44</v>
      </c>
      <c r="G3832" s="3">
        <v>15</v>
      </c>
      <c r="H3832" s="3"/>
      <c r="I3832" s="10" t="str">
        <f t="shared" si="59"/>
        <v>05766</v>
      </c>
    </row>
    <row r="3833" spans="1:9">
      <c r="A3833" s="66"/>
      <c r="C3833" s="68">
        <v>5766</v>
      </c>
      <c r="D3833" s="2" t="s">
        <v>45</v>
      </c>
      <c r="E3833" s="16" t="s">
        <v>1146</v>
      </c>
      <c r="F3833" s="69" t="s">
        <v>46</v>
      </c>
      <c r="G3833" s="3"/>
      <c r="H3833" s="3"/>
      <c r="I3833" s="10" t="str">
        <f t="shared" si="59"/>
        <v>05766</v>
      </c>
    </row>
    <row r="3834" spans="1:9">
      <c r="A3834" s="66"/>
      <c r="C3834" s="68">
        <v>5766</v>
      </c>
      <c r="D3834" s="2" t="s">
        <v>47</v>
      </c>
      <c r="E3834" s="16" t="s">
        <v>1146</v>
      </c>
      <c r="F3834" s="69" t="s">
        <v>48</v>
      </c>
      <c r="G3834" s="3">
        <v>38</v>
      </c>
      <c r="H3834" s="3">
        <v>4549</v>
      </c>
      <c r="I3834" s="10" t="str">
        <f t="shared" si="59"/>
        <v>05766</v>
      </c>
    </row>
    <row r="3835" spans="1:9">
      <c r="A3835" s="66"/>
      <c r="C3835" s="68">
        <v>5766</v>
      </c>
      <c r="D3835" s="2" t="s">
        <v>49</v>
      </c>
      <c r="E3835" s="14" t="s">
        <v>1144</v>
      </c>
      <c r="F3835" s="69" t="s">
        <v>50</v>
      </c>
      <c r="G3835" s="3">
        <v>13</v>
      </c>
      <c r="H3835" s="3"/>
      <c r="I3835" s="10" t="str">
        <f t="shared" si="59"/>
        <v>05766</v>
      </c>
    </row>
    <row r="3836" spans="1:9">
      <c r="A3836" s="66"/>
      <c r="C3836" s="68">
        <v>5766</v>
      </c>
      <c r="D3836" s="2" t="s">
        <v>51</v>
      </c>
      <c r="E3836" s="15" t="s">
        <v>1145</v>
      </c>
      <c r="F3836" s="69" t="s">
        <v>52</v>
      </c>
      <c r="G3836" s="3">
        <v>1</v>
      </c>
      <c r="H3836" s="3"/>
      <c r="I3836" s="10" t="str">
        <f t="shared" si="59"/>
        <v>05766</v>
      </c>
    </row>
    <row r="3837" spans="1:9">
      <c r="A3837" s="66"/>
      <c r="C3837" s="68">
        <v>5766</v>
      </c>
      <c r="D3837" s="2" t="s">
        <v>53</v>
      </c>
      <c r="E3837" s="15" t="s">
        <v>1145</v>
      </c>
      <c r="F3837" s="69" t="s">
        <v>54</v>
      </c>
      <c r="G3837" s="3">
        <v>43</v>
      </c>
      <c r="H3837" s="3">
        <v>2162</v>
      </c>
      <c r="I3837" s="10" t="str">
        <f t="shared" si="59"/>
        <v>05766</v>
      </c>
    </row>
    <row r="3838" spans="1:9">
      <c r="A3838" s="66"/>
      <c r="C3838" s="68">
        <v>5766</v>
      </c>
      <c r="D3838" s="2" t="s">
        <v>55</v>
      </c>
      <c r="E3838" s="21" t="s">
        <v>1152</v>
      </c>
      <c r="F3838" s="69" t="s">
        <v>56</v>
      </c>
      <c r="G3838" s="3">
        <v>5</v>
      </c>
      <c r="H3838" s="3"/>
      <c r="I3838" s="10" t="str">
        <f t="shared" si="59"/>
        <v>05766</v>
      </c>
    </row>
    <row r="3839" spans="1:9">
      <c r="A3839" s="66"/>
      <c r="C3839" s="68">
        <v>5766</v>
      </c>
      <c r="D3839" s="2" t="s">
        <v>57</v>
      </c>
      <c r="E3839" s="21" t="s">
        <v>1152</v>
      </c>
      <c r="F3839" s="69" t="s">
        <v>58</v>
      </c>
      <c r="G3839" s="3">
        <v>19</v>
      </c>
      <c r="H3839" s="3">
        <v>9839</v>
      </c>
      <c r="I3839" s="10" t="str">
        <f t="shared" si="59"/>
        <v>05766</v>
      </c>
    </row>
    <row r="3840" spans="1:9">
      <c r="A3840" s="66"/>
      <c r="C3840" s="68">
        <v>5766</v>
      </c>
      <c r="D3840" s="2" t="s">
        <v>59</v>
      </c>
      <c r="E3840" s="21" t="s">
        <v>1152</v>
      </c>
      <c r="F3840" s="69" t="s">
        <v>60</v>
      </c>
      <c r="G3840" s="3">
        <v>42</v>
      </c>
      <c r="H3840" s="3">
        <v>3200</v>
      </c>
      <c r="I3840" s="10" t="str">
        <f t="shared" si="59"/>
        <v>05766</v>
      </c>
    </row>
    <row r="3841" spans="1:9">
      <c r="A3841" s="66"/>
      <c r="C3841" s="68">
        <v>5766</v>
      </c>
      <c r="D3841" s="2" t="s">
        <v>61</v>
      </c>
      <c r="E3841" s="20" t="s">
        <v>1151</v>
      </c>
      <c r="F3841" s="69" t="s">
        <v>62</v>
      </c>
      <c r="G3841" s="3">
        <v>5</v>
      </c>
      <c r="H3841" s="3"/>
      <c r="I3841" s="10" t="str">
        <f t="shared" si="59"/>
        <v>05766</v>
      </c>
    </row>
    <row r="3842" spans="1:9">
      <c r="A3842" s="66"/>
      <c r="C3842" s="68">
        <v>5766</v>
      </c>
      <c r="D3842" s="2" t="s">
        <v>63</v>
      </c>
      <c r="E3842" s="20" t="s">
        <v>1151</v>
      </c>
      <c r="F3842" s="69" t="s">
        <v>64</v>
      </c>
      <c r="G3842" s="3">
        <v>3</v>
      </c>
      <c r="H3842" s="3"/>
      <c r="I3842" s="10" t="str">
        <f t="shared" si="59"/>
        <v>05766</v>
      </c>
    </row>
    <row r="3843" spans="1:9">
      <c r="A3843" s="66"/>
      <c r="C3843" s="68">
        <v>5766</v>
      </c>
      <c r="D3843" s="2" t="s">
        <v>65</v>
      </c>
      <c r="E3843" s="19" t="s">
        <v>1150</v>
      </c>
      <c r="F3843" s="69" t="s">
        <v>66</v>
      </c>
      <c r="G3843" s="3">
        <v>29</v>
      </c>
      <c r="H3843" s="3">
        <v>2241</v>
      </c>
      <c r="I3843" s="10" t="str">
        <f t="shared" si="59"/>
        <v>05766</v>
      </c>
    </row>
    <row r="3844" spans="1:9">
      <c r="A3844" s="66"/>
      <c r="C3844" s="68">
        <v>5766</v>
      </c>
      <c r="D3844" s="2" t="s">
        <v>67</v>
      </c>
      <c r="E3844" s="22" t="s">
        <v>1153</v>
      </c>
      <c r="F3844" s="69" t="s">
        <v>68</v>
      </c>
      <c r="G3844" s="3">
        <v>3</v>
      </c>
      <c r="H3844" s="3"/>
      <c r="I3844" s="10" t="str">
        <f t="shared" si="59"/>
        <v>05766</v>
      </c>
    </row>
    <row r="3845" spans="1:9">
      <c r="A3845" s="66"/>
      <c r="C3845" s="68">
        <v>5766</v>
      </c>
      <c r="D3845" s="2" t="s">
        <v>69</v>
      </c>
      <c r="E3845" s="21" t="s">
        <v>1152</v>
      </c>
      <c r="F3845" s="69" t="s">
        <v>70</v>
      </c>
      <c r="G3845" s="3">
        <v>7</v>
      </c>
      <c r="H3845" s="3">
        <v>396</v>
      </c>
      <c r="I3845" s="10" t="str">
        <f t="shared" si="59"/>
        <v>05766</v>
      </c>
    </row>
    <row r="3846" spans="1:9">
      <c r="A3846" s="66"/>
      <c r="C3846" s="66">
        <v>5766</v>
      </c>
      <c r="E3846" s="71"/>
      <c r="F3846" s="69" t="s">
        <v>71</v>
      </c>
      <c r="G3846" s="3">
        <v>285</v>
      </c>
      <c r="H3846" s="3">
        <v>32420</v>
      </c>
      <c r="I3846" s="10" t="str">
        <f t="shared" si="59"/>
        <v>05766</v>
      </c>
    </row>
    <row r="3847" spans="1:9">
      <c r="A3847" s="65" t="s">
        <v>309</v>
      </c>
      <c r="B3847" s="2" t="s">
        <v>310</v>
      </c>
      <c r="C3847" s="68">
        <v>5770</v>
      </c>
      <c r="D3847" s="2" t="s">
        <v>9</v>
      </c>
      <c r="E3847" s="14" t="s">
        <v>1144</v>
      </c>
      <c r="F3847" s="69" t="s">
        <v>10</v>
      </c>
      <c r="G3847" s="3">
        <v>7</v>
      </c>
      <c r="H3847" s="3"/>
      <c r="I3847" s="10" t="str">
        <f t="shared" si="59"/>
        <v>05770</v>
      </c>
    </row>
    <row r="3848" spans="1:9">
      <c r="A3848" s="66"/>
      <c r="C3848" s="68">
        <v>5770</v>
      </c>
      <c r="D3848" s="2" t="s">
        <v>11</v>
      </c>
      <c r="E3848" s="14" t="s">
        <v>1144</v>
      </c>
      <c r="F3848" s="69" t="s">
        <v>12</v>
      </c>
      <c r="G3848" s="3"/>
      <c r="H3848" s="3"/>
      <c r="I3848" s="10" t="str">
        <f t="shared" si="59"/>
        <v>05770</v>
      </c>
    </row>
    <row r="3849" spans="1:9">
      <c r="A3849" s="66"/>
      <c r="C3849" s="68">
        <v>5770</v>
      </c>
      <c r="D3849" s="2" t="s">
        <v>13</v>
      </c>
      <c r="E3849" s="14" t="s">
        <v>1144</v>
      </c>
      <c r="F3849" s="69" t="s">
        <v>14</v>
      </c>
      <c r="G3849" s="3"/>
      <c r="H3849" s="3"/>
      <c r="I3849" s="10" t="str">
        <f t="shared" ref="I3849:I3912" si="60">IF(A3849="",I3848,A3849)</f>
        <v>05770</v>
      </c>
    </row>
    <row r="3850" spans="1:9">
      <c r="A3850" s="66"/>
      <c r="C3850" s="68">
        <v>5770</v>
      </c>
      <c r="D3850" s="2" t="s">
        <v>15</v>
      </c>
      <c r="E3850" s="15" t="s">
        <v>1145</v>
      </c>
      <c r="F3850" s="69" t="s">
        <v>16</v>
      </c>
      <c r="G3850" s="3">
        <v>1</v>
      </c>
      <c r="H3850" s="3"/>
      <c r="I3850" s="10" t="str">
        <f t="shared" si="60"/>
        <v>05770</v>
      </c>
    </row>
    <row r="3851" spans="1:9">
      <c r="A3851" s="66"/>
      <c r="C3851" s="68">
        <v>5770</v>
      </c>
      <c r="D3851" s="2" t="s">
        <v>17</v>
      </c>
      <c r="E3851" s="14" t="s">
        <v>1144</v>
      </c>
      <c r="F3851" s="69" t="s">
        <v>18</v>
      </c>
      <c r="G3851" s="3">
        <v>6</v>
      </c>
      <c r="H3851" s="3"/>
      <c r="I3851" s="10" t="str">
        <f t="shared" si="60"/>
        <v>05770</v>
      </c>
    </row>
    <row r="3852" spans="1:9">
      <c r="A3852" s="66"/>
      <c r="C3852" s="68">
        <v>5770</v>
      </c>
      <c r="D3852" s="2" t="s">
        <v>19</v>
      </c>
      <c r="E3852" s="14" t="s">
        <v>1144</v>
      </c>
      <c r="F3852" s="69" t="s">
        <v>20</v>
      </c>
      <c r="G3852" s="3"/>
      <c r="H3852" s="3"/>
      <c r="I3852" s="10" t="str">
        <f t="shared" si="60"/>
        <v>05770</v>
      </c>
    </row>
    <row r="3853" spans="1:9">
      <c r="A3853" s="66"/>
      <c r="C3853" s="68">
        <v>5770</v>
      </c>
      <c r="D3853" s="2" t="s">
        <v>21</v>
      </c>
      <c r="E3853" s="4"/>
      <c r="F3853" s="69" t="s">
        <v>22</v>
      </c>
      <c r="G3853" s="3">
        <v>288</v>
      </c>
      <c r="H3853" s="3"/>
      <c r="I3853" s="10" t="str">
        <f t="shared" si="60"/>
        <v>05770</v>
      </c>
    </row>
    <row r="3854" spans="1:9">
      <c r="A3854" s="66"/>
      <c r="C3854" s="68">
        <v>5770</v>
      </c>
      <c r="D3854" s="2" t="s">
        <v>23</v>
      </c>
      <c r="E3854" s="17" t="s">
        <v>1147</v>
      </c>
      <c r="F3854" s="69" t="s">
        <v>24</v>
      </c>
      <c r="G3854" s="3">
        <v>25</v>
      </c>
      <c r="H3854" s="3"/>
      <c r="I3854" s="10" t="str">
        <f t="shared" si="60"/>
        <v>05770</v>
      </c>
    </row>
    <row r="3855" spans="1:9">
      <c r="A3855" s="66"/>
      <c r="C3855" s="68">
        <v>5770</v>
      </c>
      <c r="D3855" s="2" t="s">
        <v>25</v>
      </c>
      <c r="E3855" s="17" t="s">
        <v>1147</v>
      </c>
      <c r="F3855" s="69" t="s">
        <v>26</v>
      </c>
      <c r="G3855" s="3">
        <v>3</v>
      </c>
      <c r="H3855" s="3"/>
      <c r="I3855" s="10" t="str">
        <f t="shared" si="60"/>
        <v>05770</v>
      </c>
    </row>
    <row r="3856" spans="1:9">
      <c r="A3856" s="66"/>
      <c r="C3856" s="68">
        <v>5770</v>
      </c>
      <c r="D3856" s="2" t="s">
        <v>27</v>
      </c>
      <c r="E3856" s="17" t="s">
        <v>1147</v>
      </c>
      <c r="F3856" s="69" t="s">
        <v>28</v>
      </c>
      <c r="G3856" s="3">
        <v>1</v>
      </c>
      <c r="H3856" s="3"/>
      <c r="I3856" s="10" t="str">
        <f t="shared" si="60"/>
        <v>05770</v>
      </c>
    </row>
    <row r="3857" spans="1:9">
      <c r="A3857" s="66"/>
      <c r="C3857" s="68">
        <v>5770</v>
      </c>
      <c r="D3857" s="2" t="s">
        <v>29</v>
      </c>
      <c r="E3857" s="18" t="s">
        <v>1148</v>
      </c>
      <c r="F3857" s="69" t="s">
        <v>30</v>
      </c>
      <c r="G3857" s="3">
        <v>5</v>
      </c>
      <c r="H3857" s="3">
        <v>400</v>
      </c>
      <c r="I3857" s="10" t="str">
        <f t="shared" si="60"/>
        <v>05770</v>
      </c>
    </row>
    <row r="3858" spans="1:9">
      <c r="A3858" s="66"/>
      <c r="C3858" s="68">
        <v>5770</v>
      </c>
      <c r="D3858" s="2" t="s">
        <v>31</v>
      </c>
      <c r="E3858" s="18" t="s">
        <v>1148</v>
      </c>
      <c r="F3858" s="69" t="s">
        <v>32</v>
      </c>
      <c r="G3858" s="3"/>
      <c r="H3858" s="3"/>
      <c r="I3858" s="10" t="str">
        <f t="shared" si="60"/>
        <v>05770</v>
      </c>
    </row>
    <row r="3859" spans="1:9">
      <c r="A3859" s="66"/>
      <c r="C3859" s="68">
        <v>5770</v>
      </c>
      <c r="D3859" s="2" t="s">
        <v>33</v>
      </c>
      <c r="E3859" s="18" t="s">
        <v>1148</v>
      </c>
      <c r="F3859" s="69" t="s">
        <v>34</v>
      </c>
      <c r="G3859" s="3">
        <v>1</v>
      </c>
      <c r="H3859" s="3"/>
      <c r="I3859" s="10" t="str">
        <f t="shared" si="60"/>
        <v>05770</v>
      </c>
    </row>
    <row r="3860" spans="1:9">
      <c r="A3860" s="66"/>
      <c r="C3860" s="68">
        <v>5770</v>
      </c>
      <c r="D3860" s="2" t="s">
        <v>35</v>
      </c>
      <c r="E3860" s="19" t="s">
        <v>1150</v>
      </c>
      <c r="F3860" s="69" t="s">
        <v>36</v>
      </c>
      <c r="G3860" s="3">
        <v>2</v>
      </c>
      <c r="H3860" s="3"/>
      <c r="I3860" s="10" t="str">
        <f t="shared" si="60"/>
        <v>05770</v>
      </c>
    </row>
    <row r="3861" spans="1:9">
      <c r="A3861" s="66"/>
      <c r="C3861" s="68">
        <v>5770</v>
      </c>
      <c r="D3861" s="2" t="s">
        <v>37</v>
      </c>
      <c r="E3861" s="23" t="s">
        <v>1149</v>
      </c>
      <c r="F3861" s="69" t="s">
        <v>38</v>
      </c>
      <c r="G3861" s="3">
        <v>10</v>
      </c>
      <c r="H3861" s="3">
        <v>1543</v>
      </c>
      <c r="I3861" s="10" t="str">
        <f t="shared" si="60"/>
        <v>05770</v>
      </c>
    </row>
    <row r="3862" spans="1:9">
      <c r="A3862" s="66"/>
      <c r="C3862" s="68">
        <v>5770</v>
      </c>
      <c r="D3862" s="2" t="s">
        <v>39</v>
      </c>
      <c r="E3862" s="23" t="s">
        <v>1149</v>
      </c>
      <c r="F3862" s="69" t="s">
        <v>40</v>
      </c>
      <c r="G3862" s="3">
        <v>13</v>
      </c>
      <c r="H3862" s="3">
        <v>664</v>
      </c>
      <c r="I3862" s="10" t="str">
        <f t="shared" si="60"/>
        <v>05770</v>
      </c>
    </row>
    <row r="3863" spans="1:9">
      <c r="A3863" s="66"/>
      <c r="C3863" s="68">
        <v>5770</v>
      </c>
      <c r="D3863" s="2" t="s">
        <v>41</v>
      </c>
      <c r="E3863" s="16" t="s">
        <v>1146</v>
      </c>
      <c r="F3863" s="69" t="s">
        <v>42</v>
      </c>
      <c r="G3863" s="3"/>
      <c r="H3863" s="3"/>
      <c r="I3863" s="10" t="str">
        <f t="shared" si="60"/>
        <v>05770</v>
      </c>
    </row>
    <row r="3864" spans="1:9">
      <c r="A3864" s="66"/>
      <c r="C3864" s="68">
        <v>5770</v>
      </c>
      <c r="D3864" s="2" t="s">
        <v>43</v>
      </c>
      <c r="E3864" s="16" t="s">
        <v>1146</v>
      </c>
      <c r="F3864" s="69" t="s">
        <v>44</v>
      </c>
      <c r="G3864" s="3">
        <v>9</v>
      </c>
      <c r="H3864" s="3">
        <v>997</v>
      </c>
      <c r="I3864" s="10" t="str">
        <f t="shared" si="60"/>
        <v>05770</v>
      </c>
    </row>
    <row r="3865" spans="1:9">
      <c r="A3865" s="66"/>
      <c r="C3865" s="68">
        <v>5770</v>
      </c>
      <c r="D3865" s="2" t="s">
        <v>45</v>
      </c>
      <c r="E3865" s="16" t="s">
        <v>1146</v>
      </c>
      <c r="F3865" s="69" t="s">
        <v>46</v>
      </c>
      <c r="G3865" s="3">
        <v>1</v>
      </c>
      <c r="H3865" s="3"/>
      <c r="I3865" s="10" t="str">
        <f t="shared" si="60"/>
        <v>05770</v>
      </c>
    </row>
    <row r="3866" spans="1:9">
      <c r="A3866" s="66"/>
      <c r="C3866" s="68">
        <v>5770</v>
      </c>
      <c r="D3866" s="2" t="s">
        <v>47</v>
      </c>
      <c r="E3866" s="16" t="s">
        <v>1146</v>
      </c>
      <c r="F3866" s="69" t="s">
        <v>48</v>
      </c>
      <c r="G3866" s="3">
        <v>20</v>
      </c>
      <c r="H3866" s="3">
        <v>2654</v>
      </c>
      <c r="I3866" s="10" t="str">
        <f t="shared" si="60"/>
        <v>05770</v>
      </c>
    </row>
    <row r="3867" spans="1:9">
      <c r="A3867" s="66"/>
      <c r="C3867" s="68">
        <v>5770</v>
      </c>
      <c r="D3867" s="2" t="s">
        <v>49</v>
      </c>
      <c r="E3867" s="14" t="s">
        <v>1144</v>
      </c>
      <c r="F3867" s="69" t="s">
        <v>50</v>
      </c>
      <c r="G3867" s="3">
        <v>16</v>
      </c>
      <c r="H3867" s="3"/>
      <c r="I3867" s="10" t="str">
        <f t="shared" si="60"/>
        <v>05770</v>
      </c>
    </row>
    <row r="3868" spans="1:9">
      <c r="A3868" s="66"/>
      <c r="C3868" s="68">
        <v>5770</v>
      </c>
      <c r="D3868" s="2" t="s">
        <v>51</v>
      </c>
      <c r="E3868" s="15" t="s">
        <v>1145</v>
      </c>
      <c r="F3868" s="69" t="s">
        <v>52</v>
      </c>
      <c r="G3868" s="3">
        <v>6</v>
      </c>
      <c r="H3868" s="3"/>
      <c r="I3868" s="10" t="str">
        <f t="shared" si="60"/>
        <v>05770</v>
      </c>
    </row>
    <row r="3869" spans="1:9">
      <c r="A3869" s="66"/>
      <c r="C3869" s="68">
        <v>5770</v>
      </c>
      <c r="D3869" s="2" t="s">
        <v>53</v>
      </c>
      <c r="E3869" s="15" t="s">
        <v>1145</v>
      </c>
      <c r="F3869" s="69" t="s">
        <v>54</v>
      </c>
      <c r="G3869" s="3">
        <v>48</v>
      </c>
      <c r="H3869" s="3">
        <v>3160</v>
      </c>
      <c r="I3869" s="10" t="str">
        <f t="shared" si="60"/>
        <v>05770</v>
      </c>
    </row>
    <row r="3870" spans="1:9">
      <c r="A3870" s="66"/>
      <c r="C3870" s="68">
        <v>5770</v>
      </c>
      <c r="D3870" s="2" t="s">
        <v>55</v>
      </c>
      <c r="E3870" s="21" t="s">
        <v>1152</v>
      </c>
      <c r="F3870" s="69" t="s">
        <v>56</v>
      </c>
      <c r="G3870" s="3">
        <v>8</v>
      </c>
      <c r="H3870" s="3"/>
      <c r="I3870" s="10" t="str">
        <f t="shared" si="60"/>
        <v>05770</v>
      </c>
    </row>
    <row r="3871" spans="1:9">
      <c r="A3871" s="66"/>
      <c r="C3871" s="68">
        <v>5770</v>
      </c>
      <c r="D3871" s="2" t="s">
        <v>57</v>
      </c>
      <c r="E3871" s="21" t="s">
        <v>1152</v>
      </c>
      <c r="F3871" s="69" t="s">
        <v>58</v>
      </c>
      <c r="G3871" s="3">
        <v>17</v>
      </c>
      <c r="H3871" s="3">
        <v>5591</v>
      </c>
      <c r="I3871" s="10" t="str">
        <f t="shared" si="60"/>
        <v>05770</v>
      </c>
    </row>
    <row r="3872" spans="1:9">
      <c r="A3872" s="66"/>
      <c r="C3872" s="68">
        <v>5770</v>
      </c>
      <c r="D3872" s="2" t="s">
        <v>59</v>
      </c>
      <c r="E3872" s="21" t="s">
        <v>1152</v>
      </c>
      <c r="F3872" s="69" t="s">
        <v>60</v>
      </c>
      <c r="G3872" s="3">
        <v>54</v>
      </c>
      <c r="H3872" s="3">
        <v>7165</v>
      </c>
      <c r="I3872" s="10" t="str">
        <f t="shared" si="60"/>
        <v>05770</v>
      </c>
    </row>
    <row r="3873" spans="1:9">
      <c r="A3873" s="66"/>
      <c r="C3873" s="68">
        <v>5770</v>
      </c>
      <c r="D3873" s="2" t="s">
        <v>61</v>
      </c>
      <c r="E3873" s="20" t="s">
        <v>1151</v>
      </c>
      <c r="F3873" s="69" t="s">
        <v>62</v>
      </c>
      <c r="G3873" s="3">
        <v>4</v>
      </c>
      <c r="H3873" s="3"/>
      <c r="I3873" s="10" t="str">
        <f t="shared" si="60"/>
        <v>05770</v>
      </c>
    </row>
    <row r="3874" spans="1:9">
      <c r="A3874" s="66"/>
      <c r="C3874" s="68">
        <v>5770</v>
      </c>
      <c r="D3874" s="2" t="s">
        <v>63</v>
      </c>
      <c r="E3874" s="20" t="s">
        <v>1151</v>
      </c>
      <c r="F3874" s="69" t="s">
        <v>64</v>
      </c>
      <c r="G3874" s="3">
        <v>2</v>
      </c>
      <c r="H3874" s="3"/>
      <c r="I3874" s="10" t="str">
        <f t="shared" si="60"/>
        <v>05770</v>
      </c>
    </row>
    <row r="3875" spans="1:9">
      <c r="A3875" s="66"/>
      <c r="C3875" s="68">
        <v>5770</v>
      </c>
      <c r="D3875" s="2" t="s">
        <v>65</v>
      </c>
      <c r="E3875" s="19" t="s">
        <v>1150</v>
      </c>
      <c r="F3875" s="69" t="s">
        <v>66</v>
      </c>
      <c r="G3875" s="3">
        <v>28</v>
      </c>
      <c r="H3875" s="3">
        <v>1940</v>
      </c>
      <c r="I3875" s="10" t="str">
        <f t="shared" si="60"/>
        <v>05770</v>
      </c>
    </row>
    <row r="3876" spans="1:9">
      <c r="A3876" s="66"/>
      <c r="C3876" s="68">
        <v>5770</v>
      </c>
      <c r="D3876" s="2" t="s">
        <v>67</v>
      </c>
      <c r="E3876" s="22" t="s">
        <v>1153</v>
      </c>
      <c r="F3876" s="69" t="s">
        <v>68</v>
      </c>
      <c r="G3876" s="3">
        <v>3</v>
      </c>
      <c r="H3876" s="3"/>
      <c r="I3876" s="10" t="str">
        <f t="shared" si="60"/>
        <v>05770</v>
      </c>
    </row>
    <row r="3877" spans="1:9">
      <c r="A3877" s="66"/>
      <c r="C3877" s="68">
        <v>5770</v>
      </c>
      <c r="D3877" s="2" t="s">
        <v>69</v>
      </c>
      <c r="E3877" s="21" t="s">
        <v>1152</v>
      </c>
      <c r="F3877" s="69" t="s">
        <v>70</v>
      </c>
      <c r="G3877" s="3">
        <v>12</v>
      </c>
      <c r="H3877" s="3">
        <v>555</v>
      </c>
      <c r="I3877" s="10" t="str">
        <f t="shared" si="60"/>
        <v>05770</v>
      </c>
    </row>
    <row r="3878" spans="1:9">
      <c r="A3878" s="66"/>
      <c r="C3878" s="66">
        <v>5770</v>
      </c>
      <c r="E3878" s="71"/>
      <c r="F3878" s="69" t="s">
        <v>71</v>
      </c>
      <c r="G3878" s="3">
        <v>295</v>
      </c>
      <c r="H3878" s="3">
        <v>33464</v>
      </c>
      <c r="I3878" s="10" t="str">
        <f t="shared" si="60"/>
        <v>05770</v>
      </c>
    </row>
    <row r="3879" spans="1:9">
      <c r="A3879" s="65" t="s">
        <v>311</v>
      </c>
      <c r="B3879" s="2" t="s">
        <v>312</v>
      </c>
      <c r="C3879" s="68">
        <v>5774</v>
      </c>
      <c r="D3879" s="2" t="s">
        <v>9</v>
      </c>
      <c r="E3879" s="14" t="s">
        <v>1144</v>
      </c>
      <c r="F3879" s="69" t="s">
        <v>10</v>
      </c>
      <c r="G3879" s="3">
        <v>2</v>
      </c>
      <c r="H3879" s="3"/>
      <c r="I3879" s="10" t="str">
        <f t="shared" si="60"/>
        <v>05774</v>
      </c>
    </row>
    <row r="3880" spans="1:9">
      <c r="A3880" s="66"/>
      <c r="C3880" s="68">
        <v>5774</v>
      </c>
      <c r="D3880" s="2" t="s">
        <v>11</v>
      </c>
      <c r="E3880" s="14" t="s">
        <v>1144</v>
      </c>
      <c r="F3880" s="69" t="s">
        <v>12</v>
      </c>
      <c r="G3880" s="3"/>
      <c r="H3880" s="3"/>
      <c r="I3880" s="10" t="str">
        <f t="shared" si="60"/>
        <v>05774</v>
      </c>
    </row>
    <row r="3881" spans="1:9">
      <c r="A3881" s="66"/>
      <c r="C3881" s="68">
        <v>5774</v>
      </c>
      <c r="D3881" s="2" t="s">
        <v>13</v>
      </c>
      <c r="E3881" s="14" t="s">
        <v>1144</v>
      </c>
      <c r="F3881" s="69" t="s">
        <v>14</v>
      </c>
      <c r="G3881" s="3"/>
      <c r="H3881" s="3"/>
      <c r="I3881" s="10" t="str">
        <f t="shared" si="60"/>
        <v>05774</v>
      </c>
    </row>
    <row r="3882" spans="1:9">
      <c r="A3882" s="66"/>
      <c r="C3882" s="68">
        <v>5774</v>
      </c>
      <c r="D3882" s="2" t="s">
        <v>15</v>
      </c>
      <c r="E3882" s="15" t="s">
        <v>1145</v>
      </c>
      <c r="F3882" s="69" t="s">
        <v>16</v>
      </c>
      <c r="G3882" s="3"/>
      <c r="H3882" s="3"/>
      <c r="I3882" s="10" t="str">
        <f t="shared" si="60"/>
        <v>05774</v>
      </c>
    </row>
    <row r="3883" spans="1:9">
      <c r="A3883" s="66"/>
      <c r="C3883" s="68">
        <v>5774</v>
      </c>
      <c r="D3883" s="2" t="s">
        <v>17</v>
      </c>
      <c r="E3883" s="14" t="s">
        <v>1144</v>
      </c>
      <c r="F3883" s="69" t="s">
        <v>18</v>
      </c>
      <c r="G3883" s="3">
        <v>2</v>
      </c>
      <c r="H3883" s="3"/>
      <c r="I3883" s="10" t="str">
        <f t="shared" si="60"/>
        <v>05774</v>
      </c>
    </row>
    <row r="3884" spans="1:9">
      <c r="A3884" s="66"/>
      <c r="C3884" s="68">
        <v>5774</v>
      </c>
      <c r="D3884" s="2" t="s">
        <v>19</v>
      </c>
      <c r="E3884" s="14" t="s">
        <v>1144</v>
      </c>
      <c r="F3884" s="69" t="s">
        <v>20</v>
      </c>
      <c r="G3884" s="3"/>
      <c r="H3884" s="3"/>
      <c r="I3884" s="10" t="str">
        <f t="shared" si="60"/>
        <v>05774</v>
      </c>
    </row>
    <row r="3885" spans="1:9">
      <c r="A3885" s="66"/>
      <c r="C3885" s="68">
        <v>5774</v>
      </c>
      <c r="D3885" s="2" t="s">
        <v>21</v>
      </c>
      <c r="E3885" s="4"/>
      <c r="F3885" s="69" t="s">
        <v>22</v>
      </c>
      <c r="G3885" s="3">
        <v>253</v>
      </c>
      <c r="H3885" s="3"/>
      <c r="I3885" s="10" t="str">
        <f t="shared" si="60"/>
        <v>05774</v>
      </c>
    </row>
    <row r="3886" spans="1:9">
      <c r="A3886" s="66"/>
      <c r="C3886" s="68">
        <v>5774</v>
      </c>
      <c r="D3886" s="2" t="s">
        <v>23</v>
      </c>
      <c r="E3886" s="17" t="s">
        <v>1147</v>
      </c>
      <c r="F3886" s="69" t="s">
        <v>24</v>
      </c>
      <c r="G3886" s="3">
        <v>31</v>
      </c>
      <c r="H3886" s="3">
        <v>2565</v>
      </c>
      <c r="I3886" s="10" t="str">
        <f t="shared" si="60"/>
        <v>05774</v>
      </c>
    </row>
    <row r="3887" spans="1:9">
      <c r="A3887" s="66"/>
      <c r="C3887" s="68">
        <v>5774</v>
      </c>
      <c r="D3887" s="2" t="s">
        <v>25</v>
      </c>
      <c r="E3887" s="17" t="s">
        <v>1147</v>
      </c>
      <c r="F3887" s="69" t="s">
        <v>26</v>
      </c>
      <c r="G3887" s="3">
        <v>1</v>
      </c>
      <c r="H3887" s="3"/>
      <c r="I3887" s="10" t="str">
        <f t="shared" si="60"/>
        <v>05774</v>
      </c>
    </row>
    <row r="3888" spans="1:9">
      <c r="A3888" s="66"/>
      <c r="C3888" s="68">
        <v>5774</v>
      </c>
      <c r="D3888" s="2" t="s">
        <v>27</v>
      </c>
      <c r="E3888" s="17" t="s">
        <v>1147</v>
      </c>
      <c r="F3888" s="69" t="s">
        <v>28</v>
      </c>
      <c r="G3888" s="3"/>
      <c r="H3888" s="3"/>
      <c r="I3888" s="10" t="str">
        <f t="shared" si="60"/>
        <v>05774</v>
      </c>
    </row>
    <row r="3889" spans="1:9">
      <c r="A3889" s="66"/>
      <c r="C3889" s="68">
        <v>5774</v>
      </c>
      <c r="D3889" s="2" t="s">
        <v>29</v>
      </c>
      <c r="E3889" s="18" t="s">
        <v>1148</v>
      </c>
      <c r="F3889" s="69" t="s">
        <v>30</v>
      </c>
      <c r="G3889" s="3">
        <v>2</v>
      </c>
      <c r="H3889" s="3"/>
      <c r="I3889" s="10" t="str">
        <f t="shared" si="60"/>
        <v>05774</v>
      </c>
    </row>
    <row r="3890" spans="1:9">
      <c r="A3890" s="66"/>
      <c r="C3890" s="68">
        <v>5774</v>
      </c>
      <c r="D3890" s="2" t="s">
        <v>31</v>
      </c>
      <c r="E3890" s="18" t="s">
        <v>1148</v>
      </c>
      <c r="F3890" s="69" t="s">
        <v>32</v>
      </c>
      <c r="G3890" s="3"/>
      <c r="H3890" s="3"/>
      <c r="I3890" s="10" t="str">
        <f t="shared" si="60"/>
        <v>05774</v>
      </c>
    </row>
    <row r="3891" spans="1:9">
      <c r="A3891" s="66"/>
      <c r="C3891" s="68">
        <v>5774</v>
      </c>
      <c r="D3891" s="2" t="s">
        <v>33</v>
      </c>
      <c r="E3891" s="18" t="s">
        <v>1148</v>
      </c>
      <c r="F3891" s="69" t="s">
        <v>34</v>
      </c>
      <c r="G3891" s="3"/>
      <c r="H3891" s="3"/>
      <c r="I3891" s="10" t="str">
        <f t="shared" si="60"/>
        <v>05774</v>
      </c>
    </row>
    <row r="3892" spans="1:9">
      <c r="A3892" s="66"/>
      <c r="C3892" s="68">
        <v>5774</v>
      </c>
      <c r="D3892" s="2" t="s">
        <v>35</v>
      </c>
      <c r="E3892" s="19" t="s">
        <v>1150</v>
      </c>
      <c r="F3892" s="69" t="s">
        <v>36</v>
      </c>
      <c r="G3892" s="3">
        <v>7</v>
      </c>
      <c r="H3892" s="3"/>
      <c r="I3892" s="10" t="str">
        <f t="shared" si="60"/>
        <v>05774</v>
      </c>
    </row>
    <row r="3893" spans="1:9">
      <c r="A3893" s="66"/>
      <c r="C3893" s="68">
        <v>5774</v>
      </c>
      <c r="D3893" s="2" t="s">
        <v>37</v>
      </c>
      <c r="E3893" s="23" t="s">
        <v>1149</v>
      </c>
      <c r="F3893" s="69" t="s">
        <v>38</v>
      </c>
      <c r="G3893" s="3">
        <v>5</v>
      </c>
      <c r="H3893" s="3"/>
      <c r="I3893" s="10" t="str">
        <f t="shared" si="60"/>
        <v>05774</v>
      </c>
    </row>
    <row r="3894" spans="1:9">
      <c r="A3894" s="66"/>
      <c r="C3894" s="68">
        <v>5774</v>
      </c>
      <c r="D3894" s="2" t="s">
        <v>39</v>
      </c>
      <c r="E3894" s="23" t="s">
        <v>1149</v>
      </c>
      <c r="F3894" s="69" t="s">
        <v>40</v>
      </c>
      <c r="G3894" s="3">
        <v>7</v>
      </c>
      <c r="H3894" s="3"/>
      <c r="I3894" s="10" t="str">
        <f t="shared" si="60"/>
        <v>05774</v>
      </c>
    </row>
    <row r="3895" spans="1:9">
      <c r="A3895" s="66"/>
      <c r="C3895" s="68">
        <v>5774</v>
      </c>
      <c r="D3895" s="2" t="s">
        <v>41</v>
      </c>
      <c r="E3895" s="16" t="s">
        <v>1146</v>
      </c>
      <c r="F3895" s="69" t="s">
        <v>42</v>
      </c>
      <c r="G3895" s="3"/>
      <c r="H3895" s="3"/>
      <c r="I3895" s="10" t="str">
        <f t="shared" si="60"/>
        <v>05774</v>
      </c>
    </row>
    <row r="3896" spans="1:9">
      <c r="A3896" s="66"/>
      <c r="C3896" s="68">
        <v>5774</v>
      </c>
      <c r="D3896" s="2" t="s">
        <v>43</v>
      </c>
      <c r="E3896" s="16" t="s">
        <v>1146</v>
      </c>
      <c r="F3896" s="69" t="s">
        <v>44</v>
      </c>
      <c r="G3896" s="3">
        <v>3</v>
      </c>
      <c r="H3896" s="3"/>
      <c r="I3896" s="10" t="str">
        <f t="shared" si="60"/>
        <v>05774</v>
      </c>
    </row>
    <row r="3897" spans="1:9">
      <c r="A3897" s="66"/>
      <c r="C3897" s="68">
        <v>5774</v>
      </c>
      <c r="D3897" s="2" t="s">
        <v>45</v>
      </c>
      <c r="E3897" s="16" t="s">
        <v>1146</v>
      </c>
      <c r="F3897" s="69" t="s">
        <v>46</v>
      </c>
      <c r="G3897" s="3">
        <v>1</v>
      </c>
      <c r="H3897" s="3"/>
      <c r="I3897" s="10" t="str">
        <f t="shared" si="60"/>
        <v>05774</v>
      </c>
    </row>
    <row r="3898" spans="1:9">
      <c r="A3898" s="66"/>
      <c r="C3898" s="68">
        <v>5774</v>
      </c>
      <c r="D3898" s="2" t="s">
        <v>47</v>
      </c>
      <c r="E3898" s="16" t="s">
        <v>1146</v>
      </c>
      <c r="F3898" s="69" t="s">
        <v>48</v>
      </c>
      <c r="G3898" s="3">
        <v>18</v>
      </c>
      <c r="H3898" s="3">
        <v>1506</v>
      </c>
      <c r="I3898" s="10" t="str">
        <f t="shared" si="60"/>
        <v>05774</v>
      </c>
    </row>
    <row r="3899" spans="1:9">
      <c r="A3899" s="66"/>
      <c r="C3899" s="68">
        <v>5774</v>
      </c>
      <c r="D3899" s="2" t="s">
        <v>49</v>
      </c>
      <c r="E3899" s="14" t="s">
        <v>1144</v>
      </c>
      <c r="F3899" s="69" t="s">
        <v>50</v>
      </c>
      <c r="G3899" s="3">
        <v>17</v>
      </c>
      <c r="H3899" s="3">
        <v>950</v>
      </c>
      <c r="I3899" s="10" t="str">
        <f t="shared" si="60"/>
        <v>05774</v>
      </c>
    </row>
    <row r="3900" spans="1:9">
      <c r="A3900" s="66"/>
      <c r="C3900" s="68">
        <v>5774</v>
      </c>
      <c r="D3900" s="2" t="s">
        <v>51</v>
      </c>
      <c r="E3900" s="15" t="s">
        <v>1145</v>
      </c>
      <c r="F3900" s="69" t="s">
        <v>52</v>
      </c>
      <c r="G3900" s="3">
        <v>2</v>
      </c>
      <c r="H3900" s="3"/>
      <c r="I3900" s="10" t="str">
        <f t="shared" si="60"/>
        <v>05774</v>
      </c>
    </row>
    <row r="3901" spans="1:9">
      <c r="A3901" s="66"/>
      <c r="C3901" s="68">
        <v>5774</v>
      </c>
      <c r="D3901" s="2" t="s">
        <v>53</v>
      </c>
      <c r="E3901" s="15" t="s">
        <v>1145</v>
      </c>
      <c r="F3901" s="69" t="s">
        <v>54</v>
      </c>
      <c r="G3901" s="3">
        <v>49</v>
      </c>
      <c r="H3901" s="3">
        <v>3565</v>
      </c>
      <c r="I3901" s="10" t="str">
        <f t="shared" si="60"/>
        <v>05774</v>
      </c>
    </row>
    <row r="3902" spans="1:9">
      <c r="A3902" s="66"/>
      <c r="C3902" s="68">
        <v>5774</v>
      </c>
      <c r="D3902" s="2" t="s">
        <v>55</v>
      </c>
      <c r="E3902" s="21" t="s">
        <v>1152</v>
      </c>
      <c r="F3902" s="69" t="s">
        <v>56</v>
      </c>
      <c r="G3902" s="3">
        <v>13</v>
      </c>
      <c r="H3902" s="3">
        <v>1796</v>
      </c>
      <c r="I3902" s="10" t="str">
        <f t="shared" si="60"/>
        <v>05774</v>
      </c>
    </row>
    <row r="3903" spans="1:9">
      <c r="A3903" s="66"/>
      <c r="C3903" s="68">
        <v>5774</v>
      </c>
      <c r="D3903" s="2" t="s">
        <v>57</v>
      </c>
      <c r="E3903" s="21" t="s">
        <v>1152</v>
      </c>
      <c r="F3903" s="69" t="s">
        <v>58</v>
      </c>
      <c r="G3903" s="3">
        <v>8</v>
      </c>
      <c r="H3903" s="3">
        <v>682</v>
      </c>
      <c r="I3903" s="10" t="str">
        <f t="shared" si="60"/>
        <v>05774</v>
      </c>
    </row>
    <row r="3904" spans="1:9">
      <c r="A3904" s="66"/>
      <c r="C3904" s="68">
        <v>5774</v>
      </c>
      <c r="D3904" s="2" t="s">
        <v>59</v>
      </c>
      <c r="E3904" s="21" t="s">
        <v>1152</v>
      </c>
      <c r="F3904" s="69" t="s">
        <v>60</v>
      </c>
      <c r="G3904" s="3">
        <v>35</v>
      </c>
      <c r="H3904" s="3">
        <v>5268</v>
      </c>
      <c r="I3904" s="10" t="str">
        <f t="shared" si="60"/>
        <v>05774</v>
      </c>
    </row>
    <row r="3905" spans="1:9">
      <c r="A3905" s="66"/>
      <c r="C3905" s="68">
        <v>5774</v>
      </c>
      <c r="D3905" s="2" t="s">
        <v>61</v>
      </c>
      <c r="E3905" s="20" t="s">
        <v>1151</v>
      </c>
      <c r="F3905" s="69" t="s">
        <v>62</v>
      </c>
      <c r="G3905" s="3">
        <v>10</v>
      </c>
      <c r="H3905" s="3">
        <v>3450</v>
      </c>
      <c r="I3905" s="10" t="str">
        <f t="shared" si="60"/>
        <v>05774</v>
      </c>
    </row>
    <row r="3906" spans="1:9">
      <c r="A3906" s="66"/>
      <c r="C3906" s="68">
        <v>5774</v>
      </c>
      <c r="D3906" s="2" t="s">
        <v>63</v>
      </c>
      <c r="E3906" s="20" t="s">
        <v>1151</v>
      </c>
      <c r="F3906" s="69" t="s">
        <v>64</v>
      </c>
      <c r="G3906" s="3">
        <v>3</v>
      </c>
      <c r="H3906" s="3"/>
      <c r="I3906" s="10" t="str">
        <f t="shared" si="60"/>
        <v>05774</v>
      </c>
    </row>
    <row r="3907" spans="1:9">
      <c r="A3907" s="66"/>
      <c r="C3907" s="68">
        <v>5774</v>
      </c>
      <c r="D3907" s="2" t="s">
        <v>65</v>
      </c>
      <c r="E3907" s="19" t="s">
        <v>1150</v>
      </c>
      <c r="F3907" s="69" t="s">
        <v>66</v>
      </c>
      <c r="G3907" s="3">
        <v>25</v>
      </c>
      <c r="H3907" s="3">
        <v>1600</v>
      </c>
      <c r="I3907" s="10" t="str">
        <f t="shared" si="60"/>
        <v>05774</v>
      </c>
    </row>
    <row r="3908" spans="1:9">
      <c r="A3908" s="66"/>
      <c r="C3908" s="68">
        <v>5774</v>
      </c>
      <c r="D3908" s="2" t="s">
        <v>67</v>
      </c>
      <c r="E3908" s="22" t="s">
        <v>1153</v>
      </c>
      <c r="F3908" s="69" t="s">
        <v>68</v>
      </c>
      <c r="G3908" s="3">
        <v>9</v>
      </c>
      <c r="H3908" s="3">
        <v>483</v>
      </c>
      <c r="I3908" s="10" t="str">
        <f t="shared" si="60"/>
        <v>05774</v>
      </c>
    </row>
    <row r="3909" spans="1:9">
      <c r="A3909" s="66"/>
      <c r="C3909" s="68">
        <v>5774</v>
      </c>
      <c r="D3909" s="2" t="s">
        <v>69</v>
      </c>
      <c r="E3909" s="21" t="s">
        <v>1152</v>
      </c>
      <c r="F3909" s="69" t="s">
        <v>70</v>
      </c>
      <c r="G3909" s="3">
        <v>7</v>
      </c>
      <c r="H3909" s="3">
        <v>1108</v>
      </c>
      <c r="I3909" s="10" t="str">
        <f t="shared" si="60"/>
        <v>05774</v>
      </c>
    </row>
    <row r="3910" spans="1:9">
      <c r="A3910" s="66"/>
      <c r="C3910" s="66">
        <v>5774</v>
      </c>
      <c r="E3910" s="71"/>
      <c r="F3910" s="69" t="s">
        <v>71</v>
      </c>
      <c r="G3910" s="3">
        <v>255</v>
      </c>
      <c r="H3910" s="3">
        <v>27915</v>
      </c>
      <c r="I3910" s="10" t="str">
        <f t="shared" si="60"/>
        <v>05774</v>
      </c>
    </row>
    <row r="3911" spans="1:9">
      <c r="A3911" s="65" t="s">
        <v>313</v>
      </c>
      <c r="B3911" s="2" t="s">
        <v>314</v>
      </c>
      <c r="C3911" s="68">
        <v>59</v>
      </c>
      <c r="D3911" s="2" t="s">
        <v>9</v>
      </c>
      <c r="E3911" s="14" t="s">
        <v>1144</v>
      </c>
      <c r="F3911" s="69" t="s">
        <v>10</v>
      </c>
      <c r="G3911" s="3">
        <v>36</v>
      </c>
      <c r="H3911" s="3"/>
      <c r="I3911" s="10" t="str">
        <f t="shared" si="60"/>
        <v>059</v>
      </c>
    </row>
    <row r="3912" spans="1:9">
      <c r="A3912" s="66"/>
      <c r="C3912" s="68">
        <v>59</v>
      </c>
      <c r="D3912" s="2" t="s">
        <v>11</v>
      </c>
      <c r="E3912" s="14" t="s">
        <v>1144</v>
      </c>
      <c r="F3912" s="69" t="s">
        <v>12</v>
      </c>
      <c r="G3912" s="3">
        <v>1</v>
      </c>
      <c r="H3912" s="3"/>
      <c r="I3912" s="10" t="str">
        <f t="shared" si="60"/>
        <v>059</v>
      </c>
    </row>
    <row r="3913" spans="1:9">
      <c r="A3913" s="66"/>
      <c r="C3913" s="68">
        <v>59</v>
      </c>
      <c r="D3913" s="2" t="s">
        <v>13</v>
      </c>
      <c r="E3913" s="14" t="s">
        <v>1144</v>
      </c>
      <c r="F3913" s="69" t="s">
        <v>14</v>
      </c>
      <c r="G3913" s="3"/>
      <c r="H3913" s="3"/>
      <c r="I3913" s="10" t="str">
        <f t="shared" ref="I3913:I3976" si="61">IF(A3913="",I3912,A3913)</f>
        <v>059</v>
      </c>
    </row>
    <row r="3914" spans="1:9">
      <c r="A3914" s="66"/>
      <c r="C3914" s="68">
        <v>59</v>
      </c>
      <c r="D3914" s="2" t="s">
        <v>15</v>
      </c>
      <c r="E3914" s="15" t="s">
        <v>1145</v>
      </c>
      <c r="F3914" s="69" t="s">
        <v>16</v>
      </c>
      <c r="G3914" s="3"/>
      <c r="H3914" s="3"/>
      <c r="I3914" s="10" t="str">
        <f t="shared" si="61"/>
        <v>059</v>
      </c>
    </row>
    <row r="3915" spans="1:9">
      <c r="A3915" s="66"/>
      <c r="C3915" s="68">
        <v>59</v>
      </c>
      <c r="D3915" s="2" t="s">
        <v>17</v>
      </c>
      <c r="E3915" s="14" t="s">
        <v>1144</v>
      </c>
      <c r="F3915" s="69" t="s">
        <v>18</v>
      </c>
      <c r="G3915" s="3">
        <v>35</v>
      </c>
      <c r="H3915" s="3"/>
      <c r="I3915" s="10" t="str">
        <f t="shared" si="61"/>
        <v>059</v>
      </c>
    </row>
    <row r="3916" spans="1:9">
      <c r="A3916" s="66"/>
      <c r="C3916" s="68">
        <v>59</v>
      </c>
      <c r="D3916" s="2" t="s">
        <v>19</v>
      </c>
      <c r="E3916" s="14" t="s">
        <v>1144</v>
      </c>
      <c r="F3916" s="69" t="s">
        <v>20</v>
      </c>
      <c r="G3916" s="3"/>
      <c r="H3916" s="3"/>
      <c r="I3916" s="10" t="str">
        <f t="shared" si="61"/>
        <v>059</v>
      </c>
    </row>
    <row r="3917" spans="1:9">
      <c r="A3917" s="66"/>
      <c r="C3917" s="68">
        <v>59</v>
      </c>
      <c r="D3917" s="2" t="s">
        <v>21</v>
      </c>
      <c r="E3917" s="4"/>
      <c r="F3917" s="69" t="s">
        <v>22</v>
      </c>
      <c r="G3917" s="3">
        <v>2787</v>
      </c>
      <c r="H3917" s="3"/>
      <c r="I3917" s="10" t="str">
        <f t="shared" si="61"/>
        <v>059</v>
      </c>
    </row>
    <row r="3918" spans="1:9">
      <c r="A3918" s="66"/>
      <c r="C3918" s="68">
        <v>59</v>
      </c>
      <c r="D3918" s="2" t="s">
        <v>23</v>
      </c>
      <c r="E3918" s="17" t="s">
        <v>1147</v>
      </c>
      <c r="F3918" s="69" t="s">
        <v>24</v>
      </c>
      <c r="G3918" s="3">
        <v>163</v>
      </c>
      <c r="H3918" s="3">
        <v>11683</v>
      </c>
      <c r="I3918" s="10" t="str">
        <f t="shared" si="61"/>
        <v>059</v>
      </c>
    </row>
    <row r="3919" spans="1:9">
      <c r="A3919" s="66"/>
      <c r="C3919" s="68">
        <v>59</v>
      </c>
      <c r="D3919" s="2" t="s">
        <v>25</v>
      </c>
      <c r="E3919" s="17" t="s">
        <v>1147</v>
      </c>
      <c r="F3919" s="69" t="s">
        <v>26</v>
      </c>
      <c r="G3919" s="3">
        <v>13</v>
      </c>
      <c r="H3919" s="3"/>
      <c r="I3919" s="10" t="str">
        <f t="shared" si="61"/>
        <v>059</v>
      </c>
    </row>
    <row r="3920" spans="1:9">
      <c r="A3920" s="66"/>
      <c r="C3920" s="68">
        <v>59</v>
      </c>
      <c r="D3920" s="2" t="s">
        <v>27</v>
      </c>
      <c r="E3920" s="17" t="s">
        <v>1147</v>
      </c>
      <c r="F3920" s="69" t="s">
        <v>28</v>
      </c>
      <c r="G3920" s="3"/>
      <c r="H3920" s="3"/>
      <c r="I3920" s="10" t="str">
        <f t="shared" si="61"/>
        <v>059</v>
      </c>
    </row>
    <row r="3921" spans="1:9">
      <c r="A3921" s="66"/>
      <c r="C3921" s="68">
        <v>59</v>
      </c>
      <c r="D3921" s="2" t="s">
        <v>29</v>
      </c>
      <c r="E3921" s="18" t="s">
        <v>1148</v>
      </c>
      <c r="F3921" s="69" t="s">
        <v>30</v>
      </c>
      <c r="G3921" s="3">
        <v>16</v>
      </c>
      <c r="H3921" s="3"/>
      <c r="I3921" s="10" t="str">
        <f t="shared" si="61"/>
        <v>059</v>
      </c>
    </row>
    <row r="3922" spans="1:9">
      <c r="A3922" s="66"/>
      <c r="C3922" s="68">
        <v>59</v>
      </c>
      <c r="D3922" s="2" t="s">
        <v>31</v>
      </c>
      <c r="E3922" s="18" t="s">
        <v>1148</v>
      </c>
      <c r="F3922" s="69" t="s">
        <v>32</v>
      </c>
      <c r="G3922" s="3">
        <v>7</v>
      </c>
      <c r="H3922" s="3"/>
      <c r="I3922" s="10" t="str">
        <f t="shared" si="61"/>
        <v>059</v>
      </c>
    </row>
    <row r="3923" spans="1:9">
      <c r="A3923" s="66"/>
      <c r="C3923" s="68">
        <v>59</v>
      </c>
      <c r="D3923" s="2" t="s">
        <v>33</v>
      </c>
      <c r="E3923" s="18" t="s">
        <v>1148</v>
      </c>
      <c r="F3923" s="69" t="s">
        <v>34</v>
      </c>
      <c r="G3923" s="3">
        <v>2</v>
      </c>
      <c r="H3923" s="3"/>
      <c r="I3923" s="10" t="str">
        <f t="shared" si="61"/>
        <v>059</v>
      </c>
    </row>
    <row r="3924" spans="1:9">
      <c r="A3924" s="66"/>
      <c r="C3924" s="68">
        <v>59</v>
      </c>
      <c r="D3924" s="2" t="s">
        <v>35</v>
      </c>
      <c r="E3924" s="19" t="s">
        <v>1150</v>
      </c>
      <c r="F3924" s="69" t="s">
        <v>36</v>
      </c>
      <c r="G3924" s="3">
        <v>65</v>
      </c>
      <c r="H3924" s="3">
        <v>4426</v>
      </c>
      <c r="I3924" s="10" t="str">
        <f t="shared" si="61"/>
        <v>059</v>
      </c>
    </row>
    <row r="3925" spans="1:9">
      <c r="A3925" s="66"/>
      <c r="C3925" s="68">
        <v>59</v>
      </c>
      <c r="D3925" s="2" t="s">
        <v>37</v>
      </c>
      <c r="E3925" s="23" t="s">
        <v>1149</v>
      </c>
      <c r="F3925" s="69" t="s">
        <v>38</v>
      </c>
      <c r="G3925" s="3">
        <v>41</v>
      </c>
      <c r="H3925" s="3">
        <v>5809</v>
      </c>
      <c r="I3925" s="10" t="str">
        <f t="shared" si="61"/>
        <v>059</v>
      </c>
    </row>
    <row r="3926" spans="1:9">
      <c r="A3926" s="66"/>
      <c r="C3926" s="68">
        <v>59</v>
      </c>
      <c r="D3926" s="2" t="s">
        <v>39</v>
      </c>
      <c r="E3926" s="23" t="s">
        <v>1149</v>
      </c>
      <c r="F3926" s="69" t="s">
        <v>40</v>
      </c>
      <c r="G3926" s="3">
        <v>49</v>
      </c>
      <c r="H3926" s="3"/>
      <c r="I3926" s="10" t="str">
        <f t="shared" si="61"/>
        <v>059</v>
      </c>
    </row>
    <row r="3927" spans="1:9">
      <c r="A3927" s="66"/>
      <c r="C3927" s="68">
        <v>59</v>
      </c>
      <c r="D3927" s="2" t="s">
        <v>41</v>
      </c>
      <c r="E3927" s="16" t="s">
        <v>1146</v>
      </c>
      <c r="F3927" s="69" t="s">
        <v>42</v>
      </c>
      <c r="G3927" s="3">
        <v>4</v>
      </c>
      <c r="H3927" s="3"/>
      <c r="I3927" s="10" t="str">
        <f t="shared" si="61"/>
        <v>059</v>
      </c>
    </row>
    <row r="3928" spans="1:9">
      <c r="A3928" s="66"/>
      <c r="C3928" s="68">
        <v>59</v>
      </c>
      <c r="D3928" s="2" t="s">
        <v>43</v>
      </c>
      <c r="E3928" s="16" t="s">
        <v>1146</v>
      </c>
      <c r="F3928" s="69" t="s">
        <v>44</v>
      </c>
      <c r="G3928" s="3">
        <v>68</v>
      </c>
      <c r="H3928" s="3">
        <v>6757</v>
      </c>
      <c r="I3928" s="10" t="str">
        <f t="shared" si="61"/>
        <v>059</v>
      </c>
    </row>
    <row r="3929" spans="1:9">
      <c r="A3929" s="66"/>
      <c r="C3929" s="68">
        <v>59</v>
      </c>
      <c r="D3929" s="2" t="s">
        <v>45</v>
      </c>
      <c r="E3929" s="16" t="s">
        <v>1146</v>
      </c>
      <c r="F3929" s="69" t="s">
        <v>46</v>
      </c>
      <c r="G3929" s="3">
        <v>8</v>
      </c>
      <c r="H3929" s="3"/>
      <c r="I3929" s="10" t="str">
        <f t="shared" si="61"/>
        <v>059</v>
      </c>
    </row>
    <row r="3930" spans="1:9">
      <c r="A3930" s="66"/>
      <c r="C3930" s="68">
        <v>59</v>
      </c>
      <c r="D3930" s="2" t="s">
        <v>47</v>
      </c>
      <c r="E3930" s="16" t="s">
        <v>1146</v>
      </c>
      <c r="F3930" s="69" t="s">
        <v>48</v>
      </c>
      <c r="G3930" s="3">
        <v>202</v>
      </c>
      <c r="H3930" s="3">
        <v>19087</v>
      </c>
      <c r="I3930" s="10" t="str">
        <f t="shared" si="61"/>
        <v>059</v>
      </c>
    </row>
    <row r="3931" spans="1:9">
      <c r="A3931" s="66"/>
      <c r="C3931" s="68">
        <v>59</v>
      </c>
      <c r="D3931" s="2" t="s">
        <v>49</v>
      </c>
      <c r="E3931" s="14" t="s">
        <v>1144</v>
      </c>
      <c r="F3931" s="69" t="s">
        <v>50</v>
      </c>
      <c r="G3931" s="3">
        <v>110</v>
      </c>
      <c r="H3931" s="3">
        <v>6964</v>
      </c>
      <c r="I3931" s="10" t="str">
        <f t="shared" si="61"/>
        <v>059</v>
      </c>
    </row>
    <row r="3932" spans="1:9">
      <c r="A3932" s="66"/>
      <c r="C3932" s="68">
        <v>59</v>
      </c>
      <c r="D3932" s="2" t="s">
        <v>51</v>
      </c>
      <c r="E3932" s="15" t="s">
        <v>1145</v>
      </c>
      <c r="F3932" s="69" t="s">
        <v>52</v>
      </c>
      <c r="G3932" s="3">
        <v>250</v>
      </c>
      <c r="H3932" s="3">
        <v>46070</v>
      </c>
      <c r="I3932" s="10" t="str">
        <f t="shared" si="61"/>
        <v>059</v>
      </c>
    </row>
    <row r="3933" spans="1:9">
      <c r="A3933" s="66"/>
      <c r="C3933" s="68">
        <v>59</v>
      </c>
      <c r="D3933" s="2" t="s">
        <v>53</v>
      </c>
      <c r="E3933" s="15" t="s">
        <v>1145</v>
      </c>
      <c r="F3933" s="69" t="s">
        <v>54</v>
      </c>
      <c r="G3933" s="3">
        <v>860</v>
      </c>
      <c r="H3933" s="3">
        <v>78130</v>
      </c>
      <c r="I3933" s="10" t="str">
        <f t="shared" si="61"/>
        <v>059</v>
      </c>
    </row>
    <row r="3934" spans="1:9">
      <c r="A3934" s="66"/>
      <c r="C3934" s="68">
        <v>59</v>
      </c>
      <c r="D3934" s="2" t="s">
        <v>55</v>
      </c>
      <c r="E3934" s="21" t="s">
        <v>1152</v>
      </c>
      <c r="F3934" s="69" t="s">
        <v>56</v>
      </c>
      <c r="G3934" s="3">
        <v>91</v>
      </c>
      <c r="H3934" s="3">
        <v>12282</v>
      </c>
      <c r="I3934" s="10" t="str">
        <f t="shared" si="61"/>
        <v>059</v>
      </c>
    </row>
    <row r="3935" spans="1:9">
      <c r="A3935" s="66"/>
      <c r="C3935" s="68">
        <v>59</v>
      </c>
      <c r="D3935" s="2" t="s">
        <v>57</v>
      </c>
      <c r="E3935" s="21" t="s">
        <v>1152</v>
      </c>
      <c r="F3935" s="69" t="s">
        <v>58</v>
      </c>
      <c r="G3935" s="3">
        <v>155</v>
      </c>
      <c r="H3935" s="3">
        <v>26224</v>
      </c>
      <c r="I3935" s="10" t="str">
        <f t="shared" si="61"/>
        <v>059</v>
      </c>
    </row>
    <row r="3936" spans="1:9">
      <c r="A3936" s="66"/>
      <c r="C3936" s="68">
        <v>59</v>
      </c>
      <c r="D3936" s="2" t="s">
        <v>59</v>
      </c>
      <c r="E3936" s="21" t="s">
        <v>1152</v>
      </c>
      <c r="F3936" s="69" t="s">
        <v>60</v>
      </c>
      <c r="G3936" s="3">
        <v>378</v>
      </c>
      <c r="H3936" s="3">
        <v>53110</v>
      </c>
      <c r="I3936" s="10" t="str">
        <f t="shared" si="61"/>
        <v>059</v>
      </c>
    </row>
    <row r="3937" spans="1:9">
      <c r="A3937" s="66"/>
      <c r="C3937" s="68">
        <v>59</v>
      </c>
      <c r="D3937" s="2" t="s">
        <v>61</v>
      </c>
      <c r="E3937" s="20" t="s">
        <v>1151</v>
      </c>
      <c r="F3937" s="69" t="s">
        <v>62</v>
      </c>
      <c r="G3937" s="3">
        <v>70</v>
      </c>
      <c r="H3937" s="3">
        <v>13883</v>
      </c>
      <c r="I3937" s="10" t="str">
        <f t="shared" si="61"/>
        <v>059</v>
      </c>
    </row>
    <row r="3938" spans="1:9">
      <c r="A3938" s="66"/>
      <c r="C3938" s="68">
        <v>59</v>
      </c>
      <c r="D3938" s="2" t="s">
        <v>63</v>
      </c>
      <c r="E3938" s="20" t="s">
        <v>1151</v>
      </c>
      <c r="F3938" s="69" t="s">
        <v>64</v>
      </c>
      <c r="G3938" s="3">
        <v>15</v>
      </c>
      <c r="H3938" s="3"/>
      <c r="I3938" s="10" t="str">
        <f t="shared" si="61"/>
        <v>059</v>
      </c>
    </row>
    <row r="3939" spans="1:9">
      <c r="A3939" s="66"/>
      <c r="C3939" s="68">
        <v>59</v>
      </c>
      <c r="D3939" s="2" t="s">
        <v>65</v>
      </c>
      <c r="E3939" s="19" t="s">
        <v>1150</v>
      </c>
      <c r="F3939" s="69" t="s">
        <v>66</v>
      </c>
      <c r="G3939" s="3">
        <v>29</v>
      </c>
      <c r="H3939" s="3">
        <v>3269</v>
      </c>
      <c r="I3939" s="10" t="str">
        <f t="shared" si="61"/>
        <v>059</v>
      </c>
    </row>
    <row r="3940" spans="1:9">
      <c r="A3940" s="66"/>
      <c r="C3940" s="68">
        <v>59</v>
      </c>
      <c r="D3940" s="2" t="s">
        <v>67</v>
      </c>
      <c r="E3940" s="22" t="s">
        <v>1153</v>
      </c>
      <c r="F3940" s="69" t="s">
        <v>68</v>
      </c>
      <c r="G3940" s="3">
        <v>71</v>
      </c>
      <c r="H3940" s="3">
        <v>4382</v>
      </c>
      <c r="I3940" s="10" t="str">
        <f t="shared" si="61"/>
        <v>059</v>
      </c>
    </row>
    <row r="3941" spans="1:9">
      <c r="A3941" s="66"/>
      <c r="C3941" s="68">
        <v>59</v>
      </c>
      <c r="D3941" s="2" t="s">
        <v>69</v>
      </c>
      <c r="E3941" s="21" t="s">
        <v>1152</v>
      </c>
      <c r="F3941" s="69" t="s">
        <v>70</v>
      </c>
      <c r="G3941" s="3">
        <v>120</v>
      </c>
      <c r="H3941" s="3">
        <v>8019</v>
      </c>
      <c r="I3941" s="10" t="str">
        <f t="shared" si="61"/>
        <v>059</v>
      </c>
    </row>
    <row r="3942" spans="1:9">
      <c r="A3942" s="66"/>
      <c r="C3942" s="66">
        <v>59</v>
      </c>
      <c r="E3942" s="71"/>
      <c r="F3942" s="69" t="s">
        <v>71</v>
      </c>
      <c r="G3942" s="3">
        <v>2823</v>
      </c>
      <c r="H3942" s="3">
        <v>317583</v>
      </c>
      <c r="I3942" s="10" t="str">
        <f t="shared" si="61"/>
        <v>059</v>
      </c>
    </row>
    <row r="3943" spans="1:9">
      <c r="A3943" s="65" t="s">
        <v>315</v>
      </c>
      <c r="B3943" s="2" t="s">
        <v>316</v>
      </c>
      <c r="C3943" s="68">
        <v>5911</v>
      </c>
      <c r="D3943" s="2" t="s">
        <v>9</v>
      </c>
      <c r="E3943" s="14" t="s">
        <v>1144</v>
      </c>
      <c r="F3943" s="69" t="s">
        <v>10</v>
      </c>
      <c r="G3943" s="3">
        <v>1</v>
      </c>
      <c r="H3943" s="3"/>
      <c r="I3943" s="10" t="str">
        <f t="shared" si="61"/>
        <v>05911</v>
      </c>
    </row>
    <row r="3944" spans="1:9">
      <c r="A3944" s="66"/>
      <c r="C3944" s="68">
        <v>5911</v>
      </c>
      <c r="D3944" s="2" t="s">
        <v>11</v>
      </c>
      <c r="E3944" s="14" t="s">
        <v>1144</v>
      </c>
      <c r="F3944" s="69" t="s">
        <v>12</v>
      </c>
      <c r="G3944" s="3"/>
      <c r="H3944" s="3"/>
      <c r="I3944" s="10" t="str">
        <f t="shared" si="61"/>
        <v>05911</v>
      </c>
    </row>
    <row r="3945" spans="1:9">
      <c r="A3945" s="66"/>
      <c r="C3945" s="68">
        <v>5911</v>
      </c>
      <c r="D3945" s="2" t="s">
        <v>13</v>
      </c>
      <c r="E3945" s="14" t="s">
        <v>1144</v>
      </c>
      <c r="F3945" s="69" t="s">
        <v>14</v>
      </c>
      <c r="G3945" s="3"/>
      <c r="H3945" s="3"/>
      <c r="I3945" s="10" t="str">
        <f t="shared" si="61"/>
        <v>05911</v>
      </c>
    </row>
    <row r="3946" spans="1:9">
      <c r="A3946" s="66"/>
      <c r="C3946" s="68">
        <v>5911</v>
      </c>
      <c r="D3946" s="2" t="s">
        <v>15</v>
      </c>
      <c r="E3946" s="15" t="s">
        <v>1145</v>
      </c>
      <c r="F3946" s="69" t="s">
        <v>16</v>
      </c>
      <c r="G3946" s="3"/>
      <c r="H3946" s="3"/>
      <c r="I3946" s="10" t="str">
        <f t="shared" si="61"/>
        <v>05911</v>
      </c>
    </row>
    <row r="3947" spans="1:9">
      <c r="A3947" s="66"/>
      <c r="C3947" s="68">
        <v>5911</v>
      </c>
      <c r="D3947" s="2" t="s">
        <v>17</v>
      </c>
      <c r="E3947" s="14" t="s">
        <v>1144</v>
      </c>
      <c r="F3947" s="69" t="s">
        <v>18</v>
      </c>
      <c r="G3947" s="3">
        <v>1</v>
      </c>
      <c r="H3947" s="3"/>
      <c r="I3947" s="10" t="str">
        <f t="shared" si="61"/>
        <v>05911</v>
      </c>
    </row>
    <row r="3948" spans="1:9">
      <c r="A3948" s="66"/>
      <c r="C3948" s="68">
        <v>5911</v>
      </c>
      <c r="D3948" s="2" t="s">
        <v>19</v>
      </c>
      <c r="E3948" s="14" t="s">
        <v>1144</v>
      </c>
      <c r="F3948" s="69" t="s">
        <v>20</v>
      </c>
      <c r="G3948" s="3"/>
      <c r="H3948" s="3"/>
      <c r="I3948" s="10" t="str">
        <f t="shared" si="61"/>
        <v>05911</v>
      </c>
    </row>
    <row r="3949" spans="1:9">
      <c r="A3949" s="66"/>
      <c r="C3949" s="68">
        <v>5911</v>
      </c>
      <c r="D3949" s="2" t="s">
        <v>21</v>
      </c>
      <c r="E3949" s="4"/>
      <c r="F3949" s="69" t="s">
        <v>22</v>
      </c>
      <c r="G3949" s="3">
        <v>124</v>
      </c>
      <c r="H3949" s="3"/>
      <c r="I3949" s="10" t="str">
        <f t="shared" si="61"/>
        <v>05911</v>
      </c>
    </row>
    <row r="3950" spans="1:9">
      <c r="A3950" s="66"/>
      <c r="C3950" s="68">
        <v>5911</v>
      </c>
      <c r="D3950" s="2" t="s">
        <v>23</v>
      </c>
      <c r="E3950" s="17" t="s">
        <v>1147</v>
      </c>
      <c r="F3950" s="69" t="s">
        <v>24</v>
      </c>
      <c r="G3950" s="3">
        <v>15</v>
      </c>
      <c r="H3950" s="3">
        <v>974</v>
      </c>
      <c r="I3950" s="10" t="str">
        <f t="shared" si="61"/>
        <v>05911</v>
      </c>
    </row>
    <row r="3951" spans="1:9">
      <c r="A3951" s="66"/>
      <c r="C3951" s="68">
        <v>5911</v>
      </c>
      <c r="D3951" s="2" t="s">
        <v>25</v>
      </c>
      <c r="E3951" s="17" t="s">
        <v>1147</v>
      </c>
      <c r="F3951" s="69" t="s">
        <v>26</v>
      </c>
      <c r="G3951" s="3">
        <v>2</v>
      </c>
      <c r="H3951" s="3"/>
      <c r="I3951" s="10" t="str">
        <f t="shared" si="61"/>
        <v>05911</v>
      </c>
    </row>
    <row r="3952" spans="1:9">
      <c r="A3952" s="66"/>
      <c r="C3952" s="68">
        <v>5911</v>
      </c>
      <c r="D3952" s="2" t="s">
        <v>27</v>
      </c>
      <c r="E3952" s="17" t="s">
        <v>1147</v>
      </c>
      <c r="F3952" s="69" t="s">
        <v>28</v>
      </c>
      <c r="G3952" s="3"/>
      <c r="H3952" s="3"/>
      <c r="I3952" s="10" t="str">
        <f t="shared" si="61"/>
        <v>05911</v>
      </c>
    </row>
    <row r="3953" spans="1:9">
      <c r="A3953" s="66"/>
      <c r="C3953" s="68">
        <v>5911</v>
      </c>
      <c r="D3953" s="2" t="s">
        <v>29</v>
      </c>
      <c r="E3953" s="18" t="s">
        <v>1148</v>
      </c>
      <c r="F3953" s="69" t="s">
        <v>30</v>
      </c>
      <c r="G3953" s="3"/>
      <c r="H3953" s="3"/>
      <c r="I3953" s="10" t="str">
        <f t="shared" si="61"/>
        <v>05911</v>
      </c>
    </row>
    <row r="3954" spans="1:9">
      <c r="A3954" s="66"/>
      <c r="C3954" s="68">
        <v>5911</v>
      </c>
      <c r="D3954" s="2" t="s">
        <v>31</v>
      </c>
      <c r="E3954" s="18" t="s">
        <v>1148</v>
      </c>
      <c r="F3954" s="69" t="s">
        <v>32</v>
      </c>
      <c r="G3954" s="3"/>
      <c r="H3954" s="3"/>
      <c r="I3954" s="10" t="str">
        <f t="shared" si="61"/>
        <v>05911</v>
      </c>
    </row>
    <row r="3955" spans="1:9">
      <c r="A3955" s="66"/>
      <c r="C3955" s="68">
        <v>5911</v>
      </c>
      <c r="D3955" s="2" t="s">
        <v>33</v>
      </c>
      <c r="E3955" s="18" t="s">
        <v>1148</v>
      </c>
      <c r="F3955" s="69" t="s">
        <v>34</v>
      </c>
      <c r="G3955" s="3"/>
      <c r="H3955" s="3"/>
      <c r="I3955" s="10" t="str">
        <f t="shared" si="61"/>
        <v>05911</v>
      </c>
    </row>
    <row r="3956" spans="1:9">
      <c r="A3956" s="66"/>
      <c r="C3956" s="68">
        <v>5911</v>
      </c>
      <c r="D3956" s="2" t="s">
        <v>35</v>
      </c>
      <c r="E3956" s="19" t="s">
        <v>1150</v>
      </c>
      <c r="F3956" s="69" t="s">
        <v>36</v>
      </c>
      <c r="G3956" s="3">
        <v>1</v>
      </c>
      <c r="H3956" s="3"/>
      <c r="I3956" s="10" t="str">
        <f t="shared" si="61"/>
        <v>05911</v>
      </c>
    </row>
    <row r="3957" spans="1:9">
      <c r="A3957" s="66"/>
      <c r="C3957" s="68">
        <v>5911</v>
      </c>
      <c r="D3957" s="2" t="s">
        <v>37</v>
      </c>
      <c r="E3957" s="23" t="s">
        <v>1149</v>
      </c>
      <c r="F3957" s="69" t="s">
        <v>38</v>
      </c>
      <c r="G3957" s="3">
        <v>2</v>
      </c>
      <c r="H3957" s="3"/>
      <c r="I3957" s="10" t="str">
        <f t="shared" si="61"/>
        <v>05911</v>
      </c>
    </row>
    <row r="3958" spans="1:9">
      <c r="A3958" s="66"/>
      <c r="C3958" s="68">
        <v>5911</v>
      </c>
      <c r="D3958" s="2" t="s">
        <v>39</v>
      </c>
      <c r="E3958" s="23" t="s">
        <v>1149</v>
      </c>
      <c r="F3958" s="69" t="s">
        <v>40</v>
      </c>
      <c r="G3958" s="3">
        <v>2</v>
      </c>
      <c r="H3958" s="3"/>
      <c r="I3958" s="10" t="str">
        <f t="shared" si="61"/>
        <v>05911</v>
      </c>
    </row>
    <row r="3959" spans="1:9">
      <c r="A3959" s="66"/>
      <c r="C3959" s="68">
        <v>5911</v>
      </c>
      <c r="D3959" s="2" t="s">
        <v>41</v>
      </c>
      <c r="E3959" s="16" t="s">
        <v>1146</v>
      </c>
      <c r="F3959" s="69" t="s">
        <v>42</v>
      </c>
      <c r="G3959" s="3">
        <v>1</v>
      </c>
      <c r="H3959" s="3"/>
      <c r="I3959" s="10" t="str">
        <f t="shared" si="61"/>
        <v>05911</v>
      </c>
    </row>
    <row r="3960" spans="1:9">
      <c r="A3960" s="66"/>
      <c r="C3960" s="68">
        <v>5911</v>
      </c>
      <c r="D3960" s="2" t="s">
        <v>43</v>
      </c>
      <c r="E3960" s="16" t="s">
        <v>1146</v>
      </c>
      <c r="F3960" s="69" t="s">
        <v>44</v>
      </c>
      <c r="G3960" s="3"/>
      <c r="H3960" s="3"/>
      <c r="I3960" s="10" t="str">
        <f t="shared" si="61"/>
        <v>05911</v>
      </c>
    </row>
    <row r="3961" spans="1:9">
      <c r="A3961" s="66"/>
      <c r="C3961" s="68">
        <v>5911</v>
      </c>
      <c r="D3961" s="2" t="s">
        <v>45</v>
      </c>
      <c r="E3961" s="16" t="s">
        <v>1146</v>
      </c>
      <c r="F3961" s="69" t="s">
        <v>46</v>
      </c>
      <c r="G3961" s="3"/>
      <c r="H3961" s="3"/>
      <c r="I3961" s="10" t="str">
        <f t="shared" si="61"/>
        <v>05911</v>
      </c>
    </row>
    <row r="3962" spans="1:9">
      <c r="A3962" s="66"/>
      <c r="C3962" s="68">
        <v>5911</v>
      </c>
      <c r="D3962" s="2" t="s">
        <v>47</v>
      </c>
      <c r="E3962" s="16" t="s">
        <v>1146</v>
      </c>
      <c r="F3962" s="69" t="s">
        <v>48</v>
      </c>
      <c r="G3962" s="3">
        <v>7</v>
      </c>
      <c r="H3962" s="3"/>
      <c r="I3962" s="10" t="str">
        <f t="shared" si="61"/>
        <v>05911</v>
      </c>
    </row>
    <row r="3963" spans="1:9">
      <c r="A3963" s="66"/>
      <c r="C3963" s="68">
        <v>5911</v>
      </c>
      <c r="D3963" s="2" t="s">
        <v>49</v>
      </c>
      <c r="E3963" s="14" t="s">
        <v>1144</v>
      </c>
      <c r="F3963" s="69" t="s">
        <v>50</v>
      </c>
      <c r="G3963" s="3">
        <v>9</v>
      </c>
      <c r="H3963" s="3">
        <v>897</v>
      </c>
      <c r="I3963" s="10" t="str">
        <f t="shared" si="61"/>
        <v>05911</v>
      </c>
    </row>
    <row r="3964" spans="1:9">
      <c r="A3964" s="66"/>
      <c r="C3964" s="68">
        <v>5911</v>
      </c>
      <c r="D3964" s="2" t="s">
        <v>51</v>
      </c>
      <c r="E3964" s="15" t="s">
        <v>1145</v>
      </c>
      <c r="F3964" s="69" t="s">
        <v>52</v>
      </c>
      <c r="G3964" s="3">
        <v>8</v>
      </c>
      <c r="H3964" s="3">
        <v>3658</v>
      </c>
      <c r="I3964" s="10" t="str">
        <f t="shared" si="61"/>
        <v>05911</v>
      </c>
    </row>
    <row r="3965" spans="1:9">
      <c r="A3965" s="66"/>
      <c r="C3965" s="68">
        <v>5911</v>
      </c>
      <c r="D3965" s="2" t="s">
        <v>53</v>
      </c>
      <c r="E3965" s="15" t="s">
        <v>1145</v>
      </c>
      <c r="F3965" s="69" t="s">
        <v>54</v>
      </c>
      <c r="G3965" s="3">
        <v>14</v>
      </c>
      <c r="H3965" s="3">
        <v>784</v>
      </c>
      <c r="I3965" s="10" t="str">
        <f t="shared" si="61"/>
        <v>05911</v>
      </c>
    </row>
    <row r="3966" spans="1:9">
      <c r="A3966" s="66"/>
      <c r="C3966" s="68">
        <v>5911</v>
      </c>
      <c r="D3966" s="2" t="s">
        <v>55</v>
      </c>
      <c r="E3966" s="21" t="s">
        <v>1152</v>
      </c>
      <c r="F3966" s="69" t="s">
        <v>56</v>
      </c>
      <c r="G3966" s="3">
        <v>8</v>
      </c>
      <c r="H3966" s="3">
        <v>510</v>
      </c>
      <c r="I3966" s="10" t="str">
        <f t="shared" si="61"/>
        <v>05911</v>
      </c>
    </row>
    <row r="3967" spans="1:9">
      <c r="A3967" s="66"/>
      <c r="C3967" s="68">
        <v>5911</v>
      </c>
      <c r="D3967" s="2" t="s">
        <v>57</v>
      </c>
      <c r="E3967" s="21" t="s">
        <v>1152</v>
      </c>
      <c r="F3967" s="69" t="s">
        <v>58</v>
      </c>
      <c r="G3967" s="3">
        <v>5</v>
      </c>
      <c r="H3967" s="3"/>
      <c r="I3967" s="10" t="str">
        <f t="shared" si="61"/>
        <v>05911</v>
      </c>
    </row>
    <row r="3968" spans="1:9">
      <c r="A3968" s="66"/>
      <c r="C3968" s="68">
        <v>5911</v>
      </c>
      <c r="D3968" s="2" t="s">
        <v>59</v>
      </c>
      <c r="E3968" s="21" t="s">
        <v>1152</v>
      </c>
      <c r="F3968" s="69" t="s">
        <v>60</v>
      </c>
      <c r="G3968" s="3">
        <v>18</v>
      </c>
      <c r="H3968" s="3">
        <v>2061</v>
      </c>
      <c r="I3968" s="10" t="str">
        <f t="shared" si="61"/>
        <v>05911</v>
      </c>
    </row>
    <row r="3969" spans="1:9">
      <c r="A3969" s="66"/>
      <c r="C3969" s="68">
        <v>5911</v>
      </c>
      <c r="D3969" s="2" t="s">
        <v>61</v>
      </c>
      <c r="E3969" s="20" t="s">
        <v>1151</v>
      </c>
      <c r="F3969" s="69" t="s">
        <v>62</v>
      </c>
      <c r="G3969" s="3">
        <v>1</v>
      </c>
      <c r="H3969" s="3"/>
      <c r="I3969" s="10" t="str">
        <f t="shared" si="61"/>
        <v>05911</v>
      </c>
    </row>
    <row r="3970" spans="1:9">
      <c r="A3970" s="66"/>
      <c r="C3970" s="68">
        <v>5911</v>
      </c>
      <c r="D3970" s="2" t="s">
        <v>63</v>
      </c>
      <c r="E3970" s="20" t="s">
        <v>1151</v>
      </c>
      <c r="F3970" s="69" t="s">
        <v>64</v>
      </c>
      <c r="G3970" s="3">
        <v>2</v>
      </c>
      <c r="H3970" s="3"/>
      <c r="I3970" s="10" t="str">
        <f t="shared" si="61"/>
        <v>05911</v>
      </c>
    </row>
    <row r="3971" spans="1:9">
      <c r="A3971" s="66"/>
      <c r="C3971" s="68">
        <v>5911</v>
      </c>
      <c r="D3971" s="2" t="s">
        <v>65</v>
      </c>
      <c r="E3971" s="19" t="s">
        <v>1150</v>
      </c>
      <c r="F3971" s="69" t="s">
        <v>66</v>
      </c>
      <c r="G3971" s="3">
        <v>3</v>
      </c>
      <c r="H3971" s="3"/>
      <c r="I3971" s="10" t="str">
        <f t="shared" si="61"/>
        <v>05911</v>
      </c>
    </row>
    <row r="3972" spans="1:9">
      <c r="A3972" s="66"/>
      <c r="C3972" s="68">
        <v>5911</v>
      </c>
      <c r="D3972" s="2" t="s">
        <v>67</v>
      </c>
      <c r="E3972" s="22" t="s">
        <v>1153</v>
      </c>
      <c r="F3972" s="69" t="s">
        <v>68</v>
      </c>
      <c r="G3972" s="3">
        <v>8</v>
      </c>
      <c r="H3972" s="3">
        <v>511</v>
      </c>
      <c r="I3972" s="10" t="str">
        <f t="shared" si="61"/>
        <v>05911</v>
      </c>
    </row>
    <row r="3973" spans="1:9">
      <c r="A3973" s="66"/>
      <c r="C3973" s="68">
        <v>5911</v>
      </c>
      <c r="D3973" s="2" t="s">
        <v>69</v>
      </c>
      <c r="E3973" s="21" t="s">
        <v>1152</v>
      </c>
      <c r="F3973" s="69" t="s">
        <v>70</v>
      </c>
      <c r="G3973" s="3">
        <v>18</v>
      </c>
      <c r="H3973" s="3">
        <v>1792</v>
      </c>
      <c r="I3973" s="10" t="str">
        <f t="shared" si="61"/>
        <v>05911</v>
      </c>
    </row>
    <row r="3974" spans="1:9">
      <c r="A3974" s="66"/>
      <c r="C3974" s="66">
        <v>5911</v>
      </c>
      <c r="E3974" s="71"/>
      <c r="F3974" s="69" t="s">
        <v>71</v>
      </c>
      <c r="G3974" s="3">
        <v>125</v>
      </c>
      <c r="H3974" s="3">
        <v>14479</v>
      </c>
      <c r="I3974" s="10" t="str">
        <f t="shared" si="61"/>
        <v>05911</v>
      </c>
    </row>
    <row r="3975" spans="1:9">
      <c r="A3975" s="65" t="s">
        <v>317</v>
      </c>
      <c r="B3975" s="2" t="s">
        <v>318</v>
      </c>
      <c r="C3975" s="68">
        <v>5913</v>
      </c>
      <c r="D3975" s="2" t="s">
        <v>9</v>
      </c>
      <c r="E3975" s="14" t="s">
        <v>1144</v>
      </c>
      <c r="F3975" s="69" t="s">
        <v>10</v>
      </c>
      <c r="G3975" s="3">
        <v>1</v>
      </c>
      <c r="H3975" s="3"/>
      <c r="I3975" s="10" t="str">
        <f t="shared" si="61"/>
        <v>05913</v>
      </c>
    </row>
    <row r="3976" spans="1:9">
      <c r="A3976" s="66"/>
      <c r="C3976" s="68">
        <v>5913</v>
      </c>
      <c r="D3976" s="2" t="s">
        <v>11</v>
      </c>
      <c r="E3976" s="14" t="s">
        <v>1144</v>
      </c>
      <c r="F3976" s="69" t="s">
        <v>12</v>
      </c>
      <c r="G3976" s="3"/>
      <c r="H3976" s="3"/>
      <c r="I3976" s="10" t="str">
        <f t="shared" si="61"/>
        <v>05913</v>
      </c>
    </row>
    <row r="3977" spans="1:9">
      <c r="A3977" s="66"/>
      <c r="C3977" s="68">
        <v>5913</v>
      </c>
      <c r="D3977" s="2" t="s">
        <v>13</v>
      </c>
      <c r="E3977" s="14" t="s">
        <v>1144</v>
      </c>
      <c r="F3977" s="69" t="s">
        <v>14</v>
      </c>
      <c r="G3977" s="3"/>
      <c r="H3977" s="3"/>
      <c r="I3977" s="10" t="str">
        <f t="shared" ref="I3977:I4040" si="62">IF(A3977="",I3976,A3977)</f>
        <v>05913</v>
      </c>
    </row>
    <row r="3978" spans="1:9">
      <c r="A3978" s="66"/>
      <c r="C3978" s="68">
        <v>5913</v>
      </c>
      <c r="D3978" s="2" t="s">
        <v>15</v>
      </c>
      <c r="E3978" s="15" t="s">
        <v>1145</v>
      </c>
      <c r="F3978" s="69" t="s">
        <v>16</v>
      </c>
      <c r="G3978" s="3"/>
      <c r="H3978" s="3"/>
      <c r="I3978" s="10" t="str">
        <f t="shared" si="62"/>
        <v>05913</v>
      </c>
    </row>
    <row r="3979" spans="1:9">
      <c r="A3979" s="66"/>
      <c r="C3979" s="68">
        <v>5913</v>
      </c>
      <c r="D3979" s="2" t="s">
        <v>17</v>
      </c>
      <c r="E3979" s="14" t="s">
        <v>1144</v>
      </c>
      <c r="F3979" s="69" t="s">
        <v>18</v>
      </c>
      <c r="G3979" s="3">
        <v>1</v>
      </c>
      <c r="H3979" s="3"/>
      <c r="I3979" s="10" t="str">
        <f t="shared" si="62"/>
        <v>05913</v>
      </c>
    </row>
    <row r="3980" spans="1:9">
      <c r="A3980" s="66"/>
      <c r="C3980" s="68">
        <v>5913</v>
      </c>
      <c r="D3980" s="2" t="s">
        <v>19</v>
      </c>
      <c r="E3980" s="14" t="s">
        <v>1144</v>
      </c>
      <c r="F3980" s="69" t="s">
        <v>20</v>
      </c>
      <c r="G3980" s="3"/>
      <c r="H3980" s="3"/>
      <c r="I3980" s="10" t="str">
        <f t="shared" si="62"/>
        <v>05913</v>
      </c>
    </row>
    <row r="3981" spans="1:9">
      <c r="A3981" s="66"/>
      <c r="C3981" s="68">
        <v>5913</v>
      </c>
      <c r="D3981" s="2" t="s">
        <v>21</v>
      </c>
      <c r="E3981" s="4"/>
      <c r="F3981" s="69" t="s">
        <v>22</v>
      </c>
      <c r="G3981" s="3">
        <v>179</v>
      </c>
      <c r="H3981" s="3"/>
      <c r="I3981" s="10" t="str">
        <f t="shared" si="62"/>
        <v>05913</v>
      </c>
    </row>
    <row r="3982" spans="1:9">
      <c r="A3982" s="66"/>
      <c r="C3982" s="68">
        <v>5913</v>
      </c>
      <c r="D3982" s="2" t="s">
        <v>23</v>
      </c>
      <c r="E3982" s="17" t="s">
        <v>1147</v>
      </c>
      <c r="F3982" s="69" t="s">
        <v>24</v>
      </c>
      <c r="G3982" s="3">
        <v>16</v>
      </c>
      <c r="H3982" s="3">
        <v>963</v>
      </c>
      <c r="I3982" s="10" t="str">
        <f t="shared" si="62"/>
        <v>05913</v>
      </c>
    </row>
    <row r="3983" spans="1:9">
      <c r="A3983" s="66"/>
      <c r="C3983" s="68">
        <v>5913</v>
      </c>
      <c r="D3983" s="2" t="s">
        <v>25</v>
      </c>
      <c r="E3983" s="17" t="s">
        <v>1147</v>
      </c>
      <c r="F3983" s="69" t="s">
        <v>26</v>
      </c>
      <c r="G3983" s="3">
        <v>3</v>
      </c>
      <c r="H3983" s="3"/>
      <c r="I3983" s="10" t="str">
        <f t="shared" si="62"/>
        <v>05913</v>
      </c>
    </row>
    <row r="3984" spans="1:9">
      <c r="A3984" s="66"/>
      <c r="C3984" s="68">
        <v>5913</v>
      </c>
      <c r="D3984" s="2" t="s">
        <v>27</v>
      </c>
      <c r="E3984" s="17" t="s">
        <v>1147</v>
      </c>
      <c r="F3984" s="69" t="s">
        <v>28</v>
      </c>
      <c r="G3984" s="3"/>
      <c r="H3984" s="3"/>
      <c r="I3984" s="10" t="str">
        <f t="shared" si="62"/>
        <v>05913</v>
      </c>
    </row>
    <row r="3985" spans="1:9">
      <c r="A3985" s="66"/>
      <c r="C3985" s="68">
        <v>5913</v>
      </c>
      <c r="D3985" s="2" t="s">
        <v>29</v>
      </c>
      <c r="E3985" s="18" t="s">
        <v>1148</v>
      </c>
      <c r="F3985" s="69" t="s">
        <v>30</v>
      </c>
      <c r="G3985" s="3">
        <v>2</v>
      </c>
      <c r="H3985" s="3"/>
      <c r="I3985" s="10" t="str">
        <f t="shared" si="62"/>
        <v>05913</v>
      </c>
    </row>
    <row r="3986" spans="1:9">
      <c r="A3986" s="66"/>
      <c r="C3986" s="68">
        <v>5913</v>
      </c>
      <c r="D3986" s="2" t="s">
        <v>31</v>
      </c>
      <c r="E3986" s="18" t="s">
        <v>1148</v>
      </c>
      <c r="F3986" s="69" t="s">
        <v>32</v>
      </c>
      <c r="G3986" s="3"/>
      <c r="H3986" s="3"/>
      <c r="I3986" s="10" t="str">
        <f t="shared" si="62"/>
        <v>05913</v>
      </c>
    </row>
    <row r="3987" spans="1:9">
      <c r="A3987" s="66"/>
      <c r="C3987" s="68">
        <v>5913</v>
      </c>
      <c r="D3987" s="2" t="s">
        <v>33</v>
      </c>
      <c r="E3987" s="18" t="s">
        <v>1148</v>
      </c>
      <c r="F3987" s="69" t="s">
        <v>34</v>
      </c>
      <c r="G3987" s="3">
        <v>1</v>
      </c>
      <c r="H3987" s="3"/>
      <c r="I3987" s="10" t="str">
        <f t="shared" si="62"/>
        <v>05913</v>
      </c>
    </row>
    <row r="3988" spans="1:9">
      <c r="A3988" s="66"/>
      <c r="C3988" s="68">
        <v>5913</v>
      </c>
      <c r="D3988" s="2" t="s">
        <v>35</v>
      </c>
      <c r="E3988" s="19" t="s">
        <v>1150</v>
      </c>
      <c r="F3988" s="69" t="s">
        <v>36</v>
      </c>
      <c r="G3988" s="3">
        <v>1</v>
      </c>
      <c r="H3988" s="3"/>
      <c r="I3988" s="10" t="str">
        <f t="shared" si="62"/>
        <v>05913</v>
      </c>
    </row>
    <row r="3989" spans="1:9">
      <c r="A3989" s="66"/>
      <c r="C3989" s="68">
        <v>5913</v>
      </c>
      <c r="D3989" s="2" t="s">
        <v>37</v>
      </c>
      <c r="E3989" s="23" t="s">
        <v>1149</v>
      </c>
      <c r="F3989" s="69" t="s">
        <v>38</v>
      </c>
      <c r="G3989" s="3"/>
      <c r="H3989" s="3"/>
      <c r="I3989" s="10" t="str">
        <f t="shared" si="62"/>
        <v>05913</v>
      </c>
    </row>
    <row r="3990" spans="1:9">
      <c r="A3990" s="66"/>
      <c r="C3990" s="68">
        <v>5913</v>
      </c>
      <c r="D3990" s="2" t="s">
        <v>39</v>
      </c>
      <c r="E3990" s="23" t="s">
        <v>1149</v>
      </c>
      <c r="F3990" s="69" t="s">
        <v>40</v>
      </c>
      <c r="G3990" s="3">
        <v>10</v>
      </c>
      <c r="H3990" s="3">
        <v>342</v>
      </c>
      <c r="I3990" s="10" t="str">
        <f t="shared" si="62"/>
        <v>05913</v>
      </c>
    </row>
    <row r="3991" spans="1:9">
      <c r="A3991" s="66"/>
      <c r="C3991" s="68">
        <v>5913</v>
      </c>
      <c r="D3991" s="2" t="s">
        <v>41</v>
      </c>
      <c r="E3991" s="16" t="s">
        <v>1146</v>
      </c>
      <c r="F3991" s="69" t="s">
        <v>42</v>
      </c>
      <c r="G3991" s="3">
        <v>1</v>
      </c>
      <c r="H3991" s="3"/>
      <c r="I3991" s="10" t="str">
        <f t="shared" si="62"/>
        <v>05913</v>
      </c>
    </row>
    <row r="3992" spans="1:9">
      <c r="A3992" s="66"/>
      <c r="C3992" s="68">
        <v>5913</v>
      </c>
      <c r="D3992" s="2" t="s">
        <v>43</v>
      </c>
      <c r="E3992" s="16" t="s">
        <v>1146</v>
      </c>
      <c r="F3992" s="69" t="s">
        <v>44</v>
      </c>
      <c r="G3992" s="3">
        <v>11</v>
      </c>
      <c r="H3992" s="3">
        <v>814</v>
      </c>
      <c r="I3992" s="10" t="str">
        <f t="shared" si="62"/>
        <v>05913</v>
      </c>
    </row>
    <row r="3993" spans="1:9">
      <c r="A3993" s="66"/>
      <c r="C3993" s="68">
        <v>5913</v>
      </c>
      <c r="D3993" s="2" t="s">
        <v>45</v>
      </c>
      <c r="E3993" s="16" t="s">
        <v>1146</v>
      </c>
      <c r="F3993" s="69" t="s">
        <v>46</v>
      </c>
      <c r="G3993" s="3">
        <v>2</v>
      </c>
      <c r="H3993" s="3"/>
      <c r="I3993" s="10" t="str">
        <f t="shared" si="62"/>
        <v>05913</v>
      </c>
    </row>
    <row r="3994" spans="1:9">
      <c r="A3994" s="66"/>
      <c r="C3994" s="68">
        <v>5913</v>
      </c>
      <c r="D3994" s="2" t="s">
        <v>47</v>
      </c>
      <c r="E3994" s="16" t="s">
        <v>1146</v>
      </c>
      <c r="F3994" s="69" t="s">
        <v>48</v>
      </c>
      <c r="G3994" s="3">
        <v>8</v>
      </c>
      <c r="H3994" s="3">
        <v>1095</v>
      </c>
      <c r="I3994" s="10" t="str">
        <f t="shared" si="62"/>
        <v>05913</v>
      </c>
    </row>
    <row r="3995" spans="1:9">
      <c r="A3995" s="66"/>
      <c r="C3995" s="68">
        <v>5913</v>
      </c>
      <c r="D3995" s="2" t="s">
        <v>49</v>
      </c>
      <c r="E3995" s="14" t="s">
        <v>1144</v>
      </c>
      <c r="F3995" s="69" t="s">
        <v>50</v>
      </c>
      <c r="G3995" s="3">
        <v>13</v>
      </c>
      <c r="H3995" s="3">
        <v>824</v>
      </c>
      <c r="I3995" s="10" t="str">
        <f t="shared" si="62"/>
        <v>05913</v>
      </c>
    </row>
    <row r="3996" spans="1:9">
      <c r="A3996" s="66"/>
      <c r="C3996" s="68">
        <v>5913</v>
      </c>
      <c r="D3996" s="2" t="s">
        <v>51</v>
      </c>
      <c r="E3996" s="15" t="s">
        <v>1145</v>
      </c>
      <c r="F3996" s="69" t="s">
        <v>52</v>
      </c>
      <c r="G3996" s="3">
        <v>5</v>
      </c>
      <c r="H3996" s="3"/>
      <c r="I3996" s="10" t="str">
        <f t="shared" si="62"/>
        <v>05913</v>
      </c>
    </row>
    <row r="3997" spans="1:9">
      <c r="A3997" s="66"/>
      <c r="C3997" s="68">
        <v>5913</v>
      </c>
      <c r="D3997" s="2" t="s">
        <v>53</v>
      </c>
      <c r="E3997" s="15" t="s">
        <v>1145</v>
      </c>
      <c r="F3997" s="69" t="s">
        <v>54</v>
      </c>
      <c r="G3997" s="3">
        <v>19</v>
      </c>
      <c r="H3997" s="3">
        <v>1715</v>
      </c>
      <c r="I3997" s="10" t="str">
        <f t="shared" si="62"/>
        <v>05913</v>
      </c>
    </row>
    <row r="3998" spans="1:9">
      <c r="A3998" s="66"/>
      <c r="C3998" s="68">
        <v>5913</v>
      </c>
      <c r="D3998" s="2" t="s">
        <v>55</v>
      </c>
      <c r="E3998" s="21" t="s">
        <v>1152</v>
      </c>
      <c r="F3998" s="69" t="s">
        <v>56</v>
      </c>
      <c r="G3998" s="3">
        <v>14</v>
      </c>
      <c r="H3998" s="3">
        <v>2896</v>
      </c>
      <c r="I3998" s="10" t="str">
        <f t="shared" si="62"/>
        <v>05913</v>
      </c>
    </row>
    <row r="3999" spans="1:9">
      <c r="A3999" s="66"/>
      <c r="C3999" s="68">
        <v>5913</v>
      </c>
      <c r="D3999" s="2" t="s">
        <v>57</v>
      </c>
      <c r="E3999" s="21" t="s">
        <v>1152</v>
      </c>
      <c r="F3999" s="69" t="s">
        <v>58</v>
      </c>
      <c r="G3999" s="3">
        <v>15</v>
      </c>
      <c r="H3999" s="3">
        <v>935</v>
      </c>
      <c r="I3999" s="10" t="str">
        <f t="shared" si="62"/>
        <v>05913</v>
      </c>
    </row>
    <row r="4000" spans="1:9">
      <c r="A4000" s="66"/>
      <c r="C4000" s="68">
        <v>5913</v>
      </c>
      <c r="D4000" s="2" t="s">
        <v>59</v>
      </c>
      <c r="E4000" s="21" t="s">
        <v>1152</v>
      </c>
      <c r="F4000" s="69" t="s">
        <v>60</v>
      </c>
      <c r="G4000" s="3">
        <v>30</v>
      </c>
      <c r="H4000" s="3">
        <v>5829</v>
      </c>
      <c r="I4000" s="10" t="str">
        <f t="shared" si="62"/>
        <v>05913</v>
      </c>
    </row>
    <row r="4001" spans="1:9">
      <c r="A4001" s="66"/>
      <c r="C4001" s="68">
        <v>5913</v>
      </c>
      <c r="D4001" s="2" t="s">
        <v>61</v>
      </c>
      <c r="E4001" s="20" t="s">
        <v>1151</v>
      </c>
      <c r="F4001" s="69" t="s">
        <v>62</v>
      </c>
      <c r="G4001" s="3">
        <v>2</v>
      </c>
      <c r="H4001" s="3"/>
      <c r="I4001" s="10" t="str">
        <f t="shared" si="62"/>
        <v>05913</v>
      </c>
    </row>
    <row r="4002" spans="1:9">
      <c r="A4002" s="66"/>
      <c r="C4002" s="68">
        <v>5913</v>
      </c>
      <c r="D4002" s="2" t="s">
        <v>63</v>
      </c>
      <c r="E4002" s="20" t="s">
        <v>1151</v>
      </c>
      <c r="F4002" s="69" t="s">
        <v>64</v>
      </c>
      <c r="G4002" s="3"/>
      <c r="H4002" s="3"/>
      <c r="I4002" s="10" t="str">
        <f t="shared" si="62"/>
        <v>05913</v>
      </c>
    </row>
    <row r="4003" spans="1:9">
      <c r="A4003" s="66"/>
      <c r="C4003" s="68">
        <v>5913</v>
      </c>
      <c r="D4003" s="2" t="s">
        <v>65</v>
      </c>
      <c r="E4003" s="19" t="s">
        <v>1150</v>
      </c>
      <c r="F4003" s="69" t="s">
        <v>66</v>
      </c>
      <c r="G4003" s="3">
        <v>2</v>
      </c>
      <c r="H4003" s="3"/>
      <c r="I4003" s="10" t="str">
        <f t="shared" si="62"/>
        <v>05913</v>
      </c>
    </row>
    <row r="4004" spans="1:9">
      <c r="A4004" s="66"/>
      <c r="C4004" s="68">
        <v>5913</v>
      </c>
      <c r="D4004" s="2" t="s">
        <v>67</v>
      </c>
      <c r="E4004" s="22" t="s">
        <v>1153</v>
      </c>
      <c r="F4004" s="69" t="s">
        <v>68</v>
      </c>
      <c r="G4004" s="3">
        <v>5</v>
      </c>
      <c r="H4004" s="3">
        <v>797</v>
      </c>
      <c r="I4004" s="10" t="str">
        <f t="shared" si="62"/>
        <v>05913</v>
      </c>
    </row>
    <row r="4005" spans="1:9">
      <c r="A4005" s="66"/>
      <c r="C4005" s="68">
        <v>5913</v>
      </c>
      <c r="D4005" s="2" t="s">
        <v>69</v>
      </c>
      <c r="E4005" s="21" t="s">
        <v>1152</v>
      </c>
      <c r="F4005" s="69" t="s">
        <v>70</v>
      </c>
      <c r="G4005" s="3">
        <v>19</v>
      </c>
      <c r="H4005" s="3">
        <v>1550</v>
      </c>
      <c r="I4005" s="10" t="str">
        <f t="shared" si="62"/>
        <v>05913</v>
      </c>
    </row>
    <row r="4006" spans="1:9">
      <c r="A4006" s="66"/>
      <c r="C4006" s="66">
        <v>5913</v>
      </c>
      <c r="E4006" s="71"/>
      <c r="F4006" s="69" t="s">
        <v>71</v>
      </c>
      <c r="G4006" s="3">
        <v>180</v>
      </c>
      <c r="H4006" s="3">
        <v>21642</v>
      </c>
      <c r="I4006" s="10" t="str">
        <f t="shared" si="62"/>
        <v>05913</v>
      </c>
    </row>
    <row r="4007" spans="1:9">
      <c r="A4007" s="65" t="s">
        <v>319</v>
      </c>
      <c r="B4007" s="2" t="s">
        <v>320</v>
      </c>
      <c r="C4007" s="68">
        <v>5914</v>
      </c>
      <c r="D4007" s="2" t="s">
        <v>9</v>
      </c>
      <c r="E4007" s="14" t="s">
        <v>1144</v>
      </c>
      <c r="F4007" s="69" t="s">
        <v>10</v>
      </c>
      <c r="G4007" s="3">
        <v>3</v>
      </c>
      <c r="H4007" s="3">
        <v>69</v>
      </c>
      <c r="I4007" s="10" t="str">
        <f t="shared" si="62"/>
        <v>05914</v>
      </c>
    </row>
    <row r="4008" spans="1:9">
      <c r="A4008" s="66"/>
      <c r="C4008" s="68">
        <v>5914</v>
      </c>
      <c r="D4008" s="2" t="s">
        <v>11</v>
      </c>
      <c r="E4008" s="14" t="s">
        <v>1144</v>
      </c>
      <c r="F4008" s="69" t="s">
        <v>12</v>
      </c>
      <c r="G4008" s="3"/>
      <c r="H4008" s="3"/>
      <c r="I4008" s="10" t="str">
        <f t="shared" si="62"/>
        <v>05914</v>
      </c>
    </row>
    <row r="4009" spans="1:9">
      <c r="A4009" s="66"/>
      <c r="C4009" s="68">
        <v>5914</v>
      </c>
      <c r="D4009" s="2" t="s">
        <v>13</v>
      </c>
      <c r="E4009" s="14" t="s">
        <v>1144</v>
      </c>
      <c r="F4009" s="69" t="s">
        <v>14</v>
      </c>
      <c r="G4009" s="3"/>
      <c r="H4009" s="3"/>
      <c r="I4009" s="10" t="str">
        <f t="shared" si="62"/>
        <v>05914</v>
      </c>
    </row>
    <row r="4010" spans="1:9">
      <c r="A4010" s="66"/>
      <c r="C4010" s="68">
        <v>5914</v>
      </c>
      <c r="D4010" s="2" t="s">
        <v>15</v>
      </c>
      <c r="E4010" s="15" t="s">
        <v>1145</v>
      </c>
      <c r="F4010" s="69" t="s">
        <v>16</v>
      </c>
      <c r="G4010" s="3"/>
      <c r="H4010" s="3"/>
      <c r="I4010" s="10" t="str">
        <f t="shared" si="62"/>
        <v>05914</v>
      </c>
    </row>
    <row r="4011" spans="1:9">
      <c r="A4011" s="66"/>
      <c r="C4011" s="68">
        <v>5914</v>
      </c>
      <c r="D4011" s="2" t="s">
        <v>17</v>
      </c>
      <c r="E4011" s="14" t="s">
        <v>1144</v>
      </c>
      <c r="F4011" s="69" t="s">
        <v>18</v>
      </c>
      <c r="G4011" s="3">
        <v>3</v>
      </c>
      <c r="H4011" s="3">
        <v>69</v>
      </c>
      <c r="I4011" s="10" t="str">
        <f t="shared" si="62"/>
        <v>05914</v>
      </c>
    </row>
    <row r="4012" spans="1:9">
      <c r="A4012" s="66"/>
      <c r="C4012" s="68">
        <v>5914</v>
      </c>
      <c r="D4012" s="2" t="s">
        <v>19</v>
      </c>
      <c r="E4012" s="14" t="s">
        <v>1144</v>
      </c>
      <c r="F4012" s="69" t="s">
        <v>20</v>
      </c>
      <c r="G4012" s="3"/>
      <c r="H4012" s="3"/>
      <c r="I4012" s="10" t="str">
        <f t="shared" si="62"/>
        <v>05914</v>
      </c>
    </row>
    <row r="4013" spans="1:9">
      <c r="A4013" s="66"/>
      <c r="C4013" s="68">
        <v>5914</v>
      </c>
      <c r="D4013" s="2" t="s">
        <v>21</v>
      </c>
      <c r="E4013" s="4"/>
      <c r="F4013" s="69" t="s">
        <v>22</v>
      </c>
      <c r="G4013" s="3">
        <v>138</v>
      </c>
      <c r="H4013" s="3">
        <v>14211</v>
      </c>
      <c r="I4013" s="10" t="str">
        <f t="shared" si="62"/>
        <v>05914</v>
      </c>
    </row>
    <row r="4014" spans="1:9">
      <c r="A4014" s="66"/>
      <c r="C4014" s="68">
        <v>5914</v>
      </c>
      <c r="D4014" s="2" t="s">
        <v>23</v>
      </c>
      <c r="E4014" s="17" t="s">
        <v>1147</v>
      </c>
      <c r="F4014" s="69" t="s">
        <v>24</v>
      </c>
      <c r="G4014" s="3">
        <v>5</v>
      </c>
      <c r="H4014" s="3">
        <v>280</v>
      </c>
      <c r="I4014" s="10" t="str">
        <f t="shared" si="62"/>
        <v>05914</v>
      </c>
    </row>
    <row r="4015" spans="1:9">
      <c r="A4015" s="66"/>
      <c r="C4015" s="68">
        <v>5914</v>
      </c>
      <c r="D4015" s="2" t="s">
        <v>25</v>
      </c>
      <c r="E4015" s="17" t="s">
        <v>1147</v>
      </c>
      <c r="F4015" s="69" t="s">
        <v>26</v>
      </c>
      <c r="G4015" s="3"/>
      <c r="H4015" s="3"/>
      <c r="I4015" s="10" t="str">
        <f t="shared" si="62"/>
        <v>05914</v>
      </c>
    </row>
    <row r="4016" spans="1:9">
      <c r="A4016" s="66"/>
      <c r="C4016" s="68">
        <v>5914</v>
      </c>
      <c r="D4016" s="2" t="s">
        <v>27</v>
      </c>
      <c r="E4016" s="17" t="s">
        <v>1147</v>
      </c>
      <c r="F4016" s="69" t="s">
        <v>28</v>
      </c>
      <c r="G4016" s="3"/>
      <c r="H4016" s="3"/>
      <c r="I4016" s="10" t="str">
        <f t="shared" si="62"/>
        <v>05914</v>
      </c>
    </row>
    <row r="4017" spans="1:9">
      <c r="A4017" s="66"/>
      <c r="C4017" s="68">
        <v>5914</v>
      </c>
      <c r="D4017" s="2" t="s">
        <v>29</v>
      </c>
      <c r="E4017" s="18" t="s">
        <v>1148</v>
      </c>
      <c r="F4017" s="69" t="s">
        <v>30</v>
      </c>
      <c r="G4017" s="3"/>
      <c r="H4017" s="3"/>
      <c r="I4017" s="10" t="str">
        <f t="shared" si="62"/>
        <v>05914</v>
      </c>
    </row>
    <row r="4018" spans="1:9">
      <c r="A4018" s="66"/>
      <c r="C4018" s="68">
        <v>5914</v>
      </c>
      <c r="D4018" s="2" t="s">
        <v>31</v>
      </c>
      <c r="E4018" s="18" t="s">
        <v>1148</v>
      </c>
      <c r="F4018" s="69" t="s">
        <v>32</v>
      </c>
      <c r="G4018" s="3">
        <v>1</v>
      </c>
      <c r="H4018" s="3"/>
      <c r="I4018" s="10" t="str">
        <f t="shared" si="62"/>
        <v>05914</v>
      </c>
    </row>
    <row r="4019" spans="1:9">
      <c r="A4019" s="66"/>
      <c r="C4019" s="68">
        <v>5914</v>
      </c>
      <c r="D4019" s="2" t="s">
        <v>33</v>
      </c>
      <c r="E4019" s="18" t="s">
        <v>1148</v>
      </c>
      <c r="F4019" s="69" t="s">
        <v>34</v>
      </c>
      <c r="G4019" s="3"/>
      <c r="H4019" s="3"/>
      <c r="I4019" s="10" t="str">
        <f t="shared" si="62"/>
        <v>05914</v>
      </c>
    </row>
    <row r="4020" spans="1:9">
      <c r="A4020" s="66"/>
      <c r="C4020" s="68">
        <v>5914</v>
      </c>
      <c r="D4020" s="2" t="s">
        <v>35</v>
      </c>
      <c r="E4020" s="19" t="s">
        <v>1150</v>
      </c>
      <c r="F4020" s="69" t="s">
        <v>36</v>
      </c>
      <c r="G4020" s="3">
        <v>2</v>
      </c>
      <c r="H4020" s="3"/>
      <c r="I4020" s="10" t="str">
        <f t="shared" si="62"/>
        <v>05914</v>
      </c>
    </row>
    <row r="4021" spans="1:9">
      <c r="A4021" s="66"/>
      <c r="C4021" s="68">
        <v>5914</v>
      </c>
      <c r="D4021" s="2" t="s">
        <v>37</v>
      </c>
      <c r="E4021" s="23" t="s">
        <v>1149</v>
      </c>
      <c r="F4021" s="69" t="s">
        <v>38</v>
      </c>
      <c r="G4021" s="3">
        <v>3</v>
      </c>
      <c r="H4021" s="3"/>
      <c r="I4021" s="10" t="str">
        <f t="shared" si="62"/>
        <v>05914</v>
      </c>
    </row>
    <row r="4022" spans="1:9">
      <c r="A4022" s="66"/>
      <c r="C4022" s="68">
        <v>5914</v>
      </c>
      <c r="D4022" s="2" t="s">
        <v>39</v>
      </c>
      <c r="E4022" s="23" t="s">
        <v>1149</v>
      </c>
      <c r="F4022" s="69" t="s">
        <v>40</v>
      </c>
      <c r="G4022" s="3">
        <v>2</v>
      </c>
      <c r="H4022" s="3"/>
      <c r="I4022" s="10" t="str">
        <f t="shared" si="62"/>
        <v>05914</v>
      </c>
    </row>
    <row r="4023" spans="1:9">
      <c r="A4023" s="66"/>
      <c r="C4023" s="68">
        <v>5914</v>
      </c>
      <c r="D4023" s="2" t="s">
        <v>41</v>
      </c>
      <c r="E4023" s="16" t="s">
        <v>1146</v>
      </c>
      <c r="F4023" s="69" t="s">
        <v>42</v>
      </c>
      <c r="G4023" s="3">
        <v>1</v>
      </c>
      <c r="H4023" s="3"/>
      <c r="I4023" s="10" t="str">
        <f t="shared" si="62"/>
        <v>05914</v>
      </c>
    </row>
    <row r="4024" spans="1:9">
      <c r="A4024" s="66"/>
      <c r="C4024" s="68">
        <v>5914</v>
      </c>
      <c r="D4024" s="2" t="s">
        <v>43</v>
      </c>
      <c r="E4024" s="16" t="s">
        <v>1146</v>
      </c>
      <c r="F4024" s="69" t="s">
        <v>44</v>
      </c>
      <c r="G4024" s="3"/>
      <c r="H4024" s="3"/>
      <c r="I4024" s="10" t="str">
        <f t="shared" si="62"/>
        <v>05914</v>
      </c>
    </row>
    <row r="4025" spans="1:9">
      <c r="A4025" s="66"/>
      <c r="C4025" s="68">
        <v>5914</v>
      </c>
      <c r="D4025" s="2" t="s">
        <v>45</v>
      </c>
      <c r="E4025" s="16" t="s">
        <v>1146</v>
      </c>
      <c r="F4025" s="69" t="s">
        <v>46</v>
      </c>
      <c r="G4025" s="3"/>
      <c r="H4025" s="3"/>
      <c r="I4025" s="10" t="str">
        <f t="shared" si="62"/>
        <v>05914</v>
      </c>
    </row>
    <row r="4026" spans="1:9">
      <c r="A4026" s="66"/>
      <c r="C4026" s="68">
        <v>5914</v>
      </c>
      <c r="D4026" s="2" t="s">
        <v>47</v>
      </c>
      <c r="E4026" s="16" t="s">
        <v>1146</v>
      </c>
      <c r="F4026" s="69" t="s">
        <v>48</v>
      </c>
      <c r="G4026" s="3">
        <v>5</v>
      </c>
      <c r="H4026" s="3"/>
      <c r="I4026" s="10" t="str">
        <f t="shared" si="62"/>
        <v>05914</v>
      </c>
    </row>
    <row r="4027" spans="1:9">
      <c r="A4027" s="66"/>
      <c r="C4027" s="68">
        <v>5914</v>
      </c>
      <c r="D4027" s="2" t="s">
        <v>49</v>
      </c>
      <c r="E4027" s="14" t="s">
        <v>1144</v>
      </c>
      <c r="F4027" s="69" t="s">
        <v>50</v>
      </c>
      <c r="G4027" s="3">
        <v>5</v>
      </c>
      <c r="H4027" s="3">
        <v>198</v>
      </c>
      <c r="I4027" s="10" t="str">
        <f t="shared" si="62"/>
        <v>05914</v>
      </c>
    </row>
    <row r="4028" spans="1:9">
      <c r="A4028" s="66"/>
      <c r="C4028" s="68">
        <v>5914</v>
      </c>
      <c r="D4028" s="2" t="s">
        <v>51</v>
      </c>
      <c r="E4028" s="15" t="s">
        <v>1145</v>
      </c>
      <c r="F4028" s="69" t="s">
        <v>52</v>
      </c>
      <c r="G4028" s="3">
        <v>18</v>
      </c>
      <c r="H4028" s="3">
        <v>4032</v>
      </c>
      <c r="I4028" s="10" t="str">
        <f t="shared" si="62"/>
        <v>05914</v>
      </c>
    </row>
    <row r="4029" spans="1:9">
      <c r="A4029" s="66"/>
      <c r="C4029" s="68">
        <v>5914</v>
      </c>
      <c r="D4029" s="2" t="s">
        <v>53</v>
      </c>
      <c r="E4029" s="15" t="s">
        <v>1145</v>
      </c>
      <c r="F4029" s="69" t="s">
        <v>54</v>
      </c>
      <c r="G4029" s="3">
        <v>49</v>
      </c>
      <c r="H4029" s="3">
        <v>4302</v>
      </c>
      <c r="I4029" s="10" t="str">
        <f t="shared" si="62"/>
        <v>05914</v>
      </c>
    </row>
    <row r="4030" spans="1:9">
      <c r="A4030" s="66"/>
      <c r="C4030" s="68">
        <v>5914</v>
      </c>
      <c r="D4030" s="2" t="s">
        <v>55</v>
      </c>
      <c r="E4030" s="21" t="s">
        <v>1152</v>
      </c>
      <c r="F4030" s="69" t="s">
        <v>56</v>
      </c>
      <c r="G4030" s="3">
        <v>4</v>
      </c>
      <c r="H4030" s="3">
        <v>500</v>
      </c>
      <c r="I4030" s="10" t="str">
        <f t="shared" si="62"/>
        <v>05914</v>
      </c>
    </row>
    <row r="4031" spans="1:9">
      <c r="A4031" s="66"/>
      <c r="C4031" s="68">
        <v>5914</v>
      </c>
      <c r="D4031" s="2" t="s">
        <v>57</v>
      </c>
      <c r="E4031" s="21" t="s">
        <v>1152</v>
      </c>
      <c r="F4031" s="69" t="s">
        <v>58</v>
      </c>
      <c r="G4031" s="3">
        <v>4</v>
      </c>
      <c r="H4031" s="3">
        <v>842</v>
      </c>
      <c r="I4031" s="10" t="str">
        <f t="shared" si="62"/>
        <v>05914</v>
      </c>
    </row>
    <row r="4032" spans="1:9">
      <c r="A4032" s="66"/>
      <c r="C4032" s="68">
        <v>5914</v>
      </c>
      <c r="D4032" s="2" t="s">
        <v>59</v>
      </c>
      <c r="E4032" s="21" t="s">
        <v>1152</v>
      </c>
      <c r="F4032" s="69" t="s">
        <v>60</v>
      </c>
      <c r="G4032" s="3">
        <v>21</v>
      </c>
      <c r="H4032" s="3"/>
      <c r="I4032" s="10" t="str">
        <f t="shared" si="62"/>
        <v>05914</v>
      </c>
    </row>
    <row r="4033" spans="1:9">
      <c r="A4033" s="66"/>
      <c r="C4033" s="68">
        <v>5914</v>
      </c>
      <c r="D4033" s="2" t="s">
        <v>61</v>
      </c>
      <c r="E4033" s="20" t="s">
        <v>1151</v>
      </c>
      <c r="F4033" s="69" t="s">
        <v>62</v>
      </c>
      <c r="G4033" s="3">
        <v>5</v>
      </c>
      <c r="H4033" s="3">
        <v>281</v>
      </c>
      <c r="I4033" s="10" t="str">
        <f t="shared" si="62"/>
        <v>05914</v>
      </c>
    </row>
    <row r="4034" spans="1:9">
      <c r="A4034" s="66"/>
      <c r="C4034" s="68">
        <v>5914</v>
      </c>
      <c r="D4034" s="2" t="s">
        <v>63</v>
      </c>
      <c r="E4034" s="20" t="s">
        <v>1151</v>
      </c>
      <c r="F4034" s="69" t="s">
        <v>64</v>
      </c>
      <c r="G4034" s="3"/>
      <c r="H4034" s="3"/>
      <c r="I4034" s="10" t="str">
        <f t="shared" si="62"/>
        <v>05914</v>
      </c>
    </row>
    <row r="4035" spans="1:9">
      <c r="A4035" s="66"/>
      <c r="C4035" s="68">
        <v>5914</v>
      </c>
      <c r="D4035" s="2" t="s">
        <v>65</v>
      </c>
      <c r="E4035" s="19" t="s">
        <v>1150</v>
      </c>
      <c r="F4035" s="69" t="s">
        <v>66</v>
      </c>
      <c r="G4035" s="3">
        <v>1</v>
      </c>
      <c r="H4035" s="3"/>
      <c r="I4035" s="10" t="str">
        <f t="shared" si="62"/>
        <v>05914</v>
      </c>
    </row>
    <row r="4036" spans="1:9">
      <c r="A4036" s="66"/>
      <c r="C4036" s="68">
        <v>5914</v>
      </c>
      <c r="D4036" s="2" t="s">
        <v>67</v>
      </c>
      <c r="E4036" s="22" t="s">
        <v>1153</v>
      </c>
      <c r="F4036" s="69" t="s">
        <v>68</v>
      </c>
      <c r="G4036" s="3">
        <v>4</v>
      </c>
      <c r="H4036" s="3">
        <v>90</v>
      </c>
      <c r="I4036" s="10" t="str">
        <f t="shared" si="62"/>
        <v>05914</v>
      </c>
    </row>
    <row r="4037" spans="1:9">
      <c r="A4037" s="66"/>
      <c r="C4037" s="68">
        <v>5914</v>
      </c>
      <c r="D4037" s="2" t="s">
        <v>69</v>
      </c>
      <c r="E4037" s="21" t="s">
        <v>1152</v>
      </c>
      <c r="F4037" s="69" t="s">
        <v>70</v>
      </c>
      <c r="G4037" s="3">
        <v>8</v>
      </c>
      <c r="H4037" s="3">
        <v>417</v>
      </c>
      <c r="I4037" s="10" t="str">
        <f t="shared" si="62"/>
        <v>05914</v>
      </c>
    </row>
    <row r="4038" spans="1:9">
      <c r="A4038" s="66"/>
      <c r="C4038" s="66">
        <v>5914</v>
      </c>
      <c r="E4038" s="71"/>
      <c r="F4038" s="69" t="s">
        <v>71</v>
      </c>
      <c r="G4038" s="3">
        <v>141</v>
      </c>
      <c r="H4038" s="3">
        <v>14280</v>
      </c>
      <c r="I4038" s="10" t="str">
        <f t="shared" si="62"/>
        <v>05914</v>
      </c>
    </row>
    <row r="4039" spans="1:9">
      <c r="A4039" s="65" t="s">
        <v>321</v>
      </c>
      <c r="B4039" s="2" t="s">
        <v>322</v>
      </c>
      <c r="C4039" s="68">
        <v>5915</v>
      </c>
      <c r="D4039" s="2" t="s">
        <v>9</v>
      </c>
      <c r="E4039" s="14" t="s">
        <v>1144</v>
      </c>
      <c r="F4039" s="69" t="s">
        <v>10</v>
      </c>
      <c r="G4039" s="3"/>
      <c r="H4039" s="3"/>
      <c r="I4039" s="10" t="str">
        <f t="shared" si="62"/>
        <v>05915</v>
      </c>
    </row>
    <row r="4040" spans="1:9">
      <c r="A4040" s="66"/>
      <c r="C4040" s="68">
        <v>5915</v>
      </c>
      <c r="D4040" s="2" t="s">
        <v>11</v>
      </c>
      <c r="E4040" s="14" t="s">
        <v>1144</v>
      </c>
      <c r="F4040" s="69" t="s">
        <v>12</v>
      </c>
      <c r="G4040" s="3"/>
      <c r="H4040" s="3"/>
      <c r="I4040" s="10" t="str">
        <f t="shared" si="62"/>
        <v>05915</v>
      </c>
    </row>
    <row r="4041" spans="1:9">
      <c r="A4041" s="66"/>
      <c r="C4041" s="68">
        <v>5915</v>
      </c>
      <c r="D4041" s="2" t="s">
        <v>13</v>
      </c>
      <c r="E4041" s="14" t="s">
        <v>1144</v>
      </c>
      <c r="F4041" s="69" t="s">
        <v>14</v>
      </c>
      <c r="G4041" s="3"/>
      <c r="H4041" s="3"/>
      <c r="I4041" s="10" t="str">
        <f t="shared" ref="I4041:I4104" si="63">IF(A4041="",I4040,A4041)</f>
        <v>05915</v>
      </c>
    </row>
    <row r="4042" spans="1:9">
      <c r="A4042" s="66"/>
      <c r="C4042" s="68">
        <v>5915</v>
      </c>
      <c r="D4042" s="2" t="s">
        <v>15</v>
      </c>
      <c r="E4042" s="15" t="s">
        <v>1145</v>
      </c>
      <c r="F4042" s="69" t="s">
        <v>16</v>
      </c>
      <c r="G4042" s="3"/>
      <c r="H4042" s="3"/>
      <c r="I4042" s="10" t="str">
        <f t="shared" si="63"/>
        <v>05915</v>
      </c>
    </row>
    <row r="4043" spans="1:9">
      <c r="A4043" s="66"/>
      <c r="C4043" s="68">
        <v>5915</v>
      </c>
      <c r="D4043" s="2" t="s">
        <v>17</v>
      </c>
      <c r="E4043" s="14" t="s">
        <v>1144</v>
      </c>
      <c r="F4043" s="69" t="s">
        <v>18</v>
      </c>
      <c r="G4043" s="3"/>
      <c r="H4043" s="3"/>
      <c r="I4043" s="10" t="str">
        <f t="shared" si="63"/>
        <v>05915</v>
      </c>
    </row>
    <row r="4044" spans="1:9">
      <c r="A4044" s="66"/>
      <c r="C4044" s="68">
        <v>5915</v>
      </c>
      <c r="D4044" s="2" t="s">
        <v>19</v>
      </c>
      <c r="E4044" s="14" t="s">
        <v>1144</v>
      </c>
      <c r="F4044" s="69" t="s">
        <v>20</v>
      </c>
      <c r="G4044" s="3"/>
      <c r="H4044" s="3"/>
      <c r="I4044" s="10" t="str">
        <f t="shared" si="63"/>
        <v>05915</v>
      </c>
    </row>
    <row r="4045" spans="1:9">
      <c r="A4045" s="66"/>
      <c r="C4045" s="68">
        <v>5915</v>
      </c>
      <c r="D4045" s="2" t="s">
        <v>21</v>
      </c>
      <c r="E4045" s="4"/>
      <c r="F4045" s="69" t="s">
        <v>22</v>
      </c>
      <c r="G4045" s="3">
        <v>82</v>
      </c>
      <c r="H4045" s="3">
        <v>8967</v>
      </c>
      <c r="I4045" s="10" t="str">
        <f t="shared" si="63"/>
        <v>05915</v>
      </c>
    </row>
    <row r="4046" spans="1:9">
      <c r="A4046" s="66"/>
      <c r="C4046" s="68">
        <v>5915</v>
      </c>
      <c r="D4046" s="2" t="s">
        <v>23</v>
      </c>
      <c r="E4046" s="17" t="s">
        <v>1147</v>
      </c>
      <c r="F4046" s="69" t="s">
        <v>24</v>
      </c>
      <c r="G4046" s="3">
        <v>14</v>
      </c>
      <c r="H4046" s="3">
        <v>1084</v>
      </c>
      <c r="I4046" s="10" t="str">
        <f t="shared" si="63"/>
        <v>05915</v>
      </c>
    </row>
    <row r="4047" spans="1:9">
      <c r="A4047" s="66"/>
      <c r="C4047" s="68">
        <v>5915</v>
      </c>
      <c r="D4047" s="2" t="s">
        <v>25</v>
      </c>
      <c r="E4047" s="17" t="s">
        <v>1147</v>
      </c>
      <c r="F4047" s="69" t="s">
        <v>26</v>
      </c>
      <c r="G4047" s="3"/>
      <c r="H4047" s="3"/>
      <c r="I4047" s="10" t="str">
        <f t="shared" si="63"/>
        <v>05915</v>
      </c>
    </row>
    <row r="4048" spans="1:9">
      <c r="A4048" s="66"/>
      <c r="C4048" s="68">
        <v>5915</v>
      </c>
      <c r="D4048" s="2" t="s">
        <v>27</v>
      </c>
      <c r="E4048" s="17" t="s">
        <v>1147</v>
      </c>
      <c r="F4048" s="69" t="s">
        <v>28</v>
      </c>
      <c r="G4048" s="3"/>
      <c r="H4048" s="3"/>
      <c r="I4048" s="10" t="str">
        <f t="shared" si="63"/>
        <v>05915</v>
      </c>
    </row>
    <row r="4049" spans="1:9">
      <c r="A4049" s="66"/>
      <c r="C4049" s="68">
        <v>5915</v>
      </c>
      <c r="D4049" s="2" t="s">
        <v>29</v>
      </c>
      <c r="E4049" s="18" t="s">
        <v>1148</v>
      </c>
      <c r="F4049" s="69" t="s">
        <v>30</v>
      </c>
      <c r="G4049" s="3"/>
      <c r="H4049" s="3"/>
      <c r="I4049" s="10" t="str">
        <f t="shared" si="63"/>
        <v>05915</v>
      </c>
    </row>
    <row r="4050" spans="1:9">
      <c r="A4050" s="66"/>
      <c r="C4050" s="68">
        <v>5915</v>
      </c>
      <c r="D4050" s="2" t="s">
        <v>31</v>
      </c>
      <c r="E4050" s="18" t="s">
        <v>1148</v>
      </c>
      <c r="F4050" s="69" t="s">
        <v>32</v>
      </c>
      <c r="G4050" s="3">
        <v>1</v>
      </c>
      <c r="H4050" s="3"/>
      <c r="I4050" s="10" t="str">
        <f t="shared" si="63"/>
        <v>05915</v>
      </c>
    </row>
    <row r="4051" spans="1:9">
      <c r="A4051" s="66"/>
      <c r="C4051" s="68">
        <v>5915</v>
      </c>
      <c r="D4051" s="2" t="s">
        <v>33</v>
      </c>
      <c r="E4051" s="18" t="s">
        <v>1148</v>
      </c>
      <c r="F4051" s="69" t="s">
        <v>34</v>
      </c>
      <c r="G4051" s="3"/>
      <c r="H4051" s="3"/>
      <c r="I4051" s="10" t="str">
        <f t="shared" si="63"/>
        <v>05915</v>
      </c>
    </row>
    <row r="4052" spans="1:9">
      <c r="A4052" s="66"/>
      <c r="C4052" s="68">
        <v>5915</v>
      </c>
      <c r="D4052" s="2" t="s">
        <v>35</v>
      </c>
      <c r="E4052" s="19" t="s">
        <v>1150</v>
      </c>
      <c r="F4052" s="69" t="s">
        <v>36</v>
      </c>
      <c r="G4052" s="3"/>
      <c r="H4052" s="3"/>
      <c r="I4052" s="10" t="str">
        <f t="shared" si="63"/>
        <v>05915</v>
      </c>
    </row>
    <row r="4053" spans="1:9">
      <c r="A4053" s="66"/>
      <c r="C4053" s="68">
        <v>5915</v>
      </c>
      <c r="D4053" s="2" t="s">
        <v>37</v>
      </c>
      <c r="E4053" s="23" t="s">
        <v>1149</v>
      </c>
      <c r="F4053" s="69" t="s">
        <v>38</v>
      </c>
      <c r="G4053" s="3"/>
      <c r="H4053" s="3"/>
      <c r="I4053" s="10" t="str">
        <f t="shared" si="63"/>
        <v>05915</v>
      </c>
    </row>
    <row r="4054" spans="1:9">
      <c r="A4054" s="66"/>
      <c r="C4054" s="68">
        <v>5915</v>
      </c>
      <c r="D4054" s="2" t="s">
        <v>39</v>
      </c>
      <c r="E4054" s="23" t="s">
        <v>1149</v>
      </c>
      <c r="F4054" s="69" t="s">
        <v>40</v>
      </c>
      <c r="G4054" s="3">
        <v>4</v>
      </c>
      <c r="H4054" s="3"/>
      <c r="I4054" s="10" t="str">
        <f t="shared" si="63"/>
        <v>05915</v>
      </c>
    </row>
    <row r="4055" spans="1:9">
      <c r="A4055" s="66"/>
      <c r="C4055" s="68">
        <v>5915</v>
      </c>
      <c r="D4055" s="2" t="s">
        <v>41</v>
      </c>
      <c r="E4055" s="16" t="s">
        <v>1146</v>
      </c>
      <c r="F4055" s="69" t="s">
        <v>42</v>
      </c>
      <c r="G4055" s="3"/>
      <c r="H4055" s="3"/>
      <c r="I4055" s="10" t="str">
        <f t="shared" si="63"/>
        <v>05915</v>
      </c>
    </row>
    <row r="4056" spans="1:9">
      <c r="A4056" s="66"/>
      <c r="C4056" s="68">
        <v>5915</v>
      </c>
      <c r="D4056" s="2" t="s">
        <v>43</v>
      </c>
      <c r="E4056" s="16" t="s">
        <v>1146</v>
      </c>
      <c r="F4056" s="69" t="s">
        <v>44</v>
      </c>
      <c r="G4056" s="3">
        <v>6</v>
      </c>
      <c r="H4056" s="3">
        <v>1100</v>
      </c>
      <c r="I4056" s="10" t="str">
        <f t="shared" si="63"/>
        <v>05915</v>
      </c>
    </row>
    <row r="4057" spans="1:9">
      <c r="A4057" s="66"/>
      <c r="C4057" s="68">
        <v>5915</v>
      </c>
      <c r="D4057" s="2" t="s">
        <v>45</v>
      </c>
      <c r="E4057" s="16" t="s">
        <v>1146</v>
      </c>
      <c r="F4057" s="69" t="s">
        <v>46</v>
      </c>
      <c r="G4057" s="3">
        <v>1</v>
      </c>
      <c r="H4057" s="3"/>
      <c r="I4057" s="10" t="str">
        <f t="shared" si="63"/>
        <v>05915</v>
      </c>
    </row>
    <row r="4058" spans="1:9">
      <c r="A4058" s="66"/>
      <c r="C4058" s="68">
        <v>5915</v>
      </c>
      <c r="D4058" s="2" t="s">
        <v>47</v>
      </c>
      <c r="E4058" s="16" t="s">
        <v>1146</v>
      </c>
      <c r="F4058" s="69" t="s">
        <v>48</v>
      </c>
      <c r="G4058" s="3">
        <v>5</v>
      </c>
      <c r="H4058" s="3">
        <v>531</v>
      </c>
      <c r="I4058" s="10" t="str">
        <f t="shared" si="63"/>
        <v>05915</v>
      </c>
    </row>
    <row r="4059" spans="1:9">
      <c r="A4059" s="66"/>
      <c r="C4059" s="68">
        <v>5915</v>
      </c>
      <c r="D4059" s="2" t="s">
        <v>49</v>
      </c>
      <c r="E4059" s="14" t="s">
        <v>1144</v>
      </c>
      <c r="F4059" s="69" t="s">
        <v>50</v>
      </c>
      <c r="G4059" s="3">
        <v>8</v>
      </c>
      <c r="H4059" s="3">
        <v>573</v>
      </c>
      <c r="I4059" s="10" t="str">
        <f t="shared" si="63"/>
        <v>05915</v>
      </c>
    </row>
    <row r="4060" spans="1:9">
      <c r="A4060" s="66"/>
      <c r="C4060" s="68">
        <v>5915</v>
      </c>
      <c r="D4060" s="2" t="s">
        <v>51</v>
      </c>
      <c r="E4060" s="15" t="s">
        <v>1145</v>
      </c>
      <c r="F4060" s="69" t="s">
        <v>52</v>
      </c>
      <c r="G4060" s="3">
        <v>8</v>
      </c>
      <c r="H4060" s="3"/>
      <c r="I4060" s="10" t="str">
        <f t="shared" si="63"/>
        <v>05915</v>
      </c>
    </row>
    <row r="4061" spans="1:9">
      <c r="A4061" s="66"/>
      <c r="C4061" s="68">
        <v>5915</v>
      </c>
      <c r="D4061" s="2" t="s">
        <v>53</v>
      </c>
      <c r="E4061" s="15" t="s">
        <v>1145</v>
      </c>
      <c r="F4061" s="69" t="s">
        <v>54</v>
      </c>
      <c r="G4061" s="3">
        <v>9</v>
      </c>
      <c r="H4061" s="3">
        <v>411</v>
      </c>
      <c r="I4061" s="10" t="str">
        <f t="shared" si="63"/>
        <v>05915</v>
      </c>
    </row>
    <row r="4062" spans="1:9">
      <c r="A4062" s="66"/>
      <c r="C4062" s="68">
        <v>5915</v>
      </c>
      <c r="D4062" s="2" t="s">
        <v>55</v>
      </c>
      <c r="E4062" s="21" t="s">
        <v>1152</v>
      </c>
      <c r="F4062" s="69" t="s">
        <v>56</v>
      </c>
      <c r="G4062" s="3">
        <v>3</v>
      </c>
      <c r="H4062" s="3">
        <v>187</v>
      </c>
      <c r="I4062" s="10" t="str">
        <f t="shared" si="63"/>
        <v>05915</v>
      </c>
    </row>
    <row r="4063" spans="1:9">
      <c r="A4063" s="66"/>
      <c r="C4063" s="68">
        <v>5915</v>
      </c>
      <c r="D4063" s="2" t="s">
        <v>57</v>
      </c>
      <c r="E4063" s="21" t="s">
        <v>1152</v>
      </c>
      <c r="F4063" s="69" t="s">
        <v>58</v>
      </c>
      <c r="G4063" s="3">
        <v>1</v>
      </c>
      <c r="H4063" s="3"/>
      <c r="I4063" s="10" t="str">
        <f t="shared" si="63"/>
        <v>05915</v>
      </c>
    </row>
    <row r="4064" spans="1:9">
      <c r="A4064" s="66"/>
      <c r="C4064" s="68">
        <v>5915</v>
      </c>
      <c r="D4064" s="2" t="s">
        <v>59</v>
      </c>
      <c r="E4064" s="21" t="s">
        <v>1152</v>
      </c>
      <c r="F4064" s="69" t="s">
        <v>60</v>
      </c>
      <c r="G4064" s="3">
        <v>8</v>
      </c>
      <c r="H4064" s="3">
        <v>605</v>
      </c>
      <c r="I4064" s="10" t="str">
        <f t="shared" si="63"/>
        <v>05915</v>
      </c>
    </row>
    <row r="4065" spans="1:9">
      <c r="A4065" s="66"/>
      <c r="C4065" s="68">
        <v>5915</v>
      </c>
      <c r="D4065" s="2" t="s">
        <v>61</v>
      </c>
      <c r="E4065" s="20" t="s">
        <v>1151</v>
      </c>
      <c r="F4065" s="69" t="s">
        <v>62</v>
      </c>
      <c r="G4065" s="3">
        <v>4</v>
      </c>
      <c r="H4065" s="3"/>
      <c r="I4065" s="10" t="str">
        <f t="shared" si="63"/>
        <v>05915</v>
      </c>
    </row>
    <row r="4066" spans="1:9">
      <c r="A4066" s="66"/>
      <c r="C4066" s="68">
        <v>5915</v>
      </c>
      <c r="D4066" s="2" t="s">
        <v>63</v>
      </c>
      <c r="E4066" s="20" t="s">
        <v>1151</v>
      </c>
      <c r="F4066" s="69" t="s">
        <v>64</v>
      </c>
      <c r="G4066" s="3"/>
      <c r="H4066" s="3"/>
      <c r="I4066" s="10" t="str">
        <f t="shared" si="63"/>
        <v>05915</v>
      </c>
    </row>
    <row r="4067" spans="1:9">
      <c r="A4067" s="66"/>
      <c r="C4067" s="68">
        <v>5915</v>
      </c>
      <c r="D4067" s="2" t="s">
        <v>65</v>
      </c>
      <c r="E4067" s="19" t="s">
        <v>1150</v>
      </c>
      <c r="F4067" s="69" t="s">
        <v>66</v>
      </c>
      <c r="G4067" s="3"/>
      <c r="H4067" s="3"/>
      <c r="I4067" s="10" t="str">
        <f t="shared" si="63"/>
        <v>05915</v>
      </c>
    </row>
    <row r="4068" spans="1:9">
      <c r="A4068" s="66"/>
      <c r="C4068" s="68">
        <v>5915</v>
      </c>
      <c r="D4068" s="2" t="s">
        <v>67</v>
      </c>
      <c r="E4068" s="22" t="s">
        <v>1153</v>
      </c>
      <c r="F4068" s="69" t="s">
        <v>68</v>
      </c>
      <c r="G4068" s="3">
        <v>4</v>
      </c>
      <c r="H4068" s="3">
        <v>181</v>
      </c>
      <c r="I4068" s="10" t="str">
        <f t="shared" si="63"/>
        <v>05915</v>
      </c>
    </row>
    <row r="4069" spans="1:9">
      <c r="A4069" s="66"/>
      <c r="C4069" s="68">
        <v>5915</v>
      </c>
      <c r="D4069" s="2" t="s">
        <v>69</v>
      </c>
      <c r="E4069" s="21" t="s">
        <v>1152</v>
      </c>
      <c r="F4069" s="69" t="s">
        <v>70</v>
      </c>
      <c r="G4069" s="3">
        <v>6</v>
      </c>
      <c r="H4069" s="3"/>
      <c r="I4069" s="10" t="str">
        <f t="shared" si="63"/>
        <v>05915</v>
      </c>
    </row>
    <row r="4070" spans="1:9">
      <c r="A4070" s="66"/>
      <c r="C4070" s="66">
        <v>5915</v>
      </c>
      <c r="E4070" s="71"/>
      <c r="F4070" s="69" t="s">
        <v>71</v>
      </c>
      <c r="G4070" s="3">
        <v>82</v>
      </c>
      <c r="H4070" s="3">
        <v>8967</v>
      </c>
      <c r="I4070" s="10" t="str">
        <f t="shared" si="63"/>
        <v>05915</v>
      </c>
    </row>
    <row r="4071" spans="1:9">
      <c r="A4071" s="65" t="s">
        <v>323</v>
      </c>
      <c r="B4071" s="2" t="s">
        <v>324</v>
      </c>
      <c r="C4071" s="68">
        <v>5916</v>
      </c>
      <c r="D4071" s="2" t="s">
        <v>9</v>
      </c>
      <c r="E4071" s="14" t="s">
        <v>1144</v>
      </c>
      <c r="F4071" s="69" t="s">
        <v>10</v>
      </c>
      <c r="G4071" s="3">
        <v>1</v>
      </c>
      <c r="H4071" s="3"/>
      <c r="I4071" s="10" t="str">
        <f t="shared" si="63"/>
        <v>05916</v>
      </c>
    </row>
    <row r="4072" spans="1:9">
      <c r="A4072" s="66"/>
      <c r="C4072" s="68">
        <v>5916</v>
      </c>
      <c r="D4072" s="2" t="s">
        <v>11</v>
      </c>
      <c r="E4072" s="14" t="s">
        <v>1144</v>
      </c>
      <c r="F4072" s="69" t="s">
        <v>12</v>
      </c>
      <c r="G4072" s="3"/>
      <c r="H4072" s="3"/>
      <c r="I4072" s="10" t="str">
        <f t="shared" si="63"/>
        <v>05916</v>
      </c>
    </row>
    <row r="4073" spans="1:9">
      <c r="A4073" s="66"/>
      <c r="C4073" s="68">
        <v>5916</v>
      </c>
      <c r="D4073" s="2" t="s">
        <v>13</v>
      </c>
      <c r="E4073" s="14" t="s">
        <v>1144</v>
      </c>
      <c r="F4073" s="69" t="s">
        <v>14</v>
      </c>
      <c r="G4073" s="3"/>
      <c r="H4073" s="3"/>
      <c r="I4073" s="10" t="str">
        <f t="shared" si="63"/>
        <v>05916</v>
      </c>
    </row>
    <row r="4074" spans="1:9">
      <c r="A4074" s="66"/>
      <c r="C4074" s="68">
        <v>5916</v>
      </c>
      <c r="D4074" s="2" t="s">
        <v>15</v>
      </c>
      <c r="E4074" s="15" t="s">
        <v>1145</v>
      </c>
      <c r="F4074" s="69" t="s">
        <v>16</v>
      </c>
      <c r="G4074" s="3"/>
      <c r="H4074" s="3"/>
      <c r="I4074" s="10" t="str">
        <f t="shared" si="63"/>
        <v>05916</v>
      </c>
    </row>
    <row r="4075" spans="1:9">
      <c r="A4075" s="66"/>
      <c r="C4075" s="68">
        <v>5916</v>
      </c>
      <c r="D4075" s="2" t="s">
        <v>17</v>
      </c>
      <c r="E4075" s="14" t="s">
        <v>1144</v>
      </c>
      <c r="F4075" s="69" t="s">
        <v>18</v>
      </c>
      <c r="G4075" s="3">
        <v>1</v>
      </c>
      <c r="H4075" s="3"/>
      <c r="I4075" s="10" t="str">
        <f t="shared" si="63"/>
        <v>05916</v>
      </c>
    </row>
    <row r="4076" spans="1:9">
      <c r="A4076" s="66"/>
      <c r="C4076" s="68">
        <v>5916</v>
      </c>
      <c r="D4076" s="2" t="s">
        <v>19</v>
      </c>
      <c r="E4076" s="14" t="s">
        <v>1144</v>
      </c>
      <c r="F4076" s="69" t="s">
        <v>20</v>
      </c>
      <c r="G4076" s="3"/>
      <c r="H4076" s="3"/>
      <c r="I4076" s="10" t="str">
        <f t="shared" si="63"/>
        <v>05916</v>
      </c>
    </row>
    <row r="4077" spans="1:9">
      <c r="A4077" s="66"/>
      <c r="C4077" s="68">
        <v>5916</v>
      </c>
      <c r="D4077" s="2" t="s">
        <v>21</v>
      </c>
      <c r="E4077" s="4"/>
      <c r="F4077" s="69" t="s">
        <v>22</v>
      </c>
      <c r="G4077" s="3">
        <v>46</v>
      </c>
      <c r="H4077" s="3"/>
      <c r="I4077" s="10" t="str">
        <f t="shared" si="63"/>
        <v>05916</v>
      </c>
    </row>
    <row r="4078" spans="1:9">
      <c r="A4078" s="66"/>
      <c r="C4078" s="68">
        <v>5916</v>
      </c>
      <c r="D4078" s="2" t="s">
        <v>23</v>
      </c>
      <c r="E4078" s="17" t="s">
        <v>1147</v>
      </c>
      <c r="F4078" s="69" t="s">
        <v>24</v>
      </c>
      <c r="G4078" s="3">
        <v>3</v>
      </c>
      <c r="H4078" s="3"/>
      <c r="I4078" s="10" t="str">
        <f t="shared" si="63"/>
        <v>05916</v>
      </c>
    </row>
    <row r="4079" spans="1:9">
      <c r="A4079" s="66"/>
      <c r="C4079" s="68">
        <v>5916</v>
      </c>
      <c r="D4079" s="2" t="s">
        <v>25</v>
      </c>
      <c r="E4079" s="17" t="s">
        <v>1147</v>
      </c>
      <c r="F4079" s="69" t="s">
        <v>26</v>
      </c>
      <c r="G4079" s="3"/>
      <c r="H4079" s="3"/>
      <c r="I4079" s="10" t="str">
        <f t="shared" si="63"/>
        <v>05916</v>
      </c>
    </row>
    <row r="4080" spans="1:9">
      <c r="A4080" s="66"/>
      <c r="C4080" s="68">
        <v>5916</v>
      </c>
      <c r="D4080" s="2" t="s">
        <v>27</v>
      </c>
      <c r="E4080" s="17" t="s">
        <v>1147</v>
      </c>
      <c r="F4080" s="69" t="s">
        <v>28</v>
      </c>
      <c r="G4080" s="3"/>
      <c r="H4080" s="3"/>
      <c r="I4080" s="10" t="str">
        <f t="shared" si="63"/>
        <v>05916</v>
      </c>
    </row>
    <row r="4081" spans="1:9">
      <c r="A4081" s="66"/>
      <c r="C4081" s="68">
        <v>5916</v>
      </c>
      <c r="D4081" s="2" t="s">
        <v>29</v>
      </c>
      <c r="E4081" s="18" t="s">
        <v>1148</v>
      </c>
      <c r="F4081" s="69" t="s">
        <v>30</v>
      </c>
      <c r="G4081" s="3"/>
      <c r="H4081" s="3"/>
      <c r="I4081" s="10" t="str">
        <f t="shared" si="63"/>
        <v>05916</v>
      </c>
    </row>
    <row r="4082" spans="1:9">
      <c r="A4082" s="66"/>
      <c r="C4082" s="68">
        <v>5916</v>
      </c>
      <c r="D4082" s="2" t="s">
        <v>31</v>
      </c>
      <c r="E4082" s="18" t="s">
        <v>1148</v>
      </c>
      <c r="F4082" s="69" t="s">
        <v>32</v>
      </c>
      <c r="G4082" s="3"/>
      <c r="H4082" s="3"/>
      <c r="I4082" s="10" t="str">
        <f t="shared" si="63"/>
        <v>05916</v>
      </c>
    </row>
    <row r="4083" spans="1:9">
      <c r="A4083" s="66"/>
      <c r="C4083" s="68">
        <v>5916</v>
      </c>
      <c r="D4083" s="2" t="s">
        <v>33</v>
      </c>
      <c r="E4083" s="18" t="s">
        <v>1148</v>
      </c>
      <c r="F4083" s="69" t="s">
        <v>34</v>
      </c>
      <c r="G4083" s="3"/>
      <c r="H4083" s="3"/>
      <c r="I4083" s="10" t="str">
        <f t="shared" si="63"/>
        <v>05916</v>
      </c>
    </row>
    <row r="4084" spans="1:9">
      <c r="A4084" s="66"/>
      <c r="C4084" s="68">
        <v>5916</v>
      </c>
      <c r="D4084" s="2" t="s">
        <v>35</v>
      </c>
      <c r="E4084" s="19" t="s">
        <v>1150</v>
      </c>
      <c r="F4084" s="69" t="s">
        <v>36</v>
      </c>
      <c r="G4084" s="3">
        <v>1</v>
      </c>
      <c r="H4084" s="3"/>
      <c r="I4084" s="10" t="str">
        <f t="shared" si="63"/>
        <v>05916</v>
      </c>
    </row>
    <row r="4085" spans="1:9">
      <c r="A4085" s="66"/>
      <c r="C4085" s="68">
        <v>5916</v>
      </c>
      <c r="D4085" s="2" t="s">
        <v>37</v>
      </c>
      <c r="E4085" s="23" t="s">
        <v>1149</v>
      </c>
      <c r="F4085" s="69" t="s">
        <v>38</v>
      </c>
      <c r="G4085" s="3">
        <v>2</v>
      </c>
      <c r="H4085" s="3"/>
      <c r="I4085" s="10" t="str">
        <f t="shared" si="63"/>
        <v>05916</v>
      </c>
    </row>
    <row r="4086" spans="1:9">
      <c r="A4086" s="66"/>
      <c r="C4086" s="68">
        <v>5916</v>
      </c>
      <c r="D4086" s="2" t="s">
        <v>39</v>
      </c>
      <c r="E4086" s="23" t="s">
        <v>1149</v>
      </c>
      <c r="F4086" s="69" t="s">
        <v>40</v>
      </c>
      <c r="G4086" s="3">
        <v>3</v>
      </c>
      <c r="H4086" s="3">
        <v>134</v>
      </c>
      <c r="I4086" s="10" t="str">
        <f t="shared" si="63"/>
        <v>05916</v>
      </c>
    </row>
    <row r="4087" spans="1:9">
      <c r="A4087" s="66"/>
      <c r="C4087" s="68">
        <v>5916</v>
      </c>
      <c r="D4087" s="2" t="s">
        <v>41</v>
      </c>
      <c r="E4087" s="16" t="s">
        <v>1146</v>
      </c>
      <c r="F4087" s="69" t="s">
        <v>42</v>
      </c>
      <c r="G4087" s="3"/>
      <c r="H4087" s="3"/>
      <c r="I4087" s="10" t="str">
        <f t="shared" si="63"/>
        <v>05916</v>
      </c>
    </row>
    <row r="4088" spans="1:9">
      <c r="A4088" s="66"/>
      <c r="C4088" s="68">
        <v>5916</v>
      </c>
      <c r="D4088" s="2" t="s">
        <v>43</v>
      </c>
      <c r="E4088" s="16" t="s">
        <v>1146</v>
      </c>
      <c r="F4088" s="69" t="s">
        <v>44</v>
      </c>
      <c r="G4088" s="3">
        <v>5</v>
      </c>
      <c r="H4088" s="3">
        <v>589</v>
      </c>
      <c r="I4088" s="10" t="str">
        <f t="shared" si="63"/>
        <v>05916</v>
      </c>
    </row>
    <row r="4089" spans="1:9">
      <c r="A4089" s="66"/>
      <c r="C4089" s="68">
        <v>5916</v>
      </c>
      <c r="D4089" s="2" t="s">
        <v>45</v>
      </c>
      <c r="E4089" s="16" t="s">
        <v>1146</v>
      </c>
      <c r="F4089" s="69" t="s">
        <v>46</v>
      </c>
      <c r="G4089" s="3"/>
      <c r="H4089" s="3"/>
      <c r="I4089" s="10" t="str">
        <f t="shared" si="63"/>
        <v>05916</v>
      </c>
    </row>
    <row r="4090" spans="1:9">
      <c r="A4090" s="66"/>
      <c r="C4090" s="68">
        <v>5916</v>
      </c>
      <c r="D4090" s="2" t="s">
        <v>47</v>
      </c>
      <c r="E4090" s="16" t="s">
        <v>1146</v>
      </c>
      <c r="F4090" s="69" t="s">
        <v>48</v>
      </c>
      <c r="G4090" s="3">
        <v>1</v>
      </c>
      <c r="H4090" s="3"/>
      <c r="I4090" s="10" t="str">
        <f t="shared" si="63"/>
        <v>05916</v>
      </c>
    </row>
    <row r="4091" spans="1:9">
      <c r="A4091" s="66"/>
      <c r="C4091" s="68">
        <v>5916</v>
      </c>
      <c r="D4091" s="2" t="s">
        <v>49</v>
      </c>
      <c r="E4091" s="14" t="s">
        <v>1144</v>
      </c>
      <c r="F4091" s="69" t="s">
        <v>50</v>
      </c>
      <c r="G4091" s="3">
        <v>1</v>
      </c>
      <c r="H4091" s="3"/>
      <c r="I4091" s="10" t="str">
        <f t="shared" si="63"/>
        <v>05916</v>
      </c>
    </row>
    <row r="4092" spans="1:9">
      <c r="A4092" s="66"/>
      <c r="C4092" s="68">
        <v>5916</v>
      </c>
      <c r="D4092" s="2" t="s">
        <v>51</v>
      </c>
      <c r="E4092" s="15" t="s">
        <v>1145</v>
      </c>
      <c r="F4092" s="69" t="s">
        <v>52</v>
      </c>
      <c r="G4092" s="3"/>
      <c r="H4092" s="3"/>
      <c r="I4092" s="10" t="str">
        <f t="shared" si="63"/>
        <v>05916</v>
      </c>
    </row>
    <row r="4093" spans="1:9">
      <c r="A4093" s="66"/>
      <c r="C4093" s="68">
        <v>5916</v>
      </c>
      <c r="D4093" s="2" t="s">
        <v>53</v>
      </c>
      <c r="E4093" s="15" t="s">
        <v>1145</v>
      </c>
      <c r="F4093" s="69" t="s">
        <v>54</v>
      </c>
      <c r="G4093" s="3">
        <v>4</v>
      </c>
      <c r="H4093" s="3">
        <v>300</v>
      </c>
      <c r="I4093" s="10" t="str">
        <f t="shared" si="63"/>
        <v>05916</v>
      </c>
    </row>
    <row r="4094" spans="1:9">
      <c r="A4094" s="66"/>
      <c r="C4094" s="68">
        <v>5916</v>
      </c>
      <c r="D4094" s="2" t="s">
        <v>55</v>
      </c>
      <c r="E4094" s="21" t="s">
        <v>1152</v>
      </c>
      <c r="F4094" s="69" t="s">
        <v>56</v>
      </c>
      <c r="G4094" s="3"/>
      <c r="H4094" s="3"/>
      <c r="I4094" s="10" t="str">
        <f t="shared" si="63"/>
        <v>05916</v>
      </c>
    </row>
    <row r="4095" spans="1:9">
      <c r="A4095" s="66"/>
      <c r="C4095" s="68">
        <v>5916</v>
      </c>
      <c r="D4095" s="2" t="s">
        <v>57</v>
      </c>
      <c r="E4095" s="21" t="s">
        <v>1152</v>
      </c>
      <c r="F4095" s="69" t="s">
        <v>58</v>
      </c>
      <c r="G4095" s="3">
        <v>1</v>
      </c>
      <c r="H4095" s="3"/>
      <c r="I4095" s="10" t="str">
        <f t="shared" si="63"/>
        <v>05916</v>
      </c>
    </row>
    <row r="4096" spans="1:9">
      <c r="A4096" s="66"/>
      <c r="C4096" s="68">
        <v>5916</v>
      </c>
      <c r="D4096" s="2" t="s">
        <v>59</v>
      </c>
      <c r="E4096" s="21" t="s">
        <v>1152</v>
      </c>
      <c r="F4096" s="69" t="s">
        <v>60</v>
      </c>
      <c r="G4096" s="3">
        <v>11</v>
      </c>
      <c r="H4096" s="3">
        <v>1161</v>
      </c>
      <c r="I4096" s="10" t="str">
        <f t="shared" si="63"/>
        <v>05916</v>
      </c>
    </row>
    <row r="4097" spans="1:9">
      <c r="A4097" s="66"/>
      <c r="C4097" s="68">
        <v>5916</v>
      </c>
      <c r="D4097" s="2" t="s">
        <v>61</v>
      </c>
      <c r="E4097" s="20" t="s">
        <v>1151</v>
      </c>
      <c r="F4097" s="69" t="s">
        <v>62</v>
      </c>
      <c r="G4097" s="3">
        <v>1</v>
      </c>
      <c r="H4097" s="3"/>
      <c r="I4097" s="10" t="str">
        <f t="shared" si="63"/>
        <v>05916</v>
      </c>
    </row>
    <row r="4098" spans="1:9">
      <c r="A4098" s="66"/>
      <c r="C4098" s="68">
        <v>5916</v>
      </c>
      <c r="D4098" s="2" t="s">
        <v>63</v>
      </c>
      <c r="E4098" s="20" t="s">
        <v>1151</v>
      </c>
      <c r="F4098" s="69" t="s">
        <v>64</v>
      </c>
      <c r="G4098" s="3"/>
      <c r="H4098" s="3"/>
      <c r="I4098" s="10" t="str">
        <f t="shared" si="63"/>
        <v>05916</v>
      </c>
    </row>
    <row r="4099" spans="1:9">
      <c r="A4099" s="66"/>
      <c r="C4099" s="68">
        <v>5916</v>
      </c>
      <c r="D4099" s="2" t="s">
        <v>65</v>
      </c>
      <c r="E4099" s="19" t="s">
        <v>1150</v>
      </c>
      <c r="F4099" s="69" t="s">
        <v>66</v>
      </c>
      <c r="G4099" s="3"/>
      <c r="H4099" s="3"/>
      <c r="I4099" s="10" t="str">
        <f t="shared" si="63"/>
        <v>05916</v>
      </c>
    </row>
    <row r="4100" spans="1:9">
      <c r="A4100" s="66"/>
      <c r="C4100" s="68">
        <v>5916</v>
      </c>
      <c r="D4100" s="2" t="s">
        <v>67</v>
      </c>
      <c r="E4100" s="22" t="s">
        <v>1153</v>
      </c>
      <c r="F4100" s="69" t="s">
        <v>68</v>
      </c>
      <c r="G4100" s="3">
        <v>5</v>
      </c>
      <c r="H4100" s="3">
        <v>157</v>
      </c>
      <c r="I4100" s="10" t="str">
        <f t="shared" si="63"/>
        <v>05916</v>
      </c>
    </row>
    <row r="4101" spans="1:9">
      <c r="A4101" s="66"/>
      <c r="C4101" s="68">
        <v>5916</v>
      </c>
      <c r="D4101" s="2" t="s">
        <v>69</v>
      </c>
      <c r="E4101" s="21" t="s">
        <v>1152</v>
      </c>
      <c r="F4101" s="69" t="s">
        <v>70</v>
      </c>
      <c r="G4101" s="3">
        <v>8</v>
      </c>
      <c r="H4101" s="3">
        <v>958</v>
      </c>
      <c r="I4101" s="10" t="str">
        <f t="shared" si="63"/>
        <v>05916</v>
      </c>
    </row>
    <row r="4102" spans="1:9">
      <c r="A4102" s="66"/>
      <c r="C4102" s="66">
        <v>5916</v>
      </c>
      <c r="E4102" s="71"/>
      <c r="F4102" s="69" t="s">
        <v>71</v>
      </c>
      <c r="G4102" s="3">
        <v>47</v>
      </c>
      <c r="H4102" s="3">
        <v>4906</v>
      </c>
      <c r="I4102" s="10" t="str">
        <f t="shared" si="63"/>
        <v>05916</v>
      </c>
    </row>
    <row r="4103" spans="1:9">
      <c r="A4103" s="65" t="s">
        <v>325</v>
      </c>
      <c r="B4103" s="2" t="s">
        <v>326</v>
      </c>
      <c r="C4103" s="68">
        <v>5954</v>
      </c>
      <c r="D4103" s="2" t="s">
        <v>9</v>
      </c>
      <c r="E4103" s="14" t="s">
        <v>1144</v>
      </c>
      <c r="F4103" s="69" t="s">
        <v>10</v>
      </c>
      <c r="G4103" s="3">
        <v>2</v>
      </c>
      <c r="H4103" s="3"/>
      <c r="I4103" s="10" t="str">
        <f t="shared" si="63"/>
        <v>05954</v>
      </c>
    </row>
    <row r="4104" spans="1:9">
      <c r="A4104" s="66"/>
      <c r="C4104" s="68">
        <v>5954</v>
      </c>
      <c r="D4104" s="2" t="s">
        <v>11</v>
      </c>
      <c r="E4104" s="14" t="s">
        <v>1144</v>
      </c>
      <c r="F4104" s="69" t="s">
        <v>12</v>
      </c>
      <c r="G4104" s="3"/>
      <c r="H4104" s="3"/>
      <c r="I4104" s="10" t="str">
        <f t="shared" si="63"/>
        <v>05954</v>
      </c>
    </row>
    <row r="4105" spans="1:9">
      <c r="A4105" s="66"/>
      <c r="C4105" s="68">
        <v>5954</v>
      </c>
      <c r="D4105" s="2" t="s">
        <v>13</v>
      </c>
      <c r="E4105" s="14" t="s">
        <v>1144</v>
      </c>
      <c r="F4105" s="69" t="s">
        <v>14</v>
      </c>
      <c r="G4105" s="3"/>
      <c r="H4105" s="3"/>
      <c r="I4105" s="10" t="str">
        <f t="shared" ref="I4105:I4168" si="64">IF(A4105="",I4104,A4105)</f>
        <v>05954</v>
      </c>
    </row>
    <row r="4106" spans="1:9">
      <c r="A4106" s="66"/>
      <c r="C4106" s="68">
        <v>5954</v>
      </c>
      <c r="D4106" s="2" t="s">
        <v>15</v>
      </c>
      <c r="E4106" s="15" t="s">
        <v>1145</v>
      </c>
      <c r="F4106" s="69" t="s">
        <v>16</v>
      </c>
      <c r="G4106" s="3"/>
      <c r="H4106" s="3"/>
      <c r="I4106" s="10" t="str">
        <f t="shared" si="64"/>
        <v>05954</v>
      </c>
    </row>
    <row r="4107" spans="1:9">
      <c r="A4107" s="66"/>
      <c r="C4107" s="68">
        <v>5954</v>
      </c>
      <c r="D4107" s="2" t="s">
        <v>17</v>
      </c>
      <c r="E4107" s="14" t="s">
        <v>1144</v>
      </c>
      <c r="F4107" s="69" t="s">
        <v>18</v>
      </c>
      <c r="G4107" s="3">
        <v>2</v>
      </c>
      <c r="H4107" s="3"/>
      <c r="I4107" s="10" t="str">
        <f t="shared" si="64"/>
        <v>05954</v>
      </c>
    </row>
    <row r="4108" spans="1:9">
      <c r="A4108" s="66"/>
      <c r="C4108" s="68">
        <v>5954</v>
      </c>
      <c r="D4108" s="2" t="s">
        <v>19</v>
      </c>
      <c r="E4108" s="14" t="s">
        <v>1144</v>
      </c>
      <c r="F4108" s="69" t="s">
        <v>20</v>
      </c>
      <c r="G4108" s="3"/>
      <c r="H4108" s="3"/>
      <c r="I4108" s="10" t="str">
        <f t="shared" si="64"/>
        <v>05954</v>
      </c>
    </row>
    <row r="4109" spans="1:9">
      <c r="A4109" s="66"/>
      <c r="C4109" s="68">
        <v>5954</v>
      </c>
      <c r="D4109" s="2" t="s">
        <v>21</v>
      </c>
      <c r="E4109" s="4"/>
      <c r="F4109" s="69" t="s">
        <v>22</v>
      </c>
      <c r="G4109" s="3">
        <v>286</v>
      </c>
      <c r="H4109" s="3"/>
      <c r="I4109" s="10" t="str">
        <f t="shared" si="64"/>
        <v>05954</v>
      </c>
    </row>
    <row r="4110" spans="1:9">
      <c r="A4110" s="66"/>
      <c r="C4110" s="68">
        <v>5954</v>
      </c>
      <c r="D4110" s="2" t="s">
        <v>23</v>
      </c>
      <c r="E4110" s="17" t="s">
        <v>1147</v>
      </c>
      <c r="F4110" s="69" t="s">
        <v>24</v>
      </c>
      <c r="G4110" s="3">
        <v>6</v>
      </c>
      <c r="H4110" s="3">
        <v>150</v>
      </c>
      <c r="I4110" s="10" t="str">
        <f t="shared" si="64"/>
        <v>05954</v>
      </c>
    </row>
    <row r="4111" spans="1:9">
      <c r="A4111" s="66"/>
      <c r="C4111" s="68">
        <v>5954</v>
      </c>
      <c r="D4111" s="2" t="s">
        <v>25</v>
      </c>
      <c r="E4111" s="17" t="s">
        <v>1147</v>
      </c>
      <c r="F4111" s="69" t="s">
        <v>26</v>
      </c>
      <c r="G4111" s="3"/>
      <c r="H4111" s="3"/>
      <c r="I4111" s="10" t="str">
        <f t="shared" si="64"/>
        <v>05954</v>
      </c>
    </row>
    <row r="4112" spans="1:9">
      <c r="A4112" s="66"/>
      <c r="C4112" s="68">
        <v>5954</v>
      </c>
      <c r="D4112" s="2" t="s">
        <v>27</v>
      </c>
      <c r="E4112" s="17" t="s">
        <v>1147</v>
      </c>
      <c r="F4112" s="69" t="s">
        <v>28</v>
      </c>
      <c r="G4112" s="3"/>
      <c r="H4112" s="3"/>
      <c r="I4112" s="10" t="str">
        <f t="shared" si="64"/>
        <v>05954</v>
      </c>
    </row>
    <row r="4113" spans="1:9">
      <c r="A4113" s="66"/>
      <c r="C4113" s="68">
        <v>5954</v>
      </c>
      <c r="D4113" s="2" t="s">
        <v>29</v>
      </c>
      <c r="E4113" s="18" t="s">
        <v>1148</v>
      </c>
      <c r="F4113" s="69" t="s">
        <v>30</v>
      </c>
      <c r="G4113" s="3">
        <v>8</v>
      </c>
      <c r="H4113" s="3">
        <v>682</v>
      </c>
      <c r="I4113" s="10" t="str">
        <f t="shared" si="64"/>
        <v>05954</v>
      </c>
    </row>
    <row r="4114" spans="1:9">
      <c r="A4114" s="66"/>
      <c r="C4114" s="68">
        <v>5954</v>
      </c>
      <c r="D4114" s="2" t="s">
        <v>31</v>
      </c>
      <c r="E4114" s="18" t="s">
        <v>1148</v>
      </c>
      <c r="F4114" s="69" t="s">
        <v>32</v>
      </c>
      <c r="G4114" s="3"/>
      <c r="H4114" s="3"/>
      <c r="I4114" s="10" t="str">
        <f t="shared" si="64"/>
        <v>05954</v>
      </c>
    </row>
    <row r="4115" spans="1:9">
      <c r="A4115" s="66"/>
      <c r="C4115" s="68">
        <v>5954</v>
      </c>
      <c r="D4115" s="2" t="s">
        <v>33</v>
      </c>
      <c r="E4115" s="18" t="s">
        <v>1148</v>
      </c>
      <c r="F4115" s="69" t="s">
        <v>34</v>
      </c>
      <c r="G4115" s="3"/>
      <c r="H4115" s="3"/>
      <c r="I4115" s="10" t="str">
        <f t="shared" si="64"/>
        <v>05954</v>
      </c>
    </row>
    <row r="4116" spans="1:9">
      <c r="A4116" s="66"/>
      <c r="C4116" s="68">
        <v>5954</v>
      </c>
      <c r="D4116" s="2" t="s">
        <v>35</v>
      </c>
      <c r="E4116" s="19" t="s">
        <v>1150</v>
      </c>
      <c r="F4116" s="69" t="s">
        <v>36</v>
      </c>
      <c r="G4116" s="3">
        <v>4</v>
      </c>
      <c r="H4116" s="3">
        <v>99</v>
      </c>
      <c r="I4116" s="10" t="str">
        <f t="shared" si="64"/>
        <v>05954</v>
      </c>
    </row>
    <row r="4117" spans="1:9">
      <c r="A4117" s="66"/>
      <c r="C4117" s="68">
        <v>5954</v>
      </c>
      <c r="D4117" s="2" t="s">
        <v>37</v>
      </c>
      <c r="E4117" s="23" t="s">
        <v>1149</v>
      </c>
      <c r="F4117" s="69" t="s">
        <v>38</v>
      </c>
      <c r="G4117" s="3">
        <v>3</v>
      </c>
      <c r="H4117" s="3"/>
      <c r="I4117" s="10" t="str">
        <f t="shared" si="64"/>
        <v>05954</v>
      </c>
    </row>
    <row r="4118" spans="1:9">
      <c r="A4118" s="66"/>
      <c r="C4118" s="68">
        <v>5954</v>
      </c>
      <c r="D4118" s="2" t="s">
        <v>39</v>
      </c>
      <c r="E4118" s="23" t="s">
        <v>1149</v>
      </c>
      <c r="F4118" s="69" t="s">
        <v>40</v>
      </c>
      <c r="G4118" s="3">
        <v>2</v>
      </c>
      <c r="H4118" s="3"/>
      <c r="I4118" s="10" t="str">
        <f t="shared" si="64"/>
        <v>05954</v>
      </c>
    </row>
    <row r="4119" spans="1:9">
      <c r="A4119" s="66"/>
      <c r="C4119" s="68">
        <v>5954</v>
      </c>
      <c r="D4119" s="2" t="s">
        <v>41</v>
      </c>
      <c r="E4119" s="16" t="s">
        <v>1146</v>
      </c>
      <c r="F4119" s="69" t="s">
        <v>42</v>
      </c>
      <c r="G4119" s="3"/>
      <c r="H4119" s="3"/>
      <c r="I4119" s="10" t="str">
        <f t="shared" si="64"/>
        <v>05954</v>
      </c>
    </row>
    <row r="4120" spans="1:9">
      <c r="A4120" s="66"/>
      <c r="C4120" s="68">
        <v>5954</v>
      </c>
      <c r="D4120" s="2" t="s">
        <v>43</v>
      </c>
      <c r="E4120" s="16" t="s">
        <v>1146</v>
      </c>
      <c r="F4120" s="69" t="s">
        <v>44</v>
      </c>
      <c r="G4120" s="3">
        <v>15</v>
      </c>
      <c r="H4120" s="3">
        <v>1652</v>
      </c>
      <c r="I4120" s="10" t="str">
        <f t="shared" si="64"/>
        <v>05954</v>
      </c>
    </row>
    <row r="4121" spans="1:9">
      <c r="A4121" s="66"/>
      <c r="C4121" s="68">
        <v>5954</v>
      </c>
      <c r="D4121" s="2" t="s">
        <v>45</v>
      </c>
      <c r="E4121" s="16" t="s">
        <v>1146</v>
      </c>
      <c r="F4121" s="69" t="s">
        <v>46</v>
      </c>
      <c r="G4121" s="3">
        <v>3</v>
      </c>
      <c r="H4121" s="3"/>
      <c r="I4121" s="10" t="str">
        <f t="shared" si="64"/>
        <v>05954</v>
      </c>
    </row>
    <row r="4122" spans="1:9">
      <c r="A4122" s="66"/>
      <c r="C4122" s="68">
        <v>5954</v>
      </c>
      <c r="D4122" s="2" t="s">
        <v>47</v>
      </c>
      <c r="E4122" s="16" t="s">
        <v>1146</v>
      </c>
      <c r="F4122" s="69" t="s">
        <v>48</v>
      </c>
      <c r="G4122" s="3">
        <v>18</v>
      </c>
      <c r="H4122" s="3">
        <v>2365</v>
      </c>
      <c r="I4122" s="10" t="str">
        <f t="shared" si="64"/>
        <v>05954</v>
      </c>
    </row>
    <row r="4123" spans="1:9">
      <c r="A4123" s="66"/>
      <c r="C4123" s="68">
        <v>5954</v>
      </c>
      <c r="D4123" s="2" t="s">
        <v>49</v>
      </c>
      <c r="E4123" s="14" t="s">
        <v>1144</v>
      </c>
      <c r="F4123" s="69" t="s">
        <v>50</v>
      </c>
      <c r="G4123" s="3">
        <v>3</v>
      </c>
      <c r="H4123" s="3"/>
      <c r="I4123" s="10" t="str">
        <f t="shared" si="64"/>
        <v>05954</v>
      </c>
    </row>
    <row r="4124" spans="1:9">
      <c r="A4124" s="66"/>
      <c r="C4124" s="68">
        <v>5954</v>
      </c>
      <c r="D4124" s="2" t="s">
        <v>51</v>
      </c>
      <c r="E4124" s="15" t="s">
        <v>1145</v>
      </c>
      <c r="F4124" s="69" t="s">
        <v>52</v>
      </c>
      <c r="G4124" s="3">
        <v>24</v>
      </c>
      <c r="H4124" s="3">
        <v>3420</v>
      </c>
      <c r="I4124" s="10" t="str">
        <f t="shared" si="64"/>
        <v>05954</v>
      </c>
    </row>
    <row r="4125" spans="1:9">
      <c r="A4125" s="66"/>
      <c r="C4125" s="68">
        <v>5954</v>
      </c>
      <c r="D4125" s="2" t="s">
        <v>53</v>
      </c>
      <c r="E4125" s="15" t="s">
        <v>1145</v>
      </c>
      <c r="F4125" s="69" t="s">
        <v>54</v>
      </c>
      <c r="G4125" s="3">
        <v>95</v>
      </c>
      <c r="H4125" s="3">
        <v>8506</v>
      </c>
      <c r="I4125" s="10" t="str">
        <f t="shared" si="64"/>
        <v>05954</v>
      </c>
    </row>
    <row r="4126" spans="1:9">
      <c r="A4126" s="66"/>
      <c r="C4126" s="68">
        <v>5954</v>
      </c>
      <c r="D4126" s="2" t="s">
        <v>55</v>
      </c>
      <c r="E4126" s="21" t="s">
        <v>1152</v>
      </c>
      <c r="F4126" s="69" t="s">
        <v>56</v>
      </c>
      <c r="G4126" s="3">
        <v>9</v>
      </c>
      <c r="H4126" s="3"/>
      <c r="I4126" s="10" t="str">
        <f t="shared" si="64"/>
        <v>05954</v>
      </c>
    </row>
    <row r="4127" spans="1:9">
      <c r="A4127" s="66"/>
      <c r="C4127" s="68">
        <v>5954</v>
      </c>
      <c r="D4127" s="2" t="s">
        <v>57</v>
      </c>
      <c r="E4127" s="21" t="s">
        <v>1152</v>
      </c>
      <c r="F4127" s="69" t="s">
        <v>58</v>
      </c>
      <c r="G4127" s="3">
        <v>8</v>
      </c>
      <c r="H4127" s="3"/>
      <c r="I4127" s="10" t="str">
        <f t="shared" si="64"/>
        <v>05954</v>
      </c>
    </row>
    <row r="4128" spans="1:9">
      <c r="A4128" s="66"/>
      <c r="C4128" s="68">
        <v>5954</v>
      </c>
      <c r="D4128" s="2" t="s">
        <v>59</v>
      </c>
      <c r="E4128" s="21" t="s">
        <v>1152</v>
      </c>
      <c r="F4128" s="69" t="s">
        <v>60</v>
      </c>
      <c r="G4128" s="3">
        <v>59</v>
      </c>
      <c r="H4128" s="3">
        <v>7150</v>
      </c>
      <c r="I4128" s="10" t="str">
        <f t="shared" si="64"/>
        <v>05954</v>
      </c>
    </row>
    <row r="4129" spans="1:9">
      <c r="A4129" s="66"/>
      <c r="C4129" s="68">
        <v>5954</v>
      </c>
      <c r="D4129" s="2" t="s">
        <v>61</v>
      </c>
      <c r="E4129" s="20" t="s">
        <v>1151</v>
      </c>
      <c r="F4129" s="69" t="s">
        <v>62</v>
      </c>
      <c r="G4129" s="3">
        <v>9</v>
      </c>
      <c r="H4129" s="3"/>
      <c r="I4129" s="10" t="str">
        <f t="shared" si="64"/>
        <v>05954</v>
      </c>
    </row>
    <row r="4130" spans="1:9">
      <c r="A4130" s="66"/>
      <c r="C4130" s="68">
        <v>5954</v>
      </c>
      <c r="D4130" s="2" t="s">
        <v>63</v>
      </c>
      <c r="E4130" s="20" t="s">
        <v>1151</v>
      </c>
      <c r="F4130" s="69" t="s">
        <v>64</v>
      </c>
      <c r="G4130" s="3">
        <v>4</v>
      </c>
      <c r="H4130" s="3"/>
      <c r="I4130" s="10" t="str">
        <f t="shared" si="64"/>
        <v>05954</v>
      </c>
    </row>
    <row r="4131" spans="1:9">
      <c r="A4131" s="66"/>
      <c r="C4131" s="68">
        <v>5954</v>
      </c>
      <c r="D4131" s="2" t="s">
        <v>65</v>
      </c>
      <c r="E4131" s="19" t="s">
        <v>1150</v>
      </c>
      <c r="F4131" s="69" t="s">
        <v>66</v>
      </c>
      <c r="G4131" s="3">
        <v>1</v>
      </c>
      <c r="H4131" s="3"/>
      <c r="I4131" s="10" t="str">
        <f t="shared" si="64"/>
        <v>05954</v>
      </c>
    </row>
    <row r="4132" spans="1:9">
      <c r="A4132" s="66"/>
      <c r="C4132" s="68">
        <v>5954</v>
      </c>
      <c r="D4132" s="2" t="s">
        <v>67</v>
      </c>
      <c r="E4132" s="22" t="s">
        <v>1153</v>
      </c>
      <c r="F4132" s="69" t="s">
        <v>68</v>
      </c>
      <c r="G4132" s="3">
        <v>4</v>
      </c>
      <c r="H4132" s="3">
        <v>330</v>
      </c>
      <c r="I4132" s="10" t="str">
        <f t="shared" si="64"/>
        <v>05954</v>
      </c>
    </row>
    <row r="4133" spans="1:9">
      <c r="A4133" s="66"/>
      <c r="C4133" s="68">
        <v>5954</v>
      </c>
      <c r="D4133" s="2" t="s">
        <v>69</v>
      </c>
      <c r="E4133" s="21" t="s">
        <v>1152</v>
      </c>
      <c r="F4133" s="69" t="s">
        <v>70</v>
      </c>
      <c r="G4133" s="3">
        <v>11</v>
      </c>
      <c r="H4133" s="3">
        <v>574</v>
      </c>
      <c r="I4133" s="10" t="str">
        <f t="shared" si="64"/>
        <v>05954</v>
      </c>
    </row>
    <row r="4134" spans="1:9">
      <c r="A4134" s="66"/>
      <c r="C4134" s="66">
        <v>5954</v>
      </c>
      <c r="E4134" s="71"/>
      <c r="F4134" s="69" t="s">
        <v>71</v>
      </c>
      <c r="G4134" s="3">
        <v>288</v>
      </c>
      <c r="H4134" s="3">
        <v>30309</v>
      </c>
      <c r="I4134" s="10" t="str">
        <f t="shared" si="64"/>
        <v>05954</v>
      </c>
    </row>
    <row r="4135" spans="1:9">
      <c r="A4135" s="65" t="s">
        <v>327</v>
      </c>
      <c r="B4135" s="2" t="s">
        <v>328</v>
      </c>
      <c r="C4135" s="68">
        <v>5958</v>
      </c>
      <c r="D4135" s="2" t="s">
        <v>9</v>
      </c>
      <c r="E4135" s="14" t="s">
        <v>1144</v>
      </c>
      <c r="F4135" s="69" t="s">
        <v>10</v>
      </c>
      <c r="G4135" s="3">
        <v>14</v>
      </c>
      <c r="H4135" s="3">
        <v>388</v>
      </c>
      <c r="I4135" s="10" t="str">
        <f t="shared" si="64"/>
        <v>05958</v>
      </c>
    </row>
    <row r="4136" spans="1:9">
      <c r="A4136" s="66"/>
      <c r="C4136" s="68">
        <v>5958</v>
      </c>
      <c r="D4136" s="2" t="s">
        <v>11</v>
      </c>
      <c r="E4136" s="14" t="s">
        <v>1144</v>
      </c>
      <c r="F4136" s="69" t="s">
        <v>12</v>
      </c>
      <c r="G4136" s="3"/>
      <c r="H4136" s="3"/>
      <c r="I4136" s="10" t="str">
        <f t="shared" si="64"/>
        <v>05958</v>
      </c>
    </row>
    <row r="4137" spans="1:9">
      <c r="A4137" s="66"/>
      <c r="C4137" s="68">
        <v>5958</v>
      </c>
      <c r="D4137" s="2" t="s">
        <v>13</v>
      </c>
      <c r="E4137" s="14" t="s">
        <v>1144</v>
      </c>
      <c r="F4137" s="69" t="s">
        <v>14</v>
      </c>
      <c r="G4137" s="3"/>
      <c r="H4137" s="3"/>
      <c r="I4137" s="10" t="str">
        <f t="shared" si="64"/>
        <v>05958</v>
      </c>
    </row>
    <row r="4138" spans="1:9">
      <c r="A4138" s="66"/>
      <c r="C4138" s="68">
        <v>5958</v>
      </c>
      <c r="D4138" s="2" t="s">
        <v>15</v>
      </c>
      <c r="E4138" s="15" t="s">
        <v>1145</v>
      </c>
      <c r="F4138" s="69" t="s">
        <v>16</v>
      </c>
      <c r="G4138" s="3"/>
      <c r="H4138" s="3"/>
      <c r="I4138" s="10" t="str">
        <f t="shared" si="64"/>
        <v>05958</v>
      </c>
    </row>
    <row r="4139" spans="1:9">
      <c r="A4139" s="66"/>
      <c r="C4139" s="68">
        <v>5958</v>
      </c>
      <c r="D4139" s="2" t="s">
        <v>17</v>
      </c>
      <c r="E4139" s="14" t="s">
        <v>1144</v>
      </c>
      <c r="F4139" s="69" t="s">
        <v>18</v>
      </c>
      <c r="G4139" s="3">
        <v>14</v>
      </c>
      <c r="H4139" s="3">
        <v>388</v>
      </c>
      <c r="I4139" s="10" t="str">
        <f t="shared" si="64"/>
        <v>05958</v>
      </c>
    </row>
    <row r="4140" spans="1:9">
      <c r="A4140" s="66"/>
      <c r="C4140" s="68">
        <v>5958</v>
      </c>
      <c r="D4140" s="2" t="s">
        <v>19</v>
      </c>
      <c r="E4140" s="14" t="s">
        <v>1144</v>
      </c>
      <c r="F4140" s="69" t="s">
        <v>20</v>
      </c>
      <c r="G4140" s="3"/>
      <c r="H4140" s="3"/>
      <c r="I4140" s="10" t="str">
        <f t="shared" si="64"/>
        <v>05958</v>
      </c>
    </row>
    <row r="4141" spans="1:9">
      <c r="A4141" s="66"/>
      <c r="C4141" s="68">
        <v>5958</v>
      </c>
      <c r="D4141" s="2" t="s">
        <v>21</v>
      </c>
      <c r="E4141" s="4"/>
      <c r="F4141" s="69" t="s">
        <v>22</v>
      </c>
      <c r="G4141" s="3">
        <v>307</v>
      </c>
      <c r="H4141" s="3">
        <v>32659</v>
      </c>
      <c r="I4141" s="10" t="str">
        <f t="shared" si="64"/>
        <v>05958</v>
      </c>
    </row>
    <row r="4142" spans="1:9">
      <c r="A4142" s="66"/>
      <c r="C4142" s="68">
        <v>5958</v>
      </c>
      <c r="D4142" s="2" t="s">
        <v>23</v>
      </c>
      <c r="E4142" s="17" t="s">
        <v>1147</v>
      </c>
      <c r="F4142" s="69" t="s">
        <v>24</v>
      </c>
      <c r="G4142" s="3">
        <v>19</v>
      </c>
      <c r="H4142" s="3">
        <v>934</v>
      </c>
      <c r="I4142" s="10" t="str">
        <f t="shared" si="64"/>
        <v>05958</v>
      </c>
    </row>
    <row r="4143" spans="1:9">
      <c r="A4143" s="66"/>
      <c r="C4143" s="68">
        <v>5958</v>
      </c>
      <c r="D4143" s="2" t="s">
        <v>25</v>
      </c>
      <c r="E4143" s="17" t="s">
        <v>1147</v>
      </c>
      <c r="F4143" s="69" t="s">
        <v>26</v>
      </c>
      <c r="G4143" s="3">
        <v>2</v>
      </c>
      <c r="H4143" s="3"/>
      <c r="I4143" s="10" t="str">
        <f t="shared" si="64"/>
        <v>05958</v>
      </c>
    </row>
    <row r="4144" spans="1:9">
      <c r="A4144" s="66"/>
      <c r="C4144" s="68">
        <v>5958</v>
      </c>
      <c r="D4144" s="2" t="s">
        <v>27</v>
      </c>
      <c r="E4144" s="17" t="s">
        <v>1147</v>
      </c>
      <c r="F4144" s="69" t="s">
        <v>28</v>
      </c>
      <c r="G4144" s="3"/>
      <c r="H4144" s="3"/>
      <c r="I4144" s="10" t="str">
        <f t="shared" si="64"/>
        <v>05958</v>
      </c>
    </row>
    <row r="4145" spans="1:9">
      <c r="A4145" s="66"/>
      <c r="C4145" s="68">
        <v>5958</v>
      </c>
      <c r="D4145" s="2" t="s">
        <v>29</v>
      </c>
      <c r="E4145" s="18" t="s">
        <v>1148</v>
      </c>
      <c r="F4145" s="69" t="s">
        <v>30</v>
      </c>
      <c r="G4145" s="3">
        <v>2</v>
      </c>
      <c r="H4145" s="3"/>
      <c r="I4145" s="10" t="str">
        <f t="shared" si="64"/>
        <v>05958</v>
      </c>
    </row>
    <row r="4146" spans="1:9">
      <c r="A4146" s="66"/>
      <c r="C4146" s="68">
        <v>5958</v>
      </c>
      <c r="D4146" s="2" t="s">
        <v>31</v>
      </c>
      <c r="E4146" s="18" t="s">
        <v>1148</v>
      </c>
      <c r="F4146" s="69" t="s">
        <v>32</v>
      </c>
      <c r="G4146" s="3">
        <v>3</v>
      </c>
      <c r="H4146" s="3"/>
      <c r="I4146" s="10" t="str">
        <f t="shared" si="64"/>
        <v>05958</v>
      </c>
    </row>
    <row r="4147" spans="1:9">
      <c r="A4147" s="66"/>
      <c r="C4147" s="68">
        <v>5958</v>
      </c>
      <c r="D4147" s="2" t="s">
        <v>33</v>
      </c>
      <c r="E4147" s="18" t="s">
        <v>1148</v>
      </c>
      <c r="F4147" s="69" t="s">
        <v>34</v>
      </c>
      <c r="G4147" s="3">
        <v>1</v>
      </c>
      <c r="H4147" s="3"/>
      <c r="I4147" s="10" t="str">
        <f t="shared" si="64"/>
        <v>05958</v>
      </c>
    </row>
    <row r="4148" spans="1:9">
      <c r="A4148" s="66"/>
      <c r="C4148" s="68">
        <v>5958</v>
      </c>
      <c r="D4148" s="2" t="s">
        <v>35</v>
      </c>
      <c r="E4148" s="19" t="s">
        <v>1150</v>
      </c>
      <c r="F4148" s="69" t="s">
        <v>36</v>
      </c>
      <c r="G4148" s="3">
        <v>27</v>
      </c>
      <c r="H4148" s="3">
        <v>2042</v>
      </c>
      <c r="I4148" s="10" t="str">
        <f t="shared" si="64"/>
        <v>05958</v>
      </c>
    </row>
    <row r="4149" spans="1:9">
      <c r="A4149" s="66"/>
      <c r="C4149" s="68">
        <v>5958</v>
      </c>
      <c r="D4149" s="2" t="s">
        <v>37</v>
      </c>
      <c r="E4149" s="23" t="s">
        <v>1149</v>
      </c>
      <c r="F4149" s="69" t="s">
        <v>38</v>
      </c>
      <c r="G4149" s="3">
        <v>7</v>
      </c>
      <c r="H4149" s="3">
        <v>2071</v>
      </c>
      <c r="I4149" s="10" t="str">
        <f t="shared" si="64"/>
        <v>05958</v>
      </c>
    </row>
    <row r="4150" spans="1:9">
      <c r="A4150" s="66"/>
      <c r="C4150" s="68">
        <v>5958</v>
      </c>
      <c r="D4150" s="2" t="s">
        <v>39</v>
      </c>
      <c r="E4150" s="23" t="s">
        <v>1149</v>
      </c>
      <c r="F4150" s="69" t="s">
        <v>40</v>
      </c>
      <c r="G4150" s="3">
        <v>3</v>
      </c>
      <c r="H4150" s="3"/>
      <c r="I4150" s="10" t="str">
        <f t="shared" si="64"/>
        <v>05958</v>
      </c>
    </row>
    <row r="4151" spans="1:9">
      <c r="A4151" s="66"/>
      <c r="C4151" s="68">
        <v>5958</v>
      </c>
      <c r="D4151" s="2" t="s">
        <v>41</v>
      </c>
      <c r="E4151" s="16" t="s">
        <v>1146</v>
      </c>
      <c r="F4151" s="69" t="s">
        <v>42</v>
      </c>
      <c r="G4151" s="3"/>
      <c r="H4151" s="3"/>
      <c r="I4151" s="10" t="str">
        <f t="shared" si="64"/>
        <v>05958</v>
      </c>
    </row>
    <row r="4152" spans="1:9">
      <c r="A4152" s="66"/>
      <c r="C4152" s="68">
        <v>5958</v>
      </c>
      <c r="D4152" s="2" t="s">
        <v>43</v>
      </c>
      <c r="E4152" s="16" t="s">
        <v>1146</v>
      </c>
      <c r="F4152" s="69" t="s">
        <v>44</v>
      </c>
      <c r="G4152" s="3">
        <v>2</v>
      </c>
      <c r="H4152" s="3"/>
      <c r="I4152" s="10" t="str">
        <f t="shared" si="64"/>
        <v>05958</v>
      </c>
    </row>
    <row r="4153" spans="1:9">
      <c r="A4153" s="66"/>
      <c r="C4153" s="68">
        <v>5958</v>
      </c>
      <c r="D4153" s="2" t="s">
        <v>45</v>
      </c>
      <c r="E4153" s="16" t="s">
        <v>1146</v>
      </c>
      <c r="F4153" s="69" t="s">
        <v>46</v>
      </c>
      <c r="G4153" s="3"/>
      <c r="H4153" s="3"/>
      <c r="I4153" s="10" t="str">
        <f t="shared" si="64"/>
        <v>05958</v>
      </c>
    </row>
    <row r="4154" spans="1:9">
      <c r="A4154" s="66"/>
      <c r="C4154" s="68">
        <v>5958</v>
      </c>
      <c r="D4154" s="2" t="s">
        <v>47</v>
      </c>
      <c r="E4154" s="16" t="s">
        <v>1146</v>
      </c>
      <c r="F4154" s="69" t="s">
        <v>48</v>
      </c>
      <c r="G4154" s="3">
        <v>30</v>
      </c>
      <c r="H4154" s="3">
        <v>2725</v>
      </c>
      <c r="I4154" s="10" t="str">
        <f t="shared" si="64"/>
        <v>05958</v>
      </c>
    </row>
    <row r="4155" spans="1:9">
      <c r="A4155" s="66"/>
      <c r="C4155" s="68">
        <v>5958</v>
      </c>
      <c r="D4155" s="2" t="s">
        <v>49</v>
      </c>
      <c r="E4155" s="14" t="s">
        <v>1144</v>
      </c>
      <c r="F4155" s="69" t="s">
        <v>50</v>
      </c>
      <c r="G4155" s="3">
        <v>15</v>
      </c>
      <c r="H4155" s="3">
        <v>770</v>
      </c>
      <c r="I4155" s="10" t="str">
        <f t="shared" si="64"/>
        <v>05958</v>
      </c>
    </row>
    <row r="4156" spans="1:9">
      <c r="A4156" s="66"/>
      <c r="C4156" s="68">
        <v>5958</v>
      </c>
      <c r="D4156" s="2" t="s">
        <v>51</v>
      </c>
      <c r="E4156" s="15" t="s">
        <v>1145</v>
      </c>
      <c r="F4156" s="69" t="s">
        <v>52</v>
      </c>
      <c r="G4156" s="3">
        <v>18</v>
      </c>
      <c r="H4156" s="3">
        <v>4659</v>
      </c>
      <c r="I4156" s="10" t="str">
        <f t="shared" si="64"/>
        <v>05958</v>
      </c>
    </row>
    <row r="4157" spans="1:9">
      <c r="A4157" s="66"/>
      <c r="C4157" s="68">
        <v>5958</v>
      </c>
      <c r="D4157" s="2" t="s">
        <v>53</v>
      </c>
      <c r="E4157" s="15" t="s">
        <v>1145</v>
      </c>
      <c r="F4157" s="69" t="s">
        <v>54</v>
      </c>
      <c r="G4157" s="3">
        <v>80</v>
      </c>
      <c r="H4157" s="3">
        <v>5536</v>
      </c>
      <c r="I4157" s="10" t="str">
        <f t="shared" si="64"/>
        <v>05958</v>
      </c>
    </row>
    <row r="4158" spans="1:9">
      <c r="A4158" s="66"/>
      <c r="C4158" s="68">
        <v>5958</v>
      </c>
      <c r="D4158" s="2" t="s">
        <v>55</v>
      </c>
      <c r="E4158" s="21" t="s">
        <v>1152</v>
      </c>
      <c r="F4158" s="69" t="s">
        <v>56</v>
      </c>
      <c r="G4158" s="3">
        <v>2</v>
      </c>
      <c r="H4158" s="3"/>
      <c r="I4158" s="10" t="str">
        <f t="shared" si="64"/>
        <v>05958</v>
      </c>
    </row>
    <row r="4159" spans="1:9">
      <c r="A4159" s="66"/>
      <c r="C4159" s="68">
        <v>5958</v>
      </c>
      <c r="D4159" s="2" t="s">
        <v>57</v>
      </c>
      <c r="E4159" s="21" t="s">
        <v>1152</v>
      </c>
      <c r="F4159" s="69" t="s">
        <v>58</v>
      </c>
      <c r="G4159" s="3">
        <v>30</v>
      </c>
      <c r="H4159" s="3">
        <v>3556</v>
      </c>
      <c r="I4159" s="10" t="str">
        <f t="shared" si="64"/>
        <v>05958</v>
      </c>
    </row>
    <row r="4160" spans="1:9">
      <c r="A4160" s="66"/>
      <c r="C4160" s="68">
        <v>5958</v>
      </c>
      <c r="D4160" s="2" t="s">
        <v>59</v>
      </c>
      <c r="E4160" s="21" t="s">
        <v>1152</v>
      </c>
      <c r="F4160" s="69" t="s">
        <v>60</v>
      </c>
      <c r="G4160" s="3">
        <v>38</v>
      </c>
      <c r="H4160" s="3">
        <v>4550</v>
      </c>
      <c r="I4160" s="10" t="str">
        <f t="shared" si="64"/>
        <v>05958</v>
      </c>
    </row>
    <row r="4161" spans="1:9">
      <c r="A4161" s="66"/>
      <c r="C4161" s="68">
        <v>5958</v>
      </c>
      <c r="D4161" s="2" t="s">
        <v>61</v>
      </c>
      <c r="E4161" s="20" t="s">
        <v>1151</v>
      </c>
      <c r="F4161" s="69" t="s">
        <v>62</v>
      </c>
      <c r="G4161" s="3">
        <v>7</v>
      </c>
      <c r="H4161" s="3"/>
      <c r="I4161" s="10" t="str">
        <f t="shared" si="64"/>
        <v>05958</v>
      </c>
    </row>
    <row r="4162" spans="1:9">
      <c r="A4162" s="66"/>
      <c r="C4162" s="68">
        <v>5958</v>
      </c>
      <c r="D4162" s="2" t="s">
        <v>63</v>
      </c>
      <c r="E4162" s="20" t="s">
        <v>1151</v>
      </c>
      <c r="F4162" s="69" t="s">
        <v>64</v>
      </c>
      <c r="G4162" s="3">
        <v>3</v>
      </c>
      <c r="H4162" s="3"/>
      <c r="I4162" s="10" t="str">
        <f t="shared" si="64"/>
        <v>05958</v>
      </c>
    </row>
    <row r="4163" spans="1:9">
      <c r="A4163" s="66"/>
      <c r="C4163" s="68">
        <v>5958</v>
      </c>
      <c r="D4163" s="2" t="s">
        <v>65</v>
      </c>
      <c r="E4163" s="19" t="s">
        <v>1150</v>
      </c>
      <c r="F4163" s="69" t="s">
        <v>66</v>
      </c>
      <c r="G4163" s="3">
        <v>8</v>
      </c>
      <c r="H4163" s="3">
        <v>1260</v>
      </c>
      <c r="I4163" s="10" t="str">
        <f t="shared" si="64"/>
        <v>05958</v>
      </c>
    </row>
    <row r="4164" spans="1:9">
      <c r="A4164" s="66"/>
      <c r="C4164" s="68">
        <v>5958</v>
      </c>
      <c r="D4164" s="2" t="s">
        <v>67</v>
      </c>
      <c r="E4164" s="22" t="s">
        <v>1153</v>
      </c>
      <c r="F4164" s="69" t="s">
        <v>68</v>
      </c>
      <c r="G4164" s="3">
        <v>4</v>
      </c>
      <c r="H4164" s="3">
        <v>201</v>
      </c>
      <c r="I4164" s="10" t="str">
        <f t="shared" si="64"/>
        <v>05958</v>
      </c>
    </row>
    <row r="4165" spans="1:9">
      <c r="A4165" s="66"/>
      <c r="C4165" s="68">
        <v>5958</v>
      </c>
      <c r="D4165" s="2" t="s">
        <v>69</v>
      </c>
      <c r="E4165" s="21" t="s">
        <v>1152</v>
      </c>
      <c r="F4165" s="69" t="s">
        <v>70</v>
      </c>
      <c r="G4165" s="3">
        <v>6</v>
      </c>
      <c r="H4165" s="3"/>
      <c r="I4165" s="10" t="str">
        <f t="shared" si="64"/>
        <v>05958</v>
      </c>
    </row>
    <row r="4166" spans="1:9">
      <c r="A4166" s="66"/>
      <c r="C4166" s="66">
        <v>5958</v>
      </c>
      <c r="E4166" s="71"/>
      <c r="F4166" s="69" t="s">
        <v>71</v>
      </c>
      <c r="G4166" s="3">
        <v>321</v>
      </c>
      <c r="H4166" s="3">
        <v>33047</v>
      </c>
      <c r="I4166" s="10" t="str">
        <f t="shared" si="64"/>
        <v>05958</v>
      </c>
    </row>
    <row r="4167" spans="1:9">
      <c r="A4167" s="65" t="s">
        <v>329</v>
      </c>
      <c r="B4167" s="2" t="s">
        <v>330</v>
      </c>
      <c r="C4167" s="68">
        <v>5962</v>
      </c>
      <c r="D4167" s="2" t="s">
        <v>9</v>
      </c>
      <c r="E4167" s="14" t="s">
        <v>1144</v>
      </c>
      <c r="F4167" s="69" t="s">
        <v>10</v>
      </c>
      <c r="G4167" s="3">
        <v>4</v>
      </c>
      <c r="H4167" s="3">
        <v>93</v>
      </c>
      <c r="I4167" s="10" t="str">
        <f t="shared" si="64"/>
        <v>05962</v>
      </c>
    </row>
    <row r="4168" spans="1:9">
      <c r="A4168" s="66"/>
      <c r="C4168" s="68">
        <v>5962</v>
      </c>
      <c r="D4168" s="2" t="s">
        <v>11</v>
      </c>
      <c r="E4168" s="14" t="s">
        <v>1144</v>
      </c>
      <c r="F4168" s="69" t="s">
        <v>12</v>
      </c>
      <c r="G4168" s="3"/>
      <c r="H4168" s="3"/>
      <c r="I4168" s="10" t="str">
        <f t="shared" si="64"/>
        <v>05962</v>
      </c>
    </row>
    <row r="4169" spans="1:9">
      <c r="A4169" s="66"/>
      <c r="C4169" s="68">
        <v>5962</v>
      </c>
      <c r="D4169" s="2" t="s">
        <v>13</v>
      </c>
      <c r="E4169" s="14" t="s">
        <v>1144</v>
      </c>
      <c r="F4169" s="69" t="s">
        <v>14</v>
      </c>
      <c r="G4169" s="3"/>
      <c r="H4169" s="3"/>
      <c r="I4169" s="10" t="str">
        <f t="shared" ref="I4169:I4232" si="65">IF(A4169="",I4168,A4169)</f>
        <v>05962</v>
      </c>
    </row>
    <row r="4170" spans="1:9">
      <c r="A4170" s="66"/>
      <c r="C4170" s="68">
        <v>5962</v>
      </c>
      <c r="D4170" s="2" t="s">
        <v>15</v>
      </c>
      <c r="E4170" s="15" t="s">
        <v>1145</v>
      </c>
      <c r="F4170" s="69" t="s">
        <v>16</v>
      </c>
      <c r="G4170" s="3"/>
      <c r="H4170" s="3"/>
      <c r="I4170" s="10" t="str">
        <f t="shared" si="65"/>
        <v>05962</v>
      </c>
    </row>
    <row r="4171" spans="1:9">
      <c r="A4171" s="66"/>
      <c r="C4171" s="68">
        <v>5962</v>
      </c>
      <c r="D4171" s="2" t="s">
        <v>17</v>
      </c>
      <c r="E4171" s="14" t="s">
        <v>1144</v>
      </c>
      <c r="F4171" s="69" t="s">
        <v>18</v>
      </c>
      <c r="G4171" s="3">
        <v>4</v>
      </c>
      <c r="H4171" s="3">
        <v>93</v>
      </c>
      <c r="I4171" s="10" t="str">
        <f t="shared" si="65"/>
        <v>05962</v>
      </c>
    </row>
    <row r="4172" spans="1:9">
      <c r="A4172" s="66"/>
      <c r="C4172" s="68">
        <v>5962</v>
      </c>
      <c r="D4172" s="2" t="s">
        <v>19</v>
      </c>
      <c r="E4172" s="14" t="s">
        <v>1144</v>
      </c>
      <c r="F4172" s="69" t="s">
        <v>20</v>
      </c>
      <c r="G4172" s="3"/>
      <c r="H4172" s="3"/>
      <c r="I4172" s="10" t="str">
        <f t="shared" si="65"/>
        <v>05962</v>
      </c>
    </row>
    <row r="4173" spans="1:9">
      <c r="A4173" s="66"/>
      <c r="C4173" s="68">
        <v>5962</v>
      </c>
      <c r="D4173" s="2" t="s">
        <v>21</v>
      </c>
      <c r="E4173" s="4"/>
      <c r="F4173" s="69" t="s">
        <v>22</v>
      </c>
      <c r="G4173" s="3">
        <v>629</v>
      </c>
      <c r="H4173" s="3">
        <v>68038</v>
      </c>
      <c r="I4173" s="10" t="str">
        <f t="shared" si="65"/>
        <v>05962</v>
      </c>
    </row>
    <row r="4174" spans="1:9">
      <c r="A4174" s="66"/>
      <c r="C4174" s="68">
        <v>5962</v>
      </c>
      <c r="D4174" s="2" t="s">
        <v>23</v>
      </c>
      <c r="E4174" s="17" t="s">
        <v>1147</v>
      </c>
      <c r="F4174" s="69" t="s">
        <v>24</v>
      </c>
      <c r="G4174" s="3">
        <v>13</v>
      </c>
      <c r="H4174" s="3">
        <v>566</v>
      </c>
      <c r="I4174" s="10" t="str">
        <f t="shared" si="65"/>
        <v>05962</v>
      </c>
    </row>
    <row r="4175" spans="1:9">
      <c r="A4175" s="66"/>
      <c r="C4175" s="68">
        <v>5962</v>
      </c>
      <c r="D4175" s="2" t="s">
        <v>25</v>
      </c>
      <c r="E4175" s="17" t="s">
        <v>1147</v>
      </c>
      <c r="F4175" s="69" t="s">
        <v>26</v>
      </c>
      <c r="G4175" s="3">
        <v>1</v>
      </c>
      <c r="H4175" s="3"/>
      <c r="I4175" s="10" t="str">
        <f t="shared" si="65"/>
        <v>05962</v>
      </c>
    </row>
    <row r="4176" spans="1:9">
      <c r="A4176" s="66"/>
      <c r="C4176" s="68">
        <v>5962</v>
      </c>
      <c r="D4176" s="2" t="s">
        <v>27</v>
      </c>
      <c r="E4176" s="17" t="s">
        <v>1147</v>
      </c>
      <c r="F4176" s="69" t="s">
        <v>28</v>
      </c>
      <c r="G4176" s="3"/>
      <c r="H4176" s="3"/>
      <c r="I4176" s="10" t="str">
        <f t="shared" si="65"/>
        <v>05962</v>
      </c>
    </row>
    <row r="4177" spans="1:9">
      <c r="A4177" s="66"/>
      <c r="C4177" s="68">
        <v>5962</v>
      </c>
      <c r="D4177" s="2" t="s">
        <v>29</v>
      </c>
      <c r="E4177" s="18" t="s">
        <v>1148</v>
      </c>
      <c r="F4177" s="69" t="s">
        <v>30</v>
      </c>
      <c r="G4177" s="3">
        <v>2</v>
      </c>
      <c r="H4177" s="3"/>
      <c r="I4177" s="10" t="str">
        <f t="shared" si="65"/>
        <v>05962</v>
      </c>
    </row>
    <row r="4178" spans="1:9">
      <c r="A4178" s="66"/>
      <c r="C4178" s="68">
        <v>5962</v>
      </c>
      <c r="D4178" s="2" t="s">
        <v>31</v>
      </c>
      <c r="E4178" s="18" t="s">
        <v>1148</v>
      </c>
      <c r="F4178" s="69" t="s">
        <v>32</v>
      </c>
      <c r="G4178" s="3">
        <v>1</v>
      </c>
      <c r="H4178" s="3"/>
      <c r="I4178" s="10" t="str">
        <f t="shared" si="65"/>
        <v>05962</v>
      </c>
    </row>
    <row r="4179" spans="1:9">
      <c r="A4179" s="66"/>
      <c r="C4179" s="68">
        <v>5962</v>
      </c>
      <c r="D4179" s="2" t="s">
        <v>33</v>
      </c>
      <c r="E4179" s="18" t="s">
        <v>1148</v>
      </c>
      <c r="F4179" s="69" t="s">
        <v>34</v>
      </c>
      <c r="G4179" s="3"/>
      <c r="H4179" s="3"/>
      <c r="I4179" s="10" t="str">
        <f t="shared" si="65"/>
        <v>05962</v>
      </c>
    </row>
    <row r="4180" spans="1:9">
      <c r="A4180" s="66"/>
      <c r="C4180" s="68">
        <v>5962</v>
      </c>
      <c r="D4180" s="2" t="s">
        <v>35</v>
      </c>
      <c r="E4180" s="19" t="s">
        <v>1150</v>
      </c>
      <c r="F4180" s="69" t="s">
        <v>36</v>
      </c>
      <c r="G4180" s="3">
        <v>4</v>
      </c>
      <c r="H4180" s="3">
        <v>115</v>
      </c>
      <c r="I4180" s="10" t="str">
        <f t="shared" si="65"/>
        <v>05962</v>
      </c>
    </row>
    <row r="4181" spans="1:9">
      <c r="A4181" s="66"/>
      <c r="C4181" s="68">
        <v>5962</v>
      </c>
      <c r="D4181" s="2" t="s">
        <v>37</v>
      </c>
      <c r="E4181" s="23" t="s">
        <v>1149</v>
      </c>
      <c r="F4181" s="69" t="s">
        <v>38</v>
      </c>
      <c r="G4181" s="3">
        <v>6</v>
      </c>
      <c r="H4181" s="3">
        <v>222</v>
      </c>
      <c r="I4181" s="10" t="str">
        <f t="shared" si="65"/>
        <v>05962</v>
      </c>
    </row>
    <row r="4182" spans="1:9">
      <c r="A4182" s="66"/>
      <c r="C4182" s="68">
        <v>5962</v>
      </c>
      <c r="D4182" s="2" t="s">
        <v>39</v>
      </c>
      <c r="E4182" s="23" t="s">
        <v>1149</v>
      </c>
      <c r="F4182" s="69" t="s">
        <v>40</v>
      </c>
      <c r="G4182" s="3">
        <v>7</v>
      </c>
      <c r="H4182" s="3">
        <v>352</v>
      </c>
      <c r="I4182" s="10" t="str">
        <f t="shared" si="65"/>
        <v>05962</v>
      </c>
    </row>
    <row r="4183" spans="1:9">
      <c r="A4183" s="66"/>
      <c r="C4183" s="68">
        <v>5962</v>
      </c>
      <c r="D4183" s="2" t="s">
        <v>41</v>
      </c>
      <c r="E4183" s="16" t="s">
        <v>1146</v>
      </c>
      <c r="F4183" s="69" t="s">
        <v>42</v>
      </c>
      <c r="G4183" s="3">
        <v>1</v>
      </c>
      <c r="H4183" s="3"/>
      <c r="I4183" s="10" t="str">
        <f t="shared" si="65"/>
        <v>05962</v>
      </c>
    </row>
    <row r="4184" spans="1:9">
      <c r="A4184" s="66"/>
      <c r="C4184" s="68">
        <v>5962</v>
      </c>
      <c r="D4184" s="2" t="s">
        <v>43</v>
      </c>
      <c r="E4184" s="16" t="s">
        <v>1146</v>
      </c>
      <c r="F4184" s="69" t="s">
        <v>44</v>
      </c>
      <c r="G4184" s="3">
        <v>4</v>
      </c>
      <c r="H4184" s="3"/>
      <c r="I4184" s="10" t="str">
        <f t="shared" si="65"/>
        <v>05962</v>
      </c>
    </row>
    <row r="4185" spans="1:9">
      <c r="A4185" s="66"/>
      <c r="C4185" s="68">
        <v>5962</v>
      </c>
      <c r="D4185" s="2" t="s">
        <v>45</v>
      </c>
      <c r="E4185" s="16" t="s">
        <v>1146</v>
      </c>
      <c r="F4185" s="69" t="s">
        <v>46</v>
      </c>
      <c r="G4185" s="3">
        <v>1</v>
      </c>
      <c r="H4185" s="3"/>
      <c r="I4185" s="10" t="str">
        <f t="shared" si="65"/>
        <v>05962</v>
      </c>
    </row>
    <row r="4186" spans="1:9">
      <c r="A4186" s="66"/>
      <c r="C4186" s="68">
        <v>5962</v>
      </c>
      <c r="D4186" s="2" t="s">
        <v>47</v>
      </c>
      <c r="E4186" s="16" t="s">
        <v>1146</v>
      </c>
      <c r="F4186" s="69" t="s">
        <v>48</v>
      </c>
      <c r="G4186" s="3">
        <v>66</v>
      </c>
      <c r="H4186" s="3">
        <v>4816</v>
      </c>
      <c r="I4186" s="10" t="str">
        <f t="shared" si="65"/>
        <v>05962</v>
      </c>
    </row>
    <row r="4187" spans="1:9">
      <c r="A4187" s="66"/>
      <c r="C4187" s="68">
        <v>5962</v>
      </c>
      <c r="D4187" s="2" t="s">
        <v>49</v>
      </c>
      <c r="E4187" s="14" t="s">
        <v>1144</v>
      </c>
      <c r="F4187" s="69" t="s">
        <v>50</v>
      </c>
      <c r="G4187" s="3">
        <v>12</v>
      </c>
      <c r="H4187" s="3">
        <v>522</v>
      </c>
      <c r="I4187" s="10" t="str">
        <f t="shared" si="65"/>
        <v>05962</v>
      </c>
    </row>
    <row r="4188" spans="1:9">
      <c r="A4188" s="66"/>
      <c r="C4188" s="68">
        <v>5962</v>
      </c>
      <c r="D4188" s="2" t="s">
        <v>51</v>
      </c>
      <c r="E4188" s="15" t="s">
        <v>1145</v>
      </c>
      <c r="F4188" s="69" t="s">
        <v>52</v>
      </c>
      <c r="G4188" s="3">
        <v>72</v>
      </c>
      <c r="H4188" s="3">
        <v>9361</v>
      </c>
      <c r="I4188" s="10" t="str">
        <f t="shared" si="65"/>
        <v>05962</v>
      </c>
    </row>
    <row r="4189" spans="1:9">
      <c r="A4189" s="66"/>
      <c r="C4189" s="68">
        <v>5962</v>
      </c>
      <c r="D4189" s="2" t="s">
        <v>53</v>
      </c>
      <c r="E4189" s="15" t="s">
        <v>1145</v>
      </c>
      <c r="F4189" s="69" t="s">
        <v>54</v>
      </c>
      <c r="G4189" s="3">
        <v>280</v>
      </c>
      <c r="H4189" s="3">
        <v>26453</v>
      </c>
      <c r="I4189" s="10" t="str">
        <f t="shared" si="65"/>
        <v>05962</v>
      </c>
    </row>
    <row r="4190" spans="1:9">
      <c r="A4190" s="66"/>
      <c r="C4190" s="68">
        <v>5962</v>
      </c>
      <c r="D4190" s="2" t="s">
        <v>55</v>
      </c>
      <c r="E4190" s="21" t="s">
        <v>1152</v>
      </c>
      <c r="F4190" s="69" t="s">
        <v>56</v>
      </c>
      <c r="G4190" s="3">
        <v>14</v>
      </c>
      <c r="H4190" s="3">
        <v>1087</v>
      </c>
      <c r="I4190" s="10" t="str">
        <f t="shared" si="65"/>
        <v>05962</v>
      </c>
    </row>
    <row r="4191" spans="1:9">
      <c r="A4191" s="66"/>
      <c r="C4191" s="68">
        <v>5962</v>
      </c>
      <c r="D4191" s="2" t="s">
        <v>57</v>
      </c>
      <c r="E4191" s="21" t="s">
        <v>1152</v>
      </c>
      <c r="F4191" s="69" t="s">
        <v>58</v>
      </c>
      <c r="G4191" s="3">
        <v>39</v>
      </c>
      <c r="H4191" s="3"/>
      <c r="I4191" s="10" t="str">
        <f t="shared" si="65"/>
        <v>05962</v>
      </c>
    </row>
    <row r="4192" spans="1:9">
      <c r="A4192" s="66"/>
      <c r="C4192" s="68">
        <v>5962</v>
      </c>
      <c r="D4192" s="2" t="s">
        <v>59</v>
      </c>
      <c r="E4192" s="21" t="s">
        <v>1152</v>
      </c>
      <c r="F4192" s="69" t="s">
        <v>60</v>
      </c>
      <c r="G4192" s="3">
        <v>61</v>
      </c>
      <c r="H4192" s="3">
        <v>8925</v>
      </c>
      <c r="I4192" s="10" t="str">
        <f t="shared" si="65"/>
        <v>05962</v>
      </c>
    </row>
    <row r="4193" spans="1:9">
      <c r="A4193" s="66"/>
      <c r="C4193" s="68">
        <v>5962</v>
      </c>
      <c r="D4193" s="2" t="s">
        <v>61</v>
      </c>
      <c r="E4193" s="20" t="s">
        <v>1151</v>
      </c>
      <c r="F4193" s="69" t="s">
        <v>62</v>
      </c>
      <c r="G4193" s="3">
        <v>18</v>
      </c>
      <c r="H4193" s="3">
        <v>4663</v>
      </c>
      <c r="I4193" s="10" t="str">
        <f t="shared" si="65"/>
        <v>05962</v>
      </c>
    </row>
    <row r="4194" spans="1:9">
      <c r="A4194" s="66"/>
      <c r="C4194" s="68">
        <v>5962</v>
      </c>
      <c r="D4194" s="2" t="s">
        <v>63</v>
      </c>
      <c r="E4194" s="20" t="s">
        <v>1151</v>
      </c>
      <c r="F4194" s="69" t="s">
        <v>64</v>
      </c>
      <c r="G4194" s="3">
        <v>2</v>
      </c>
      <c r="H4194" s="3"/>
      <c r="I4194" s="10" t="str">
        <f t="shared" si="65"/>
        <v>05962</v>
      </c>
    </row>
    <row r="4195" spans="1:9">
      <c r="A4195" s="66"/>
      <c r="C4195" s="68">
        <v>5962</v>
      </c>
      <c r="D4195" s="2" t="s">
        <v>65</v>
      </c>
      <c r="E4195" s="19" t="s">
        <v>1150</v>
      </c>
      <c r="F4195" s="69" t="s">
        <v>66</v>
      </c>
      <c r="G4195" s="3">
        <v>5</v>
      </c>
      <c r="H4195" s="3"/>
      <c r="I4195" s="10" t="str">
        <f t="shared" si="65"/>
        <v>05962</v>
      </c>
    </row>
    <row r="4196" spans="1:9">
      <c r="A4196" s="66"/>
      <c r="C4196" s="68">
        <v>5962</v>
      </c>
      <c r="D4196" s="2" t="s">
        <v>67</v>
      </c>
      <c r="E4196" s="22" t="s">
        <v>1153</v>
      </c>
      <c r="F4196" s="69" t="s">
        <v>68</v>
      </c>
      <c r="G4196" s="3">
        <v>8</v>
      </c>
      <c r="H4196" s="3">
        <v>491</v>
      </c>
      <c r="I4196" s="10" t="str">
        <f t="shared" si="65"/>
        <v>05962</v>
      </c>
    </row>
    <row r="4197" spans="1:9">
      <c r="A4197" s="66"/>
      <c r="C4197" s="68">
        <v>5962</v>
      </c>
      <c r="D4197" s="2" t="s">
        <v>69</v>
      </c>
      <c r="E4197" s="21" t="s">
        <v>1152</v>
      </c>
      <c r="F4197" s="69" t="s">
        <v>70</v>
      </c>
      <c r="G4197" s="3">
        <v>12</v>
      </c>
      <c r="H4197" s="3">
        <v>399</v>
      </c>
      <c r="I4197" s="10" t="str">
        <f t="shared" si="65"/>
        <v>05962</v>
      </c>
    </row>
    <row r="4198" spans="1:9">
      <c r="A4198" s="66"/>
      <c r="C4198" s="66">
        <v>5962</v>
      </c>
      <c r="E4198" s="71"/>
      <c r="F4198" s="69" t="s">
        <v>71</v>
      </c>
      <c r="G4198" s="3">
        <v>633</v>
      </c>
      <c r="H4198" s="3">
        <v>68131</v>
      </c>
      <c r="I4198" s="10" t="str">
        <f t="shared" si="65"/>
        <v>05962</v>
      </c>
    </row>
    <row r="4199" spans="1:9">
      <c r="A4199" s="65" t="s">
        <v>331</v>
      </c>
      <c r="B4199" s="2" t="s">
        <v>332</v>
      </c>
      <c r="C4199" s="68">
        <v>5966</v>
      </c>
      <c r="D4199" s="2" t="s">
        <v>9</v>
      </c>
      <c r="E4199" s="14" t="s">
        <v>1144</v>
      </c>
      <c r="F4199" s="69" t="s">
        <v>10</v>
      </c>
      <c r="G4199" s="3">
        <v>1</v>
      </c>
      <c r="H4199" s="3"/>
      <c r="I4199" s="10" t="str">
        <f t="shared" si="65"/>
        <v>05966</v>
      </c>
    </row>
    <row r="4200" spans="1:9">
      <c r="A4200" s="66"/>
      <c r="C4200" s="68">
        <v>5966</v>
      </c>
      <c r="D4200" s="2" t="s">
        <v>11</v>
      </c>
      <c r="E4200" s="14" t="s">
        <v>1144</v>
      </c>
      <c r="F4200" s="69" t="s">
        <v>12</v>
      </c>
      <c r="G4200" s="3"/>
      <c r="H4200" s="3"/>
      <c r="I4200" s="10" t="str">
        <f t="shared" si="65"/>
        <v>05966</v>
      </c>
    </row>
    <row r="4201" spans="1:9">
      <c r="A4201" s="66"/>
      <c r="C4201" s="68">
        <v>5966</v>
      </c>
      <c r="D4201" s="2" t="s">
        <v>13</v>
      </c>
      <c r="E4201" s="14" t="s">
        <v>1144</v>
      </c>
      <c r="F4201" s="69" t="s">
        <v>14</v>
      </c>
      <c r="G4201" s="3"/>
      <c r="H4201" s="3"/>
      <c r="I4201" s="10" t="str">
        <f t="shared" si="65"/>
        <v>05966</v>
      </c>
    </row>
    <row r="4202" spans="1:9">
      <c r="A4202" s="66"/>
      <c r="C4202" s="68">
        <v>5966</v>
      </c>
      <c r="D4202" s="2" t="s">
        <v>15</v>
      </c>
      <c r="E4202" s="15" t="s">
        <v>1145</v>
      </c>
      <c r="F4202" s="69" t="s">
        <v>16</v>
      </c>
      <c r="G4202" s="3"/>
      <c r="H4202" s="3"/>
      <c r="I4202" s="10" t="str">
        <f t="shared" si="65"/>
        <v>05966</v>
      </c>
    </row>
    <row r="4203" spans="1:9">
      <c r="A4203" s="66"/>
      <c r="C4203" s="68">
        <v>5966</v>
      </c>
      <c r="D4203" s="2" t="s">
        <v>17</v>
      </c>
      <c r="E4203" s="14" t="s">
        <v>1144</v>
      </c>
      <c r="F4203" s="69" t="s">
        <v>18</v>
      </c>
      <c r="G4203" s="3">
        <v>1</v>
      </c>
      <c r="H4203" s="3"/>
      <c r="I4203" s="10" t="str">
        <f t="shared" si="65"/>
        <v>05966</v>
      </c>
    </row>
    <row r="4204" spans="1:9">
      <c r="A4204" s="66"/>
      <c r="C4204" s="68">
        <v>5966</v>
      </c>
      <c r="D4204" s="2" t="s">
        <v>19</v>
      </c>
      <c r="E4204" s="14" t="s">
        <v>1144</v>
      </c>
      <c r="F4204" s="69" t="s">
        <v>20</v>
      </c>
      <c r="G4204" s="3"/>
      <c r="H4204" s="3"/>
      <c r="I4204" s="10" t="str">
        <f t="shared" si="65"/>
        <v>05966</v>
      </c>
    </row>
    <row r="4205" spans="1:9">
      <c r="A4205" s="66"/>
      <c r="C4205" s="68">
        <v>5966</v>
      </c>
      <c r="D4205" s="2" t="s">
        <v>21</v>
      </c>
      <c r="E4205" s="4"/>
      <c r="F4205" s="69" t="s">
        <v>22</v>
      </c>
      <c r="G4205" s="3">
        <v>236</v>
      </c>
      <c r="H4205" s="3"/>
      <c r="I4205" s="10" t="str">
        <f t="shared" si="65"/>
        <v>05966</v>
      </c>
    </row>
    <row r="4206" spans="1:9">
      <c r="A4206" s="66"/>
      <c r="C4206" s="68">
        <v>5966</v>
      </c>
      <c r="D4206" s="2" t="s">
        <v>23</v>
      </c>
      <c r="E4206" s="17" t="s">
        <v>1147</v>
      </c>
      <c r="F4206" s="69" t="s">
        <v>24</v>
      </c>
      <c r="G4206" s="3">
        <v>14</v>
      </c>
      <c r="H4206" s="3"/>
      <c r="I4206" s="10" t="str">
        <f t="shared" si="65"/>
        <v>05966</v>
      </c>
    </row>
    <row r="4207" spans="1:9">
      <c r="A4207" s="66"/>
      <c r="C4207" s="68">
        <v>5966</v>
      </c>
      <c r="D4207" s="2" t="s">
        <v>25</v>
      </c>
      <c r="E4207" s="17" t="s">
        <v>1147</v>
      </c>
      <c r="F4207" s="69" t="s">
        <v>26</v>
      </c>
      <c r="G4207" s="3"/>
      <c r="H4207" s="3"/>
      <c r="I4207" s="10" t="str">
        <f t="shared" si="65"/>
        <v>05966</v>
      </c>
    </row>
    <row r="4208" spans="1:9">
      <c r="A4208" s="66"/>
      <c r="C4208" s="68">
        <v>5966</v>
      </c>
      <c r="D4208" s="2" t="s">
        <v>27</v>
      </c>
      <c r="E4208" s="17" t="s">
        <v>1147</v>
      </c>
      <c r="F4208" s="69" t="s">
        <v>28</v>
      </c>
      <c r="G4208" s="3"/>
      <c r="H4208" s="3"/>
      <c r="I4208" s="10" t="str">
        <f t="shared" si="65"/>
        <v>05966</v>
      </c>
    </row>
    <row r="4209" spans="1:9">
      <c r="A4209" s="66"/>
      <c r="C4209" s="68">
        <v>5966</v>
      </c>
      <c r="D4209" s="2" t="s">
        <v>29</v>
      </c>
      <c r="E4209" s="18" t="s">
        <v>1148</v>
      </c>
      <c r="F4209" s="69" t="s">
        <v>30</v>
      </c>
      <c r="G4209" s="3">
        <v>1</v>
      </c>
      <c r="H4209" s="3"/>
      <c r="I4209" s="10" t="str">
        <f t="shared" si="65"/>
        <v>05966</v>
      </c>
    </row>
    <row r="4210" spans="1:9">
      <c r="A4210" s="66"/>
      <c r="C4210" s="68">
        <v>5966</v>
      </c>
      <c r="D4210" s="2" t="s">
        <v>31</v>
      </c>
      <c r="E4210" s="18" t="s">
        <v>1148</v>
      </c>
      <c r="F4210" s="69" t="s">
        <v>32</v>
      </c>
      <c r="G4210" s="3"/>
      <c r="H4210" s="3"/>
      <c r="I4210" s="10" t="str">
        <f t="shared" si="65"/>
        <v>05966</v>
      </c>
    </row>
    <row r="4211" spans="1:9">
      <c r="A4211" s="66"/>
      <c r="C4211" s="68">
        <v>5966</v>
      </c>
      <c r="D4211" s="2" t="s">
        <v>33</v>
      </c>
      <c r="E4211" s="18" t="s">
        <v>1148</v>
      </c>
      <c r="F4211" s="69" t="s">
        <v>34</v>
      </c>
      <c r="G4211" s="3"/>
      <c r="H4211" s="3"/>
      <c r="I4211" s="10" t="str">
        <f t="shared" si="65"/>
        <v>05966</v>
      </c>
    </row>
    <row r="4212" spans="1:9">
      <c r="A4212" s="66"/>
      <c r="C4212" s="68">
        <v>5966</v>
      </c>
      <c r="D4212" s="2" t="s">
        <v>35</v>
      </c>
      <c r="E4212" s="19" t="s">
        <v>1150</v>
      </c>
      <c r="F4212" s="69" t="s">
        <v>36</v>
      </c>
      <c r="G4212" s="3">
        <v>12</v>
      </c>
      <c r="H4212" s="3">
        <v>717</v>
      </c>
      <c r="I4212" s="10" t="str">
        <f t="shared" si="65"/>
        <v>05966</v>
      </c>
    </row>
    <row r="4213" spans="1:9">
      <c r="A4213" s="66"/>
      <c r="C4213" s="68">
        <v>5966</v>
      </c>
      <c r="D4213" s="2" t="s">
        <v>37</v>
      </c>
      <c r="E4213" s="23" t="s">
        <v>1149</v>
      </c>
      <c r="F4213" s="69" t="s">
        <v>38</v>
      </c>
      <c r="G4213" s="3">
        <v>7</v>
      </c>
      <c r="H4213" s="3">
        <v>907</v>
      </c>
      <c r="I4213" s="10" t="str">
        <f t="shared" si="65"/>
        <v>05966</v>
      </c>
    </row>
    <row r="4214" spans="1:9">
      <c r="A4214" s="66"/>
      <c r="C4214" s="68">
        <v>5966</v>
      </c>
      <c r="D4214" s="2" t="s">
        <v>39</v>
      </c>
      <c r="E4214" s="23" t="s">
        <v>1149</v>
      </c>
      <c r="F4214" s="69" t="s">
        <v>40</v>
      </c>
      <c r="G4214" s="3">
        <v>2</v>
      </c>
      <c r="H4214" s="3"/>
      <c r="I4214" s="10" t="str">
        <f t="shared" si="65"/>
        <v>05966</v>
      </c>
    </row>
    <row r="4215" spans="1:9">
      <c r="A4215" s="66"/>
      <c r="C4215" s="68">
        <v>5966</v>
      </c>
      <c r="D4215" s="2" t="s">
        <v>41</v>
      </c>
      <c r="E4215" s="16" t="s">
        <v>1146</v>
      </c>
      <c r="F4215" s="69" t="s">
        <v>42</v>
      </c>
      <c r="G4215" s="3"/>
      <c r="H4215" s="3"/>
      <c r="I4215" s="10" t="str">
        <f t="shared" si="65"/>
        <v>05966</v>
      </c>
    </row>
    <row r="4216" spans="1:9">
      <c r="A4216" s="66"/>
      <c r="C4216" s="68">
        <v>5966</v>
      </c>
      <c r="D4216" s="2" t="s">
        <v>43</v>
      </c>
      <c r="E4216" s="16" t="s">
        <v>1146</v>
      </c>
      <c r="F4216" s="69" t="s">
        <v>44</v>
      </c>
      <c r="G4216" s="3">
        <v>3</v>
      </c>
      <c r="H4216" s="3"/>
      <c r="I4216" s="10" t="str">
        <f t="shared" si="65"/>
        <v>05966</v>
      </c>
    </row>
    <row r="4217" spans="1:9">
      <c r="A4217" s="66"/>
      <c r="C4217" s="68">
        <v>5966</v>
      </c>
      <c r="D4217" s="2" t="s">
        <v>45</v>
      </c>
      <c r="E4217" s="16" t="s">
        <v>1146</v>
      </c>
      <c r="F4217" s="69" t="s">
        <v>46</v>
      </c>
      <c r="G4217" s="3"/>
      <c r="H4217" s="3"/>
      <c r="I4217" s="10" t="str">
        <f t="shared" si="65"/>
        <v>05966</v>
      </c>
    </row>
    <row r="4218" spans="1:9">
      <c r="A4218" s="66"/>
      <c r="C4218" s="68">
        <v>5966</v>
      </c>
      <c r="D4218" s="2" t="s">
        <v>47</v>
      </c>
      <c r="E4218" s="16" t="s">
        <v>1146</v>
      </c>
      <c r="F4218" s="69" t="s">
        <v>48</v>
      </c>
      <c r="G4218" s="3">
        <v>15</v>
      </c>
      <c r="H4218" s="3">
        <v>1727</v>
      </c>
      <c r="I4218" s="10" t="str">
        <f t="shared" si="65"/>
        <v>05966</v>
      </c>
    </row>
    <row r="4219" spans="1:9">
      <c r="A4219" s="66"/>
      <c r="C4219" s="68">
        <v>5966</v>
      </c>
      <c r="D4219" s="2" t="s">
        <v>49</v>
      </c>
      <c r="E4219" s="14" t="s">
        <v>1144</v>
      </c>
      <c r="F4219" s="69" t="s">
        <v>50</v>
      </c>
      <c r="G4219" s="3">
        <v>7</v>
      </c>
      <c r="H4219" s="3"/>
      <c r="I4219" s="10" t="str">
        <f t="shared" si="65"/>
        <v>05966</v>
      </c>
    </row>
    <row r="4220" spans="1:9">
      <c r="A4220" s="66"/>
      <c r="C4220" s="68">
        <v>5966</v>
      </c>
      <c r="D4220" s="2" t="s">
        <v>51</v>
      </c>
      <c r="E4220" s="15" t="s">
        <v>1145</v>
      </c>
      <c r="F4220" s="69" t="s">
        <v>52</v>
      </c>
      <c r="G4220" s="3">
        <v>17</v>
      </c>
      <c r="H4220" s="3"/>
      <c r="I4220" s="10" t="str">
        <f t="shared" si="65"/>
        <v>05966</v>
      </c>
    </row>
    <row r="4221" spans="1:9">
      <c r="A4221" s="66"/>
      <c r="C4221" s="68">
        <v>5966</v>
      </c>
      <c r="D4221" s="2" t="s">
        <v>53</v>
      </c>
      <c r="E4221" s="15" t="s">
        <v>1145</v>
      </c>
      <c r="F4221" s="69" t="s">
        <v>54</v>
      </c>
      <c r="G4221" s="3">
        <v>104</v>
      </c>
      <c r="H4221" s="3">
        <v>11454</v>
      </c>
      <c r="I4221" s="10" t="str">
        <f t="shared" si="65"/>
        <v>05966</v>
      </c>
    </row>
    <row r="4222" spans="1:9">
      <c r="A4222" s="66"/>
      <c r="C4222" s="68">
        <v>5966</v>
      </c>
      <c r="D4222" s="2" t="s">
        <v>55</v>
      </c>
      <c r="E4222" s="21" t="s">
        <v>1152</v>
      </c>
      <c r="F4222" s="69" t="s">
        <v>56</v>
      </c>
      <c r="G4222" s="3">
        <v>8</v>
      </c>
      <c r="H4222" s="3">
        <v>807</v>
      </c>
      <c r="I4222" s="10" t="str">
        <f t="shared" si="65"/>
        <v>05966</v>
      </c>
    </row>
    <row r="4223" spans="1:9">
      <c r="A4223" s="66"/>
      <c r="C4223" s="68">
        <v>5966</v>
      </c>
      <c r="D4223" s="2" t="s">
        <v>57</v>
      </c>
      <c r="E4223" s="21" t="s">
        <v>1152</v>
      </c>
      <c r="F4223" s="69" t="s">
        <v>58</v>
      </c>
      <c r="G4223" s="3">
        <v>8</v>
      </c>
      <c r="H4223" s="3">
        <v>2101</v>
      </c>
      <c r="I4223" s="10" t="str">
        <f t="shared" si="65"/>
        <v>05966</v>
      </c>
    </row>
    <row r="4224" spans="1:9">
      <c r="A4224" s="66"/>
      <c r="C4224" s="68">
        <v>5966</v>
      </c>
      <c r="D4224" s="2" t="s">
        <v>59</v>
      </c>
      <c r="E4224" s="21" t="s">
        <v>1152</v>
      </c>
      <c r="F4224" s="69" t="s">
        <v>60</v>
      </c>
      <c r="G4224" s="3">
        <v>25</v>
      </c>
      <c r="H4224" s="3">
        <v>3667</v>
      </c>
      <c r="I4224" s="10" t="str">
        <f t="shared" si="65"/>
        <v>05966</v>
      </c>
    </row>
    <row r="4225" spans="1:9">
      <c r="A4225" s="66"/>
      <c r="C4225" s="68">
        <v>5966</v>
      </c>
      <c r="D4225" s="2" t="s">
        <v>61</v>
      </c>
      <c r="E4225" s="20" t="s">
        <v>1151</v>
      </c>
      <c r="F4225" s="69" t="s">
        <v>62</v>
      </c>
      <c r="G4225" s="3">
        <v>7</v>
      </c>
      <c r="H4225" s="3">
        <v>1186</v>
      </c>
      <c r="I4225" s="10" t="str">
        <f t="shared" si="65"/>
        <v>05966</v>
      </c>
    </row>
    <row r="4226" spans="1:9">
      <c r="A4226" s="66"/>
      <c r="C4226" s="68">
        <v>5966</v>
      </c>
      <c r="D4226" s="2" t="s">
        <v>63</v>
      </c>
      <c r="E4226" s="20" t="s">
        <v>1151</v>
      </c>
      <c r="F4226" s="69" t="s">
        <v>64</v>
      </c>
      <c r="G4226" s="3"/>
      <c r="H4226" s="3"/>
      <c r="I4226" s="10" t="str">
        <f t="shared" si="65"/>
        <v>05966</v>
      </c>
    </row>
    <row r="4227" spans="1:9">
      <c r="A4227" s="66"/>
      <c r="C4227" s="68">
        <v>5966</v>
      </c>
      <c r="D4227" s="2" t="s">
        <v>65</v>
      </c>
      <c r="E4227" s="19" t="s">
        <v>1150</v>
      </c>
      <c r="F4227" s="69" t="s">
        <v>66</v>
      </c>
      <c r="G4227" s="3"/>
      <c r="H4227" s="3"/>
      <c r="I4227" s="10" t="str">
        <f t="shared" si="65"/>
        <v>05966</v>
      </c>
    </row>
    <row r="4228" spans="1:9">
      <c r="A4228" s="66"/>
      <c r="C4228" s="68">
        <v>5966</v>
      </c>
      <c r="D4228" s="2" t="s">
        <v>67</v>
      </c>
      <c r="E4228" s="22" t="s">
        <v>1153</v>
      </c>
      <c r="F4228" s="69" t="s">
        <v>68</v>
      </c>
      <c r="G4228" s="3">
        <v>4</v>
      </c>
      <c r="H4228" s="3"/>
      <c r="I4228" s="10" t="str">
        <f t="shared" si="65"/>
        <v>05966</v>
      </c>
    </row>
    <row r="4229" spans="1:9">
      <c r="A4229" s="66"/>
      <c r="C4229" s="68">
        <v>5966</v>
      </c>
      <c r="D4229" s="2" t="s">
        <v>69</v>
      </c>
      <c r="E4229" s="21" t="s">
        <v>1152</v>
      </c>
      <c r="F4229" s="69" t="s">
        <v>70</v>
      </c>
      <c r="G4229" s="3">
        <v>2</v>
      </c>
      <c r="H4229" s="3"/>
      <c r="I4229" s="10" t="str">
        <f t="shared" si="65"/>
        <v>05966</v>
      </c>
    </row>
    <row r="4230" spans="1:9">
      <c r="A4230" s="66"/>
      <c r="C4230" s="66">
        <v>5966</v>
      </c>
      <c r="E4230" s="71"/>
      <c r="F4230" s="69" t="s">
        <v>71</v>
      </c>
      <c r="G4230" s="3">
        <v>237</v>
      </c>
      <c r="H4230" s="3">
        <v>26896</v>
      </c>
      <c r="I4230" s="10" t="str">
        <f t="shared" si="65"/>
        <v>05966</v>
      </c>
    </row>
    <row r="4231" spans="1:9">
      <c r="A4231" s="65" t="s">
        <v>333</v>
      </c>
      <c r="B4231" s="2" t="s">
        <v>334</v>
      </c>
      <c r="C4231" s="68">
        <v>5970</v>
      </c>
      <c r="D4231" s="2" t="s">
        <v>9</v>
      </c>
      <c r="E4231" s="14" t="s">
        <v>1144</v>
      </c>
      <c r="F4231" s="69" t="s">
        <v>10</v>
      </c>
      <c r="G4231" s="3">
        <v>3</v>
      </c>
      <c r="H4231" s="3"/>
      <c r="I4231" s="10" t="str">
        <f t="shared" si="65"/>
        <v>05970</v>
      </c>
    </row>
    <row r="4232" spans="1:9">
      <c r="A4232" s="66"/>
      <c r="C4232" s="68">
        <v>5970</v>
      </c>
      <c r="D4232" s="2" t="s">
        <v>11</v>
      </c>
      <c r="E4232" s="14" t="s">
        <v>1144</v>
      </c>
      <c r="F4232" s="69" t="s">
        <v>12</v>
      </c>
      <c r="G4232" s="3"/>
      <c r="H4232" s="3"/>
      <c r="I4232" s="10" t="str">
        <f t="shared" si="65"/>
        <v>05970</v>
      </c>
    </row>
    <row r="4233" spans="1:9">
      <c r="A4233" s="66"/>
      <c r="C4233" s="68">
        <v>5970</v>
      </c>
      <c r="D4233" s="2" t="s">
        <v>13</v>
      </c>
      <c r="E4233" s="14" t="s">
        <v>1144</v>
      </c>
      <c r="F4233" s="69" t="s">
        <v>14</v>
      </c>
      <c r="G4233" s="3"/>
      <c r="H4233" s="3"/>
      <c r="I4233" s="10" t="str">
        <f t="shared" ref="I4233:I4296" si="66">IF(A4233="",I4232,A4233)</f>
        <v>05970</v>
      </c>
    </row>
    <row r="4234" spans="1:9">
      <c r="A4234" s="66"/>
      <c r="C4234" s="68">
        <v>5970</v>
      </c>
      <c r="D4234" s="2" t="s">
        <v>15</v>
      </c>
      <c r="E4234" s="15" t="s">
        <v>1145</v>
      </c>
      <c r="F4234" s="69" t="s">
        <v>16</v>
      </c>
      <c r="G4234" s="3"/>
      <c r="H4234" s="3"/>
      <c r="I4234" s="10" t="str">
        <f t="shared" si="66"/>
        <v>05970</v>
      </c>
    </row>
    <row r="4235" spans="1:9">
      <c r="A4235" s="66"/>
      <c r="C4235" s="68">
        <v>5970</v>
      </c>
      <c r="D4235" s="2" t="s">
        <v>17</v>
      </c>
      <c r="E4235" s="14" t="s">
        <v>1144</v>
      </c>
      <c r="F4235" s="69" t="s">
        <v>18</v>
      </c>
      <c r="G4235" s="3">
        <v>3</v>
      </c>
      <c r="H4235" s="3"/>
      <c r="I4235" s="10" t="str">
        <f t="shared" si="66"/>
        <v>05970</v>
      </c>
    </row>
    <row r="4236" spans="1:9">
      <c r="A4236" s="66"/>
      <c r="C4236" s="68">
        <v>5970</v>
      </c>
      <c r="D4236" s="2" t="s">
        <v>19</v>
      </c>
      <c r="E4236" s="14" t="s">
        <v>1144</v>
      </c>
      <c r="F4236" s="69" t="s">
        <v>20</v>
      </c>
      <c r="G4236" s="3"/>
      <c r="H4236" s="3"/>
      <c r="I4236" s="10" t="str">
        <f t="shared" si="66"/>
        <v>05970</v>
      </c>
    </row>
    <row r="4237" spans="1:9">
      <c r="A4237" s="66"/>
      <c r="C4237" s="68">
        <v>5970</v>
      </c>
      <c r="D4237" s="2" t="s">
        <v>21</v>
      </c>
      <c r="E4237" s="4"/>
      <c r="F4237" s="69" t="s">
        <v>22</v>
      </c>
      <c r="G4237" s="3">
        <v>323</v>
      </c>
      <c r="H4237" s="3"/>
      <c r="I4237" s="10" t="str">
        <f t="shared" si="66"/>
        <v>05970</v>
      </c>
    </row>
    <row r="4238" spans="1:9">
      <c r="A4238" s="66"/>
      <c r="C4238" s="68">
        <v>5970</v>
      </c>
      <c r="D4238" s="2" t="s">
        <v>23</v>
      </c>
      <c r="E4238" s="17" t="s">
        <v>1147</v>
      </c>
      <c r="F4238" s="69" t="s">
        <v>24</v>
      </c>
      <c r="G4238" s="3">
        <v>15</v>
      </c>
      <c r="H4238" s="3">
        <v>683</v>
      </c>
      <c r="I4238" s="10" t="str">
        <f t="shared" si="66"/>
        <v>05970</v>
      </c>
    </row>
    <row r="4239" spans="1:9">
      <c r="A4239" s="66"/>
      <c r="C4239" s="68">
        <v>5970</v>
      </c>
      <c r="D4239" s="2" t="s">
        <v>25</v>
      </c>
      <c r="E4239" s="17" t="s">
        <v>1147</v>
      </c>
      <c r="F4239" s="69" t="s">
        <v>26</v>
      </c>
      <c r="G4239" s="3">
        <v>2</v>
      </c>
      <c r="H4239" s="3"/>
      <c r="I4239" s="10" t="str">
        <f t="shared" si="66"/>
        <v>05970</v>
      </c>
    </row>
    <row r="4240" spans="1:9">
      <c r="A4240" s="66"/>
      <c r="C4240" s="68">
        <v>5970</v>
      </c>
      <c r="D4240" s="2" t="s">
        <v>27</v>
      </c>
      <c r="E4240" s="17" t="s">
        <v>1147</v>
      </c>
      <c r="F4240" s="69" t="s">
        <v>28</v>
      </c>
      <c r="G4240" s="3"/>
      <c r="H4240" s="3"/>
      <c r="I4240" s="10" t="str">
        <f t="shared" si="66"/>
        <v>05970</v>
      </c>
    </row>
    <row r="4241" spans="1:9">
      <c r="A4241" s="66"/>
      <c r="C4241" s="68">
        <v>5970</v>
      </c>
      <c r="D4241" s="2" t="s">
        <v>29</v>
      </c>
      <c r="E4241" s="18" t="s">
        <v>1148</v>
      </c>
      <c r="F4241" s="69" t="s">
        <v>30</v>
      </c>
      <c r="G4241" s="3"/>
      <c r="H4241" s="3"/>
      <c r="I4241" s="10" t="str">
        <f t="shared" si="66"/>
        <v>05970</v>
      </c>
    </row>
    <row r="4242" spans="1:9">
      <c r="A4242" s="66"/>
      <c r="C4242" s="68">
        <v>5970</v>
      </c>
      <c r="D4242" s="2" t="s">
        <v>31</v>
      </c>
      <c r="E4242" s="18" t="s">
        <v>1148</v>
      </c>
      <c r="F4242" s="69" t="s">
        <v>32</v>
      </c>
      <c r="G4242" s="3"/>
      <c r="H4242" s="3"/>
      <c r="I4242" s="10" t="str">
        <f t="shared" si="66"/>
        <v>05970</v>
      </c>
    </row>
    <row r="4243" spans="1:9">
      <c r="A4243" s="66"/>
      <c r="C4243" s="68">
        <v>5970</v>
      </c>
      <c r="D4243" s="2" t="s">
        <v>33</v>
      </c>
      <c r="E4243" s="18" t="s">
        <v>1148</v>
      </c>
      <c r="F4243" s="69" t="s">
        <v>34</v>
      </c>
      <c r="G4243" s="3"/>
      <c r="H4243" s="3"/>
      <c r="I4243" s="10" t="str">
        <f t="shared" si="66"/>
        <v>05970</v>
      </c>
    </row>
    <row r="4244" spans="1:9">
      <c r="A4244" s="66"/>
      <c r="C4244" s="68">
        <v>5970</v>
      </c>
      <c r="D4244" s="2" t="s">
        <v>35</v>
      </c>
      <c r="E4244" s="19" t="s">
        <v>1150</v>
      </c>
      <c r="F4244" s="69" t="s">
        <v>36</v>
      </c>
      <c r="G4244" s="3">
        <v>5</v>
      </c>
      <c r="H4244" s="3">
        <v>304</v>
      </c>
      <c r="I4244" s="10" t="str">
        <f t="shared" si="66"/>
        <v>05970</v>
      </c>
    </row>
    <row r="4245" spans="1:9">
      <c r="A4245" s="66"/>
      <c r="C4245" s="68">
        <v>5970</v>
      </c>
      <c r="D4245" s="2" t="s">
        <v>37</v>
      </c>
      <c r="E4245" s="23" t="s">
        <v>1149</v>
      </c>
      <c r="F4245" s="69" t="s">
        <v>38</v>
      </c>
      <c r="G4245" s="3">
        <v>4</v>
      </c>
      <c r="H4245" s="3"/>
      <c r="I4245" s="10" t="str">
        <f t="shared" si="66"/>
        <v>05970</v>
      </c>
    </row>
    <row r="4246" spans="1:9">
      <c r="A4246" s="66"/>
      <c r="C4246" s="68">
        <v>5970</v>
      </c>
      <c r="D4246" s="2" t="s">
        <v>39</v>
      </c>
      <c r="E4246" s="23" t="s">
        <v>1149</v>
      </c>
      <c r="F4246" s="69" t="s">
        <v>40</v>
      </c>
      <c r="G4246" s="3">
        <v>4</v>
      </c>
      <c r="H4246" s="3">
        <v>291</v>
      </c>
      <c r="I4246" s="10" t="str">
        <f t="shared" si="66"/>
        <v>05970</v>
      </c>
    </row>
    <row r="4247" spans="1:9">
      <c r="A4247" s="66"/>
      <c r="C4247" s="68">
        <v>5970</v>
      </c>
      <c r="D4247" s="2" t="s">
        <v>41</v>
      </c>
      <c r="E4247" s="16" t="s">
        <v>1146</v>
      </c>
      <c r="F4247" s="69" t="s">
        <v>42</v>
      </c>
      <c r="G4247" s="3"/>
      <c r="H4247" s="3"/>
      <c r="I4247" s="10" t="str">
        <f t="shared" si="66"/>
        <v>05970</v>
      </c>
    </row>
    <row r="4248" spans="1:9">
      <c r="A4248" s="66"/>
      <c r="C4248" s="68">
        <v>5970</v>
      </c>
      <c r="D4248" s="2" t="s">
        <v>43</v>
      </c>
      <c r="E4248" s="16" t="s">
        <v>1146</v>
      </c>
      <c r="F4248" s="69" t="s">
        <v>44</v>
      </c>
      <c r="G4248" s="3">
        <v>5</v>
      </c>
      <c r="H4248" s="3">
        <v>319</v>
      </c>
      <c r="I4248" s="10" t="str">
        <f t="shared" si="66"/>
        <v>05970</v>
      </c>
    </row>
    <row r="4249" spans="1:9">
      <c r="A4249" s="66"/>
      <c r="C4249" s="68">
        <v>5970</v>
      </c>
      <c r="D4249" s="2" t="s">
        <v>45</v>
      </c>
      <c r="E4249" s="16" t="s">
        <v>1146</v>
      </c>
      <c r="F4249" s="69" t="s">
        <v>46</v>
      </c>
      <c r="G4249" s="3"/>
      <c r="H4249" s="3"/>
      <c r="I4249" s="10" t="str">
        <f t="shared" si="66"/>
        <v>05970</v>
      </c>
    </row>
    <row r="4250" spans="1:9">
      <c r="A4250" s="66"/>
      <c r="C4250" s="68">
        <v>5970</v>
      </c>
      <c r="D4250" s="2" t="s">
        <v>47</v>
      </c>
      <c r="E4250" s="16" t="s">
        <v>1146</v>
      </c>
      <c r="F4250" s="69" t="s">
        <v>48</v>
      </c>
      <c r="G4250" s="3">
        <v>27</v>
      </c>
      <c r="H4250" s="3">
        <v>3411</v>
      </c>
      <c r="I4250" s="10" t="str">
        <f t="shared" si="66"/>
        <v>05970</v>
      </c>
    </row>
    <row r="4251" spans="1:9">
      <c r="A4251" s="66"/>
      <c r="C4251" s="68">
        <v>5970</v>
      </c>
      <c r="D4251" s="2" t="s">
        <v>49</v>
      </c>
      <c r="E4251" s="14" t="s">
        <v>1144</v>
      </c>
      <c r="F4251" s="69" t="s">
        <v>50</v>
      </c>
      <c r="G4251" s="3">
        <v>10</v>
      </c>
      <c r="H4251" s="3">
        <v>468</v>
      </c>
      <c r="I4251" s="10" t="str">
        <f t="shared" si="66"/>
        <v>05970</v>
      </c>
    </row>
    <row r="4252" spans="1:9">
      <c r="A4252" s="66"/>
      <c r="C4252" s="68">
        <v>5970</v>
      </c>
      <c r="D4252" s="2" t="s">
        <v>51</v>
      </c>
      <c r="E4252" s="15" t="s">
        <v>1145</v>
      </c>
      <c r="F4252" s="69" t="s">
        <v>52</v>
      </c>
      <c r="G4252" s="3">
        <v>37</v>
      </c>
      <c r="H4252" s="3">
        <v>6166</v>
      </c>
      <c r="I4252" s="10" t="str">
        <f t="shared" si="66"/>
        <v>05970</v>
      </c>
    </row>
    <row r="4253" spans="1:9">
      <c r="A4253" s="66"/>
      <c r="C4253" s="68">
        <v>5970</v>
      </c>
      <c r="D4253" s="2" t="s">
        <v>53</v>
      </c>
      <c r="E4253" s="15" t="s">
        <v>1145</v>
      </c>
      <c r="F4253" s="69" t="s">
        <v>54</v>
      </c>
      <c r="G4253" s="3">
        <v>100</v>
      </c>
      <c r="H4253" s="3">
        <v>10791</v>
      </c>
      <c r="I4253" s="10" t="str">
        <f t="shared" si="66"/>
        <v>05970</v>
      </c>
    </row>
    <row r="4254" spans="1:9">
      <c r="A4254" s="66"/>
      <c r="C4254" s="68">
        <v>5970</v>
      </c>
      <c r="D4254" s="2" t="s">
        <v>55</v>
      </c>
      <c r="E4254" s="21" t="s">
        <v>1152</v>
      </c>
      <c r="F4254" s="69" t="s">
        <v>56</v>
      </c>
      <c r="G4254" s="3">
        <v>10</v>
      </c>
      <c r="H4254" s="3">
        <v>1681</v>
      </c>
      <c r="I4254" s="10" t="str">
        <f t="shared" si="66"/>
        <v>05970</v>
      </c>
    </row>
    <row r="4255" spans="1:9">
      <c r="A4255" s="66"/>
      <c r="C4255" s="68">
        <v>5970</v>
      </c>
      <c r="D4255" s="2" t="s">
        <v>57</v>
      </c>
      <c r="E4255" s="21" t="s">
        <v>1152</v>
      </c>
      <c r="F4255" s="69" t="s">
        <v>58</v>
      </c>
      <c r="G4255" s="3">
        <v>16</v>
      </c>
      <c r="H4255" s="3">
        <v>1574</v>
      </c>
      <c r="I4255" s="10" t="str">
        <f t="shared" si="66"/>
        <v>05970</v>
      </c>
    </row>
    <row r="4256" spans="1:9">
      <c r="A4256" s="66"/>
      <c r="C4256" s="68">
        <v>5970</v>
      </c>
      <c r="D4256" s="2" t="s">
        <v>59</v>
      </c>
      <c r="E4256" s="21" t="s">
        <v>1152</v>
      </c>
      <c r="F4256" s="69" t="s">
        <v>60</v>
      </c>
      <c r="G4256" s="3">
        <v>53</v>
      </c>
      <c r="H4256" s="3"/>
      <c r="I4256" s="10" t="str">
        <f t="shared" si="66"/>
        <v>05970</v>
      </c>
    </row>
    <row r="4257" spans="1:9">
      <c r="A4257" s="66"/>
      <c r="C4257" s="68">
        <v>5970</v>
      </c>
      <c r="D4257" s="2" t="s">
        <v>61</v>
      </c>
      <c r="E4257" s="20" t="s">
        <v>1151</v>
      </c>
      <c r="F4257" s="69" t="s">
        <v>62</v>
      </c>
      <c r="G4257" s="3">
        <v>8</v>
      </c>
      <c r="H4257" s="3">
        <v>1076</v>
      </c>
      <c r="I4257" s="10" t="str">
        <f t="shared" si="66"/>
        <v>05970</v>
      </c>
    </row>
    <row r="4258" spans="1:9">
      <c r="A4258" s="66"/>
      <c r="C4258" s="68">
        <v>5970</v>
      </c>
      <c r="D4258" s="2" t="s">
        <v>63</v>
      </c>
      <c r="E4258" s="20" t="s">
        <v>1151</v>
      </c>
      <c r="F4258" s="69" t="s">
        <v>64</v>
      </c>
      <c r="G4258" s="3">
        <v>2</v>
      </c>
      <c r="H4258" s="3"/>
      <c r="I4258" s="10" t="str">
        <f t="shared" si="66"/>
        <v>05970</v>
      </c>
    </row>
    <row r="4259" spans="1:9">
      <c r="A4259" s="66"/>
      <c r="C4259" s="68">
        <v>5970</v>
      </c>
      <c r="D4259" s="2" t="s">
        <v>65</v>
      </c>
      <c r="E4259" s="19" t="s">
        <v>1150</v>
      </c>
      <c r="F4259" s="69" t="s">
        <v>66</v>
      </c>
      <c r="G4259" s="3">
        <v>2</v>
      </c>
      <c r="H4259" s="3"/>
      <c r="I4259" s="10" t="str">
        <f t="shared" si="66"/>
        <v>05970</v>
      </c>
    </row>
    <row r="4260" spans="1:9">
      <c r="A4260" s="66"/>
      <c r="C4260" s="68">
        <v>5970</v>
      </c>
      <c r="D4260" s="2" t="s">
        <v>67</v>
      </c>
      <c r="E4260" s="22" t="s">
        <v>1153</v>
      </c>
      <c r="F4260" s="69" t="s">
        <v>68</v>
      </c>
      <c r="G4260" s="3">
        <v>8</v>
      </c>
      <c r="H4260" s="3">
        <v>304</v>
      </c>
      <c r="I4260" s="10" t="str">
        <f t="shared" si="66"/>
        <v>05970</v>
      </c>
    </row>
    <row r="4261" spans="1:9">
      <c r="A4261" s="66"/>
      <c r="C4261" s="68">
        <v>5970</v>
      </c>
      <c r="D4261" s="2" t="s">
        <v>69</v>
      </c>
      <c r="E4261" s="21" t="s">
        <v>1152</v>
      </c>
      <c r="F4261" s="69" t="s">
        <v>70</v>
      </c>
      <c r="G4261" s="3">
        <v>15</v>
      </c>
      <c r="H4261" s="3"/>
      <c r="I4261" s="10" t="str">
        <f t="shared" si="66"/>
        <v>05970</v>
      </c>
    </row>
    <row r="4262" spans="1:9">
      <c r="A4262" s="66"/>
      <c r="C4262" s="66">
        <v>5970</v>
      </c>
      <c r="E4262" s="71"/>
      <c r="F4262" s="69" t="s">
        <v>71</v>
      </c>
      <c r="G4262" s="3">
        <v>326</v>
      </c>
      <c r="H4262" s="3">
        <v>38054</v>
      </c>
      <c r="I4262" s="10" t="str">
        <f t="shared" si="66"/>
        <v>05970</v>
      </c>
    </row>
    <row r="4263" spans="1:9">
      <c r="A4263" s="65" t="s">
        <v>335</v>
      </c>
      <c r="B4263" s="2" t="s">
        <v>336</v>
      </c>
      <c r="C4263" s="68">
        <v>5974</v>
      </c>
      <c r="D4263" s="2" t="s">
        <v>9</v>
      </c>
      <c r="E4263" s="14" t="s">
        <v>1144</v>
      </c>
      <c r="F4263" s="69" t="s">
        <v>10</v>
      </c>
      <c r="G4263" s="3">
        <v>5</v>
      </c>
      <c r="H4263" s="3">
        <v>116</v>
      </c>
      <c r="I4263" s="10" t="str">
        <f t="shared" si="66"/>
        <v>05974</v>
      </c>
    </row>
    <row r="4264" spans="1:9">
      <c r="A4264" s="66"/>
      <c r="C4264" s="68">
        <v>5974</v>
      </c>
      <c r="D4264" s="2" t="s">
        <v>11</v>
      </c>
      <c r="E4264" s="14" t="s">
        <v>1144</v>
      </c>
      <c r="F4264" s="69" t="s">
        <v>12</v>
      </c>
      <c r="G4264" s="3"/>
      <c r="H4264" s="3"/>
      <c r="I4264" s="10" t="str">
        <f t="shared" si="66"/>
        <v>05974</v>
      </c>
    </row>
    <row r="4265" spans="1:9">
      <c r="A4265" s="66"/>
      <c r="C4265" s="68">
        <v>5974</v>
      </c>
      <c r="D4265" s="2" t="s">
        <v>13</v>
      </c>
      <c r="E4265" s="14" t="s">
        <v>1144</v>
      </c>
      <c r="F4265" s="69" t="s">
        <v>14</v>
      </c>
      <c r="G4265" s="3"/>
      <c r="H4265" s="3"/>
      <c r="I4265" s="10" t="str">
        <f t="shared" si="66"/>
        <v>05974</v>
      </c>
    </row>
    <row r="4266" spans="1:9">
      <c r="A4266" s="66"/>
      <c r="C4266" s="68">
        <v>5974</v>
      </c>
      <c r="D4266" s="2" t="s">
        <v>15</v>
      </c>
      <c r="E4266" s="15" t="s">
        <v>1145</v>
      </c>
      <c r="F4266" s="69" t="s">
        <v>16</v>
      </c>
      <c r="G4266" s="3"/>
      <c r="H4266" s="3"/>
      <c r="I4266" s="10" t="str">
        <f t="shared" si="66"/>
        <v>05974</v>
      </c>
    </row>
    <row r="4267" spans="1:9">
      <c r="A4267" s="66"/>
      <c r="C4267" s="68">
        <v>5974</v>
      </c>
      <c r="D4267" s="2" t="s">
        <v>17</v>
      </c>
      <c r="E4267" s="14" t="s">
        <v>1144</v>
      </c>
      <c r="F4267" s="69" t="s">
        <v>18</v>
      </c>
      <c r="G4267" s="3">
        <v>5</v>
      </c>
      <c r="H4267" s="3">
        <v>116</v>
      </c>
      <c r="I4267" s="10" t="str">
        <f t="shared" si="66"/>
        <v>05974</v>
      </c>
    </row>
    <row r="4268" spans="1:9">
      <c r="A4268" s="66"/>
      <c r="C4268" s="68">
        <v>5974</v>
      </c>
      <c r="D4268" s="2" t="s">
        <v>19</v>
      </c>
      <c r="E4268" s="14" t="s">
        <v>1144</v>
      </c>
      <c r="F4268" s="69" t="s">
        <v>20</v>
      </c>
      <c r="G4268" s="3"/>
      <c r="H4268" s="3"/>
      <c r="I4268" s="10" t="str">
        <f t="shared" si="66"/>
        <v>05974</v>
      </c>
    </row>
    <row r="4269" spans="1:9">
      <c r="A4269" s="66"/>
      <c r="C4269" s="68">
        <v>5974</v>
      </c>
      <c r="D4269" s="2" t="s">
        <v>21</v>
      </c>
      <c r="E4269" s="4"/>
      <c r="F4269" s="69" t="s">
        <v>22</v>
      </c>
      <c r="G4269" s="3">
        <v>235</v>
      </c>
      <c r="H4269" s="3">
        <v>32270</v>
      </c>
      <c r="I4269" s="10" t="str">
        <f t="shared" si="66"/>
        <v>05974</v>
      </c>
    </row>
    <row r="4270" spans="1:9">
      <c r="A4270" s="66"/>
      <c r="C4270" s="68">
        <v>5974</v>
      </c>
      <c r="D4270" s="2" t="s">
        <v>23</v>
      </c>
      <c r="E4270" s="17" t="s">
        <v>1147</v>
      </c>
      <c r="F4270" s="69" t="s">
        <v>24</v>
      </c>
      <c r="G4270" s="3">
        <v>21</v>
      </c>
      <c r="H4270" s="3">
        <v>2069</v>
      </c>
      <c r="I4270" s="10" t="str">
        <f t="shared" si="66"/>
        <v>05974</v>
      </c>
    </row>
    <row r="4271" spans="1:9">
      <c r="A4271" s="66"/>
      <c r="C4271" s="68">
        <v>5974</v>
      </c>
      <c r="D4271" s="2" t="s">
        <v>25</v>
      </c>
      <c r="E4271" s="17" t="s">
        <v>1147</v>
      </c>
      <c r="F4271" s="69" t="s">
        <v>26</v>
      </c>
      <c r="G4271" s="3">
        <v>1</v>
      </c>
      <c r="H4271" s="3"/>
      <c r="I4271" s="10" t="str">
        <f t="shared" si="66"/>
        <v>05974</v>
      </c>
    </row>
    <row r="4272" spans="1:9">
      <c r="A4272" s="66"/>
      <c r="C4272" s="68">
        <v>5974</v>
      </c>
      <c r="D4272" s="2" t="s">
        <v>27</v>
      </c>
      <c r="E4272" s="17" t="s">
        <v>1147</v>
      </c>
      <c r="F4272" s="69" t="s">
        <v>28</v>
      </c>
      <c r="G4272" s="3"/>
      <c r="H4272" s="3"/>
      <c r="I4272" s="10" t="str">
        <f t="shared" si="66"/>
        <v>05974</v>
      </c>
    </row>
    <row r="4273" spans="1:9">
      <c r="A4273" s="66"/>
      <c r="C4273" s="68">
        <v>5974</v>
      </c>
      <c r="D4273" s="2" t="s">
        <v>29</v>
      </c>
      <c r="E4273" s="18" t="s">
        <v>1148</v>
      </c>
      <c r="F4273" s="69" t="s">
        <v>30</v>
      </c>
      <c r="G4273" s="3"/>
      <c r="H4273" s="3"/>
      <c r="I4273" s="10" t="str">
        <f t="shared" si="66"/>
        <v>05974</v>
      </c>
    </row>
    <row r="4274" spans="1:9">
      <c r="A4274" s="66"/>
      <c r="C4274" s="68">
        <v>5974</v>
      </c>
      <c r="D4274" s="2" t="s">
        <v>31</v>
      </c>
      <c r="E4274" s="18" t="s">
        <v>1148</v>
      </c>
      <c r="F4274" s="69" t="s">
        <v>32</v>
      </c>
      <c r="G4274" s="3">
        <v>1</v>
      </c>
      <c r="H4274" s="3"/>
      <c r="I4274" s="10" t="str">
        <f t="shared" si="66"/>
        <v>05974</v>
      </c>
    </row>
    <row r="4275" spans="1:9">
      <c r="A4275" s="66"/>
      <c r="C4275" s="68">
        <v>5974</v>
      </c>
      <c r="D4275" s="2" t="s">
        <v>33</v>
      </c>
      <c r="E4275" s="18" t="s">
        <v>1148</v>
      </c>
      <c r="F4275" s="69" t="s">
        <v>34</v>
      </c>
      <c r="G4275" s="3"/>
      <c r="H4275" s="3"/>
      <c r="I4275" s="10" t="str">
        <f t="shared" si="66"/>
        <v>05974</v>
      </c>
    </row>
    <row r="4276" spans="1:9">
      <c r="A4276" s="66"/>
      <c r="C4276" s="68">
        <v>5974</v>
      </c>
      <c r="D4276" s="2" t="s">
        <v>35</v>
      </c>
      <c r="E4276" s="19" t="s">
        <v>1150</v>
      </c>
      <c r="F4276" s="69" t="s">
        <v>36</v>
      </c>
      <c r="G4276" s="3">
        <v>8</v>
      </c>
      <c r="H4276" s="3">
        <v>899</v>
      </c>
      <c r="I4276" s="10" t="str">
        <f t="shared" si="66"/>
        <v>05974</v>
      </c>
    </row>
    <row r="4277" spans="1:9">
      <c r="A4277" s="66"/>
      <c r="C4277" s="68">
        <v>5974</v>
      </c>
      <c r="D4277" s="2" t="s">
        <v>37</v>
      </c>
      <c r="E4277" s="23" t="s">
        <v>1149</v>
      </c>
      <c r="F4277" s="69" t="s">
        <v>38</v>
      </c>
      <c r="G4277" s="3">
        <v>6</v>
      </c>
      <c r="H4277" s="3">
        <v>532</v>
      </c>
      <c r="I4277" s="10" t="str">
        <f t="shared" si="66"/>
        <v>05974</v>
      </c>
    </row>
    <row r="4278" spans="1:9">
      <c r="A4278" s="66"/>
      <c r="C4278" s="68">
        <v>5974</v>
      </c>
      <c r="D4278" s="2" t="s">
        <v>39</v>
      </c>
      <c r="E4278" s="23" t="s">
        <v>1149</v>
      </c>
      <c r="F4278" s="69" t="s">
        <v>40</v>
      </c>
      <c r="G4278" s="3">
        <v>2</v>
      </c>
      <c r="H4278" s="3"/>
      <c r="I4278" s="10" t="str">
        <f t="shared" si="66"/>
        <v>05974</v>
      </c>
    </row>
    <row r="4279" spans="1:9">
      <c r="A4279" s="66"/>
      <c r="C4279" s="68">
        <v>5974</v>
      </c>
      <c r="D4279" s="2" t="s">
        <v>41</v>
      </c>
      <c r="E4279" s="16" t="s">
        <v>1146</v>
      </c>
      <c r="F4279" s="69" t="s">
        <v>42</v>
      </c>
      <c r="G4279" s="3"/>
      <c r="H4279" s="3"/>
      <c r="I4279" s="10" t="str">
        <f t="shared" si="66"/>
        <v>05974</v>
      </c>
    </row>
    <row r="4280" spans="1:9">
      <c r="A4280" s="66"/>
      <c r="C4280" s="68">
        <v>5974</v>
      </c>
      <c r="D4280" s="2" t="s">
        <v>43</v>
      </c>
      <c r="E4280" s="16" t="s">
        <v>1146</v>
      </c>
      <c r="F4280" s="69" t="s">
        <v>44</v>
      </c>
      <c r="G4280" s="3">
        <v>6</v>
      </c>
      <c r="H4280" s="3">
        <v>454</v>
      </c>
      <c r="I4280" s="10" t="str">
        <f t="shared" si="66"/>
        <v>05974</v>
      </c>
    </row>
    <row r="4281" spans="1:9">
      <c r="A4281" s="66"/>
      <c r="C4281" s="68">
        <v>5974</v>
      </c>
      <c r="D4281" s="2" t="s">
        <v>45</v>
      </c>
      <c r="E4281" s="16" t="s">
        <v>1146</v>
      </c>
      <c r="F4281" s="69" t="s">
        <v>46</v>
      </c>
      <c r="G4281" s="3"/>
      <c r="H4281" s="3"/>
      <c r="I4281" s="10" t="str">
        <f t="shared" si="66"/>
        <v>05974</v>
      </c>
    </row>
    <row r="4282" spans="1:9">
      <c r="A4282" s="66"/>
      <c r="C4282" s="68">
        <v>5974</v>
      </c>
      <c r="D4282" s="2" t="s">
        <v>47</v>
      </c>
      <c r="E4282" s="16" t="s">
        <v>1146</v>
      </c>
      <c r="F4282" s="69" t="s">
        <v>48</v>
      </c>
      <c r="G4282" s="3">
        <v>11</v>
      </c>
      <c r="H4282" s="3">
        <v>1221</v>
      </c>
      <c r="I4282" s="10" t="str">
        <f t="shared" si="66"/>
        <v>05974</v>
      </c>
    </row>
    <row r="4283" spans="1:9">
      <c r="A4283" s="66"/>
      <c r="C4283" s="68">
        <v>5974</v>
      </c>
      <c r="D4283" s="2" t="s">
        <v>49</v>
      </c>
      <c r="E4283" s="14" t="s">
        <v>1144</v>
      </c>
      <c r="F4283" s="69" t="s">
        <v>50</v>
      </c>
      <c r="G4283" s="3">
        <v>16</v>
      </c>
      <c r="H4283" s="3">
        <v>1029</v>
      </c>
      <c r="I4283" s="10" t="str">
        <f t="shared" si="66"/>
        <v>05974</v>
      </c>
    </row>
    <row r="4284" spans="1:9">
      <c r="A4284" s="66"/>
      <c r="C4284" s="68">
        <v>5974</v>
      </c>
      <c r="D4284" s="2" t="s">
        <v>51</v>
      </c>
      <c r="E4284" s="15" t="s">
        <v>1145</v>
      </c>
      <c r="F4284" s="69" t="s">
        <v>52</v>
      </c>
      <c r="G4284" s="3">
        <v>21</v>
      </c>
      <c r="H4284" s="3">
        <v>3569</v>
      </c>
      <c r="I4284" s="10" t="str">
        <f t="shared" si="66"/>
        <v>05974</v>
      </c>
    </row>
    <row r="4285" spans="1:9">
      <c r="A4285" s="66"/>
      <c r="C4285" s="68">
        <v>5974</v>
      </c>
      <c r="D4285" s="2" t="s">
        <v>53</v>
      </c>
      <c r="E4285" s="15" t="s">
        <v>1145</v>
      </c>
      <c r="F4285" s="69" t="s">
        <v>54</v>
      </c>
      <c r="G4285" s="3">
        <v>70</v>
      </c>
      <c r="H4285" s="3">
        <v>5509</v>
      </c>
      <c r="I4285" s="10" t="str">
        <f t="shared" si="66"/>
        <v>05974</v>
      </c>
    </row>
    <row r="4286" spans="1:9">
      <c r="A4286" s="66"/>
      <c r="C4286" s="68">
        <v>5974</v>
      </c>
      <c r="D4286" s="2" t="s">
        <v>55</v>
      </c>
      <c r="E4286" s="21" t="s">
        <v>1152</v>
      </c>
      <c r="F4286" s="69" t="s">
        <v>56</v>
      </c>
      <c r="G4286" s="3">
        <v>6</v>
      </c>
      <c r="H4286" s="3">
        <v>2510</v>
      </c>
      <c r="I4286" s="10" t="str">
        <f t="shared" si="66"/>
        <v>05974</v>
      </c>
    </row>
    <row r="4287" spans="1:9">
      <c r="A4287" s="66"/>
      <c r="C4287" s="68">
        <v>5974</v>
      </c>
      <c r="D4287" s="2" t="s">
        <v>57</v>
      </c>
      <c r="E4287" s="21" t="s">
        <v>1152</v>
      </c>
      <c r="F4287" s="69" t="s">
        <v>58</v>
      </c>
      <c r="G4287" s="3">
        <v>16</v>
      </c>
      <c r="H4287" s="3">
        <v>6444</v>
      </c>
      <c r="I4287" s="10" t="str">
        <f t="shared" si="66"/>
        <v>05974</v>
      </c>
    </row>
    <row r="4288" spans="1:9">
      <c r="A4288" s="66"/>
      <c r="C4288" s="68">
        <v>5974</v>
      </c>
      <c r="D4288" s="2" t="s">
        <v>59</v>
      </c>
      <c r="E4288" s="21" t="s">
        <v>1152</v>
      </c>
      <c r="F4288" s="69" t="s">
        <v>60</v>
      </c>
      <c r="G4288" s="3">
        <v>25</v>
      </c>
      <c r="H4288" s="3">
        <v>4877</v>
      </c>
      <c r="I4288" s="10" t="str">
        <f t="shared" si="66"/>
        <v>05974</v>
      </c>
    </row>
    <row r="4289" spans="1:9">
      <c r="A4289" s="66"/>
      <c r="C4289" s="68">
        <v>5974</v>
      </c>
      <c r="D4289" s="2" t="s">
        <v>61</v>
      </c>
      <c r="E4289" s="20" t="s">
        <v>1151</v>
      </c>
      <c r="F4289" s="69" t="s">
        <v>62</v>
      </c>
      <c r="G4289" s="3">
        <v>1</v>
      </c>
      <c r="H4289" s="3"/>
      <c r="I4289" s="10" t="str">
        <f t="shared" si="66"/>
        <v>05974</v>
      </c>
    </row>
    <row r="4290" spans="1:9">
      <c r="A4290" s="66"/>
      <c r="C4290" s="68">
        <v>5974</v>
      </c>
      <c r="D4290" s="2" t="s">
        <v>63</v>
      </c>
      <c r="E4290" s="20" t="s">
        <v>1151</v>
      </c>
      <c r="F4290" s="69" t="s">
        <v>64</v>
      </c>
      <c r="G4290" s="3">
        <v>2</v>
      </c>
      <c r="H4290" s="3"/>
      <c r="I4290" s="10" t="str">
        <f t="shared" si="66"/>
        <v>05974</v>
      </c>
    </row>
    <row r="4291" spans="1:9">
      <c r="A4291" s="66"/>
      <c r="C4291" s="68">
        <v>5974</v>
      </c>
      <c r="D4291" s="2" t="s">
        <v>65</v>
      </c>
      <c r="E4291" s="19" t="s">
        <v>1150</v>
      </c>
      <c r="F4291" s="69" t="s">
        <v>66</v>
      </c>
      <c r="G4291" s="3">
        <v>7</v>
      </c>
      <c r="H4291" s="3">
        <v>941</v>
      </c>
      <c r="I4291" s="10" t="str">
        <f t="shared" si="66"/>
        <v>05974</v>
      </c>
    </row>
    <row r="4292" spans="1:9">
      <c r="A4292" s="66"/>
      <c r="C4292" s="68">
        <v>5974</v>
      </c>
      <c r="D4292" s="2" t="s">
        <v>67</v>
      </c>
      <c r="E4292" s="22" t="s">
        <v>1153</v>
      </c>
      <c r="F4292" s="69" t="s">
        <v>68</v>
      </c>
      <c r="G4292" s="3">
        <v>9</v>
      </c>
      <c r="H4292" s="3"/>
      <c r="I4292" s="10" t="str">
        <f t="shared" si="66"/>
        <v>05974</v>
      </c>
    </row>
    <row r="4293" spans="1:9">
      <c r="A4293" s="66"/>
      <c r="C4293" s="68">
        <v>5974</v>
      </c>
      <c r="D4293" s="2" t="s">
        <v>69</v>
      </c>
      <c r="E4293" s="21" t="s">
        <v>1152</v>
      </c>
      <c r="F4293" s="69" t="s">
        <v>70</v>
      </c>
      <c r="G4293" s="3">
        <v>6</v>
      </c>
      <c r="H4293" s="3"/>
      <c r="I4293" s="10" t="str">
        <f t="shared" si="66"/>
        <v>05974</v>
      </c>
    </row>
    <row r="4294" spans="1:9">
      <c r="A4294" s="66"/>
      <c r="C4294" s="66">
        <v>5974</v>
      </c>
      <c r="E4294" s="71"/>
      <c r="F4294" s="69" t="s">
        <v>71</v>
      </c>
      <c r="G4294" s="3">
        <v>240</v>
      </c>
      <c r="H4294" s="3">
        <v>32386</v>
      </c>
      <c r="I4294" s="10" t="str">
        <f t="shared" si="66"/>
        <v>05974</v>
      </c>
    </row>
    <row r="4295" spans="1:9">
      <c r="A4295" s="65" t="s">
        <v>337</v>
      </c>
      <c r="B4295" s="2" t="s">
        <v>338</v>
      </c>
      <c r="C4295" s="68">
        <v>5978</v>
      </c>
      <c r="D4295" s="2" t="s">
        <v>9</v>
      </c>
      <c r="E4295" s="14" t="s">
        <v>1144</v>
      </c>
      <c r="F4295" s="69" t="s">
        <v>10</v>
      </c>
      <c r="G4295" s="3">
        <v>1</v>
      </c>
      <c r="H4295" s="3"/>
      <c r="I4295" s="10" t="str">
        <f t="shared" si="66"/>
        <v>05978</v>
      </c>
    </row>
    <row r="4296" spans="1:9">
      <c r="A4296" s="66"/>
      <c r="C4296" s="68">
        <v>5978</v>
      </c>
      <c r="D4296" s="2" t="s">
        <v>11</v>
      </c>
      <c r="E4296" s="14" t="s">
        <v>1144</v>
      </c>
      <c r="F4296" s="69" t="s">
        <v>12</v>
      </c>
      <c r="G4296" s="3">
        <v>1</v>
      </c>
      <c r="H4296" s="3"/>
      <c r="I4296" s="10" t="str">
        <f t="shared" si="66"/>
        <v>05978</v>
      </c>
    </row>
    <row r="4297" spans="1:9">
      <c r="A4297" s="66"/>
      <c r="C4297" s="68">
        <v>5978</v>
      </c>
      <c r="D4297" s="2" t="s">
        <v>13</v>
      </c>
      <c r="E4297" s="14" t="s">
        <v>1144</v>
      </c>
      <c r="F4297" s="69" t="s">
        <v>14</v>
      </c>
      <c r="G4297" s="3"/>
      <c r="H4297" s="3"/>
      <c r="I4297" s="10" t="str">
        <f t="shared" ref="I4297:I4360" si="67">IF(A4297="",I4296,A4297)</f>
        <v>05978</v>
      </c>
    </row>
    <row r="4298" spans="1:9">
      <c r="A4298" s="66"/>
      <c r="C4298" s="68">
        <v>5978</v>
      </c>
      <c r="D4298" s="2" t="s">
        <v>15</v>
      </c>
      <c r="E4298" s="15" t="s">
        <v>1145</v>
      </c>
      <c r="F4298" s="69" t="s">
        <v>16</v>
      </c>
      <c r="G4298" s="3"/>
      <c r="H4298" s="3"/>
      <c r="I4298" s="10" t="str">
        <f t="shared" si="67"/>
        <v>05978</v>
      </c>
    </row>
    <row r="4299" spans="1:9">
      <c r="A4299" s="66"/>
      <c r="C4299" s="68">
        <v>5978</v>
      </c>
      <c r="D4299" s="2" t="s">
        <v>17</v>
      </c>
      <c r="E4299" s="14" t="s">
        <v>1144</v>
      </c>
      <c r="F4299" s="69" t="s">
        <v>18</v>
      </c>
      <c r="G4299" s="3"/>
      <c r="H4299" s="3"/>
      <c r="I4299" s="10" t="str">
        <f t="shared" si="67"/>
        <v>05978</v>
      </c>
    </row>
    <row r="4300" spans="1:9">
      <c r="A4300" s="66"/>
      <c r="C4300" s="68">
        <v>5978</v>
      </c>
      <c r="D4300" s="2" t="s">
        <v>19</v>
      </c>
      <c r="E4300" s="14" t="s">
        <v>1144</v>
      </c>
      <c r="F4300" s="69" t="s">
        <v>20</v>
      </c>
      <c r="G4300" s="3"/>
      <c r="H4300" s="3"/>
      <c r="I4300" s="10" t="str">
        <f t="shared" si="67"/>
        <v>05978</v>
      </c>
    </row>
    <row r="4301" spans="1:9">
      <c r="A4301" s="66"/>
      <c r="C4301" s="68">
        <v>5978</v>
      </c>
      <c r="D4301" s="2" t="s">
        <v>21</v>
      </c>
      <c r="E4301" s="4"/>
      <c r="F4301" s="69" t="s">
        <v>22</v>
      </c>
      <c r="G4301" s="3">
        <v>202</v>
      </c>
      <c r="H4301" s="3"/>
      <c r="I4301" s="10" t="str">
        <f t="shared" si="67"/>
        <v>05978</v>
      </c>
    </row>
    <row r="4302" spans="1:9">
      <c r="A4302" s="66"/>
      <c r="C4302" s="68">
        <v>5978</v>
      </c>
      <c r="D4302" s="2" t="s">
        <v>23</v>
      </c>
      <c r="E4302" s="17" t="s">
        <v>1147</v>
      </c>
      <c r="F4302" s="69" t="s">
        <v>24</v>
      </c>
      <c r="G4302" s="3">
        <v>22</v>
      </c>
      <c r="H4302" s="3">
        <v>2501</v>
      </c>
      <c r="I4302" s="10" t="str">
        <f t="shared" si="67"/>
        <v>05978</v>
      </c>
    </row>
    <row r="4303" spans="1:9">
      <c r="A4303" s="66"/>
      <c r="C4303" s="68">
        <v>5978</v>
      </c>
      <c r="D4303" s="2" t="s">
        <v>25</v>
      </c>
      <c r="E4303" s="17" t="s">
        <v>1147</v>
      </c>
      <c r="F4303" s="69" t="s">
        <v>26</v>
      </c>
      <c r="G4303" s="3">
        <v>2</v>
      </c>
      <c r="H4303" s="3"/>
      <c r="I4303" s="10" t="str">
        <f t="shared" si="67"/>
        <v>05978</v>
      </c>
    </row>
    <row r="4304" spans="1:9">
      <c r="A4304" s="66"/>
      <c r="C4304" s="68">
        <v>5978</v>
      </c>
      <c r="D4304" s="2" t="s">
        <v>27</v>
      </c>
      <c r="E4304" s="17" t="s">
        <v>1147</v>
      </c>
      <c r="F4304" s="69" t="s">
        <v>28</v>
      </c>
      <c r="G4304" s="3"/>
      <c r="H4304" s="3"/>
      <c r="I4304" s="10" t="str">
        <f t="shared" si="67"/>
        <v>05978</v>
      </c>
    </row>
    <row r="4305" spans="1:9">
      <c r="A4305" s="66"/>
      <c r="C4305" s="68">
        <v>5978</v>
      </c>
      <c r="D4305" s="2" t="s">
        <v>29</v>
      </c>
      <c r="E4305" s="18" t="s">
        <v>1148</v>
      </c>
      <c r="F4305" s="69" t="s">
        <v>30</v>
      </c>
      <c r="G4305" s="3">
        <v>1</v>
      </c>
      <c r="H4305" s="3"/>
      <c r="I4305" s="10" t="str">
        <f t="shared" si="67"/>
        <v>05978</v>
      </c>
    </row>
    <row r="4306" spans="1:9">
      <c r="A4306" s="66"/>
      <c r="C4306" s="68">
        <v>5978</v>
      </c>
      <c r="D4306" s="2" t="s">
        <v>31</v>
      </c>
      <c r="E4306" s="18" t="s">
        <v>1148</v>
      </c>
      <c r="F4306" s="69" t="s">
        <v>32</v>
      </c>
      <c r="G4306" s="3"/>
      <c r="H4306" s="3"/>
      <c r="I4306" s="10" t="str">
        <f t="shared" si="67"/>
        <v>05978</v>
      </c>
    </row>
    <row r="4307" spans="1:9">
      <c r="A4307" s="66"/>
      <c r="C4307" s="68">
        <v>5978</v>
      </c>
      <c r="D4307" s="2" t="s">
        <v>33</v>
      </c>
      <c r="E4307" s="18" t="s">
        <v>1148</v>
      </c>
      <c r="F4307" s="69" t="s">
        <v>34</v>
      </c>
      <c r="G4307" s="3"/>
      <c r="H4307" s="3"/>
      <c r="I4307" s="10" t="str">
        <f t="shared" si="67"/>
        <v>05978</v>
      </c>
    </row>
    <row r="4308" spans="1:9">
      <c r="A4308" s="66"/>
      <c r="C4308" s="68">
        <v>5978</v>
      </c>
      <c r="D4308" s="2" t="s">
        <v>35</v>
      </c>
      <c r="E4308" s="19" t="s">
        <v>1150</v>
      </c>
      <c r="F4308" s="69" t="s">
        <v>36</v>
      </c>
      <c r="G4308" s="3"/>
      <c r="H4308" s="3"/>
      <c r="I4308" s="10" t="str">
        <f t="shared" si="67"/>
        <v>05978</v>
      </c>
    </row>
    <row r="4309" spans="1:9">
      <c r="A4309" s="66"/>
      <c r="C4309" s="68">
        <v>5978</v>
      </c>
      <c r="D4309" s="2" t="s">
        <v>37</v>
      </c>
      <c r="E4309" s="23" t="s">
        <v>1149</v>
      </c>
      <c r="F4309" s="69" t="s">
        <v>38</v>
      </c>
      <c r="G4309" s="3">
        <v>1</v>
      </c>
      <c r="H4309" s="3"/>
      <c r="I4309" s="10" t="str">
        <f t="shared" si="67"/>
        <v>05978</v>
      </c>
    </row>
    <row r="4310" spans="1:9">
      <c r="A4310" s="66"/>
      <c r="C4310" s="68">
        <v>5978</v>
      </c>
      <c r="D4310" s="2" t="s">
        <v>39</v>
      </c>
      <c r="E4310" s="23" t="s">
        <v>1149</v>
      </c>
      <c r="F4310" s="69" t="s">
        <v>40</v>
      </c>
      <c r="G4310" s="3">
        <v>8</v>
      </c>
      <c r="H4310" s="3">
        <v>512</v>
      </c>
      <c r="I4310" s="10" t="str">
        <f t="shared" si="67"/>
        <v>05978</v>
      </c>
    </row>
    <row r="4311" spans="1:9">
      <c r="A4311" s="66"/>
      <c r="C4311" s="68">
        <v>5978</v>
      </c>
      <c r="D4311" s="2" t="s">
        <v>41</v>
      </c>
      <c r="E4311" s="16" t="s">
        <v>1146</v>
      </c>
      <c r="F4311" s="69" t="s">
        <v>42</v>
      </c>
      <c r="G4311" s="3"/>
      <c r="H4311" s="3"/>
      <c r="I4311" s="10" t="str">
        <f t="shared" si="67"/>
        <v>05978</v>
      </c>
    </row>
    <row r="4312" spans="1:9">
      <c r="A4312" s="66"/>
      <c r="C4312" s="68">
        <v>5978</v>
      </c>
      <c r="D4312" s="2" t="s">
        <v>43</v>
      </c>
      <c r="E4312" s="16" t="s">
        <v>1146</v>
      </c>
      <c r="F4312" s="69" t="s">
        <v>44</v>
      </c>
      <c r="G4312" s="3">
        <v>11</v>
      </c>
      <c r="H4312" s="3"/>
      <c r="I4312" s="10" t="str">
        <f t="shared" si="67"/>
        <v>05978</v>
      </c>
    </row>
    <row r="4313" spans="1:9">
      <c r="A4313" s="66"/>
      <c r="C4313" s="68">
        <v>5978</v>
      </c>
      <c r="D4313" s="2" t="s">
        <v>45</v>
      </c>
      <c r="E4313" s="16" t="s">
        <v>1146</v>
      </c>
      <c r="F4313" s="69" t="s">
        <v>46</v>
      </c>
      <c r="G4313" s="3">
        <v>1</v>
      </c>
      <c r="H4313" s="3"/>
      <c r="I4313" s="10" t="str">
        <f t="shared" si="67"/>
        <v>05978</v>
      </c>
    </row>
    <row r="4314" spans="1:9">
      <c r="A4314" s="66"/>
      <c r="C4314" s="68">
        <v>5978</v>
      </c>
      <c r="D4314" s="2" t="s">
        <v>47</v>
      </c>
      <c r="E4314" s="16" t="s">
        <v>1146</v>
      </c>
      <c r="F4314" s="69" t="s">
        <v>48</v>
      </c>
      <c r="G4314" s="3">
        <v>9</v>
      </c>
      <c r="H4314" s="3">
        <v>560</v>
      </c>
      <c r="I4314" s="10" t="str">
        <f t="shared" si="67"/>
        <v>05978</v>
      </c>
    </row>
    <row r="4315" spans="1:9">
      <c r="A4315" s="66"/>
      <c r="C4315" s="68">
        <v>5978</v>
      </c>
      <c r="D4315" s="2" t="s">
        <v>49</v>
      </c>
      <c r="E4315" s="14" t="s">
        <v>1144</v>
      </c>
      <c r="F4315" s="69" t="s">
        <v>50</v>
      </c>
      <c r="G4315" s="3">
        <v>11</v>
      </c>
      <c r="H4315" s="3"/>
      <c r="I4315" s="10" t="str">
        <f t="shared" si="67"/>
        <v>05978</v>
      </c>
    </row>
    <row r="4316" spans="1:9">
      <c r="A4316" s="66"/>
      <c r="C4316" s="68">
        <v>5978</v>
      </c>
      <c r="D4316" s="2" t="s">
        <v>51</v>
      </c>
      <c r="E4316" s="15" t="s">
        <v>1145</v>
      </c>
      <c r="F4316" s="69" t="s">
        <v>52</v>
      </c>
      <c r="G4316" s="3">
        <v>22</v>
      </c>
      <c r="H4316" s="3">
        <v>5366</v>
      </c>
      <c r="I4316" s="10" t="str">
        <f t="shared" si="67"/>
        <v>05978</v>
      </c>
    </row>
    <row r="4317" spans="1:9">
      <c r="A4317" s="66"/>
      <c r="C4317" s="68">
        <v>5978</v>
      </c>
      <c r="D4317" s="2" t="s">
        <v>53</v>
      </c>
      <c r="E4317" s="15" t="s">
        <v>1145</v>
      </c>
      <c r="F4317" s="69" t="s">
        <v>54</v>
      </c>
      <c r="G4317" s="3">
        <v>36</v>
      </c>
      <c r="H4317" s="3">
        <v>2369</v>
      </c>
      <c r="I4317" s="10" t="str">
        <f t="shared" si="67"/>
        <v>05978</v>
      </c>
    </row>
    <row r="4318" spans="1:9">
      <c r="A4318" s="66"/>
      <c r="C4318" s="68">
        <v>5978</v>
      </c>
      <c r="D4318" s="2" t="s">
        <v>55</v>
      </c>
      <c r="E4318" s="21" t="s">
        <v>1152</v>
      </c>
      <c r="F4318" s="69" t="s">
        <v>56</v>
      </c>
      <c r="G4318" s="3">
        <v>13</v>
      </c>
      <c r="H4318" s="3">
        <v>1323</v>
      </c>
      <c r="I4318" s="10" t="str">
        <f t="shared" si="67"/>
        <v>05978</v>
      </c>
    </row>
    <row r="4319" spans="1:9">
      <c r="A4319" s="66"/>
      <c r="C4319" s="68">
        <v>5978</v>
      </c>
      <c r="D4319" s="2" t="s">
        <v>57</v>
      </c>
      <c r="E4319" s="21" t="s">
        <v>1152</v>
      </c>
      <c r="F4319" s="69" t="s">
        <v>58</v>
      </c>
      <c r="G4319" s="3">
        <v>12</v>
      </c>
      <c r="H4319" s="3">
        <v>1870</v>
      </c>
      <c r="I4319" s="10" t="str">
        <f t="shared" si="67"/>
        <v>05978</v>
      </c>
    </row>
    <row r="4320" spans="1:9">
      <c r="A4320" s="66"/>
      <c r="C4320" s="68">
        <v>5978</v>
      </c>
      <c r="D4320" s="2" t="s">
        <v>59</v>
      </c>
      <c r="E4320" s="21" t="s">
        <v>1152</v>
      </c>
      <c r="F4320" s="69" t="s">
        <v>60</v>
      </c>
      <c r="G4320" s="3">
        <v>29</v>
      </c>
      <c r="H4320" s="3">
        <v>4387</v>
      </c>
      <c r="I4320" s="10" t="str">
        <f t="shared" si="67"/>
        <v>05978</v>
      </c>
    </row>
    <row r="4321" spans="1:9">
      <c r="A4321" s="66"/>
      <c r="C4321" s="68">
        <v>5978</v>
      </c>
      <c r="D4321" s="2" t="s">
        <v>61</v>
      </c>
      <c r="E4321" s="20" t="s">
        <v>1151</v>
      </c>
      <c r="F4321" s="69" t="s">
        <v>62</v>
      </c>
      <c r="G4321" s="3">
        <v>7</v>
      </c>
      <c r="H4321" s="3">
        <v>1027</v>
      </c>
      <c r="I4321" s="10" t="str">
        <f t="shared" si="67"/>
        <v>05978</v>
      </c>
    </row>
    <row r="4322" spans="1:9">
      <c r="A4322" s="66"/>
      <c r="C4322" s="68">
        <v>5978</v>
      </c>
      <c r="D4322" s="2" t="s">
        <v>63</v>
      </c>
      <c r="E4322" s="20" t="s">
        <v>1151</v>
      </c>
      <c r="F4322" s="69" t="s">
        <v>64</v>
      </c>
      <c r="G4322" s="3"/>
      <c r="H4322" s="3"/>
      <c r="I4322" s="10" t="str">
        <f t="shared" si="67"/>
        <v>05978</v>
      </c>
    </row>
    <row r="4323" spans="1:9">
      <c r="A4323" s="66"/>
      <c r="C4323" s="68">
        <v>5978</v>
      </c>
      <c r="D4323" s="2" t="s">
        <v>65</v>
      </c>
      <c r="E4323" s="19" t="s">
        <v>1150</v>
      </c>
      <c r="F4323" s="69" t="s">
        <v>66</v>
      </c>
      <c r="G4323" s="3"/>
      <c r="H4323" s="3"/>
      <c r="I4323" s="10" t="str">
        <f t="shared" si="67"/>
        <v>05978</v>
      </c>
    </row>
    <row r="4324" spans="1:9">
      <c r="A4324" s="66"/>
      <c r="C4324" s="68">
        <v>5978</v>
      </c>
      <c r="D4324" s="2" t="s">
        <v>67</v>
      </c>
      <c r="E4324" s="22" t="s">
        <v>1153</v>
      </c>
      <c r="F4324" s="69" t="s">
        <v>68</v>
      </c>
      <c r="G4324" s="3">
        <v>8</v>
      </c>
      <c r="H4324" s="3"/>
      <c r="I4324" s="10" t="str">
        <f t="shared" si="67"/>
        <v>05978</v>
      </c>
    </row>
    <row r="4325" spans="1:9">
      <c r="A4325" s="66"/>
      <c r="C4325" s="68">
        <v>5978</v>
      </c>
      <c r="D4325" s="2" t="s">
        <v>69</v>
      </c>
      <c r="E4325" s="21" t="s">
        <v>1152</v>
      </c>
      <c r="F4325" s="69" t="s">
        <v>70</v>
      </c>
      <c r="G4325" s="3">
        <v>9</v>
      </c>
      <c r="H4325" s="3">
        <v>232</v>
      </c>
      <c r="I4325" s="10" t="str">
        <f t="shared" si="67"/>
        <v>05978</v>
      </c>
    </row>
    <row r="4326" spans="1:9">
      <c r="A4326" s="66"/>
      <c r="C4326" s="66">
        <v>5978</v>
      </c>
      <c r="E4326" s="71"/>
      <c r="F4326" s="69" t="s">
        <v>71</v>
      </c>
      <c r="G4326" s="3">
        <v>203</v>
      </c>
      <c r="H4326" s="3">
        <v>24486</v>
      </c>
      <c r="I4326" s="10" t="str">
        <f t="shared" si="67"/>
        <v>05978</v>
      </c>
    </row>
    <row r="4327" spans="1:9">
      <c r="A4327" s="65" t="s">
        <v>339</v>
      </c>
      <c r="B4327" s="2" t="s">
        <v>340</v>
      </c>
      <c r="C4327" s="68">
        <v>6</v>
      </c>
      <c r="D4327" s="2" t="s">
        <v>9</v>
      </c>
      <c r="E4327" s="14" t="s">
        <v>1144</v>
      </c>
      <c r="F4327" s="69" t="s">
        <v>10</v>
      </c>
      <c r="G4327" s="3">
        <v>79</v>
      </c>
      <c r="H4327" s="3">
        <v>1773</v>
      </c>
      <c r="I4327" s="10" t="str">
        <f t="shared" si="67"/>
        <v>06</v>
      </c>
    </row>
    <row r="4328" spans="1:9">
      <c r="A4328" s="66"/>
      <c r="C4328" s="68">
        <v>6</v>
      </c>
      <c r="D4328" s="2" t="s">
        <v>11</v>
      </c>
      <c r="E4328" s="14" t="s">
        <v>1144</v>
      </c>
      <c r="F4328" s="69" t="s">
        <v>12</v>
      </c>
      <c r="G4328" s="3"/>
      <c r="H4328" s="3"/>
      <c r="I4328" s="10" t="str">
        <f t="shared" si="67"/>
        <v>06</v>
      </c>
    </row>
    <row r="4329" spans="1:9">
      <c r="A4329" s="66"/>
      <c r="C4329" s="68">
        <v>6</v>
      </c>
      <c r="D4329" s="2" t="s">
        <v>13</v>
      </c>
      <c r="E4329" s="14" t="s">
        <v>1144</v>
      </c>
      <c r="F4329" s="69" t="s">
        <v>14</v>
      </c>
      <c r="G4329" s="3">
        <v>1</v>
      </c>
      <c r="H4329" s="3"/>
      <c r="I4329" s="10" t="str">
        <f t="shared" si="67"/>
        <v>06</v>
      </c>
    </row>
    <row r="4330" spans="1:9">
      <c r="A4330" s="66"/>
      <c r="C4330" s="68">
        <v>6</v>
      </c>
      <c r="D4330" s="2" t="s">
        <v>15</v>
      </c>
      <c r="E4330" s="15" t="s">
        <v>1145</v>
      </c>
      <c r="F4330" s="69" t="s">
        <v>16</v>
      </c>
      <c r="G4330" s="3"/>
      <c r="H4330" s="3"/>
      <c r="I4330" s="10" t="str">
        <f t="shared" si="67"/>
        <v>06</v>
      </c>
    </row>
    <row r="4331" spans="1:9">
      <c r="A4331" s="66"/>
      <c r="C4331" s="68">
        <v>6</v>
      </c>
      <c r="D4331" s="2" t="s">
        <v>17</v>
      </c>
      <c r="E4331" s="14" t="s">
        <v>1144</v>
      </c>
      <c r="F4331" s="69" t="s">
        <v>18</v>
      </c>
      <c r="G4331" s="3">
        <v>78</v>
      </c>
      <c r="H4331" s="3"/>
      <c r="I4331" s="10" t="str">
        <f t="shared" si="67"/>
        <v>06</v>
      </c>
    </row>
    <row r="4332" spans="1:9">
      <c r="A4332" s="66"/>
      <c r="C4332" s="68">
        <v>6</v>
      </c>
      <c r="D4332" s="2" t="s">
        <v>19</v>
      </c>
      <c r="E4332" s="14" t="s">
        <v>1144</v>
      </c>
      <c r="F4332" s="69" t="s">
        <v>20</v>
      </c>
      <c r="G4332" s="3"/>
      <c r="H4332" s="3"/>
      <c r="I4332" s="10" t="str">
        <f t="shared" si="67"/>
        <v>06</v>
      </c>
    </row>
    <row r="4333" spans="1:9">
      <c r="A4333" s="66"/>
      <c r="C4333" s="68">
        <v>6</v>
      </c>
      <c r="D4333" s="2" t="s">
        <v>21</v>
      </c>
      <c r="E4333" s="4"/>
      <c r="F4333" s="69" t="s">
        <v>22</v>
      </c>
      <c r="G4333" s="3">
        <v>2702</v>
      </c>
      <c r="H4333" s="3">
        <v>410906</v>
      </c>
      <c r="I4333" s="10" t="str">
        <f t="shared" si="67"/>
        <v>06</v>
      </c>
    </row>
    <row r="4334" spans="1:9">
      <c r="A4334" s="66"/>
      <c r="C4334" s="68">
        <v>6</v>
      </c>
      <c r="D4334" s="2" t="s">
        <v>23</v>
      </c>
      <c r="E4334" s="17" t="s">
        <v>1147</v>
      </c>
      <c r="F4334" s="69" t="s">
        <v>24</v>
      </c>
      <c r="G4334" s="3">
        <v>306</v>
      </c>
      <c r="H4334" s="3">
        <v>29983</v>
      </c>
      <c r="I4334" s="10" t="str">
        <f t="shared" si="67"/>
        <v>06</v>
      </c>
    </row>
    <row r="4335" spans="1:9">
      <c r="A4335" s="66"/>
      <c r="C4335" s="68">
        <v>6</v>
      </c>
      <c r="D4335" s="2" t="s">
        <v>25</v>
      </c>
      <c r="E4335" s="17" t="s">
        <v>1147</v>
      </c>
      <c r="F4335" s="69" t="s">
        <v>26</v>
      </c>
      <c r="G4335" s="3">
        <v>36</v>
      </c>
      <c r="H4335" s="3">
        <v>7621</v>
      </c>
      <c r="I4335" s="10" t="str">
        <f t="shared" si="67"/>
        <v>06</v>
      </c>
    </row>
    <row r="4336" spans="1:9">
      <c r="A4336" s="66"/>
      <c r="C4336" s="68">
        <v>6</v>
      </c>
      <c r="D4336" s="2" t="s">
        <v>27</v>
      </c>
      <c r="E4336" s="17" t="s">
        <v>1147</v>
      </c>
      <c r="F4336" s="69" t="s">
        <v>28</v>
      </c>
      <c r="G4336" s="3"/>
      <c r="H4336" s="3"/>
      <c r="I4336" s="10" t="str">
        <f t="shared" si="67"/>
        <v>06</v>
      </c>
    </row>
    <row r="4337" spans="1:9">
      <c r="A4337" s="66"/>
      <c r="C4337" s="68">
        <v>6</v>
      </c>
      <c r="D4337" s="2" t="s">
        <v>29</v>
      </c>
      <c r="E4337" s="18" t="s">
        <v>1148</v>
      </c>
      <c r="F4337" s="69" t="s">
        <v>30</v>
      </c>
      <c r="G4337" s="3">
        <v>41</v>
      </c>
      <c r="H4337" s="3">
        <v>3107</v>
      </c>
      <c r="I4337" s="10" t="str">
        <f t="shared" si="67"/>
        <v>06</v>
      </c>
    </row>
    <row r="4338" spans="1:9">
      <c r="A4338" s="66"/>
      <c r="C4338" s="68">
        <v>6</v>
      </c>
      <c r="D4338" s="2" t="s">
        <v>31</v>
      </c>
      <c r="E4338" s="18" t="s">
        <v>1148</v>
      </c>
      <c r="F4338" s="69" t="s">
        <v>32</v>
      </c>
      <c r="G4338" s="3">
        <v>7</v>
      </c>
      <c r="H4338" s="3">
        <v>696</v>
      </c>
      <c r="I4338" s="10" t="str">
        <f t="shared" si="67"/>
        <v>06</v>
      </c>
    </row>
    <row r="4339" spans="1:9">
      <c r="A4339" s="66"/>
      <c r="C4339" s="68">
        <v>6</v>
      </c>
      <c r="D4339" s="2" t="s">
        <v>33</v>
      </c>
      <c r="E4339" s="18" t="s">
        <v>1148</v>
      </c>
      <c r="F4339" s="69" t="s">
        <v>34</v>
      </c>
      <c r="G4339" s="3">
        <v>7</v>
      </c>
      <c r="H4339" s="3"/>
      <c r="I4339" s="10" t="str">
        <f t="shared" si="67"/>
        <v>06</v>
      </c>
    </row>
    <row r="4340" spans="1:9">
      <c r="A4340" s="66"/>
      <c r="C4340" s="68">
        <v>6</v>
      </c>
      <c r="D4340" s="2" t="s">
        <v>35</v>
      </c>
      <c r="E4340" s="19" t="s">
        <v>1150</v>
      </c>
      <c r="F4340" s="69" t="s">
        <v>36</v>
      </c>
      <c r="G4340" s="3">
        <v>71</v>
      </c>
      <c r="H4340" s="3">
        <v>4922</v>
      </c>
      <c r="I4340" s="10" t="str">
        <f t="shared" si="67"/>
        <v>06</v>
      </c>
    </row>
    <row r="4341" spans="1:9">
      <c r="A4341" s="66"/>
      <c r="C4341" s="68">
        <v>6</v>
      </c>
      <c r="D4341" s="2" t="s">
        <v>37</v>
      </c>
      <c r="E4341" s="23" t="s">
        <v>1149</v>
      </c>
      <c r="F4341" s="69" t="s">
        <v>38</v>
      </c>
      <c r="G4341" s="3">
        <v>64</v>
      </c>
      <c r="H4341" s="3">
        <v>8445</v>
      </c>
      <c r="I4341" s="10" t="str">
        <f t="shared" si="67"/>
        <v>06</v>
      </c>
    </row>
    <row r="4342" spans="1:9">
      <c r="A4342" s="66"/>
      <c r="C4342" s="68">
        <v>6</v>
      </c>
      <c r="D4342" s="2" t="s">
        <v>39</v>
      </c>
      <c r="E4342" s="23" t="s">
        <v>1149</v>
      </c>
      <c r="F4342" s="69" t="s">
        <v>40</v>
      </c>
      <c r="G4342" s="3">
        <v>93</v>
      </c>
      <c r="H4342" s="3">
        <v>5301</v>
      </c>
      <c r="I4342" s="10" t="str">
        <f t="shared" si="67"/>
        <v>06</v>
      </c>
    </row>
    <row r="4343" spans="1:9">
      <c r="A4343" s="66"/>
      <c r="C4343" s="68">
        <v>6</v>
      </c>
      <c r="D4343" s="2" t="s">
        <v>41</v>
      </c>
      <c r="E4343" s="16" t="s">
        <v>1146</v>
      </c>
      <c r="F4343" s="69" t="s">
        <v>42</v>
      </c>
      <c r="G4343" s="3">
        <v>2</v>
      </c>
      <c r="H4343" s="3"/>
      <c r="I4343" s="10" t="str">
        <f t="shared" si="67"/>
        <v>06</v>
      </c>
    </row>
    <row r="4344" spans="1:9">
      <c r="A4344" s="66"/>
      <c r="C4344" s="68">
        <v>6</v>
      </c>
      <c r="D4344" s="2" t="s">
        <v>43</v>
      </c>
      <c r="E4344" s="16" t="s">
        <v>1146</v>
      </c>
      <c r="F4344" s="69" t="s">
        <v>44</v>
      </c>
      <c r="G4344" s="3">
        <v>149</v>
      </c>
      <c r="H4344" s="3">
        <v>37882</v>
      </c>
      <c r="I4344" s="10" t="str">
        <f t="shared" si="67"/>
        <v>06</v>
      </c>
    </row>
    <row r="4345" spans="1:9">
      <c r="A4345" s="66"/>
      <c r="C4345" s="68">
        <v>6</v>
      </c>
      <c r="D4345" s="2" t="s">
        <v>45</v>
      </c>
      <c r="E4345" s="16" t="s">
        <v>1146</v>
      </c>
      <c r="F4345" s="69" t="s">
        <v>46</v>
      </c>
      <c r="G4345" s="3">
        <v>32</v>
      </c>
      <c r="H4345" s="3">
        <v>22799</v>
      </c>
      <c r="I4345" s="10" t="str">
        <f t="shared" si="67"/>
        <v>06</v>
      </c>
    </row>
    <row r="4346" spans="1:9">
      <c r="A4346" s="66"/>
      <c r="C4346" s="68">
        <v>6</v>
      </c>
      <c r="D4346" s="2" t="s">
        <v>47</v>
      </c>
      <c r="E4346" s="16" t="s">
        <v>1146</v>
      </c>
      <c r="F4346" s="69" t="s">
        <v>48</v>
      </c>
      <c r="G4346" s="3">
        <v>216</v>
      </c>
      <c r="H4346" s="3">
        <v>35615</v>
      </c>
      <c r="I4346" s="10" t="str">
        <f t="shared" si="67"/>
        <v>06</v>
      </c>
    </row>
    <row r="4347" spans="1:9">
      <c r="A4347" s="66"/>
      <c r="C4347" s="68">
        <v>6</v>
      </c>
      <c r="D4347" s="2" t="s">
        <v>49</v>
      </c>
      <c r="E4347" s="14" t="s">
        <v>1144</v>
      </c>
      <c r="F4347" s="69" t="s">
        <v>50</v>
      </c>
      <c r="G4347" s="3">
        <v>188</v>
      </c>
      <c r="H4347" s="3">
        <v>9453</v>
      </c>
      <c r="I4347" s="10" t="str">
        <f t="shared" si="67"/>
        <v>06</v>
      </c>
    </row>
    <row r="4348" spans="1:9">
      <c r="A4348" s="66"/>
      <c r="C4348" s="68">
        <v>6</v>
      </c>
      <c r="D4348" s="2" t="s">
        <v>51</v>
      </c>
      <c r="E4348" s="15" t="s">
        <v>1145</v>
      </c>
      <c r="F4348" s="69" t="s">
        <v>52</v>
      </c>
      <c r="G4348" s="3">
        <v>36</v>
      </c>
      <c r="H4348" s="3">
        <v>15030</v>
      </c>
      <c r="I4348" s="10" t="str">
        <f t="shared" si="67"/>
        <v>06</v>
      </c>
    </row>
    <row r="4349" spans="1:9">
      <c r="A4349" s="66"/>
      <c r="C4349" s="68">
        <v>6</v>
      </c>
      <c r="D4349" s="2" t="s">
        <v>53</v>
      </c>
      <c r="E4349" s="15" t="s">
        <v>1145</v>
      </c>
      <c r="F4349" s="69" t="s">
        <v>54</v>
      </c>
      <c r="G4349" s="3">
        <v>385</v>
      </c>
      <c r="H4349" s="3">
        <v>35851</v>
      </c>
      <c r="I4349" s="10" t="str">
        <f t="shared" si="67"/>
        <v>06</v>
      </c>
    </row>
    <row r="4350" spans="1:9">
      <c r="A4350" s="66"/>
      <c r="C4350" s="68">
        <v>6</v>
      </c>
      <c r="D4350" s="2" t="s">
        <v>55</v>
      </c>
      <c r="E4350" s="21" t="s">
        <v>1152</v>
      </c>
      <c r="F4350" s="69" t="s">
        <v>56</v>
      </c>
      <c r="G4350" s="3">
        <v>158</v>
      </c>
      <c r="H4350" s="3">
        <v>26737</v>
      </c>
      <c r="I4350" s="10" t="str">
        <f t="shared" si="67"/>
        <v>06</v>
      </c>
    </row>
    <row r="4351" spans="1:9">
      <c r="A4351" s="66"/>
      <c r="C4351" s="68">
        <v>6</v>
      </c>
      <c r="D4351" s="2" t="s">
        <v>57</v>
      </c>
      <c r="E4351" s="21" t="s">
        <v>1152</v>
      </c>
      <c r="F4351" s="69" t="s">
        <v>58</v>
      </c>
      <c r="G4351" s="3">
        <v>155</v>
      </c>
      <c r="H4351" s="3">
        <v>23790</v>
      </c>
      <c r="I4351" s="10" t="str">
        <f t="shared" si="67"/>
        <v>06</v>
      </c>
    </row>
    <row r="4352" spans="1:9">
      <c r="A4352" s="66"/>
      <c r="C4352" s="68">
        <v>6</v>
      </c>
      <c r="D4352" s="2" t="s">
        <v>59</v>
      </c>
      <c r="E4352" s="21" t="s">
        <v>1152</v>
      </c>
      <c r="F4352" s="69" t="s">
        <v>60</v>
      </c>
      <c r="G4352" s="3">
        <v>397</v>
      </c>
      <c r="H4352" s="3">
        <v>47115</v>
      </c>
      <c r="I4352" s="10" t="str">
        <f t="shared" si="67"/>
        <v>06</v>
      </c>
    </row>
    <row r="4353" spans="1:9">
      <c r="A4353" s="66"/>
      <c r="C4353" s="68">
        <v>6</v>
      </c>
      <c r="D4353" s="2" t="s">
        <v>61</v>
      </c>
      <c r="E4353" s="20" t="s">
        <v>1151</v>
      </c>
      <c r="F4353" s="69" t="s">
        <v>62</v>
      </c>
      <c r="G4353" s="3">
        <v>65</v>
      </c>
      <c r="H4353" s="3">
        <v>51548</v>
      </c>
      <c r="I4353" s="10" t="str">
        <f t="shared" si="67"/>
        <v>06</v>
      </c>
    </row>
    <row r="4354" spans="1:9">
      <c r="A4354" s="66"/>
      <c r="C4354" s="68">
        <v>6</v>
      </c>
      <c r="D4354" s="2" t="s">
        <v>63</v>
      </c>
      <c r="E4354" s="20" t="s">
        <v>1151</v>
      </c>
      <c r="F4354" s="69" t="s">
        <v>64</v>
      </c>
      <c r="G4354" s="3">
        <v>17</v>
      </c>
      <c r="H4354" s="3">
        <v>6345</v>
      </c>
      <c r="I4354" s="10" t="str">
        <f t="shared" si="67"/>
        <v>06</v>
      </c>
    </row>
    <row r="4355" spans="1:9">
      <c r="A4355" s="66"/>
      <c r="C4355" s="68">
        <v>6</v>
      </c>
      <c r="D4355" s="2" t="s">
        <v>65</v>
      </c>
      <c r="E4355" s="19" t="s">
        <v>1150</v>
      </c>
      <c r="F4355" s="69" t="s">
        <v>66</v>
      </c>
      <c r="G4355" s="3">
        <v>39</v>
      </c>
      <c r="H4355" s="3">
        <v>5048</v>
      </c>
      <c r="I4355" s="10" t="str">
        <f t="shared" si="67"/>
        <v>06</v>
      </c>
    </row>
    <row r="4356" spans="1:9">
      <c r="A4356" s="66"/>
      <c r="C4356" s="68">
        <v>6</v>
      </c>
      <c r="D4356" s="2" t="s">
        <v>67</v>
      </c>
      <c r="E4356" s="22" t="s">
        <v>1153</v>
      </c>
      <c r="F4356" s="69" t="s">
        <v>68</v>
      </c>
      <c r="G4356" s="3">
        <v>108</v>
      </c>
      <c r="H4356" s="3">
        <v>16802</v>
      </c>
      <c r="I4356" s="10" t="str">
        <f t="shared" si="67"/>
        <v>06</v>
      </c>
    </row>
    <row r="4357" spans="1:9">
      <c r="A4357" s="66"/>
      <c r="C4357" s="68">
        <v>6</v>
      </c>
      <c r="D4357" s="2" t="s">
        <v>69</v>
      </c>
      <c r="E4357" s="21" t="s">
        <v>1152</v>
      </c>
      <c r="F4357" s="69" t="s">
        <v>70</v>
      </c>
      <c r="G4357" s="3">
        <v>130</v>
      </c>
      <c r="H4357" s="3">
        <v>16510</v>
      </c>
      <c r="I4357" s="10" t="str">
        <f t="shared" si="67"/>
        <v>06</v>
      </c>
    </row>
    <row r="4358" spans="1:9">
      <c r="A4358" s="66"/>
      <c r="C4358" s="66">
        <v>6</v>
      </c>
      <c r="E4358" s="71"/>
      <c r="F4358" s="69" t="s">
        <v>71</v>
      </c>
      <c r="G4358" s="3">
        <v>2781</v>
      </c>
      <c r="H4358" s="3">
        <v>412679</v>
      </c>
      <c r="I4358" s="10" t="str">
        <f t="shared" si="67"/>
        <v>06</v>
      </c>
    </row>
    <row r="4359" spans="1:9">
      <c r="A4359" s="65" t="s">
        <v>341</v>
      </c>
      <c r="B4359" s="2" t="s">
        <v>342</v>
      </c>
      <c r="C4359" s="65">
        <v>64</v>
      </c>
      <c r="D4359" s="2" t="s">
        <v>9</v>
      </c>
      <c r="E4359" s="14" t="s">
        <v>1144</v>
      </c>
      <c r="F4359" s="69" t="s">
        <v>10</v>
      </c>
      <c r="G4359" s="3">
        <v>28</v>
      </c>
      <c r="H4359" s="3">
        <v>459</v>
      </c>
      <c r="I4359" s="10" t="str">
        <f t="shared" si="67"/>
        <v>064</v>
      </c>
    </row>
    <row r="4360" spans="1:9">
      <c r="A4360" s="66"/>
      <c r="C4360" s="66">
        <v>64</v>
      </c>
      <c r="D4360" s="2" t="s">
        <v>11</v>
      </c>
      <c r="E4360" s="14" t="s">
        <v>1144</v>
      </c>
      <c r="F4360" s="69" t="s">
        <v>12</v>
      </c>
      <c r="G4360" s="3"/>
      <c r="H4360" s="3"/>
      <c r="I4360" s="10" t="str">
        <f t="shared" si="67"/>
        <v>064</v>
      </c>
    </row>
    <row r="4361" spans="1:9">
      <c r="A4361" s="66"/>
      <c r="C4361" s="66">
        <v>64</v>
      </c>
      <c r="D4361" s="2" t="s">
        <v>13</v>
      </c>
      <c r="E4361" s="14" t="s">
        <v>1144</v>
      </c>
      <c r="F4361" s="69" t="s">
        <v>14</v>
      </c>
      <c r="G4361" s="3"/>
      <c r="H4361" s="3"/>
      <c r="I4361" s="10" t="str">
        <f t="shared" ref="I4361:I4424" si="68">IF(A4361="",I4360,A4361)</f>
        <v>064</v>
      </c>
    </row>
    <row r="4362" spans="1:9">
      <c r="A4362" s="66"/>
      <c r="C4362" s="66">
        <v>64</v>
      </c>
      <c r="D4362" s="2" t="s">
        <v>15</v>
      </c>
      <c r="E4362" s="15" t="s">
        <v>1145</v>
      </c>
      <c r="F4362" s="69" t="s">
        <v>16</v>
      </c>
      <c r="G4362" s="3"/>
      <c r="H4362" s="3"/>
      <c r="I4362" s="10" t="str">
        <f t="shared" si="68"/>
        <v>064</v>
      </c>
    </row>
    <row r="4363" spans="1:9">
      <c r="A4363" s="66"/>
      <c r="C4363" s="66">
        <v>64</v>
      </c>
      <c r="D4363" s="2" t="s">
        <v>17</v>
      </c>
      <c r="E4363" s="14" t="s">
        <v>1144</v>
      </c>
      <c r="F4363" s="69" t="s">
        <v>18</v>
      </c>
      <c r="G4363" s="3">
        <v>28</v>
      </c>
      <c r="H4363" s="3">
        <v>459</v>
      </c>
      <c r="I4363" s="10" t="str">
        <f t="shared" si="68"/>
        <v>064</v>
      </c>
    </row>
    <row r="4364" spans="1:9">
      <c r="A4364" s="66"/>
      <c r="C4364" s="66">
        <v>64</v>
      </c>
      <c r="D4364" s="2" t="s">
        <v>19</v>
      </c>
      <c r="E4364" s="14" t="s">
        <v>1144</v>
      </c>
      <c r="F4364" s="69" t="s">
        <v>20</v>
      </c>
      <c r="G4364" s="3"/>
      <c r="H4364" s="3"/>
      <c r="I4364" s="10" t="str">
        <f t="shared" si="68"/>
        <v>064</v>
      </c>
    </row>
    <row r="4365" spans="1:9">
      <c r="A4365" s="66"/>
      <c r="C4365" s="66">
        <v>64</v>
      </c>
      <c r="D4365" s="2" t="s">
        <v>21</v>
      </c>
      <c r="E4365" s="4"/>
      <c r="F4365" s="69" t="s">
        <v>22</v>
      </c>
      <c r="G4365" s="3">
        <v>1344</v>
      </c>
      <c r="H4365" s="3">
        <v>214227</v>
      </c>
      <c r="I4365" s="10" t="str">
        <f t="shared" si="68"/>
        <v>064</v>
      </c>
    </row>
    <row r="4366" spans="1:9">
      <c r="A4366" s="66"/>
      <c r="C4366" s="66">
        <v>64</v>
      </c>
      <c r="D4366" s="2" t="s">
        <v>23</v>
      </c>
      <c r="E4366" s="17" t="s">
        <v>1147</v>
      </c>
      <c r="F4366" s="69" t="s">
        <v>24</v>
      </c>
      <c r="G4366" s="3">
        <v>153</v>
      </c>
      <c r="H4366" s="3">
        <v>16323</v>
      </c>
      <c r="I4366" s="10" t="str">
        <f t="shared" si="68"/>
        <v>064</v>
      </c>
    </row>
    <row r="4367" spans="1:9">
      <c r="A4367" s="66"/>
      <c r="C4367" s="66">
        <v>64</v>
      </c>
      <c r="D4367" s="2" t="s">
        <v>25</v>
      </c>
      <c r="E4367" s="17" t="s">
        <v>1147</v>
      </c>
      <c r="F4367" s="69" t="s">
        <v>26</v>
      </c>
      <c r="G4367" s="3">
        <v>22</v>
      </c>
      <c r="H4367" s="3">
        <v>6007</v>
      </c>
      <c r="I4367" s="10" t="str">
        <f t="shared" si="68"/>
        <v>064</v>
      </c>
    </row>
    <row r="4368" spans="1:9">
      <c r="A4368" s="66"/>
      <c r="C4368" s="66">
        <v>64</v>
      </c>
      <c r="D4368" s="2" t="s">
        <v>27</v>
      </c>
      <c r="E4368" s="17" t="s">
        <v>1147</v>
      </c>
      <c r="F4368" s="69" t="s">
        <v>28</v>
      </c>
      <c r="G4368" s="3"/>
      <c r="H4368" s="3"/>
      <c r="I4368" s="10" t="str">
        <f t="shared" si="68"/>
        <v>064</v>
      </c>
    </row>
    <row r="4369" spans="1:9">
      <c r="A4369" s="66"/>
      <c r="C4369" s="66">
        <v>64</v>
      </c>
      <c r="D4369" s="2" t="s">
        <v>29</v>
      </c>
      <c r="E4369" s="18" t="s">
        <v>1148</v>
      </c>
      <c r="F4369" s="69" t="s">
        <v>30</v>
      </c>
      <c r="G4369" s="3">
        <v>17</v>
      </c>
      <c r="H4369" s="3">
        <v>1095</v>
      </c>
      <c r="I4369" s="10" t="str">
        <f t="shared" si="68"/>
        <v>064</v>
      </c>
    </row>
    <row r="4370" spans="1:9">
      <c r="A4370" s="66"/>
      <c r="C4370" s="66">
        <v>64</v>
      </c>
      <c r="D4370" s="2" t="s">
        <v>31</v>
      </c>
      <c r="E4370" s="18" t="s">
        <v>1148</v>
      </c>
      <c r="F4370" s="69" t="s">
        <v>32</v>
      </c>
      <c r="G4370" s="3"/>
      <c r="H4370" s="3"/>
      <c r="I4370" s="10" t="str">
        <f t="shared" si="68"/>
        <v>064</v>
      </c>
    </row>
    <row r="4371" spans="1:9">
      <c r="A4371" s="66"/>
      <c r="C4371" s="66">
        <v>64</v>
      </c>
      <c r="D4371" s="2" t="s">
        <v>33</v>
      </c>
      <c r="E4371" s="18" t="s">
        <v>1148</v>
      </c>
      <c r="F4371" s="69" t="s">
        <v>34</v>
      </c>
      <c r="G4371" s="3">
        <v>7</v>
      </c>
      <c r="H4371" s="3"/>
      <c r="I4371" s="10" t="str">
        <f t="shared" si="68"/>
        <v>064</v>
      </c>
    </row>
    <row r="4372" spans="1:9">
      <c r="A4372" s="66"/>
      <c r="C4372" s="66">
        <v>64</v>
      </c>
      <c r="D4372" s="2" t="s">
        <v>35</v>
      </c>
      <c r="E4372" s="19" t="s">
        <v>1150</v>
      </c>
      <c r="F4372" s="69" t="s">
        <v>36</v>
      </c>
      <c r="G4372" s="3">
        <v>26</v>
      </c>
      <c r="H4372" s="3">
        <v>1510</v>
      </c>
      <c r="I4372" s="10" t="str">
        <f t="shared" si="68"/>
        <v>064</v>
      </c>
    </row>
    <row r="4373" spans="1:9">
      <c r="A4373" s="66"/>
      <c r="C4373" s="66">
        <v>64</v>
      </c>
      <c r="D4373" s="2" t="s">
        <v>37</v>
      </c>
      <c r="E4373" s="23" t="s">
        <v>1149</v>
      </c>
      <c r="F4373" s="69" t="s">
        <v>38</v>
      </c>
      <c r="G4373" s="3">
        <v>30</v>
      </c>
      <c r="H4373" s="3">
        <v>3164</v>
      </c>
      <c r="I4373" s="10" t="str">
        <f t="shared" si="68"/>
        <v>064</v>
      </c>
    </row>
    <row r="4374" spans="1:9">
      <c r="A4374" s="66"/>
      <c r="C4374" s="66">
        <v>64</v>
      </c>
      <c r="D4374" s="2" t="s">
        <v>39</v>
      </c>
      <c r="E4374" s="23" t="s">
        <v>1149</v>
      </c>
      <c r="F4374" s="69" t="s">
        <v>40</v>
      </c>
      <c r="G4374" s="3">
        <v>52</v>
      </c>
      <c r="H4374" s="3">
        <v>2837</v>
      </c>
      <c r="I4374" s="10" t="str">
        <f t="shared" si="68"/>
        <v>064</v>
      </c>
    </row>
    <row r="4375" spans="1:9">
      <c r="A4375" s="66"/>
      <c r="C4375" s="66">
        <v>64</v>
      </c>
      <c r="D4375" s="2" t="s">
        <v>41</v>
      </c>
      <c r="E4375" s="16" t="s">
        <v>1146</v>
      </c>
      <c r="F4375" s="69" t="s">
        <v>42</v>
      </c>
      <c r="G4375" s="3">
        <v>1</v>
      </c>
      <c r="H4375" s="3"/>
      <c r="I4375" s="10" t="str">
        <f t="shared" si="68"/>
        <v>064</v>
      </c>
    </row>
    <row r="4376" spans="1:9">
      <c r="A4376" s="66"/>
      <c r="C4376" s="66">
        <v>64</v>
      </c>
      <c r="D4376" s="2" t="s">
        <v>43</v>
      </c>
      <c r="E4376" s="16" t="s">
        <v>1146</v>
      </c>
      <c r="F4376" s="69" t="s">
        <v>44</v>
      </c>
      <c r="G4376" s="3">
        <v>113</v>
      </c>
      <c r="H4376" s="3">
        <v>30880</v>
      </c>
      <c r="I4376" s="10" t="str">
        <f t="shared" si="68"/>
        <v>064</v>
      </c>
    </row>
    <row r="4377" spans="1:9">
      <c r="A4377" s="66"/>
      <c r="C4377" s="66">
        <v>64</v>
      </c>
      <c r="D4377" s="2" t="s">
        <v>45</v>
      </c>
      <c r="E4377" s="16" t="s">
        <v>1146</v>
      </c>
      <c r="F4377" s="69" t="s">
        <v>46</v>
      </c>
      <c r="G4377" s="3">
        <v>21</v>
      </c>
      <c r="H4377" s="3">
        <v>15969</v>
      </c>
      <c r="I4377" s="10" t="str">
        <f t="shared" si="68"/>
        <v>064</v>
      </c>
    </row>
    <row r="4378" spans="1:9">
      <c r="A4378" s="66"/>
      <c r="C4378" s="66">
        <v>64</v>
      </c>
      <c r="D4378" s="2" t="s">
        <v>47</v>
      </c>
      <c r="E4378" s="16" t="s">
        <v>1146</v>
      </c>
      <c r="F4378" s="69" t="s">
        <v>48</v>
      </c>
      <c r="G4378" s="3">
        <v>117</v>
      </c>
      <c r="H4378" s="3">
        <v>18699</v>
      </c>
      <c r="I4378" s="10" t="str">
        <f t="shared" si="68"/>
        <v>064</v>
      </c>
    </row>
    <row r="4379" spans="1:9">
      <c r="A4379" s="66"/>
      <c r="C4379" s="66">
        <v>64</v>
      </c>
      <c r="D4379" s="2" t="s">
        <v>49</v>
      </c>
      <c r="E4379" s="14" t="s">
        <v>1144</v>
      </c>
      <c r="F4379" s="69" t="s">
        <v>50</v>
      </c>
      <c r="G4379" s="3">
        <v>86</v>
      </c>
      <c r="H4379" s="3">
        <v>3418</v>
      </c>
      <c r="I4379" s="10" t="str">
        <f t="shared" si="68"/>
        <v>064</v>
      </c>
    </row>
    <row r="4380" spans="1:9">
      <c r="A4380" s="66"/>
      <c r="C4380" s="66">
        <v>64</v>
      </c>
      <c r="D4380" s="2" t="s">
        <v>51</v>
      </c>
      <c r="E4380" s="15" t="s">
        <v>1145</v>
      </c>
      <c r="F4380" s="69" t="s">
        <v>52</v>
      </c>
      <c r="G4380" s="3">
        <v>13</v>
      </c>
      <c r="H4380" s="3"/>
      <c r="I4380" s="10" t="str">
        <f t="shared" si="68"/>
        <v>064</v>
      </c>
    </row>
    <row r="4381" spans="1:9">
      <c r="A4381" s="66"/>
      <c r="C4381" s="66">
        <v>64</v>
      </c>
      <c r="D4381" s="2" t="s">
        <v>53</v>
      </c>
      <c r="E4381" s="15" t="s">
        <v>1145</v>
      </c>
      <c r="F4381" s="69" t="s">
        <v>54</v>
      </c>
      <c r="G4381" s="3">
        <v>151</v>
      </c>
      <c r="H4381" s="3">
        <v>11324</v>
      </c>
      <c r="I4381" s="10" t="str">
        <f t="shared" si="68"/>
        <v>064</v>
      </c>
    </row>
    <row r="4382" spans="1:9">
      <c r="A4382" s="66"/>
      <c r="C4382" s="66">
        <v>64</v>
      </c>
      <c r="D4382" s="2" t="s">
        <v>55</v>
      </c>
      <c r="E4382" s="21" t="s">
        <v>1152</v>
      </c>
      <c r="F4382" s="69" t="s">
        <v>56</v>
      </c>
      <c r="G4382" s="3">
        <v>93</v>
      </c>
      <c r="H4382" s="3">
        <v>15447</v>
      </c>
      <c r="I4382" s="10" t="str">
        <f t="shared" si="68"/>
        <v>064</v>
      </c>
    </row>
    <row r="4383" spans="1:9">
      <c r="A4383" s="66"/>
      <c r="C4383" s="66">
        <v>64</v>
      </c>
      <c r="D4383" s="2" t="s">
        <v>57</v>
      </c>
      <c r="E4383" s="21" t="s">
        <v>1152</v>
      </c>
      <c r="F4383" s="69" t="s">
        <v>58</v>
      </c>
      <c r="G4383" s="3">
        <v>77</v>
      </c>
      <c r="H4383" s="3">
        <v>10648</v>
      </c>
      <c r="I4383" s="10" t="str">
        <f t="shared" si="68"/>
        <v>064</v>
      </c>
    </row>
    <row r="4384" spans="1:9">
      <c r="A4384" s="66"/>
      <c r="C4384" s="66">
        <v>64</v>
      </c>
      <c r="D4384" s="2" t="s">
        <v>59</v>
      </c>
      <c r="E4384" s="21" t="s">
        <v>1152</v>
      </c>
      <c r="F4384" s="69" t="s">
        <v>60</v>
      </c>
      <c r="G4384" s="3">
        <v>184</v>
      </c>
      <c r="H4384" s="3">
        <v>23203</v>
      </c>
      <c r="I4384" s="10" t="str">
        <f t="shared" si="68"/>
        <v>064</v>
      </c>
    </row>
    <row r="4385" spans="1:9">
      <c r="A4385" s="66"/>
      <c r="C4385" s="66">
        <v>64</v>
      </c>
      <c r="D4385" s="2" t="s">
        <v>61</v>
      </c>
      <c r="E4385" s="20" t="s">
        <v>1151</v>
      </c>
      <c r="F4385" s="69" t="s">
        <v>62</v>
      </c>
      <c r="G4385" s="3">
        <v>28</v>
      </c>
      <c r="H4385" s="3">
        <v>25385</v>
      </c>
      <c r="I4385" s="10" t="str">
        <f t="shared" si="68"/>
        <v>064</v>
      </c>
    </row>
    <row r="4386" spans="1:9">
      <c r="A4386" s="66"/>
      <c r="C4386" s="66">
        <v>64</v>
      </c>
      <c r="D4386" s="2" t="s">
        <v>63</v>
      </c>
      <c r="E4386" s="20" t="s">
        <v>1151</v>
      </c>
      <c r="F4386" s="69" t="s">
        <v>64</v>
      </c>
      <c r="G4386" s="3">
        <v>6</v>
      </c>
      <c r="H4386" s="3"/>
      <c r="I4386" s="10" t="str">
        <f t="shared" si="68"/>
        <v>064</v>
      </c>
    </row>
    <row r="4387" spans="1:9">
      <c r="A4387" s="66"/>
      <c r="C4387" s="66">
        <v>64</v>
      </c>
      <c r="D4387" s="2" t="s">
        <v>65</v>
      </c>
      <c r="E4387" s="19" t="s">
        <v>1150</v>
      </c>
      <c r="F4387" s="69" t="s">
        <v>66</v>
      </c>
      <c r="G4387" s="3">
        <v>16</v>
      </c>
      <c r="H4387" s="3">
        <v>2373</v>
      </c>
      <c r="I4387" s="10" t="str">
        <f t="shared" si="68"/>
        <v>064</v>
      </c>
    </row>
    <row r="4388" spans="1:9">
      <c r="A4388" s="66"/>
      <c r="C4388" s="66">
        <v>64</v>
      </c>
      <c r="D4388" s="2" t="s">
        <v>67</v>
      </c>
      <c r="E4388" s="22" t="s">
        <v>1153</v>
      </c>
      <c r="F4388" s="69" t="s">
        <v>68</v>
      </c>
      <c r="G4388" s="3">
        <v>49</v>
      </c>
      <c r="H4388" s="3">
        <v>5302</v>
      </c>
      <c r="I4388" s="10" t="str">
        <f t="shared" si="68"/>
        <v>064</v>
      </c>
    </row>
    <row r="4389" spans="1:9">
      <c r="A4389" s="66"/>
      <c r="C4389" s="66">
        <v>64</v>
      </c>
      <c r="D4389" s="2" t="s">
        <v>69</v>
      </c>
      <c r="E4389" s="21" t="s">
        <v>1152</v>
      </c>
      <c r="F4389" s="69" t="s">
        <v>70</v>
      </c>
      <c r="G4389" s="3">
        <v>82</v>
      </c>
      <c r="H4389" s="3">
        <v>12489</v>
      </c>
      <c r="I4389" s="10" t="str">
        <f t="shared" si="68"/>
        <v>064</v>
      </c>
    </row>
    <row r="4390" spans="1:9">
      <c r="A4390" s="66"/>
      <c r="C4390" s="66">
        <v>64</v>
      </c>
      <c r="E4390" s="71"/>
      <c r="F4390" s="69" t="s">
        <v>71</v>
      </c>
      <c r="G4390" s="3">
        <v>1372</v>
      </c>
      <c r="H4390" s="3">
        <v>214686</v>
      </c>
      <c r="I4390" s="10" t="str">
        <f t="shared" si="68"/>
        <v>064</v>
      </c>
    </row>
    <row r="4391" spans="1:9">
      <c r="A4391" s="65" t="s">
        <v>343</v>
      </c>
      <c r="B4391" s="2" t="s">
        <v>344</v>
      </c>
      <c r="C4391" s="65">
        <v>6411</v>
      </c>
      <c r="D4391" s="2" t="s">
        <v>9</v>
      </c>
      <c r="E4391" s="14" t="s">
        <v>1144</v>
      </c>
      <c r="F4391" s="69" t="s">
        <v>10</v>
      </c>
      <c r="G4391" s="3"/>
      <c r="H4391" s="3"/>
      <c r="I4391" s="10" t="str">
        <f t="shared" si="68"/>
        <v>06411</v>
      </c>
    </row>
    <row r="4392" spans="1:9">
      <c r="A4392" s="66"/>
      <c r="C4392" s="66">
        <v>6411</v>
      </c>
      <c r="D4392" s="2" t="s">
        <v>11</v>
      </c>
      <c r="E4392" s="14" t="s">
        <v>1144</v>
      </c>
      <c r="F4392" s="69" t="s">
        <v>12</v>
      </c>
      <c r="G4392" s="3"/>
      <c r="H4392" s="3"/>
      <c r="I4392" s="10" t="str">
        <f t="shared" si="68"/>
        <v>06411</v>
      </c>
    </row>
    <row r="4393" spans="1:9">
      <c r="A4393" s="66"/>
      <c r="C4393" s="66">
        <v>6411</v>
      </c>
      <c r="D4393" s="2" t="s">
        <v>13</v>
      </c>
      <c r="E4393" s="14" t="s">
        <v>1144</v>
      </c>
      <c r="F4393" s="69" t="s">
        <v>14</v>
      </c>
      <c r="G4393" s="3"/>
      <c r="H4393" s="3"/>
      <c r="I4393" s="10" t="str">
        <f t="shared" si="68"/>
        <v>06411</v>
      </c>
    </row>
    <row r="4394" spans="1:9">
      <c r="A4394" s="66"/>
      <c r="C4394" s="66">
        <v>6411</v>
      </c>
      <c r="D4394" s="2" t="s">
        <v>15</v>
      </c>
      <c r="E4394" s="15" t="s">
        <v>1145</v>
      </c>
      <c r="F4394" s="69" t="s">
        <v>16</v>
      </c>
      <c r="G4394" s="3"/>
      <c r="H4394" s="3"/>
      <c r="I4394" s="10" t="str">
        <f t="shared" si="68"/>
        <v>06411</v>
      </c>
    </row>
    <row r="4395" spans="1:9">
      <c r="A4395" s="66"/>
      <c r="C4395" s="66">
        <v>6411</v>
      </c>
      <c r="D4395" s="2" t="s">
        <v>17</v>
      </c>
      <c r="E4395" s="14" t="s">
        <v>1144</v>
      </c>
      <c r="F4395" s="69" t="s">
        <v>18</v>
      </c>
      <c r="G4395" s="3"/>
      <c r="H4395" s="3"/>
      <c r="I4395" s="10" t="str">
        <f t="shared" si="68"/>
        <v>06411</v>
      </c>
    </row>
    <row r="4396" spans="1:9">
      <c r="A4396" s="66"/>
      <c r="C4396" s="66">
        <v>6411</v>
      </c>
      <c r="D4396" s="2" t="s">
        <v>19</v>
      </c>
      <c r="E4396" s="14" t="s">
        <v>1144</v>
      </c>
      <c r="F4396" s="69" t="s">
        <v>20</v>
      </c>
      <c r="G4396" s="3"/>
      <c r="H4396" s="3"/>
      <c r="I4396" s="10" t="str">
        <f t="shared" si="68"/>
        <v>06411</v>
      </c>
    </row>
    <row r="4397" spans="1:9">
      <c r="A4397" s="66"/>
      <c r="C4397" s="66">
        <v>6411</v>
      </c>
      <c r="D4397" s="2" t="s">
        <v>21</v>
      </c>
      <c r="E4397" s="4"/>
      <c r="F4397" s="69" t="s">
        <v>22</v>
      </c>
      <c r="G4397" s="3">
        <v>49</v>
      </c>
      <c r="H4397" s="3">
        <v>19863</v>
      </c>
      <c r="I4397" s="10" t="str">
        <f t="shared" si="68"/>
        <v>06411</v>
      </c>
    </row>
    <row r="4398" spans="1:9">
      <c r="A4398" s="66"/>
      <c r="C4398" s="66">
        <v>6411</v>
      </c>
      <c r="D4398" s="2" t="s">
        <v>23</v>
      </c>
      <c r="E4398" s="17" t="s">
        <v>1147</v>
      </c>
      <c r="F4398" s="69" t="s">
        <v>24</v>
      </c>
      <c r="G4398" s="3">
        <v>6</v>
      </c>
      <c r="H4398" s="3"/>
      <c r="I4398" s="10" t="str">
        <f t="shared" si="68"/>
        <v>06411</v>
      </c>
    </row>
    <row r="4399" spans="1:9">
      <c r="A4399" s="66"/>
      <c r="C4399" s="66">
        <v>6411</v>
      </c>
      <c r="D4399" s="2" t="s">
        <v>25</v>
      </c>
      <c r="E4399" s="17" t="s">
        <v>1147</v>
      </c>
      <c r="F4399" s="69" t="s">
        <v>26</v>
      </c>
      <c r="G4399" s="3">
        <v>1</v>
      </c>
      <c r="H4399" s="3"/>
      <c r="I4399" s="10" t="str">
        <f t="shared" si="68"/>
        <v>06411</v>
      </c>
    </row>
    <row r="4400" spans="1:9">
      <c r="A4400" s="66"/>
      <c r="C4400" s="66">
        <v>6411</v>
      </c>
      <c r="D4400" s="2" t="s">
        <v>27</v>
      </c>
      <c r="E4400" s="17" t="s">
        <v>1147</v>
      </c>
      <c r="F4400" s="69" t="s">
        <v>28</v>
      </c>
      <c r="G4400" s="3"/>
      <c r="H4400" s="3"/>
      <c r="I4400" s="10" t="str">
        <f t="shared" si="68"/>
        <v>06411</v>
      </c>
    </row>
    <row r="4401" spans="1:9">
      <c r="A4401" s="66"/>
      <c r="C4401" s="66">
        <v>6411</v>
      </c>
      <c r="D4401" s="2" t="s">
        <v>29</v>
      </c>
      <c r="E4401" s="18" t="s">
        <v>1148</v>
      </c>
      <c r="F4401" s="69" t="s">
        <v>30</v>
      </c>
      <c r="G4401" s="3"/>
      <c r="H4401" s="3"/>
      <c r="I4401" s="10" t="str">
        <f t="shared" si="68"/>
        <v>06411</v>
      </c>
    </row>
    <row r="4402" spans="1:9">
      <c r="A4402" s="66"/>
      <c r="C4402" s="66">
        <v>6411</v>
      </c>
      <c r="D4402" s="2" t="s">
        <v>31</v>
      </c>
      <c r="E4402" s="18" t="s">
        <v>1148</v>
      </c>
      <c r="F4402" s="69" t="s">
        <v>32</v>
      </c>
      <c r="G4402" s="3"/>
      <c r="H4402" s="3"/>
      <c r="I4402" s="10" t="str">
        <f t="shared" si="68"/>
        <v>06411</v>
      </c>
    </row>
    <row r="4403" spans="1:9">
      <c r="A4403" s="66"/>
      <c r="C4403" s="66">
        <v>6411</v>
      </c>
      <c r="D4403" s="2" t="s">
        <v>33</v>
      </c>
      <c r="E4403" s="18" t="s">
        <v>1148</v>
      </c>
      <c r="F4403" s="69" t="s">
        <v>34</v>
      </c>
      <c r="G4403" s="3"/>
      <c r="H4403" s="3"/>
      <c r="I4403" s="10" t="str">
        <f t="shared" si="68"/>
        <v>06411</v>
      </c>
    </row>
    <row r="4404" spans="1:9">
      <c r="A4404" s="66"/>
      <c r="C4404" s="66">
        <v>6411</v>
      </c>
      <c r="D4404" s="2" t="s">
        <v>35</v>
      </c>
      <c r="E4404" s="19" t="s">
        <v>1150</v>
      </c>
      <c r="F4404" s="69" t="s">
        <v>36</v>
      </c>
      <c r="G4404" s="3"/>
      <c r="H4404" s="3"/>
      <c r="I4404" s="10" t="str">
        <f t="shared" si="68"/>
        <v>06411</v>
      </c>
    </row>
    <row r="4405" spans="1:9">
      <c r="A4405" s="66"/>
      <c r="C4405" s="66">
        <v>6411</v>
      </c>
      <c r="D4405" s="2" t="s">
        <v>37</v>
      </c>
      <c r="E4405" s="23" t="s">
        <v>1149</v>
      </c>
      <c r="F4405" s="69" t="s">
        <v>38</v>
      </c>
      <c r="G4405" s="3"/>
      <c r="H4405" s="3"/>
      <c r="I4405" s="10" t="str">
        <f t="shared" si="68"/>
        <v>06411</v>
      </c>
    </row>
    <row r="4406" spans="1:9">
      <c r="A4406" s="66"/>
      <c r="C4406" s="66">
        <v>6411</v>
      </c>
      <c r="D4406" s="2" t="s">
        <v>39</v>
      </c>
      <c r="E4406" s="23" t="s">
        <v>1149</v>
      </c>
      <c r="F4406" s="69" t="s">
        <v>40</v>
      </c>
      <c r="G4406" s="3">
        <v>4</v>
      </c>
      <c r="H4406" s="3">
        <v>439</v>
      </c>
      <c r="I4406" s="10" t="str">
        <f t="shared" si="68"/>
        <v>06411</v>
      </c>
    </row>
    <row r="4407" spans="1:9">
      <c r="A4407" s="66"/>
      <c r="C4407" s="66">
        <v>6411</v>
      </c>
      <c r="D4407" s="2" t="s">
        <v>41</v>
      </c>
      <c r="E4407" s="16" t="s">
        <v>1146</v>
      </c>
      <c r="F4407" s="69" t="s">
        <v>42</v>
      </c>
      <c r="G4407" s="3"/>
      <c r="H4407" s="3"/>
      <c r="I4407" s="10" t="str">
        <f t="shared" si="68"/>
        <v>06411</v>
      </c>
    </row>
    <row r="4408" spans="1:9">
      <c r="A4408" s="66"/>
      <c r="C4408" s="66">
        <v>6411</v>
      </c>
      <c r="D4408" s="2" t="s">
        <v>43</v>
      </c>
      <c r="E4408" s="16" t="s">
        <v>1146</v>
      </c>
      <c r="F4408" s="69" t="s">
        <v>44</v>
      </c>
      <c r="G4408" s="3">
        <v>8</v>
      </c>
      <c r="H4408" s="3"/>
      <c r="I4408" s="10" t="str">
        <f t="shared" si="68"/>
        <v>06411</v>
      </c>
    </row>
    <row r="4409" spans="1:9">
      <c r="A4409" s="66"/>
      <c r="C4409" s="66">
        <v>6411</v>
      </c>
      <c r="D4409" s="2" t="s">
        <v>45</v>
      </c>
      <c r="E4409" s="16" t="s">
        <v>1146</v>
      </c>
      <c r="F4409" s="69" t="s">
        <v>46</v>
      </c>
      <c r="G4409" s="3">
        <v>1</v>
      </c>
      <c r="H4409" s="3"/>
      <c r="I4409" s="10" t="str">
        <f t="shared" si="68"/>
        <v>06411</v>
      </c>
    </row>
    <row r="4410" spans="1:9">
      <c r="A4410" s="66"/>
      <c r="C4410" s="66">
        <v>6411</v>
      </c>
      <c r="D4410" s="2" t="s">
        <v>47</v>
      </c>
      <c r="E4410" s="16" t="s">
        <v>1146</v>
      </c>
      <c r="F4410" s="69" t="s">
        <v>48</v>
      </c>
      <c r="G4410" s="3"/>
      <c r="H4410" s="3"/>
      <c r="I4410" s="10" t="str">
        <f t="shared" si="68"/>
        <v>06411</v>
      </c>
    </row>
    <row r="4411" spans="1:9">
      <c r="A4411" s="66"/>
      <c r="C4411" s="66">
        <v>6411</v>
      </c>
      <c r="D4411" s="2" t="s">
        <v>49</v>
      </c>
      <c r="E4411" s="14" t="s">
        <v>1144</v>
      </c>
      <c r="F4411" s="69" t="s">
        <v>50</v>
      </c>
      <c r="G4411" s="3">
        <v>3</v>
      </c>
      <c r="H4411" s="3"/>
      <c r="I4411" s="10" t="str">
        <f t="shared" si="68"/>
        <v>06411</v>
      </c>
    </row>
    <row r="4412" spans="1:9">
      <c r="A4412" s="66"/>
      <c r="C4412" s="66">
        <v>6411</v>
      </c>
      <c r="D4412" s="2" t="s">
        <v>51</v>
      </c>
      <c r="E4412" s="15" t="s">
        <v>1145</v>
      </c>
      <c r="F4412" s="69" t="s">
        <v>52</v>
      </c>
      <c r="G4412" s="3">
        <v>1</v>
      </c>
      <c r="H4412" s="3"/>
      <c r="I4412" s="10" t="str">
        <f t="shared" si="68"/>
        <v>06411</v>
      </c>
    </row>
    <row r="4413" spans="1:9">
      <c r="A4413" s="66"/>
      <c r="C4413" s="66">
        <v>6411</v>
      </c>
      <c r="D4413" s="2" t="s">
        <v>53</v>
      </c>
      <c r="E4413" s="15" t="s">
        <v>1145</v>
      </c>
      <c r="F4413" s="69" t="s">
        <v>54</v>
      </c>
      <c r="G4413" s="3">
        <v>4</v>
      </c>
      <c r="H4413" s="3"/>
      <c r="I4413" s="10" t="str">
        <f t="shared" si="68"/>
        <v>06411</v>
      </c>
    </row>
    <row r="4414" spans="1:9">
      <c r="A4414" s="66"/>
      <c r="C4414" s="66">
        <v>6411</v>
      </c>
      <c r="D4414" s="2" t="s">
        <v>55</v>
      </c>
      <c r="E4414" s="21" t="s">
        <v>1152</v>
      </c>
      <c r="F4414" s="69" t="s">
        <v>56</v>
      </c>
      <c r="G4414" s="3">
        <v>8</v>
      </c>
      <c r="H4414" s="3">
        <v>1607</v>
      </c>
      <c r="I4414" s="10" t="str">
        <f t="shared" si="68"/>
        <v>06411</v>
      </c>
    </row>
    <row r="4415" spans="1:9">
      <c r="A4415" s="66"/>
      <c r="C4415" s="66">
        <v>6411</v>
      </c>
      <c r="D4415" s="2" t="s">
        <v>57</v>
      </c>
      <c r="E4415" s="21" t="s">
        <v>1152</v>
      </c>
      <c r="F4415" s="69" t="s">
        <v>58</v>
      </c>
      <c r="G4415" s="3">
        <v>1</v>
      </c>
      <c r="H4415" s="3"/>
      <c r="I4415" s="10" t="str">
        <f t="shared" si="68"/>
        <v>06411</v>
      </c>
    </row>
    <row r="4416" spans="1:9">
      <c r="A4416" s="66"/>
      <c r="C4416" s="66">
        <v>6411</v>
      </c>
      <c r="D4416" s="2" t="s">
        <v>59</v>
      </c>
      <c r="E4416" s="21" t="s">
        <v>1152</v>
      </c>
      <c r="F4416" s="69" t="s">
        <v>60</v>
      </c>
      <c r="G4416" s="3">
        <v>9</v>
      </c>
      <c r="H4416" s="3">
        <v>1360</v>
      </c>
      <c r="I4416" s="10" t="str">
        <f t="shared" si="68"/>
        <v>06411</v>
      </c>
    </row>
    <row r="4417" spans="1:9">
      <c r="A4417" s="66"/>
      <c r="C4417" s="66">
        <v>6411</v>
      </c>
      <c r="D4417" s="2" t="s">
        <v>61</v>
      </c>
      <c r="E4417" s="20" t="s">
        <v>1151</v>
      </c>
      <c r="F4417" s="69" t="s">
        <v>62</v>
      </c>
      <c r="G4417" s="3">
        <v>1</v>
      </c>
      <c r="H4417" s="3"/>
      <c r="I4417" s="10" t="str">
        <f t="shared" si="68"/>
        <v>06411</v>
      </c>
    </row>
    <row r="4418" spans="1:9">
      <c r="A4418" s="66"/>
      <c r="C4418" s="66">
        <v>6411</v>
      </c>
      <c r="D4418" s="2" t="s">
        <v>63</v>
      </c>
      <c r="E4418" s="20" t="s">
        <v>1151</v>
      </c>
      <c r="F4418" s="69" t="s">
        <v>64</v>
      </c>
      <c r="G4418" s="3"/>
      <c r="H4418" s="3"/>
      <c r="I4418" s="10" t="str">
        <f t="shared" si="68"/>
        <v>06411</v>
      </c>
    </row>
    <row r="4419" spans="1:9">
      <c r="A4419" s="66"/>
      <c r="C4419" s="66">
        <v>6411</v>
      </c>
      <c r="D4419" s="2" t="s">
        <v>65</v>
      </c>
      <c r="E4419" s="19" t="s">
        <v>1150</v>
      </c>
      <c r="F4419" s="69" t="s">
        <v>66</v>
      </c>
      <c r="G4419" s="3">
        <v>1</v>
      </c>
      <c r="H4419" s="3"/>
      <c r="I4419" s="10" t="str">
        <f t="shared" si="68"/>
        <v>06411</v>
      </c>
    </row>
    <row r="4420" spans="1:9">
      <c r="A4420" s="66"/>
      <c r="C4420" s="66">
        <v>6411</v>
      </c>
      <c r="D4420" s="2" t="s">
        <v>67</v>
      </c>
      <c r="E4420" s="22" t="s">
        <v>1153</v>
      </c>
      <c r="F4420" s="69" t="s">
        <v>68</v>
      </c>
      <c r="G4420" s="3">
        <v>1</v>
      </c>
      <c r="H4420" s="3"/>
      <c r="I4420" s="10" t="str">
        <f t="shared" si="68"/>
        <v>06411</v>
      </c>
    </row>
    <row r="4421" spans="1:9">
      <c r="A4421" s="66"/>
      <c r="C4421" s="66">
        <v>6411</v>
      </c>
      <c r="D4421" s="2" t="s">
        <v>69</v>
      </c>
      <c r="E4421" s="21" t="s">
        <v>1152</v>
      </c>
      <c r="F4421" s="69" t="s">
        <v>70</v>
      </c>
      <c r="G4421" s="3"/>
      <c r="H4421" s="3"/>
      <c r="I4421" s="10" t="str">
        <f t="shared" si="68"/>
        <v>06411</v>
      </c>
    </row>
    <row r="4422" spans="1:9">
      <c r="A4422" s="66"/>
      <c r="C4422" s="66">
        <v>6411</v>
      </c>
      <c r="E4422" s="71"/>
      <c r="F4422" s="69" t="s">
        <v>71</v>
      </c>
      <c r="G4422" s="3">
        <v>49</v>
      </c>
      <c r="H4422" s="3">
        <v>19863</v>
      </c>
      <c r="I4422" s="10" t="str">
        <f t="shared" si="68"/>
        <v>06411</v>
      </c>
    </row>
    <row r="4423" spans="1:9">
      <c r="A4423" s="65" t="s">
        <v>345</v>
      </c>
      <c r="B4423" s="2" t="s">
        <v>346</v>
      </c>
      <c r="C4423" s="65">
        <v>6412</v>
      </c>
      <c r="D4423" s="2" t="s">
        <v>9</v>
      </c>
      <c r="E4423" s="14" t="s">
        <v>1144</v>
      </c>
      <c r="F4423" s="69" t="s">
        <v>10</v>
      </c>
      <c r="G4423" s="3"/>
      <c r="H4423" s="3"/>
      <c r="I4423" s="10" t="str">
        <f t="shared" si="68"/>
        <v>06412</v>
      </c>
    </row>
    <row r="4424" spans="1:9">
      <c r="A4424" s="66"/>
      <c r="C4424" s="66">
        <v>6412</v>
      </c>
      <c r="D4424" s="2" t="s">
        <v>11</v>
      </c>
      <c r="E4424" s="14" t="s">
        <v>1144</v>
      </c>
      <c r="F4424" s="69" t="s">
        <v>12</v>
      </c>
      <c r="G4424" s="3"/>
      <c r="H4424" s="3"/>
      <c r="I4424" s="10" t="str">
        <f t="shared" si="68"/>
        <v>06412</v>
      </c>
    </row>
    <row r="4425" spans="1:9">
      <c r="A4425" s="66"/>
      <c r="C4425" s="66">
        <v>6412</v>
      </c>
      <c r="D4425" s="2" t="s">
        <v>13</v>
      </c>
      <c r="E4425" s="14" t="s">
        <v>1144</v>
      </c>
      <c r="F4425" s="69" t="s">
        <v>14</v>
      </c>
      <c r="G4425" s="3"/>
      <c r="H4425" s="3"/>
      <c r="I4425" s="10" t="str">
        <f t="shared" ref="I4425:I4488" si="69">IF(A4425="",I4424,A4425)</f>
        <v>06412</v>
      </c>
    </row>
    <row r="4426" spans="1:9">
      <c r="A4426" s="66"/>
      <c r="C4426" s="66">
        <v>6412</v>
      </c>
      <c r="D4426" s="2" t="s">
        <v>15</v>
      </c>
      <c r="E4426" s="15" t="s">
        <v>1145</v>
      </c>
      <c r="F4426" s="69" t="s">
        <v>16</v>
      </c>
      <c r="G4426" s="3"/>
      <c r="H4426" s="3"/>
      <c r="I4426" s="10" t="str">
        <f t="shared" si="69"/>
        <v>06412</v>
      </c>
    </row>
    <row r="4427" spans="1:9">
      <c r="A4427" s="66"/>
      <c r="C4427" s="66">
        <v>6412</v>
      </c>
      <c r="D4427" s="2" t="s">
        <v>17</v>
      </c>
      <c r="E4427" s="14" t="s">
        <v>1144</v>
      </c>
      <c r="F4427" s="69" t="s">
        <v>18</v>
      </c>
      <c r="G4427" s="3"/>
      <c r="H4427" s="3"/>
      <c r="I4427" s="10" t="str">
        <f t="shared" si="69"/>
        <v>06412</v>
      </c>
    </row>
    <row r="4428" spans="1:9">
      <c r="A4428" s="66"/>
      <c r="C4428" s="66">
        <v>6412</v>
      </c>
      <c r="D4428" s="2" t="s">
        <v>19</v>
      </c>
      <c r="E4428" s="14" t="s">
        <v>1144</v>
      </c>
      <c r="F4428" s="69" t="s">
        <v>20</v>
      </c>
      <c r="G4428" s="3"/>
      <c r="H4428" s="3"/>
      <c r="I4428" s="10" t="str">
        <f t="shared" si="69"/>
        <v>06412</v>
      </c>
    </row>
    <row r="4429" spans="1:9">
      <c r="A4429" s="66"/>
      <c r="C4429" s="66">
        <v>6412</v>
      </c>
      <c r="D4429" s="2" t="s">
        <v>21</v>
      </c>
      <c r="E4429" s="4"/>
      <c r="F4429" s="69" t="s">
        <v>22</v>
      </c>
      <c r="G4429" s="3">
        <v>128</v>
      </c>
      <c r="H4429" s="3">
        <v>38633</v>
      </c>
      <c r="I4429" s="10" t="str">
        <f t="shared" si="69"/>
        <v>06412</v>
      </c>
    </row>
    <row r="4430" spans="1:9">
      <c r="A4430" s="66"/>
      <c r="C4430" s="66">
        <v>6412</v>
      </c>
      <c r="D4430" s="2" t="s">
        <v>23</v>
      </c>
      <c r="E4430" s="17" t="s">
        <v>1147</v>
      </c>
      <c r="F4430" s="69" t="s">
        <v>24</v>
      </c>
      <c r="G4430" s="3">
        <v>18</v>
      </c>
      <c r="H4430" s="3">
        <v>4233</v>
      </c>
      <c r="I4430" s="10" t="str">
        <f t="shared" si="69"/>
        <v>06412</v>
      </c>
    </row>
    <row r="4431" spans="1:9">
      <c r="A4431" s="66"/>
      <c r="C4431" s="66">
        <v>6412</v>
      </c>
      <c r="D4431" s="2" t="s">
        <v>25</v>
      </c>
      <c r="E4431" s="17" t="s">
        <v>1147</v>
      </c>
      <c r="F4431" s="69" t="s">
        <v>26</v>
      </c>
      <c r="G4431" s="3">
        <v>2</v>
      </c>
      <c r="H4431" s="3"/>
      <c r="I4431" s="10" t="str">
        <f t="shared" si="69"/>
        <v>06412</v>
      </c>
    </row>
    <row r="4432" spans="1:9">
      <c r="A4432" s="66"/>
      <c r="C4432" s="66">
        <v>6412</v>
      </c>
      <c r="D4432" s="2" t="s">
        <v>27</v>
      </c>
      <c r="E4432" s="17" t="s">
        <v>1147</v>
      </c>
      <c r="F4432" s="69" t="s">
        <v>28</v>
      </c>
      <c r="G4432" s="3"/>
      <c r="H4432" s="3"/>
      <c r="I4432" s="10" t="str">
        <f t="shared" si="69"/>
        <v>06412</v>
      </c>
    </row>
    <row r="4433" spans="1:9">
      <c r="A4433" s="66"/>
      <c r="C4433" s="66">
        <v>6412</v>
      </c>
      <c r="D4433" s="2" t="s">
        <v>29</v>
      </c>
      <c r="E4433" s="18" t="s">
        <v>1148</v>
      </c>
      <c r="F4433" s="69" t="s">
        <v>30</v>
      </c>
      <c r="G4433" s="3">
        <v>1</v>
      </c>
      <c r="H4433" s="3"/>
      <c r="I4433" s="10" t="str">
        <f t="shared" si="69"/>
        <v>06412</v>
      </c>
    </row>
    <row r="4434" spans="1:9">
      <c r="A4434" s="66"/>
      <c r="C4434" s="66">
        <v>6412</v>
      </c>
      <c r="D4434" s="2" t="s">
        <v>31</v>
      </c>
      <c r="E4434" s="18" t="s">
        <v>1148</v>
      </c>
      <c r="F4434" s="69" t="s">
        <v>32</v>
      </c>
      <c r="G4434" s="3"/>
      <c r="H4434" s="3"/>
      <c r="I4434" s="10" t="str">
        <f t="shared" si="69"/>
        <v>06412</v>
      </c>
    </row>
    <row r="4435" spans="1:9">
      <c r="A4435" s="66"/>
      <c r="C4435" s="66">
        <v>6412</v>
      </c>
      <c r="D4435" s="2" t="s">
        <v>33</v>
      </c>
      <c r="E4435" s="18" t="s">
        <v>1148</v>
      </c>
      <c r="F4435" s="69" t="s">
        <v>34</v>
      </c>
      <c r="G4435" s="3"/>
      <c r="H4435" s="3"/>
      <c r="I4435" s="10" t="str">
        <f t="shared" si="69"/>
        <v>06412</v>
      </c>
    </row>
    <row r="4436" spans="1:9">
      <c r="A4436" s="66"/>
      <c r="C4436" s="66">
        <v>6412</v>
      </c>
      <c r="D4436" s="2" t="s">
        <v>35</v>
      </c>
      <c r="E4436" s="19" t="s">
        <v>1150</v>
      </c>
      <c r="F4436" s="69" t="s">
        <v>36</v>
      </c>
      <c r="G4436" s="3"/>
      <c r="H4436" s="3"/>
      <c r="I4436" s="10" t="str">
        <f t="shared" si="69"/>
        <v>06412</v>
      </c>
    </row>
    <row r="4437" spans="1:9">
      <c r="A4437" s="66"/>
      <c r="C4437" s="66">
        <v>6412</v>
      </c>
      <c r="D4437" s="2" t="s">
        <v>37</v>
      </c>
      <c r="E4437" s="23" t="s">
        <v>1149</v>
      </c>
      <c r="F4437" s="69" t="s">
        <v>38</v>
      </c>
      <c r="G4437" s="3"/>
      <c r="H4437" s="3"/>
      <c r="I4437" s="10" t="str">
        <f t="shared" si="69"/>
        <v>06412</v>
      </c>
    </row>
    <row r="4438" spans="1:9">
      <c r="A4438" s="66"/>
      <c r="C4438" s="66">
        <v>6412</v>
      </c>
      <c r="D4438" s="2" t="s">
        <v>39</v>
      </c>
      <c r="E4438" s="23" t="s">
        <v>1149</v>
      </c>
      <c r="F4438" s="69" t="s">
        <v>40</v>
      </c>
      <c r="G4438" s="3">
        <v>9</v>
      </c>
      <c r="H4438" s="3">
        <v>314</v>
      </c>
      <c r="I4438" s="10" t="str">
        <f t="shared" si="69"/>
        <v>06412</v>
      </c>
    </row>
    <row r="4439" spans="1:9">
      <c r="A4439" s="66"/>
      <c r="C4439" s="66">
        <v>6412</v>
      </c>
      <c r="D4439" s="2" t="s">
        <v>41</v>
      </c>
      <c r="E4439" s="16" t="s">
        <v>1146</v>
      </c>
      <c r="F4439" s="69" t="s">
        <v>42</v>
      </c>
      <c r="G4439" s="3"/>
      <c r="H4439" s="3"/>
      <c r="I4439" s="10" t="str">
        <f t="shared" si="69"/>
        <v>06412</v>
      </c>
    </row>
    <row r="4440" spans="1:9">
      <c r="A4440" s="66"/>
      <c r="C4440" s="66">
        <v>6412</v>
      </c>
      <c r="D4440" s="2" t="s">
        <v>43</v>
      </c>
      <c r="E4440" s="16" t="s">
        <v>1146</v>
      </c>
      <c r="F4440" s="69" t="s">
        <v>44</v>
      </c>
      <c r="G4440" s="3">
        <v>29</v>
      </c>
      <c r="H4440" s="3">
        <v>5759</v>
      </c>
      <c r="I4440" s="10" t="str">
        <f t="shared" si="69"/>
        <v>06412</v>
      </c>
    </row>
    <row r="4441" spans="1:9">
      <c r="A4441" s="66"/>
      <c r="C4441" s="66">
        <v>6412</v>
      </c>
      <c r="D4441" s="2" t="s">
        <v>45</v>
      </c>
      <c r="E4441" s="16" t="s">
        <v>1146</v>
      </c>
      <c r="F4441" s="69" t="s">
        <v>46</v>
      </c>
      <c r="G4441" s="3">
        <v>3</v>
      </c>
      <c r="H4441" s="3"/>
      <c r="I4441" s="10" t="str">
        <f t="shared" si="69"/>
        <v>06412</v>
      </c>
    </row>
    <row r="4442" spans="1:9">
      <c r="A4442" s="66"/>
      <c r="C4442" s="66">
        <v>6412</v>
      </c>
      <c r="D4442" s="2" t="s">
        <v>47</v>
      </c>
      <c r="E4442" s="16" t="s">
        <v>1146</v>
      </c>
      <c r="F4442" s="69" t="s">
        <v>48</v>
      </c>
      <c r="G4442" s="3">
        <v>1</v>
      </c>
      <c r="H4442" s="3"/>
      <c r="I4442" s="10" t="str">
        <f t="shared" si="69"/>
        <v>06412</v>
      </c>
    </row>
    <row r="4443" spans="1:9">
      <c r="A4443" s="66"/>
      <c r="C4443" s="66">
        <v>6412</v>
      </c>
      <c r="D4443" s="2" t="s">
        <v>49</v>
      </c>
      <c r="E4443" s="14" t="s">
        <v>1144</v>
      </c>
      <c r="F4443" s="69" t="s">
        <v>50</v>
      </c>
      <c r="G4443" s="3">
        <v>12</v>
      </c>
      <c r="H4443" s="3">
        <v>358</v>
      </c>
      <c r="I4443" s="10" t="str">
        <f t="shared" si="69"/>
        <v>06412</v>
      </c>
    </row>
    <row r="4444" spans="1:9">
      <c r="A4444" s="66"/>
      <c r="C4444" s="66">
        <v>6412</v>
      </c>
      <c r="D4444" s="2" t="s">
        <v>51</v>
      </c>
      <c r="E4444" s="15" t="s">
        <v>1145</v>
      </c>
      <c r="F4444" s="69" t="s">
        <v>52</v>
      </c>
      <c r="G4444" s="3"/>
      <c r="H4444" s="3"/>
      <c r="I4444" s="10" t="str">
        <f t="shared" si="69"/>
        <v>06412</v>
      </c>
    </row>
    <row r="4445" spans="1:9">
      <c r="A4445" s="66"/>
      <c r="C4445" s="66">
        <v>6412</v>
      </c>
      <c r="D4445" s="2" t="s">
        <v>53</v>
      </c>
      <c r="E4445" s="15" t="s">
        <v>1145</v>
      </c>
      <c r="F4445" s="69" t="s">
        <v>54</v>
      </c>
      <c r="G4445" s="3">
        <v>5</v>
      </c>
      <c r="H4445" s="3">
        <v>503</v>
      </c>
      <c r="I4445" s="10" t="str">
        <f t="shared" si="69"/>
        <v>06412</v>
      </c>
    </row>
    <row r="4446" spans="1:9">
      <c r="A4446" s="66"/>
      <c r="C4446" s="66">
        <v>6412</v>
      </c>
      <c r="D4446" s="2" t="s">
        <v>55</v>
      </c>
      <c r="E4446" s="21" t="s">
        <v>1152</v>
      </c>
      <c r="F4446" s="69" t="s">
        <v>56</v>
      </c>
      <c r="G4446" s="3">
        <v>7</v>
      </c>
      <c r="H4446" s="3">
        <v>783</v>
      </c>
      <c r="I4446" s="10" t="str">
        <f t="shared" si="69"/>
        <v>06412</v>
      </c>
    </row>
    <row r="4447" spans="1:9">
      <c r="A4447" s="66"/>
      <c r="C4447" s="66">
        <v>6412</v>
      </c>
      <c r="D4447" s="2" t="s">
        <v>57</v>
      </c>
      <c r="E4447" s="21" t="s">
        <v>1152</v>
      </c>
      <c r="F4447" s="69" t="s">
        <v>58</v>
      </c>
      <c r="G4447" s="3">
        <v>5</v>
      </c>
      <c r="H4447" s="3"/>
      <c r="I4447" s="10" t="str">
        <f t="shared" si="69"/>
        <v>06412</v>
      </c>
    </row>
    <row r="4448" spans="1:9">
      <c r="A4448" s="66"/>
      <c r="C4448" s="66">
        <v>6412</v>
      </c>
      <c r="D4448" s="2" t="s">
        <v>59</v>
      </c>
      <c r="E4448" s="21" t="s">
        <v>1152</v>
      </c>
      <c r="F4448" s="69" t="s">
        <v>60</v>
      </c>
      <c r="G4448" s="3">
        <v>3</v>
      </c>
      <c r="H4448" s="3"/>
      <c r="I4448" s="10" t="str">
        <f t="shared" si="69"/>
        <v>06412</v>
      </c>
    </row>
    <row r="4449" spans="1:9">
      <c r="A4449" s="66"/>
      <c r="C4449" s="66">
        <v>6412</v>
      </c>
      <c r="D4449" s="2" t="s">
        <v>61</v>
      </c>
      <c r="E4449" s="20" t="s">
        <v>1151</v>
      </c>
      <c r="F4449" s="69" t="s">
        <v>62</v>
      </c>
      <c r="G4449" s="3">
        <v>2</v>
      </c>
      <c r="H4449" s="3"/>
      <c r="I4449" s="10" t="str">
        <f t="shared" si="69"/>
        <v>06412</v>
      </c>
    </row>
    <row r="4450" spans="1:9">
      <c r="A4450" s="66"/>
      <c r="C4450" s="66">
        <v>6412</v>
      </c>
      <c r="D4450" s="2" t="s">
        <v>63</v>
      </c>
      <c r="E4450" s="20" t="s">
        <v>1151</v>
      </c>
      <c r="F4450" s="69" t="s">
        <v>64</v>
      </c>
      <c r="G4450" s="3">
        <v>1</v>
      </c>
      <c r="H4450" s="3"/>
      <c r="I4450" s="10" t="str">
        <f t="shared" si="69"/>
        <v>06412</v>
      </c>
    </row>
    <row r="4451" spans="1:9">
      <c r="A4451" s="66"/>
      <c r="C4451" s="66">
        <v>6412</v>
      </c>
      <c r="D4451" s="2" t="s">
        <v>65</v>
      </c>
      <c r="E4451" s="19" t="s">
        <v>1150</v>
      </c>
      <c r="F4451" s="69" t="s">
        <v>66</v>
      </c>
      <c r="G4451" s="3">
        <v>1</v>
      </c>
      <c r="H4451" s="3"/>
      <c r="I4451" s="10" t="str">
        <f t="shared" si="69"/>
        <v>06412</v>
      </c>
    </row>
    <row r="4452" spans="1:9">
      <c r="A4452" s="66"/>
      <c r="C4452" s="66">
        <v>6412</v>
      </c>
      <c r="D4452" s="2" t="s">
        <v>67</v>
      </c>
      <c r="E4452" s="22" t="s">
        <v>1153</v>
      </c>
      <c r="F4452" s="69" t="s">
        <v>68</v>
      </c>
      <c r="G4452" s="3">
        <v>8</v>
      </c>
      <c r="H4452" s="3">
        <v>360</v>
      </c>
      <c r="I4452" s="10" t="str">
        <f t="shared" si="69"/>
        <v>06412</v>
      </c>
    </row>
    <row r="4453" spans="1:9">
      <c r="A4453" s="66"/>
      <c r="C4453" s="66">
        <v>6412</v>
      </c>
      <c r="D4453" s="2" t="s">
        <v>69</v>
      </c>
      <c r="E4453" s="21" t="s">
        <v>1152</v>
      </c>
      <c r="F4453" s="69" t="s">
        <v>70</v>
      </c>
      <c r="G4453" s="3">
        <v>21</v>
      </c>
      <c r="H4453" s="3">
        <v>7846</v>
      </c>
      <c r="I4453" s="10" t="str">
        <f t="shared" si="69"/>
        <v>06412</v>
      </c>
    </row>
    <row r="4454" spans="1:9">
      <c r="A4454" s="66"/>
      <c r="C4454" s="66">
        <v>6412</v>
      </c>
      <c r="E4454" s="71"/>
      <c r="F4454" s="69" t="s">
        <v>71</v>
      </c>
      <c r="G4454" s="3">
        <v>128</v>
      </c>
      <c r="H4454" s="3">
        <v>38633</v>
      </c>
      <c r="I4454" s="10" t="str">
        <f t="shared" si="69"/>
        <v>06412</v>
      </c>
    </row>
    <row r="4455" spans="1:9">
      <c r="A4455" s="65" t="s">
        <v>347</v>
      </c>
      <c r="B4455" s="2" t="s">
        <v>348</v>
      </c>
      <c r="C4455" s="65">
        <v>6413</v>
      </c>
      <c r="D4455" s="2" t="s">
        <v>9</v>
      </c>
      <c r="E4455" s="14" t="s">
        <v>1144</v>
      </c>
      <c r="F4455" s="69" t="s">
        <v>10</v>
      </c>
      <c r="G4455" s="3"/>
      <c r="H4455" s="3"/>
      <c r="I4455" s="10" t="str">
        <f t="shared" si="69"/>
        <v>06413</v>
      </c>
    </row>
    <row r="4456" spans="1:9">
      <c r="A4456" s="66"/>
      <c r="C4456" s="66">
        <v>6413</v>
      </c>
      <c r="D4456" s="2" t="s">
        <v>11</v>
      </c>
      <c r="E4456" s="14" t="s">
        <v>1144</v>
      </c>
      <c r="F4456" s="69" t="s">
        <v>12</v>
      </c>
      <c r="G4456" s="3"/>
      <c r="H4456" s="3"/>
      <c r="I4456" s="10" t="str">
        <f t="shared" si="69"/>
        <v>06413</v>
      </c>
    </row>
    <row r="4457" spans="1:9">
      <c r="A4457" s="66"/>
      <c r="C4457" s="66">
        <v>6413</v>
      </c>
      <c r="D4457" s="2" t="s">
        <v>13</v>
      </c>
      <c r="E4457" s="14" t="s">
        <v>1144</v>
      </c>
      <c r="F4457" s="69" t="s">
        <v>14</v>
      </c>
      <c r="G4457" s="3"/>
      <c r="H4457" s="3"/>
      <c r="I4457" s="10" t="str">
        <f t="shared" si="69"/>
        <v>06413</v>
      </c>
    </row>
    <row r="4458" spans="1:9">
      <c r="A4458" s="66"/>
      <c r="C4458" s="66">
        <v>6413</v>
      </c>
      <c r="D4458" s="2" t="s">
        <v>15</v>
      </c>
      <c r="E4458" s="15" t="s">
        <v>1145</v>
      </c>
      <c r="F4458" s="69" t="s">
        <v>16</v>
      </c>
      <c r="G4458" s="3"/>
      <c r="H4458" s="3"/>
      <c r="I4458" s="10" t="str">
        <f t="shared" si="69"/>
        <v>06413</v>
      </c>
    </row>
    <row r="4459" spans="1:9">
      <c r="A4459" s="66"/>
      <c r="C4459" s="66">
        <v>6413</v>
      </c>
      <c r="D4459" s="2" t="s">
        <v>17</v>
      </c>
      <c r="E4459" s="14" t="s">
        <v>1144</v>
      </c>
      <c r="F4459" s="69" t="s">
        <v>18</v>
      </c>
      <c r="G4459" s="3"/>
      <c r="H4459" s="3"/>
      <c r="I4459" s="10" t="str">
        <f t="shared" si="69"/>
        <v>06413</v>
      </c>
    </row>
    <row r="4460" spans="1:9">
      <c r="A4460" s="66"/>
      <c r="C4460" s="66">
        <v>6413</v>
      </c>
      <c r="D4460" s="2" t="s">
        <v>19</v>
      </c>
      <c r="E4460" s="14" t="s">
        <v>1144</v>
      </c>
      <c r="F4460" s="69" t="s">
        <v>20</v>
      </c>
      <c r="G4460" s="3"/>
      <c r="H4460" s="3"/>
      <c r="I4460" s="10" t="str">
        <f t="shared" si="69"/>
        <v>06413</v>
      </c>
    </row>
    <row r="4461" spans="1:9">
      <c r="A4461" s="66"/>
      <c r="C4461" s="66">
        <v>6413</v>
      </c>
      <c r="D4461" s="2" t="s">
        <v>21</v>
      </c>
      <c r="E4461" s="4"/>
      <c r="F4461" s="69" t="s">
        <v>22</v>
      </c>
      <c r="G4461" s="3">
        <v>22</v>
      </c>
      <c r="H4461" s="3">
        <v>4128</v>
      </c>
      <c r="I4461" s="10" t="str">
        <f t="shared" si="69"/>
        <v>06413</v>
      </c>
    </row>
    <row r="4462" spans="1:9">
      <c r="A4462" s="66"/>
      <c r="C4462" s="66">
        <v>6413</v>
      </c>
      <c r="D4462" s="2" t="s">
        <v>23</v>
      </c>
      <c r="E4462" s="17" t="s">
        <v>1147</v>
      </c>
      <c r="F4462" s="69" t="s">
        <v>24</v>
      </c>
      <c r="G4462" s="3">
        <v>4</v>
      </c>
      <c r="H4462" s="3"/>
      <c r="I4462" s="10" t="str">
        <f t="shared" si="69"/>
        <v>06413</v>
      </c>
    </row>
    <row r="4463" spans="1:9">
      <c r="A4463" s="66"/>
      <c r="C4463" s="66">
        <v>6413</v>
      </c>
      <c r="D4463" s="2" t="s">
        <v>25</v>
      </c>
      <c r="E4463" s="17" t="s">
        <v>1147</v>
      </c>
      <c r="F4463" s="69" t="s">
        <v>26</v>
      </c>
      <c r="G4463" s="3"/>
      <c r="H4463" s="3"/>
      <c r="I4463" s="10" t="str">
        <f t="shared" si="69"/>
        <v>06413</v>
      </c>
    </row>
    <row r="4464" spans="1:9">
      <c r="A4464" s="66"/>
      <c r="C4464" s="66">
        <v>6413</v>
      </c>
      <c r="D4464" s="2" t="s">
        <v>27</v>
      </c>
      <c r="E4464" s="17" t="s">
        <v>1147</v>
      </c>
      <c r="F4464" s="69" t="s">
        <v>28</v>
      </c>
      <c r="G4464" s="3"/>
      <c r="H4464" s="3"/>
      <c r="I4464" s="10" t="str">
        <f t="shared" si="69"/>
        <v>06413</v>
      </c>
    </row>
    <row r="4465" spans="1:9">
      <c r="A4465" s="66"/>
      <c r="C4465" s="66">
        <v>6413</v>
      </c>
      <c r="D4465" s="2" t="s">
        <v>29</v>
      </c>
      <c r="E4465" s="18" t="s">
        <v>1148</v>
      </c>
      <c r="F4465" s="69" t="s">
        <v>30</v>
      </c>
      <c r="G4465" s="3"/>
      <c r="H4465" s="3"/>
      <c r="I4465" s="10" t="str">
        <f t="shared" si="69"/>
        <v>06413</v>
      </c>
    </row>
    <row r="4466" spans="1:9">
      <c r="A4466" s="66"/>
      <c r="C4466" s="66">
        <v>6413</v>
      </c>
      <c r="D4466" s="2" t="s">
        <v>31</v>
      </c>
      <c r="E4466" s="18" t="s">
        <v>1148</v>
      </c>
      <c r="F4466" s="69" t="s">
        <v>32</v>
      </c>
      <c r="G4466" s="3"/>
      <c r="H4466" s="3"/>
      <c r="I4466" s="10" t="str">
        <f t="shared" si="69"/>
        <v>06413</v>
      </c>
    </row>
    <row r="4467" spans="1:9">
      <c r="A4467" s="66"/>
      <c r="C4467" s="66">
        <v>6413</v>
      </c>
      <c r="D4467" s="2" t="s">
        <v>33</v>
      </c>
      <c r="E4467" s="18" t="s">
        <v>1148</v>
      </c>
      <c r="F4467" s="69" t="s">
        <v>34</v>
      </c>
      <c r="G4467" s="3"/>
      <c r="H4467" s="3"/>
      <c r="I4467" s="10" t="str">
        <f t="shared" si="69"/>
        <v>06413</v>
      </c>
    </row>
    <row r="4468" spans="1:9">
      <c r="A4468" s="66"/>
      <c r="C4468" s="66">
        <v>6413</v>
      </c>
      <c r="D4468" s="2" t="s">
        <v>35</v>
      </c>
      <c r="E4468" s="19" t="s">
        <v>1150</v>
      </c>
      <c r="F4468" s="69" t="s">
        <v>36</v>
      </c>
      <c r="G4468" s="3"/>
      <c r="H4468" s="3"/>
      <c r="I4468" s="10" t="str">
        <f t="shared" si="69"/>
        <v>06413</v>
      </c>
    </row>
    <row r="4469" spans="1:9">
      <c r="A4469" s="66"/>
      <c r="C4469" s="66">
        <v>6413</v>
      </c>
      <c r="D4469" s="2" t="s">
        <v>37</v>
      </c>
      <c r="E4469" s="23" t="s">
        <v>1149</v>
      </c>
      <c r="F4469" s="69" t="s">
        <v>38</v>
      </c>
      <c r="G4469" s="3">
        <v>1</v>
      </c>
      <c r="H4469" s="3"/>
      <c r="I4469" s="10" t="str">
        <f t="shared" si="69"/>
        <v>06413</v>
      </c>
    </row>
    <row r="4470" spans="1:9">
      <c r="A4470" s="66"/>
      <c r="C4470" s="66">
        <v>6413</v>
      </c>
      <c r="D4470" s="2" t="s">
        <v>39</v>
      </c>
      <c r="E4470" s="23" t="s">
        <v>1149</v>
      </c>
      <c r="F4470" s="69" t="s">
        <v>40</v>
      </c>
      <c r="G4470" s="3">
        <v>1</v>
      </c>
      <c r="H4470" s="3"/>
      <c r="I4470" s="10" t="str">
        <f t="shared" si="69"/>
        <v>06413</v>
      </c>
    </row>
    <row r="4471" spans="1:9">
      <c r="A4471" s="66"/>
      <c r="C4471" s="66">
        <v>6413</v>
      </c>
      <c r="D4471" s="2" t="s">
        <v>41</v>
      </c>
      <c r="E4471" s="16" t="s">
        <v>1146</v>
      </c>
      <c r="F4471" s="69" t="s">
        <v>42</v>
      </c>
      <c r="G4471" s="3"/>
      <c r="H4471" s="3"/>
      <c r="I4471" s="10" t="str">
        <f t="shared" si="69"/>
        <v>06413</v>
      </c>
    </row>
    <row r="4472" spans="1:9">
      <c r="A4472" s="66"/>
      <c r="C4472" s="66">
        <v>6413</v>
      </c>
      <c r="D4472" s="2" t="s">
        <v>43</v>
      </c>
      <c r="E4472" s="16" t="s">
        <v>1146</v>
      </c>
      <c r="F4472" s="69" t="s">
        <v>44</v>
      </c>
      <c r="G4472" s="3">
        <v>2</v>
      </c>
      <c r="H4472" s="3"/>
      <c r="I4472" s="10" t="str">
        <f t="shared" si="69"/>
        <v>06413</v>
      </c>
    </row>
    <row r="4473" spans="1:9">
      <c r="A4473" s="66"/>
      <c r="C4473" s="66">
        <v>6413</v>
      </c>
      <c r="D4473" s="2" t="s">
        <v>45</v>
      </c>
      <c r="E4473" s="16" t="s">
        <v>1146</v>
      </c>
      <c r="F4473" s="69" t="s">
        <v>46</v>
      </c>
      <c r="G4473" s="3"/>
      <c r="H4473" s="3"/>
      <c r="I4473" s="10" t="str">
        <f t="shared" si="69"/>
        <v>06413</v>
      </c>
    </row>
    <row r="4474" spans="1:9">
      <c r="A4474" s="66"/>
      <c r="C4474" s="66">
        <v>6413</v>
      </c>
      <c r="D4474" s="2" t="s">
        <v>47</v>
      </c>
      <c r="E4474" s="16" t="s">
        <v>1146</v>
      </c>
      <c r="F4474" s="69" t="s">
        <v>48</v>
      </c>
      <c r="G4474" s="3"/>
      <c r="H4474" s="3"/>
      <c r="I4474" s="10" t="str">
        <f t="shared" si="69"/>
        <v>06413</v>
      </c>
    </row>
    <row r="4475" spans="1:9">
      <c r="A4475" s="66"/>
      <c r="C4475" s="66">
        <v>6413</v>
      </c>
      <c r="D4475" s="2" t="s">
        <v>49</v>
      </c>
      <c r="E4475" s="14" t="s">
        <v>1144</v>
      </c>
      <c r="F4475" s="69" t="s">
        <v>50</v>
      </c>
      <c r="G4475" s="3"/>
      <c r="H4475" s="3"/>
      <c r="I4475" s="10" t="str">
        <f t="shared" si="69"/>
        <v>06413</v>
      </c>
    </row>
    <row r="4476" spans="1:9">
      <c r="A4476" s="66"/>
      <c r="C4476" s="66">
        <v>6413</v>
      </c>
      <c r="D4476" s="2" t="s">
        <v>51</v>
      </c>
      <c r="E4476" s="15" t="s">
        <v>1145</v>
      </c>
      <c r="F4476" s="69" t="s">
        <v>52</v>
      </c>
      <c r="G4476" s="3"/>
      <c r="H4476" s="3"/>
      <c r="I4476" s="10" t="str">
        <f t="shared" si="69"/>
        <v>06413</v>
      </c>
    </row>
    <row r="4477" spans="1:9">
      <c r="A4477" s="66"/>
      <c r="C4477" s="66">
        <v>6413</v>
      </c>
      <c r="D4477" s="2" t="s">
        <v>53</v>
      </c>
      <c r="E4477" s="15" t="s">
        <v>1145</v>
      </c>
      <c r="F4477" s="69" t="s">
        <v>54</v>
      </c>
      <c r="G4477" s="3">
        <v>1</v>
      </c>
      <c r="H4477" s="3"/>
      <c r="I4477" s="10" t="str">
        <f t="shared" si="69"/>
        <v>06413</v>
      </c>
    </row>
    <row r="4478" spans="1:9">
      <c r="A4478" s="66"/>
      <c r="C4478" s="66">
        <v>6413</v>
      </c>
      <c r="D4478" s="2" t="s">
        <v>55</v>
      </c>
      <c r="E4478" s="21" t="s">
        <v>1152</v>
      </c>
      <c r="F4478" s="69" t="s">
        <v>56</v>
      </c>
      <c r="G4478" s="3">
        <v>2</v>
      </c>
      <c r="H4478" s="3"/>
      <c r="I4478" s="10" t="str">
        <f t="shared" si="69"/>
        <v>06413</v>
      </c>
    </row>
    <row r="4479" spans="1:9">
      <c r="A4479" s="66"/>
      <c r="C4479" s="66">
        <v>6413</v>
      </c>
      <c r="D4479" s="2" t="s">
        <v>57</v>
      </c>
      <c r="E4479" s="21" t="s">
        <v>1152</v>
      </c>
      <c r="F4479" s="69" t="s">
        <v>58</v>
      </c>
      <c r="G4479" s="3"/>
      <c r="H4479" s="3"/>
      <c r="I4479" s="10" t="str">
        <f t="shared" si="69"/>
        <v>06413</v>
      </c>
    </row>
    <row r="4480" spans="1:9">
      <c r="A4480" s="66"/>
      <c r="C4480" s="66">
        <v>6413</v>
      </c>
      <c r="D4480" s="2" t="s">
        <v>59</v>
      </c>
      <c r="E4480" s="21" t="s">
        <v>1152</v>
      </c>
      <c r="F4480" s="69" t="s">
        <v>60</v>
      </c>
      <c r="G4480" s="3">
        <v>6</v>
      </c>
      <c r="H4480" s="3">
        <v>1243</v>
      </c>
      <c r="I4480" s="10" t="str">
        <f t="shared" si="69"/>
        <v>06413</v>
      </c>
    </row>
    <row r="4481" spans="1:9">
      <c r="A4481" s="66"/>
      <c r="C4481" s="66">
        <v>6413</v>
      </c>
      <c r="D4481" s="2" t="s">
        <v>61</v>
      </c>
      <c r="E4481" s="20" t="s">
        <v>1151</v>
      </c>
      <c r="F4481" s="69" t="s">
        <v>62</v>
      </c>
      <c r="G4481" s="3">
        <v>1</v>
      </c>
      <c r="H4481" s="3"/>
      <c r="I4481" s="10" t="str">
        <f t="shared" si="69"/>
        <v>06413</v>
      </c>
    </row>
    <row r="4482" spans="1:9">
      <c r="A4482" s="66"/>
      <c r="C4482" s="66">
        <v>6413</v>
      </c>
      <c r="D4482" s="2" t="s">
        <v>63</v>
      </c>
      <c r="E4482" s="20" t="s">
        <v>1151</v>
      </c>
      <c r="F4482" s="69" t="s">
        <v>64</v>
      </c>
      <c r="G4482" s="3"/>
      <c r="H4482" s="3"/>
      <c r="I4482" s="10" t="str">
        <f t="shared" si="69"/>
        <v>06413</v>
      </c>
    </row>
    <row r="4483" spans="1:9">
      <c r="A4483" s="66"/>
      <c r="C4483" s="66">
        <v>6413</v>
      </c>
      <c r="D4483" s="2" t="s">
        <v>65</v>
      </c>
      <c r="E4483" s="19" t="s">
        <v>1150</v>
      </c>
      <c r="F4483" s="69" t="s">
        <v>66</v>
      </c>
      <c r="G4483" s="3">
        <v>1</v>
      </c>
      <c r="H4483" s="3"/>
      <c r="I4483" s="10" t="str">
        <f t="shared" si="69"/>
        <v>06413</v>
      </c>
    </row>
    <row r="4484" spans="1:9">
      <c r="A4484" s="66"/>
      <c r="C4484" s="66">
        <v>6413</v>
      </c>
      <c r="D4484" s="2" t="s">
        <v>67</v>
      </c>
      <c r="E4484" s="22" t="s">
        <v>1153</v>
      </c>
      <c r="F4484" s="69" t="s">
        <v>68</v>
      </c>
      <c r="G4484" s="3">
        <v>1</v>
      </c>
      <c r="H4484" s="3"/>
      <c r="I4484" s="10" t="str">
        <f t="shared" si="69"/>
        <v>06413</v>
      </c>
    </row>
    <row r="4485" spans="1:9">
      <c r="A4485" s="66"/>
      <c r="C4485" s="66">
        <v>6413</v>
      </c>
      <c r="D4485" s="2" t="s">
        <v>69</v>
      </c>
      <c r="E4485" s="21" t="s">
        <v>1152</v>
      </c>
      <c r="F4485" s="69" t="s">
        <v>70</v>
      </c>
      <c r="G4485" s="3">
        <v>2</v>
      </c>
      <c r="H4485" s="3"/>
      <c r="I4485" s="10" t="str">
        <f t="shared" si="69"/>
        <v>06413</v>
      </c>
    </row>
    <row r="4486" spans="1:9">
      <c r="A4486" s="66"/>
      <c r="C4486" s="66">
        <v>6413</v>
      </c>
      <c r="E4486" s="71"/>
      <c r="F4486" s="69" t="s">
        <v>71</v>
      </c>
      <c r="G4486" s="3">
        <v>22</v>
      </c>
      <c r="H4486" s="3">
        <v>4128</v>
      </c>
      <c r="I4486" s="10" t="str">
        <f t="shared" si="69"/>
        <v>06413</v>
      </c>
    </row>
    <row r="4487" spans="1:9">
      <c r="A4487" s="65" t="s">
        <v>349</v>
      </c>
      <c r="B4487" s="2" t="s">
        <v>350</v>
      </c>
      <c r="C4487" s="65">
        <v>6414</v>
      </c>
      <c r="D4487" s="2" t="s">
        <v>9</v>
      </c>
      <c r="E4487" s="14" t="s">
        <v>1144</v>
      </c>
      <c r="F4487" s="69" t="s">
        <v>10</v>
      </c>
      <c r="G4487" s="3"/>
      <c r="H4487" s="3"/>
      <c r="I4487" s="10" t="str">
        <f t="shared" si="69"/>
        <v>06414</v>
      </c>
    </row>
    <row r="4488" spans="1:9">
      <c r="A4488" s="66"/>
      <c r="C4488" s="66">
        <v>6414</v>
      </c>
      <c r="D4488" s="2" t="s">
        <v>11</v>
      </c>
      <c r="E4488" s="14" t="s">
        <v>1144</v>
      </c>
      <c r="F4488" s="69" t="s">
        <v>12</v>
      </c>
      <c r="G4488" s="3"/>
      <c r="H4488" s="3"/>
      <c r="I4488" s="10" t="str">
        <f t="shared" si="69"/>
        <v>06414</v>
      </c>
    </row>
    <row r="4489" spans="1:9">
      <c r="A4489" s="66"/>
      <c r="C4489" s="66">
        <v>6414</v>
      </c>
      <c r="D4489" s="2" t="s">
        <v>13</v>
      </c>
      <c r="E4489" s="14" t="s">
        <v>1144</v>
      </c>
      <c r="F4489" s="69" t="s">
        <v>14</v>
      </c>
      <c r="G4489" s="3"/>
      <c r="H4489" s="3"/>
      <c r="I4489" s="10" t="str">
        <f t="shared" ref="I4489:I4552" si="70">IF(A4489="",I4488,A4489)</f>
        <v>06414</v>
      </c>
    </row>
    <row r="4490" spans="1:9">
      <c r="A4490" s="66"/>
      <c r="C4490" s="66">
        <v>6414</v>
      </c>
      <c r="D4490" s="2" t="s">
        <v>15</v>
      </c>
      <c r="E4490" s="15" t="s">
        <v>1145</v>
      </c>
      <c r="F4490" s="69" t="s">
        <v>16</v>
      </c>
      <c r="G4490" s="3"/>
      <c r="H4490" s="3"/>
      <c r="I4490" s="10" t="str">
        <f t="shared" si="70"/>
        <v>06414</v>
      </c>
    </row>
    <row r="4491" spans="1:9">
      <c r="A4491" s="66"/>
      <c r="C4491" s="66">
        <v>6414</v>
      </c>
      <c r="D4491" s="2" t="s">
        <v>17</v>
      </c>
      <c r="E4491" s="14" t="s">
        <v>1144</v>
      </c>
      <c r="F4491" s="69" t="s">
        <v>18</v>
      </c>
      <c r="G4491" s="3"/>
      <c r="H4491" s="3"/>
      <c r="I4491" s="10" t="str">
        <f t="shared" si="70"/>
        <v>06414</v>
      </c>
    </row>
    <row r="4492" spans="1:9">
      <c r="A4492" s="66"/>
      <c r="C4492" s="66">
        <v>6414</v>
      </c>
      <c r="D4492" s="2" t="s">
        <v>19</v>
      </c>
      <c r="E4492" s="14" t="s">
        <v>1144</v>
      </c>
      <c r="F4492" s="69" t="s">
        <v>20</v>
      </c>
      <c r="G4492" s="3"/>
      <c r="H4492" s="3"/>
      <c r="I4492" s="10" t="str">
        <f t="shared" si="70"/>
        <v>06414</v>
      </c>
    </row>
    <row r="4493" spans="1:9">
      <c r="A4493" s="66"/>
      <c r="C4493" s="66">
        <v>6414</v>
      </c>
      <c r="D4493" s="2" t="s">
        <v>21</v>
      </c>
      <c r="E4493" s="4"/>
      <c r="F4493" s="69" t="s">
        <v>22</v>
      </c>
      <c r="G4493" s="3">
        <v>60</v>
      </c>
      <c r="H4493" s="3">
        <v>13666</v>
      </c>
      <c r="I4493" s="10" t="str">
        <f t="shared" si="70"/>
        <v>06414</v>
      </c>
    </row>
    <row r="4494" spans="1:9">
      <c r="A4494" s="66"/>
      <c r="C4494" s="66">
        <v>6414</v>
      </c>
      <c r="D4494" s="2" t="s">
        <v>23</v>
      </c>
      <c r="E4494" s="17" t="s">
        <v>1147</v>
      </c>
      <c r="F4494" s="69" t="s">
        <v>24</v>
      </c>
      <c r="G4494" s="3">
        <v>9</v>
      </c>
      <c r="H4494" s="3">
        <v>938</v>
      </c>
      <c r="I4494" s="10" t="str">
        <f t="shared" si="70"/>
        <v>06414</v>
      </c>
    </row>
    <row r="4495" spans="1:9">
      <c r="A4495" s="66"/>
      <c r="C4495" s="66">
        <v>6414</v>
      </c>
      <c r="D4495" s="2" t="s">
        <v>25</v>
      </c>
      <c r="E4495" s="17" t="s">
        <v>1147</v>
      </c>
      <c r="F4495" s="69" t="s">
        <v>26</v>
      </c>
      <c r="G4495" s="3">
        <v>1</v>
      </c>
      <c r="H4495" s="3"/>
      <c r="I4495" s="10" t="str">
        <f t="shared" si="70"/>
        <v>06414</v>
      </c>
    </row>
    <row r="4496" spans="1:9">
      <c r="A4496" s="66"/>
      <c r="C4496" s="66">
        <v>6414</v>
      </c>
      <c r="D4496" s="2" t="s">
        <v>27</v>
      </c>
      <c r="E4496" s="17" t="s">
        <v>1147</v>
      </c>
      <c r="F4496" s="69" t="s">
        <v>28</v>
      </c>
      <c r="G4496" s="3"/>
      <c r="H4496" s="3"/>
      <c r="I4496" s="10" t="str">
        <f t="shared" si="70"/>
        <v>06414</v>
      </c>
    </row>
    <row r="4497" spans="1:9">
      <c r="A4497" s="66"/>
      <c r="C4497" s="66">
        <v>6414</v>
      </c>
      <c r="D4497" s="2" t="s">
        <v>29</v>
      </c>
      <c r="E4497" s="18" t="s">
        <v>1148</v>
      </c>
      <c r="F4497" s="69" t="s">
        <v>30</v>
      </c>
      <c r="G4497" s="3">
        <v>1</v>
      </c>
      <c r="H4497" s="3"/>
      <c r="I4497" s="10" t="str">
        <f t="shared" si="70"/>
        <v>06414</v>
      </c>
    </row>
    <row r="4498" spans="1:9">
      <c r="A4498" s="66"/>
      <c r="C4498" s="66">
        <v>6414</v>
      </c>
      <c r="D4498" s="2" t="s">
        <v>31</v>
      </c>
      <c r="E4498" s="18" t="s">
        <v>1148</v>
      </c>
      <c r="F4498" s="69" t="s">
        <v>32</v>
      </c>
      <c r="G4498" s="3"/>
      <c r="H4498" s="3"/>
      <c r="I4498" s="10" t="str">
        <f t="shared" si="70"/>
        <v>06414</v>
      </c>
    </row>
    <row r="4499" spans="1:9">
      <c r="A4499" s="66"/>
      <c r="C4499" s="66">
        <v>6414</v>
      </c>
      <c r="D4499" s="2" t="s">
        <v>33</v>
      </c>
      <c r="E4499" s="18" t="s">
        <v>1148</v>
      </c>
      <c r="F4499" s="69" t="s">
        <v>34</v>
      </c>
      <c r="G4499" s="3"/>
      <c r="H4499" s="3"/>
      <c r="I4499" s="10" t="str">
        <f t="shared" si="70"/>
        <v>06414</v>
      </c>
    </row>
    <row r="4500" spans="1:9">
      <c r="A4500" s="66"/>
      <c r="C4500" s="66">
        <v>6414</v>
      </c>
      <c r="D4500" s="2" t="s">
        <v>35</v>
      </c>
      <c r="E4500" s="19" t="s">
        <v>1150</v>
      </c>
      <c r="F4500" s="69" t="s">
        <v>36</v>
      </c>
      <c r="G4500" s="3"/>
      <c r="H4500" s="3"/>
      <c r="I4500" s="10" t="str">
        <f t="shared" si="70"/>
        <v>06414</v>
      </c>
    </row>
    <row r="4501" spans="1:9">
      <c r="A4501" s="66"/>
      <c r="C4501" s="66">
        <v>6414</v>
      </c>
      <c r="D4501" s="2" t="s">
        <v>37</v>
      </c>
      <c r="E4501" s="23" t="s">
        <v>1149</v>
      </c>
      <c r="F4501" s="69" t="s">
        <v>38</v>
      </c>
      <c r="G4501" s="3">
        <v>1</v>
      </c>
      <c r="H4501" s="3"/>
      <c r="I4501" s="10" t="str">
        <f t="shared" si="70"/>
        <v>06414</v>
      </c>
    </row>
    <row r="4502" spans="1:9">
      <c r="A4502" s="66"/>
      <c r="C4502" s="66">
        <v>6414</v>
      </c>
      <c r="D4502" s="2" t="s">
        <v>39</v>
      </c>
      <c r="E4502" s="23" t="s">
        <v>1149</v>
      </c>
      <c r="F4502" s="69" t="s">
        <v>40</v>
      </c>
      <c r="G4502" s="3">
        <v>6</v>
      </c>
      <c r="H4502" s="3">
        <v>346</v>
      </c>
      <c r="I4502" s="10" t="str">
        <f t="shared" si="70"/>
        <v>06414</v>
      </c>
    </row>
    <row r="4503" spans="1:9">
      <c r="A4503" s="66"/>
      <c r="C4503" s="66">
        <v>6414</v>
      </c>
      <c r="D4503" s="2" t="s">
        <v>41</v>
      </c>
      <c r="E4503" s="16" t="s">
        <v>1146</v>
      </c>
      <c r="F4503" s="69" t="s">
        <v>42</v>
      </c>
      <c r="G4503" s="3"/>
      <c r="H4503" s="3"/>
      <c r="I4503" s="10" t="str">
        <f t="shared" si="70"/>
        <v>06414</v>
      </c>
    </row>
    <row r="4504" spans="1:9">
      <c r="A4504" s="66"/>
      <c r="C4504" s="66">
        <v>6414</v>
      </c>
      <c r="D4504" s="2" t="s">
        <v>43</v>
      </c>
      <c r="E4504" s="16" t="s">
        <v>1146</v>
      </c>
      <c r="F4504" s="69" t="s">
        <v>44</v>
      </c>
      <c r="G4504" s="3">
        <v>8</v>
      </c>
      <c r="H4504" s="3">
        <v>1651</v>
      </c>
      <c r="I4504" s="10" t="str">
        <f t="shared" si="70"/>
        <v>06414</v>
      </c>
    </row>
    <row r="4505" spans="1:9">
      <c r="A4505" s="66"/>
      <c r="C4505" s="66">
        <v>6414</v>
      </c>
      <c r="D4505" s="2" t="s">
        <v>45</v>
      </c>
      <c r="E4505" s="16" t="s">
        <v>1146</v>
      </c>
      <c r="F4505" s="69" t="s">
        <v>46</v>
      </c>
      <c r="G4505" s="3">
        <v>2</v>
      </c>
      <c r="H4505" s="3"/>
      <c r="I4505" s="10" t="str">
        <f t="shared" si="70"/>
        <v>06414</v>
      </c>
    </row>
    <row r="4506" spans="1:9">
      <c r="A4506" s="66"/>
      <c r="C4506" s="66">
        <v>6414</v>
      </c>
      <c r="D4506" s="2" t="s">
        <v>47</v>
      </c>
      <c r="E4506" s="16" t="s">
        <v>1146</v>
      </c>
      <c r="F4506" s="69" t="s">
        <v>48</v>
      </c>
      <c r="G4506" s="3">
        <v>3</v>
      </c>
      <c r="H4506" s="3"/>
      <c r="I4506" s="10" t="str">
        <f t="shared" si="70"/>
        <v>06414</v>
      </c>
    </row>
    <row r="4507" spans="1:9">
      <c r="A4507" s="66"/>
      <c r="C4507" s="66">
        <v>6414</v>
      </c>
      <c r="D4507" s="2" t="s">
        <v>49</v>
      </c>
      <c r="E4507" s="14" t="s">
        <v>1144</v>
      </c>
      <c r="F4507" s="69" t="s">
        <v>50</v>
      </c>
      <c r="G4507" s="3">
        <v>7</v>
      </c>
      <c r="H4507" s="3">
        <v>1015</v>
      </c>
      <c r="I4507" s="10" t="str">
        <f t="shared" si="70"/>
        <v>06414</v>
      </c>
    </row>
    <row r="4508" spans="1:9">
      <c r="A4508" s="66"/>
      <c r="C4508" s="66">
        <v>6414</v>
      </c>
      <c r="D4508" s="2" t="s">
        <v>51</v>
      </c>
      <c r="E4508" s="15" t="s">
        <v>1145</v>
      </c>
      <c r="F4508" s="69" t="s">
        <v>52</v>
      </c>
      <c r="G4508" s="3"/>
      <c r="H4508" s="3"/>
      <c r="I4508" s="10" t="str">
        <f t="shared" si="70"/>
        <v>06414</v>
      </c>
    </row>
    <row r="4509" spans="1:9">
      <c r="A4509" s="66"/>
      <c r="C4509" s="66">
        <v>6414</v>
      </c>
      <c r="D4509" s="2" t="s">
        <v>53</v>
      </c>
      <c r="E4509" s="15" t="s">
        <v>1145</v>
      </c>
      <c r="F4509" s="69" t="s">
        <v>54</v>
      </c>
      <c r="G4509" s="3">
        <v>3</v>
      </c>
      <c r="H4509" s="3">
        <v>68</v>
      </c>
      <c r="I4509" s="10" t="str">
        <f t="shared" si="70"/>
        <v>06414</v>
      </c>
    </row>
    <row r="4510" spans="1:9">
      <c r="A4510" s="66"/>
      <c r="C4510" s="66">
        <v>6414</v>
      </c>
      <c r="D4510" s="2" t="s">
        <v>55</v>
      </c>
      <c r="E4510" s="21" t="s">
        <v>1152</v>
      </c>
      <c r="F4510" s="69" t="s">
        <v>56</v>
      </c>
      <c r="G4510" s="3">
        <v>6</v>
      </c>
      <c r="H4510" s="3">
        <v>2203</v>
      </c>
      <c r="I4510" s="10" t="str">
        <f t="shared" si="70"/>
        <v>06414</v>
      </c>
    </row>
    <row r="4511" spans="1:9">
      <c r="A4511" s="66"/>
      <c r="C4511" s="66">
        <v>6414</v>
      </c>
      <c r="D4511" s="2" t="s">
        <v>57</v>
      </c>
      <c r="E4511" s="21" t="s">
        <v>1152</v>
      </c>
      <c r="F4511" s="69" t="s">
        <v>58</v>
      </c>
      <c r="G4511" s="3">
        <v>1</v>
      </c>
      <c r="H4511" s="3"/>
      <c r="I4511" s="10" t="str">
        <f t="shared" si="70"/>
        <v>06414</v>
      </c>
    </row>
    <row r="4512" spans="1:9">
      <c r="A4512" s="66"/>
      <c r="C4512" s="66">
        <v>6414</v>
      </c>
      <c r="D4512" s="2" t="s">
        <v>59</v>
      </c>
      <c r="E4512" s="21" t="s">
        <v>1152</v>
      </c>
      <c r="F4512" s="69" t="s">
        <v>60</v>
      </c>
      <c r="G4512" s="3">
        <v>8</v>
      </c>
      <c r="H4512" s="3">
        <v>2063</v>
      </c>
      <c r="I4512" s="10" t="str">
        <f t="shared" si="70"/>
        <v>06414</v>
      </c>
    </row>
    <row r="4513" spans="1:9">
      <c r="A4513" s="66"/>
      <c r="C4513" s="66">
        <v>6414</v>
      </c>
      <c r="D4513" s="2" t="s">
        <v>61</v>
      </c>
      <c r="E4513" s="20" t="s">
        <v>1151</v>
      </c>
      <c r="F4513" s="69" t="s">
        <v>62</v>
      </c>
      <c r="G4513" s="3"/>
      <c r="H4513" s="3"/>
      <c r="I4513" s="10" t="str">
        <f t="shared" si="70"/>
        <v>06414</v>
      </c>
    </row>
    <row r="4514" spans="1:9">
      <c r="A4514" s="66"/>
      <c r="C4514" s="66">
        <v>6414</v>
      </c>
      <c r="D4514" s="2" t="s">
        <v>63</v>
      </c>
      <c r="E4514" s="20" t="s">
        <v>1151</v>
      </c>
      <c r="F4514" s="69" t="s">
        <v>64</v>
      </c>
      <c r="G4514" s="3"/>
      <c r="H4514" s="3"/>
      <c r="I4514" s="10" t="str">
        <f t="shared" si="70"/>
        <v>06414</v>
      </c>
    </row>
    <row r="4515" spans="1:9">
      <c r="A4515" s="66"/>
      <c r="C4515" s="66">
        <v>6414</v>
      </c>
      <c r="D4515" s="2" t="s">
        <v>65</v>
      </c>
      <c r="E4515" s="19" t="s">
        <v>1150</v>
      </c>
      <c r="F4515" s="69" t="s">
        <v>66</v>
      </c>
      <c r="G4515" s="3"/>
      <c r="H4515" s="3"/>
      <c r="I4515" s="10" t="str">
        <f t="shared" si="70"/>
        <v>06414</v>
      </c>
    </row>
    <row r="4516" spans="1:9">
      <c r="A4516" s="66"/>
      <c r="C4516" s="66">
        <v>6414</v>
      </c>
      <c r="D4516" s="2" t="s">
        <v>67</v>
      </c>
      <c r="E4516" s="22" t="s">
        <v>1153</v>
      </c>
      <c r="F4516" s="69" t="s">
        <v>68</v>
      </c>
      <c r="G4516" s="3">
        <v>4</v>
      </c>
      <c r="H4516" s="3">
        <v>212</v>
      </c>
      <c r="I4516" s="10" t="str">
        <f t="shared" si="70"/>
        <v>06414</v>
      </c>
    </row>
    <row r="4517" spans="1:9">
      <c r="A4517" s="66"/>
      <c r="C4517" s="66">
        <v>6414</v>
      </c>
      <c r="D4517" s="2" t="s">
        <v>69</v>
      </c>
      <c r="E4517" s="21" t="s">
        <v>1152</v>
      </c>
      <c r="F4517" s="69" t="s">
        <v>70</v>
      </c>
      <c r="G4517" s="3"/>
      <c r="H4517" s="3"/>
      <c r="I4517" s="10" t="str">
        <f t="shared" si="70"/>
        <v>06414</v>
      </c>
    </row>
    <row r="4518" spans="1:9">
      <c r="A4518" s="66"/>
      <c r="C4518" s="66">
        <v>6414</v>
      </c>
      <c r="E4518" s="71"/>
      <c r="F4518" s="69" t="s">
        <v>71</v>
      </c>
      <c r="G4518" s="3">
        <v>60</v>
      </c>
      <c r="H4518" s="3">
        <v>13666</v>
      </c>
      <c r="I4518" s="10" t="str">
        <f t="shared" si="70"/>
        <v>06414</v>
      </c>
    </row>
    <row r="4519" spans="1:9">
      <c r="A4519" s="65" t="s">
        <v>351</v>
      </c>
      <c r="B4519" s="2" t="s">
        <v>352</v>
      </c>
      <c r="C4519" s="65">
        <v>6431</v>
      </c>
      <c r="D4519" s="2" t="s">
        <v>9</v>
      </c>
      <c r="E4519" s="14" t="s">
        <v>1144</v>
      </c>
      <c r="F4519" s="69" t="s">
        <v>10</v>
      </c>
      <c r="G4519" s="3">
        <v>6</v>
      </c>
      <c r="H4519" s="3">
        <v>117</v>
      </c>
      <c r="I4519" s="10" t="str">
        <f t="shared" si="70"/>
        <v>06431</v>
      </c>
    </row>
    <row r="4520" spans="1:9">
      <c r="A4520" s="66"/>
      <c r="C4520" s="66">
        <v>6431</v>
      </c>
      <c r="D4520" s="2" t="s">
        <v>11</v>
      </c>
      <c r="E4520" s="14" t="s">
        <v>1144</v>
      </c>
      <c r="F4520" s="69" t="s">
        <v>12</v>
      </c>
      <c r="G4520" s="3"/>
      <c r="H4520" s="3"/>
      <c r="I4520" s="10" t="str">
        <f t="shared" si="70"/>
        <v>06431</v>
      </c>
    </row>
    <row r="4521" spans="1:9">
      <c r="A4521" s="66"/>
      <c r="C4521" s="66">
        <v>6431</v>
      </c>
      <c r="D4521" s="2" t="s">
        <v>13</v>
      </c>
      <c r="E4521" s="14" t="s">
        <v>1144</v>
      </c>
      <c r="F4521" s="69" t="s">
        <v>14</v>
      </c>
      <c r="G4521" s="3"/>
      <c r="H4521" s="3"/>
      <c r="I4521" s="10" t="str">
        <f t="shared" si="70"/>
        <v>06431</v>
      </c>
    </row>
    <row r="4522" spans="1:9">
      <c r="A4522" s="66"/>
      <c r="C4522" s="66">
        <v>6431</v>
      </c>
      <c r="D4522" s="2" t="s">
        <v>15</v>
      </c>
      <c r="E4522" s="15" t="s">
        <v>1145</v>
      </c>
      <c r="F4522" s="69" t="s">
        <v>16</v>
      </c>
      <c r="G4522" s="3"/>
      <c r="H4522" s="3"/>
      <c r="I4522" s="10" t="str">
        <f t="shared" si="70"/>
        <v>06431</v>
      </c>
    </row>
    <row r="4523" spans="1:9">
      <c r="A4523" s="66"/>
      <c r="C4523" s="66">
        <v>6431</v>
      </c>
      <c r="D4523" s="2" t="s">
        <v>17</v>
      </c>
      <c r="E4523" s="14" t="s">
        <v>1144</v>
      </c>
      <c r="F4523" s="69" t="s">
        <v>18</v>
      </c>
      <c r="G4523" s="3">
        <v>6</v>
      </c>
      <c r="H4523" s="3">
        <v>117</v>
      </c>
      <c r="I4523" s="10" t="str">
        <f t="shared" si="70"/>
        <v>06431</v>
      </c>
    </row>
    <row r="4524" spans="1:9">
      <c r="A4524" s="66"/>
      <c r="C4524" s="66">
        <v>6431</v>
      </c>
      <c r="D4524" s="2" t="s">
        <v>19</v>
      </c>
      <c r="E4524" s="14" t="s">
        <v>1144</v>
      </c>
      <c r="F4524" s="69" t="s">
        <v>20</v>
      </c>
      <c r="G4524" s="3"/>
      <c r="H4524" s="3"/>
      <c r="I4524" s="10" t="str">
        <f t="shared" si="70"/>
        <v>06431</v>
      </c>
    </row>
    <row r="4525" spans="1:9">
      <c r="A4525" s="66"/>
      <c r="C4525" s="66">
        <v>6431</v>
      </c>
      <c r="D4525" s="2" t="s">
        <v>21</v>
      </c>
      <c r="E4525" s="4"/>
      <c r="F4525" s="69" t="s">
        <v>22</v>
      </c>
      <c r="G4525" s="3">
        <v>140</v>
      </c>
      <c r="H4525" s="3">
        <v>13089</v>
      </c>
      <c r="I4525" s="10" t="str">
        <f t="shared" si="70"/>
        <v>06431</v>
      </c>
    </row>
    <row r="4526" spans="1:9">
      <c r="A4526" s="66"/>
      <c r="C4526" s="66">
        <v>6431</v>
      </c>
      <c r="D4526" s="2" t="s">
        <v>23</v>
      </c>
      <c r="E4526" s="17" t="s">
        <v>1147</v>
      </c>
      <c r="F4526" s="69" t="s">
        <v>24</v>
      </c>
      <c r="G4526" s="3">
        <v>15</v>
      </c>
      <c r="H4526" s="3">
        <v>1049</v>
      </c>
      <c r="I4526" s="10" t="str">
        <f t="shared" si="70"/>
        <v>06431</v>
      </c>
    </row>
    <row r="4527" spans="1:9">
      <c r="A4527" s="66"/>
      <c r="C4527" s="66">
        <v>6431</v>
      </c>
      <c r="D4527" s="2" t="s">
        <v>25</v>
      </c>
      <c r="E4527" s="17" t="s">
        <v>1147</v>
      </c>
      <c r="F4527" s="69" t="s">
        <v>26</v>
      </c>
      <c r="G4527" s="3">
        <v>1</v>
      </c>
      <c r="H4527" s="3"/>
      <c r="I4527" s="10" t="str">
        <f t="shared" si="70"/>
        <v>06431</v>
      </c>
    </row>
    <row r="4528" spans="1:9">
      <c r="A4528" s="66"/>
      <c r="C4528" s="66">
        <v>6431</v>
      </c>
      <c r="D4528" s="2" t="s">
        <v>27</v>
      </c>
      <c r="E4528" s="17" t="s">
        <v>1147</v>
      </c>
      <c r="F4528" s="69" t="s">
        <v>28</v>
      </c>
      <c r="G4528" s="3"/>
      <c r="H4528" s="3"/>
      <c r="I4528" s="10" t="str">
        <f t="shared" si="70"/>
        <v>06431</v>
      </c>
    </row>
    <row r="4529" spans="1:9">
      <c r="A4529" s="66"/>
      <c r="C4529" s="66">
        <v>6431</v>
      </c>
      <c r="D4529" s="2" t="s">
        <v>29</v>
      </c>
      <c r="E4529" s="18" t="s">
        <v>1148</v>
      </c>
      <c r="F4529" s="69" t="s">
        <v>30</v>
      </c>
      <c r="G4529" s="3">
        <v>2</v>
      </c>
      <c r="H4529" s="3"/>
      <c r="I4529" s="10" t="str">
        <f t="shared" si="70"/>
        <v>06431</v>
      </c>
    </row>
    <row r="4530" spans="1:9">
      <c r="A4530" s="66"/>
      <c r="C4530" s="66">
        <v>6431</v>
      </c>
      <c r="D4530" s="2" t="s">
        <v>31</v>
      </c>
      <c r="E4530" s="18" t="s">
        <v>1148</v>
      </c>
      <c r="F4530" s="69" t="s">
        <v>32</v>
      </c>
      <c r="G4530" s="3"/>
      <c r="H4530" s="3"/>
      <c r="I4530" s="10" t="str">
        <f t="shared" si="70"/>
        <v>06431</v>
      </c>
    </row>
    <row r="4531" spans="1:9">
      <c r="A4531" s="66"/>
      <c r="C4531" s="66">
        <v>6431</v>
      </c>
      <c r="D4531" s="2" t="s">
        <v>33</v>
      </c>
      <c r="E4531" s="18" t="s">
        <v>1148</v>
      </c>
      <c r="F4531" s="69" t="s">
        <v>34</v>
      </c>
      <c r="G4531" s="3"/>
      <c r="H4531" s="3"/>
      <c r="I4531" s="10" t="str">
        <f t="shared" si="70"/>
        <v>06431</v>
      </c>
    </row>
    <row r="4532" spans="1:9">
      <c r="A4532" s="66"/>
      <c r="C4532" s="66">
        <v>6431</v>
      </c>
      <c r="D4532" s="2" t="s">
        <v>35</v>
      </c>
      <c r="E4532" s="19" t="s">
        <v>1150</v>
      </c>
      <c r="F4532" s="69" t="s">
        <v>36</v>
      </c>
      <c r="G4532" s="3">
        <v>2</v>
      </c>
      <c r="H4532" s="3"/>
      <c r="I4532" s="10" t="str">
        <f t="shared" si="70"/>
        <v>06431</v>
      </c>
    </row>
    <row r="4533" spans="1:9">
      <c r="A4533" s="66"/>
      <c r="C4533" s="66">
        <v>6431</v>
      </c>
      <c r="D4533" s="2" t="s">
        <v>37</v>
      </c>
      <c r="E4533" s="23" t="s">
        <v>1149</v>
      </c>
      <c r="F4533" s="69" t="s">
        <v>38</v>
      </c>
      <c r="G4533" s="3">
        <v>3</v>
      </c>
      <c r="H4533" s="3">
        <v>304</v>
      </c>
      <c r="I4533" s="10" t="str">
        <f t="shared" si="70"/>
        <v>06431</v>
      </c>
    </row>
    <row r="4534" spans="1:9">
      <c r="A4534" s="66"/>
      <c r="C4534" s="66">
        <v>6431</v>
      </c>
      <c r="D4534" s="2" t="s">
        <v>39</v>
      </c>
      <c r="E4534" s="23" t="s">
        <v>1149</v>
      </c>
      <c r="F4534" s="69" t="s">
        <v>40</v>
      </c>
      <c r="G4534" s="3">
        <v>1</v>
      </c>
      <c r="H4534" s="3"/>
      <c r="I4534" s="10" t="str">
        <f t="shared" si="70"/>
        <v>06431</v>
      </c>
    </row>
    <row r="4535" spans="1:9">
      <c r="A4535" s="66"/>
      <c r="C4535" s="66">
        <v>6431</v>
      </c>
      <c r="D4535" s="2" t="s">
        <v>41</v>
      </c>
      <c r="E4535" s="16" t="s">
        <v>1146</v>
      </c>
      <c r="F4535" s="69" t="s">
        <v>42</v>
      </c>
      <c r="G4535" s="3"/>
      <c r="H4535" s="3"/>
      <c r="I4535" s="10" t="str">
        <f t="shared" si="70"/>
        <v>06431</v>
      </c>
    </row>
    <row r="4536" spans="1:9">
      <c r="A4536" s="66"/>
      <c r="C4536" s="66">
        <v>6431</v>
      </c>
      <c r="D4536" s="2" t="s">
        <v>43</v>
      </c>
      <c r="E4536" s="16" t="s">
        <v>1146</v>
      </c>
      <c r="F4536" s="69" t="s">
        <v>44</v>
      </c>
      <c r="G4536" s="3">
        <v>12</v>
      </c>
      <c r="H4536" s="3">
        <v>1607</v>
      </c>
      <c r="I4536" s="10" t="str">
        <f t="shared" si="70"/>
        <v>06431</v>
      </c>
    </row>
    <row r="4537" spans="1:9">
      <c r="A4537" s="66"/>
      <c r="C4537" s="66">
        <v>6431</v>
      </c>
      <c r="D4537" s="2" t="s">
        <v>45</v>
      </c>
      <c r="E4537" s="16" t="s">
        <v>1146</v>
      </c>
      <c r="F4537" s="69" t="s">
        <v>46</v>
      </c>
      <c r="G4537" s="3">
        <v>2</v>
      </c>
      <c r="H4537" s="3"/>
      <c r="I4537" s="10" t="str">
        <f t="shared" si="70"/>
        <v>06431</v>
      </c>
    </row>
    <row r="4538" spans="1:9">
      <c r="A4538" s="66"/>
      <c r="C4538" s="66">
        <v>6431</v>
      </c>
      <c r="D4538" s="2" t="s">
        <v>47</v>
      </c>
      <c r="E4538" s="16" t="s">
        <v>1146</v>
      </c>
      <c r="F4538" s="69" t="s">
        <v>48</v>
      </c>
      <c r="G4538" s="3">
        <v>22</v>
      </c>
      <c r="H4538" s="3">
        <v>2041</v>
      </c>
      <c r="I4538" s="10" t="str">
        <f t="shared" si="70"/>
        <v>06431</v>
      </c>
    </row>
    <row r="4539" spans="1:9">
      <c r="A4539" s="66"/>
      <c r="C4539" s="66">
        <v>6431</v>
      </c>
      <c r="D4539" s="2" t="s">
        <v>49</v>
      </c>
      <c r="E4539" s="14" t="s">
        <v>1144</v>
      </c>
      <c r="F4539" s="69" t="s">
        <v>50</v>
      </c>
      <c r="G4539" s="3">
        <v>13</v>
      </c>
      <c r="H4539" s="3">
        <v>324</v>
      </c>
      <c r="I4539" s="10" t="str">
        <f t="shared" si="70"/>
        <v>06431</v>
      </c>
    </row>
    <row r="4540" spans="1:9">
      <c r="A4540" s="66"/>
      <c r="C4540" s="66">
        <v>6431</v>
      </c>
      <c r="D4540" s="2" t="s">
        <v>51</v>
      </c>
      <c r="E4540" s="15" t="s">
        <v>1145</v>
      </c>
      <c r="F4540" s="69" t="s">
        <v>52</v>
      </c>
      <c r="G4540" s="3">
        <v>1</v>
      </c>
      <c r="H4540" s="3"/>
      <c r="I4540" s="10" t="str">
        <f t="shared" si="70"/>
        <v>06431</v>
      </c>
    </row>
    <row r="4541" spans="1:9">
      <c r="A4541" s="66"/>
      <c r="C4541" s="66">
        <v>6431</v>
      </c>
      <c r="D4541" s="2" t="s">
        <v>53</v>
      </c>
      <c r="E4541" s="15" t="s">
        <v>1145</v>
      </c>
      <c r="F4541" s="69" t="s">
        <v>54</v>
      </c>
      <c r="G4541" s="3">
        <v>17</v>
      </c>
      <c r="H4541" s="3">
        <v>788</v>
      </c>
      <c r="I4541" s="10" t="str">
        <f t="shared" si="70"/>
        <v>06431</v>
      </c>
    </row>
    <row r="4542" spans="1:9">
      <c r="A4542" s="66"/>
      <c r="C4542" s="66">
        <v>6431</v>
      </c>
      <c r="D4542" s="2" t="s">
        <v>55</v>
      </c>
      <c r="E4542" s="21" t="s">
        <v>1152</v>
      </c>
      <c r="F4542" s="69" t="s">
        <v>56</v>
      </c>
      <c r="G4542" s="3">
        <v>6</v>
      </c>
      <c r="H4542" s="3">
        <v>609</v>
      </c>
      <c r="I4542" s="10" t="str">
        <f t="shared" si="70"/>
        <v>06431</v>
      </c>
    </row>
    <row r="4543" spans="1:9">
      <c r="A4543" s="66"/>
      <c r="C4543" s="66">
        <v>6431</v>
      </c>
      <c r="D4543" s="2" t="s">
        <v>57</v>
      </c>
      <c r="E4543" s="21" t="s">
        <v>1152</v>
      </c>
      <c r="F4543" s="69" t="s">
        <v>58</v>
      </c>
      <c r="G4543" s="3">
        <v>8</v>
      </c>
      <c r="H4543" s="3">
        <v>1677</v>
      </c>
      <c r="I4543" s="10" t="str">
        <f t="shared" si="70"/>
        <v>06431</v>
      </c>
    </row>
    <row r="4544" spans="1:9">
      <c r="A4544" s="66"/>
      <c r="C4544" s="66">
        <v>6431</v>
      </c>
      <c r="D4544" s="2" t="s">
        <v>59</v>
      </c>
      <c r="E4544" s="21" t="s">
        <v>1152</v>
      </c>
      <c r="F4544" s="69" t="s">
        <v>60</v>
      </c>
      <c r="G4544" s="3">
        <v>17</v>
      </c>
      <c r="H4544" s="3">
        <v>1391</v>
      </c>
      <c r="I4544" s="10" t="str">
        <f t="shared" si="70"/>
        <v>06431</v>
      </c>
    </row>
    <row r="4545" spans="1:9">
      <c r="A4545" s="66"/>
      <c r="C4545" s="66">
        <v>6431</v>
      </c>
      <c r="D4545" s="2" t="s">
        <v>61</v>
      </c>
      <c r="E4545" s="20" t="s">
        <v>1151</v>
      </c>
      <c r="F4545" s="69" t="s">
        <v>62</v>
      </c>
      <c r="G4545" s="3">
        <v>1</v>
      </c>
      <c r="H4545" s="3"/>
      <c r="I4545" s="10" t="str">
        <f t="shared" si="70"/>
        <v>06431</v>
      </c>
    </row>
    <row r="4546" spans="1:9">
      <c r="A4546" s="66"/>
      <c r="C4546" s="66">
        <v>6431</v>
      </c>
      <c r="D4546" s="2" t="s">
        <v>63</v>
      </c>
      <c r="E4546" s="20" t="s">
        <v>1151</v>
      </c>
      <c r="F4546" s="69" t="s">
        <v>64</v>
      </c>
      <c r="G4546" s="3"/>
      <c r="H4546" s="3"/>
      <c r="I4546" s="10" t="str">
        <f t="shared" si="70"/>
        <v>06431</v>
      </c>
    </row>
    <row r="4547" spans="1:9">
      <c r="A4547" s="66"/>
      <c r="C4547" s="66">
        <v>6431</v>
      </c>
      <c r="D4547" s="2" t="s">
        <v>65</v>
      </c>
      <c r="E4547" s="19" t="s">
        <v>1150</v>
      </c>
      <c r="F4547" s="69" t="s">
        <v>66</v>
      </c>
      <c r="G4547" s="3">
        <v>2</v>
      </c>
      <c r="H4547" s="3"/>
      <c r="I4547" s="10" t="str">
        <f t="shared" si="70"/>
        <v>06431</v>
      </c>
    </row>
    <row r="4548" spans="1:9">
      <c r="A4548" s="66"/>
      <c r="C4548" s="66">
        <v>6431</v>
      </c>
      <c r="D4548" s="2" t="s">
        <v>67</v>
      </c>
      <c r="E4548" s="22" t="s">
        <v>1153</v>
      </c>
      <c r="F4548" s="69" t="s">
        <v>68</v>
      </c>
      <c r="G4548" s="3">
        <v>8</v>
      </c>
      <c r="H4548" s="3"/>
      <c r="I4548" s="10" t="str">
        <f t="shared" si="70"/>
        <v>06431</v>
      </c>
    </row>
    <row r="4549" spans="1:9">
      <c r="A4549" s="66"/>
      <c r="C4549" s="66">
        <v>6431</v>
      </c>
      <c r="D4549" s="2" t="s">
        <v>69</v>
      </c>
      <c r="E4549" s="21" t="s">
        <v>1152</v>
      </c>
      <c r="F4549" s="69" t="s">
        <v>70</v>
      </c>
      <c r="G4549" s="3">
        <v>7</v>
      </c>
      <c r="H4549" s="3">
        <v>259</v>
      </c>
      <c r="I4549" s="10" t="str">
        <f t="shared" si="70"/>
        <v>06431</v>
      </c>
    </row>
    <row r="4550" spans="1:9">
      <c r="A4550" s="66"/>
      <c r="C4550" s="66">
        <v>6431</v>
      </c>
      <c r="E4550" s="71"/>
      <c r="F4550" s="69" t="s">
        <v>71</v>
      </c>
      <c r="G4550" s="3">
        <v>146</v>
      </c>
      <c r="H4550" s="3">
        <v>13206</v>
      </c>
      <c r="I4550" s="10" t="str">
        <f t="shared" si="70"/>
        <v>06431</v>
      </c>
    </row>
    <row r="4551" spans="1:9">
      <c r="A4551" s="65" t="s">
        <v>353</v>
      </c>
      <c r="B4551" s="2" t="s">
        <v>354</v>
      </c>
      <c r="C4551" s="65">
        <v>6432</v>
      </c>
      <c r="D4551" s="2" t="s">
        <v>9</v>
      </c>
      <c r="E4551" s="14" t="s">
        <v>1144</v>
      </c>
      <c r="F4551" s="69" t="s">
        <v>10</v>
      </c>
      <c r="G4551" s="3">
        <v>9</v>
      </c>
      <c r="H4551" s="3">
        <v>87</v>
      </c>
      <c r="I4551" s="10" t="str">
        <f t="shared" si="70"/>
        <v>06432</v>
      </c>
    </row>
    <row r="4552" spans="1:9">
      <c r="A4552" s="66"/>
      <c r="C4552" s="66">
        <v>6432</v>
      </c>
      <c r="D4552" s="2" t="s">
        <v>11</v>
      </c>
      <c r="E4552" s="14" t="s">
        <v>1144</v>
      </c>
      <c r="F4552" s="69" t="s">
        <v>12</v>
      </c>
      <c r="G4552" s="3"/>
      <c r="H4552" s="3"/>
      <c r="I4552" s="10" t="str">
        <f t="shared" si="70"/>
        <v>06432</v>
      </c>
    </row>
    <row r="4553" spans="1:9">
      <c r="A4553" s="66"/>
      <c r="C4553" s="66">
        <v>6432</v>
      </c>
      <c r="D4553" s="2" t="s">
        <v>13</v>
      </c>
      <c r="E4553" s="14" t="s">
        <v>1144</v>
      </c>
      <c r="F4553" s="69" t="s">
        <v>14</v>
      </c>
      <c r="G4553" s="3"/>
      <c r="H4553" s="3"/>
      <c r="I4553" s="10" t="str">
        <f t="shared" ref="I4553:I4616" si="71">IF(A4553="",I4552,A4553)</f>
        <v>06432</v>
      </c>
    </row>
    <row r="4554" spans="1:9">
      <c r="A4554" s="66"/>
      <c r="C4554" s="66">
        <v>6432</v>
      </c>
      <c r="D4554" s="2" t="s">
        <v>15</v>
      </c>
      <c r="E4554" s="15" t="s">
        <v>1145</v>
      </c>
      <c r="F4554" s="69" t="s">
        <v>16</v>
      </c>
      <c r="G4554" s="3"/>
      <c r="H4554" s="3"/>
      <c r="I4554" s="10" t="str">
        <f t="shared" si="71"/>
        <v>06432</v>
      </c>
    </row>
    <row r="4555" spans="1:9">
      <c r="A4555" s="66"/>
      <c r="C4555" s="66">
        <v>6432</v>
      </c>
      <c r="D4555" s="2" t="s">
        <v>17</v>
      </c>
      <c r="E4555" s="14" t="s">
        <v>1144</v>
      </c>
      <c r="F4555" s="69" t="s">
        <v>18</v>
      </c>
      <c r="G4555" s="3">
        <v>9</v>
      </c>
      <c r="H4555" s="3">
        <v>87</v>
      </c>
      <c r="I4555" s="10" t="str">
        <f t="shared" si="71"/>
        <v>06432</v>
      </c>
    </row>
    <row r="4556" spans="1:9">
      <c r="A4556" s="66"/>
      <c r="C4556" s="66">
        <v>6432</v>
      </c>
      <c r="D4556" s="2" t="s">
        <v>19</v>
      </c>
      <c r="E4556" s="14" t="s">
        <v>1144</v>
      </c>
      <c r="F4556" s="69" t="s">
        <v>20</v>
      </c>
      <c r="G4556" s="3"/>
      <c r="H4556" s="3"/>
      <c r="I4556" s="10" t="str">
        <f t="shared" si="71"/>
        <v>06432</v>
      </c>
    </row>
    <row r="4557" spans="1:9">
      <c r="A4557" s="66"/>
      <c r="C4557" s="66">
        <v>6432</v>
      </c>
      <c r="D4557" s="2" t="s">
        <v>21</v>
      </c>
      <c r="E4557" s="4"/>
      <c r="F4557" s="69" t="s">
        <v>22</v>
      </c>
      <c r="G4557" s="3">
        <v>123</v>
      </c>
      <c r="H4557" s="3">
        <v>14789</v>
      </c>
      <c r="I4557" s="10" t="str">
        <f t="shared" si="71"/>
        <v>06432</v>
      </c>
    </row>
    <row r="4558" spans="1:9">
      <c r="A4558" s="66"/>
      <c r="C4558" s="66">
        <v>6432</v>
      </c>
      <c r="D4558" s="2" t="s">
        <v>23</v>
      </c>
      <c r="E4558" s="17" t="s">
        <v>1147</v>
      </c>
      <c r="F4558" s="69" t="s">
        <v>24</v>
      </c>
      <c r="G4558" s="3">
        <v>12</v>
      </c>
      <c r="H4558" s="3">
        <v>906</v>
      </c>
      <c r="I4558" s="10" t="str">
        <f t="shared" si="71"/>
        <v>06432</v>
      </c>
    </row>
    <row r="4559" spans="1:9">
      <c r="A4559" s="66"/>
      <c r="C4559" s="66">
        <v>6432</v>
      </c>
      <c r="D4559" s="2" t="s">
        <v>25</v>
      </c>
      <c r="E4559" s="17" t="s">
        <v>1147</v>
      </c>
      <c r="F4559" s="69" t="s">
        <v>26</v>
      </c>
      <c r="G4559" s="3">
        <v>1</v>
      </c>
      <c r="H4559" s="3"/>
      <c r="I4559" s="10" t="str">
        <f t="shared" si="71"/>
        <v>06432</v>
      </c>
    </row>
    <row r="4560" spans="1:9">
      <c r="A4560" s="66"/>
      <c r="C4560" s="66">
        <v>6432</v>
      </c>
      <c r="D4560" s="2" t="s">
        <v>27</v>
      </c>
      <c r="E4560" s="17" t="s">
        <v>1147</v>
      </c>
      <c r="F4560" s="69" t="s">
        <v>28</v>
      </c>
      <c r="G4560" s="3"/>
      <c r="H4560" s="3"/>
      <c r="I4560" s="10" t="str">
        <f t="shared" si="71"/>
        <v>06432</v>
      </c>
    </row>
    <row r="4561" spans="1:9">
      <c r="A4561" s="66"/>
      <c r="C4561" s="66">
        <v>6432</v>
      </c>
      <c r="D4561" s="2" t="s">
        <v>29</v>
      </c>
      <c r="E4561" s="18" t="s">
        <v>1148</v>
      </c>
      <c r="F4561" s="69" t="s">
        <v>30</v>
      </c>
      <c r="G4561" s="3">
        <v>3</v>
      </c>
      <c r="H4561" s="3">
        <v>234</v>
      </c>
      <c r="I4561" s="10" t="str">
        <f t="shared" si="71"/>
        <v>06432</v>
      </c>
    </row>
    <row r="4562" spans="1:9">
      <c r="A4562" s="66"/>
      <c r="C4562" s="66">
        <v>6432</v>
      </c>
      <c r="D4562" s="2" t="s">
        <v>31</v>
      </c>
      <c r="E4562" s="18" t="s">
        <v>1148</v>
      </c>
      <c r="F4562" s="69" t="s">
        <v>32</v>
      </c>
      <c r="G4562" s="3"/>
      <c r="H4562" s="3"/>
      <c r="I4562" s="10" t="str">
        <f t="shared" si="71"/>
        <v>06432</v>
      </c>
    </row>
    <row r="4563" spans="1:9">
      <c r="A4563" s="66"/>
      <c r="C4563" s="66">
        <v>6432</v>
      </c>
      <c r="D4563" s="2" t="s">
        <v>33</v>
      </c>
      <c r="E4563" s="18" t="s">
        <v>1148</v>
      </c>
      <c r="F4563" s="69" t="s">
        <v>34</v>
      </c>
      <c r="G4563" s="3">
        <v>1</v>
      </c>
      <c r="H4563" s="3"/>
      <c r="I4563" s="10" t="str">
        <f t="shared" si="71"/>
        <v>06432</v>
      </c>
    </row>
    <row r="4564" spans="1:9">
      <c r="A4564" s="66"/>
      <c r="C4564" s="66">
        <v>6432</v>
      </c>
      <c r="D4564" s="2" t="s">
        <v>35</v>
      </c>
      <c r="E4564" s="19" t="s">
        <v>1150</v>
      </c>
      <c r="F4564" s="69" t="s">
        <v>36</v>
      </c>
      <c r="G4564" s="3">
        <v>4</v>
      </c>
      <c r="H4564" s="3">
        <v>95</v>
      </c>
      <c r="I4564" s="10" t="str">
        <f t="shared" si="71"/>
        <v>06432</v>
      </c>
    </row>
    <row r="4565" spans="1:9">
      <c r="A4565" s="66"/>
      <c r="C4565" s="66">
        <v>6432</v>
      </c>
      <c r="D4565" s="2" t="s">
        <v>37</v>
      </c>
      <c r="E4565" s="23" t="s">
        <v>1149</v>
      </c>
      <c r="F4565" s="69" t="s">
        <v>38</v>
      </c>
      <c r="G4565" s="3">
        <v>2</v>
      </c>
      <c r="H4565" s="3"/>
      <c r="I4565" s="10" t="str">
        <f t="shared" si="71"/>
        <v>06432</v>
      </c>
    </row>
    <row r="4566" spans="1:9">
      <c r="A4566" s="66"/>
      <c r="C4566" s="66">
        <v>6432</v>
      </c>
      <c r="D4566" s="2" t="s">
        <v>39</v>
      </c>
      <c r="E4566" s="23" t="s">
        <v>1149</v>
      </c>
      <c r="F4566" s="69" t="s">
        <v>40</v>
      </c>
      <c r="G4566" s="3">
        <v>4</v>
      </c>
      <c r="H4566" s="3">
        <v>129</v>
      </c>
      <c r="I4566" s="10" t="str">
        <f t="shared" si="71"/>
        <v>06432</v>
      </c>
    </row>
    <row r="4567" spans="1:9">
      <c r="A4567" s="66"/>
      <c r="C4567" s="66">
        <v>6432</v>
      </c>
      <c r="D4567" s="2" t="s">
        <v>41</v>
      </c>
      <c r="E4567" s="16" t="s">
        <v>1146</v>
      </c>
      <c r="F4567" s="69" t="s">
        <v>42</v>
      </c>
      <c r="G4567" s="3"/>
      <c r="H4567" s="3"/>
      <c r="I4567" s="10" t="str">
        <f t="shared" si="71"/>
        <v>06432</v>
      </c>
    </row>
    <row r="4568" spans="1:9">
      <c r="A4568" s="66"/>
      <c r="C4568" s="66">
        <v>6432</v>
      </c>
      <c r="D4568" s="2" t="s">
        <v>43</v>
      </c>
      <c r="E4568" s="16" t="s">
        <v>1146</v>
      </c>
      <c r="F4568" s="69" t="s">
        <v>44</v>
      </c>
      <c r="G4568" s="3">
        <v>6</v>
      </c>
      <c r="H4568" s="3"/>
      <c r="I4568" s="10" t="str">
        <f t="shared" si="71"/>
        <v>06432</v>
      </c>
    </row>
    <row r="4569" spans="1:9">
      <c r="A4569" s="66"/>
      <c r="C4569" s="66">
        <v>6432</v>
      </c>
      <c r="D4569" s="2" t="s">
        <v>45</v>
      </c>
      <c r="E4569" s="16" t="s">
        <v>1146</v>
      </c>
      <c r="F4569" s="69" t="s">
        <v>46</v>
      </c>
      <c r="G4569" s="3">
        <v>1</v>
      </c>
      <c r="H4569" s="3"/>
      <c r="I4569" s="10" t="str">
        <f t="shared" si="71"/>
        <v>06432</v>
      </c>
    </row>
    <row r="4570" spans="1:9">
      <c r="A4570" s="66"/>
      <c r="C4570" s="66">
        <v>6432</v>
      </c>
      <c r="D4570" s="2" t="s">
        <v>47</v>
      </c>
      <c r="E4570" s="16" t="s">
        <v>1146</v>
      </c>
      <c r="F4570" s="69" t="s">
        <v>48</v>
      </c>
      <c r="G4570" s="3">
        <v>12</v>
      </c>
      <c r="H4570" s="3">
        <v>1884</v>
      </c>
      <c r="I4570" s="10" t="str">
        <f t="shared" si="71"/>
        <v>06432</v>
      </c>
    </row>
    <row r="4571" spans="1:9">
      <c r="A4571" s="66"/>
      <c r="C4571" s="66">
        <v>6432</v>
      </c>
      <c r="D4571" s="2" t="s">
        <v>49</v>
      </c>
      <c r="E4571" s="14" t="s">
        <v>1144</v>
      </c>
      <c r="F4571" s="69" t="s">
        <v>50</v>
      </c>
      <c r="G4571" s="3">
        <v>9</v>
      </c>
      <c r="H4571" s="3">
        <v>188</v>
      </c>
      <c r="I4571" s="10" t="str">
        <f t="shared" si="71"/>
        <v>06432</v>
      </c>
    </row>
    <row r="4572" spans="1:9">
      <c r="A4572" s="66"/>
      <c r="C4572" s="66">
        <v>6432</v>
      </c>
      <c r="D4572" s="2" t="s">
        <v>51</v>
      </c>
      <c r="E4572" s="15" t="s">
        <v>1145</v>
      </c>
      <c r="F4572" s="69" t="s">
        <v>52</v>
      </c>
      <c r="G4572" s="3">
        <v>1</v>
      </c>
      <c r="H4572" s="3"/>
      <c r="I4572" s="10" t="str">
        <f t="shared" si="71"/>
        <v>06432</v>
      </c>
    </row>
    <row r="4573" spans="1:9">
      <c r="A4573" s="66"/>
      <c r="C4573" s="66">
        <v>6432</v>
      </c>
      <c r="D4573" s="2" t="s">
        <v>53</v>
      </c>
      <c r="E4573" s="15" t="s">
        <v>1145</v>
      </c>
      <c r="F4573" s="69" t="s">
        <v>54</v>
      </c>
      <c r="G4573" s="3">
        <v>22</v>
      </c>
      <c r="H4573" s="3">
        <v>1318</v>
      </c>
      <c r="I4573" s="10" t="str">
        <f t="shared" si="71"/>
        <v>06432</v>
      </c>
    </row>
    <row r="4574" spans="1:9">
      <c r="A4574" s="66"/>
      <c r="C4574" s="66">
        <v>6432</v>
      </c>
      <c r="D4574" s="2" t="s">
        <v>55</v>
      </c>
      <c r="E4574" s="21" t="s">
        <v>1152</v>
      </c>
      <c r="F4574" s="69" t="s">
        <v>56</v>
      </c>
      <c r="G4574" s="3">
        <v>11</v>
      </c>
      <c r="H4574" s="3"/>
      <c r="I4574" s="10" t="str">
        <f t="shared" si="71"/>
        <v>06432</v>
      </c>
    </row>
    <row r="4575" spans="1:9">
      <c r="A4575" s="66"/>
      <c r="C4575" s="66">
        <v>6432</v>
      </c>
      <c r="D4575" s="2" t="s">
        <v>57</v>
      </c>
      <c r="E4575" s="21" t="s">
        <v>1152</v>
      </c>
      <c r="F4575" s="69" t="s">
        <v>58</v>
      </c>
      <c r="G4575" s="3">
        <v>5</v>
      </c>
      <c r="H4575" s="3"/>
      <c r="I4575" s="10" t="str">
        <f t="shared" si="71"/>
        <v>06432</v>
      </c>
    </row>
    <row r="4576" spans="1:9">
      <c r="A4576" s="66"/>
      <c r="C4576" s="66">
        <v>6432</v>
      </c>
      <c r="D4576" s="2" t="s">
        <v>59</v>
      </c>
      <c r="E4576" s="21" t="s">
        <v>1152</v>
      </c>
      <c r="F4576" s="69" t="s">
        <v>60</v>
      </c>
      <c r="G4576" s="3">
        <v>14</v>
      </c>
      <c r="H4576" s="3">
        <v>1197</v>
      </c>
      <c r="I4576" s="10" t="str">
        <f t="shared" si="71"/>
        <v>06432</v>
      </c>
    </row>
    <row r="4577" spans="1:9">
      <c r="A4577" s="66"/>
      <c r="C4577" s="66">
        <v>6432</v>
      </c>
      <c r="D4577" s="2" t="s">
        <v>61</v>
      </c>
      <c r="E4577" s="20" t="s">
        <v>1151</v>
      </c>
      <c r="F4577" s="69" t="s">
        <v>62</v>
      </c>
      <c r="G4577" s="3">
        <v>2</v>
      </c>
      <c r="H4577" s="3"/>
      <c r="I4577" s="10" t="str">
        <f t="shared" si="71"/>
        <v>06432</v>
      </c>
    </row>
    <row r="4578" spans="1:9">
      <c r="A4578" s="66"/>
      <c r="C4578" s="66">
        <v>6432</v>
      </c>
      <c r="D4578" s="2" t="s">
        <v>63</v>
      </c>
      <c r="E4578" s="20" t="s">
        <v>1151</v>
      </c>
      <c r="F4578" s="69" t="s">
        <v>64</v>
      </c>
      <c r="G4578" s="3">
        <v>1</v>
      </c>
      <c r="H4578" s="3"/>
      <c r="I4578" s="10" t="str">
        <f t="shared" si="71"/>
        <v>06432</v>
      </c>
    </row>
    <row r="4579" spans="1:9">
      <c r="A4579" s="66"/>
      <c r="C4579" s="66">
        <v>6432</v>
      </c>
      <c r="D4579" s="2" t="s">
        <v>65</v>
      </c>
      <c r="E4579" s="19" t="s">
        <v>1150</v>
      </c>
      <c r="F4579" s="69" t="s">
        <v>66</v>
      </c>
      <c r="G4579" s="3"/>
      <c r="H4579" s="3"/>
      <c r="I4579" s="10" t="str">
        <f t="shared" si="71"/>
        <v>06432</v>
      </c>
    </row>
    <row r="4580" spans="1:9">
      <c r="A4580" s="66"/>
      <c r="C4580" s="66">
        <v>6432</v>
      </c>
      <c r="D4580" s="2" t="s">
        <v>67</v>
      </c>
      <c r="E4580" s="22" t="s">
        <v>1153</v>
      </c>
      <c r="F4580" s="69" t="s">
        <v>68</v>
      </c>
      <c r="G4580" s="3">
        <v>6</v>
      </c>
      <c r="H4580" s="3">
        <v>582</v>
      </c>
      <c r="I4580" s="10" t="str">
        <f t="shared" si="71"/>
        <v>06432</v>
      </c>
    </row>
    <row r="4581" spans="1:9">
      <c r="A4581" s="66"/>
      <c r="C4581" s="66">
        <v>6432</v>
      </c>
      <c r="D4581" s="2" t="s">
        <v>69</v>
      </c>
      <c r="E4581" s="21" t="s">
        <v>1152</v>
      </c>
      <c r="F4581" s="69" t="s">
        <v>70</v>
      </c>
      <c r="G4581" s="3">
        <v>6</v>
      </c>
      <c r="H4581" s="3">
        <v>621</v>
      </c>
      <c r="I4581" s="10" t="str">
        <f t="shared" si="71"/>
        <v>06432</v>
      </c>
    </row>
    <row r="4582" spans="1:9">
      <c r="A4582" s="66"/>
      <c r="C4582" s="66">
        <v>6432</v>
      </c>
      <c r="E4582" s="71"/>
      <c r="F4582" s="69" t="s">
        <v>71</v>
      </c>
      <c r="G4582" s="3">
        <v>132</v>
      </c>
      <c r="H4582" s="3">
        <v>14876</v>
      </c>
      <c r="I4582" s="10" t="str">
        <f t="shared" si="71"/>
        <v>06432</v>
      </c>
    </row>
    <row r="4583" spans="1:9">
      <c r="A4583" s="65" t="s">
        <v>355</v>
      </c>
      <c r="B4583" s="2" t="s">
        <v>356</v>
      </c>
      <c r="C4583" s="65">
        <v>6433</v>
      </c>
      <c r="D4583" s="2" t="s">
        <v>9</v>
      </c>
      <c r="E4583" s="14" t="s">
        <v>1144</v>
      </c>
      <c r="F4583" s="69" t="s">
        <v>10</v>
      </c>
      <c r="G4583" s="3">
        <v>1</v>
      </c>
      <c r="H4583" s="3"/>
      <c r="I4583" s="10" t="str">
        <f t="shared" si="71"/>
        <v>06433</v>
      </c>
    </row>
    <row r="4584" spans="1:9">
      <c r="A4584" s="66"/>
      <c r="C4584" s="66">
        <v>6433</v>
      </c>
      <c r="D4584" s="2" t="s">
        <v>11</v>
      </c>
      <c r="E4584" s="14" t="s">
        <v>1144</v>
      </c>
      <c r="F4584" s="69" t="s">
        <v>12</v>
      </c>
      <c r="G4584" s="3"/>
      <c r="H4584" s="3"/>
      <c r="I4584" s="10" t="str">
        <f t="shared" si="71"/>
        <v>06433</v>
      </c>
    </row>
    <row r="4585" spans="1:9">
      <c r="A4585" s="66"/>
      <c r="C4585" s="66">
        <v>6433</v>
      </c>
      <c r="D4585" s="2" t="s">
        <v>13</v>
      </c>
      <c r="E4585" s="14" t="s">
        <v>1144</v>
      </c>
      <c r="F4585" s="69" t="s">
        <v>14</v>
      </c>
      <c r="G4585" s="3"/>
      <c r="H4585" s="3"/>
      <c r="I4585" s="10" t="str">
        <f t="shared" si="71"/>
        <v>06433</v>
      </c>
    </row>
    <row r="4586" spans="1:9">
      <c r="A4586" s="66"/>
      <c r="C4586" s="66">
        <v>6433</v>
      </c>
      <c r="D4586" s="2" t="s">
        <v>15</v>
      </c>
      <c r="E4586" s="15" t="s">
        <v>1145</v>
      </c>
      <c r="F4586" s="69" t="s">
        <v>16</v>
      </c>
      <c r="G4586" s="3"/>
      <c r="H4586" s="3"/>
      <c r="I4586" s="10" t="str">
        <f t="shared" si="71"/>
        <v>06433</v>
      </c>
    </row>
    <row r="4587" spans="1:9">
      <c r="A4587" s="66"/>
      <c r="C4587" s="66">
        <v>6433</v>
      </c>
      <c r="D4587" s="2" t="s">
        <v>17</v>
      </c>
      <c r="E4587" s="14" t="s">
        <v>1144</v>
      </c>
      <c r="F4587" s="69" t="s">
        <v>18</v>
      </c>
      <c r="G4587" s="3">
        <v>1</v>
      </c>
      <c r="H4587" s="3"/>
      <c r="I4587" s="10" t="str">
        <f t="shared" si="71"/>
        <v>06433</v>
      </c>
    </row>
    <row r="4588" spans="1:9">
      <c r="A4588" s="66"/>
      <c r="C4588" s="66">
        <v>6433</v>
      </c>
      <c r="D4588" s="2" t="s">
        <v>19</v>
      </c>
      <c r="E4588" s="14" t="s">
        <v>1144</v>
      </c>
      <c r="F4588" s="69" t="s">
        <v>20</v>
      </c>
      <c r="G4588" s="3"/>
      <c r="H4588" s="3"/>
      <c r="I4588" s="10" t="str">
        <f t="shared" si="71"/>
        <v>06433</v>
      </c>
    </row>
    <row r="4589" spans="1:9">
      <c r="A4589" s="66"/>
      <c r="C4589" s="66">
        <v>6433</v>
      </c>
      <c r="D4589" s="2" t="s">
        <v>21</v>
      </c>
      <c r="E4589" s="4"/>
      <c r="F4589" s="69" t="s">
        <v>22</v>
      </c>
      <c r="G4589" s="3">
        <v>71</v>
      </c>
      <c r="H4589" s="3"/>
      <c r="I4589" s="10" t="str">
        <f t="shared" si="71"/>
        <v>06433</v>
      </c>
    </row>
    <row r="4590" spans="1:9">
      <c r="A4590" s="66"/>
      <c r="C4590" s="66">
        <v>6433</v>
      </c>
      <c r="D4590" s="2" t="s">
        <v>23</v>
      </c>
      <c r="E4590" s="17" t="s">
        <v>1147</v>
      </c>
      <c r="F4590" s="69" t="s">
        <v>24</v>
      </c>
      <c r="G4590" s="3">
        <v>4</v>
      </c>
      <c r="H4590" s="3"/>
      <c r="I4590" s="10" t="str">
        <f t="shared" si="71"/>
        <v>06433</v>
      </c>
    </row>
    <row r="4591" spans="1:9">
      <c r="A4591" s="66"/>
      <c r="C4591" s="66">
        <v>6433</v>
      </c>
      <c r="D4591" s="2" t="s">
        <v>25</v>
      </c>
      <c r="E4591" s="17" t="s">
        <v>1147</v>
      </c>
      <c r="F4591" s="69" t="s">
        <v>26</v>
      </c>
      <c r="G4591" s="3">
        <v>1</v>
      </c>
      <c r="H4591" s="3"/>
      <c r="I4591" s="10" t="str">
        <f t="shared" si="71"/>
        <v>06433</v>
      </c>
    </row>
    <row r="4592" spans="1:9">
      <c r="A4592" s="66"/>
      <c r="C4592" s="66">
        <v>6433</v>
      </c>
      <c r="D4592" s="2" t="s">
        <v>27</v>
      </c>
      <c r="E4592" s="17" t="s">
        <v>1147</v>
      </c>
      <c r="F4592" s="69" t="s">
        <v>28</v>
      </c>
      <c r="G4592" s="3"/>
      <c r="H4592" s="3"/>
      <c r="I4592" s="10" t="str">
        <f t="shared" si="71"/>
        <v>06433</v>
      </c>
    </row>
    <row r="4593" spans="1:9">
      <c r="A4593" s="66"/>
      <c r="C4593" s="66">
        <v>6433</v>
      </c>
      <c r="D4593" s="2" t="s">
        <v>29</v>
      </c>
      <c r="E4593" s="18" t="s">
        <v>1148</v>
      </c>
      <c r="F4593" s="69" t="s">
        <v>30</v>
      </c>
      <c r="G4593" s="3">
        <v>2</v>
      </c>
      <c r="H4593" s="3"/>
      <c r="I4593" s="10" t="str">
        <f t="shared" si="71"/>
        <v>06433</v>
      </c>
    </row>
    <row r="4594" spans="1:9">
      <c r="A4594" s="66"/>
      <c r="C4594" s="66">
        <v>6433</v>
      </c>
      <c r="D4594" s="2" t="s">
        <v>31</v>
      </c>
      <c r="E4594" s="18" t="s">
        <v>1148</v>
      </c>
      <c r="F4594" s="69" t="s">
        <v>32</v>
      </c>
      <c r="G4594" s="3"/>
      <c r="H4594" s="3"/>
      <c r="I4594" s="10" t="str">
        <f t="shared" si="71"/>
        <v>06433</v>
      </c>
    </row>
    <row r="4595" spans="1:9">
      <c r="A4595" s="66"/>
      <c r="C4595" s="66">
        <v>6433</v>
      </c>
      <c r="D4595" s="2" t="s">
        <v>33</v>
      </c>
      <c r="E4595" s="18" t="s">
        <v>1148</v>
      </c>
      <c r="F4595" s="69" t="s">
        <v>34</v>
      </c>
      <c r="G4595" s="3">
        <v>1</v>
      </c>
      <c r="H4595" s="3"/>
      <c r="I4595" s="10" t="str">
        <f t="shared" si="71"/>
        <v>06433</v>
      </c>
    </row>
    <row r="4596" spans="1:9">
      <c r="A4596" s="66"/>
      <c r="C4596" s="66">
        <v>6433</v>
      </c>
      <c r="D4596" s="2" t="s">
        <v>35</v>
      </c>
      <c r="E4596" s="19" t="s">
        <v>1150</v>
      </c>
      <c r="F4596" s="69" t="s">
        <v>36</v>
      </c>
      <c r="G4596" s="3"/>
      <c r="H4596" s="3"/>
      <c r="I4596" s="10" t="str">
        <f t="shared" si="71"/>
        <v>06433</v>
      </c>
    </row>
    <row r="4597" spans="1:9">
      <c r="A4597" s="66"/>
      <c r="C4597" s="66">
        <v>6433</v>
      </c>
      <c r="D4597" s="2" t="s">
        <v>37</v>
      </c>
      <c r="E4597" s="23" t="s">
        <v>1149</v>
      </c>
      <c r="F4597" s="69" t="s">
        <v>38</v>
      </c>
      <c r="G4597" s="3">
        <v>1</v>
      </c>
      <c r="H4597" s="3"/>
      <c r="I4597" s="10" t="str">
        <f t="shared" si="71"/>
        <v>06433</v>
      </c>
    </row>
    <row r="4598" spans="1:9">
      <c r="A4598" s="66"/>
      <c r="C4598" s="66">
        <v>6433</v>
      </c>
      <c r="D4598" s="2" t="s">
        <v>39</v>
      </c>
      <c r="E4598" s="23" t="s">
        <v>1149</v>
      </c>
      <c r="F4598" s="69" t="s">
        <v>40</v>
      </c>
      <c r="G4598" s="3">
        <v>7</v>
      </c>
      <c r="H4598" s="3">
        <v>601</v>
      </c>
      <c r="I4598" s="10" t="str">
        <f t="shared" si="71"/>
        <v>06433</v>
      </c>
    </row>
    <row r="4599" spans="1:9">
      <c r="A4599" s="66"/>
      <c r="C4599" s="66">
        <v>6433</v>
      </c>
      <c r="D4599" s="2" t="s">
        <v>41</v>
      </c>
      <c r="E4599" s="16" t="s">
        <v>1146</v>
      </c>
      <c r="F4599" s="69" t="s">
        <v>42</v>
      </c>
      <c r="G4599" s="3"/>
      <c r="H4599" s="3"/>
      <c r="I4599" s="10" t="str">
        <f t="shared" si="71"/>
        <v>06433</v>
      </c>
    </row>
    <row r="4600" spans="1:9">
      <c r="A4600" s="66"/>
      <c r="C4600" s="66">
        <v>6433</v>
      </c>
      <c r="D4600" s="2" t="s">
        <v>43</v>
      </c>
      <c r="E4600" s="16" t="s">
        <v>1146</v>
      </c>
      <c r="F4600" s="69" t="s">
        <v>44</v>
      </c>
      <c r="G4600" s="3">
        <v>9</v>
      </c>
      <c r="H4600" s="3">
        <v>1800</v>
      </c>
      <c r="I4600" s="10" t="str">
        <f t="shared" si="71"/>
        <v>06433</v>
      </c>
    </row>
    <row r="4601" spans="1:9">
      <c r="A4601" s="66"/>
      <c r="C4601" s="66">
        <v>6433</v>
      </c>
      <c r="D4601" s="2" t="s">
        <v>45</v>
      </c>
      <c r="E4601" s="16" t="s">
        <v>1146</v>
      </c>
      <c r="F4601" s="69" t="s">
        <v>46</v>
      </c>
      <c r="G4601" s="3"/>
      <c r="H4601" s="3"/>
      <c r="I4601" s="10" t="str">
        <f t="shared" si="71"/>
        <v>06433</v>
      </c>
    </row>
    <row r="4602" spans="1:9">
      <c r="A4602" s="66"/>
      <c r="C4602" s="66">
        <v>6433</v>
      </c>
      <c r="D4602" s="2" t="s">
        <v>47</v>
      </c>
      <c r="E4602" s="16" t="s">
        <v>1146</v>
      </c>
      <c r="F4602" s="69" t="s">
        <v>48</v>
      </c>
      <c r="G4602" s="3">
        <v>3</v>
      </c>
      <c r="H4602" s="3"/>
      <c r="I4602" s="10" t="str">
        <f t="shared" si="71"/>
        <v>06433</v>
      </c>
    </row>
    <row r="4603" spans="1:9">
      <c r="A4603" s="66"/>
      <c r="C4603" s="66">
        <v>6433</v>
      </c>
      <c r="D4603" s="2" t="s">
        <v>49</v>
      </c>
      <c r="E4603" s="14" t="s">
        <v>1144</v>
      </c>
      <c r="F4603" s="69" t="s">
        <v>50</v>
      </c>
      <c r="G4603" s="3">
        <v>5</v>
      </c>
      <c r="H4603" s="3">
        <v>121</v>
      </c>
      <c r="I4603" s="10" t="str">
        <f t="shared" si="71"/>
        <v>06433</v>
      </c>
    </row>
    <row r="4604" spans="1:9">
      <c r="A4604" s="66"/>
      <c r="C4604" s="66">
        <v>6433</v>
      </c>
      <c r="D4604" s="2" t="s">
        <v>51</v>
      </c>
      <c r="E4604" s="15" t="s">
        <v>1145</v>
      </c>
      <c r="F4604" s="69" t="s">
        <v>52</v>
      </c>
      <c r="G4604" s="3"/>
      <c r="H4604" s="3"/>
      <c r="I4604" s="10" t="str">
        <f t="shared" si="71"/>
        <v>06433</v>
      </c>
    </row>
    <row r="4605" spans="1:9">
      <c r="A4605" s="66"/>
      <c r="C4605" s="66">
        <v>6433</v>
      </c>
      <c r="D4605" s="2" t="s">
        <v>53</v>
      </c>
      <c r="E4605" s="15" t="s">
        <v>1145</v>
      </c>
      <c r="F4605" s="69" t="s">
        <v>54</v>
      </c>
      <c r="G4605" s="3">
        <v>8</v>
      </c>
      <c r="H4605" s="3"/>
      <c r="I4605" s="10" t="str">
        <f t="shared" si="71"/>
        <v>06433</v>
      </c>
    </row>
    <row r="4606" spans="1:9">
      <c r="A4606" s="66"/>
      <c r="C4606" s="66">
        <v>6433</v>
      </c>
      <c r="D4606" s="2" t="s">
        <v>55</v>
      </c>
      <c r="E4606" s="21" t="s">
        <v>1152</v>
      </c>
      <c r="F4606" s="69" t="s">
        <v>56</v>
      </c>
      <c r="G4606" s="3">
        <v>2</v>
      </c>
      <c r="H4606" s="3"/>
      <c r="I4606" s="10" t="str">
        <f t="shared" si="71"/>
        <v>06433</v>
      </c>
    </row>
    <row r="4607" spans="1:9">
      <c r="A4607" s="66"/>
      <c r="C4607" s="66">
        <v>6433</v>
      </c>
      <c r="D4607" s="2" t="s">
        <v>57</v>
      </c>
      <c r="E4607" s="21" t="s">
        <v>1152</v>
      </c>
      <c r="F4607" s="69" t="s">
        <v>58</v>
      </c>
      <c r="G4607" s="3">
        <v>2</v>
      </c>
      <c r="H4607" s="3"/>
      <c r="I4607" s="10" t="str">
        <f t="shared" si="71"/>
        <v>06433</v>
      </c>
    </row>
    <row r="4608" spans="1:9">
      <c r="A4608" s="66"/>
      <c r="C4608" s="66">
        <v>6433</v>
      </c>
      <c r="D4608" s="2" t="s">
        <v>59</v>
      </c>
      <c r="E4608" s="21" t="s">
        <v>1152</v>
      </c>
      <c r="F4608" s="69" t="s">
        <v>60</v>
      </c>
      <c r="G4608" s="3">
        <v>7</v>
      </c>
      <c r="H4608" s="3"/>
      <c r="I4608" s="10" t="str">
        <f t="shared" si="71"/>
        <v>06433</v>
      </c>
    </row>
    <row r="4609" spans="1:9">
      <c r="A4609" s="66"/>
      <c r="C4609" s="66">
        <v>6433</v>
      </c>
      <c r="D4609" s="2" t="s">
        <v>61</v>
      </c>
      <c r="E4609" s="20" t="s">
        <v>1151</v>
      </c>
      <c r="F4609" s="69" t="s">
        <v>62</v>
      </c>
      <c r="G4609" s="3">
        <v>6</v>
      </c>
      <c r="H4609" s="3"/>
      <c r="I4609" s="10" t="str">
        <f t="shared" si="71"/>
        <v>06433</v>
      </c>
    </row>
    <row r="4610" spans="1:9">
      <c r="A4610" s="66"/>
      <c r="C4610" s="66">
        <v>6433</v>
      </c>
      <c r="D4610" s="2" t="s">
        <v>63</v>
      </c>
      <c r="E4610" s="20" t="s">
        <v>1151</v>
      </c>
      <c r="F4610" s="69" t="s">
        <v>64</v>
      </c>
      <c r="G4610" s="3"/>
      <c r="H4610" s="3"/>
      <c r="I4610" s="10" t="str">
        <f t="shared" si="71"/>
        <v>06433</v>
      </c>
    </row>
    <row r="4611" spans="1:9">
      <c r="A4611" s="66"/>
      <c r="C4611" s="66">
        <v>6433</v>
      </c>
      <c r="D4611" s="2" t="s">
        <v>65</v>
      </c>
      <c r="E4611" s="19" t="s">
        <v>1150</v>
      </c>
      <c r="F4611" s="69" t="s">
        <v>66</v>
      </c>
      <c r="G4611" s="3">
        <v>2</v>
      </c>
      <c r="H4611" s="3"/>
      <c r="I4611" s="10" t="str">
        <f t="shared" si="71"/>
        <v>06433</v>
      </c>
    </row>
    <row r="4612" spans="1:9">
      <c r="A4612" s="66"/>
      <c r="C4612" s="66">
        <v>6433</v>
      </c>
      <c r="D4612" s="2" t="s">
        <v>67</v>
      </c>
      <c r="E4612" s="22" t="s">
        <v>1153</v>
      </c>
      <c r="F4612" s="69" t="s">
        <v>68</v>
      </c>
      <c r="G4612" s="3">
        <v>1</v>
      </c>
      <c r="H4612" s="3"/>
      <c r="I4612" s="10" t="str">
        <f t="shared" si="71"/>
        <v>06433</v>
      </c>
    </row>
    <row r="4613" spans="1:9">
      <c r="A4613" s="66"/>
      <c r="C4613" s="66">
        <v>6433</v>
      </c>
      <c r="D4613" s="2" t="s">
        <v>69</v>
      </c>
      <c r="E4613" s="21" t="s">
        <v>1152</v>
      </c>
      <c r="F4613" s="69" t="s">
        <v>70</v>
      </c>
      <c r="G4613" s="3">
        <v>10</v>
      </c>
      <c r="H4613" s="3">
        <v>760</v>
      </c>
      <c r="I4613" s="10" t="str">
        <f t="shared" si="71"/>
        <v>06433</v>
      </c>
    </row>
    <row r="4614" spans="1:9">
      <c r="A4614" s="66"/>
      <c r="C4614" s="66">
        <v>6433</v>
      </c>
      <c r="E4614" s="71"/>
      <c r="F4614" s="69" t="s">
        <v>71</v>
      </c>
      <c r="G4614" s="3">
        <v>72</v>
      </c>
      <c r="H4614" s="3">
        <v>20834</v>
      </c>
      <c r="I4614" s="10" t="str">
        <f t="shared" si="71"/>
        <v>06433</v>
      </c>
    </row>
    <row r="4615" spans="1:9">
      <c r="A4615" s="65" t="s">
        <v>357</v>
      </c>
      <c r="B4615" s="2" t="s">
        <v>358</v>
      </c>
      <c r="C4615" s="65">
        <v>6434</v>
      </c>
      <c r="D4615" s="2" t="s">
        <v>9</v>
      </c>
      <c r="E4615" s="14" t="s">
        <v>1144</v>
      </c>
      <c r="F4615" s="69" t="s">
        <v>10</v>
      </c>
      <c r="G4615" s="3">
        <v>1</v>
      </c>
      <c r="H4615" s="3"/>
      <c r="I4615" s="10" t="str">
        <f t="shared" si="71"/>
        <v>06434</v>
      </c>
    </row>
    <row r="4616" spans="1:9">
      <c r="A4616" s="66"/>
      <c r="C4616" s="66">
        <v>6434</v>
      </c>
      <c r="D4616" s="2" t="s">
        <v>11</v>
      </c>
      <c r="E4616" s="14" t="s">
        <v>1144</v>
      </c>
      <c r="F4616" s="69" t="s">
        <v>12</v>
      </c>
      <c r="G4616" s="3"/>
      <c r="H4616" s="3"/>
      <c r="I4616" s="10" t="str">
        <f t="shared" si="71"/>
        <v>06434</v>
      </c>
    </row>
    <row r="4617" spans="1:9">
      <c r="A4617" s="66"/>
      <c r="C4617" s="66">
        <v>6434</v>
      </c>
      <c r="D4617" s="2" t="s">
        <v>13</v>
      </c>
      <c r="E4617" s="14" t="s">
        <v>1144</v>
      </c>
      <c r="F4617" s="69" t="s">
        <v>14</v>
      </c>
      <c r="G4617" s="3"/>
      <c r="H4617" s="3"/>
      <c r="I4617" s="10" t="str">
        <f t="shared" ref="I4617:I4680" si="72">IF(A4617="",I4616,A4617)</f>
        <v>06434</v>
      </c>
    </row>
    <row r="4618" spans="1:9">
      <c r="A4618" s="66"/>
      <c r="C4618" s="66">
        <v>6434</v>
      </c>
      <c r="D4618" s="2" t="s">
        <v>15</v>
      </c>
      <c r="E4618" s="15" t="s">
        <v>1145</v>
      </c>
      <c r="F4618" s="69" t="s">
        <v>16</v>
      </c>
      <c r="G4618" s="3"/>
      <c r="H4618" s="3"/>
      <c r="I4618" s="10" t="str">
        <f t="shared" si="72"/>
        <v>06434</v>
      </c>
    </row>
    <row r="4619" spans="1:9">
      <c r="A4619" s="66"/>
      <c r="C4619" s="66">
        <v>6434</v>
      </c>
      <c r="D4619" s="2" t="s">
        <v>17</v>
      </c>
      <c r="E4619" s="14" t="s">
        <v>1144</v>
      </c>
      <c r="F4619" s="69" t="s">
        <v>18</v>
      </c>
      <c r="G4619" s="3">
        <v>1</v>
      </c>
      <c r="H4619" s="3"/>
      <c r="I4619" s="10" t="str">
        <f t="shared" si="72"/>
        <v>06434</v>
      </c>
    </row>
    <row r="4620" spans="1:9">
      <c r="A4620" s="66"/>
      <c r="C4620" s="66">
        <v>6434</v>
      </c>
      <c r="D4620" s="2" t="s">
        <v>19</v>
      </c>
      <c r="E4620" s="14" t="s">
        <v>1144</v>
      </c>
      <c r="F4620" s="69" t="s">
        <v>20</v>
      </c>
      <c r="G4620" s="3"/>
      <c r="H4620" s="3"/>
      <c r="I4620" s="10" t="str">
        <f t="shared" si="72"/>
        <v>06434</v>
      </c>
    </row>
    <row r="4621" spans="1:9">
      <c r="A4621" s="66"/>
      <c r="C4621" s="66">
        <v>6434</v>
      </c>
      <c r="D4621" s="2" t="s">
        <v>21</v>
      </c>
      <c r="E4621" s="4"/>
      <c r="F4621" s="69" t="s">
        <v>22</v>
      </c>
      <c r="G4621" s="3">
        <v>69</v>
      </c>
      <c r="H4621" s="3"/>
      <c r="I4621" s="10" t="str">
        <f t="shared" si="72"/>
        <v>06434</v>
      </c>
    </row>
    <row r="4622" spans="1:9">
      <c r="A4622" s="66"/>
      <c r="C4622" s="66">
        <v>6434</v>
      </c>
      <c r="D4622" s="2" t="s">
        <v>23</v>
      </c>
      <c r="E4622" s="17" t="s">
        <v>1147</v>
      </c>
      <c r="F4622" s="69" t="s">
        <v>24</v>
      </c>
      <c r="G4622" s="3">
        <v>6</v>
      </c>
      <c r="H4622" s="3">
        <v>288</v>
      </c>
      <c r="I4622" s="10" t="str">
        <f t="shared" si="72"/>
        <v>06434</v>
      </c>
    </row>
    <row r="4623" spans="1:9">
      <c r="A4623" s="66"/>
      <c r="C4623" s="66">
        <v>6434</v>
      </c>
      <c r="D4623" s="2" t="s">
        <v>25</v>
      </c>
      <c r="E4623" s="17" t="s">
        <v>1147</v>
      </c>
      <c r="F4623" s="69" t="s">
        <v>26</v>
      </c>
      <c r="G4623" s="3">
        <v>1</v>
      </c>
      <c r="H4623" s="3"/>
      <c r="I4623" s="10" t="str">
        <f t="shared" si="72"/>
        <v>06434</v>
      </c>
    </row>
    <row r="4624" spans="1:9">
      <c r="A4624" s="66"/>
      <c r="C4624" s="66">
        <v>6434</v>
      </c>
      <c r="D4624" s="2" t="s">
        <v>27</v>
      </c>
      <c r="E4624" s="17" t="s">
        <v>1147</v>
      </c>
      <c r="F4624" s="69" t="s">
        <v>28</v>
      </c>
      <c r="G4624" s="3"/>
      <c r="H4624" s="3"/>
      <c r="I4624" s="10" t="str">
        <f t="shared" si="72"/>
        <v>06434</v>
      </c>
    </row>
    <row r="4625" spans="1:9">
      <c r="A4625" s="66"/>
      <c r="C4625" s="66">
        <v>6434</v>
      </c>
      <c r="D4625" s="2" t="s">
        <v>29</v>
      </c>
      <c r="E4625" s="18" t="s">
        <v>1148</v>
      </c>
      <c r="F4625" s="69" t="s">
        <v>30</v>
      </c>
      <c r="G4625" s="3"/>
      <c r="H4625" s="3"/>
      <c r="I4625" s="10" t="str">
        <f t="shared" si="72"/>
        <v>06434</v>
      </c>
    </row>
    <row r="4626" spans="1:9">
      <c r="A4626" s="66"/>
      <c r="C4626" s="66">
        <v>6434</v>
      </c>
      <c r="D4626" s="2" t="s">
        <v>31</v>
      </c>
      <c r="E4626" s="18" t="s">
        <v>1148</v>
      </c>
      <c r="F4626" s="69" t="s">
        <v>32</v>
      </c>
      <c r="G4626" s="3"/>
      <c r="H4626" s="3"/>
      <c r="I4626" s="10" t="str">
        <f t="shared" si="72"/>
        <v>06434</v>
      </c>
    </row>
    <row r="4627" spans="1:9">
      <c r="A4627" s="66"/>
      <c r="C4627" s="66">
        <v>6434</v>
      </c>
      <c r="D4627" s="2" t="s">
        <v>33</v>
      </c>
      <c r="E4627" s="18" t="s">
        <v>1148</v>
      </c>
      <c r="F4627" s="69" t="s">
        <v>34</v>
      </c>
      <c r="G4627" s="3"/>
      <c r="H4627" s="3"/>
      <c r="I4627" s="10" t="str">
        <f t="shared" si="72"/>
        <v>06434</v>
      </c>
    </row>
    <row r="4628" spans="1:9">
      <c r="A4628" s="66"/>
      <c r="C4628" s="66">
        <v>6434</v>
      </c>
      <c r="D4628" s="2" t="s">
        <v>35</v>
      </c>
      <c r="E4628" s="19" t="s">
        <v>1150</v>
      </c>
      <c r="F4628" s="69" t="s">
        <v>36</v>
      </c>
      <c r="G4628" s="3"/>
      <c r="H4628" s="3"/>
      <c r="I4628" s="10" t="str">
        <f t="shared" si="72"/>
        <v>06434</v>
      </c>
    </row>
    <row r="4629" spans="1:9">
      <c r="A4629" s="66"/>
      <c r="C4629" s="66">
        <v>6434</v>
      </c>
      <c r="D4629" s="2" t="s">
        <v>37</v>
      </c>
      <c r="E4629" s="23" t="s">
        <v>1149</v>
      </c>
      <c r="F4629" s="69" t="s">
        <v>38</v>
      </c>
      <c r="G4629" s="3">
        <v>1</v>
      </c>
      <c r="H4629" s="3"/>
      <c r="I4629" s="10" t="str">
        <f t="shared" si="72"/>
        <v>06434</v>
      </c>
    </row>
    <row r="4630" spans="1:9">
      <c r="A4630" s="66"/>
      <c r="C4630" s="66">
        <v>6434</v>
      </c>
      <c r="D4630" s="2" t="s">
        <v>39</v>
      </c>
      <c r="E4630" s="23" t="s">
        <v>1149</v>
      </c>
      <c r="F4630" s="69" t="s">
        <v>40</v>
      </c>
      <c r="G4630" s="3"/>
      <c r="H4630" s="3"/>
      <c r="I4630" s="10" t="str">
        <f t="shared" si="72"/>
        <v>06434</v>
      </c>
    </row>
    <row r="4631" spans="1:9">
      <c r="A4631" s="66"/>
      <c r="C4631" s="66">
        <v>6434</v>
      </c>
      <c r="D4631" s="2" t="s">
        <v>41</v>
      </c>
      <c r="E4631" s="16" t="s">
        <v>1146</v>
      </c>
      <c r="F4631" s="69" t="s">
        <v>42</v>
      </c>
      <c r="G4631" s="3"/>
      <c r="H4631" s="3"/>
      <c r="I4631" s="10" t="str">
        <f t="shared" si="72"/>
        <v>06434</v>
      </c>
    </row>
    <row r="4632" spans="1:9">
      <c r="A4632" s="66"/>
      <c r="C4632" s="66">
        <v>6434</v>
      </c>
      <c r="D4632" s="2" t="s">
        <v>43</v>
      </c>
      <c r="E4632" s="16" t="s">
        <v>1146</v>
      </c>
      <c r="F4632" s="69" t="s">
        <v>44</v>
      </c>
      <c r="G4632" s="3">
        <v>5</v>
      </c>
      <c r="H4632" s="3">
        <v>207</v>
      </c>
      <c r="I4632" s="10" t="str">
        <f t="shared" si="72"/>
        <v>06434</v>
      </c>
    </row>
    <row r="4633" spans="1:9">
      <c r="A4633" s="66"/>
      <c r="C4633" s="66">
        <v>6434</v>
      </c>
      <c r="D4633" s="2" t="s">
        <v>45</v>
      </c>
      <c r="E4633" s="16" t="s">
        <v>1146</v>
      </c>
      <c r="F4633" s="69" t="s">
        <v>46</v>
      </c>
      <c r="G4633" s="3">
        <v>2</v>
      </c>
      <c r="H4633" s="3"/>
      <c r="I4633" s="10" t="str">
        <f t="shared" si="72"/>
        <v>06434</v>
      </c>
    </row>
    <row r="4634" spans="1:9">
      <c r="A4634" s="66"/>
      <c r="C4634" s="66">
        <v>6434</v>
      </c>
      <c r="D4634" s="2" t="s">
        <v>47</v>
      </c>
      <c r="E4634" s="16" t="s">
        <v>1146</v>
      </c>
      <c r="F4634" s="69" t="s">
        <v>48</v>
      </c>
      <c r="G4634" s="3">
        <v>3</v>
      </c>
      <c r="H4634" s="3"/>
      <c r="I4634" s="10" t="str">
        <f t="shared" si="72"/>
        <v>06434</v>
      </c>
    </row>
    <row r="4635" spans="1:9">
      <c r="A4635" s="66"/>
      <c r="C4635" s="66">
        <v>6434</v>
      </c>
      <c r="D4635" s="2" t="s">
        <v>49</v>
      </c>
      <c r="E4635" s="14" t="s">
        <v>1144</v>
      </c>
      <c r="F4635" s="69" t="s">
        <v>50</v>
      </c>
      <c r="G4635" s="3">
        <v>2</v>
      </c>
      <c r="H4635" s="3"/>
      <c r="I4635" s="10" t="str">
        <f t="shared" si="72"/>
        <v>06434</v>
      </c>
    </row>
    <row r="4636" spans="1:9">
      <c r="A4636" s="66"/>
      <c r="C4636" s="66">
        <v>6434</v>
      </c>
      <c r="D4636" s="2" t="s">
        <v>51</v>
      </c>
      <c r="E4636" s="15" t="s">
        <v>1145</v>
      </c>
      <c r="F4636" s="69" t="s">
        <v>52</v>
      </c>
      <c r="G4636" s="3"/>
      <c r="H4636" s="3"/>
      <c r="I4636" s="10" t="str">
        <f t="shared" si="72"/>
        <v>06434</v>
      </c>
    </row>
    <row r="4637" spans="1:9">
      <c r="A4637" s="66"/>
      <c r="C4637" s="66">
        <v>6434</v>
      </c>
      <c r="D4637" s="2" t="s">
        <v>53</v>
      </c>
      <c r="E4637" s="15" t="s">
        <v>1145</v>
      </c>
      <c r="F4637" s="69" t="s">
        <v>54</v>
      </c>
      <c r="G4637" s="3">
        <v>11</v>
      </c>
      <c r="H4637" s="3">
        <v>1104</v>
      </c>
      <c r="I4637" s="10" t="str">
        <f t="shared" si="72"/>
        <v>06434</v>
      </c>
    </row>
    <row r="4638" spans="1:9">
      <c r="A4638" s="66"/>
      <c r="C4638" s="66">
        <v>6434</v>
      </c>
      <c r="D4638" s="2" t="s">
        <v>55</v>
      </c>
      <c r="E4638" s="21" t="s">
        <v>1152</v>
      </c>
      <c r="F4638" s="69" t="s">
        <v>56</v>
      </c>
      <c r="G4638" s="3">
        <v>8</v>
      </c>
      <c r="H4638" s="3">
        <v>1076</v>
      </c>
      <c r="I4638" s="10" t="str">
        <f t="shared" si="72"/>
        <v>06434</v>
      </c>
    </row>
    <row r="4639" spans="1:9">
      <c r="A4639" s="66"/>
      <c r="C4639" s="66">
        <v>6434</v>
      </c>
      <c r="D4639" s="2" t="s">
        <v>57</v>
      </c>
      <c r="E4639" s="21" t="s">
        <v>1152</v>
      </c>
      <c r="F4639" s="69" t="s">
        <v>58</v>
      </c>
      <c r="G4639" s="3">
        <v>6</v>
      </c>
      <c r="H4639" s="3"/>
      <c r="I4639" s="10" t="str">
        <f t="shared" si="72"/>
        <v>06434</v>
      </c>
    </row>
    <row r="4640" spans="1:9">
      <c r="A4640" s="66"/>
      <c r="C4640" s="66">
        <v>6434</v>
      </c>
      <c r="D4640" s="2" t="s">
        <v>59</v>
      </c>
      <c r="E4640" s="21" t="s">
        <v>1152</v>
      </c>
      <c r="F4640" s="69" t="s">
        <v>60</v>
      </c>
      <c r="G4640" s="3">
        <v>15</v>
      </c>
      <c r="H4640" s="3">
        <v>2135</v>
      </c>
      <c r="I4640" s="10" t="str">
        <f t="shared" si="72"/>
        <v>06434</v>
      </c>
    </row>
    <row r="4641" spans="1:9">
      <c r="A4641" s="66"/>
      <c r="C4641" s="66">
        <v>6434</v>
      </c>
      <c r="D4641" s="2" t="s">
        <v>61</v>
      </c>
      <c r="E4641" s="20" t="s">
        <v>1151</v>
      </c>
      <c r="F4641" s="69" t="s">
        <v>62</v>
      </c>
      <c r="G4641" s="3"/>
      <c r="H4641" s="3"/>
      <c r="I4641" s="10" t="str">
        <f t="shared" si="72"/>
        <v>06434</v>
      </c>
    </row>
    <row r="4642" spans="1:9">
      <c r="A4642" s="66"/>
      <c r="C4642" s="66">
        <v>6434</v>
      </c>
      <c r="D4642" s="2" t="s">
        <v>63</v>
      </c>
      <c r="E4642" s="20" t="s">
        <v>1151</v>
      </c>
      <c r="F4642" s="69" t="s">
        <v>64</v>
      </c>
      <c r="G4642" s="3">
        <v>1</v>
      </c>
      <c r="H4642" s="3"/>
      <c r="I4642" s="10" t="str">
        <f t="shared" si="72"/>
        <v>06434</v>
      </c>
    </row>
    <row r="4643" spans="1:9">
      <c r="A4643" s="66"/>
      <c r="C4643" s="66">
        <v>6434</v>
      </c>
      <c r="D4643" s="2" t="s">
        <v>65</v>
      </c>
      <c r="E4643" s="19" t="s">
        <v>1150</v>
      </c>
      <c r="F4643" s="69" t="s">
        <v>66</v>
      </c>
      <c r="G4643" s="3">
        <v>1</v>
      </c>
      <c r="H4643" s="3"/>
      <c r="I4643" s="10" t="str">
        <f t="shared" si="72"/>
        <v>06434</v>
      </c>
    </row>
    <row r="4644" spans="1:9">
      <c r="A4644" s="66"/>
      <c r="C4644" s="66">
        <v>6434</v>
      </c>
      <c r="D4644" s="2" t="s">
        <v>67</v>
      </c>
      <c r="E4644" s="22" t="s">
        <v>1153</v>
      </c>
      <c r="F4644" s="69" t="s">
        <v>68</v>
      </c>
      <c r="G4644" s="3">
        <v>5</v>
      </c>
      <c r="H4644" s="3">
        <v>529</v>
      </c>
      <c r="I4644" s="10" t="str">
        <f t="shared" si="72"/>
        <v>06434</v>
      </c>
    </row>
    <row r="4645" spans="1:9">
      <c r="A4645" s="66"/>
      <c r="C4645" s="66">
        <v>6434</v>
      </c>
      <c r="D4645" s="2" t="s">
        <v>69</v>
      </c>
      <c r="E4645" s="21" t="s">
        <v>1152</v>
      </c>
      <c r="F4645" s="69" t="s">
        <v>70</v>
      </c>
      <c r="G4645" s="3">
        <v>2</v>
      </c>
      <c r="H4645" s="3"/>
      <c r="I4645" s="10" t="str">
        <f t="shared" si="72"/>
        <v>06434</v>
      </c>
    </row>
    <row r="4646" spans="1:9">
      <c r="A4646" s="66"/>
      <c r="C4646" s="66">
        <v>6434</v>
      </c>
      <c r="E4646" s="71"/>
      <c r="F4646" s="69" t="s">
        <v>71</v>
      </c>
      <c r="G4646" s="3">
        <v>70</v>
      </c>
      <c r="H4646" s="3">
        <v>10452</v>
      </c>
      <c r="I4646" s="10" t="str">
        <f t="shared" si="72"/>
        <v>06434</v>
      </c>
    </row>
    <row r="4647" spans="1:9">
      <c r="A4647" s="65" t="s">
        <v>359</v>
      </c>
      <c r="B4647" s="2" t="s">
        <v>360</v>
      </c>
      <c r="C4647" s="65">
        <v>6435</v>
      </c>
      <c r="D4647" s="2" t="s">
        <v>9</v>
      </c>
      <c r="E4647" s="14" t="s">
        <v>1144</v>
      </c>
      <c r="F4647" s="69" t="s">
        <v>10</v>
      </c>
      <c r="G4647" s="3">
        <v>4</v>
      </c>
      <c r="H4647" s="3"/>
      <c r="I4647" s="10" t="str">
        <f t="shared" si="72"/>
        <v>06435</v>
      </c>
    </row>
    <row r="4648" spans="1:9">
      <c r="A4648" s="66"/>
      <c r="C4648" s="66">
        <v>6435</v>
      </c>
      <c r="D4648" s="2" t="s">
        <v>11</v>
      </c>
      <c r="E4648" s="14" t="s">
        <v>1144</v>
      </c>
      <c r="F4648" s="69" t="s">
        <v>12</v>
      </c>
      <c r="G4648" s="3"/>
      <c r="H4648" s="3"/>
      <c r="I4648" s="10" t="str">
        <f t="shared" si="72"/>
        <v>06435</v>
      </c>
    </row>
    <row r="4649" spans="1:9">
      <c r="A4649" s="66"/>
      <c r="C4649" s="66">
        <v>6435</v>
      </c>
      <c r="D4649" s="2" t="s">
        <v>13</v>
      </c>
      <c r="E4649" s="14" t="s">
        <v>1144</v>
      </c>
      <c r="F4649" s="69" t="s">
        <v>14</v>
      </c>
      <c r="G4649" s="3"/>
      <c r="H4649" s="3"/>
      <c r="I4649" s="10" t="str">
        <f t="shared" si="72"/>
        <v>06435</v>
      </c>
    </row>
    <row r="4650" spans="1:9">
      <c r="A4650" s="66"/>
      <c r="C4650" s="66">
        <v>6435</v>
      </c>
      <c r="D4650" s="2" t="s">
        <v>15</v>
      </c>
      <c r="E4650" s="15" t="s">
        <v>1145</v>
      </c>
      <c r="F4650" s="69" t="s">
        <v>16</v>
      </c>
      <c r="G4650" s="3"/>
      <c r="H4650" s="3"/>
      <c r="I4650" s="10" t="str">
        <f t="shared" si="72"/>
        <v>06435</v>
      </c>
    </row>
    <row r="4651" spans="1:9">
      <c r="A4651" s="66"/>
      <c r="C4651" s="66">
        <v>6435</v>
      </c>
      <c r="D4651" s="2" t="s">
        <v>17</v>
      </c>
      <c r="E4651" s="14" t="s">
        <v>1144</v>
      </c>
      <c r="F4651" s="69" t="s">
        <v>18</v>
      </c>
      <c r="G4651" s="3">
        <v>4</v>
      </c>
      <c r="H4651" s="3"/>
      <c r="I4651" s="10" t="str">
        <f t="shared" si="72"/>
        <v>06435</v>
      </c>
    </row>
    <row r="4652" spans="1:9">
      <c r="A4652" s="66"/>
      <c r="C4652" s="66">
        <v>6435</v>
      </c>
      <c r="D4652" s="2" t="s">
        <v>19</v>
      </c>
      <c r="E4652" s="14" t="s">
        <v>1144</v>
      </c>
      <c r="F4652" s="69" t="s">
        <v>20</v>
      </c>
      <c r="G4652" s="3"/>
      <c r="H4652" s="3"/>
      <c r="I4652" s="10" t="str">
        <f t="shared" si="72"/>
        <v>06435</v>
      </c>
    </row>
    <row r="4653" spans="1:9">
      <c r="A4653" s="66"/>
      <c r="C4653" s="66">
        <v>6435</v>
      </c>
      <c r="D4653" s="2" t="s">
        <v>21</v>
      </c>
      <c r="E4653" s="4"/>
      <c r="F4653" s="69" t="s">
        <v>22</v>
      </c>
      <c r="G4653" s="3">
        <v>207</v>
      </c>
      <c r="H4653" s="3"/>
      <c r="I4653" s="10" t="str">
        <f t="shared" si="72"/>
        <v>06435</v>
      </c>
    </row>
    <row r="4654" spans="1:9">
      <c r="A4654" s="66"/>
      <c r="C4654" s="66">
        <v>6435</v>
      </c>
      <c r="D4654" s="2" t="s">
        <v>23</v>
      </c>
      <c r="E4654" s="17" t="s">
        <v>1147</v>
      </c>
      <c r="F4654" s="69" t="s">
        <v>24</v>
      </c>
      <c r="G4654" s="3">
        <v>17</v>
      </c>
      <c r="H4654" s="3">
        <v>872</v>
      </c>
      <c r="I4654" s="10" t="str">
        <f t="shared" si="72"/>
        <v>06435</v>
      </c>
    </row>
    <row r="4655" spans="1:9">
      <c r="A4655" s="66"/>
      <c r="C4655" s="66">
        <v>6435</v>
      </c>
      <c r="D4655" s="2" t="s">
        <v>25</v>
      </c>
      <c r="E4655" s="17" t="s">
        <v>1147</v>
      </c>
      <c r="F4655" s="69" t="s">
        <v>26</v>
      </c>
      <c r="G4655" s="3">
        <v>1</v>
      </c>
      <c r="H4655" s="3"/>
      <c r="I4655" s="10" t="str">
        <f t="shared" si="72"/>
        <v>06435</v>
      </c>
    </row>
    <row r="4656" spans="1:9">
      <c r="A4656" s="66"/>
      <c r="C4656" s="66">
        <v>6435</v>
      </c>
      <c r="D4656" s="2" t="s">
        <v>27</v>
      </c>
      <c r="E4656" s="17" t="s">
        <v>1147</v>
      </c>
      <c r="F4656" s="69" t="s">
        <v>28</v>
      </c>
      <c r="G4656" s="3"/>
      <c r="H4656" s="3"/>
      <c r="I4656" s="10" t="str">
        <f t="shared" si="72"/>
        <v>06435</v>
      </c>
    </row>
    <row r="4657" spans="1:9">
      <c r="A4657" s="66"/>
      <c r="C4657" s="66">
        <v>6435</v>
      </c>
      <c r="D4657" s="2" t="s">
        <v>29</v>
      </c>
      <c r="E4657" s="18" t="s">
        <v>1148</v>
      </c>
      <c r="F4657" s="69" t="s">
        <v>30</v>
      </c>
      <c r="G4657" s="3">
        <v>1</v>
      </c>
      <c r="H4657" s="3"/>
      <c r="I4657" s="10" t="str">
        <f t="shared" si="72"/>
        <v>06435</v>
      </c>
    </row>
    <row r="4658" spans="1:9">
      <c r="A4658" s="66"/>
      <c r="C4658" s="66">
        <v>6435</v>
      </c>
      <c r="D4658" s="2" t="s">
        <v>31</v>
      </c>
      <c r="E4658" s="18" t="s">
        <v>1148</v>
      </c>
      <c r="F4658" s="69" t="s">
        <v>32</v>
      </c>
      <c r="G4658" s="3"/>
      <c r="H4658" s="3"/>
      <c r="I4658" s="10" t="str">
        <f t="shared" si="72"/>
        <v>06435</v>
      </c>
    </row>
    <row r="4659" spans="1:9">
      <c r="A4659" s="66"/>
      <c r="C4659" s="66">
        <v>6435</v>
      </c>
      <c r="D4659" s="2" t="s">
        <v>33</v>
      </c>
      <c r="E4659" s="18" t="s">
        <v>1148</v>
      </c>
      <c r="F4659" s="69" t="s">
        <v>34</v>
      </c>
      <c r="G4659" s="3"/>
      <c r="H4659" s="3"/>
      <c r="I4659" s="10" t="str">
        <f t="shared" si="72"/>
        <v>06435</v>
      </c>
    </row>
    <row r="4660" spans="1:9">
      <c r="A4660" s="66"/>
      <c r="C4660" s="66">
        <v>6435</v>
      </c>
      <c r="D4660" s="2" t="s">
        <v>35</v>
      </c>
      <c r="E4660" s="19" t="s">
        <v>1150</v>
      </c>
      <c r="F4660" s="69" t="s">
        <v>36</v>
      </c>
      <c r="G4660" s="3">
        <v>10</v>
      </c>
      <c r="H4660" s="3">
        <v>941</v>
      </c>
      <c r="I4660" s="10" t="str">
        <f t="shared" si="72"/>
        <v>06435</v>
      </c>
    </row>
    <row r="4661" spans="1:9">
      <c r="A4661" s="66"/>
      <c r="C4661" s="66">
        <v>6435</v>
      </c>
      <c r="D4661" s="2" t="s">
        <v>37</v>
      </c>
      <c r="E4661" s="23" t="s">
        <v>1149</v>
      </c>
      <c r="F4661" s="69" t="s">
        <v>38</v>
      </c>
      <c r="G4661" s="3">
        <v>8</v>
      </c>
      <c r="H4661" s="3">
        <v>871</v>
      </c>
      <c r="I4661" s="10" t="str">
        <f t="shared" si="72"/>
        <v>06435</v>
      </c>
    </row>
    <row r="4662" spans="1:9">
      <c r="A4662" s="66"/>
      <c r="C4662" s="66">
        <v>6435</v>
      </c>
      <c r="D4662" s="2" t="s">
        <v>39</v>
      </c>
      <c r="E4662" s="23" t="s">
        <v>1149</v>
      </c>
      <c r="F4662" s="69" t="s">
        <v>40</v>
      </c>
      <c r="G4662" s="3">
        <v>8</v>
      </c>
      <c r="H4662" s="3">
        <v>450</v>
      </c>
      <c r="I4662" s="10" t="str">
        <f t="shared" si="72"/>
        <v>06435</v>
      </c>
    </row>
    <row r="4663" spans="1:9">
      <c r="A4663" s="66"/>
      <c r="C4663" s="66">
        <v>6435</v>
      </c>
      <c r="D4663" s="2" t="s">
        <v>41</v>
      </c>
      <c r="E4663" s="16" t="s">
        <v>1146</v>
      </c>
      <c r="F4663" s="69" t="s">
        <v>42</v>
      </c>
      <c r="G4663" s="3"/>
      <c r="H4663" s="3"/>
      <c r="I4663" s="10" t="str">
        <f t="shared" si="72"/>
        <v>06435</v>
      </c>
    </row>
    <row r="4664" spans="1:9">
      <c r="A4664" s="66"/>
      <c r="C4664" s="66">
        <v>6435</v>
      </c>
      <c r="D4664" s="2" t="s">
        <v>43</v>
      </c>
      <c r="E4664" s="16" t="s">
        <v>1146</v>
      </c>
      <c r="F4664" s="69" t="s">
        <v>44</v>
      </c>
      <c r="G4664" s="3">
        <v>11</v>
      </c>
      <c r="H4664" s="3">
        <v>2143</v>
      </c>
      <c r="I4664" s="10" t="str">
        <f t="shared" si="72"/>
        <v>06435</v>
      </c>
    </row>
    <row r="4665" spans="1:9">
      <c r="A4665" s="66"/>
      <c r="C4665" s="66">
        <v>6435</v>
      </c>
      <c r="D4665" s="2" t="s">
        <v>45</v>
      </c>
      <c r="E4665" s="16" t="s">
        <v>1146</v>
      </c>
      <c r="F4665" s="69" t="s">
        <v>46</v>
      </c>
      <c r="G4665" s="3">
        <v>2</v>
      </c>
      <c r="H4665" s="3"/>
      <c r="I4665" s="10" t="str">
        <f t="shared" si="72"/>
        <v>06435</v>
      </c>
    </row>
    <row r="4666" spans="1:9">
      <c r="A4666" s="66"/>
      <c r="C4666" s="66">
        <v>6435</v>
      </c>
      <c r="D4666" s="2" t="s">
        <v>47</v>
      </c>
      <c r="E4666" s="16" t="s">
        <v>1146</v>
      </c>
      <c r="F4666" s="69" t="s">
        <v>48</v>
      </c>
      <c r="G4666" s="3">
        <v>25</v>
      </c>
      <c r="H4666" s="3">
        <v>5729</v>
      </c>
      <c r="I4666" s="10" t="str">
        <f t="shared" si="72"/>
        <v>06435</v>
      </c>
    </row>
    <row r="4667" spans="1:9">
      <c r="A4667" s="66"/>
      <c r="C4667" s="66">
        <v>6435</v>
      </c>
      <c r="D4667" s="2" t="s">
        <v>49</v>
      </c>
      <c r="E4667" s="14" t="s">
        <v>1144</v>
      </c>
      <c r="F4667" s="69" t="s">
        <v>50</v>
      </c>
      <c r="G4667" s="3">
        <v>10</v>
      </c>
      <c r="H4667" s="3">
        <v>493</v>
      </c>
      <c r="I4667" s="10" t="str">
        <f t="shared" si="72"/>
        <v>06435</v>
      </c>
    </row>
    <row r="4668" spans="1:9">
      <c r="A4668" s="66"/>
      <c r="C4668" s="66">
        <v>6435</v>
      </c>
      <c r="D4668" s="2" t="s">
        <v>51</v>
      </c>
      <c r="E4668" s="15" t="s">
        <v>1145</v>
      </c>
      <c r="F4668" s="69" t="s">
        <v>52</v>
      </c>
      <c r="G4668" s="3">
        <v>6</v>
      </c>
      <c r="H4668" s="3"/>
      <c r="I4668" s="10" t="str">
        <f t="shared" si="72"/>
        <v>06435</v>
      </c>
    </row>
    <row r="4669" spans="1:9">
      <c r="A4669" s="66"/>
      <c r="C4669" s="66">
        <v>6435</v>
      </c>
      <c r="D4669" s="2" t="s">
        <v>53</v>
      </c>
      <c r="E4669" s="15" t="s">
        <v>1145</v>
      </c>
      <c r="F4669" s="69" t="s">
        <v>54</v>
      </c>
      <c r="G4669" s="3">
        <v>33</v>
      </c>
      <c r="H4669" s="3">
        <v>2479</v>
      </c>
      <c r="I4669" s="10" t="str">
        <f t="shared" si="72"/>
        <v>06435</v>
      </c>
    </row>
    <row r="4670" spans="1:9">
      <c r="A4670" s="66"/>
      <c r="C4670" s="66">
        <v>6435</v>
      </c>
      <c r="D4670" s="2" t="s">
        <v>55</v>
      </c>
      <c r="E4670" s="21" t="s">
        <v>1152</v>
      </c>
      <c r="F4670" s="69" t="s">
        <v>56</v>
      </c>
      <c r="G4670" s="3">
        <v>7</v>
      </c>
      <c r="H4670" s="3">
        <v>504</v>
      </c>
      <c r="I4670" s="10" t="str">
        <f t="shared" si="72"/>
        <v>06435</v>
      </c>
    </row>
    <row r="4671" spans="1:9">
      <c r="A4671" s="66"/>
      <c r="C4671" s="66">
        <v>6435</v>
      </c>
      <c r="D4671" s="2" t="s">
        <v>57</v>
      </c>
      <c r="E4671" s="21" t="s">
        <v>1152</v>
      </c>
      <c r="F4671" s="69" t="s">
        <v>58</v>
      </c>
      <c r="G4671" s="3">
        <v>16</v>
      </c>
      <c r="H4671" s="3">
        <v>2168</v>
      </c>
      <c r="I4671" s="10" t="str">
        <f t="shared" si="72"/>
        <v>06435</v>
      </c>
    </row>
    <row r="4672" spans="1:9">
      <c r="A4672" s="66"/>
      <c r="C4672" s="66">
        <v>6435</v>
      </c>
      <c r="D4672" s="2" t="s">
        <v>59</v>
      </c>
      <c r="E4672" s="21" t="s">
        <v>1152</v>
      </c>
      <c r="F4672" s="69" t="s">
        <v>60</v>
      </c>
      <c r="G4672" s="3">
        <v>31</v>
      </c>
      <c r="H4672" s="3">
        <v>2699</v>
      </c>
      <c r="I4672" s="10" t="str">
        <f t="shared" si="72"/>
        <v>06435</v>
      </c>
    </row>
    <row r="4673" spans="1:9">
      <c r="A4673" s="66"/>
      <c r="C4673" s="66">
        <v>6435</v>
      </c>
      <c r="D4673" s="2" t="s">
        <v>61</v>
      </c>
      <c r="E4673" s="20" t="s">
        <v>1151</v>
      </c>
      <c r="F4673" s="69" t="s">
        <v>62</v>
      </c>
      <c r="G4673" s="3">
        <v>6</v>
      </c>
      <c r="H4673" s="3">
        <v>1615</v>
      </c>
      <c r="I4673" s="10" t="str">
        <f t="shared" si="72"/>
        <v>06435</v>
      </c>
    </row>
    <row r="4674" spans="1:9">
      <c r="A4674" s="66"/>
      <c r="C4674" s="66">
        <v>6435</v>
      </c>
      <c r="D4674" s="2" t="s">
        <v>63</v>
      </c>
      <c r="E4674" s="20" t="s">
        <v>1151</v>
      </c>
      <c r="F4674" s="69" t="s">
        <v>64</v>
      </c>
      <c r="G4674" s="3"/>
      <c r="H4674" s="3"/>
      <c r="I4674" s="10" t="str">
        <f t="shared" si="72"/>
        <v>06435</v>
      </c>
    </row>
    <row r="4675" spans="1:9">
      <c r="A4675" s="66"/>
      <c r="C4675" s="66">
        <v>6435</v>
      </c>
      <c r="D4675" s="2" t="s">
        <v>65</v>
      </c>
      <c r="E4675" s="19" t="s">
        <v>1150</v>
      </c>
      <c r="F4675" s="69" t="s">
        <v>66</v>
      </c>
      <c r="G4675" s="3">
        <v>3</v>
      </c>
      <c r="H4675" s="3"/>
      <c r="I4675" s="10" t="str">
        <f t="shared" si="72"/>
        <v>06435</v>
      </c>
    </row>
    <row r="4676" spans="1:9">
      <c r="A4676" s="66"/>
      <c r="C4676" s="66">
        <v>6435</v>
      </c>
      <c r="D4676" s="2" t="s">
        <v>67</v>
      </c>
      <c r="E4676" s="22" t="s">
        <v>1153</v>
      </c>
      <c r="F4676" s="69" t="s">
        <v>68</v>
      </c>
      <c r="G4676" s="3">
        <v>5</v>
      </c>
      <c r="H4676" s="3"/>
      <c r="I4676" s="10" t="str">
        <f t="shared" si="72"/>
        <v>06435</v>
      </c>
    </row>
    <row r="4677" spans="1:9">
      <c r="A4677" s="66"/>
      <c r="C4677" s="66">
        <v>6435</v>
      </c>
      <c r="D4677" s="2" t="s">
        <v>69</v>
      </c>
      <c r="E4677" s="21" t="s">
        <v>1152</v>
      </c>
      <c r="F4677" s="69" t="s">
        <v>70</v>
      </c>
      <c r="G4677" s="3">
        <v>7</v>
      </c>
      <c r="H4677" s="3">
        <v>408</v>
      </c>
      <c r="I4677" s="10" t="str">
        <f t="shared" si="72"/>
        <v>06435</v>
      </c>
    </row>
    <row r="4678" spans="1:9">
      <c r="A4678" s="66"/>
      <c r="C4678" s="66">
        <v>6435</v>
      </c>
      <c r="E4678" s="71"/>
      <c r="F4678" s="69" t="s">
        <v>71</v>
      </c>
      <c r="G4678" s="3">
        <v>211</v>
      </c>
      <c r="H4678" s="3">
        <v>27955</v>
      </c>
      <c r="I4678" s="10" t="str">
        <f t="shared" si="72"/>
        <v>06435</v>
      </c>
    </row>
    <row r="4679" spans="1:9">
      <c r="A4679" s="65" t="s">
        <v>361</v>
      </c>
      <c r="B4679" s="2" t="s">
        <v>362</v>
      </c>
      <c r="C4679" s="65">
        <v>6436</v>
      </c>
      <c r="D4679" s="2" t="s">
        <v>9</v>
      </c>
      <c r="E4679" s="14" t="s">
        <v>1144</v>
      </c>
      <c r="F4679" s="69" t="s">
        <v>10</v>
      </c>
      <c r="G4679" s="3"/>
      <c r="H4679" s="3"/>
      <c r="I4679" s="10" t="str">
        <f t="shared" si="72"/>
        <v>06436</v>
      </c>
    </row>
    <row r="4680" spans="1:9">
      <c r="A4680" s="66"/>
      <c r="C4680" s="66">
        <v>6436</v>
      </c>
      <c r="D4680" s="2" t="s">
        <v>11</v>
      </c>
      <c r="E4680" s="14" t="s">
        <v>1144</v>
      </c>
      <c r="F4680" s="69" t="s">
        <v>12</v>
      </c>
      <c r="G4680" s="3"/>
      <c r="H4680" s="3"/>
      <c r="I4680" s="10" t="str">
        <f t="shared" si="72"/>
        <v>06436</v>
      </c>
    </row>
    <row r="4681" spans="1:9">
      <c r="A4681" s="66"/>
      <c r="C4681" s="66">
        <v>6436</v>
      </c>
      <c r="D4681" s="2" t="s">
        <v>13</v>
      </c>
      <c r="E4681" s="14" t="s">
        <v>1144</v>
      </c>
      <c r="F4681" s="69" t="s">
        <v>14</v>
      </c>
      <c r="G4681" s="3"/>
      <c r="H4681" s="3"/>
      <c r="I4681" s="10" t="str">
        <f t="shared" ref="I4681:I4744" si="73">IF(A4681="",I4680,A4681)</f>
        <v>06436</v>
      </c>
    </row>
    <row r="4682" spans="1:9">
      <c r="A4682" s="66"/>
      <c r="C4682" s="66">
        <v>6436</v>
      </c>
      <c r="D4682" s="2" t="s">
        <v>15</v>
      </c>
      <c r="E4682" s="15" t="s">
        <v>1145</v>
      </c>
      <c r="F4682" s="69" t="s">
        <v>16</v>
      </c>
      <c r="G4682" s="3"/>
      <c r="H4682" s="3"/>
      <c r="I4682" s="10" t="str">
        <f t="shared" si="73"/>
        <v>06436</v>
      </c>
    </row>
    <row r="4683" spans="1:9">
      <c r="A4683" s="66"/>
      <c r="C4683" s="66">
        <v>6436</v>
      </c>
      <c r="D4683" s="2" t="s">
        <v>17</v>
      </c>
      <c r="E4683" s="14" t="s">
        <v>1144</v>
      </c>
      <c r="F4683" s="69" t="s">
        <v>18</v>
      </c>
      <c r="G4683" s="3"/>
      <c r="H4683" s="3"/>
      <c r="I4683" s="10" t="str">
        <f t="shared" si="73"/>
        <v>06436</v>
      </c>
    </row>
    <row r="4684" spans="1:9">
      <c r="A4684" s="66"/>
      <c r="C4684" s="66">
        <v>6436</v>
      </c>
      <c r="D4684" s="2" t="s">
        <v>19</v>
      </c>
      <c r="E4684" s="14" t="s">
        <v>1144</v>
      </c>
      <c r="F4684" s="69" t="s">
        <v>20</v>
      </c>
      <c r="G4684" s="3"/>
      <c r="H4684" s="3"/>
      <c r="I4684" s="10" t="str">
        <f t="shared" si="73"/>
        <v>06436</v>
      </c>
    </row>
    <row r="4685" spans="1:9">
      <c r="A4685" s="66"/>
      <c r="C4685" s="66">
        <v>6436</v>
      </c>
      <c r="D4685" s="2" t="s">
        <v>21</v>
      </c>
      <c r="E4685" s="4"/>
      <c r="F4685" s="69" t="s">
        <v>22</v>
      </c>
      <c r="G4685" s="3">
        <v>70</v>
      </c>
      <c r="H4685" s="3">
        <v>7229</v>
      </c>
      <c r="I4685" s="10" t="str">
        <f t="shared" si="73"/>
        <v>06436</v>
      </c>
    </row>
    <row r="4686" spans="1:9">
      <c r="A4686" s="66"/>
      <c r="C4686" s="66">
        <v>6436</v>
      </c>
      <c r="D4686" s="2" t="s">
        <v>23</v>
      </c>
      <c r="E4686" s="17" t="s">
        <v>1147</v>
      </c>
      <c r="F4686" s="69" t="s">
        <v>24</v>
      </c>
      <c r="G4686" s="3">
        <v>9</v>
      </c>
      <c r="H4686" s="3">
        <v>414</v>
      </c>
      <c r="I4686" s="10" t="str">
        <f t="shared" si="73"/>
        <v>06436</v>
      </c>
    </row>
    <row r="4687" spans="1:9">
      <c r="A4687" s="66"/>
      <c r="C4687" s="66">
        <v>6436</v>
      </c>
      <c r="D4687" s="2" t="s">
        <v>25</v>
      </c>
      <c r="E4687" s="17" t="s">
        <v>1147</v>
      </c>
      <c r="F4687" s="69" t="s">
        <v>26</v>
      </c>
      <c r="G4687" s="3">
        <v>1</v>
      </c>
      <c r="H4687" s="3"/>
      <c r="I4687" s="10" t="str">
        <f t="shared" si="73"/>
        <v>06436</v>
      </c>
    </row>
    <row r="4688" spans="1:9">
      <c r="A4688" s="66"/>
      <c r="C4688" s="66">
        <v>6436</v>
      </c>
      <c r="D4688" s="2" t="s">
        <v>27</v>
      </c>
      <c r="E4688" s="17" t="s">
        <v>1147</v>
      </c>
      <c r="F4688" s="69" t="s">
        <v>28</v>
      </c>
      <c r="G4688" s="3"/>
      <c r="H4688" s="3"/>
      <c r="I4688" s="10" t="str">
        <f t="shared" si="73"/>
        <v>06436</v>
      </c>
    </row>
    <row r="4689" spans="1:9">
      <c r="A4689" s="66"/>
      <c r="C4689" s="66">
        <v>6436</v>
      </c>
      <c r="D4689" s="2" t="s">
        <v>29</v>
      </c>
      <c r="E4689" s="18" t="s">
        <v>1148</v>
      </c>
      <c r="F4689" s="69" t="s">
        <v>30</v>
      </c>
      <c r="G4689" s="3"/>
      <c r="H4689" s="3"/>
      <c r="I4689" s="10" t="str">
        <f t="shared" si="73"/>
        <v>06436</v>
      </c>
    </row>
    <row r="4690" spans="1:9">
      <c r="A4690" s="66"/>
      <c r="C4690" s="66">
        <v>6436</v>
      </c>
      <c r="D4690" s="2" t="s">
        <v>31</v>
      </c>
      <c r="E4690" s="18" t="s">
        <v>1148</v>
      </c>
      <c r="F4690" s="69" t="s">
        <v>32</v>
      </c>
      <c r="G4690" s="3"/>
      <c r="H4690" s="3"/>
      <c r="I4690" s="10" t="str">
        <f t="shared" si="73"/>
        <v>06436</v>
      </c>
    </row>
    <row r="4691" spans="1:9">
      <c r="A4691" s="66"/>
      <c r="C4691" s="66">
        <v>6436</v>
      </c>
      <c r="D4691" s="2" t="s">
        <v>33</v>
      </c>
      <c r="E4691" s="18" t="s">
        <v>1148</v>
      </c>
      <c r="F4691" s="69" t="s">
        <v>34</v>
      </c>
      <c r="G4691" s="3">
        <v>1</v>
      </c>
      <c r="H4691" s="3"/>
      <c r="I4691" s="10" t="str">
        <f t="shared" si="73"/>
        <v>06436</v>
      </c>
    </row>
    <row r="4692" spans="1:9">
      <c r="A4692" s="66"/>
      <c r="C4692" s="66">
        <v>6436</v>
      </c>
      <c r="D4692" s="2" t="s">
        <v>35</v>
      </c>
      <c r="E4692" s="19" t="s">
        <v>1150</v>
      </c>
      <c r="F4692" s="69" t="s">
        <v>36</v>
      </c>
      <c r="G4692" s="3">
        <v>1</v>
      </c>
      <c r="H4692" s="3"/>
      <c r="I4692" s="10" t="str">
        <f t="shared" si="73"/>
        <v>06436</v>
      </c>
    </row>
    <row r="4693" spans="1:9">
      <c r="A4693" s="66"/>
      <c r="C4693" s="66">
        <v>6436</v>
      </c>
      <c r="D4693" s="2" t="s">
        <v>37</v>
      </c>
      <c r="E4693" s="23" t="s">
        <v>1149</v>
      </c>
      <c r="F4693" s="69" t="s">
        <v>38</v>
      </c>
      <c r="G4693" s="3">
        <v>3</v>
      </c>
      <c r="H4693" s="3"/>
      <c r="I4693" s="10" t="str">
        <f t="shared" si="73"/>
        <v>06436</v>
      </c>
    </row>
    <row r="4694" spans="1:9">
      <c r="A4694" s="66"/>
      <c r="C4694" s="66">
        <v>6436</v>
      </c>
      <c r="D4694" s="2" t="s">
        <v>39</v>
      </c>
      <c r="E4694" s="23" t="s">
        <v>1149</v>
      </c>
      <c r="F4694" s="69" t="s">
        <v>40</v>
      </c>
      <c r="G4694" s="3">
        <v>3</v>
      </c>
      <c r="H4694" s="3"/>
      <c r="I4694" s="10" t="str">
        <f t="shared" si="73"/>
        <v>06436</v>
      </c>
    </row>
    <row r="4695" spans="1:9">
      <c r="A4695" s="66"/>
      <c r="C4695" s="66">
        <v>6436</v>
      </c>
      <c r="D4695" s="2" t="s">
        <v>41</v>
      </c>
      <c r="E4695" s="16" t="s">
        <v>1146</v>
      </c>
      <c r="F4695" s="69" t="s">
        <v>42</v>
      </c>
      <c r="G4695" s="3"/>
      <c r="H4695" s="3"/>
      <c r="I4695" s="10" t="str">
        <f t="shared" si="73"/>
        <v>06436</v>
      </c>
    </row>
    <row r="4696" spans="1:9">
      <c r="A4696" s="66"/>
      <c r="C4696" s="66">
        <v>6436</v>
      </c>
      <c r="D4696" s="2" t="s">
        <v>43</v>
      </c>
      <c r="E4696" s="16" t="s">
        <v>1146</v>
      </c>
      <c r="F4696" s="69" t="s">
        <v>44</v>
      </c>
      <c r="G4696" s="3">
        <v>9</v>
      </c>
      <c r="H4696" s="3"/>
      <c r="I4696" s="10" t="str">
        <f t="shared" si="73"/>
        <v>06436</v>
      </c>
    </row>
    <row r="4697" spans="1:9">
      <c r="A4697" s="66"/>
      <c r="C4697" s="66">
        <v>6436</v>
      </c>
      <c r="D4697" s="2" t="s">
        <v>45</v>
      </c>
      <c r="E4697" s="16" t="s">
        <v>1146</v>
      </c>
      <c r="F4697" s="69" t="s">
        <v>46</v>
      </c>
      <c r="G4697" s="3">
        <v>1</v>
      </c>
      <c r="H4697" s="3"/>
      <c r="I4697" s="10" t="str">
        <f t="shared" si="73"/>
        <v>06436</v>
      </c>
    </row>
    <row r="4698" spans="1:9">
      <c r="A4698" s="66"/>
      <c r="C4698" s="66">
        <v>6436</v>
      </c>
      <c r="D4698" s="2" t="s">
        <v>47</v>
      </c>
      <c r="E4698" s="16" t="s">
        <v>1146</v>
      </c>
      <c r="F4698" s="69" t="s">
        <v>48</v>
      </c>
      <c r="G4698" s="3">
        <v>2</v>
      </c>
      <c r="H4698" s="3"/>
      <c r="I4698" s="10" t="str">
        <f t="shared" si="73"/>
        <v>06436</v>
      </c>
    </row>
    <row r="4699" spans="1:9">
      <c r="A4699" s="66"/>
      <c r="C4699" s="66">
        <v>6436</v>
      </c>
      <c r="D4699" s="2" t="s">
        <v>49</v>
      </c>
      <c r="E4699" s="14" t="s">
        <v>1144</v>
      </c>
      <c r="F4699" s="69" t="s">
        <v>50</v>
      </c>
      <c r="G4699" s="3">
        <v>4</v>
      </c>
      <c r="H4699" s="3"/>
      <c r="I4699" s="10" t="str">
        <f t="shared" si="73"/>
        <v>06436</v>
      </c>
    </row>
    <row r="4700" spans="1:9">
      <c r="A4700" s="66"/>
      <c r="C4700" s="66">
        <v>6436</v>
      </c>
      <c r="D4700" s="2" t="s">
        <v>51</v>
      </c>
      <c r="E4700" s="15" t="s">
        <v>1145</v>
      </c>
      <c r="F4700" s="69" t="s">
        <v>52</v>
      </c>
      <c r="G4700" s="3">
        <v>1</v>
      </c>
      <c r="H4700" s="3"/>
      <c r="I4700" s="10" t="str">
        <f t="shared" si="73"/>
        <v>06436</v>
      </c>
    </row>
    <row r="4701" spans="1:9">
      <c r="A4701" s="66"/>
      <c r="C4701" s="66">
        <v>6436</v>
      </c>
      <c r="D4701" s="2" t="s">
        <v>53</v>
      </c>
      <c r="E4701" s="15" t="s">
        <v>1145</v>
      </c>
      <c r="F4701" s="69" t="s">
        <v>54</v>
      </c>
      <c r="G4701" s="3">
        <v>7</v>
      </c>
      <c r="H4701" s="3">
        <v>618</v>
      </c>
      <c r="I4701" s="10" t="str">
        <f t="shared" si="73"/>
        <v>06436</v>
      </c>
    </row>
    <row r="4702" spans="1:9">
      <c r="A4702" s="66"/>
      <c r="C4702" s="66">
        <v>6436</v>
      </c>
      <c r="D4702" s="2" t="s">
        <v>55</v>
      </c>
      <c r="E4702" s="21" t="s">
        <v>1152</v>
      </c>
      <c r="F4702" s="69" t="s">
        <v>56</v>
      </c>
      <c r="G4702" s="3">
        <v>6</v>
      </c>
      <c r="H4702" s="3">
        <v>1690</v>
      </c>
      <c r="I4702" s="10" t="str">
        <f t="shared" si="73"/>
        <v>06436</v>
      </c>
    </row>
    <row r="4703" spans="1:9">
      <c r="A4703" s="66"/>
      <c r="C4703" s="66">
        <v>6436</v>
      </c>
      <c r="D4703" s="2" t="s">
        <v>57</v>
      </c>
      <c r="E4703" s="21" t="s">
        <v>1152</v>
      </c>
      <c r="F4703" s="69" t="s">
        <v>58</v>
      </c>
      <c r="G4703" s="3">
        <v>4</v>
      </c>
      <c r="H4703" s="3">
        <v>164</v>
      </c>
      <c r="I4703" s="10" t="str">
        <f t="shared" si="73"/>
        <v>06436</v>
      </c>
    </row>
    <row r="4704" spans="1:9">
      <c r="A4704" s="66"/>
      <c r="C4704" s="66">
        <v>6436</v>
      </c>
      <c r="D4704" s="2" t="s">
        <v>59</v>
      </c>
      <c r="E4704" s="21" t="s">
        <v>1152</v>
      </c>
      <c r="F4704" s="69" t="s">
        <v>60</v>
      </c>
      <c r="G4704" s="3">
        <v>11</v>
      </c>
      <c r="H4704" s="3"/>
      <c r="I4704" s="10" t="str">
        <f t="shared" si="73"/>
        <v>06436</v>
      </c>
    </row>
    <row r="4705" spans="1:9">
      <c r="A4705" s="66"/>
      <c r="C4705" s="66">
        <v>6436</v>
      </c>
      <c r="D4705" s="2" t="s">
        <v>61</v>
      </c>
      <c r="E4705" s="20" t="s">
        <v>1151</v>
      </c>
      <c r="F4705" s="69" t="s">
        <v>62</v>
      </c>
      <c r="G4705" s="3"/>
      <c r="H4705" s="3"/>
      <c r="I4705" s="10" t="str">
        <f t="shared" si="73"/>
        <v>06436</v>
      </c>
    </row>
    <row r="4706" spans="1:9">
      <c r="A4706" s="66"/>
      <c r="C4706" s="66">
        <v>6436</v>
      </c>
      <c r="D4706" s="2" t="s">
        <v>63</v>
      </c>
      <c r="E4706" s="20" t="s">
        <v>1151</v>
      </c>
      <c r="F4706" s="69" t="s">
        <v>64</v>
      </c>
      <c r="G4706" s="3"/>
      <c r="H4706" s="3"/>
      <c r="I4706" s="10" t="str">
        <f t="shared" si="73"/>
        <v>06436</v>
      </c>
    </row>
    <row r="4707" spans="1:9">
      <c r="A4707" s="66"/>
      <c r="C4707" s="66">
        <v>6436</v>
      </c>
      <c r="D4707" s="2" t="s">
        <v>65</v>
      </c>
      <c r="E4707" s="19" t="s">
        <v>1150</v>
      </c>
      <c r="F4707" s="69" t="s">
        <v>66</v>
      </c>
      <c r="G4707" s="3">
        <v>2</v>
      </c>
      <c r="H4707" s="3"/>
      <c r="I4707" s="10" t="str">
        <f t="shared" si="73"/>
        <v>06436</v>
      </c>
    </row>
    <row r="4708" spans="1:9">
      <c r="A4708" s="66"/>
      <c r="C4708" s="66">
        <v>6436</v>
      </c>
      <c r="D4708" s="2" t="s">
        <v>67</v>
      </c>
      <c r="E4708" s="22" t="s">
        <v>1153</v>
      </c>
      <c r="F4708" s="69" t="s">
        <v>68</v>
      </c>
      <c r="G4708" s="3">
        <v>1</v>
      </c>
      <c r="H4708" s="3"/>
      <c r="I4708" s="10" t="str">
        <f t="shared" si="73"/>
        <v>06436</v>
      </c>
    </row>
    <row r="4709" spans="1:9">
      <c r="A4709" s="66"/>
      <c r="C4709" s="66">
        <v>6436</v>
      </c>
      <c r="D4709" s="2" t="s">
        <v>69</v>
      </c>
      <c r="E4709" s="21" t="s">
        <v>1152</v>
      </c>
      <c r="F4709" s="69" t="s">
        <v>70</v>
      </c>
      <c r="G4709" s="3">
        <v>4</v>
      </c>
      <c r="H4709" s="3">
        <v>149</v>
      </c>
      <c r="I4709" s="10" t="str">
        <f t="shared" si="73"/>
        <v>06436</v>
      </c>
    </row>
    <row r="4710" spans="1:9">
      <c r="A4710" s="66"/>
      <c r="C4710" s="66">
        <v>6436</v>
      </c>
      <c r="E4710" s="71"/>
      <c r="F4710" s="69" t="s">
        <v>71</v>
      </c>
      <c r="G4710" s="3">
        <v>70</v>
      </c>
      <c r="H4710" s="3">
        <v>7229</v>
      </c>
      <c r="I4710" s="10" t="str">
        <f t="shared" si="73"/>
        <v>06436</v>
      </c>
    </row>
    <row r="4711" spans="1:9">
      <c r="A4711" s="65" t="s">
        <v>363</v>
      </c>
      <c r="B4711" s="2" t="s">
        <v>364</v>
      </c>
      <c r="C4711" s="65">
        <v>6437</v>
      </c>
      <c r="D4711" s="2" t="s">
        <v>9</v>
      </c>
      <c r="E4711" s="14" t="s">
        <v>1144</v>
      </c>
      <c r="F4711" s="69" t="s">
        <v>10</v>
      </c>
      <c r="G4711" s="3"/>
      <c r="H4711" s="3"/>
      <c r="I4711" s="10" t="str">
        <f t="shared" si="73"/>
        <v>06437</v>
      </c>
    </row>
    <row r="4712" spans="1:9">
      <c r="A4712" s="66"/>
      <c r="C4712" s="66">
        <v>6437</v>
      </c>
      <c r="D4712" s="2" t="s">
        <v>11</v>
      </c>
      <c r="E4712" s="14" t="s">
        <v>1144</v>
      </c>
      <c r="F4712" s="69" t="s">
        <v>12</v>
      </c>
      <c r="G4712" s="3"/>
      <c r="H4712" s="3"/>
      <c r="I4712" s="10" t="str">
        <f t="shared" si="73"/>
        <v>06437</v>
      </c>
    </row>
    <row r="4713" spans="1:9">
      <c r="A4713" s="66"/>
      <c r="C4713" s="66">
        <v>6437</v>
      </c>
      <c r="D4713" s="2" t="s">
        <v>13</v>
      </c>
      <c r="E4713" s="14" t="s">
        <v>1144</v>
      </c>
      <c r="F4713" s="69" t="s">
        <v>14</v>
      </c>
      <c r="G4713" s="3"/>
      <c r="H4713" s="3"/>
      <c r="I4713" s="10" t="str">
        <f t="shared" si="73"/>
        <v>06437</v>
      </c>
    </row>
    <row r="4714" spans="1:9">
      <c r="A4714" s="66"/>
      <c r="C4714" s="66">
        <v>6437</v>
      </c>
      <c r="D4714" s="2" t="s">
        <v>15</v>
      </c>
      <c r="E4714" s="15" t="s">
        <v>1145</v>
      </c>
      <c r="F4714" s="69" t="s">
        <v>16</v>
      </c>
      <c r="G4714" s="3"/>
      <c r="H4714" s="3"/>
      <c r="I4714" s="10" t="str">
        <f t="shared" si="73"/>
        <v>06437</v>
      </c>
    </row>
    <row r="4715" spans="1:9">
      <c r="A4715" s="66"/>
      <c r="C4715" s="66">
        <v>6437</v>
      </c>
      <c r="D4715" s="2" t="s">
        <v>17</v>
      </c>
      <c r="E4715" s="14" t="s">
        <v>1144</v>
      </c>
      <c r="F4715" s="69" t="s">
        <v>18</v>
      </c>
      <c r="G4715" s="3"/>
      <c r="H4715" s="3"/>
      <c r="I4715" s="10" t="str">
        <f t="shared" si="73"/>
        <v>06437</v>
      </c>
    </row>
    <row r="4716" spans="1:9">
      <c r="A4716" s="66"/>
      <c r="C4716" s="66">
        <v>6437</v>
      </c>
      <c r="D4716" s="2" t="s">
        <v>19</v>
      </c>
      <c r="E4716" s="14" t="s">
        <v>1144</v>
      </c>
      <c r="F4716" s="69" t="s">
        <v>20</v>
      </c>
      <c r="G4716" s="3"/>
      <c r="H4716" s="3"/>
      <c r="I4716" s="10" t="str">
        <f t="shared" si="73"/>
        <v>06437</v>
      </c>
    </row>
    <row r="4717" spans="1:9">
      <c r="A4717" s="66"/>
      <c r="C4717" s="66">
        <v>6437</v>
      </c>
      <c r="D4717" s="2" t="s">
        <v>21</v>
      </c>
      <c r="E4717" s="4"/>
      <c r="F4717" s="69" t="s">
        <v>22</v>
      </c>
      <c r="G4717" s="3">
        <v>60</v>
      </c>
      <c r="H4717" s="3">
        <v>7300</v>
      </c>
      <c r="I4717" s="10" t="str">
        <f t="shared" si="73"/>
        <v>06437</v>
      </c>
    </row>
    <row r="4718" spans="1:9">
      <c r="A4718" s="66"/>
      <c r="C4718" s="66">
        <v>6437</v>
      </c>
      <c r="D4718" s="2" t="s">
        <v>23</v>
      </c>
      <c r="E4718" s="17" t="s">
        <v>1147</v>
      </c>
      <c r="F4718" s="69" t="s">
        <v>24</v>
      </c>
      <c r="G4718" s="3">
        <v>9</v>
      </c>
      <c r="H4718" s="3">
        <v>551</v>
      </c>
      <c r="I4718" s="10" t="str">
        <f t="shared" si="73"/>
        <v>06437</v>
      </c>
    </row>
    <row r="4719" spans="1:9">
      <c r="A4719" s="66"/>
      <c r="C4719" s="66">
        <v>6437</v>
      </c>
      <c r="D4719" s="2" t="s">
        <v>25</v>
      </c>
      <c r="E4719" s="17" t="s">
        <v>1147</v>
      </c>
      <c r="F4719" s="69" t="s">
        <v>26</v>
      </c>
      <c r="G4719" s="3">
        <v>2</v>
      </c>
      <c r="H4719" s="3"/>
      <c r="I4719" s="10" t="str">
        <f t="shared" si="73"/>
        <v>06437</v>
      </c>
    </row>
    <row r="4720" spans="1:9">
      <c r="A4720" s="66"/>
      <c r="C4720" s="66">
        <v>6437</v>
      </c>
      <c r="D4720" s="2" t="s">
        <v>27</v>
      </c>
      <c r="E4720" s="17" t="s">
        <v>1147</v>
      </c>
      <c r="F4720" s="69" t="s">
        <v>28</v>
      </c>
      <c r="G4720" s="3"/>
      <c r="H4720" s="3"/>
      <c r="I4720" s="10" t="str">
        <f t="shared" si="73"/>
        <v>06437</v>
      </c>
    </row>
    <row r="4721" spans="1:9">
      <c r="A4721" s="66"/>
      <c r="C4721" s="66">
        <v>6437</v>
      </c>
      <c r="D4721" s="2" t="s">
        <v>29</v>
      </c>
      <c r="E4721" s="18" t="s">
        <v>1148</v>
      </c>
      <c r="F4721" s="69" t="s">
        <v>30</v>
      </c>
      <c r="G4721" s="3"/>
      <c r="H4721" s="3"/>
      <c r="I4721" s="10" t="str">
        <f t="shared" si="73"/>
        <v>06437</v>
      </c>
    </row>
    <row r="4722" spans="1:9">
      <c r="A4722" s="66"/>
      <c r="C4722" s="66">
        <v>6437</v>
      </c>
      <c r="D4722" s="2" t="s">
        <v>31</v>
      </c>
      <c r="E4722" s="18" t="s">
        <v>1148</v>
      </c>
      <c r="F4722" s="69" t="s">
        <v>32</v>
      </c>
      <c r="G4722" s="3"/>
      <c r="H4722" s="3"/>
      <c r="I4722" s="10" t="str">
        <f t="shared" si="73"/>
        <v>06437</v>
      </c>
    </row>
    <row r="4723" spans="1:9">
      <c r="A4723" s="66"/>
      <c r="C4723" s="66">
        <v>6437</v>
      </c>
      <c r="D4723" s="2" t="s">
        <v>33</v>
      </c>
      <c r="E4723" s="18" t="s">
        <v>1148</v>
      </c>
      <c r="F4723" s="69" t="s">
        <v>34</v>
      </c>
      <c r="G4723" s="3"/>
      <c r="H4723" s="3"/>
      <c r="I4723" s="10" t="str">
        <f t="shared" si="73"/>
        <v>06437</v>
      </c>
    </row>
    <row r="4724" spans="1:9">
      <c r="A4724" s="66"/>
      <c r="C4724" s="66">
        <v>6437</v>
      </c>
      <c r="D4724" s="2" t="s">
        <v>35</v>
      </c>
      <c r="E4724" s="19" t="s">
        <v>1150</v>
      </c>
      <c r="F4724" s="69" t="s">
        <v>36</v>
      </c>
      <c r="G4724" s="3">
        <v>3</v>
      </c>
      <c r="H4724" s="3"/>
      <c r="I4724" s="10" t="str">
        <f t="shared" si="73"/>
        <v>06437</v>
      </c>
    </row>
    <row r="4725" spans="1:9">
      <c r="A4725" s="66"/>
      <c r="C4725" s="66">
        <v>6437</v>
      </c>
      <c r="D4725" s="2" t="s">
        <v>37</v>
      </c>
      <c r="E4725" s="23" t="s">
        <v>1149</v>
      </c>
      <c r="F4725" s="69" t="s">
        <v>38</v>
      </c>
      <c r="G4725" s="3"/>
      <c r="H4725" s="3"/>
      <c r="I4725" s="10" t="str">
        <f t="shared" si="73"/>
        <v>06437</v>
      </c>
    </row>
    <row r="4726" spans="1:9">
      <c r="A4726" s="66"/>
      <c r="C4726" s="66">
        <v>6437</v>
      </c>
      <c r="D4726" s="2" t="s">
        <v>39</v>
      </c>
      <c r="E4726" s="23" t="s">
        <v>1149</v>
      </c>
      <c r="F4726" s="69" t="s">
        <v>40</v>
      </c>
      <c r="G4726" s="3">
        <v>1</v>
      </c>
      <c r="H4726" s="3"/>
      <c r="I4726" s="10" t="str">
        <f t="shared" si="73"/>
        <v>06437</v>
      </c>
    </row>
    <row r="4727" spans="1:9">
      <c r="A4727" s="66"/>
      <c r="C4727" s="66">
        <v>6437</v>
      </c>
      <c r="D4727" s="2" t="s">
        <v>41</v>
      </c>
      <c r="E4727" s="16" t="s">
        <v>1146</v>
      </c>
      <c r="F4727" s="69" t="s">
        <v>42</v>
      </c>
      <c r="G4727" s="3"/>
      <c r="H4727" s="3"/>
      <c r="I4727" s="10" t="str">
        <f t="shared" si="73"/>
        <v>06437</v>
      </c>
    </row>
    <row r="4728" spans="1:9">
      <c r="A4728" s="66"/>
      <c r="C4728" s="66">
        <v>6437</v>
      </c>
      <c r="D4728" s="2" t="s">
        <v>43</v>
      </c>
      <c r="E4728" s="16" t="s">
        <v>1146</v>
      </c>
      <c r="F4728" s="69" t="s">
        <v>44</v>
      </c>
      <c r="G4728" s="3">
        <v>2</v>
      </c>
      <c r="H4728" s="3"/>
      <c r="I4728" s="10" t="str">
        <f t="shared" si="73"/>
        <v>06437</v>
      </c>
    </row>
    <row r="4729" spans="1:9">
      <c r="A4729" s="66"/>
      <c r="C4729" s="66">
        <v>6437</v>
      </c>
      <c r="D4729" s="2" t="s">
        <v>45</v>
      </c>
      <c r="E4729" s="16" t="s">
        <v>1146</v>
      </c>
      <c r="F4729" s="69" t="s">
        <v>46</v>
      </c>
      <c r="G4729" s="3"/>
      <c r="H4729" s="3"/>
      <c r="I4729" s="10" t="str">
        <f t="shared" si="73"/>
        <v>06437</v>
      </c>
    </row>
    <row r="4730" spans="1:9">
      <c r="A4730" s="66"/>
      <c r="C4730" s="66">
        <v>6437</v>
      </c>
      <c r="D4730" s="2" t="s">
        <v>47</v>
      </c>
      <c r="E4730" s="16" t="s">
        <v>1146</v>
      </c>
      <c r="F4730" s="69" t="s">
        <v>48</v>
      </c>
      <c r="G4730" s="3">
        <v>15</v>
      </c>
      <c r="H4730" s="3">
        <v>3981</v>
      </c>
      <c r="I4730" s="10" t="str">
        <f t="shared" si="73"/>
        <v>06437</v>
      </c>
    </row>
    <row r="4731" spans="1:9">
      <c r="A4731" s="66"/>
      <c r="C4731" s="66">
        <v>6437</v>
      </c>
      <c r="D4731" s="2" t="s">
        <v>49</v>
      </c>
      <c r="E4731" s="14" t="s">
        <v>1144</v>
      </c>
      <c r="F4731" s="69" t="s">
        <v>50</v>
      </c>
      <c r="G4731" s="3"/>
      <c r="H4731" s="3"/>
      <c r="I4731" s="10" t="str">
        <f t="shared" si="73"/>
        <v>06437</v>
      </c>
    </row>
    <row r="4732" spans="1:9">
      <c r="A4732" s="66"/>
      <c r="C4732" s="66">
        <v>6437</v>
      </c>
      <c r="D4732" s="2" t="s">
        <v>51</v>
      </c>
      <c r="E4732" s="15" t="s">
        <v>1145</v>
      </c>
      <c r="F4732" s="69" t="s">
        <v>52</v>
      </c>
      <c r="G4732" s="3"/>
      <c r="H4732" s="3"/>
      <c r="I4732" s="10" t="str">
        <f t="shared" si="73"/>
        <v>06437</v>
      </c>
    </row>
    <row r="4733" spans="1:9">
      <c r="A4733" s="66"/>
      <c r="C4733" s="66">
        <v>6437</v>
      </c>
      <c r="D4733" s="2" t="s">
        <v>53</v>
      </c>
      <c r="E4733" s="15" t="s">
        <v>1145</v>
      </c>
      <c r="F4733" s="69" t="s">
        <v>54</v>
      </c>
      <c r="G4733" s="3">
        <v>4</v>
      </c>
      <c r="H4733" s="3">
        <v>252</v>
      </c>
      <c r="I4733" s="10" t="str">
        <f t="shared" si="73"/>
        <v>06437</v>
      </c>
    </row>
    <row r="4734" spans="1:9">
      <c r="A4734" s="66"/>
      <c r="C4734" s="66">
        <v>6437</v>
      </c>
      <c r="D4734" s="2" t="s">
        <v>55</v>
      </c>
      <c r="E4734" s="21" t="s">
        <v>1152</v>
      </c>
      <c r="F4734" s="69" t="s">
        <v>56</v>
      </c>
      <c r="G4734" s="3"/>
      <c r="H4734" s="3"/>
      <c r="I4734" s="10" t="str">
        <f t="shared" si="73"/>
        <v>06437</v>
      </c>
    </row>
    <row r="4735" spans="1:9">
      <c r="A4735" s="66"/>
      <c r="C4735" s="66">
        <v>6437</v>
      </c>
      <c r="D4735" s="2" t="s">
        <v>57</v>
      </c>
      <c r="E4735" s="21" t="s">
        <v>1152</v>
      </c>
      <c r="F4735" s="69" t="s">
        <v>58</v>
      </c>
      <c r="G4735" s="3">
        <v>9</v>
      </c>
      <c r="H4735" s="3">
        <v>1161</v>
      </c>
      <c r="I4735" s="10" t="str">
        <f t="shared" si="73"/>
        <v>06437</v>
      </c>
    </row>
    <row r="4736" spans="1:9">
      <c r="A4736" s="66"/>
      <c r="C4736" s="66">
        <v>6437</v>
      </c>
      <c r="D4736" s="2" t="s">
        <v>59</v>
      </c>
      <c r="E4736" s="21" t="s">
        <v>1152</v>
      </c>
      <c r="F4736" s="69" t="s">
        <v>60</v>
      </c>
      <c r="G4736" s="3">
        <v>8</v>
      </c>
      <c r="H4736" s="3">
        <v>520</v>
      </c>
      <c r="I4736" s="10" t="str">
        <f t="shared" si="73"/>
        <v>06437</v>
      </c>
    </row>
    <row r="4737" spans="1:9">
      <c r="A4737" s="66"/>
      <c r="C4737" s="66">
        <v>6437</v>
      </c>
      <c r="D4737" s="2" t="s">
        <v>61</v>
      </c>
      <c r="E4737" s="20" t="s">
        <v>1151</v>
      </c>
      <c r="F4737" s="69" t="s">
        <v>62</v>
      </c>
      <c r="G4737" s="3">
        <v>1</v>
      </c>
      <c r="H4737" s="3"/>
      <c r="I4737" s="10" t="str">
        <f t="shared" si="73"/>
        <v>06437</v>
      </c>
    </row>
    <row r="4738" spans="1:9">
      <c r="A4738" s="66"/>
      <c r="C4738" s="66">
        <v>6437</v>
      </c>
      <c r="D4738" s="2" t="s">
        <v>63</v>
      </c>
      <c r="E4738" s="20" t="s">
        <v>1151</v>
      </c>
      <c r="F4738" s="69" t="s">
        <v>64</v>
      </c>
      <c r="G4738" s="3">
        <v>1</v>
      </c>
      <c r="H4738" s="3"/>
      <c r="I4738" s="10" t="str">
        <f t="shared" si="73"/>
        <v>06437</v>
      </c>
    </row>
    <row r="4739" spans="1:9">
      <c r="A4739" s="66"/>
      <c r="C4739" s="66">
        <v>6437</v>
      </c>
      <c r="D4739" s="2" t="s">
        <v>65</v>
      </c>
      <c r="E4739" s="19" t="s">
        <v>1150</v>
      </c>
      <c r="F4739" s="69" t="s">
        <v>66</v>
      </c>
      <c r="G4739" s="3">
        <v>1</v>
      </c>
      <c r="H4739" s="3"/>
      <c r="I4739" s="10" t="str">
        <f t="shared" si="73"/>
        <v>06437</v>
      </c>
    </row>
    <row r="4740" spans="1:9">
      <c r="A4740" s="66"/>
      <c r="C4740" s="66">
        <v>6437</v>
      </c>
      <c r="D4740" s="2" t="s">
        <v>67</v>
      </c>
      <c r="E4740" s="22" t="s">
        <v>1153</v>
      </c>
      <c r="F4740" s="69" t="s">
        <v>68</v>
      </c>
      <c r="G4740" s="3">
        <v>2</v>
      </c>
      <c r="H4740" s="3"/>
      <c r="I4740" s="10" t="str">
        <f t="shared" si="73"/>
        <v>06437</v>
      </c>
    </row>
    <row r="4741" spans="1:9">
      <c r="A4741" s="66"/>
      <c r="C4741" s="66">
        <v>6437</v>
      </c>
      <c r="D4741" s="2" t="s">
        <v>69</v>
      </c>
      <c r="E4741" s="21" t="s">
        <v>1152</v>
      </c>
      <c r="F4741" s="69" t="s">
        <v>70</v>
      </c>
      <c r="G4741" s="3">
        <v>2</v>
      </c>
      <c r="H4741" s="3"/>
      <c r="I4741" s="10" t="str">
        <f t="shared" si="73"/>
        <v>06437</v>
      </c>
    </row>
    <row r="4742" spans="1:9">
      <c r="A4742" s="66"/>
      <c r="C4742" s="66">
        <v>6437</v>
      </c>
      <c r="E4742" s="71"/>
      <c r="F4742" s="69" t="s">
        <v>71</v>
      </c>
      <c r="G4742" s="3">
        <v>60</v>
      </c>
      <c r="H4742" s="3">
        <v>7300</v>
      </c>
      <c r="I4742" s="10" t="str">
        <f t="shared" si="73"/>
        <v>06437</v>
      </c>
    </row>
    <row r="4743" spans="1:9">
      <c r="A4743" s="65" t="s">
        <v>365</v>
      </c>
      <c r="B4743" s="2" t="s">
        <v>366</v>
      </c>
      <c r="C4743" s="65">
        <v>6438</v>
      </c>
      <c r="D4743" s="2" t="s">
        <v>9</v>
      </c>
      <c r="E4743" s="14" t="s">
        <v>1144</v>
      </c>
      <c r="F4743" s="69" t="s">
        <v>10</v>
      </c>
      <c r="G4743" s="3">
        <v>2</v>
      </c>
      <c r="H4743" s="3"/>
      <c r="I4743" s="10" t="str">
        <f t="shared" si="73"/>
        <v>06438</v>
      </c>
    </row>
    <row r="4744" spans="1:9">
      <c r="A4744" s="66"/>
      <c r="C4744" s="66">
        <v>6438</v>
      </c>
      <c r="D4744" s="2" t="s">
        <v>11</v>
      </c>
      <c r="E4744" s="14" t="s">
        <v>1144</v>
      </c>
      <c r="F4744" s="69" t="s">
        <v>12</v>
      </c>
      <c r="G4744" s="3"/>
      <c r="H4744" s="3"/>
      <c r="I4744" s="10" t="str">
        <f t="shared" si="73"/>
        <v>06438</v>
      </c>
    </row>
    <row r="4745" spans="1:9">
      <c r="A4745" s="66"/>
      <c r="C4745" s="66">
        <v>6438</v>
      </c>
      <c r="D4745" s="2" t="s">
        <v>13</v>
      </c>
      <c r="E4745" s="14" t="s">
        <v>1144</v>
      </c>
      <c r="F4745" s="69" t="s">
        <v>14</v>
      </c>
      <c r="G4745" s="3"/>
      <c r="H4745" s="3"/>
      <c r="I4745" s="10" t="str">
        <f t="shared" ref="I4745:I4808" si="74">IF(A4745="",I4744,A4745)</f>
        <v>06438</v>
      </c>
    </row>
    <row r="4746" spans="1:9">
      <c r="A4746" s="66"/>
      <c r="C4746" s="66">
        <v>6438</v>
      </c>
      <c r="D4746" s="2" t="s">
        <v>15</v>
      </c>
      <c r="E4746" s="15" t="s">
        <v>1145</v>
      </c>
      <c r="F4746" s="69" t="s">
        <v>16</v>
      </c>
      <c r="G4746" s="3"/>
      <c r="H4746" s="3"/>
      <c r="I4746" s="10" t="str">
        <f t="shared" si="74"/>
        <v>06438</v>
      </c>
    </row>
    <row r="4747" spans="1:9">
      <c r="A4747" s="66"/>
      <c r="C4747" s="66">
        <v>6438</v>
      </c>
      <c r="D4747" s="2" t="s">
        <v>17</v>
      </c>
      <c r="E4747" s="14" t="s">
        <v>1144</v>
      </c>
      <c r="F4747" s="69" t="s">
        <v>18</v>
      </c>
      <c r="G4747" s="3">
        <v>2</v>
      </c>
      <c r="H4747" s="3"/>
      <c r="I4747" s="10" t="str">
        <f t="shared" si="74"/>
        <v>06438</v>
      </c>
    </row>
    <row r="4748" spans="1:9">
      <c r="A4748" s="66"/>
      <c r="C4748" s="66">
        <v>6438</v>
      </c>
      <c r="D4748" s="2" t="s">
        <v>19</v>
      </c>
      <c r="E4748" s="14" t="s">
        <v>1144</v>
      </c>
      <c r="F4748" s="69" t="s">
        <v>20</v>
      </c>
      <c r="G4748" s="3"/>
      <c r="H4748" s="3"/>
      <c r="I4748" s="10" t="str">
        <f t="shared" si="74"/>
        <v>06438</v>
      </c>
    </row>
    <row r="4749" spans="1:9">
      <c r="A4749" s="66"/>
      <c r="C4749" s="66">
        <v>6438</v>
      </c>
      <c r="D4749" s="2" t="s">
        <v>21</v>
      </c>
      <c r="E4749" s="4"/>
      <c r="F4749" s="69" t="s">
        <v>22</v>
      </c>
      <c r="G4749" s="3">
        <v>156</v>
      </c>
      <c r="H4749" s="3"/>
      <c r="I4749" s="10" t="str">
        <f t="shared" si="74"/>
        <v>06438</v>
      </c>
    </row>
    <row r="4750" spans="1:9">
      <c r="A4750" s="66"/>
      <c r="C4750" s="66">
        <v>6438</v>
      </c>
      <c r="D4750" s="2" t="s">
        <v>23</v>
      </c>
      <c r="E4750" s="17" t="s">
        <v>1147</v>
      </c>
      <c r="F4750" s="69" t="s">
        <v>24</v>
      </c>
      <c r="G4750" s="3">
        <v>15</v>
      </c>
      <c r="H4750" s="3">
        <v>1710</v>
      </c>
      <c r="I4750" s="10" t="str">
        <f t="shared" si="74"/>
        <v>06438</v>
      </c>
    </row>
    <row r="4751" spans="1:9">
      <c r="A4751" s="66"/>
      <c r="C4751" s="66">
        <v>6438</v>
      </c>
      <c r="D4751" s="2" t="s">
        <v>25</v>
      </c>
      <c r="E4751" s="17" t="s">
        <v>1147</v>
      </c>
      <c r="F4751" s="69" t="s">
        <v>26</v>
      </c>
      <c r="G4751" s="3">
        <v>2</v>
      </c>
      <c r="H4751" s="3"/>
      <c r="I4751" s="10" t="str">
        <f t="shared" si="74"/>
        <v>06438</v>
      </c>
    </row>
    <row r="4752" spans="1:9">
      <c r="A4752" s="66"/>
      <c r="C4752" s="66">
        <v>6438</v>
      </c>
      <c r="D4752" s="2" t="s">
        <v>27</v>
      </c>
      <c r="E4752" s="17" t="s">
        <v>1147</v>
      </c>
      <c r="F4752" s="69" t="s">
        <v>28</v>
      </c>
      <c r="G4752" s="3"/>
      <c r="H4752" s="3"/>
      <c r="I4752" s="10" t="str">
        <f t="shared" si="74"/>
        <v>06438</v>
      </c>
    </row>
    <row r="4753" spans="1:9">
      <c r="A4753" s="66"/>
      <c r="C4753" s="66">
        <v>6438</v>
      </c>
      <c r="D4753" s="2" t="s">
        <v>29</v>
      </c>
      <c r="E4753" s="18" t="s">
        <v>1148</v>
      </c>
      <c r="F4753" s="69" t="s">
        <v>30</v>
      </c>
      <c r="G4753" s="3">
        <v>4</v>
      </c>
      <c r="H4753" s="3">
        <v>151</v>
      </c>
      <c r="I4753" s="10" t="str">
        <f t="shared" si="74"/>
        <v>06438</v>
      </c>
    </row>
    <row r="4754" spans="1:9">
      <c r="A4754" s="66"/>
      <c r="C4754" s="66">
        <v>6438</v>
      </c>
      <c r="D4754" s="2" t="s">
        <v>31</v>
      </c>
      <c r="E4754" s="18" t="s">
        <v>1148</v>
      </c>
      <c r="F4754" s="69" t="s">
        <v>32</v>
      </c>
      <c r="G4754" s="3"/>
      <c r="H4754" s="3"/>
      <c r="I4754" s="10" t="str">
        <f t="shared" si="74"/>
        <v>06438</v>
      </c>
    </row>
    <row r="4755" spans="1:9">
      <c r="A4755" s="66"/>
      <c r="C4755" s="66">
        <v>6438</v>
      </c>
      <c r="D4755" s="2" t="s">
        <v>33</v>
      </c>
      <c r="E4755" s="18" t="s">
        <v>1148</v>
      </c>
      <c r="F4755" s="69" t="s">
        <v>34</v>
      </c>
      <c r="G4755" s="3">
        <v>4</v>
      </c>
      <c r="H4755" s="3">
        <v>127</v>
      </c>
      <c r="I4755" s="10" t="str">
        <f t="shared" si="74"/>
        <v>06438</v>
      </c>
    </row>
    <row r="4756" spans="1:9">
      <c r="A4756" s="66"/>
      <c r="C4756" s="66">
        <v>6438</v>
      </c>
      <c r="D4756" s="2" t="s">
        <v>35</v>
      </c>
      <c r="E4756" s="19" t="s">
        <v>1150</v>
      </c>
      <c r="F4756" s="69" t="s">
        <v>36</v>
      </c>
      <c r="G4756" s="3">
        <v>4</v>
      </c>
      <c r="H4756" s="3">
        <v>181</v>
      </c>
      <c r="I4756" s="10" t="str">
        <f t="shared" si="74"/>
        <v>06438</v>
      </c>
    </row>
    <row r="4757" spans="1:9">
      <c r="A4757" s="66"/>
      <c r="C4757" s="66">
        <v>6438</v>
      </c>
      <c r="D4757" s="2" t="s">
        <v>37</v>
      </c>
      <c r="E4757" s="23" t="s">
        <v>1149</v>
      </c>
      <c r="F4757" s="69" t="s">
        <v>38</v>
      </c>
      <c r="G4757" s="3">
        <v>4</v>
      </c>
      <c r="H4757" s="3">
        <v>165</v>
      </c>
      <c r="I4757" s="10" t="str">
        <f t="shared" si="74"/>
        <v>06438</v>
      </c>
    </row>
    <row r="4758" spans="1:9">
      <c r="A4758" s="66"/>
      <c r="C4758" s="66">
        <v>6438</v>
      </c>
      <c r="D4758" s="2" t="s">
        <v>39</v>
      </c>
      <c r="E4758" s="23" t="s">
        <v>1149</v>
      </c>
      <c r="F4758" s="69" t="s">
        <v>40</v>
      </c>
      <c r="G4758" s="3">
        <v>7</v>
      </c>
      <c r="H4758" s="3">
        <v>247</v>
      </c>
      <c r="I4758" s="10" t="str">
        <f t="shared" si="74"/>
        <v>06438</v>
      </c>
    </row>
    <row r="4759" spans="1:9">
      <c r="A4759" s="66"/>
      <c r="C4759" s="66">
        <v>6438</v>
      </c>
      <c r="D4759" s="2" t="s">
        <v>41</v>
      </c>
      <c r="E4759" s="16" t="s">
        <v>1146</v>
      </c>
      <c r="F4759" s="69" t="s">
        <v>42</v>
      </c>
      <c r="G4759" s="3">
        <v>1</v>
      </c>
      <c r="H4759" s="3"/>
      <c r="I4759" s="10" t="str">
        <f t="shared" si="74"/>
        <v>06438</v>
      </c>
    </row>
    <row r="4760" spans="1:9">
      <c r="A4760" s="66"/>
      <c r="C4760" s="66">
        <v>6438</v>
      </c>
      <c r="D4760" s="2" t="s">
        <v>43</v>
      </c>
      <c r="E4760" s="16" t="s">
        <v>1146</v>
      </c>
      <c r="F4760" s="69" t="s">
        <v>44</v>
      </c>
      <c r="G4760" s="3">
        <v>5</v>
      </c>
      <c r="H4760" s="3"/>
      <c r="I4760" s="10" t="str">
        <f t="shared" si="74"/>
        <v>06438</v>
      </c>
    </row>
    <row r="4761" spans="1:9">
      <c r="A4761" s="66"/>
      <c r="C4761" s="66">
        <v>6438</v>
      </c>
      <c r="D4761" s="2" t="s">
        <v>45</v>
      </c>
      <c r="E4761" s="16" t="s">
        <v>1146</v>
      </c>
      <c r="F4761" s="69" t="s">
        <v>46</v>
      </c>
      <c r="G4761" s="3">
        <v>3</v>
      </c>
      <c r="H4761" s="3"/>
      <c r="I4761" s="10" t="str">
        <f t="shared" si="74"/>
        <v>06438</v>
      </c>
    </row>
    <row r="4762" spans="1:9">
      <c r="A4762" s="66"/>
      <c r="C4762" s="66">
        <v>6438</v>
      </c>
      <c r="D4762" s="2" t="s">
        <v>47</v>
      </c>
      <c r="E4762" s="16" t="s">
        <v>1146</v>
      </c>
      <c r="F4762" s="69" t="s">
        <v>48</v>
      </c>
      <c r="G4762" s="3">
        <v>12</v>
      </c>
      <c r="H4762" s="3">
        <v>753</v>
      </c>
      <c r="I4762" s="10" t="str">
        <f t="shared" si="74"/>
        <v>06438</v>
      </c>
    </row>
    <row r="4763" spans="1:9">
      <c r="A4763" s="66"/>
      <c r="C4763" s="66">
        <v>6438</v>
      </c>
      <c r="D4763" s="2" t="s">
        <v>49</v>
      </c>
      <c r="E4763" s="14" t="s">
        <v>1144</v>
      </c>
      <c r="F4763" s="69" t="s">
        <v>50</v>
      </c>
      <c r="G4763" s="3">
        <v>11</v>
      </c>
      <c r="H4763" s="3">
        <v>402</v>
      </c>
      <c r="I4763" s="10" t="str">
        <f t="shared" si="74"/>
        <v>06438</v>
      </c>
    </row>
    <row r="4764" spans="1:9">
      <c r="A4764" s="66"/>
      <c r="C4764" s="66">
        <v>6438</v>
      </c>
      <c r="D4764" s="2" t="s">
        <v>51</v>
      </c>
      <c r="E4764" s="15" t="s">
        <v>1145</v>
      </c>
      <c r="F4764" s="69" t="s">
        <v>52</v>
      </c>
      <c r="G4764" s="3">
        <v>1</v>
      </c>
      <c r="H4764" s="3"/>
      <c r="I4764" s="10" t="str">
        <f t="shared" si="74"/>
        <v>06438</v>
      </c>
    </row>
    <row r="4765" spans="1:9">
      <c r="A4765" s="66"/>
      <c r="C4765" s="66">
        <v>6438</v>
      </c>
      <c r="D4765" s="2" t="s">
        <v>53</v>
      </c>
      <c r="E4765" s="15" t="s">
        <v>1145</v>
      </c>
      <c r="F4765" s="69" t="s">
        <v>54</v>
      </c>
      <c r="G4765" s="3">
        <v>18</v>
      </c>
      <c r="H4765" s="3">
        <v>1701</v>
      </c>
      <c r="I4765" s="10" t="str">
        <f t="shared" si="74"/>
        <v>06438</v>
      </c>
    </row>
    <row r="4766" spans="1:9">
      <c r="A4766" s="66"/>
      <c r="C4766" s="66">
        <v>6438</v>
      </c>
      <c r="D4766" s="2" t="s">
        <v>55</v>
      </c>
      <c r="E4766" s="21" t="s">
        <v>1152</v>
      </c>
      <c r="F4766" s="69" t="s">
        <v>56</v>
      </c>
      <c r="G4766" s="3">
        <v>10</v>
      </c>
      <c r="H4766" s="3">
        <v>578</v>
      </c>
      <c r="I4766" s="10" t="str">
        <f t="shared" si="74"/>
        <v>06438</v>
      </c>
    </row>
    <row r="4767" spans="1:9">
      <c r="A4767" s="66"/>
      <c r="C4767" s="66">
        <v>6438</v>
      </c>
      <c r="D4767" s="2" t="s">
        <v>57</v>
      </c>
      <c r="E4767" s="21" t="s">
        <v>1152</v>
      </c>
      <c r="F4767" s="69" t="s">
        <v>58</v>
      </c>
      <c r="G4767" s="3">
        <v>9</v>
      </c>
      <c r="H4767" s="3">
        <v>486</v>
      </c>
      <c r="I4767" s="10" t="str">
        <f t="shared" si="74"/>
        <v>06438</v>
      </c>
    </row>
    <row r="4768" spans="1:9">
      <c r="A4768" s="66"/>
      <c r="C4768" s="66">
        <v>6438</v>
      </c>
      <c r="D4768" s="2" t="s">
        <v>59</v>
      </c>
      <c r="E4768" s="21" t="s">
        <v>1152</v>
      </c>
      <c r="F4768" s="69" t="s">
        <v>60</v>
      </c>
      <c r="G4768" s="3">
        <v>23</v>
      </c>
      <c r="H4768" s="3">
        <v>2670</v>
      </c>
      <c r="I4768" s="10" t="str">
        <f t="shared" si="74"/>
        <v>06438</v>
      </c>
    </row>
    <row r="4769" spans="1:9">
      <c r="A4769" s="66"/>
      <c r="C4769" s="66">
        <v>6438</v>
      </c>
      <c r="D4769" s="2" t="s">
        <v>61</v>
      </c>
      <c r="E4769" s="20" t="s">
        <v>1151</v>
      </c>
      <c r="F4769" s="69" t="s">
        <v>62</v>
      </c>
      <c r="G4769" s="3">
        <v>4</v>
      </c>
      <c r="H4769" s="3"/>
      <c r="I4769" s="10" t="str">
        <f t="shared" si="74"/>
        <v>06438</v>
      </c>
    </row>
    <row r="4770" spans="1:9">
      <c r="A4770" s="66"/>
      <c r="C4770" s="66">
        <v>6438</v>
      </c>
      <c r="D4770" s="2" t="s">
        <v>63</v>
      </c>
      <c r="E4770" s="20" t="s">
        <v>1151</v>
      </c>
      <c r="F4770" s="69" t="s">
        <v>64</v>
      </c>
      <c r="G4770" s="3"/>
      <c r="H4770" s="3"/>
      <c r="I4770" s="10" t="str">
        <f t="shared" si="74"/>
        <v>06438</v>
      </c>
    </row>
    <row r="4771" spans="1:9">
      <c r="A4771" s="66"/>
      <c r="C4771" s="66">
        <v>6438</v>
      </c>
      <c r="D4771" s="2" t="s">
        <v>65</v>
      </c>
      <c r="E4771" s="19" t="s">
        <v>1150</v>
      </c>
      <c r="F4771" s="69" t="s">
        <v>66</v>
      </c>
      <c r="G4771" s="3">
        <v>1</v>
      </c>
      <c r="H4771" s="3"/>
      <c r="I4771" s="10" t="str">
        <f t="shared" si="74"/>
        <v>06438</v>
      </c>
    </row>
    <row r="4772" spans="1:9">
      <c r="A4772" s="66"/>
      <c r="C4772" s="66">
        <v>6438</v>
      </c>
      <c r="D4772" s="2" t="s">
        <v>67</v>
      </c>
      <c r="E4772" s="22" t="s">
        <v>1153</v>
      </c>
      <c r="F4772" s="69" t="s">
        <v>68</v>
      </c>
      <c r="G4772" s="3">
        <v>4</v>
      </c>
      <c r="H4772" s="3"/>
      <c r="I4772" s="10" t="str">
        <f t="shared" si="74"/>
        <v>06438</v>
      </c>
    </row>
    <row r="4773" spans="1:9">
      <c r="A4773" s="66"/>
      <c r="C4773" s="66">
        <v>6438</v>
      </c>
      <c r="D4773" s="2" t="s">
        <v>69</v>
      </c>
      <c r="E4773" s="21" t="s">
        <v>1152</v>
      </c>
      <c r="F4773" s="69" t="s">
        <v>70</v>
      </c>
      <c r="G4773" s="3">
        <v>14</v>
      </c>
      <c r="H4773" s="3">
        <v>1458</v>
      </c>
      <c r="I4773" s="10" t="str">
        <f t="shared" si="74"/>
        <v>06438</v>
      </c>
    </row>
    <row r="4774" spans="1:9">
      <c r="A4774" s="66"/>
      <c r="C4774" s="66">
        <v>6438</v>
      </c>
      <c r="E4774" s="71"/>
      <c r="F4774" s="69" t="s">
        <v>71</v>
      </c>
      <c r="G4774" s="3">
        <v>158</v>
      </c>
      <c r="H4774" s="3">
        <v>15805</v>
      </c>
      <c r="I4774" s="10" t="str">
        <f t="shared" si="74"/>
        <v>06438</v>
      </c>
    </row>
    <row r="4775" spans="1:9">
      <c r="A4775" s="65" t="s">
        <v>367</v>
      </c>
      <c r="B4775" s="2" t="s">
        <v>368</v>
      </c>
      <c r="C4775" s="65">
        <v>6439</v>
      </c>
      <c r="D4775" s="2" t="s">
        <v>9</v>
      </c>
      <c r="E4775" s="14" t="s">
        <v>1144</v>
      </c>
      <c r="F4775" s="69" t="s">
        <v>10</v>
      </c>
      <c r="G4775" s="3"/>
      <c r="H4775" s="3"/>
      <c r="I4775" s="10" t="str">
        <f t="shared" si="74"/>
        <v>06439</v>
      </c>
    </row>
    <row r="4776" spans="1:9">
      <c r="A4776" s="66"/>
      <c r="C4776" s="66">
        <v>6439</v>
      </c>
      <c r="D4776" s="2" t="s">
        <v>11</v>
      </c>
      <c r="E4776" s="14" t="s">
        <v>1144</v>
      </c>
      <c r="F4776" s="69" t="s">
        <v>12</v>
      </c>
      <c r="G4776" s="3"/>
      <c r="H4776" s="3"/>
      <c r="I4776" s="10" t="str">
        <f t="shared" si="74"/>
        <v>06439</v>
      </c>
    </row>
    <row r="4777" spans="1:9">
      <c r="A4777" s="66"/>
      <c r="C4777" s="66">
        <v>6439</v>
      </c>
      <c r="D4777" s="2" t="s">
        <v>13</v>
      </c>
      <c r="E4777" s="14" t="s">
        <v>1144</v>
      </c>
      <c r="F4777" s="69" t="s">
        <v>14</v>
      </c>
      <c r="G4777" s="3"/>
      <c r="H4777" s="3"/>
      <c r="I4777" s="10" t="str">
        <f t="shared" si="74"/>
        <v>06439</v>
      </c>
    </row>
    <row r="4778" spans="1:9">
      <c r="A4778" s="66"/>
      <c r="C4778" s="66">
        <v>6439</v>
      </c>
      <c r="D4778" s="2" t="s">
        <v>15</v>
      </c>
      <c r="E4778" s="15" t="s">
        <v>1145</v>
      </c>
      <c r="F4778" s="69" t="s">
        <v>16</v>
      </c>
      <c r="G4778" s="3"/>
      <c r="H4778" s="3"/>
      <c r="I4778" s="10" t="str">
        <f t="shared" si="74"/>
        <v>06439</v>
      </c>
    </row>
    <row r="4779" spans="1:9">
      <c r="A4779" s="66"/>
      <c r="C4779" s="66">
        <v>6439</v>
      </c>
      <c r="D4779" s="2" t="s">
        <v>17</v>
      </c>
      <c r="E4779" s="14" t="s">
        <v>1144</v>
      </c>
      <c r="F4779" s="69" t="s">
        <v>18</v>
      </c>
      <c r="G4779" s="3"/>
      <c r="H4779" s="3"/>
      <c r="I4779" s="10" t="str">
        <f t="shared" si="74"/>
        <v>06439</v>
      </c>
    </row>
    <row r="4780" spans="1:9">
      <c r="A4780" s="66"/>
      <c r="C4780" s="66">
        <v>6439</v>
      </c>
      <c r="D4780" s="2" t="s">
        <v>19</v>
      </c>
      <c r="E4780" s="14" t="s">
        <v>1144</v>
      </c>
      <c r="F4780" s="69" t="s">
        <v>20</v>
      </c>
      <c r="G4780" s="3"/>
      <c r="H4780" s="3"/>
      <c r="I4780" s="10" t="str">
        <f t="shared" si="74"/>
        <v>06439</v>
      </c>
    </row>
    <row r="4781" spans="1:9">
      <c r="A4781" s="66"/>
      <c r="C4781" s="66">
        <v>6439</v>
      </c>
      <c r="D4781" s="2" t="s">
        <v>21</v>
      </c>
      <c r="E4781" s="4"/>
      <c r="F4781" s="69" t="s">
        <v>22</v>
      </c>
      <c r="G4781" s="3">
        <v>70</v>
      </c>
      <c r="H4781" s="3">
        <v>7197</v>
      </c>
      <c r="I4781" s="10" t="str">
        <f t="shared" si="74"/>
        <v>06439</v>
      </c>
    </row>
    <row r="4782" spans="1:9">
      <c r="A4782" s="66"/>
      <c r="C4782" s="66">
        <v>6439</v>
      </c>
      <c r="D4782" s="2" t="s">
        <v>23</v>
      </c>
      <c r="E4782" s="17" t="s">
        <v>1147</v>
      </c>
      <c r="F4782" s="69" t="s">
        <v>24</v>
      </c>
      <c r="G4782" s="3">
        <v>12</v>
      </c>
      <c r="H4782" s="3">
        <v>1408</v>
      </c>
      <c r="I4782" s="10" t="str">
        <f t="shared" si="74"/>
        <v>06439</v>
      </c>
    </row>
    <row r="4783" spans="1:9">
      <c r="A4783" s="66"/>
      <c r="C4783" s="66">
        <v>6439</v>
      </c>
      <c r="D4783" s="2" t="s">
        <v>25</v>
      </c>
      <c r="E4783" s="17" t="s">
        <v>1147</v>
      </c>
      <c r="F4783" s="69" t="s">
        <v>26</v>
      </c>
      <c r="G4783" s="3">
        <v>5</v>
      </c>
      <c r="H4783" s="3"/>
      <c r="I4783" s="10" t="str">
        <f t="shared" si="74"/>
        <v>06439</v>
      </c>
    </row>
    <row r="4784" spans="1:9">
      <c r="A4784" s="66"/>
      <c r="C4784" s="66">
        <v>6439</v>
      </c>
      <c r="D4784" s="2" t="s">
        <v>27</v>
      </c>
      <c r="E4784" s="17" t="s">
        <v>1147</v>
      </c>
      <c r="F4784" s="69" t="s">
        <v>28</v>
      </c>
      <c r="G4784" s="3"/>
      <c r="H4784" s="3"/>
      <c r="I4784" s="10" t="str">
        <f t="shared" si="74"/>
        <v>06439</v>
      </c>
    </row>
    <row r="4785" spans="1:9">
      <c r="A4785" s="66"/>
      <c r="C4785" s="66">
        <v>6439</v>
      </c>
      <c r="D4785" s="2" t="s">
        <v>29</v>
      </c>
      <c r="E4785" s="18" t="s">
        <v>1148</v>
      </c>
      <c r="F4785" s="69" t="s">
        <v>30</v>
      </c>
      <c r="G4785" s="3">
        <v>1</v>
      </c>
      <c r="H4785" s="3"/>
      <c r="I4785" s="10" t="str">
        <f t="shared" si="74"/>
        <v>06439</v>
      </c>
    </row>
    <row r="4786" spans="1:9">
      <c r="A4786" s="66"/>
      <c r="C4786" s="66">
        <v>6439</v>
      </c>
      <c r="D4786" s="2" t="s">
        <v>31</v>
      </c>
      <c r="E4786" s="18" t="s">
        <v>1148</v>
      </c>
      <c r="F4786" s="69" t="s">
        <v>32</v>
      </c>
      <c r="G4786" s="3"/>
      <c r="H4786" s="3"/>
      <c r="I4786" s="10" t="str">
        <f t="shared" si="74"/>
        <v>06439</v>
      </c>
    </row>
    <row r="4787" spans="1:9">
      <c r="A4787" s="66"/>
      <c r="C4787" s="66">
        <v>6439</v>
      </c>
      <c r="D4787" s="2" t="s">
        <v>33</v>
      </c>
      <c r="E4787" s="18" t="s">
        <v>1148</v>
      </c>
      <c r="F4787" s="69" t="s">
        <v>34</v>
      </c>
      <c r="G4787" s="3"/>
      <c r="H4787" s="3"/>
      <c r="I4787" s="10" t="str">
        <f t="shared" si="74"/>
        <v>06439</v>
      </c>
    </row>
    <row r="4788" spans="1:9">
      <c r="A4788" s="66"/>
      <c r="C4788" s="66">
        <v>6439</v>
      </c>
      <c r="D4788" s="2" t="s">
        <v>35</v>
      </c>
      <c r="E4788" s="19" t="s">
        <v>1150</v>
      </c>
      <c r="F4788" s="69" t="s">
        <v>36</v>
      </c>
      <c r="G4788" s="3"/>
      <c r="H4788" s="3"/>
      <c r="I4788" s="10" t="str">
        <f t="shared" si="74"/>
        <v>06439</v>
      </c>
    </row>
    <row r="4789" spans="1:9">
      <c r="A4789" s="66"/>
      <c r="C4789" s="66">
        <v>6439</v>
      </c>
      <c r="D4789" s="2" t="s">
        <v>37</v>
      </c>
      <c r="E4789" s="23" t="s">
        <v>1149</v>
      </c>
      <c r="F4789" s="69" t="s">
        <v>38</v>
      </c>
      <c r="G4789" s="3">
        <v>2</v>
      </c>
      <c r="H4789" s="3"/>
      <c r="I4789" s="10" t="str">
        <f t="shared" si="74"/>
        <v>06439</v>
      </c>
    </row>
    <row r="4790" spans="1:9">
      <c r="A4790" s="66"/>
      <c r="C4790" s="66">
        <v>6439</v>
      </c>
      <c r="D4790" s="2" t="s">
        <v>39</v>
      </c>
      <c r="E4790" s="23" t="s">
        <v>1149</v>
      </c>
      <c r="F4790" s="69" t="s">
        <v>40</v>
      </c>
      <c r="G4790" s="3">
        <v>1</v>
      </c>
      <c r="H4790" s="3"/>
      <c r="I4790" s="10" t="str">
        <f t="shared" si="74"/>
        <v>06439</v>
      </c>
    </row>
    <row r="4791" spans="1:9">
      <c r="A4791" s="66"/>
      <c r="C4791" s="66">
        <v>6439</v>
      </c>
      <c r="D4791" s="2" t="s">
        <v>41</v>
      </c>
      <c r="E4791" s="16" t="s">
        <v>1146</v>
      </c>
      <c r="F4791" s="69" t="s">
        <v>42</v>
      </c>
      <c r="G4791" s="3"/>
      <c r="H4791" s="3"/>
      <c r="I4791" s="10" t="str">
        <f t="shared" si="74"/>
        <v>06439</v>
      </c>
    </row>
    <row r="4792" spans="1:9">
      <c r="A4792" s="66"/>
      <c r="C4792" s="66">
        <v>6439</v>
      </c>
      <c r="D4792" s="2" t="s">
        <v>43</v>
      </c>
      <c r="E4792" s="16" t="s">
        <v>1146</v>
      </c>
      <c r="F4792" s="69" t="s">
        <v>44</v>
      </c>
      <c r="G4792" s="3">
        <v>4</v>
      </c>
      <c r="H4792" s="3">
        <v>419</v>
      </c>
      <c r="I4792" s="10" t="str">
        <f t="shared" si="74"/>
        <v>06439</v>
      </c>
    </row>
    <row r="4793" spans="1:9">
      <c r="A4793" s="66"/>
      <c r="C4793" s="66">
        <v>6439</v>
      </c>
      <c r="D4793" s="2" t="s">
        <v>45</v>
      </c>
      <c r="E4793" s="16" t="s">
        <v>1146</v>
      </c>
      <c r="F4793" s="69" t="s">
        <v>46</v>
      </c>
      <c r="G4793" s="3">
        <v>1</v>
      </c>
      <c r="H4793" s="3"/>
      <c r="I4793" s="10" t="str">
        <f t="shared" si="74"/>
        <v>06439</v>
      </c>
    </row>
    <row r="4794" spans="1:9">
      <c r="A4794" s="66"/>
      <c r="C4794" s="66">
        <v>6439</v>
      </c>
      <c r="D4794" s="2" t="s">
        <v>47</v>
      </c>
      <c r="E4794" s="16" t="s">
        <v>1146</v>
      </c>
      <c r="F4794" s="69" t="s">
        <v>48</v>
      </c>
      <c r="G4794" s="3">
        <v>8</v>
      </c>
      <c r="H4794" s="3">
        <v>676</v>
      </c>
      <c r="I4794" s="10" t="str">
        <f t="shared" si="74"/>
        <v>06439</v>
      </c>
    </row>
    <row r="4795" spans="1:9">
      <c r="A4795" s="66"/>
      <c r="C4795" s="66">
        <v>6439</v>
      </c>
      <c r="D4795" s="2" t="s">
        <v>49</v>
      </c>
      <c r="E4795" s="14" t="s">
        <v>1144</v>
      </c>
      <c r="F4795" s="69" t="s">
        <v>50</v>
      </c>
      <c r="G4795" s="3">
        <v>3</v>
      </c>
      <c r="H4795" s="3"/>
      <c r="I4795" s="10" t="str">
        <f t="shared" si="74"/>
        <v>06439</v>
      </c>
    </row>
    <row r="4796" spans="1:9">
      <c r="A4796" s="66"/>
      <c r="C4796" s="66">
        <v>6439</v>
      </c>
      <c r="D4796" s="2" t="s">
        <v>51</v>
      </c>
      <c r="E4796" s="15" t="s">
        <v>1145</v>
      </c>
      <c r="F4796" s="69" t="s">
        <v>52</v>
      </c>
      <c r="G4796" s="3"/>
      <c r="H4796" s="3"/>
      <c r="I4796" s="10" t="str">
        <f t="shared" si="74"/>
        <v>06439</v>
      </c>
    </row>
    <row r="4797" spans="1:9">
      <c r="A4797" s="66"/>
      <c r="C4797" s="66">
        <v>6439</v>
      </c>
      <c r="D4797" s="2" t="s">
        <v>53</v>
      </c>
      <c r="E4797" s="15" t="s">
        <v>1145</v>
      </c>
      <c r="F4797" s="69" t="s">
        <v>54</v>
      </c>
      <c r="G4797" s="3">
        <v>3</v>
      </c>
      <c r="H4797" s="3"/>
      <c r="I4797" s="10" t="str">
        <f t="shared" si="74"/>
        <v>06439</v>
      </c>
    </row>
    <row r="4798" spans="1:9">
      <c r="A4798" s="66"/>
      <c r="C4798" s="66">
        <v>6439</v>
      </c>
      <c r="D4798" s="2" t="s">
        <v>55</v>
      </c>
      <c r="E4798" s="21" t="s">
        <v>1152</v>
      </c>
      <c r="F4798" s="69" t="s">
        <v>56</v>
      </c>
      <c r="G4798" s="3">
        <v>11</v>
      </c>
      <c r="H4798" s="3"/>
      <c r="I4798" s="10" t="str">
        <f t="shared" si="74"/>
        <v>06439</v>
      </c>
    </row>
    <row r="4799" spans="1:9">
      <c r="A4799" s="66"/>
      <c r="C4799" s="66">
        <v>6439</v>
      </c>
      <c r="D4799" s="2" t="s">
        <v>57</v>
      </c>
      <c r="E4799" s="21" t="s">
        <v>1152</v>
      </c>
      <c r="F4799" s="69" t="s">
        <v>58</v>
      </c>
      <c r="G4799" s="3">
        <v>5</v>
      </c>
      <c r="H4799" s="3"/>
      <c r="I4799" s="10" t="str">
        <f t="shared" si="74"/>
        <v>06439</v>
      </c>
    </row>
    <row r="4800" spans="1:9">
      <c r="A4800" s="66"/>
      <c r="C4800" s="66">
        <v>6439</v>
      </c>
      <c r="D4800" s="2" t="s">
        <v>59</v>
      </c>
      <c r="E4800" s="21" t="s">
        <v>1152</v>
      </c>
      <c r="F4800" s="69" t="s">
        <v>60</v>
      </c>
      <c r="G4800" s="3">
        <v>10</v>
      </c>
      <c r="H4800" s="3">
        <v>1714</v>
      </c>
      <c r="I4800" s="10" t="str">
        <f t="shared" si="74"/>
        <v>06439</v>
      </c>
    </row>
    <row r="4801" spans="1:9">
      <c r="A4801" s="66"/>
      <c r="C4801" s="66">
        <v>6439</v>
      </c>
      <c r="D4801" s="2" t="s">
        <v>61</v>
      </c>
      <c r="E4801" s="20" t="s">
        <v>1151</v>
      </c>
      <c r="F4801" s="69" t="s">
        <v>62</v>
      </c>
      <c r="G4801" s="3">
        <v>1</v>
      </c>
      <c r="H4801" s="3"/>
      <c r="I4801" s="10" t="str">
        <f t="shared" si="74"/>
        <v>06439</v>
      </c>
    </row>
    <row r="4802" spans="1:9">
      <c r="A4802" s="66"/>
      <c r="C4802" s="66">
        <v>6439</v>
      </c>
      <c r="D4802" s="2" t="s">
        <v>63</v>
      </c>
      <c r="E4802" s="20" t="s">
        <v>1151</v>
      </c>
      <c r="F4802" s="69" t="s">
        <v>64</v>
      </c>
      <c r="G4802" s="3"/>
      <c r="H4802" s="3"/>
      <c r="I4802" s="10" t="str">
        <f t="shared" si="74"/>
        <v>06439</v>
      </c>
    </row>
    <row r="4803" spans="1:9">
      <c r="A4803" s="66"/>
      <c r="C4803" s="66">
        <v>6439</v>
      </c>
      <c r="D4803" s="2" t="s">
        <v>65</v>
      </c>
      <c r="E4803" s="19" t="s">
        <v>1150</v>
      </c>
      <c r="F4803" s="69" t="s">
        <v>66</v>
      </c>
      <c r="G4803" s="3"/>
      <c r="H4803" s="3"/>
      <c r="I4803" s="10" t="str">
        <f t="shared" si="74"/>
        <v>06439</v>
      </c>
    </row>
    <row r="4804" spans="1:9">
      <c r="A4804" s="66"/>
      <c r="C4804" s="66">
        <v>6439</v>
      </c>
      <c r="D4804" s="2" t="s">
        <v>67</v>
      </c>
      <c r="E4804" s="22" t="s">
        <v>1153</v>
      </c>
      <c r="F4804" s="69" t="s">
        <v>68</v>
      </c>
      <c r="G4804" s="3">
        <v>1</v>
      </c>
      <c r="H4804" s="3"/>
      <c r="I4804" s="10" t="str">
        <f t="shared" si="74"/>
        <v>06439</v>
      </c>
    </row>
    <row r="4805" spans="1:9">
      <c r="A4805" s="66"/>
      <c r="C4805" s="66">
        <v>6439</v>
      </c>
      <c r="D4805" s="2" t="s">
        <v>69</v>
      </c>
      <c r="E4805" s="21" t="s">
        <v>1152</v>
      </c>
      <c r="F4805" s="69" t="s">
        <v>70</v>
      </c>
      <c r="G4805" s="3">
        <v>2</v>
      </c>
      <c r="H4805" s="3"/>
      <c r="I4805" s="10" t="str">
        <f t="shared" si="74"/>
        <v>06439</v>
      </c>
    </row>
    <row r="4806" spans="1:9">
      <c r="A4806" s="66"/>
      <c r="C4806" s="66">
        <v>6439</v>
      </c>
      <c r="E4806" s="71"/>
      <c r="F4806" s="69" t="s">
        <v>71</v>
      </c>
      <c r="G4806" s="3">
        <v>70</v>
      </c>
      <c r="H4806" s="3">
        <v>7197</v>
      </c>
      <c r="I4806" s="10" t="str">
        <f t="shared" si="74"/>
        <v>06439</v>
      </c>
    </row>
    <row r="4807" spans="1:9">
      <c r="A4807" s="65" t="s">
        <v>369</v>
      </c>
      <c r="B4807" s="2" t="s">
        <v>370</v>
      </c>
      <c r="C4807" s="65">
        <v>6440</v>
      </c>
      <c r="D4807" s="2" t="s">
        <v>9</v>
      </c>
      <c r="E4807" s="14" t="s">
        <v>1144</v>
      </c>
      <c r="F4807" s="69" t="s">
        <v>10</v>
      </c>
      <c r="G4807" s="3">
        <v>5</v>
      </c>
      <c r="H4807" s="3"/>
      <c r="I4807" s="10" t="str">
        <f t="shared" si="74"/>
        <v>06440</v>
      </c>
    </row>
    <row r="4808" spans="1:9">
      <c r="A4808" s="66"/>
      <c r="C4808" s="66">
        <v>6440</v>
      </c>
      <c r="D4808" s="2" t="s">
        <v>11</v>
      </c>
      <c r="E4808" s="14" t="s">
        <v>1144</v>
      </c>
      <c r="F4808" s="69" t="s">
        <v>12</v>
      </c>
      <c r="G4808" s="3"/>
      <c r="H4808" s="3"/>
      <c r="I4808" s="10" t="str">
        <f t="shared" si="74"/>
        <v>06440</v>
      </c>
    </row>
    <row r="4809" spans="1:9">
      <c r="A4809" s="66"/>
      <c r="C4809" s="66">
        <v>6440</v>
      </c>
      <c r="D4809" s="2" t="s">
        <v>13</v>
      </c>
      <c r="E4809" s="14" t="s">
        <v>1144</v>
      </c>
      <c r="F4809" s="69" t="s">
        <v>14</v>
      </c>
      <c r="G4809" s="3"/>
      <c r="H4809" s="3"/>
      <c r="I4809" s="10" t="str">
        <f t="shared" ref="I4809:I4872" si="75">IF(A4809="",I4808,A4809)</f>
        <v>06440</v>
      </c>
    </row>
    <row r="4810" spans="1:9">
      <c r="A4810" s="66"/>
      <c r="C4810" s="66">
        <v>6440</v>
      </c>
      <c r="D4810" s="2" t="s">
        <v>15</v>
      </c>
      <c r="E4810" s="15" t="s">
        <v>1145</v>
      </c>
      <c r="F4810" s="69" t="s">
        <v>16</v>
      </c>
      <c r="G4810" s="3"/>
      <c r="H4810" s="3"/>
      <c r="I4810" s="10" t="str">
        <f t="shared" si="75"/>
        <v>06440</v>
      </c>
    </row>
    <row r="4811" spans="1:9">
      <c r="A4811" s="66"/>
      <c r="C4811" s="66">
        <v>6440</v>
      </c>
      <c r="D4811" s="2" t="s">
        <v>17</v>
      </c>
      <c r="E4811" s="14" t="s">
        <v>1144</v>
      </c>
      <c r="F4811" s="69" t="s">
        <v>18</v>
      </c>
      <c r="G4811" s="3">
        <v>5</v>
      </c>
      <c r="H4811" s="3"/>
      <c r="I4811" s="10" t="str">
        <f t="shared" si="75"/>
        <v>06440</v>
      </c>
    </row>
    <row r="4812" spans="1:9">
      <c r="A4812" s="66"/>
      <c r="C4812" s="66">
        <v>6440</v>
      </c>
      <c r="D4812" s="2" t="s">
        <v>19</v>
      </c>
      <c r="E4812" s="14" t="s">
        <v>1144</v>
      </c>
      <c r="F4812" s="69" t="s">
        <v>20</v>
      </c>
      <c r="G4812" s="3"/>
      <c r="H4812" s="3"/>
      <c r="I4812" s="10" t="str">
        <f t="shared" si="75"/>
        <v>06440</v>
      </c>
    </row>
    <row r="4813" spans="1:9">
      <c r="A4813" s="66"/>
      <c r="C4813" s="66">
        <v>6440</v>
      </c>
      <c r="D4813" s="2" t="s">
        <v>21</v>
      </c>
      <c r="E4813" s="4"/>
      <c r="F4813" s="69" t="s">
        <v>22</v>
      </c>
      <c r="G4813" s="3">
        <v>119</v>
      </c>
      <c r="H4813" s="3"/>
      <c r="I4813" s="10" t="str">
        <f t="shared" si="75"/>
        <v>06440</v>
      </c>
    </row>
    <row r="4814" spans="1:9">
      <c r="A4814" s="66"/>
      <c r="C4814" s="66">
        <v>6440</v>
      </c>
      <c r="D4814" s="2" t="s">
        <v>23</v>
      </c>
      <c r="E4814" s="17" t="s">
        <v>1147</v>
      </c>
      <c r="F4814" s="69" t="s">
        <v>24</v>
      </c>
      <c r="G4814" s="3">
        <v>17</v>
      </c>
      <c r="H4814" s="3">
        <v>777</v>
      </c>
      <c r="I4814" s="10" t="str">
        <f t="shared" si="75"/>
        <v>06440</v>
      </c>
    </row>
    <row r="4815" spans="1:9">
      <c r="A4815" s="66"/>
      <c r="C4815" s="66">
        <v>6440</v>
      </c>
      <c r="D4815" s="2" t="s">
        <v>25</v>
      </c>
      <c r="E4815" s="17" t="s">
        <v>1147</v>
      </c>
      <c r="F4815" s="69" t="s">
        <v>26</v>
      </c>
      <c r="G4815" s="3">
        <v>3</v>
      </c>
      <c r="H4815" s="3"/>
      <c r="I4815" s="10" t="str">
        <f t="shared" si="75"/>
        <v>06440</v>
      </c>
    </row>
    <row r="4816" spans="1:9">
      <c r="A4816" s="66"/>
      <c r="C4816" s="66">
        <v>6440</v>
      </c>
      <c r="D4816" s="2" t="s">
        <v>27</v>
      </c>
      <c r="E4816" s="17" t="s">
        <v>1147</v>
      </c>
      <c r="F4816" s="69" t="s">
        <v>28</v>
      </c>
      <c r="G4816" s="3"/>
      <c r="H4816" s="3"/>
      <c r="I4816" s="10" t="str">
        <f t="shared" si="75"/>
        <v>06440</v>
      </c>
    </row>
    <row r="4817" spans="1:9">
      <c r="A4817" s="66"/>
      <c r="C4817" s="66">
        <v>6440</v>
      </c>
      <c r="D4817" s="2" t="s">
        <v>29</v>
      </c>
      <c r="E4817" s="18" t="s">
        <v>1148</v>
      </c>
      <c r="F4817" s="69" t="s">
        <v>30</v>
      </c>
      <c r="G4817" s="3">
        <v>2</v>
      </c>
      <c r="H4817" s="3"/>
      <c r="I4817" s="10" t="str">
        <f t="shared" si="75"/>
        <v>06440</v>
      </c>
    </row>
    <row r="4818" spans="1:9">
      <c r="A4818" s="66"/>
      <c r="C4818" s="66">
        <v>6440</v>
      </c>
      <c r="D4818" s="2" t="s">
        <v>31</v>
      </c>
      <c r="E4818" s="18" t="s">
        <v>1148</v>
      </c>
      <c r="F4818" s="69" t="s">
        <v>32</v>
      </c>
      <c r="G4818" s="3"/>
      <c r="H4818" s="3"/>
      <c r="I4818" s="10" t="str">
        <f t="shared" si="75"/>
        <v>06440</v>
      </c>
    </row>
    <row r="4819" spans="1:9">
      <c r="A4819" s="66"/>
      <c r="C4819" s="66">
        <v>6440</v>
      </c>
      <c r="D4819" s="2" t="s">
        <v>33</v>
      </c>
      <c r="E4819" s="18" t="s">
        <v>1148</v>
      </c>
      <c r="F4819" s="69" t="s">
        <v>34</v>
      </c>
      <c r="G4819" s="3"/>
      <c r="H4819" s="3"/>
      <c r="I4819" s="10" t="str">
        <f t="shared" si="75"/>
        <v>06440</v>
      </c>
    </row>
    <row r="4820" spans="1:9">
      <c r="A4820" s="66"/>
      <c r="C4820" s="66">
        <v>6440</v>
      </c>
      <c r="D4820" s="2" t="s">
        <v>35</v>
      </c>
      <c r="E4820" s="19" t="s">
        <v>1150</v>
      </c>
      <c r="F4820" s="69" t="s">
        <v>36</v>
      </c>
      <c r="G4820" s="3">
        <v>2</v>
      </c>
      <c r="H4820" s="3"/>
      <c r="I4820" s="10" t="str">
        <f t="shared" si="75"/>
        <v>06440</v>
      </c>
    </row>
    <row r="4821" spans="1:9">
      <c r="A4821" s="66"/>
      <c r="C4821" s="66">
        <v>6440</v>
      </c>
      <c r="D4821" s="2" t="s">
        <v>37</v>
      </c>
      <c r="E4821" s="23" t="s">
        <v>1149</v>
      </c>
      <c r="F4821" s="69" t="s">
        <v>38</v>
      </c>
      <c r="G4821" s="3">
        <v>4</v>
      </c>
      <c r="H4821" s="3">
        <v>361</v>
      </c>
      <c r="I4821" s="10" t="str">
        <f t="shared" si="75"/>
        <v>06440</v>
      </c>
    </row>
    <row r="4822" spans="1:9">
      <c r="A4822" s="66"/>
      <c r="C4822" s="66">
        <v>6440</v>
      </c>
      <c r="D4822" s="2" t="s">
        <v>39</v>
      </c>
      <c r="E4822" s="23" t="s">
        <v>1149</v>
      </c>
      <c r="F4822" s="69" t="s">
        <v>40</v>
      </c>
      <c r="G4822" s="3"/>
      <c r="H4822" s="3"/>
      <c r="I4822" s="10" t="str">
        <f t="shared" si="75"/>
        <v>06440</v>
      </c>
    </row>
    <row r="4823" spans="1:9">
      <c r="A4823" s="66"/>
      <c r="C4823" s="66">
        <v>6440</v>
      </c>
      <c r="D4823" s="2" t="s">
        <v>41</v>
      </c>
      <c r="E4823" s="16" t="s">
        <v>1146</v>
      </c>
      <c r="F4823" s="69" t="s">
        <v>42</v>
      </c>
      <c r="G4823" s="3"/>
      <c r="H4823" s="3"/>
      <c r="I4823" s="10" t="str">
        <f t="shared" si="75"/>
        <v>06440</v>
      </c>
    </row>
    <row r="4824" spans="1:9">
      <c r="A4824" s="66"/>
      <c r="C4824" s="66">
        <v>6440</v>
      </c>
      <c r="D4824" s="2" t="s">
        <v>43</v>
      </c>
      <c r="E4824" s="16" t="s">
        <v>1146</v>
      </c>
      <c r="F4824" s="69" t="s">
        <v>44</v>
      </c>
      <c r="G4824" s="3">
        <v>3</v>
      </c>
      <c r="H4824" s="3">
        <v>163</v>
      </c>
      <c r="I4824" s="10" t="str">
        <f t="shared" si="75"/>
        <v>06440</v>
      </c>
    </row>
    <row r="4825" spans="1:9">
      <c r="A4825" s="66"/>
      <c r="C4825" s="66">
        <v>6440</v>
      </c>
      <c r="D4825" s="2" t="s">
        <v>45</v>
      </c>
      <c r="E4825" s="16" t="s">
        <v>1146</v>
      </c>
      <c r="F4825" s="69" t="s">
        <v>46</v>
      </c>
      <c r="G4825" s="3">
        <v>3</v>
      </c>
      <c r="H4825" s="3"/>
      <c r="I4825" s="10" t="str">
        <f t="shared" si="75"/>
        <v>06440</v>
      </c>
    </row>
    <row r="4826" spans="1:9">
      <c r="A4826" s="66"/>
      <c r="C4826" s="66">
        <v>6440</v>
      </c>
      <c r="D4826" s="2" t="s">
        <v>47</v>
      </c>
      <c r="E4826" s="16" t="s">
        <v>1146</v>
      </c>
      <c r="F4826" s="69" t="s">
        <v>48</v>
      </c>
      <c r="G4826" s="3">
        <v>11</v>
      </c>
      <c r="H4826" s="3">
        <v>1033</v>
      </c>
      <c r="I4826" s="10" t="str">
        <f t="shared" si="75"/>
        <v>06440</v>
      </c>
    </row>
    <row r="4827" spans="1:9">
      <c r="A4827" s="66"/>
      <c r="C4827" s="66">
        <v>6440</v>
      </c>
      <c r="D4827" s="2" t="s">
        <v>49</v>
      </c>
      <c r="E4827" s="14" t="s">
        <v>1144</v>
      </c>
      <c r="F4827" s="69" t="s">
        <v>50</v>
      </c>
      <c r="G4827" s="3">
        <v>7</v>
      </c>
      <c r="H4827" s="3"/>
      <c r="I4827" s="10" t="str">
        <f t="shared" si="75"/>
        <v>06440</v>
      </c>
    </row>
    <row r="4828" spans="1:9">
      <c r="A4828" s="66"/>
      <c r="C4828" s="66">
        <v>6440</v>
      </c>
      <c r="D4828" s="2" t="s">
        <v>51</v>
      </c>
      <c r="E4828" s="15" t="s">
        <v>1145</v>
      </c>
      <c r="F4828" s="69" t="s">
        <v>52</v>
      </c>
      <c r="G4828" s="3">
        <v>2</v>
      </c>
      <c r="H4828" s="3"/>
      <c r="I4828" s="10" t="str">
        <f t="shared" si="75"/>
        <v>06440</v>
      </c>
    </row>
    <row r="4829" spans="1:9">
      <c r="A4829" s="66"/>
      <c r="C4829" s="66">
        <v>6440</v>
      </c>
      <c r="D4829" s="2" t="s">
        <v>53</v>
      </c>
      <c r="E4829" s="15" t="s">
        <v>1145</v>
      </c>
      <c r="F4829" s="69" t="s">
        <v>54</v>
      </c>
      <c r="G4829" s="3">
        <v>15</v>
      </c>
      <c r="H4829" s="3">
        <v>730</v>
      </c>
      <c r="I4829" s="10" t="str">
        <f t="shared" si="75"/>
        <v>06440</v>
      </c>
    </row>
    <row r="4830" spans="1:9">
      <c r="A4830" s="66"/>
      <c r="C4830" s="66">
        <v>6440</v>
      </c>
      <c r="D4830" s="2" t="s">
        <v>55</v>
      </c>
      <c r="E4830" s="21" t="s">
        <v>1152</v>
      </c>
      <c r="F4830" s="69" t="s">
        <v>56</v>
      </c>
      <c r="G4830" s="3">
        <v>9</v>
      </c>
      <c r="H4830" s="3">
        <v>1333</v>
      </c>
      <c r="I4830" s="10" t="str">
        <f t="shared" si="75"/>
        <v>06440</v>
      </c>
    </row>
    <row r="4831" spans="1:9">
      <c r="A4831" s="66"/>
      <c r="C4831" s="66">
        <v>6440</v>
      </c>
      <c r="D4831" s="2" t="s">
        <v>57</v>
      </c>
      <c r="E4831" s="21" t="s">
        <v>1152</v>
      </c>
      <c r="F4831" s="69" t="s">
        <v>58</v>
      </c>
      <c r="G4831" s="3">
        <v>6</v>
      </c>
      <c r="H4831" s="3">
        <v>866</v>
      </c>
      <c r="I4831" s="10" t="str">
        <f t="shared" si="75"/>
        <v>06440</v>
      </c>
    </row>
    <row r="4832" spans="1:9">
      <c r="A4832" s="66"/>
      <c r="C4832" s="66">
        <v>6440</v>
      </c>
      <c r="D4832" s="2" t="s">
        <v>59</v>
      </c>
      <c r="E4832" s="21" t="s">
        <v>1152</v>
      </c>
      <c r="F4832" s="69" t="s">
        <v>60</v>
      </c>
      <c r="G4832" s="3">
        <v>22</v>
      </c>
      <c r="H4832" s="3">
        <v>2112</v>
      </c>
      <c r="I4832" s="10" t="str">
        <f t="shared" si="75"/>
        <v>06440</v>
      </c>
    </row>
    <row r="4833" spans="1:9">
      <c r="A4833" s="66"/>
      <c r="C4833" s="66">
        <v>6440</v>
      </c>
      <c r="D4833" s="2" t="s">
        <v>61</v>
      </c>
      <c r="E4833" s="20" t="s">
        <v>1151</v>
      </c>
      <c r="F4833" s="69" t="s">
        <v>62</v>
      </c>
      <c r="G4833" s="3">
        <v>3</v>
      </c>
      <c r="H4833" s="3"/>
      <c r="I4833" s="10" t="str">
        <f t="shared" si="75"/>
        <v>06440</v>
      </c>
    </row>
    <row r="4834" spans="1:9">
      <c r="A4834" s="66"/>
      <c r="C4834" s="66">
        <v>6440</v>
      </c>
      <c r="D4834" s="2" t="s">
        <v>63</v>
      </c>
      <c r="E4834" s="20" t="s">
        <v>1151</v>
      </c>
      <c r="F4834" s="69" t="s">
        <v>64</v>
      </c>
      <c r="G4834" s="3">
        <v>2</v>
      </c>
      <c r="H4834" s="3"/>
      <c r="I4834" s="10" t="str">
        <f t="shared" si="75"/>
        <v>06440</v>
      </c>
    </row>
    <row r="4835" spans="1:9">
      <c r="A4835" s="66"/>
      <c r="C4835" s="66">
        <v>6440</v>
      </c>
      <c r="D4835" s="2" t="s">
        <v>65</v>
      </c>
      <c r="E4835" s="19" t="s">
        <v>1150</v>
      </c>
      <c r="F4835" s="69" t="s">
        <v>66</v>
      </c>
      <c r="G4835" s="3">
        <v>1</v>
      </c>
      <c r="H4835" s="3"/>
      <c r="I4835" s="10" t="str">
        <f t="shared" si="75"/>
        <v>06440</v>
      </c>
    </row>
    <row r="4836" spans="1:9">
      <c r="A4836" s="66"/>
      <c r="C4836" s="66">
        <v>6440</v>
      </c>
      <c r="D4836" s="2" t="s">
        <v>67</v>
      </c>
      <c r="E4836" s="22" t="s">
        <v>1153</v>
      </c>
      <c r="F4836" s="69" t="s">
        <v>68</v>
      </c>
      <c r="G4836" s="3">
        <v>2</v>
      </c>
      <c r="H4836" s="3"/>
      <c r="I4836" s="10" t="str">
        <f t="shared" si="75"/>
        <v>06440</v>
      </c>
    </row>
    <row r="4837" spans="1:9">
      <c r="A4837" s="66"/>
      <c r="C4837" s="66">
        <v>6440</v>
      </c>
      <c r="D4837" s="2" t="s">
        <v>69</v>
      </c>
      <c r="E4837" s="21" t="s">
        <v>1152</v>
      </c>
      <c r="F4837" s="69" t="s">
        <v>70</v>
      </c>
      <c r="G4837" s="3">
        <v>5</v>
      </c>
      <c r="H4837" s="3"/>
      <c r="I4837" s="10" t="str">
        <f t="shared" si="75"/>
        <v>06440</v>
      </c>
    </row>
    <row r="4838" spans="1:9">
      <c r="A4838" s="66"/>
      <c r="C4838" s="66">
        <v>6440</v>
      </c>
      <c r="E4838" s="71"/>
      <c r="F4838" s="69" t="s">
        <v>71</v>
      </c>
      <c r="G4838" s="3">
        <v>124</v>
      </c>
      <c r="H4838" s="3">
        <v>13542</v>
      </c>
      <c r="I4838" s="10" t="str">
        <f t="shared" si="75"/>
        <v>06440</v>
      </c>
    </row>
    <row r="4839" spans="1:9">
      <c r="A4839" s="65" t="s">
        <v>371</v>
      </c>
      <c r="B4839" s="2" t="s">
        <v>372</v>
      </c>
      <c r="C4839" s="65">
        <v>65</v>
      </c>
      <c r="D4839" s="2" t="s">
        <v>9</v>
      </c>
      <c r="E4839" s="14" t="s">
        <v>1144</v>
      </c>
      <c r="F4839" s="69" t="s">
        <v>10</v>
      </c>
      <c r="G4839" s="3">
        <v>28</v>
      </c>
      <c r="H4839" s="3">
        <v>348</v>
      </c>
      <c r="I4839" s="10" t="str">
        <f t="shared" si="75"/>
        <v>065</v>
      </c>
    </row>
    <row r="4840" spans="1:9">
      <c r="A4840" s="66"/>
      <c r="C4840" s="66">
        <v>65</v>
      </c>
      <c r="D4840" s="2" t="s">
        <v>11</v>
      </c>
      <c r="E4840" s="14" t="s">
        <v>1144</v>
      </c>
      <c r="F4840" s="69" t="s">
        <v>12</v>
      </c>
      <c r="G4840" s="3"/>
      <c r="H4840" s="3"/>
      <c r="I4840" s="10" t="str">
        <f t="shared" si="75"/>
        <v>065</v>
      </c>
    </row>
    <row r="4841" spans="1:9">
      <c r="A4841" s="66"/>
      <c r="C4841" s="66">
        <v>65</v>
      </c>
      <c r="D4841" s="2" t="s">
        <v>13</v>
      </c>
      <c r="E4841" s="14" t="s">
        <v>1144</v>
      </c>
      <c r="F4841" s="69" t="s">
        <v>14</v>
      </c>
      <c r="G4841" s="3"/>
      <c r="H4841" s="3"/>
      <c r="I4841" s="10" t="str">
        <f t="shared" si="75"/>
        <v>065</v>
      </c>
    </row>
    <row r="4842" spans="1:9">
      <c r="A4842" s="66"/>
      <c r="C4842" s="66">
        <v>65</v>
      </c>
      <c r="D4842" s="2" t="s">
        <v>15</v>
      </c>
      <c r="E4842" s="15" t="s">
        <v>1145</v>
      </c>
      <c r="F4842" s="69" t="s">
        <v>16</v>
      </c>
      <c r="G4842" s="3"/>
      <c r="H4842" s="3"/>
      <c r="I4842" s="10" t="str">
        <f t="shared" si="75"/>
        <v>065</v>
      </c>
    </row>
    <row r="4843" spans="1:9">
      <c r="A4843" s="66"/>
      <c r="C4843" s="66">
        <v>65</v>
      </c>
      <c r="D4843" s="2" t="s">
        <v>17</v>
      </c>
      <c r="E4843" s="14" t="s">
        <v>1144</v>
      </c>
      <c r="F4843" s="69" t="s">
        <v>18</v>
      </c>
      <c r="G4843" s="3">
        <v>28</v>
      </c>
      <c r="H4843" s="3">
        <v>348</v>
      </c>
      <c r="I4843" s="10" t="str">
        <f t="shared" si="75"/>
        <v>065</v>
      </c>
    </row>
    <row r="4844" spans="1:9">
      <c r="A4844" s="66"/>
      <c r="C4844" s="66">
        <v>65</v>
      </c>
      <c r="D4844" s="2" t="s">
        <v>19</v>
      </c>
      <c r="E4844" s="14" t="s">
        <v>1144</v>
      </c>
      <c r="F4844" s="69" t="s">
        <v>20</v>
      </c>
      <c r="G4844" s="3"/>
      <c r="H4844" s="3"/>
      <c r="I4844" s="10" t="str">
        <f t="shared" si="75"/>
        <v>065</v>
      </c>
    </row>
    <row r="4845" spans="1:9">
      <c r="A4845" s="66"/>
      <c r="C4845" s="66">
        <v>65</v>
      </c>
      <c r="D4845" s="2" t="s">
        <v>21</v>
      </c>
      <c r="E4845" s="4"/>
      <c r="F4845" s="69" t="s">
        <v>22</v>
      </c>
      <c r="G4845" s="3">
        <v>689</v>
      </c>
      <c r="H4845" s="3">
        <v>90119</v>
      </c>
      <c r="I4845" s="10" t="str">
        <f t="shared" si="75"/>
        <v>065</v>
      </c>
    </row>
    <row r="4846" spans="1:9">
      <c r="A4846" s="66"/>
      <c r="C4846" s="66">
        <v>65</v>
      </c>
      <c r="D4846" s="2" t="s">
        <v>23</v>
      </c>
      <c r="E4846" s="17" t="s">
        <v>1147</v>
      </c>
      <c r="F4846" s="69" t="s">
        <v>24</v>
      </c>
      <c r="G4846" s="3">
        <v>54</v>
      </c>
      <c r="H4846" s="3">
        <v>7931</v>
      </c>
      <c r="I4846" s="10" t="str">
        <f t="shared" si="75"/>
        <v>065</v>
      </c>
    </row>
    <row r="4847" spans="1:9">
      <c r="A4847" s="66"/>
      <c r="C4847" s="66">
        <v>65</v>
      </c>
      <c r="D4847" s="2" t="s">
        <v>25</v>
      </c>
      <c r="E4847" s="17" t="s">
        <v>1147</v>
      </c>
      <c r="F4847" s="69" t="s">
        <v>26</v>
      </c>
      <c r="G4847" s="3">
        <v>5</v>
      </c>
      <c r="H4847" s="3">
        <v>446</v>
      </c>
      <c r="I4847" s="10" t="str">
        <f t="shared" si="75"/>
        <v>065</v>
      </c>
    </row>
    <row r="4848" spans="1:9">
      <c r="A4848" s="66"/>
      <c r="C4848" s="66">
        <v>65</v>
      </c>
      <c r="D4848" s="2" t="s">
        <v>27</v>
      </c>
      <c r="E4848" s="17" t="s">
        <v>1147</v>
      </c>
      <c r="F4848" s="69" t="s">
        <v>28</v>
      </c>
      <c r="G4848" s="3"/>
      <c r="H4848" s="3"/>
      <c r="I4848" s="10" t="str">
        <f t="shared" si="75"/>
        <v>065</v>
      </c>
    </row>
    <row r="4849" spans="1:9">
      <c r="A4849" s="66"/>
      <c r="C4849" s="66">
        <v>65</v>
      </c>
      <c r="D4849" s="2" t="s">
        <v>29</v>
      </c>
      <c r="E4849" s="18" t="s">
        <v>1148</v>
      </c>
      <c r="F4849" s="69" t="s">
        <v>30</v>
      </c>
      <c r="G4849" s="3">
        <v>9</v>
      </c>
      <c r="H4849" s="3">
        <v>657</v>
      </c>
      <c r="I4849" s="10" t="str">
        <f t="shared" si="75"/>
        <v>065</v>
      </c>
    </row>
    <row r="4850" spans="1:9">
      <c r="A4850" s="66"/>
      <c r="C4850" s="66">
        <v>65</v>
      </c>
      <c r="D4850" s="2" t="s">
        <v>31</v>
      </c>
      <c r="E4850" s="18" t="s">
        <v>1148</v>
      </c>
      <c r="F4850" s="69" t="s">
        <v>32</v>
      </c>
      <c r="G4850" s="3">
        <v>4</v>
      </c>
      <c r="H4850" s="3"/>
      <c r="I4850" s="10" t="str">
        <f t="shared" si="75"/>
        <v>065</v>
      </c>
    </row>
    <row r="4851" spans="1:9">
      <c r="A4851" s="66"/>
      <c r="C4851" s="66">
        <v>65</v>
      </c>
      <c r="D4851" s="2" t="s">
        <v>33</v>
      </c>
      <c r="E4851" s="18" t="s">
        <v>1148</v>
      </c>
      <c r="F4851" s="69" t="s">
        <v>34</v>
      </c>
      <c r="G4851" s="3"/>
      <c r="H4851" s="3"/>
      <c r="I4851" s="10" t="str">
        <f t="shared" si="75"/>
        <v>065</v>
      </c>
    </row>
    <row r="4852" spans="1:9">
      <c r="A4852" s="66"/>
      <c r="C4852" s="66">
        <v>65</v>
      </c>
      <c r="D4852" s="2" t="s">
        <v>35</v>
      </c>
      <c r="E4852" s="19" t="s">
        <v>1150</v>
      </c>
      <c r="F4852" s="69" t="s">
        <v>36</v>
      </c>
      <c r="G4852" s="3">
        <v>17</v>
      </c>
      <c r="H4852" s="3">
        <v>865</v>
      </c>
      <c r="I4852" s="10" t="str">
        <f t="shared" si="75"/>
        <v>065</v>
      </c>
    </row>
    <row r="4853" spans="1:9">
      <c r="A4853" s="66"/>
      <c r="C4853" s="66">
        <v>65</v>
      </c>
      <c r="D4853" s="2" t="s">
        <v>37</v>
      </c>
      <c r="E4853" s="23" t="s">
        <v>1149</v>
      </c>
      <c r="F4853" s="69" t="s">
        <v>38</v>
      </c>
      <c r="G4853" s="3">
        <v>16</v>
      </c>
      <c r="H4853" s="3">
        <v>2206</v>
      </c>
      <c r="I4853" s="10" t="str">
        <f t="shared" si="75"/>
        <v>065</v>
      </c>
    </row>
    <row r="4854" spans="1:9">
      <c r="A4854" s="66"/>
      <c r="C4854" s="66">
        <v>65</v>
      </c>
      <c r="D4854" s="2" t="s">
        <v>39</v>
      </c>
      <c r="E4854" s="23" t="s">
        <v>1149</v>
      </c>
      <c r="F4854" s="69" t="s">
        <v>40</v>
      </c>
      <c r="G4854" s="3">
        <v>13</v>
      </c>
      <c r="H4854" s="3">
        <v>725</v>
      </c>
      <c r="I4854" s="10" t="str">
        <f t="shared" si="75"/>
        <v>065</v>
      </c>
    </row>
    <row r="4855" spans="1:9">
      <c r="A4855" s="66"/>
      <c r="C4855" s="66">
        <v>65</v>
      </c>
      <c r="D4855" s="2" t="s">
        <v>41</v>
      </c>
      <c r="E4855" s="16" t="s">
        <v>1146</v>
      </c>
      <c r="F4855" s="69" t="s">
        <v>42</v>
      </c>
      <c r="G4855" s="3"/>
      <c r="H4855" s="3"/>
      <c r="I4855" s="10" t="str">
        <f t="shared" si="75"/>
        <v>065</v>
      </c>
    </row>
    <row r="4856" spans="1:9">
      <c r="A4856" s="66"/>
      <c r="C4856" s="66">
        <v>65</v>
      </c>
      <c r="D4856" s="2" t="s">
        <v>43</v>
      </c>
      <c r="E4856" s="16" t="s">
        <v>1146</v>
      </c>
      <c r="F4856" s="69" t="s">
        <v>44</v>
      </c>
      <c r="G4856" s="3">
        <v>17</v>
      </c>
      <c r="H4856" s="3">
        <v>1709</v>
      </c>
      <c r="I4856" s="10" t="str">
        <f t="shared" si="75"/>
        <v>065</v>
      </c>
    </row>
    <row r="4857" spans="1:9">
      <c r="A4857" s="66"/>
      <c r="C4857" s="66">
        <v>65</v>
      </c>
      <c r="D4857" s="2" t="s">
        <v>45</v>
      </c>
      <c r="E4857" s="16" t="s">
        <v>1146</v>
      </c>
      <c r="F4857" s="69" t="s">
        <v>46</v>
      </c>
      <c r="G4857" s="3">
        <v>10</v>
      </c>
      <c r="H4857" s="3"/>
      <c r="I4857" s="10" t="str">
        <f t="shared" si="75"/>
        <v>065</v>
      </c>
    </row>
    <row r="4858" spans="1:9">
      <c r="A4858" s="66"/>
      <c r="C4858" s="66">
        <v>65</v>
      </c>
      <c r="D4858" s="2" t="s">
        <v>47</v>
      </c>
      <c r="E4858" s="16" t="s">
        <v>1146</v>
      </c>
      <c r="F4858" s="69" t="s">
        <v>48</v>
      </c>
      <c r="G4858" s="3">
        <v>49</v>
      </c>
      <c r="H4858" s="3"/>
      <c r="I4858" s="10" t="str">
        <f t="shared" si="75"/>
        <v>065</v>
      </c>
    </row>
    <row r="4859" spans="1:9">
      <c r="A4859" s="66"/>
      <c r="C4859" s="66">
        <v>65</v>
      </c>
      <c r="D4859" s="2" t="s">
        <v>49</v>
      </c>
      <c r="E4859" s="14" t="s">
        <v>1144</v>
      </c>
      <c r="F4859" s="69" t="s">
        <v>50</v>
      </c>
      <c r="G4859" s="3">
        <v>47</v>
      </c>
      <c r="H4859" s="3">
        <v>3670</v>
      </c>
      <c r="I4859" s="10" t="str">
        <f t="shared" si="75"/>
        <v>065</v>
      </c>
    </row>
    <row r="4860" spans="1:9">
      <c r="A4860" s="66"/>
      <c r="C4860" s="66">
        <v>65</v>
      </c>
      <c r="D4860" s="2" t="s">
        <v>51</v>
      </c>
      <c r="E4860" s="15" t="s">
        <v>1145</v>
      </c>
      <c r="F4860" s="69" t="s">
        <v>52</v>
      </c>
      <c r="G4860" s="3">
        <v>18</v>
      </c>
      <c r="H4860" s="3">
        <v>8482</v>
      </c>
      <c r="I4860" s="10" t="str">
        <f t="shared" si="75"/>
        <v>065</v>
      </c>
    </row>
    <row r="4861" spans="1:9">
      <c r="A4861" s="66"/>
      <c r="C4861" s="66">
        <v>65</v>
      </c>
      <c r="D4861" s="2" t="s">
        <v>53</v>
      </c>
      <c r="E4861" s="15" t="s">
        <v>1145</v>
      </c>
      <c r="F4861" s="69" t="s">
        <v>54</v>
      </c>
      <c r="G4861" s="3">
        <v>152</v>
      </c>
      <c r="H4861" s="3">
        <v>15383</v>
      </c>
      <c r="I4861" s="10" t="str">
        <f t="shared" si="75"/>
        <v>065</v>
      </c>
    </row>
    <row r="4862" spans="1:9">
      <c r="A4862" s="66"/>
      <c r="C4862" s="66">
        <v>65</v>
      </c>
      <c r="D4862" s="2" t="s">
        <v>55</v>
      </c>
      <c r="E4862" s="21" t="s">
        <v>1152</v>
      </c>
      <c r="F4862" s="69" t="s">
        <v>56</v>
      </c>
      <c r="G4862" s="3">
        <v>49</v>
      </c>
      <c r="H4862" s="3">
        <v>7412</v>
      </c>
      <c r="I4862" s="10" t="str">
        <f t="shared" si="75"/>
        <v>065</v>
      </c>
    </row>
    <row r="4863" spans="1:9">
      <c r="A4863" s="66"/>
      <c r="C4863" s="66">
        <v>65</v>
      </c>
      <c r="D4863" s="2" t="s">
        <v>57</v>
      </c>
      <c r="E4863" s="21" t="s">
        <v>1152</v>
      </c>
      <c r="F4863" s="69" t="s">
        <v>58</v>
      </c>
      <c r="G4863" s="3">
        <v>52</v>
      </c>
      <c r="H4863" s="3">
        <v>8295</v>
      </c>
      <c r="I4863" s="10" t="str">
        <f t="shared" si="75"/>
        <v>065</v>
      </c>
    </row>
    <row r="4864" spans="1:9">
      <c r="A4864" s="66"/>
      <c r="C4864" s="66">
        <v>65</v>
      </c>
      <c r="D4864" s="2" t="s">
        <v>59</v>
      </c>
      <c r="E4864" s="21" t="s">
        <v>1152</v>
      </c>
      <c r="F4864" s="69" t="s">
        <v>60</v>
      </c>
      <c r="G4864" s="3">
        <v>112</v>
      </c>
      <c r="H4864" s="3">
        <v>13320</v>
      </c>
      <c r="I4864" s="10" t="str">
        <f t="shared" si="75"/>
        <v>065</v>
      </c>
    </row>
    <row r="4865" spans="1:9">
      <c r="A4865" s="66"/>
      <c r="C4865" s="66">
        <v>65</v>
      </c>
      <c r="D4865" s="2" t="s">
        <v>61</v>
      </c>
      <c r="E4865" s="20" t="s">
        <v>1151</v>
      </c>
      <c r="F4865" s="69" t="s">
        <v>62</v>
      </c>
      <c r="G4865" s="3">
        <v>17</v>
      </c>
      <c r="H4865" s="3"/>
      <c r="I4865" s="10" t="str">
        <f t="shared" si="75"/>
        <v>065</v>
      </c>
    </row>
    <row r="4866" spans="1:9">
      <c r="A4866" s="66"/>
      <c r="C4866" s="66">
        <v>65</v>
      </c>
      <c r="D4866" s="2" t="s">
        <v>63</v>
      </c>
      <c r="E4866" s="20" t="s">
        <v>1151</v>
      </c>
      <c r="F4866" s="69" t="s">
        <v>64</v>
      </c>
      <c r="G4866" s="3">
        <v>1</v>
      </c>
      <c r="H4866" s="3"/>
      <c r="I4866" s="10" t="str">
        <f t="shared" si="75"/>
        <v>065</v>
      </c>
    </row>
    <row r="4867" spans="1:9">
      <c r="A4867" s="66"/>
      <c r="C4867" s="66">
        <v>65</v>
      </c>
      <c r="D4867" s="2" t="s">
        <v>65</v>
      </c>
      <c r="E4867" s="19" t="s">
        <v>1150</v>
      </c>
      <c r="F4867" s="69" t="s">
        <v>66</v>
      </c>
      <c r="G4867" s="3">
        <v>9</v>
      </c>
      <c r="H4867" s="3">
        <v>1604</v>
      </c>
      <c r="I4867" s="10" t="str">
        <f t="shared" si="75"/>
        <v>065</v>
      </c>
    </row>
    <row r="4868" spans="1:9">
      <c r="A4868" s="66"/>
      <c r="C4868" s="66">
        <v>65</v>
      </c>
      <c r="D4868" s="2" t="s">
        <v>67</v>
      </c>
      <c r="E4868" s="22" t="s">
        <v>1153</v>
      </c>
      <c r="F4868" s="69" t="s">
        <v>68</v>
      </c>
      <c r="G4868" s="3">
        <v>20</v>
      </c>
      <c r="H4868" s="3">
        <v>1386</v>
      </c>
      <c r="I4868" s="10" t="str">
        <f t="shared" si="75"/>
        <v>065</v>
      </c>
    </row>
    <row r="4869" spans="1:9">
      <c r="A4869" s="66"/>
      <c r="C4869" s="66">
        <v>65</v>
      </c>
      <c r="D4869" s="2" t="s">
        <v>69</v>
      </c>
      <c r="E4869" s="21" t="s">
        <v>1152</v>
      </c>
      <c r="F4869" s="69" t="s">
        <v>70</v>
      </c>
      <c r="G4869" s="3">
        <v>18</v>
      </c>
      <c r="H4869" s="3">
        <v>783</v>
      </c>
      <c r="I4869" s="10" t="str">
        <f t="shared" si="75"/>
        <v>065</v>
      </c>
    </row>
    <row r="4870" spans="1:9">
      <c r="A4870" s="66"/>
      <c r="C4870" s="66">
        <v>65</v>
      </c>
      <c r="E4870" s="71"/>
      <c r="F4870" s="69" t="s">
        <v>71</v>
      </c>
      <c r="G4870" s="3">
        <v>717</v>
      </c>
      <c r="H4870" s="3">
        <v>90467</v>
      </c>
      <c r="I4870" s="10" t="str">
        <f t="shared" si="75"/>
        <v>065</v>
      </c>
    </row>
    <row r="4871" spans="1:9">
      <c r="A4871" s="65" t="s">
        <v>373</v>
      </c>
      <c r="B4871" s="2" t="s">
        <v>374</v>
      </c>
      <c r="C4871" s="65">
        <v>6531</v>
      </c>
      <c r="D4871" s="2" t="s">
        <v>9</v>
      </c>
      <c r="E4871" s="14" t="s">
        <v>1144</v>
      </c>
      <c r="F4871" s="69" t="s">
        <v>10</v>
      </c>
      <c r="G4871" s="3">
        <v>4</v>
      </c>
      <c r="H4871" s="3"/>
      <c r="I4871" s="10" t="str">
        <f t="shared" si="75"/>
        <v>06531</v>
      </c>
    </row>
    <row r="4872" spans="1:9">
      <c r="A4872" s="66"/>
      <c r="C4872" s="66">
        <v>6531</v>
      </c>
      <c r="D4872" s="2" t="s">
        <v>11</v>
      </c>
      <c r="E4872" s="14" t="s">
        <v>1144</v>
      </c>
      <c r="F4872" s="69" t="s">
        <v>12</v>
      </c>
      <c r="G4872" s="3"/>
      <c r="H4872" s="3"/>
      <c r="I4872" s="10" t="str">
        <f t="shared" si="75"/>
        <v>06531</v>
      </c>
    </row>
    <row r="4873" spans="1:9">
      <c r="A4873" s="66"/>
      <c r="C4873" s="66">
        <v>6531</v>
      </c>
      <c r="D4873" s="2" t="s">
        <v>13</v>
      </c>
      <c r="E4873" s="14" t="s">
        <v>1144</v>
      </c>
      <c r="F4873" s="69" t="s">
        <v>14</v>
      </c>
      <c r="G4873" s="3"/>
      <c r="H4873" s="3"/>
      <c r="I4873" s="10" t="str">
        <f t="shared" ref="I4873:I4936" si="76">IF(A4873="",I4872,A4873)</f>
        <v>06531</v>
      </c>
    </row>
    <row r="4874" spans="1:9">
      <c r="A4874" s="66"/>
      <c r="C4874" s="66">
        <v>6531</v>
      </c>
      <c r="D4874" s="2" t="s">
        <v>15</v>
      </c>
      <c r="E4874" s="15" t="s">
        <v>1145</v>
      </c>
      <c r="F4874" s="69" t="s">
        <v>16</v>
      </c>
      <c r="G4874" s="3"/>
      <c r="H4874" s="3"/>
      <c r="I4874" s="10" t="str">
        <f t="shared" si="76"/>
        <v>06531</v>
      </c>
    </row>
    <row r="4875" spans="1:9">
      <c r="A4875" s="66"/>
      <c r="C4875" s="66">
        <v>6531</v>
      </c>
      <c r="D4875" s="2" t="s">
        <v>17</v>
      </c>
      <c r="E4875" s="14" t="s">
        <v>1144</v>
      </c>
      <c r="F4875" s="69" t="s">
        <v>18</v>
      </c>
      <c r="G4875" s="3">
        <v>4</v>
      </c>
      <c r="H4875" s="3"/>
      <c r="I4875" s="10" t="str">
        <f t="shared" si="76"/>
        <v>06531</v>
      </c>
    </row>
    <row r="4876" spans="1:9">
      <c r="A4876" s="66"/>
      <c r="C4876" s="66">
        <v>6531</v>
      </c>
      <c r="D4876" s="2" t="s">
        <v>19</v>
      </c>
      <c r="E4876" s="14" t="s">
        <v>1144</v>
      </c>
      <c r="F4876" s="69" t="s">
        <v>20</v>
      </c>
      <c r="G4876" s="3"/>
      <c r="H4876" s="3"/>
      <c r="I4876" s="10" t="str">
        <f t="shared" si="76"/>
        <v>06531</v>
      </c>
    </row>
    <row r="4877" spans="1:9">
      <c r="A4877" s="66"/>
      <c r="C4877" s="66">
        <v>6531</v>
      </c>
      <c r="D4877" s="2" t="s">
        <v>21</v>
      </c>
      <c r="E4877" s="4"/>
      <c r="F4877" s="69" t="s">
        <v>22</v>
      </c>
      <c r="G4877" s="3">
        <v>129</v>
      </c>
      <c r="H4877" s="3"/>
      <c r="I4877" s="10" t="str">
        <f t="shared" si="76"/>
        <v>06531</v>
      </c>
    </row>
    <row r="4878" spans="1:9">
      <c r="A4878" s="66"/>
      <c r="C4878" s="66">
        <v>6531</v>
      </c>
      <c r="D4878" s="2" t="s">
        <v>23</v>
      </c>
      <c r="E4878" s="17" t="s">
        <v>1147</v>
      </c>
      <c r="F4878" s="69" t="s">
        <v>24</v>
      </c>
      <c r="G4878" s="3">
        <v>11</v>
      </c>
      <c r="H4878" s="3"/>
      <c r="I4878" s="10" t="str">
        <f t="shared" si="76"/>
        <v>06531</v>
      </c>
    </row>
    <row r="4879" spans="1:9">
      <c r="A4879" s="66"/>
      <c r="C4879" s="66">
        <v>6531</v>
      </c>
      <c r="D4879" s="2" t="s">
        <v>25</v>
      </c>
      <c r="E4879" s="17" t="s">
        <v>1147</v>
      </c>
      <c r="F4879" s="69" t="s">
        <v>26</v>
      </c>
      <c r="G4879" s="3">
        <v>1</v>
      </c>
      <c r="H4879" s="3"/>
      <c r="I4879" s="10" t="str">
        <f t="shared" si="76"/>
        <v>06531</v>
      </c>
    </row>
    <row r="4880" spans="1:9">
      <c r="A4880" s="66"/>
      <c r="C4880" s="66">
        <v>6531</v>
      </c>
      <c r="D4880" s="2" t="s">
        <v>27</v>
      </c>
      <c r="E4880" s="17" t="s">
        <v>1147</v>
      </c>
      <c r="F4880" s="69" t="s">
        <v>28</v>
      </c>
      <c r="G4880" s="3"/>
      <c r="H4880" s="3"/>
      <c r="I4880" s="10" t="str">
        <f t="shared" si="76"/>
        <v>06531</v>
      </c>
    </row>
    <row r="4881" spans="1:9">
      <c r="A4881" s="66"/>
      <c r="C4881" s="66">
        <v>6531</v>
      </c>
      <c r="D4881" s="2" t="s">
        <v>29</v>
      </c>
      <c r="E4881" s="18" t="s">
        <v>1148</v>
      </c>
      <c r="F4881" s="69" t="s">
        <v>30</v>
      </c>
      <c r="G4881" s="3">
        <v>1</v>
      </c>
      <c r="H4881" s="3"/>
      <c r="I4881" s="10" t="str">
        <f t="shared" si="76"/>
        <v>06531</v>
      </c>
    </row>
    <row r="4882" spans="1:9">
      <c r="A4882" s="66"/>
      <c r="C4882" s="66">
        <v>6531</v>
      </c>
      <c r="D4882" s="2" t="s">
        <v>31</v>
      </c>
      <c r="E4882" s="18" t="s">
        <v>1148</v>
      </c>
      <c r="F4882" s="69" t="s">
        <v>32</v>
      </c>
      <c r="G4882" s="3"/>
      <c r="H4882" s="3"/>
      <c r="I4882" s="10" t="str">
        <f t="shared" si="76"/>
        <v>06531</v>
      </c>
    </row>
    <row r="4883" spans="1:9">
      <c r="A4883" s="66"/>
      <c r="C4883" s="66">
        <v>6531</v>
      </c>
      <c r="D4883" s="2" t="s">
        <v>33</v>
      </c>
      <c r="E4883" s="18" t="s">
        <v>1148</v>
      </c>
      <c r="F4883" s="69" t="s">
        <v>34</v>
      </c>
      <c r="G4883" s="3"/>
      <c r="H4883" s="3"/>
      <c r="I4883" s="10" t="str">
        <f t="shared" si="76"/>
        <v>06531</v>
      </c>
    </row>
    <row r="4884" spans="1:9">
      <c r="A4884" s="66"/>
      <c r="C4884" s="66">
        <v>6531</v>
      </c>
      <c r="D4884" s="2" t="s">
        <v>35</v>
      </c>
      <c r="E4884" s="19" t="s">
        <v>1150</v>
      </c>
      <c r="F4884" s="69" t="s">
        <v>36</v>
      </c>
      <c r="G4884" s="3">
        <v>3</v>
      </c>
      <c r="H4884" s="3"/>
      <c r="I4884" s="10" t="str">
        <f t="shared" si="76"/>
        <v>06531</v>
      </c>
    </row>
    <row r="4885" spans="1:9">
      <c r="A4885" s="66"/>
      <c r="C4885" s="66">
        <v>6531</v>
      </c>
      <c r="D4885" s="2" t="s">
        <v>37</v>
      </c>
      <c r="E4885" s="23" t="s">
        <v>1149</v>
      </c>
      <c r="F4885" s="69" t="s">
        <v>38</v>
      </c>
      <c r="G4885" s="3">
        <v>2</v>
      </c>
      <c r="H4885" s="3"/>
      <c r="I4885" s="10" t="str">
        <f t="shared" si="76"/>
        <v>06531</v>
      </c>
    </row>
    <row r="4886" spans="1:9">
      <c r="A4886" s="66"/>
      <c r="C4886" s="66">
        <v>6531</v>
      </c>
      <c r="D4886" s="2" t="s">
        <v>39</v>
      </c>
      <c r="E4886" s="23" t="s">
        <v>1149</v>
      </c>
      <c r="F4886" s="69" t="s">
        <v>40</v>
      </c>
      <c r="G4886" s="3">
        <v>2</v>
      </c>
      <c r="H4886" s="3"/>
      <c r="I4886" s="10" t="str">
        <f t="shared" si="76"/>
        <v>06531</v>
      </c>
    </row>
    <row r="4887" spans="1:9">
      <c r="A4887" s="66"/>
      <c r="C4887" s="66">
        <v>6531</v>
      </c>
      <c r="D4887" s="2" t="s">
        <v>41</v>
      </c>
      <c r="E4887" s="16" t="s">
        <v>1146</v>
      </c>
      <c r="F4887" s="69" t="s">
        <v>42</v>
      </c>
      <c r="G4887" s="3"/>
      <c r="H4887" s="3"/>
      <c r="I4887" s="10" t="str">
        <f t="shared" si="76"/>
        <v>06531</v>
      </c>
    </row>
    <row r="4888" spans="1:9">
      <c r="A4888" s="66"/>
      <c r="C4888" s="66">
        <v>6531</v>
      </c>
      <c r="D4888" s="2" t="s">
        <v>43</v>
      </c>
      <c r="E4888" s="16" t="s">
        <v>1146</v>
      </c>
      <c r="F4888" s="69" t="s">
        <v>44</v>
      </c>
      <c r="G4888" s="3">
        <v>4</v>
      </c>
      <c r="H4888" s="3">
        <v>253</v>
      </c>
      <c r="I4888" s="10" t="str">
        <f t="shared" si="76"/>
        <v>06531</v>
      </c>
    </row>
    <row r="4889" spans="1:9">
      <c r="A4889" s="66"/>
      <c r="C4889" s="66">
        <v>6531</v>
      </c>
      <c r="D4889" s="2" t="s">
        <v>45</v>
      </c>
      <c r="E4889" s="16" t="s">
        <v>1146</v>
      </c>
      <c r="F4889" s="69" t="s">
        <v>46</v>
      </c>
      <c r="G4889" s="3">
        <v>3</v>
      </c>
      <c r="H4889" s="3"/>
      <c r="I4889" s="10" t="str">
        <f t="shared" si="76"/>
        <v>06531</v>
      </c>
    </row>
    <row r="4890" spans="1:9">
      <c r="A4890" s="66"/>
      <c r="C4890" s="66">
        <v>6531</v>
      </c>
      <c r="D4890" s="2" t="s">
        <v>47</v>
      </c>
      <c r="E4890" s="16" t="s">
        <v>1146</v>
      </c>
      <c r="F4890" s="69" t="s">
        <v>48</v>
      </c>
      <c r="G4890" s="3">
        <v>8</v>
      </c>
      <c r="H4890" s="3">
        <v>694</v>
      </c>
      <c r="I4890" s="10" t="str">
        <f t="shared" si="76"/>
        <v>06531</v>
      </c>
    </row>
    <row r="4891" spans="1:9">
      <c r="A4891" s="66"/>
      <c r="C4891" s="66">
        <v>6531</v>
      </c>
      <c r="D4891" s="2" t="s">
        <v>49</v>
      </c>
      <c r="E4891" s="14" t="s">
        <v>1144</v>
      </c>
      <c r="F4891" s="69" t="s">
        <v>50</v>
      </c>
      <c r="G4891" s="3">
        <v>16</v>
      </c>
      <c r="H4891" s="3">
        <v>2080</v>
      </c>
      <c r="I4891" s="10" t="str">
        <f t="shared" si="76"/>
        <v>06531</v>
      </c>
    </row>
    <row r="4892" spans="1:9">
      <c r="A4892" s="66"/>
      <c r="C4892" s="66">
        <v>6531</v>
      </c>
      <c r="D4892" s="2" t="s">
        <v>51</v>
      </c>
      <c r="E4892" s="15" t="s">
        <v>1145</v>
      </c>
      <c r="F4892" s="69" t="s">
        <v>52</v>
      </c>
      <c r="G4892" s="3">
        <v>4</v>
      </c>
      <c r="H4892" s="3">
        <v>654</v>
      </c>
      <c r="I4892" s="10" t="str">
        <f t="shared" si="76"/>
        <v>06531</v>
      </c>
    </row>
    <row r="4893" spans="1:9">
      <c r="A4893" s="66"/>
      <c r="C4893" s="66">
        <v>6531</v>
      </c>
      <c r="D4893" s="2" t="s">
        <v>53</v>
      </c>
      <c r="E4893" s="15" t="s">
        <v>1145</v>
      </c>
      <c r="F4893" s="69" t="s">
        <v>54</v>
      </c>
      <c r="G4893" s="3">
        <v>16</v>
      </c>
      <c r="H4893" s="3">
        <v>2469</v>
      </c>
      <c r="I4893" s="10" t="str">
        <f t="shared" si="76"/>
        <v>06531</v>
      </c>
    </row>
    <row r="4894" spans="1:9">
      <c r="A4894" s="66"/>
      <c r="C4894" s="66">
        <v>6531</v>
      </c>
      <c r="D4894" s="2" t="s">
        <v>55</v>
      </c>
      <c r="E4894" s="21" t="s">
        <v>1152</v>
      </c>
      <c r="F4894" s="69" t="s">
        <v>56</v>
      </c>
      <c r="G4894" s="3">
        <v>6</v>
      </c>
      <c r="H4894" s="3">
        <v>2032</v>
      </c>
      <c r="I4894" s="10" t="str">
        <f t="shared" si="76"/>
        <v>06531</v>
      </c>
    </row>
    <row r="4895" spans="1:9">
      <c r="A4895" s="66"/>
      <c r="C4895" s="66">
        <v>6531</v>
      </c>
      <c r="D4895" s="2" t="s">
        <v>57</v>
      </c>
      <c r="E4895" s="21" t="s">
        <v>1152</v>
      </c>
      <c r="F4895" s="69" t="s">
        <v>58</v>
      </c>
      <c r="G4895" s="3">
        <v>13</v>
      </c>
      <c r="H4895" s="3">
        <v>2636</v>
      </c>
      <c r="I4895" s="10" t="str">
        <f t="shared" si="76"/>
        <v>06531</v>
      </c>
    </row>
    <row r="4896" spans="1:9">
      <c r="A4896" s="66"/>
      <c r="C4896" s="66">
        <v>6531</v>
      </c>
      <c r="D4896" s="2" t="s">
        <v>59</v>
      </c>
      <c r="E4896" s="21" t="s">
        <v>1152</v>
      </c>
      <c r="F4896" s="69" t="s">
        <v>60</v>
      </c>
      <c r="G4896" s="3">
        <v>28</v>
      </c>
      <c r="H4896" s="3">
        <v>3146</v>
      </c>
      <c r="I4896" s="10" t="str">
        <f t="shared" si="76"/>
        <v>06531</v>
      </c>
    </row>
    <row r="4897" spans="1:9">
      <c r="A4897" s="66"/>
      <c r="C4897" s="66">
        <v>6531</v>
      </c>
      <c r="D4897" s="2" t="s">
        <v>61</v>
      </c>
      <c r="E4897" s="20" t="s">
        <v>1151</v>
      </c>
      <c r="F4897" s="69" t="s">
        <v>62</v>
      </c>
      <c r="G4897" s="3">
        <v>2</v>
      </c>
      <c r="H4897" s="3"/>
      <c r="I4897" s="10" t="str">
        <f t="shared" si="76"/>
        <v>06531</v>
      </c>
    </row>
    <row r="4898" spans="1:9">
      <c r="A4898" s="66"/>
      <c r="C4898" s="66">
        <v>6531</v>
      </c>
      <c r="D4898" s="2" t="s">
        <v>63</v>
      </c>
      <c r="E4898" s="20" t="s">
        <v>1151</v>
      </c>
      <c r="F4898" s="69" t="s">
        <v>64</v>
      </c>
      <c r="G4898" s="3"/>
      <c r="H4898" s="3"/>
      <c r="I4898" s="10" t="str">
        <f t="shared" si="76"/>
        <v>06531</v>
      </c>
    </row>
    <row r="4899" spans="1:9">
      <c r="A4899" s="66"/>
      <c r="C4899" s="66">
        <v>6531</v>
      </c>
      <c r="D4899" s="2" t="s">
        <v>65</v>
      </c>
      <c r="E4899" s="19" t="s">
        <v>1150</v>
      </c>
      <c r="F4899" s="69" t="s">
        <v>66</v>
      </c>
      <c r="G4899" s="3">
        <v>1</v>
      </c>
      <c r="H4899" s="3"/>
      <c r="I4899" s="10" t="str">
        <f t="shared" si="76"/>
        <v>06531</v>
      </c>
    </row>
    <row r="4900" spans="1:9">
      <c r="A4900" s="66"/>
      <c r="C4900" s="66">
        <v>6531</v>
      </c>
      <c r="D4900" s="2" t="s">
        <v>67</v>
      </c>
      <c r="E4900" s="22" t="s">
        <v>1153</v>
      </c>
      <c r="F4900" s="69" t="s">
        <v>68</v>
      </c>
      <c r="G4900" s="3">
        <v>3</v>
      </c>
      <c r="H4900" s="3">
        <v>119</v>
      </c>
      <c r="I4900" s="10" t="str">
        <f t="shared" si="76"/>
        <v>06531</v>
      </c>
    </row>
    <row r="4901" spans="1:9">
      <c r="A4901" s="66"/>
      <c r="C4901" s="66">
        <v>6531</v>
      </c>
      <c r="D4901" s="2" t="s">
        <v>69</v>
      </c>
      <c r="E4901" s="21" t="s">
        <v>1152</v>
      </c>
      <c r="F4901" s="69" t="s">
        <v>70</v>
      </c>
      <c r="G4901" s="3">
        <v>5</v>
      </c>
      <c r="H4901" s="3">
        <v>183</v>
      </c>
      <c r="I4901" s="10" t="str">
        <f t="shared" si="76"/>
        <v>06531</v>
      </c>
    </row>
    <row r="4902" spans="1:9">
      <c r="A4902" s="64"/>
      <c r="C4902" s="66">
        <v>6531</v>
      </c>
      <c r="E4902" s="71"/>
      <c r="F4902" s="69" t="s">
        <v>71</v>
      </c>
      <c r="G4902" s="3">
        <v>133</v>
      </c>
      <c r="H4902" s="3">
        <v>16598</v>
      </c>
      <c r="I4902" s="10" t="str">
        <f t="shared" si="76"/>
        <v>06531</v>
      </c>
    </row>
    <row r="4903" spans="1:9">
      <c r="A4903" s="63" t="s">
        <v>375</v>
      </c>
      <c r="B4903" s="2" t="s">
        <v>376</v>
      </c>
      <c r="C4903" s="65">
        <v>6532</v>
      </c>
      <c r="D4903" s="2" t="s">
        <v>9</v>
      </c>
      <c r="E4903" s="14" t="s">
        <v>1144</v>
      </c>
      <c r="F4903" s="69" t="s">
        <v>10</v>
      </c>
      <c r="G4903" s="3">
        <v>8</v>
      </c>
      <c r="H4903" s="3">
        <v>97</v>
      </c>
      <c r="I4903" s="10" t="str">
        <f t="shared" si="76"/>
        <v>06532</v>
      </c>
    </row>
    <row r="4904" spans="1:9">
      <c r="A4904" s="64"/>
      <c r="C4904" s="66">
        <v>6532</v>
      </c>
      <c r="D4904" s="2" t="s">
        <v>11</v>
      </c>
      <c r="E4904" s="14" t="s">
        <v>1144</v>
      </c>
      <c r="F4904" s="69" t="s">
        <v>12</v>
      </c>
      <c r="G4904" s="3"/>
      <c r="H4904" s="3"/>
      <c r="I4904" s="10" t="str">
        <f t="shared" si="76"/>
        <v>06532</v>
      </c>
    </row>
    <row r="4905" spans="1:9">
      <c r="A4905" s="64"/>
      <c r="C4905" s="66">
        <v>6532</v>
      </c>
      <c r="D4905" s="2" t="s">
        <v>13</v>
      </c>
      <c r="E4905" s="14" t="s">
        <v>1144</v>
      </c>
      <c r="F4905" s="69" t="s">
        <v>14</v>
      </c>
      <c r="G4905" s="3"/>
      <c r="H4905" s="3"/>
      <c r="I4905" s="10" t="str">
        <f t="shared" si="76"/>
        <v>06532</v>
      </c>
    </row>
    <row r="4906" spans="1:9">
      <c r="A4906" s="64"/>
      <c r="C4906" s="66">
        <v>6532</v>
      </c>
      <c r="D4906" s="2" t="s">
        <v>15</v>
      </c>
      <c r="E4906" s="15" t="s">
        <v>1145</v>
      </c>
      <c r="F4906" s="69" t="s">
        <v>16</v>
      </c>
      <c r="G4906" s="3"/>
      <c r="H4906" s="3"/>
      <c r="I4906" s="10" t="str">
        <f t="shared" si="76"/>
        <v>06532</v>
      </c>
    </row>
    <row r="4907" spans="1:9">
      <c r="A4907" s="64"/>
      <c r="C4907" s="66">
        <v>6532</v>
      </c>
      <c r="D4907" s="2" t="s">
        <v>17</v>
      </c>
      <c r="E4907" s="14" t="s">
        <v>1144</v>
      </c>
      <c r="F4907" s="69" t="s">
        <v>18</v>
      </c>
      <c r="G4907" s="3">
        <v>8</v>
      </c>
      <c r="H4907" s="3">
        <v>97</v>
      </c>
      <c r="I4907" s="10" t="str">
        <f t="shared" si="76"/>
        <v>06532</v>
      </c>
    </row>
    <row r="4908" spans="1:9">
      <c r="A4908" s="64"/>
      <c r="C4908" s="66">
        <v>6532</v>
      </c>
      <c r="D4908" s="2" t="s">
        <v>19</v>
      </c>
      <c r="E4908" s="14" t="s">
        <v>1144</v>
      </c>
      <c r="F4908" s="69" t="s">
        <v>20</v>
      </c>
      <c r="G4908" s="3"/>
      <c r="H4908" s="3"/>
      <c r="I4908" s="10" t="str">
        <f t="shared" si="76"/>
        <v>06532</v>
      </c>
    </row>
    <row r="4909" spans="1:9">
      <c r="A4909" s="64"/>
      <c r="C4909" s="66">
        <v>6532</v>
      </c>
      <c r="D4909" s="2" t="s">
        <v>21</v>
      </c>
      <c r="E4909" s="4"/>
      <c r="F4909" s="69" t="s">
        <v>22</v>
      </c>
      <c r="G4909" s="3">
        <v>232</v>
      </c>
      <c r="H4909" s="3">
        <v>28868</v>
      </c>
      <c r="I4909" s="10" t="str">
        <f t="shared" si="76"/>
        <v>06532</v>
      </c>
    </row>
    <row r="4910" spans="1:9">
      <c r="A4910" s="64"/>
      <c r="C4910" s="66">
        <v>6532</v>
      </c>
      <c r="D4910" s="2" t="s">
        <v>23</v>
      </c>
      <c r="E4910" s="17" t="s">
        <v>1147</v>
      </c>
      <c r="F4910" s="69" t="s">
        <v>24</v>
      </c>
      <c r="G4910" s="3">
        <v>11</v>
      </c>
      <c r="H4910" s="3">
        <v>503</v>
      </c>
      <c r="I4910" s="10" t="str">
        <f t="shared" si="76"/>
        <v>06532</v>
      </c>
    </row>
    <row r="4911" spans="1:9">
      <c r="A4911" s="64"/>
      <c r="C4911" s="66">
        <v>6532</v>
      </c>
      <c r="D4911" s="2" t="s">
        <v>25</v>
      </c>
      <c r="E4911" s="17" t="s">
        <v>1147</v>
      </c>
      <c r="F4911" s="69" t="s">
        <v>26</v>
      </c>
      <c r="G4911" s="3"/>
      <c r="H4911" s="3"/>
      <c r="I4911" s="10" t="str">
        <f t="shared" si="76"/>
        <v>06532</v>
      </c>
    </row>
    <row r="4912" spans="1:9">
      <c r="A4912" s="64"/>
      <c r="C4912" s="66">
        <v>6532</v>
      </c>
      <c r="D4912" s="2" t="s">
        <v>27</v>
      </c>
      <c r="E4912" s="17" t="s">
        <v>1147</v>
      </c>
      <c r="F4912" s="69" t="s">
        <v>28</v>
      </c>
      <c r="G4912" s="3"/>
      <c r="H4912" s="3"/>
      <c r="I4912" s="10" t="str">
        <f t="shared" si="76"/>
        <v>06532</v>
      </c>
    </row>
    <row r="4913" spans="1:9">
      <c r="A4913" s="64"/>
      <c r="C4913" s="66">
        <v>6532</v>
      </c>
      <c r="D4913" s="2" t="s">
        <v>29</v>
      </c>
      <c r="E4913" s="18" t="s">
        <v>1148</v>
      </c>
      <c r="F4913" s="69" t="s">
        <v>30</v>
      </c>
      <c r="G4913" s="3">
        <v>2</v>
      </c>
      <c r="H4913" s="3"/>
      <c r="I4913" s="10" t="str">
        <f t="shared" si="76"/>
        <v>06532</v>
      </c>
    </row>
    <row r="4914" spans="1:9">
      <c r="A4914" s="64"/>
      <c r="C4914" s="66">
        <v>6532</v>
      </c>
      <c r="D4914" s="2" t="s">
        <v>31</v>
      </c>
      <c r="E4914" s="18" t="s">
        <v>1148</v>
      </c>
      <c r="F4914" s="69" t="s">
        <v>32</v>
      </c>
      <c r="G4914" s="3">
        <v>1</v>
      </c>
      <c r="H4914" s="3"/>
      <c r="I4914" s="10" t="str">
        <f t="shared" si="76"/>
        <v>06532</v>
      </c>
    </row>
    <row r="4915" spans="1:9">
      <c r="A4915" s="64"/>
      <c r="C4915" s="66">
        <v>6532</v>
      </c>
      <c r="D4915" s="2" t="s">
        <v>33</v>
      </c>
      <c r="E4915" s="18" t="s">
        <v>1148</v>
      </c>
      <c r="F4915" s="69" t="s">
        <v>34</v>
      </c>
      <c r="G4915" s="3"/>
      <c r="H4915" s="3"/>
      <c r="I4915" s="10" t="str">
        <f t="shared" si="76"/>
        <v>06532</v>
      </c>
    </row>
    <row r="4916" spans="1:9">
      <c r="A4916" s="64"/>
      <c r="C4916" s="66">
        <v>6532</v>
      </c>
      <c r="D4916" s="2" t="s">
        <v>35</v>
      </c>
      <c r="E4916" s="19" t="s">
        <v>1150</v>
      </c>
      <c r="F4916" s="69" t="s">
        <v>36</v>
      </c>
      <c r="G4916" s="3">
        <v>6</v>
      </c>
      <c r="H4916" s="3">
        <v>190</v>
      </c>
      <c r="I4916" s="10" t="str">
        <f t="shared" si="76"/>
        <v>06532</v>
      </c>
    </row>
    <row r="4917" spans="1:9">
      <c r="A4917" s="64"/>
      <c r="C4917" s="66">
        <v>6532</v>
      </c>
      <c r="D4917" s="2" t="s">
        <v>37</v>
      </c>
      <c r="E4917" s="23" t="s">
        <v>1149</v>
      </c>
      <c r="F4917" s="69" t="s">
        <v>38</v>
      </c>
      <c r="G4917" s="3">
        <v>5</v>
      </c>
      <c r="H4917" s="3">
        <v>246</v>
      </c>
      <c r="I4917" s="10" t="str">
        <f t="shared" si="76"/>
        <v>06532</v>
      </c>
    </row>
    <row r="4918" spans="1:9">
      <c r="A4918" s="64"/>
      <c r="C4918" s="66">
        <v>6532</v>
      </c>
      <c r="D4918" s="2" t="s">
        <v>39</v>
      </c>
      <c r="E4918" s="23" t="s">
        <v>1149</v>
      </c>
      <c r="F4918" s="69" t="s">
        <v>40</v>
      </c>
      <c r="G4918" s="3">
        <v>3</v>
      </c>
      <c r="H4918" s="3">
        <v>72</v>
      </c>
      <c r="I4918" s="10" t="str">
        <f t="shared" si="76"/>
        <v>06532</v>
      </c>
    </row>
    <row r="4919" spans="1:9">
      <c r="A4919" s="64"/>
      <c r="C4919" s="66">
        <v>6532</v>
      </c>
      <c r="D4919" s="2" t="s">
        <v>41</v>
      </c>
      <c r="E4919" s="16" t="s">
        <v>1146</v>
      </c>
      <c r="F4919" s="69" t="s">
        <v>42</v>
      </c>
      <c r="G4919" s="3"/>
      <c r="H4919" s="3"/>
      <c r="I4919" s="10" t="str">
        <f t="shared" si="76"/>
        <v>06532</v>
      </c>
    </row>
    <row r="4920" spans="1:9">
      <c r="A4920" s="64"/>
      <c r="C4920" s="66">
        <v>6532</v>
      </c>
      <c r="D4920" s="2" t="s">
        <v>43</v>
      </c>
      <c r="E4920" s="16" t="s">
        <v>1146</v>
      </c>
      <c r="F4920" s="69" t="s">
        <v>44</v>
      </c>
      <c r="G4920" s="3">
        <v>7</v>
      </c>
      <c r="H4920" s="3">
        <v>944</v>
      </c>
      <c r="I4920" s="10" t="str">
        <f t="shared" si="76"/>
        <v>06532</v>
      </c>
    </row>
    <row r="4921" spans="1:9">
      <c r="A4921" s="64"/>
      <c r="C4921" s="66">
        <v>6532</v>
      </c>
      <c r="D4921" s="2" t="s">
        <v>45</v>
      </c>
      <c r="E4921" s="16" t="s">
        <v>1146</v>
      </c>
      <c r="F4921" s="69" t="s">
        <v>46</v>
      </c>
      <c r="G4921" s="3">
        <v>1</v>
      </c>
      <c r="H4921" s="3"/>
      <c r="I4921" s="10" t="str">
        <f t="shared" si="76"/>
        <v>06532</v>
      </c>
    </row>
    <row r="4922" spans="1:9">
      <c r="A4922" s="64"/>
      <c r="C4922" s="66">
        <v>6532</v>
      </c>
      <c r="D4922" s="2" t="s">
        <v>47</v>
      </c>
      <c r="E4922" s="16" t="s">
        <v>1146</v>
      </c>
      <c r="F4922" s="69" t="s">
        <v>48</v>
      </c>
      <c r="G4922" s="3">
        <v>12</v>
      </c>
      <c r="H4922" s="3">
        <v>1880</v>
      </c>
      <c r="I4922" s="10" t="str">
        <f t="shared" si="76"/>
        <v>06532</v>
      </c>
    </row>
    <row r="4923" spans="1:9">
      <c r="A4923" s="64"/>
      <c r="C4923" s="66">
        <v>6532</v>
      </c>
      <c r="D4923" s="2" t="s">
        <v>49</v>
      </c>
      <c r="E4923" s="14" t="s">
        <v>1144</v>
      </c>
      <c r="F4923" s="69" t="s">
        <v>50</v>
      </c>
      <c r="G4923" s="3">
        <v>12</v>
      </c>
      <c r="H4923" s="3">
        <v>956</v>
      </c>
      <c r="I4923" s="10" t="str">
        <f t="shared" si="76"/>
        <v>06532</v>
      </c>
    </row>
    <row r="4924" spans="1:9">
      <c r="A4924" s="64"/>
      <c r="C4924" s="66">
        <v>6532</v>
      </c>
      <c r="D4924" s="2" t="s">
        <v>51</v>
      </c>
      <c r="E4924" s="15" t="s">
        <v>1145</v>
      </c>
      <c r="F4924" s="69" t="s">
        <v>52</v>
      </c>
      <c r="G4924" s="3">
        <v>5</v>
      </c>
      <c r="H4924" s="3">
        <v>2918</v>
      </c>
      <c r="I4924" s="10" t="str">
        <f t="shared" si="76"/>
        <v>06532</v>
      </c>
    </row>
    <row r="4925" spans="1:9">
      <c r="A4925" s="64"/>
      <c r="C4925" s="66">
        <v>6532</v>
      </c>
      <c r="D4925" s="2" t="s">
        <v>53</v>
      </c>
      <c r="E4925" s="15" t="s">
        <v>1145</v>
      </c>
      <c r="F4925" s="69" t="s">
        <v>54</v>
      </c>
      <c r="G4925" s="3">
        <v>63</v>
      </c>
      <c r="H4925" s="3">
        <v>5527</v>
      </c>
      <c r="I4925" s="10" t="str">
        <f t="shared" si="76"/>
        <v>06532</v>
      </c>
    </row>
    <row r="4926" spans="1:9">
      <c r="A4926" s="64"/>
      <c r="C4926" s="66">
        <v>6532</v>
      </c>
      <c r="D4926" s="2" t="s">
        <v>55</v>
      </c>
      <c r="E4926" s="21" t="s">
        <v>1152</v>
      </c>
      <c r="F4926" s="69" t="s">
        <v>56</v>
      </c>
      <c r="G4926" s="3">
        <v>28</v>
      </c>
      <c r="H4926" s="3">
        <v>3861</v>
      </c>
      <c r="I4926" s="10" t="str">
        <f t="shared" si="76"/>
        <v>06532</v>
      </c>
    </row>
    <row r="4927" spans="1:9">
      <c r="A4927" s="64"/>
      <c r="C4927" s="66">
        <v>6532</v>
      </c>
      <c r="D4927" s="2" t="s">
        <v>57</v>
      </c>
      <c r="E4927" s="21" t="s">
        <v>1152</v>
      </c>
      <c r="F4927" s="69" t="s">
        <v>58</v>
      </c>
      <c r="G4927" s="3">
        <v>22</v>
      </c>
      <c r="H4927" s="3">
        <v>4209</v>
      </c>
      <c r="I4927" s="10" t="str">
        <f t="shared" si="76"/>
        <v>06532</v>
      </c>
    </row>
    <row r="4928" spans="1:9">
      <c r="A4928" s="64"/>
      <c r="C4928" s="66">
        <v>6532</v>
      </c>
      <c r="D4928" s="2" t="s">
        <v>59</v>
      </c>
      <c r="E4928" s="21" t="s">
        <v>1152</v>
      </c>
      <c r="F4928" s="69" t="s">
        <v>60</v>
      </c>
      <c r="G4928" s="3">
        <v>34</v>
      </c>
      <c r="H4928" s="3">
        <v>3883</v>
      </c>
      <c r="I4928" s="10" t="str">
        <f t="shared" si="76"/>
        <v>06532</v>
      </c>
    </row>
    <row r="4929" spans="1:9">
      <c r="A4929" s="64"/>
      <c r="C4929" s="66">
        <v>6532</v>
      </c>
      <c r="D4929" s="2" t="s">
        <v>61</v>
      </c>
      <c r="E4929" s="20" t="s">
        <v>1151</v>
      </c>
      <c r="F4929" s="69" t="s">
        <v>62</v>
      </c>
      <c r="G4929" s="3">
        <v>6</v>
      </c>
      <c r="H4929" s="3">
        <v>1513</v>
      </c>
      <c r="I4929" s="10" t="str">
        <f t="shared" si="76"/>
        <v>06532</v>
      </c>
    </row>
    <row r="4930" spans="1:9">
      <c r="A4930" s="64"/>
      <c r="C4930" s="66">
        <v>6532</v>
      </c>
      <c r="D4930" s="2" t="s">
        <v>63</v>
      </c>
      <c r="E4930" s="20" t="s">
        <v>1151</v>
      </c>
      <c r="F4930" s="69" t="s">
        <v>64</v>
      </c>
      <c r="G4930" s="3"/>
      <c r="H4930" s="3"/>
      <c r="I4930" s="10" t="str">
        <f t="shared" si="76"/>
        <v>06532</v>
      </c>
    </row>
    <row r="4931" spans="1:9">
      <c r="A4931" s="64"/>
      <c r="C4931" s="66">
        <v>6532</v>
      </c>
      <c r="D4931" s="2" t="s">
        <v>65</v>
      </c>
      <c r="E4931" s="19" t="s">
        <v>1150</v>
      </c>
      <c r="F4931" s="69" t="s">
        <v>66</v>
      </c>
      <c r="G4931" s="3">
        <v>4</v>
      </c>
      <c r="H4931" s="3"/>
      <c r="I4931" s="10" t="str">
        <f t="shared" si="76"/>
        <v>06532</v>
      </c>
    </row>
    <row r="4932" spans="1:9">
      <c r="A4932" s="64"/>
      <c r="C4932" s="66">
        <v>6532</v>
      </c>
      <c r="D4932" s="2" t="s">
        <v>67</v>
      </c>
      <c r="E4932" s="22" t="s">
        <v>1153</v>
      </c>
      <c r="F4932" s="69" t="s">
        <v>68</v>
      </c>
      <c r="G4932" s="3">
        <v>4</v>
      </c>
      <c r="H4932" s="3"/>
      <c r="I4932" s="10" t="str">
        <f t="shared" si="76"/>
        <v>06532</v>
      </c>
    </row>
    <row r="4933" spans="1:9">
      <c r="A4933" s="64"/>
      <c r="C4933" s="66">
        <v>6532</v>
      </c>
      <c r="D4933" s="2" t="s">
        <v>69</v>
      </c>
      <c r="E4933" s="21" t="s">
        <v>1152</v>
      </c>
      <c r="F4933" s="69" t="s">
        <v>70</v>
      </c>
      <c r="G4933" s="3">
        <v>6</v>
      </c>
      <c r="H4933" s="3">
        <v>316</v>
      </c>
      <c r="I4933" s="10" t="str">
        <f t="shared" si="76"/>
        <v>06532</v>
      </c>
    </row>
    <row r="4934" spans="1:9">
      <c r="A4934" s="64"/>
      <c r="C4934" s="66">
        <v>6532</v>
      </c>
      <c r="E4934" s="71"/>
      <c r="F4934" s="69" t="s">
        <v>71</v>
      </c>
      <c r="G4934" s="3">
        <v>240</v>
      </c>
      <c r="H4934" s="3">
        <v>28965</v>
      </c>
      <c r="I4934" s="10" t="str">
        <f t="shared" si="76"/>
        <v>06532</v>
      </c>
    </row>
    <row r="4935" spans="1:9">
      <c r="A4935" s="63" t="s">
        <v>377</v>
      </c>
      <c r="B4935" s="2" t="s">
        <v>378</v>
      </c>
      <c r="C4935" s="65">
        <v>6533</v>
      </c>
      <c r="D4935" s="2" t="s">
        <v>9</v>
      </c>
      <c r="E4935" s="14" t="s">
        <v>1144</v>
      </c>
      <c r="F4935" s="69" t="s">
        <v>10</v>
      </c>
      <c r="G4935" s="3">
        <v>9</v>
      </c>
      <c r="H4935" s="3">
        <v>133</v>
      </c>
      <c r="I4935" s="10" t="str">
        <f t="shared" si="76"/>
        <v>06533</v>
      </c>
    </row>
    <row r="4936" spans="1:9">
      <c r="A4936" s="64"/>
      <c r="C4936" s="66">
        <v>6533</v>
      </c>
      <c r="D4936" s="2" t="s">
        <v>11</v>
      </c>
      <c r="E4936" s="14" t="s">
        <v>1144</v>
      </c>
      <c r="F4936" s="69" t="s">
        <v>12</v>
      </c>
      <c r="G4936" s="3"/>
      <c r="H4936" s="3"/>
      <c r="I4936" s="10" t="str">
        <f t="shared" si="76"/>
        <v>06533</v>
      </c>
    </row>
    <row r="4937" spans="1:9">
      <c r="A4937" s="66"/>
      <c r="C4937" s="66">
        <v>6533</v>
      </c>
      <c r="D4937" s="2" t="s">
        <v>13</v>
      </c>
      <c r="E4937" s="14" t="s">
        <v>1144</v>
      </c>
      <c r="F4937" s="69" t="s">
        <v>14</v>
      </c>
      <c r="G4937" s="3"/>
      <c r="H4937" s="3"/>
      <c r="I4937" s="10" t="str">
        <f t="shared" ref="I4937:I5000" si="77">IF(A4937="",I4936,A4937)</f>
        <v>06533</v>
      </c>
    </row>
    <row r="4938" spans="1:9">
      <c r="A4938" s="66"/>
      <c r="C4938" s="66">
        <v>6533</v>
      </c>
      <c r="D4938" s="2" t="s">
        <v>15</v>
      </c>
      <c r="E4938" s="15" t="s">
        <v>1145</v>
      </c>
      <c r="F4938" s="69" t="s">
        <v>16</v>
      </c>
      <c r="G4938" s="3"/>
      <c r="H4938" s="3"/>
      <c r="I4938" s="10" t="str">
        <f t="shared" si="77"/>
        <v>06533</v>
      </c>
    </row>
    <row r="4939" spans="1:9">
      <c r="A4939" s="66"/>
      <c r="C4939" s="66">
        <v>6533</v>
      </c>
      <c r="D4939" s="2" t="s">
        <v>17</v>
      </c>
      <c r="E4939" s="14" t="s">
        <v>1144</v>
      </c>
      <c r="F4939" s="69" t="s">
        <v>18</v>
      </c>
      <c r="G4939" s="3">
        <v>9</v>
      </c>
      <c r="H4939" s="3">
        <v>133</v>
      </c>
      <c r="I4939" s="10" t="str">
        <f t="shared" si="77"/>
        <v>06533</v>
      </c>
    </row>
    <row r="4940" spans="1:9">
      <c r="A4940" s="66"/>
      <c r="C4940" s="66">
        <v>6533</v>
      </c>
      <c r="D4940" s="2" t="s">
        <v>19</v>
      </c>
      <c r="E4940" s="14" t="s">
        <v>1144</v>
      </c>
      <c r="F4940" s="69" t="s">
        <v>20</v>
      </c>
      <c r="G4940" s="3"/>
      <c r="H4940" s="3"/>
      <c r="I4940" s="10" t="str">
        <f t="shared" si="77"/>
        <v>06533</v>
      </c>
    </row>
    <row r="4941" spans="1:9">
      <c r="A4941" s="66"/>
      <c r="C4941" s="66">
        <v>6533</v>
      </c>
      <c r="D4941" s="2" t="s">
        <v>21</v>
      </c>
      <c r="E4941" s="4"/>
      <c r="F4941" s="69" t="s">
        <v>22</v>
      </c>
      <c r="G4941" s="3">
        <v>98</v>
      </c>
      <c r="H4941" s="3">
        <v>8712</v>
      </c>
      <c r="I4941" s="10" t="str">
        <f t="shared" si="77"/>
        <v>06533</v>
      </c>
    </row>
    <row r="4942" spans="1:9">
      <c r="A4942" s="66"/>
      <c r="C4942" s="66">
        <v>6533</v>
      </c>
      <c r="D4942" s="2" t="s">
        <v>23</v>
      </c>
      <c r="E4942" s="17" t="s">
        <v>1147</v>
      </c>
      <c r="F4942" s="69" t="s">
        <v>24</v>
      </c>
      <c r="G4942" s="3">
        <v>10</v>
      </c>
      <c r="H4942" s="3">
        <v>654</v>
      </c>
      <c r="I4942" s="10" t="str">
        <f t="shared" si="77"/>
        <v>06533</v>
      </c>
    </row>
    <row r="4943" spans="1:9">
      <c r="A4943" s="66"/>
      <c r="C4943" s="66">
        <v>6533</v>
      </c>
      <c r="D4943" s="2" t="s">
        <v>25</v>
      </c>
      <c r="E4943" s="17" t="s">
        <v>1147</v>
      </c>
      <c r="F4943" s="69" t="s">
        <v>26</v>
      </c>
      <c r="G4943" s="3">
        <v>3</v>
      </c>
      <c r="H4943" s="3"/>
      <c r="I4943" s="10" t="str">
        <f t="shared" si="77"/>
        <v>06533</v>
      </c>
    </row>
    <row r="4944" spans="1:9">
      <c r="A4944" s="66"/>
      <c r="C4944" s="66">
        <v>6533</v>
      </c>
      <c r="D4944" s="2" t="s">
        <v>27</v>
      </c>
      <c r="E4944" s="17" t="s">
        <v>1147</v>
      </c>
      <c r="F4944" s="69" t="s">
        <v>28</v>
      </c>
      <c r="G4944" s="3"/>
      <c r="H4944" s="3"/>
      <c r="I4944" s="10" t="str">
        <f t="shared" si="77"/>
        <v>06533</v>
      </c>
    </row>
    <row r="4945" spans="1:9">
      <c r="A4945" s="66"/>
      <c r="C4945" s="66">
        <v>6533</v>
      </c>
      <c r="D4945" s="2" t="s">
        <v>29</v>
      </c>
      <c r="E4945" s="18" t="s">
        <v>1148</v>
      </c>
      <c r="F4945" s="69" t="s">
        <v>30</v>
      </c>
      <c r="G4945" s="3">
        <v>1</v>
      </c>
      <c r="H4945" s="3"/>
      <c r="I4945" s="10" t="str">
        <f t="shared" si="77"/>
        <v>06533</v>
      </c>
    </row>
    <row r="4946" spans="1:9">
      <c r="A4946" s="66"/>
      <c r="C4946" s="66">
        <v>6533</v>
      </c>
      <c r="D4946" s="2" t="s">
        <v>31</v>
      </c>
      <c r="E4946" s="18" t="s">
        <v>1148</v>
      </c>
      <c r="F4946" s="69" t="s">
        <v>32</v>
      </c>
      <c r="G4946" s="3">
        <v>1</v>
      </c>
      <c r="H4946" s="3"/>
      <c r="I4946" s="10" t="str">
        <f t="shared" si="77"/>
        <v>06533</v>
      </c>
    </row>
    <row r="4947" spans="1:9">
      <c r="A4947" s="66"/>
      <c r="C4947" s="66">
        <v>6533</v>
      </c>
      <c r="D4947" s="2" t="s">
        <v>33</v>
      </c>
      <c r="E4947" s="18" t="s">
        <v>1148</v>
      </c>
      <c r="F4947" s="69" t="s">
        <v>34</v>
      </c>
      <c r="G4947" s="3"/>
      <c r="H4947" s="3"/>
      <c r="I4947" s="10" t="str">
        <f t="shared" si="77"/>
        <v>06533</v>
      </c>
    </row>
    <row r="4948" spans="1:9">
      <c r="A4948" s="66"/>
      <c r="C4948" s="66">
        <v>6533</v>
      </c>
      <c r="D4948" s="2" t="s">
        <v>35</v>
      </c>
      <c r="E4948" s="19" t="s">
        <v>1150</v>
      </c>
      <c r="F4948" s="69" t="s">
        <v>36</v>
      </c>
      <c r="G4948" s="3">
        <v>1</v>
      </c>
      <c r="H4948" s="3"/>
      <c r="I4948" s="10" t="str">
        <f t="shared" si="77"/>
        <v>06533</v>
      </c>
    </row>
    <row r="4949" spans="1:9">
      <c r="A4949" s="66"/>
      <c r="C4949" s="66">
        <v>6533</v>
      </c>
      <c r="D4949" s="2" t="s">
        <v>37</v>
      </c>
      <c r="E4949" s="23" t="s">
        <v>1149</v>
      </c>
      <c r="F4949" s="69" t="s">
        <v>38</v>
      </c>
      <c r="G4949" s="3">
        <v>3</v>
      </c>
      <c r="H4949" s="3"/>
      <c r="I4949" s="10" t="str">
        <f t="shared" si="77"/>
        <v>06533</v>
      </c>
    </row>
    <row r="4950" spans="1:9">
      <c r="A4950" s="66"/>
      <c r="C4950" s="66">
        <v>6533</v>
      </c>
      <c r="D4950" s="2" t="s">
        <v>39</v>
      </c>
      <c r="E4950" s="23" t="s">
        <v>1149</v>
      </c>
      <c r="F4950" s="69" t="s">
        <v>40</v>
      </c>
      <c r="G4950" s="3">
        <v>3</v>
      </c>
      <c r="H4950" s="3"/>
      <c r="I4950" s="10" t="str">
        <f t="shared" si="77"/>
        <v>06533</v>
      </c>
    </row>
    <row r="4951" spans="1:9">
      <c r="A4951" s="66"/>
      <c r="C4951" s="66">
        <v>6533</v>
      </c>
      <c r="D4951" s="2" t="s">
        <v>41</v>
      </c>
      <c r="E4951" s="16" t="s">
        <v>1146</v>
      </c>
      <c r="F4951" s="69" t="s">
        <v>42</v>
      </c>
      <c r="G4951" s="3"/>
      <c r="H4951" s="3"/>
      <c r="I4951" s="10" t="str">
        <f t="shared" si="77"/>
        <v>06533</v>
      </c>
    </row>
    <row r="4952" spans="1:9">
      <c r="A4952" s="66"/>
      <c r="C4952" s="66">
        <v>6533</v>
      </c>
      <c r="D4952" s="2" t="s">
        <v>43</v>
      </c>
      <c r="E4952" s="16" t="s">
        <v>1146</v>
      </c>
      <c r="F4952" s="69" t="s">
        <v>44</v>
      </c>
      <c r="G4952" s="3">
        <v>1</v>
      </c>
      <c r="H4952" s="3"/>
      <c r="I4952" s="10" t="str">
        <f t="shared" si="77"/>
        <v>06533</v>
      </c>
    </row>
    <row r="4953" spans="1:9">
      <c r="A4953" s="66"/>
      <c r="C4953" s="66">
        <v>6533</v>
      </c>
      <c r="D4953" s="2" t="s">
        <v>45</v>
      </c>
      <c r="E4953" s="16" t="s">
        <v>1146</v>
      </c>
      <c r="F4953" s="69" t="s">
        <v>46</v>
      </c>
      <c r="G4953" s="3">
        <v>1</v>
      </c>
      <c r="H4953" s="3"/>
      <c r="I4953" s="10" t="str">
        <f t="shared" si="77"/>
        <v>06533</v>
      </c>
    </row>
    <row r="4954" spans="1:9">
      <c r="A4954" s="66"/>
      <c r="C4954" s="66">
        <v>6533</v>
      </c>
      <c r="D4954" s="2" t="s">
        <v>47</v>
      </c>
      <c r="E4954" s="16" t="s">
        <v>1146</v>
      </c>
      <c r="F4954" s="69" t="s">
        <v>48</v>
      </c>
      <c r="G4954" s="3">
        <v>8</v>
      </c>
      <c r="H4954" s="3">
        <v>743</v>
      </c>
      <c r="I4954" s="10" t="str">
        <f t="shared" si="77"/>
        <v>06533</v>
      </c>
    </row>
    <row r="4955" spans="1:9">
      <c r="A4955" s="66"/>
      <c r="C4955" s="66">
        <v>6533</v>
      </c>
      <c r="D4955" s="2" t="s">
        <v>49</v>
      </c>
      <c r="E4955" s="14" t="s">
        <v>1144</v>
      </c>
      <c r="F4955" s="69" t="s">
        <v>50</v>
      </c>
      <c r="G4955" s="3">
        <v>7</v>
      </c>
      <c r="H4955" s="3">
        <v>277</v>
      </c>
      <c r="I4955" s="10" t="str">
        <f t="shared" si="77"/>
        <v>06533</v>
      </c>
    </row>
    <row r="4956" spans="1:9">
      <c r="A4956" s="66"/>
      <c r="C4956" s="66">
        <v>6533</v>
      </c>
      <c r="D4956" s="2" t="s">
        <v>51</v>
      </c>
      <c r="E4956" s="15" t="s">
        <v>1145</v>
      </c>
      <c r="F4956" s="69" t="s">
        <v>52</v>
      </c>
      <c r="G4956" s="3">
        <v>1</v>
      </c>
      <c r="H4956" s="3"/>
      <c r="I4956" s="10" t="str">
        <f t="shared" si="77"/>
        <v>06533</v>
      </c>
    </row>
    <row r="4957" spans="1:9">
      <c r="A4957" s="66"/>
      <c r="C4957" s="66">
        <v>6533</v>
      </c>
      <c r="D4957" s="2" t="s">
        <v>53</v>
      </c>
      <c r="E4957" s="15" t="s">
        <v>1145</v>
      </c>
      <c r="F4957" s="69" t="s">
        <v>54</v>
      </c>
      <c r="G4957" s="3">
        <v>16</v>
      </c>
      <c r="H4957" s="3">
        <v>1077</v>
      </c>
      <c r="I4957" s="10" t="str">
        <f t="shared" si="77"/>
        <v>06533</v>
      </c>
    </row>
    <row r="4958" spans="1:9">
      <c r="A4958" s="66"/>
      <c r="C4958" s="66">
        <v>6533</v>
      </c>
      <c r="D4958" s="2" t="s">
        <v>55</v>
      </c>
      <c r="E4958" s="21" t="s">
        <v>1152</v>
      </c>
      <c r="F4958" s="69" t="s">
        <v>56</v>
      </c>
      <c r="G4958" s="3">
        <v>8</v>
      </c>
      <c r="H4958" s="3">
        <v>956</v>
      </c>
      <c r="I4958" s="10" t="str">
        <f t="shared" si="77"/>
        <v>06533</v>
      </c>
    </row>
    <row r="4959" spans="1:9">
      <c r="A4959" s="66"/>
      <c r="C4959" s="66">
        <v>6533</v>
      </c>
      <c r="D4959" s="2" t="s">
        <v>57</v>
      </c>
      <c r="E4959" s="21" t="s">
        <v>1152</v>
      </c>
      <c r="F4959" s="69" t="s">
        <v>58</v>
      </c>
      <c r="G4959" s="3">
        <v>6</v>
      </c>
      <c r="H4959" s="3">
        <v>822</v>
      </c>
      <c r="I4959" s="10" t="str">
        <f t="shared" si="77"/>
        <v>06533</v>
      </c>
    </row>
    <row r="4960" spans="1:9">
      <c r="A4960" s="66"/>
      <c r="C4960" s="66">
        <v>6533</v>
      </c>
      <c r="D4960" s="2" t="s">
        <v>59</v>
      </c>
      <c r="E4960" s="21" t="s">
        <v>1152</v>
      </c>
      <c r="F4960" s="69" t="s">
        <v>60</v>
      </c>
      <c r="G4960" s="3">
        <v>15</v>
      </c>
      <c r="H4960" s="3">
        <v>1685</v>
      </c>
      <c r="I4960" s="10" t="str">
        <f t="shared" si="77"/>
        <v>06533</v>
      </c>
    </row>
    <row r="4961" spans="1:9">
      <c r="A4961" s="66"/>
      <c r="C4961" s="66">
        <v>6533</v>
      </c>
      <c r="D4961" s="2" t="s">
        <v>61</v>
      </c>
      <c r="E4961" s="20" t="s">
        <v>1151</v>
      </c>
      <c r="F4961" s="69" t="s">
        <v>62</v>
      </c>
      <c r="G4961" s="3">
        <v>6</v>
      </c>
      <c r="H4961" s="3">
        <v>251</v>
      </c>
      <c r="I4961" s="10" t="str">
        <f t="shared" si="77"/>
        <v>06533</v>
      </c>
    </row>
    <row r="4962" spans="1:9">
      <c r="A4962" s="66"/>
      <c r="C4962" s="66">
        <v>6533</v>
      </c>
      <c r="D4962" s="2" t="s">
        <v>63</v>
      </c>
      <c r="E4962" s="20" t="s">
        <v>1151</v>
      </c>
      <c r="F4962" s="69" t="s">
        <v>64</v>
      </c>
      <c r="G4962" s="3">
        <v>1</v>
      </c>
      <c r="H4962" s="3"/>
      <c r="I4962" s="10" t="str">
        <f t="shared" si="77"/>
        <v>06533</v>
      </c>
    </row>
    <row r="4963" spans="1:9">
      <c r="A4963" s="66"/>
      <c r="C4963" s="66">
        <v>6533</v>
      </c>
      <c r="D4963" s="2" t="s">
        <v>65</v>
      </c>
      <c r="E4963" s="19" t="s">
        <v>1150</v>
      </c>
      <c r="F4963" s="69" t="s">
        <v>66</v>
      </c>
      <c r="G4963" s="3"/>
      <c r="H4963" s="3"/>
      <c r="I4963" s="10" t="str">
        <f t="shared" si="77"/>
        <v>06533</v>
      </c>
    </row>
    <row r="4964" spans="1:9">
      <c r="A4964" s="66"/>
      <c r="C4964" s="66">
        <v>6533</v>
      </c>
      <c r="D4964" s="2" t="s">
        <v>67</v>
      </c>
      <c r="E4964" s="22" t="s">
        <v>1153</v>
      </c>
      <c r="F4964" s="69" t="s">
        <v>68</v>
      </c>
      <c r="G4964" s="3">
        <v>2</v>
      </c>
      <c r="H4964" s="3"/>
      <c r="I4964" s="10" t="str">
        <f t="shared" si="77"/>
        <v>06533</v>
      </c>
    </row>
    <row r="4965" spans="1:9">
      <c r="A4965" s="66"/>
      <c r="C4965" s="66">
        <v>6533</v>
      </c>
      <c r="D4965" s="2" t="s">
        <v>69</v>
      </c>
      <c r="E4965" s="21" t="s">
        <v>1152</v>
      </c>
      <c r="F4965" s="69" t="s">
        <v>70</v>
      </c>
      <c r="G4965" s="3">
        <v>4</v>
      </c>
      <c r="H4965" s="3">
        <v>207</v>
      </c>
      <c r="I4965" s="10" t="str">
        <f t="shared" si="77"/>
        <v>06533</v>
      </c>
    </row>
    <row r="4966" spans="1:9">
      <c r="A4966" s="66"/>
      <c r="C4966" s="66">
        <v>6533</v>
      </c>
      <c r="E4966" s="71"/>
      <c r="F4966" s="69" t="s">
        <v>71</v>
      </c>
      <c r="G4966" s="3">
        <v>107</v>
      </c>
      <c r="H4966" s="3">
        <v>8845</v>
      </c>
      <c r="I4966" s="10" t="str">
        <f t="shared" si="77"/>
        <v>06533</v>
      </c>
    </row>
    <row r="4967" spans="1:9">
      <c r="A4967" s="65" t="s">
        <v>379</v>
      </c>
      <c r="B4967" s="2" t="s">
        <v>380</v>
      </c>
      <c r="C4967" s="65">
        <v>6534</v>
      </c>
      <c r="D4967" s="2" t="s">
        <v>9</v>
      </c>
      <c r="E4967" s="14" t="s">
        <v>1144</v>
      </c>
      <c r="F4967" s="69" t="s">
        <v>10</v>
      </c>
      <c r="G4967" s="3">
        <v>4</v>
      </c>
      <c r="H4967" s="3">
        <v>35</v>
      </c>
      <c r="I4967" s="10" t="str">
        <f t="shared" si="77"/>
        <v>06534</v>
      </c>
    </row>
    <row r="4968" spans="1:9">
      <c r="A4968" s="66"/>
      <c r="C4968" s="66">
        <v>6534</v>
      </c>
      <c r="D4968" s="2" t="s">
        <v>11</v>
      </c>
      <c r="E4968" s="14" t="s">
        <v>1144</v>
      </c>
      <c r="F4968" s="69" t="s">
        <v>12</v>
      </c>
      <c r="G4968" s="3"/>
      <c r="H4968" s="3"/>
      <c r="I4968" s="10" t="str">
        <f t="shared" si="77"/>
        <v>06534</v>
      </c>
    </row>
    <row r="4969" spans="1:9">
      <c r="A4969" s="66"/>
      <c r="C4969" s="66">
        <v>6534</v>
      </c>
      <c r="D4969" s="2" t="s">
        <v>13</v>
      </c>
      <c r="E4969" s="14" t="s">
        <v>1144</v>
      </c>
      <c r="F4969" s="69" t="s">
        <v>14</v>
      </c>
      <c r="G4969" s="3"/>
      <c r="H4969" s="3"/>
      <c r="I4969" s="10" t="str">
        <f t="shared" si="77"/>
        <v>06534</v>
      </c>
    </row>
    <row r="4970" spans="1:9">
      <c r="A4970" s="66"/>
      <c r="C4970" s="66">
        <v>6534</v>
      </c>
      <c r="D4970" s="2" t="s">
        <v>15</v>
      </c>
      <c r="E4970" s="15" t="s">
        <v>1145</v>
      </c>
      <c r="F4970" s="69" t="s">
        <v>16</v>
      </c>
      <c r="G4970" s="3"/>
      <c r="H4970" s="3"/>
      <c r="I4970" s="10" t="str">
        <f t="shared" si="77"/>
        <v>06534</v>
      </c>
    </row>
    <row r="4971" spans="1:9">
      <c r="A4971" s="66"/>
      <c r="C4971" s="66">
        <v>6534</v>
      </c>
      <c r="D4971" s="2" t="s">
        <v>17</v>
      </c>
      <c r="E4971" s="14" t="s">
        <v>1144</v>
      </c>
      <c r="F4971" s="69" t="s">
        <v>18</v>
      </c>
      <c r="G4971" s="3">
        <v>4</v>
      </c>
      <c r="H4971" s="3">
        <v>35</v>
      </c>
      <c r="I4971" s="10" t="str">
        <f t="shared" si="77"/>
        <v>06534</v>
      </c>
    </row>
    <row r="4972" spans="1:9">
      <c r="A4972" s="66"/>
      <c r="C4972" s="66">
        <v>6534</v>
      </c>
      <c r="D4972" s="2" t="s">
        <v>19</v>
      </c>
      <c r="E4972" s="14" t="s">
        <v>1144</v>
      </c>
      <c r="F4972" s="69" t="s">
        <v>20</v>
      </c>
      <c r="G4972" s="3"/>
      <c r="H4972" s="3"/>
      <c r="I4972" s="10" t="str">
        <f t="shared" si="77"/>
        <v>06534</v>
      </c>
    </row>
    <row r="4973" spans="1:9">
      <c r="A4973" s="66"/>
      <c r="C4973" s="66">
        <v>6534</v>
      </c>
      <c r="D4973" s="2" t="s">
        <v>21</v>
      </c>
      <c r="E4973" s="4"/>
      <c r="F4973" s="69" t="s">
        <v>22</v>
      </c>
      <c r="G4973" s="3">
        <v>140</v>
      </c>
      <c r="H4973" s="3">
        <v>28374</v>
      </c>
      <c r="I4973" s="10" t="str">
        <f t="shared" si="77"/>
        <v>06534</v>
      </c>
    </row>
    <row r="4974" spans="1:9">
      <c r="A4974" s="66"/>
      <c r="C4974" s="66">
        <v>6534</v>
      </c>
      <c r="D4974" s="2" t="s">
        <v>23</v>
      </c>
      <c r="E4974" s="17" t="s">
        <v>1147</v>
      </c>
      <c r="F4974" s="69" t="s">
        <v>24</v>
      </c>
      <c r="G4974" s="3">
        <v>13</v>
      </c>
      <c r="H4974" s="3"/>
      <c r="I4974" s="10" t="str">
        <f t="shared" si="77"/>
        <v>06534</v>
      </c>
    </row>
    <row r="4975" spans="1:9">
      <c r="A4975" s="66"/>
      <c r="C4975" s="66">
        <v>6534</v>
      </c>
      <c r="D4975" s="2" t="s">
        <v>25</v>
      </c>
      <c r="E4975" s="17" t="s">
        <v>1147</v>
      </c>
      <c r="F4975" s="69" t="s">
        <v>26</v>
      </c>
      <c r="G4975" s="3"/>
      <c r="H4975" s="3"/>
      <c r="I4975" s="10" t="str">
        <f t="shared" si="77"/>
        <v>06534</v>
      </c>
    </row>
    <row r="4976" spans="1:9">
      <c r="A4976" s="66"/>
      <c r="C4976" s="66">
        <v>6534</v>
      </c>
      <c r="D4976" s="2" t="s">
        <v>27</v>
      </c>
      <c r="E4976" s="17" t="s">
        <v>1147</v>
      </c>
      <c r="F4976" s="69" t="s">
        <v>28</v>
      </c>
      <c r="G4976" s="3"/>
      <c r="H4976" s="3"/>
      <c r="I4976" s="10" t="str">
        <f t="shared" si="77"/>
        <v>06534</v>
      </c>
    </row>
    <row r="4977" spans="1:9">
      <c r="A4977" s="66"/>
      <c r="C4977" s="66">
        <v>6534</v>
      </c>
      <c r="D4977" s="2" t="s">
        <v>29</v>
      </c>
      <c r="E4977" s="18" t="s">
        <v>1148</v>
      </c>
      <c r="F4977" s="69" t="s">
        <v>30</v>
      </c>
      <c r="G4977" s="3">
        <v>1</v>
      </c>
      <c r="H4977" s="3"/>
      <c r="I4977" s="10" t="str">
        <f t="shared" si="77"/>
        <v>06534</v>
      </c>
    </row>
    <row r="4978" spans="1:9">
      <c r="A4978" s="66"/>
      <c r="C4978" s="66">
        <v>6534</v>
      </c>
      <c r="D4978" s="2" t="s">
        <v>31</v>
      </c>
      <c r="E4978" s="18" t="s">
        <v>1148</v>
      </c>
      <c r="F4978" s="69" t="s">
        <v>32</v>
      </c>
      <c r="G4978" s="3"/>
      <c r="H4978" s="3"/>
      <c r="I4978" s="10" t="str">
        <f t="shared" si="77"/>
        <v>06534</v>
      </c>
    </row>
    <row r="4979" spans="1:9">
      <c r="A4979" s="66"/>
      <c r="C4979" s="66">
        <v>6534</v>
      </c>
      <c r="D4979" s="2" t="s">
        <v>33</v>
      </c>
      <c r="E4979" s="18" t="s">
        <v>1148</v>
      </c>
      <c r="F4979" s="69" t="s">
        <v>34</v>
      </c>
      <c r="G4979" s="3"/>
      <c r="H4979" s="3"/>
      <c r="I4979" s="10" t="str">
        <f t="shared" si="77"/>
        <v>06534</v>
      </c>
    </row>
    <row r="4980" spans="1:9">
      <c r="A4980" s="66"/>
      <c r="C4980" s="66">
        <v>6534</v>
      </c>
      <c r="D4980" s="2" t="s">
        <v>35</v>
      </c>
      <c r="E4980" s="19" t="s">
        <v>1150</v>
      </c>
      <c r="F4980" s="69" t="s">
        <v>36</v>
      </c>
      <c r="G4980" s="3">
        <v>1</v>
      </c>
      <c r="H4980" s="3"/>
      <c r="I4980" s="10" t="str">
        <f t="shared" si="77"/>
        <v>06534</v>
      </c>
    </row>
    <row r="4981" spans="1:9">
      <c r="A4981" s="66"/>
      <c r="C4981" s="66">
        <v>6534</v>
      </c>
      <c r="D4981" s="2" t="s">
        <v>37</v>
      </c>
      <c r="E4981" s="23" t="s">
        <v>1149</v>
      </c>
      <c r="F4981" s="69" t="s">
        <v>38</v>
      </c>
      <c r="G4981" s="3">
        <v>3</v>
      </c>
      <c r="H4981" s="3"/>
      <c r="I4981" s="10" t="str">
        <f t="shared" si="77"/>
        <v>06534</v>
      </c>
    </row>
    <row r="4982" spans="1:9">
      <c r="A4982" s="66"/>
      <c r="C4982" s="66">
        <v>6534</v>
      </c>
      <c r="D4982" s="2" t="s">
        <v>39</v>
      </c>
      <c r="E4982" s="23" t="s">
        <v>1149</v>
      </c>
      <c r="F4982" s="69" t="s">
        <v>40</v>
      </c>
      <c r="G4982" s="3">
        <v>2</v>
      </c>
      <c r="H4982" s="3"/>
      <c r="I4982" s="10" t="str">
        <f t="shared" si="77"/>
        <v>06534</v>
      </c>
    </row>
    <row r="4983" spans="1:9">
      <c r="A4983" s="66"/>
      <c r="C4983" s="66">
        <v>6534</v>
      </c>
      <c r="D4983" s="2" t="s">
        <v>41</v>
      </c>
      <c r="E4983" s="16" t="s">
        <v>1146</v>
      </c>
      <c r="F4983" s="69" t="s">
        <v>42</v>
      </c>
      <c r="G4983" s="3"/>
      <c r="H4983" s="3"/>
      <c r="I4983" s="10" t="str">
        <f t="shared" si="77"/>
        <v>06534</v>
      </c>
    </row>
    <row r="4984" spans="1:9">
      <c r="A4984" s="66"/>
      <c r="C4984" s="66">
        <v>6534</v>
      </c>
      <c r="D4984" s="2" t="s">
        <v>43</v>
      </c>
      <c r="E4984" s="16" t="s">
        <v>1146</v>
      </c>
      <c r="F4984" s="69" t="s">
        <v>44</v>
      </c>
      <c r="G4984" s="3">
        <v>1</v>
      </c>
      <c r="H4984" s="3"/>
      <c r="I4984" s="10" t="str">
        <f t="shared" si="77"/>
        <v>06534</v>
      </c>
    </row>
    <row r="4985" spans="1:9">
      <c r="A4985" s="66"/>
      <c r="C4985" s="66">
        <v>6534</v>
      </c>
      <c r="D4985" s="2" t="s">
        <v>45</v>
      </c>
      <c r="E4985" s="16" t="s">
        <v>1146</v>
      </c>
      <c r="F4985" s="69" t="s">
        <v>46</v>
      </c>
      <c r="G4985" s="3">
        <v>5</v>
      </c>
      <c r="H4985" s="3">
        <v>5892</v>
      </c>
      <c r="I4985" s="10" t="str">
        <f t="shared" si="77"/>
        <v>06534</v>
      </c>
    </row>
    <row r="4986" spans="1:9">
      <c r="A4986" s="66"/>
      <c r="C4986" s="66">
        <v>6534</v>
      </c>
      <c r="D4986" s="2" t="s">
        <v>47</v>
      </c>
      <c r="E4986" s="16" t="s">
        <v>1146</v>
      </c>
      <c r="F4986" s="69" t="s">
        <v>48</v>
      </c>
      <c r="G4986" s="3">
        <v>16</v>
      </c>
      <c r="H4986" s="3">
        <v>2280</v>
      </c>
      <c r="I4986" s="10" t="str">
        <f t="shared" si="77"/>
        <v>06534</v>
      </c>
    </row>
    <row r="4987" spans="1:9">
      <c r="A4987" s="66"/>
      <c r="C4987" s="66">
        <v>6534</v>
      </c>
      <c r="D4987" s="2" t="s">
        <v>49</v>
      </c>
      <c r="E4987" s="14" t="s">
        <v>1144</v>
      </c>
      <c r="F4987" s="69" t="s">
        <v>50</v>
      </c>
      <c r="G4987" s="3">
        <v>7</v>
      </c>
      <c r="H4987" s="3">
        <v>196</v>
      </c>
      <c r="I4987" s="10" t="str">
        <f t="shared" si="77"/>
        <v>06534</v>
      </c>
    </row>
    <row r="4988" spans="1:9">
      <c r="A4988" s="66"/>
      <c r="C4988" s="66">
        <v>6534</v>
      </c>
      <c r="D4988" s="2" t="s">
        <v>51</v>
      </c>
      <c r="E4988" s="15" t="s">
        <v>1145</v>
      </c>
      <c r="F4988" s="69" t="s">
        <v>52</v>
      </c>
      <c r="G4988" s="3">
        <v>7</v>
      </c>
      <c r="H4988" s="3"/>
      <c r="I4988" s="10" t="str">
        <f t="shared" si="77"/>
        <v>06534</v>
      </c>
    </row>
    <row r="4989" spans="1:9">
      <c r="A4989" s="66"/>
      <c r="C4989" s="66">
        <v>6534</v>
      </c>
      <c r="D4989" s="2" t="s">
        <v>53</v>
      </c>
      <c r="E4989" s="15" t="s">
        <v>1145</v>
      </c>
      <c r="F4989" s="69" t="s">
        <v>54</v>
      </c>
      <c r="G4989" s="3">
        <v>41</v>
      </c>
      <c r="H4989" s="3">
        <v>4412</v>
      </c>
      <c r="I4989" s="10" t="str">
        <f t="shared" si="77"/>
        <v>06534</v>
      </c>
    </row>
    <row r="4990" spans="1:9">
      <c r="A4990" s="66"/>
      <c r="C4990" s="66">
        <v>6534</v>
      </c>
      <c r="D4990" s="2" t="s">
        <v>55</v>
      </c>
      <c r="E4990" s="21" t="s">
        <v>1152</v>
      </c>
      <c r="F4990" s="69" t="s">
        <v>56</v>
      </c>
      <c r="G4990" s="3">
        <v>4</v>
      </c>
      <c r="H4990" s="3"/>
      <c r="I4990" s="10" t="str">
        <f t="shared" si="77"/>
        <v>06534</v>
      </c>
    </row>
    <row r="4991" spans="1:9">
      <c r="A4991" s="66"/>
      <c r="C4991" s="66">
        <v>6534</v>
      </c>
      <c r="D4991" s="2" t="s">
        <v>57</v>
      </c>
      <c r="E4991" s="21" t="s">
        <v>1152</v>
      </c>
      <c r="F4991" s="69" t="s">
        <v>58</v>
      </c>
      <c r="G4991" s="3">
        <v>4</v>
      </c>
      <c r="H4991" s="3">
        <v>243</v>
      </c>
      <c r="I4991" s="10" t="str">
        <f t="shared" si="77"/>
        <v>06534</v>
      </c>
    </row>
    <row r="4992" spans="1:9">
      <c r="A4992" s="66"/>
      <c r="C4992" s="66">
        <v>6534</v>
      </c>
      <c r="D4992" s="2" t="s">
        <v>59</v>
      </c>
      <c r="E4992" s="21" t="s">
        <v>1152</v>
      </c>
      <c r="F4992" s="69" t="s">
        <v>60</v>
      </c>
      <c r="G4992" s="3">
        <v>20</v>
      </c>
      <c r="H4992" s="3">
        <v>3024</v>
      </c>
      <c r="I4992" s="10" t="str">
        <f t="shared" si="77"/>
        <v>06534</v>
      </c>
    </row>
    <row r="4993" spans="1:9">
      <c r="A4993" s="66"/>
      <c r="C4993" s="66">
        <v>6534</v>
      </c>
      <c r="D4993" s="2" t="s">
        <v>61</v>
      </c>
      <c r="E4993" s="20" t="s">
        <v>1151</v>
      </c>
      <c r="F4993" s="69" t="s">
        <v>62</v>
      </c>
      <c r="G4993" s="3">
        <v>1</v>
      </c>
      <c r="H4993" s="3"/>
      <c r="I4993" s="10" t="str">
        <f t="shared" si="77"/>
        <v>06534</v>
      </c>
    </row>
    <row r="4994" spans="1:9">
      <c r="A4994" s="66"/>
      <c r="C4994" s="66">
        <v>6534</v>
      </c>
      <c r="D4994" s="2" t="s">
        <v>63</v>
      </c>
      <c r="E4994" s="20" t="s">
        <v>1151</v>
      </c>
      <c r="F4994" s="69" t="s">
        <v>64</v>
      </c>
      <c r="G4994" s="3"/>
      <c r="H4994" s="3"/>
      <c r="I4994" s="10" t="str">
        <f t="shared" si="77"/>
        <v>06534</v>
      </c>
    </row>
    <row r="4995" spans="1:9">
      <c r="A4995" s="66"/>
      <c r="C4995" s="66">
        <v>6534</v>
      </c>
      <c r="D4995" s="2" t="s">
        <v>65</v>
      </c>
      <c r="E4995" s="19" t="s">
        <v>1150</v>
      </c>
      <c r="F4995" s="69" t="s">
        <v>66</v>
      </c>
      <c r="G4995" s="3">
        <v>3</v>
      </c>
      <c r="H4995" s="3"/>
      <c r="I4995" s="10" t="str">
        <f t="shared" si="77"/>
        <v>06534</v>
      </c>
    </row>
    <row r="4996" spans="1:9">
      <c r="A4996" s="66"/>
      <c r="C4996" s="66">
        <v>6534</v>
      </c>
      <c r="D4996" s="2" t="s">
        <v>67</v>
      </c>
      <c r="E4996" s="22" t="s">
        <v>1153</v>
      </c>
      <c r="F4996" s="69" t="s">
        <v>68</v>
      </c>
      <c r="G4996" s="3">
        <v>9</v>
      </c>
      <c r="H4996" s="3">
        <v>427</v>
      </c>
      <c r="I4996" s="10" t="str">
        <f t="shared" si="77"/>
        <v>06534</v>
      </c>
    </row>
    <row r="4997" spans="1:9">
      <c r="A4997" s="66"/>
      <c r="C4997" s="66">
        <v>6534</v>
      </c>
      <c r="D4997" s="2" t="s">
        <v>69</v>
      </c>
      <c r="E4997" s="21" t="s">
        <v>1152</v>
      </c>
      <c r="F4997" s="69" t="s">
        <v>70</v>
      </c>
      <c r="G4997" s="3">
        <v>2</v>
      </c>
      <c r="H4997" s="3"/>
      <c r="I4997" s="10" t="str">
        <f t="shared" si="77"/>
        <v>06534</v>
      </c>
    </row>
    <row r="4998" spans="1:9">
      <c r="A4998" s="66"/>
      <c r="C4998" s="66">
        <v>6534</v>
      </c>
      <c r="E4998" s="71"/>
      <c r="F4998" s="69" t="s">
        <v>71</v>
      </c>
      <c r="G4998" s="3">
        <v>144</v>
      </c>
      <c r="H4998" s="3">
        <v>28409</v>
      </c>
      <c r="I4998" s="10" t="str">
        <f t="shared" si="77"/>
        <v>06534</v>
      </c>
    </row>
    <row r="4999" spans="1:9">
      <c r="A4999" s="65" t="s">
        <v>381</v>
      </c>
      <c r="B4999" s="2" t="s">
        <v>382</v>
      </c>
      <c r="C4999" s="65">
        <v>6535</v>
      </c>
      <c r="D4999" s="2" t="s">
        <v>9</v>
      </c>
      <c r="E4999" s="14" t="s">
        <v>1144</v>
      </c>
      <c r="F4999" s="69" t="s">
        <v>10</v>
      </c>
      <c r="G4999" s="3">
        <v>3</v>
      </c>
      <c r="H4999" s="3"/>
      <c r="I4999" s="10" t="str">
        <f t="shared" si="77"/>
        <v>06535</v>
      </c>
    </row>
    <row r="5000" spans="1:9">
      <c r="A5000" s="66"/>
      <c r="C5000" s="66">
        <v>6535</v>
      </c>
      <c r="D5000" s="2" t="s">
        <v>11</v>
      </c>
      <c r="E5000" s="14" t="s">
        <v>1144</v>
      </c>
      <c r="F5000" s="69" t="s">
        <v>12</v>
      </c>
      <c r="G5000" s="3"/>
      <c r="H5000" s="3"/>
      <c r="I5000" s="10" t="str">
        <f t="shared" si="77"/>
        <v>06535</v>
      </c>
    </row>
    <row r="5001" spans="1:9">
      <c r="A5001" s="66"/>
      <c r="C5001" s="66">
        <v>6535</v>
      </c>
      <c r="D5001" s="2" t="s">
        <v>13</v>
      </c>
      <c r="E5001" s="14" t="s">
        <v>1144</v>
      </c>
      <c r="F5001" s="69" t="s">
        <v>14</v>
      </c>
      <c r="G5001" s="3"/>
      <c r="H5001" s="3"/>
      <c r="I5001" s="10" t="str">
        <f t="shared" ref="I5001:I5064" si="78">IF(A5001="",I5000,A5001)</f>
        <v>06535</v>
      </c>
    </row>
    <row r="5002" spans="1:9">
      <c r="A5002" s="66"/>
      <c r="C5002" s="66">
        <v>6535</v>
      </c>
      <c r="D5002" s="2" t="s">
        <v>15</v>
      </c>
      <c r="E5002" s="15" t="s">
        <v>1145</v>
      </c>
      <c r="F5002" s="69" t="s">
        <v>16</v>
      </c>
      <c r="G5002" s="3"/>
      <c r="H5002" s="3"/>
      <c r="I5002" s="10" t="str">
        <f t="shared" si="78"/>
        <v>06535</v>
      </c>
    </row>
    <row r="5003" spans="1:9">
      <c r="A5003" s="66"/>
      <c r="C5003" s="66">
        <v>6535</v>
      </c>
      <c r="D5003" s="2" t="s">
        <v>17</v>
      </c>
      <c r="E5003" s="14" t="s">
        <v>1144</v>
      </c>
      <c r="F5003" s="69" t="s">
        <v>18</v>
      </c>
      <c r="G5003" s="3">
        <v>3</v>
      </c>
      <c r="H5003" s="3"/>
      <c r="I5003" s="10" t="str">
        <f t="shared" si="78"/>
        <v>06535</v>
      </c>
    </row>
    <row r="5004" spans="1:9">
      <c r="A5004" s="66"/>
      <c r="C5004" s="66">
        <v>6535</v>
      </c>
      <c r="D5004" s="2" t="s">
        <v>19</v>
      </c>
      <c r="E5004" s="14" t="s">
        <v>1144</v>
      </c>
      <c r="F5004" s="69" t="s">
        <v>20</v>
      </c>
      <c r="G5004" s="3"/>
      <c r="H5004" s="3"/>
      <c r="I5004" s="10" t="str">
        <f t="shared" si="78"/>
        <v>06535</v>
      </c>
    </row>
    <row r="5005" spans="1:9">
      <c r="A5005" s="66"/>
      <c r="C5005" s="66">
        <v>6535</v>
      </c>
      <c r="D5005" s="2" t="s">
        <v>21</v>
      </c>
      <c r="E5005" s="4"/>
      <c r="F5005" s="69" t="s">
        <v>22</v>
      </c>
      <c r="G5005" s="3">
        <v>90</v>
      </c>
      <c r="H5005" s="3"/>
      <c r="I5005" s="10" t="str">
        <f t="shared" si="78"/>
        <v>06535</v>
      </c>
    </row>
    <row r="5006" spans="1:9">
      <c r="A5006" s="66"/>
      <c r="C5006" s="66">
        <v>6535</v>
      </c>
      <c r="D5006" s="2" t="s">
        <v>23</v>
      </c>
      <c r="E5006" s="17" t="s">
        <v>1147</v>
      </c>
      <c r="F5006" s="69" t="s">
        <v>24</v>
      </c>
      <c r="G5006" s="3">
        <v>9</v>
      </c>
      <c r="H5006" s="3"/>
      <c r="I5006" s="10" t="str">
        <f t="shared" si="78"/>
        <v>06535</v>
      </c>
    </row>
    <row r="5007" spans="1:9">
      <c r="A5007" s="66"/>
      <c r="C5007" s="66">
        <v>6535</v>
      </c>
      <c r="D5007" s="2" t="s">
        <v>25</v>
      </c>
      <c r="E5007" s="17" t="s">
        <v>1147</v>
      </c>
      <c r="F5007" s="69" t="s">
        <v>26</v>
      </c>
      <c r="G5007" s="3">
        <v>1</v>
      </c>
      <c r="H5007" s="3"/>
      <c r="I5007" s="10" t="str">
        <f t="shared" si="78"/>
        <v>06535</v>
      </c>
    </row>
    <row r="5008" spans="1:9">
      <c r="A5008" s="66"/>
      <c r="C5008" s="66">
        <v>6535</v>
      </c>
      <c r="D5008" s="2" t="s">
        <v>27</v>
      </c>
      <c r="E5008" s="17" t="s">
        <v>1147</v>
      </c>
      <c r="F5008" s="69" t="s">
        <v>28</v>
      </c>
      <c r="G5008" s="3"/>
      <c r="H5008" s="3"/>
      <c r="I5008" s="10" t="str">
        <f t="shared" si="78"/>
        <v>06535</v>
      </c>
    </row>
    <row r="5009" spans="1:9">
      <c r="A5009" s="66"/>
      <c r="C5009" s="66">
        <v>6535</v>
      </c>
      <c r="D5009" s="2" t="s">
        <v>29</v>
      </c>
      <c r="E5009" s="18" t="s">
        <v>1148</v>
      </c>
      <c r="F5009" s="69" t="s">
        <v>30</v>
      </c>
      <c r="G5009" s="3">
        <v>4</v>
      </c>
      <c r="H5009" s="3">
        <v>239</v>
      </c>
      <c r="I5009" s="10" t="str">
        <f t="shared" si="78"/>
        <v>06535</v>
      </c>
    </row>
    <row r="5010" spans="1:9">
      <c r="A5010" s="66"/>
      <c r="C5010" s="66">
        <v>6535</v>
      </c>
      <c r="D5010" s="2" t="s">
        <v>31</v>
      </c>
      <c r="E5010" s="18" t="s">
        <v>1148</v>
      </c>
      <c r="F5010" s="69" t="s">
        <v>32</v>
      </c>
      <c r="G5010" s="3">
        <v>2</v>
      </c>
      <c r="H5010" s="3"/>
      <c r="I5010" s="10" t="str">
        <f t="shared" si="78"/>
        <v>06535</v>
      </c>
    </row>
    <row r="5011" spans="1:9">
      <c r="A5011" s="66"/>
      <c r="C5011" s="66">
        <v>6535</v>
      </c>
      <c r="D5011" s="2" t="s">
        <v>33</v>
      </c>
      <c r="E5011" s="18" t="s">
        <v>1148</v>
      </c>
      <c r="F5011" s="69" t="s">
        <v>34</v>
      </c>
      <c r="G5011" s="3"/>
      <c r="H5011" s="3"/>
      <c r="I5011" s="10" t="str">
        <f t="shared" si="78"/>
        <v>06535</v>
      </c>
    </row>
    <row r="5012" spans="1:9">
      <c r="A5012" s="66"/>
      <c r="C5012" s="66">
        <v>6535</v>
      </c>
      <c r="D5012" s="2" t="s">
        <v>35</v>
      </c>
      <c r="E5012" s="19" t="s">
        <v>1150</v>
      </c>
      <c r="F5012" s="69" t="s">
        <v>36</v>
      </c>
      <c r="G5012" s="3">
        <v>6</v>
      </c>
      <c r="H5012" s="3">
        <v>402</v>
      </c>
      <c r="I5012" s="10" t="str">
        <f t="shared" si="78"/>
        <v>06535</v>
      </c>
    </row>
    <row r="5013" spans="1:9">
      <c r="A5013" s="66"/>
      <c r="C5013" s="66">
        <v>6535</v>
      </c>
      <c r="D5013" s="2" t="s">
        <v>37</v>
      </c>
      <c r="E5013" s="23" t="s">
        <v>1149</v>
      </c>
      <c r="F5013" s="69" t="s">
        <v>38</v>
      </c>
      <c r="G5013" s="3">
        <v>3</v>
      </c>
      <c r="H5013" s="3">
        <v>854</v>
      </c>
      <c r="I5013" s="10" t="str">
        <f t="shared" si="78"/>
        <v>06535</v>
      </c>
    </row>
    <row r="5014" spans="1:9">
      <c r="A5014" s="66"/>
      <c r="C5014" s="66">
        <v>6535</v>
      </c>
      <c r="D5014" s="2" t="s">
        <v>39</v>
      </c>
      <c r="E5014" s="23" t="s">
        <v>1149</v>
      </c>
      <c r="F5014" s="69" t="s">
        <v>40</v>
      </c>
      <c r="G5014" s="3">
        <v>3</v>
      </c>
      <c r="H5014" s="3">
        <v>123</v>
      </c>
      <c r="I5014" s="10" t="str">
        <f t="shared" si="78"/>
        <v>06535</v>
      </c>
    </row>
    <row r="5015" spans="1:9">
      <c r="A5015" s="66"/>
      <c r="C5015" s="66">
        <v>6535</v>
      </c>
      <c r="D5015" s="2" t="s">
        <v>41</v>
      </c>
      <c r="E5015" s="16" t="s">
        <v>1146</v>
      </c>
      <c r="F5015" s="69" t="s">
        <v>42</v>
      </c>
      <c r="G5015" s="3"/>
      <c r="H5015" s="3"/>
      <c r="I5015" s="10" t="str">
        <f t="shared" si="78"/>
        <v>06535</v>
      </c>
    </row>
    <row r="5016" spans="1:9">
      <c r="A5016" s="66"/>
      <c r="C5016" s="66">
        <v>6535</v>
      </c>
      <c r="D5016" s="2" t="s">
        <v>43</v>
      </c>
      <c r="E5016" s="16" t="s">
        <v>1146</v>
      </c>
      <c r="F5016" s="69" t="s">
        <v>44</v>
      </c>
      <c r="G5016" s="3">
        <v>4</v>
      </c>
      <c r="H5016" s="3"/>
      <c r="I5016" s="10" t="str">
        <f t="shared" si="78"/>
        <v>06535</v>
      </c>
    </row>
    <row r="5017" spans="1:9">
      <c r="A5017" s="66"/>
      <c r="C5017" s="66">
        <v>6535</v>
      </c>
      <c r="D5017" s="2" t="s">
        <v>45</v>
      </c>
      <c r="E5017" s="16" t="s">
        <v>1146</v>
      </c>
      <c r="F5017" s="69" t="s">
        <v>46</v>
      </c>
      <c r="G5017" s="3"/>
      <c r="H5017" s="3"/>
      <c r="I5017" s="10" t="str">
        <f t="shared" si="78"/>
        <v>06535</v>
      </c>
    </row>
    <row r="5018" spans="1:9">
      <c r="A5018" s="66"/>
      <c r="C5018" s="66">
        <v>6535</v>
      </c>
      <c r="D5018" s="2" t="s">
        <v>47</v>
      </c>
      <c r="E5018" s="16" t="s">
        <v>1146</v>
      </c>
      <c r="F5018" s="69" t="s">
        <v>48</v>
      </c>
      <c r="G5018" s="3">
        <v>5</v>
      </c>
      <c r="H5018" s="3"/>
      <c r="I5018" s="10" t="str">
        <f t="shared" si="78"/>
        <v>06535</v>
      </c>
    </row>
    <row r="5019" spans="1:9">
      <c r="A5019" s="66"/>
      <c r="C5019" s="66">
        <v>6535</v>
      </c>
      <c r="D5019" s="2" t="s">
        <v>49</v>
      </c>
      <c r="E5019" s="14" t="s">
        <v>1144</v>
      </c>
      <c r="F5019" s="69" t="s">
        <v>50</v>
      </c>
      <c r="G5019" s="3">
        <v>5</v>
      </c>
      <c r="H5019" s="3">
        <v>161</v>
      </c>
      <c r="I5019" s="10" t="str">
        <f t="shared" si="78"/>
        <v>06535</v>
      </c>
    </row>
    <row r="5020" spans="1:9">
      <c r="A5020" s="66"/>
      <c r="C5020" s="66">
        <v>6535</v>
      </c>
      <c r="D5020" s="2" t="s">
        <v>51</v>
      </c>
      <c r="E5020" s="15" t="s">
        <v>1145</v>
      </c>
      <c r="F5020" s="69" t="s">
        <v>52</v>
      </c>
      <c r="G5020" s="3">
        <v>1</v>
      </c>
      <c r="H5020" s="3"/>
      <c r="I5020" s="10" t="str">
        <f t="shared" si="78"/>
        <v>06535</v>
      </c>
    </row>
    <row r="5021" spans="1:9">
      <c r="A5021" s="66"/>
      <c r="C5021" s="66">
        <v>6535</v>
      </c>
      <c r="D5021" s="2" t="s">
        <v>53</v>
      </c>
      <c r="E5021" s="15" t="s">
        <v>1145</v>
      </c>
      <c r="F5021" s="69" t="s">
        <v>54</v>
      </c>
      <c r="G5021" s="3">
        <v>16</v>
      </c>
      <c r="H5021" s="3">
        <v>1898</v>
      </c>
      <c r="I5021" s="10" t="str">
        <f t="shared" si="78"/>
        <v>06535</v>
      </c>
    </row>
    <row r="5022" spans="1:9">
      <c r="A5022" s="66"/>
      <c r="C5022" s="66">
        <v>6535</v>
      </c>
      <c r="D5022" s="2" t="s">
        <v>55</v>
      </c>
      <c r="E5022" s="21" t="s">
        <v>1152</v>
      </c>
      <c r="F5022" s="69" t="s">
        <v>56</v>
      </c>
      <c r="G5022" s="3">
        <v>3</v>
      </c>
      <c r="H5022" s="3"/>
      <c r="I5022" s="10" t="str">
        <f t="shared" si="78"/>
        <v>06535</v>
      </c>
    </row>
    <row r="5023" spans="1:9">
      <c r="A5023" s="66"/>
      <c r="C5023" s="66">
        <v>6535</v>
      </c>
      <c r="D5023" s="2" t="s">
        <v>57</v>
      </c>
      <c r="E5023" s="21" t="s">
        <v>1152</v>
      </c>
      <c r="F5023" s="69" t="s">
        <v>58</v>
      </c>
      <c r="G5023" s="3">
        <v>7</v>
      </c>
      <c r="H5023" s="3">
        <v>385</v>
      </c>
      <c r="I5023" s="10" t="str">
        <f t="shared" si="78"/>
        <v>06535</v>
      </c>
    </row>
    <row r="5024" spans="1:9">
      <c r="A5024" s="66"/>
      <c r="C5024" s="66">
        <v>6535</v>
      </c>
      <c r="D5024" s="2" t="s">
        <v>59</v>
      </c>
      <c r="E5024" s="21" t="s">
        <v>1152</v>
      </c>
      <c r="F5024" s="69" t="s">
        <v>60</v>
      </c>
      <c r="G5024" s="3">
        <v>15</v>
      </c>
      <c r="H5024" s="3">
        <v>1582</v>
      </c>
      <c r="I5024" s="10" t="str">
        <f t="shared" si="78"/>
        <v>06535</v>
      </c>
    </row>
    <row r="5025" spans="1:9">
      <c r="A5025" s="66"/>
      <c r="C5025" s="66">
        <v>6535</v>
      </c>
      <c r="D5025" s="2" t="s">
        <v>61</v>
      </c>
      <c r="E5025" s="20" t="s">
        <v>1151</v>
      </c>
      <c r="F5025" s="69" t="s">
        <v>62</v>
      </c>
      <c r="G5025" s="3">
        <v>2</v>
      </c>
      <c r="H5025" s="3"/>
      <c r="I5025" s="10" t="str">
        <f t="shared" si="78"/>
        <v>06535</v>
      </c>
    </row>
    <row r="5026" spans="1:9">
      <c r="A5026" s="66"/>
      <c r="C5026" s="66">
        <v>6535</v>
      </c>
      <c r="D5026" s="2" t="s">
        <v>63</v>
      </c>
      <c r="E5026" s="20" t="s">
        <v>1151</v>
      </c>
      <c r="F5026" s="69" t="s">
        <v>64</v>
      </c>
      <c r="G5026" s="3"/>
      <c r="H5026" s="3"/>
      <c r="I5026" s="10" t="str">
        <f t="shared" si="78"/>
        <v>06535</v>
      </c>
    </row>
    <row r="5027" spans="1:9">
      <c r="A5027" s="66"/>
      <c r="C5027" s="66">
        <v>6535</v>
      </c>
      <c r="D5027" s="2" t="s">
        <v>65</v>
      </c>
      <c r="E5027" s="19" t="s">
        <v>1150</v>
      </c>
      <c r="F5027" s="69" t="s">
        <v>66</v>
      </c>
      <c r="G5027" s="3">
        <v>1</v>
      </c>
      <c r="H5027" s="3"/>
      <c r="I5027" s="10" t="str">
        <f t="shared" si="78"/>
        <v>06535</v>
      </c>
    </row>
    <row r="5028" spans="1:9">
      <c r="A5028" s="66"/>
      <c r="C5028" s="66">
        <v>6535</v>
      </c>
      <c r="D5028" s="2" t="s">
        <v>67</v>
      </c>
      <c r="E5028" s="22" t="s">
        <v>1153</v>
      </c>
      <c r="F5028" s="69" t="s">
        <v>68</v>
      </c>
      <c r="G5028" s="3">
        <v>2</v>
      </c>
      <c r="H5028" s="3"/>
      <c r="I5028" s="10" t="str">
        <f t="shared" si="78"/>
        <v>06535</v>
      </c>
    </row>
    <row r="5029" spans="1:9">
      <c r="A5029" s="66"/>
      <c r="C5029" s="66">
        <v>6535</v>
      </c>
      <c r="D5029" s="2" t="s">
        <v>69</v>
      </c>
      <c r="E5029" s="21" t="s">
        <v>1152</v>
      </c>
      <c r="F5029" s="69" t="s">
        <v>70</v>
      </c>
      <c r="G5029" s="3">
        <v>1</v>
      </c>
      <c r="H5029" s="3"/>
      <c r="I5029" s="10" t="str">
        <f t="shared" si="78"/>
        <v>06535</v>
      </c>
    </row>
    <row r="5030" spans="1:9">
      <c r="A5030" s="66"/>
      <c r="C5030" s="66">
        <v>6535</v>
      </c>
      <c r="E5030" s="71"/>
      <c r="F5030" s="69" t="s">
        <v>71</v>
      </c>
      <c r="G5030" s="3">
        <v>93</v>
      </c>
      <c r="H5030" s="3">
        <v>7650</v>
      </c>
      <c r="I5030" s="10" t="str">
        <f t="shared" si="78"/>
        <v>06535</v>
      </c>
    </row>
    <row r="5031" spans="1:9">
      <c r="A5031" s="65" t="s">
        <v>383</v>
      </c>
      <c r="B5031" s="2" t="s">
        <v>384</v>
      </c>
      <c r="C5031" s="65">
        <v>66</v>
      </c>
      <c r="D5031" s="2" t="s">
        <v>9</v>
      </c>
      <c r="E5031" s="14" t="s">
        <v>1144</v>
      </c>
      <c r="F5031" s="69" t="s">
        <v>10</v>
      </c>
      <c r="G5031" s="3">
        <v>23</v>
      </c>
      <c r="H5031" s="3">
        <v>966</v>
      </c>
      <c r="I5031" s="10" t="str">
        <f t="shared" si="78"/>
        <v>066</v>
      </c>
    </row>
    <row r="5032" spans="1:9">
      <c r="A5032" s="66"/>
      <c r="C5032" s="66">
        <v>66</v>
      </c>
      <c r="D5032" s="2" t="s">
        <v>11</v>
      </c>
      <c r="E5032" s="14" t="s">
        <v>1144</v>
      </c>
      <c r="F5032" s="69" t="s">
        <v>12</v>
      </c>
      <c r="G5032" s="3"/>
      <c r="H5032" s="3"/>
      <c r="I5032" s="10" t="str">
        <f t="shared" si="78"/>
        <v>066</v>
      </c>
    </row>
    <row r="5033" spans="1:9">
      <c r="A5033" s="66"/>
      <c r="C5033" s="66">
        <v>66</v>
      </c>
      <c r="D5033" s="2" t="s">
        <v>13</v>
      </c>
      <c r="E5033" s="14" t="s">
        <v>1144</v>
      </c>
      <c r="F5033" s="69" t="s">
        <v>14</v>
      </c>
      <c r="G5033" s="3">
        <v>1</v>
      </c>
      <c r="H5033" s="3"/>
      <c r="I5033" s="10" t="str">
        <f t="shared" si="78"/>
        <v>066</v>
      </c>
    </row>
    <row r="5034" spans="1:9">
      <c r="A5034" s="66"/>
      <c r="C5034" s="66">
        <v>66</v>
      </c>
      <c r="D5034" s="2" t="s">
        <v>15</v>
      </c>
      <c r="E5034" s="15" t="s">
        <v>1145</v>
      </c>
      <c r="F5034" s="69" t="s">
        <v>16</v>
      </c>
      <c r="G5034" s="3"/>
      <c r="H5034" s="3"/>
      <c r="I5034" s="10" t="str">
        <f t="shared" si="78"/>
        <v>066</v>
      </c>
    </row>
    <row r="5035" spans="1:9">
      <c r="A5035" s="66"/>
      <c r="C5035" s="66">
        <v>66</v>
      </c>
      <c r="D5035" s="2" t="s">
        <v>17</v>
      </c>
      <c r="E5035" s="14" t="s">
        <v>1144</v>
      </c>
      <c r="F5035" s="69" t="s">
        <v>18</v>
      </c>
      <c r="G5035" s="3">
        <v>22</v>
      </c>
      <c r="H5035" s="3"/>
      <c r="I5035" s="10" t="str">
        <f t="shared" si="78"/>
        <v>066</v>
      </c>
    </row>
    <row r="5036" spans="1:9">
      <c r="A5036" s="66"/>
      <c r="C5036" s="66">
        <v>66</v>
      </c>
      <c r="D5036" s="2" t="s">
        <v>19</v>
      </c>
      <c r="E5036" s="14" t="s">
        <v>1144</v>
      </c>
      <c r="F5036" s="69" t="s">
        <v>20</v>
      </c>
      <c r="G5036" s="3"/>
      <c r="H5036" s="3"/>
      <c r="I5036" s="10" t="str">
        <f t="shared" si="78"/>
        <v>066</v>
      </c>
    </row>
    <row r="5037" spans="1:9">
      <c r="A5037" s="66"/>
      <c r="C5037" s="66">
        <v>66</v>
      </c>
      <c r="D5037" s="2" t="s">
        <v>21</v>
      </c>
      <c r="E5037" s="4"/>
      <c r="F5037" s="69" t="s">
        <v>22</v>
      </c>
      <c r="G5037" s="3">
        <v>669</v>
      </c>
      <c r="H5037" s="3">
        <v>106560</v>
      </c>
      <c r="I5037" s="10" t="str">
        <f t="shared" si="78"/>
        <v>066</v>
      </c>
    </row>
    <row r="5038" spans="1:9">
      <c r="A5038" s="66"/>
      <c r="C5038" s="66">
        <v>66</v>
      </c>
      <c r="D5038" s="2" t="s">
        <v>23</v>
      </c>
      <c r="E5038" s="17" t="s">
        <v>1147</v>
      </c>
      <c r="F5038" s="69" t="s">
        <v>24</v>
      </c>
      <c r="G5038" s="3">
        <v>99</v>
      </c>
      <c r="H5038" s="3">
        <v>5729</v>
      </c>
      <c r="I5038" s="10" t="str">
        <f t="shared" si="78"/>
        <v>066</v>
      </c>
    </row>
    <row r="5039" spans="1:9">
      <c r="A5039" s="66"/>
      <c r="C5039" s="66">
        <v>66</v>
      </c>
      <c r="D5039" s="2" t="s">
        <v>25</v>
      </c>
      <c r="E5039" s="17" t="s">
        <v>1147</v>
      </c>
      <c r="F5039" s="69" t="s">
        <v>26</v>
      </c>
      <c r="G5039" s="3">
        <v>9</v>
      </c>
      <c r="H5039" s="3">
        <v>1168</v>
      </c>
      <c r="I5039" s="10" t="str">
        <f t="shared" si="78"/>
        <v>066</v>
      </c>
    </row>
    <row r="5040" spans="1:9">
      <c r="A5040" s="66"/>
      <c r="C5040" s="66">
        <v>66</v>
      </c>
      <c r="D5040" s="2" t="s">
        <v>27</v>
      </c>
      <c r="E5040" s="17" t="s">
        <v>1147</v>
      </c>
      <c r="F5040" s="69" t="s">
        <v>28</v>
      </c>
      <c r="G5040" s="3"/>
      <c r="H5040" s="3"/>
      <c r="I5040" s="10" t="str">
        <f t="shared" si="78"/>
        <v>066</v>
      </c>
    </row>
    <row r="5041" spans="1:9">
      <c r="A5041" s="66"/>
      <c r="C5041" s="66">
        <v>66</v>
      </c>
      <c r="D5041" s="2" t="s">
        <v>29</v>
      </c>
      <c r="E5041" s="18" t="s">
        <v>1148</v>
      </c>
      <c r="F5041" s="69" t="s">
        <v>30</v>
      </c>
      <c r="G5041" s="3">
        <v>15</v>
      </c>
      <c r="H5041" s="3">
        <v>1355</v>
      </c>
      <c r="I5041" s="10" t="str">
        <f t="shared" si="78"/>
        <v>066</v>
      </c>
    </row>
    <row r="5042" spans="1:9">
      <c r="A5042" s="66"/>
      <c r="C5042" s="66">
        <v>66</v>
      </c>
      <c r="D5042" s="2" t="s">
        <v>31</v>
      </c>
      <c r="E5042" s="18" t="s">
        <v>1148</v>
      </c>
      <c r="F5042" s="69" t="s">
        <v>32</v>
      </c>
      <c r="G5042" s="3">
        <v>3</v>
      </c>
      <c r="H5042" s="3"/>
      <c r="I5042" s="10" t="str">
        <f t="shared" si="78"/>
        <v>066</v>
      </c>
    </row>
    <row r="5043" spans="1:9">
      <c r="A5043" s="66"/>
      <c r="C5043" s="66">
        <v>66</v>
      </c>
      <c r="D5043" s="2" t="s">
        <v>33</v>
      </c>
      <c r="E5043" s="18" t="s">
        <v>1148</v>
      </c>
      <c r="F5043" s="69" t="s">
        <v>34</v>
      </c>
      <c r="G5043" s="3"/>
      <c r="H5043" s="3"/>
      <c r="I5043" s="10" t="str">
        <f t="shared" si="78"/>
        <v>066</v>
      </c>
    </row>
    <row r="5044" spans="1:9">
      <c r="A5044" s="66"/>
      <c r="C5044" s="66">
        <v>66</v>
      </c>
      <c r="D5044" s="2" t="s">
        <v>35</v>
      </c>
      <c r="E5044" s="19" t="s">
        <v>1150</v>
      </c>
      <c r="F5044" s="69" t="s">
        <v>36</v>
      </c>
      <c r="G5044" s="3">
        <v>28</v>
      </c>
      <c r="H5044" s="3">
        <v>2547</v>
      </c>
      <c r="I5044" s="10" t="str">
        <f t="shared" si="78"/>
        <v>066</v>
      </c>
    </row>
    <row r="5045" spans="1:9">
      <c r="A5045" s="66"/>
      <c r="C5045" s="66">
        <v>66</v>
      </c>
      <c r="D5045" s="2" t="s">
        <v>37</v>
      </c>
      <c r="E5045" s="23" t="s">
        <v>1149</v>
      </c>
      <c r="F5045" s="69" t="s">
        <v>38</v>
      </c>
      <c r="G5045" s="3">
        <v>18</v>
      </c>
      <c r="H5045" s="3">
        <v>3075</v>
      </c>
      <c r="I5045" s="10" t="str">
        <f t="shared" si="78"/>
        <v>066</v>
      </c>
    </row>
    <row r="5046" spans="1:9">
      <c r="A5046" s="66"/>
      <c r="C5046" s="66">
        <v>66</v>
      </c>
      <c r="D5046" s="2" t="s">
        <v>39</v>
      </c>
      <c r="E5046" s="23" t="s">
        <v>1149</v>
      </c>
      <c r="F5046" s="69" t="s">
        <v>40</v>
      </c>
      <c r="G5046" s="3">
        <v>28</v>
      </c>
      <c r="H5046" s="3">
        <v>1739</v>
      </c>
      <c r="I5046" s="10" t="str">
        <f t="shared" si="78"/>
        <v>066</v>
      </c>
    </row>
    <row r="5047" spans="1:9">
      <c r="A5047" s="66"/>
      <c r="C5047" s="66">
        <v>66</v>
      </c>
      <c r="D5047" s="2" t="s">
        <v>41</v>
      </c>
      <c r="E5047" s="16" t="s">
        <v>1146</v>
      </c>
      <c r="F5047" s="69" t="s">
        <v>42</v>
      </c>
      <c r="G5047" s="3">
        <v>1</v>
      </c>
      <c r="H5047" s="3"/>
      <c r="I5047" s="10" t="str">
        <f t="shared" si="78"/>
        <v>066</v>
      </c>
    </row>
    <row r="5048" spans="1:9">
      <c r="A5048" s="66"/>
      <c r="C5048" s="66">
        <v>66</v>
      </c>
      <c r="D5048" s="2" t="s">
        <v>43</v>
      </c>
      <c r="E5048" s="16" t="s">
        <v>1146</v>
      </c>
      <c r="F5048" s="69" t="s">
        <v>44</v>
      </c>
      <c r="G5048" s="3">
        <v>19</v>
      </c>
      <c r="H5048" s="3">
        <v>5293</v>
      </c>
      <c r="I5048" s="10" t="str">
        <f t="shared" si="78"/>
        <v>066</v>
      </c>
    </row>
    <row r="5049" spans="1:9">
      <c r="A5049" s="66"/>
      <c r="C5049" s="66">
        <v>66</v>
      </c>
      <c r="D5049" s="2" t="s">
        <v>45</v>
      </c>
      <c r="E5049" s="16" t="s">
        <v>1146</v>
      </c>
      <c r="F5049" s="69" t="s">
        <v>46</v>
      </c>
      <c r="G5049" s="3">
        <v>1</v>
      </c>
      <c r="H5049" s="3"/>
      <c r="I5049" s="10" t="str">
        <f t="shared" si="78"/>
        <v>066</v>
      </c>
    </row>
    <row r="5050" spans="1:9">
      <c r="A5050" s="66"/>
      <c r="C5050" s="66">
        <v>66</v>
      </c>
      <c r="D5050" s="2" t="s">
        <v>47</v>
      </c>
      <c r="E5050" s="16" t="s">
        <v>1146</v>
      </c>
      <c r="F5050" s="69" t="s">
        <v>48</v>
      </c>
      <c r="G5050" s="3">
        <v>50</v>
      </c>
      <c r="H5050" s="3"/>
      <c r="I5050" s="10" t="str">
        <f t="shared" si="78"/>
        <v>066</v>
      </c>
    </row>
    <row r="5051" spans="1:9">
      <c r="A5051" s="66"/>
      <c r="C5051" s="66">
        <v>66</v>
      </c>
      <c r="D5051" s="2" t="s">
        <v>49</v>
      </c>
      <c r="E5051" s="14" t="s">
        <v>1144</v>
      </c>
      <c r="F5051" s="69" t="s">
        <v>50</v>
      </c>
      <c r="G5051" s="3">
        <v>55</v>
      </c>
      <c r="H5051" s="3">
        <v>2365</v>
      </c>
      <c r="I5051" s="10" t="str">
        <f t="shared" si="78"/>
        <v>066</v>
      </c>
    </row>
    <row r="5052" spans="1:9">
      <c r="A5052" s="66"/>
      <c r="C5052" s="66">
        <v>66</v>
      </c>
      <c r="D5052" s="2" t="s">
        <v>51</v>
      </c>
      <c r="E5052" s="15" t="s">
        <v>1145</v>
      </c>
      <c r="F5052" s="69" t="s">
        <v>52</v>
      </c>
      <c r="G5052" s="3">
        <v>5</v>
      </c>
      <c r="H5052" s="3"/>
      <c r="I5052" s="10" t="str">
        <f t="shared" si="78"/>
        <v>066</v>
      </c>
    </row>
    <row r="5053" spans="1:9">
      <c r="A5053" s="66"/>
      <c r="C5053" s="66">
        <v>66</v>
      </c>
      <c r="D5053" s="2" t="s">
        <v>53</v>
      </c>
      <c r="E5053" s="15" t="s">
        <v>1145</v>
      </c>
      <c r="F5053" s="69" t="s">
        <v>54</v>
      </c>
      <c r="G5053" s="3">
        <v>82</v>
      </c>
      <c r="H5053" s="3">
        <v>9144</v>
      </c>
      <c r="I5053" s="10" t="str">
        <f t="shared" si="78"/>
        <v>066</v>
      </c>
    </row>
    <row r="5054" spans="1:9">
      <c r="A5054" s="66"/>
      <c r="C5054" s="66">
        <v>66</v>
      </c>
      <c r="D5054" s="2" t="s">
        <v>55</v>
      </c>
      <c r="E5054" s="21" t="s">
        <v>1152</v>
      </c>
      <c r="F5054" s="69" t="s">
        <v>56</v>
      </c>
      <c r="G5054" s="3">
        <v>16</v>
      </c>
      <c r="H5054" s="3">
        <v>3878</v>
      </c>
      <c r="I5054" s="10" t="str">
        <f t="shared" si="78"/>
        <v>066</v>
      </c>
    </row>
    <row r="5055" spans="1:9">
      <c r="A5055" s="66"/>
      <c r="C5055" s="66">
        <v>66</v>
      </c>
      <c r="D5055" s="2" t="s">
        <v>57</v>
      </c>
      <c r="E5055" s="21" t="s">
        <v>1152</v>
      </c>
      <c r="F5055" s="69" t="s">
        <v>58</v>
      </c>
      <c r="G5055" s="3">
        <v>26</v>
      </c>
      <c r="H5055" s="3">
        <v>4847</v>
      </c>
      <c r="I5055" s="10" t="str">
        <f t="shared" si="78"/>
        <v>066</v>
      </c>
    </row>
    <row r="5056" spans="1:9">
      <c r="A5056" s="66"/>
      <c r="C5056" s="66">
        <v>66</v>
      </c>
      <c r="D5056" s="2" t="s">
        <v>59</v>
      </c>
      <c r="E5056" s="21" t="s">
        <v>1152</v>
      </c>
      <c r="F5056" s="69" t="s">
        <v>60</v>
      </c>
      <c r="G5056" s="3">
        <v>101</v>
      </c>
      <c r="H5056" s="3">
        <v>10592</v>
      </c>
      <c r="I5056" s="10" t="str">
        <f t="shared" si="78"/>
        <v>066</v>
      </c>
    </row>
    <row r="5057" spans="1:9">
      <c r="A5057" s="66"/>
      <c r="C5057" s="66">
        <v>66</v>
      </c>
      <c r="D5057" s="2" t="s">
        <v>61</v>
      </c>
      <c r="E5057" s="20" t="s">
        <v>1151</v>
      </c>
      <c r="F5057" s="69" t="s">
        <v>62</v>
      </c>
      <c r="G5057" s="3">
        <v>20</v>
      </c>
      <c r="H5057" s="3"/>
      <c r="I5057" s="10" t="str">
        <f t="shared" si="78"/>
        <v>066</v>
      </c>
    </row>
    <row r="5058" spans="1:9">
      <c r="A5058" s="66"/>
      <c r="C5058" s="66">
        <v>66</v>
      </c>
      <c r="D5058" s="2" t="s">
        <v>63</v>
      </c>
      <c r="E5058" s="20" t="s">
        <v>1151</v>
      </c>
      <c r="F5058" s="69" t="s">
        <v>64</v>
      </c>
      <c r="G5058" s="3">
        <v>10</v>
      </c>
      <c r="H5058" s="3">
        <v>3970</v>
      </c>
      <c r="I5058" s="10" t="str">
        <f t="shared" si="78"/>
        <v>066</v>
      </c>
    </row>
    <row r="5059" spans="1:9">
      <c r="A5059" s="66"/>
      <c r="C5059" s="66">
        <v>66</v>
      </c>
      <c r="D5059" s="2" t="s">
        <v>65</v>
      </c>
      <c r="E5059" s="19" t="s">
        <v>1150</v>
      </c>
      <c r="F5059" s="69" t="s">
        <v>66</v>
      </c>
      <c r="G5059" s="3">
        <v>14</v>
      </c>
      <c r="H5059" s="3">
        <v>1071</v>
      </c>
      <c r="I5059" s="10" t="str">
        <f t="shared" si="78"/>
        <v>066</v>
      </c>
    </row>
    <row r="5060" spans="1:9">
      <c r="A5060" s="66"/>
      <c r="C5060" s="66">
        <v>66</v>
      </c>
      <c r="D5060" s="2" t="s">
        <v>67</v>
      </c>
      <c r="E5060" s="22" t="s">
        <v>1153</v>
      </c>
      <c r="F5060" s="69" t="s">
        <v>68</v>
      </c>
      <c r="G5060" s="3">
        <v>39</v>
      </c>
      <c r="H5060" s="3">
        <v>10114</v>
      </c>
      <c r="I5060" s="10" t="str">
        <f t="shared" si="78"/>
        <v>066</v>
      </c>
    </row>
    <row r="5061" spans="1:9">
      <c r="A5061" s="66"/>
      <c r="C5061" s="66">
        <v>66</v>
      </c>
      <c r="D5061" s="2" t="s">
        <v>69</v>
      </c>
      <c r="E5061" s="21" t="s">
        <v>1152</v>
      </c>
      <c r="F5061" s="69" t="s">
        <v>70</v>
      </c>
      <c r="G5061" s="3">
        <v>30</v>
      </c>
      <c r="H5061" s="3">
        <v>3238</v>
      </c>
      <c r="I5061" s="10" t="str">
        <f t="shared" si="78"/>
        <v>066</v>
      </c>
    </row>
    <row r="5062" spans="1:9">
      <c r="A5062" s="66"/>
      <c r="C5062" s="66">
        <v>66</v>
      </c>
      <c r="E5062" s="71"/>
      <c r="F5062" s="69" t="s">
        <v>71</v>
      </c>
      <c r="G5062" s="3">
        <v>692</v>
      </c>
      <c r="H5062" s="3">
        <v>107526</v>
      </c>
      <c r="I5062" s="10" t="str">
        <f t="shared" si="78"/>
        <v>066</v>
      </c>
    </row>
    <row r="5063" spans="1:9">
      <c r="A5063" s="65" t="s">
        <v>385</v>
      </c>
      <c r="B5063" s="2" t="s">
        <v>386</v>
      </c>
      <c r="C5063" s="65">
        <v>6611</v>
      </c>
      <c r="D5063" s="2" t="s">
        <v>9</v>
      </c>
      <c r="E5063" s="14" t="s">
        <v>1144</v>
      </c>
      <c r="F5063" s="69" t="s">
        <v>10</v>
      </c>
      <c r="G5063" s="3">
        <v>1</v>
      </c>
      <c r="H5063" s="3"/>
      <c r="I5063" s="10" t="str">
        <f t="shared" si="78"/>
        <v>06611</v>
      </c>
    </row>
    <row r="5064" spans="1:9">
      <c r="A5064" s="66"/>
      <c r="C5064" s="66">
        <v>6611</v>
      </c>
      <c r="D5064" s="2" t="s">
        <v>11</v>
      </c>
      <c r="E5064" s="14" t="s">
        <v>1144</v>
      </c>
      <c r="F5064" s="69" t="s">
        <v>12</v>
      </c>
      <c r="G5064" s="3"/>
      <c r="H5064" s="3"/>
      <c r="I5064" s="10" t="str">
        <f t="shared" si="78"/>
        <v>06611</v>
      </c>
    </row>
    <row r="5065" spans="1:9">
      <c r="A5065" s="66"/>
      <c r="C5065" s="66">
        <v>6611</v>
      </c>
      <c r="D5065" s="2" t="s">
        <v>13</v>
      </c>
      <c r="E5065" s="14" t="s">
        <v>1144</v>
      </c>
      <c r="F5065" s="69" t="s">
        <v>14</v>
      </c>
      <c r="G5065" s="3">
        <v>1</v>
      </c>
      <c r="H5065" s="3"/>
      <c r="I5065" s="10" t="str">
        <f t="shared" ref="I5065:I5128" si="79">IF(A5065="",I5064,A5065)</f>
        <v>06611</v>
      </c>
    </row>
    <row r="5066" spans="1:9">
      <c r="A5066" s="66"/>
      <c r="C5066" s="66">
        <v>6611</v>
      </c>
      <c r="D5066" s="2" t="s">
        <v>15</v>
      </c>
      <c r="E5066" s="15" t="s">
        <v>1145</v>
      </c>
      <c r="F5066" s="69" t="s">
        <v>16</v>
      </c>
      <c r="G5066" s="3"/>
      <c r="H5066" s="3"/>
      <c r="I5066" s="10" t="str">
        <f t="shared" si="79"/>
        <v>06611</v>
      </c>
    </row>
    <row r="5067" spans="1:9">
      <c r="A5067" s="66"/>
      <c r="C5067" s="66">
        <v>6611</v>
      </c>
      <c r="D5067" s="2" t="s">
        <v>17</v>
      </c>
      <c r="E5067" s="14" t="s">
        <v>1144</v>
      </c>
      <c r="F5067" s="69" t="s">
        <v>18</v>
      </c>
      <c r="G5067" s="3"/>
      <c r="H5067" s="3"/>
      <c r="I5067" s="10" t="str">
        <f t="shared" si="79"/>
        <v>06611</v>
      </c>
    </row>
    <row r="5068" spans="1:9">
      <c r="A5068" s="66"/>
      <c r="C5068" s="66">
        <v>6611</v>
      </c>
      <c r="D5068" s="2" t="s">
        <v>19</v>
      </c>
      <c r="E5068" s="14" t="s">
        <v>1144</v>
      </c>
      <c r="F5068" s="69" t="s">
        <v>20</v>
      </c>
      <c r="G5068" s="3"/>
      <c r="H5068" s="3"/>
      <c r="I5068" s="10" t="str">
        <f t="shared" si="79"/>
        <v>06611</v>
      </c>
    </row>
    <row r="5069" spans="1:9">
      <c r="A5069" s="66"/>
      <c r="C5069" s="66">
        <v>6611</v>
      </c>
      <c r="D5069" s="2" t="s">
        <v>21</v>
      </c>
      <c r="E5069" s="4"/>
      <c r="F5069" s="69" t="s">
        <v>22</v>
      </c>
      <c r="G5069" s="3">
        <v>73</v>
      </c>
      <c r="H5069" s="3"/>
      <c r="I5069" s="10" t="str">
        <f t="shared" si="79"/>
        <v>06611</v>
      </c>
    </row>
    <row r="5070" spans="1:9">
      <c r="A5070" s="66"/>
      <c r="C5070" s="66">
        <v>6611</v>
      </c>
      <c r="D5070" s="2" t="s">
        <v>23</v>
      </c>
      <c r="E5070" s="17" t="s">
        <v>1147</v>
      </c>
      <c r="F5070" s="69" t="s">
        <v>24</v>
      </c>
      <c r="G5070" s="3">
        <v>3</v>
      </c>
      <c r="H5070" s="3"/>
      <c r="I5070" s="10" t="str">
        <f t="shared" si="79"/>
        <v>06611</v>
      </c>
    </row>
    <row r="5071" spans="1:9">
      <c r="A5071" s="66"/>
      <c r="C5071" s="66">
        <v>6611</v>
      </c>
      <c r="D5071" s="2" t="s">
        <v>25</v>
      </c>
      <c r="E5071" s="17" t="s">
        <v>1147</v>
      </c>
      <c r="F5071" s="69" t="s">
        <v>26</v>
      </c>
      <c r="G5071" s="3"/>
      <c r="H5071" s="3"/>
      <c r="I5071" s="10" t="str">
        <f t="shared" si="79"/>
        <v>06611</v>
      </c>
    </row>
    <row r="5072" spans="1:9">
      <c r="A5072" s="66"/>
      <c r="C5072" s="66">
        <v>6611</v>
      </c>
      <c r="D5072" s="2" t="s">
        <v>27</v>
      </c>
      <c r="E5072" s="17" t="s">
        <v>1147</v>
      </c>
      <c r="F5072" s="69" t="s">
        <v>28</v>
      </c>
      <c r="G5072" s="3"/>
      <c r="H5072" s="3"/>
      <c r="I5072" s="10" t="str">
        <f t="shared" si="79"/>
        <v>06611</v>
      </c>
    </row>
    <row r="5073" spans="1:9">
      <c r="A5073" s="66"/>
      <c r="C5073" s="66">
        <v>6611</v>
      </c>
      <c r="D5073" s="2" t="s">
        <v>29</v>
      </c>
      <c r="E5073" s="18" t="s">
        <v>1148</v>
      </c>
      <c r="F5073" s="69" t="s">
        <v>30</v>
      </c>
      <c r="G5073" s="3"/>
      <c r="H5073" s="3"/>
      <c r="I5073" s="10" t="str">
        <f t="shared" si="79"/>
        <v>06611</v>
      </c>
    </row>
    <row r="5074" spans="1:9">
      <c r="A5074" s="66"/>
      <c r="C5074" s="66">
        <v>6611</v>
      </c>
      <c r="D5074" s="2" t="s">
        <v>31</v>
      </c>
      <c r="E5074" s="18" t="s">
        <v>1148</v>
      </c>
      <c r="F5074" s="69" t="s">
        <v>32</v>
      </c>
      <c r="G5074" s="3"/>
      <c r="H5074" s="3"/>
      <c r="I5074" s="10" t="str">
        <f t="shared" si="79"/>
        <v>06611</v>
      </c>
    </row>
    <row r="5075" spans="1:9">
      <c r="A5075" s="66"/>
      <c r="C5075" s="66">
        <v>6611</v>
      </c>
      <c r="D5075" s="2" t="s">
        <v>33</v>
      </c>
      <c r="E5075" s="18" t="s">
        <v>1148</v>
      </c>
      <c r="F5075" s="69" t="s">
        <v>34</v>
      </c>
      <c r="G5075" s="3"/>
      <c r="H5075" s="3"/>
      <c r="I5075" s="10" t="str">
        <f t="shared" si="79"/>
        <v>06611</v>
      </c>
    </row>
    <row r="5076" spans="1:9">
      <c r="A5076" s="66"/>
      <c r="C5076" s="66">
        <v>6611</v>
      </c>
      <c r="D5076" s="2" t="s">
        <v>35</v>
      </c>
      <c r="E5076" s="19" t="s">
        <v>1150</v>
      </c>
      <c r="F5076" s="69" t="s">
        <v>36</v>
      </c>
      <c r="G5076" s="3">
        <v>1</v>
      </c>
      <c r="H5076" s="3"/>
      <c r="I5076" s="10" t="str">
        <f t="shared" si="79"/>
        <v>06611</v>
      </c>
    </row>
    <row r="5077" spans="1:9">
      <c r="A5077" s="66"/>
      <c r="C5077" s="66">
        <v>6611</v>
      </c>
      <c r="D5077" s="2" t="s">
        <v>37</v>
      </c>
      <c r="E5077" s="23" t="s">
        <v>1149</v>
      </c>
      <c r="F5077" s="69" t="s">
        <v>38</v>
      </c>
      <c r="G5077" s="3">
        <v>2</v>
      </c>
      <c r="H5077" s="3"/>
      <c r="I5077" s="10" t="str">
        <f t="shared" si="79"/>
        <v>06611</v>
      </c>
    </row>
    <row r="5078" spans="1:9">
      <c r="A5078" s="66"/>
      <c r="C5078" s="66">
        <v>6611</v>
      </c>
      <c r="D5078" s="2" t="s">
        <v>39</v>
      </c>
      <c r="E5078" s="23" t="s">
        <v>1149</v>
      </c>
      <c r="F5078" s="69" t="s">
        <v>40</v>
      </c>
      <c r="G5078" s="3">
        <v>8</v>
      </c>
      <c r="H5078" s="3">
        <v>511</v>
      </c>
      <c r="I5078" s="10" t="str">
        <f t="shared" si="79"/>
        <v>06611</v>
      </c>
    </row>
    <row r="5079" spans="1:9">
      <c r="A5079" s="66"/>
      <c r="C5079" s="66">
        <v>6611</v>
      </c>
      <c r="D5079" s="2" t="s">
        <v>41</v>
      </c>
      <c r="E5079" s="16" t="s">
        <v>1146</v>
      </c>
      <c r="F5079" s="69" t="s">
        <v>42</v>
      </c>
      <c r="G5079" s="3"/>
      <c r="H5079" s="3"/>
      <c r="I5079" s="10" t="str">
        <f t="shared" si="79"/>
        <v>06611</v>
      </c>
    </row>
    <row r="5080" spans="1:9">
      <c r="A5080" s="66"/>
      <c r="C5080" s="66">
        <v>6611</v>
      </c>
      <c r="D5080" s="2" t="s">
        <v>43</v>
      </c>
      <c r="E5080" s="16" t="s">
        <v>1146</v>
      </c>
      <c r="F5080" s="69" t="s">
        <v>44</v>
      </c>
      <c r="G5080" s="3">
        <v>2</v>
      </c>
      <c r="H5080" s="3"/>
      <c r="I5080" s="10" t="str">
        <f t="shared" si="79"/>
        <v>06611</v>
      </c>
    </row>
    <row r="5081" spans="1:9">
      <c r="A5081" s="66"/>
      <c r="C5081" s="66">
        <v>6611</v>
      </c>
      <c r="D5081" s="2" t="s">
        <v>45</v>
      </c>
      <c r="E5081" s="16" t="s">
        <v>1146</v>
      </c>
      <c r="F5081" s="69" t="s">
        <v>46</v>
      </c>
      <c r="G5081" s="3"/>
      <c r="H5081" s="3"/>
      <c r="I5081" s="10" t="str">
        <f t="shared" si="79"/>
        <v>06611</v>
      </c>
    </row>
    <row r="5082" spans="1:9">
      <c r="A5082" s="66"/>
      <c r="C5082" s="66">
        <v>6611</v>
      </c>
      <c r="D5082" s="2" t="s">
        <v>47</v>
      </c>
      <c r="E5082" s="16" t="s">
        <v>1146</v>
      </c>
      <c r="F5082" s="69" t="s">
        <v>48</v>
      </c>
      <c r="G5082" s="3">
        <v>4</v>
      </c>
      <c r="H5082" s="3">
        <v>453</v>
      </c>
      <c r="I5082" s="10" t="str">
        <f t="shared" si="79"/>
        <v>06611</v>
      </c>
    </row>
    <row r="5083" spans="1:9">
      <c r="A5083" s="66"/>
      <c r="C5083" s="66">
        <v>6611</v>
      </c>
      <c r="D5083" s="2" t="s">
        <v>49</v>
      </c>
      <c r="E5083" s="14" t="s">
        <v>1144</v>
      </c>
      <c r="F5083" s="69" t="s">
        <v>50</v>
      </c>
      <c r="G5083" s="3">
        <v>1</v>
      </c>
      <c r="H5083" s="3"/>
      <c r="I5083" s="10" t="str">
        <f t="shared" si="79"/>
        <v>06611</v>
      </c>
    </row>
    <row r="5084" spans="1:9">
      <c r="A5084" s="66"/>
      <c r="C5084" s="66">
        <v>6611</v>
      </c>
      <c r="D5084" s="2" t="s">
        <v>51</v>
      </c>
      <c r="E5084" s="15" t="s">
        <v>1145</v>
      </c>
      <c r="F5084" s="69" t="s">
        <v>52</v>
      </c>
      <c r="G5084" s="3"/>
      <c r="H5084" s="3"/>
      <c r="I5084" s="10" t="str">
        <f t="shared" si="79"/>
        <v>06611</v>
      </c>
    </row>
    <row r="5085" spans="1:9">
      <c r="A5085" s="66"/>
      <c r="C5085" s="66">
        <v>6611</v>
      </c>
      <c r="D5085" s="2" t="s">
        <v>53</v>
      </c>
      <c r="E5085" s="15" t="s">
        <v>1145</v>
      </c>
      <c r="F5085" s="69" t="s">
        <v>54</v>
      </c>
      <c r="G5085" s="3">
        <v>7</v>
      </c>
      <c r="H5085" s="3">
        <v>760</v>
      </c>
      <c r="I5085" s="10" t="str">
        <f t="shared" si="79"/>
        <v>06611</v>
      </c>
    </row>
    <row r="5086" spans="1:9">
      <c r="A5086" s="66"/>
      <c r="C5086" s="66">
        <v>6611</v>
      </c>
      <c r="D5086" s="2" t="s">
        <v>55</v>
      </c>
      <c r="E5086" s="21" t="s">
        <v>1152</v>
      </c>
      <c r="F5086" s="69" t="s">
        <v>56</v>
      </c>
      <c r="G5086" s="3">
        <v>6</v>
      </c>
      <c r="H5086" s="3">
        <v>421</v>
      </c>
      <c r="I5086" s="10" t="str">
        <f t="shared" si="79"/>
        <v>06611</v>
      </c>
    </row>
    <row r="5087" spans="1:9">
      <c r="A5087" s="66"/>
      <c r="C5087" s="66">
        <v>6611</v>
      </c>
      <c r="D5087" s="2" t="s">
        <v>57</v>
      </c>
      <c r="E5087" s="21" t="s">
        <v>1152</v>
      </c>
      <c r="F5087" s="69" t="s">
        <v>58</v>
      </c>
      <c r="G5087" s="3">
        <v>5</v>
      </c>
      <c r="H5087" s="3"/>
      <c r="I5087" s="10" t="str">
        <f t="shared" si="79"/>
        <v>06611</v>
      </c>
    </row>
    <row r="5088" spans="1:9">
      <c r="A5088" s="66"/>
      <c r="C5088" s="66">
        <v>6611</v>
      </c>
      <c r="D5088" s="2" t="s">
        <v>59</v>
      </c>
      <c r="E5088" s="21" t="s">
        <v>1152</v>
      </c>
      <c r="F5088" s="69" t="s">
        <v>60</v>
      </c>
      <c r="G5088" s="3">
        <v>13</v>
      </c>
      <c r="H5088" s="3">
        <v>825</v>
      </c>
      <c r="I5088" s="10" t="str">
        <f t="shared" si="79"/>
        <v>06611</v>
      </c>
    </row>
    <row r="5089" spans="1:9">
      <c r="A5089" s="66"/>
      <c r="C5089" s="66">
        <v>6611</v>
      </c>
      <c r="D5089" s="2" t="s">
        <v>61</v>
      </c>
      <c r="E5089" s="20" t="s">
        <v>1151</v>
      </c>
      <c r="F5089" s="69" t="s">
        <v>62</v>
      </c>
      <c r="G5089" s="3">
        <v>3</v>
      </c>
      <c r="H5089" s="3"/>
      <c r="I5089" s="10" t="str">
        <f t="shared" si="79"/>
        <v>06611</v>
      </c>
    </row>
    <row r="5090" spans="1:9">
      <c r="A5090" s="66"/>
      <c r="C5090" s="66">
        <v>6611</v>
      </c>
      <c r="D5090" s="2" t="s">
        <v>63</v>
      </c>
      <c r="E5090" s="20" t="s">
        <v>1151</v>
      </c>
      <c r="F5090" s="69" t="s">
        <v>64</v>
      </c>
      <c r="G5090" s="3">
        <v>6</v>
      </c>
      <c r="H5090" s="3">
        <v>3747</v>
      </c>
      <c r="I5090" s="10" t="str">
        <f t="shared" si="79"/>
        <v>06611</v>
      </c>
    </row>
    <row r="5091" spans="1:9">
      <c r="A5091" s="66"/>
      <c r="C5091" s="66">
        <v>6611</v>
      </c>
      <c r="D5091" s="2" t="s">
        <v>65</v>
      </c>
      <c r="E5091" s="19" t="s">
        <v>1150</v>
      </c>
      <c r="F5091" s="69" t="s">
        <v>66</v>
      </c>
      <c r="G5091" s="3"/>
      <c r="H5091" s="3"/>
      <c r="I5091" s="10" t="str">
        <f t="shared" si="79"/>
        <v>06611</v>
      </c>
    </row>
    <row r="5092" spans="1:9">
      <c r="A5092" s="66"/>
      <c r="C5092" s="66">
        <v>6611</v>
      </c>
      <c r="D5092" s="2" t="s">
        <v>67</v>
      </c>
      <c r="E5092" s="22" t="s">
        <v>1153</v>
      </c>
      <c r="F5092" s="69" t="s">
        <v>68</v>
      </c>
      <c r="G5092" s="3">
        <v>7</v>
      </c>
      <c r="H5092" s="3">
        <v>355</v>
      </c>
      <c r="I5092" s="10" t="str">
        <f t="shared" si="79"/>
        <v>06611</v>
      </c>
    </row>
    <row r="5093" spans="1:9">
      <c r="A5093" s="66"/>
      <c r="C5093" s="66">
        <v>6611</v>
      </c>
      <c r="D5093" s="2" t="s">
        <v>69</v>
      </c>
      <c r="E5093" s="21" t="s">
        <v>1152</v>
      </c>
      <c r="F5093" s="69" t="s">
        <v>70</v>
      </c>
      <c r="G5093" s="3">
        <v>5</v>
      </c>
      <c r="H5093" s="3"/>
      <c r="I5093" s="10" t="str">
        <f t="shared" si="79"/>
        <v>06611</v>
      </c>
    </row>
    <row r="5094" spans="1:9">
      <c r="A5094" s="66"/>
      <c r="C5094" s="66">
        <v>6611</v>
      </c>
      <c r="E5094" s="71"/>
      <c r="F5094" s="69" t="s">
        <v>71</v>
      </c>
      <c r="G5094" s="3">
        <v>74</v>
      </c>
      <c r="H5094" s="3">
        <v>14979</v>
      </c>
      <c r="I5094" s="10" t="str">
        <f t="shared" si="79"/>
        <v>06611</v>
      </c>
    </row>
    <row r="5095" spans="1:9">
      <c r="A5095" s="65" t="s">
        <v>387</v>
      </c>
      <c r="B5095" s="2" t="s">
        <v>388</v>
      </c>
      <c r="C5095" s="65">
        <v>6631</v>
      </c>
      <c r="D5095" s="2" t="s">
        <v>9</v>
      </c>
      <c r="E5095" s="14" t="s">
        <v>1144</v>
      </c>
      <c r="F5095" s="69" t="s">
        <v>10</v>
      </c>
      <c r="G5095" s="3">
        <v>2</v>
      </c>
      <c r="H5095" s="3"/>
      <c r="I5095" s="10" t="str">
        <f t="shared" si="79"/>
        <v>06631</v>
      </c>
    </row>
    <row r="5096" spans="1:9">
      <c r="A5096" s="66"/>
      <c r="C5096" s="66">
        <v>6631</v>
      </c>
      <c r="D5096" s="2" t="s">
        <v>11</v>
      </c>
      <c r="E5096" s="14" t="s">
        <v>1144</v>
      </c>
      <c r="F5096" s="69" t="s">
        <v>12</v>
      </c>
      <c r="G5096" s="3"/>
      <c r="H5096" s="3"/>
      <c r="I5096" s="10" t="str">
        <f t="shared" si="79"/>
        <v>06631</v>
      </c>
    </row>
    <row r="5097" spans="1:9">
      <c r="A5097" s="66"/>
      <c r="C5097" s="66">
        <v>6631</v>
      </c>
      <c r="D5097" s="2" t="s">
        <v>13</v>
      </c>
      <c r="E5097" s="14" t="s">
        <v>1144</v>
      </c>
      <c r="F5097" s="69" t="s">
        <v>14</v>
      </c>
      <c r="G5097" s="3"/>
      <c r="H5097" s="3"/>
      <c r="I5097" s="10" t="str">
        <f t="shared" si="79"/>
        <v>06631</v>
      </c>
    </row>
    <row r="5098" spans="1:9">
      <c r="A5098" s="66"/>
      <c r="C5098" s="66">
        <v>6631</v>
      </c>
      <c r="D5098" s="2" t="s">
        <v>15</v>
      </c>
      <c r="E5098" s="15" t="s">
        <v>1145</v>
      </c>
      <c r="F5098" s="69" t="s">
        <v>16</v>
      </c>
      <c r="G5098" s="3"/>
      <c r="H5098" s="3"/>
      <c r="I5098" s="10" t="str">
        <f t="shared" si="79"/>
        <v>06631</v>
      </c>
    </row>
    <row r="5099" spans="1:9">
      <c r="A5099" s="66"/>
      <c r="C5099" s="66">
        <v>6631</v>
      </c>
      <c r="D5099" s="2" t="s">
        <v>17</v>
      </c>
      <c r="E5099" s="14" t="s">
        <v>1144</v>
      </c>
      <c r="F5099" s="69" t="s">
        <v>18</v>
      </c>
      <c r="G5099" s="3">
        <v>2</v>
      </c>
      <c r="H5099" s="3"/>
      <c r="I5099" s="10" t="str">
        <f t="shared" si="79"/>
        <v>06631</v>
      </c>
    </row>
    <row r="5100" spans="1:9">
      <c r="A5100" s="66"/>
      <c r="C5100" s="66">
        <v>6631</v>
      </c>
      <c r="D5100" s="2" t="s">
        <v>19</v>
      </c>
      <c r="E5100" s="14" t="s">
        <v>1144</v>
      </c>
      <c r="F5100" s="69" t="s">
        <v>20</v>
      </c>
      <c r="G5100" s="3"/>
      <c r="H5100" s="3"/>
      <c r="I5100" s="10" t="str">
        <f t="shared" si="79"/>
        <v>06631</v>
      </c>
    </row>
    <row r="5101" spans="1:9">
      <c r="A5101" s="66"/>
      <c r="C5101" s="66">
        <v>6631</v>
      </c>
      <c r="D5101" s="2" t="s">
        <v>21</v>
      </c>
      <c r="E5101" s="4"/>
      <c r="F5101" s="69" t="s">
        <v>22</v>
      </c>
      <c r="G5101" s="3">
        <v>163</v>
      </c>
      <c r="H5101" s="3"/>
      <c r="I5101" s="10" t="str">
        <f t="shared" si="79"/>
        <v>06631</v>
      </c>
    </row>
    <row r="5102" spans="1:9">
      <c r="A5102" s="66"/>
      <c r="C5102" s="66">
        <v>6631</v>
      </c>
      <c r="D5102" s="2" t="s">
        <v>23</v>
      </c>
      <c r="E5102" s="17" t="s">
        <v>1147</v>
      </c>
      <c r="F5102" s="69" t="s">
        <v>24</v>
      </c>
      <c r="G5102" s="3">
        <v>20</v>
      </c>
      <c r="H5102" s="3">
        <v>2086</v>
      </c>
      <c r="I5102" s="10" t="str">
        <f t="shared" si="79"/>
        <v>06631</v>
      </c>
    </row>
    <row r="5103" spans="1:9">
      <c r="A5103" s="66"/>
      <c r="C5103" s="66">
        <v>6631</v>
      </c>
      <c r="D5103" s="2" t="s">
        <v>25</v>
      </c>
      <c r="E5103" s="17" t="s">
        <v>1147</v>
      </c>
      <c r="F5103" s="69" t="s">
        <v>26</v>
      </c>
      <c r="G5103" s="3">
        <v>4</v>
      </c>
      <c r="H5103" s="3"/>
      <c r="I5103" s="10" t="str">
        <f t="shared" si="79"/>
        <v>06631</v>
      </c>
    </row>
    <row r="5104" spans="1:9">
      <c r="A5104" s="66"/>
      <c r="C5104" s="66">
        <v>6631</v>
      </c>
      <c r="D5104" s="2" t="s">
        <v>27</v>
      </c>
      <c r="E5104" s="17" t="s">
        <v>1147</v>
      </c>
      <c r="F5104" s="69" t="s">
        <v>28</v>
      </c>
      <c r="G5104" s="3"/>
      <c r="H5104" s="3"/>
      <c r="I5104" s="10" t="str">
        <f t="shared" si="79"/>
        <v>06631</v>
      </c>
    </row>
    <row r="5105" spans="1:9">
      <c r="A5105" s="66"/>
      <c r="C5105" s="66">
        <v>6631</v>
      </c>
      <c r="D5105" s="2" t="s">
        <v>29</v>
      </c>
      <c r="E5105" s="18" t="s">
        <v>1148</v>
      </c>
      <c r="F5105" s="69" t="s">
        <v>30</v>
      </c>
      <c r="G5105" s="3">
        <v>8</v>
      </c>
      <c r="H5105" s="3">
        <v>1024</v>
      </c>
      <c r="I5105" s="10" t="str">
        <f t="shared" si="79"/>
        <v>06631</v>
      </c>
    </row>
    <row r="5106" spans="1:9">
      <c r="A5106" s="66"/>
      <c r="C5106" s="66">
        <v>6631</v>
      </c>
      <c r="D5106" s="2" t="s">
        <v>31</v>
      </c>
      <c r="E5106" s="18" t="s">
        <v>1148</v>
      </c>
      <c r="F5106" s="69" t="s">
        <v>32</v>
      </c>
      <c r="G5106" s="3"/>
      <c r="H5106" s="3"/>
      <c r="I5106" s="10" t="str">
        <f t="shared" si="79"/>
        <v>06631</v>
      </c>
    </row>
    <row r="5107" spans="1:9">
      <c r="A5107" s="66"/>
      <c r="C5107" s="66">
        <v>6631</v>
      </c>
      <c r="D5107" s="2" t="s">
        <v>33</v>
      </c>
      <c r="E5107" s="18" t="s">
        <v>1148</v>
      </c>
      <c r="F5107" s="69" t="s">
        <v>34</v>
      </c>
      <c r="G5107" s="3"/>
      <c r="H5107" s="3"/>
      <c r="I5107" s="10" t="str">
        <f t="shared" si="79"/>
        <v>06631</v>
      </c>
    </row>
    <row r="5108" spans="1:9">
      <c r="A5108" s="66"/>
      <c r="C5108" s="66">
        <v>6631</v>
      </c>
      <c r="D5108" s="2" t="s">
        <v>35</v>
      </c>
      <c r="E5108" s="19" t="s">
        <v>1150</v>
      </c>
      <c r="F5108" s="69" t="s">
        <v>36</v>
      </c>
      <c r="G5108" s="3">
        <v>7</v>
      </c>
      <c r="H5108" s="3">
        <v>689</v>
      </c>
      <c r="I5108" s="10" t="str">
        <f t="shared" si="79"/>
        <v>06631</v>
      </c>
    </row>
    <row r="5109" spans="1:9">
      <c r="A5109" s="66"/>
      <c r="C5109" s="66">
        <v>6631</v>
      </c>
      <c r="D5109" s="2" t="s">
        <v>37</v>
      </c>
      <c r="E5109" s="23" t="s">
        <v>1149</v>
      </c>
      <c r="F5109" s="69" t="s">
        <v>38</v>
      </c>
      <c r="G5109" s="3">
        <v>4</v>
      </c>
      <c r="H5109" s="3">
        <v>892</v>
      </c>
      <c r="I5109" s="10" t="str">
        <f t="shared" si="79"/>
        <v>06631</v>
      </c>
    </row>
    <row r="5110" spans="1:9">
      <c r="A5110" s="66"/>
      <c r="C5110" s="66">
        <v>6631</v>
      </c>
      <c r="D5110" s="2" t="s">
        <v>39</v>
      </c>
      <c r="E5110" s="23" t="s">
        <v>1149</v>
      </c>
      <c r="F5110" s="69" t="s">
        <v>40</v>
      </c>
      <c r="G5110" s="3">
        <v>8</v>
      </c>
      <c r="H5110" s="3"/>
      <c r="I5110" s="10" t="str">
        <f t="shared" si="79"/>
        <v>06631</v>
      </c>
    </row>
    <row r="5111" spans="1:9">
      <c r="A5111" s="66"/>
      <c r="C5111" s="66">
        <v>6631</v>
      </c>
      <c r="D5111" s="2" t="s">
        <v>41</v>
      </c>
      <c r="E5111" s="16" t="s">
        <v>1146</v>
      </c>
      <c r="F5111" s="69" t="s">
        <v>42</v>
      </c>
      <c r="G5111" s="3"/>
      <c r="H5111" s="3"/>
      <c r="I5111" s="10" t="str">
        <f t="shared" si="79"/>
        <v>06631</v>
      </c>
    </row>
    <row r="5112" spans="1:9">
      <c r="A5112" s="66"/>
      <c r="C5112" s="66">
        <v>6631</v>
      </c>
      <c r="D5112" s="2" t="s">
        <v>43</v>
      </c>
      <c r="E5112" s="16" t="s">
        <v>1146</v>
      </c>
      <c r="F5112" s="69" t="s">
        <v>44</v>
      </c>
      <c r="G5112" s="3">
        <v>2</v>
      </c>
      <c r="H5112" s="3"/>
      <c r="I5112" s="10" t="str">
        <f t="shared" si="79"/>
        <v>06631</v>
      </c>
    </row>
    <row r="5113" spans="1:9">
      <c r="A5113" s="66"/>
      <c r="C5113" s="66">
        <v>6631</v>
      </c>
      <c r="D5113" s="2" t="s">
        <v>45</v>
      </c>
      <c r="E5113" s="16" t="s">
        <v>1146</v>
      </c>
      <c r="F5113" s="69" t="s">
        <v>46</v>
      </c>
      <c r="G5113" s="3"/>
      <c r="H5113" s="3"/>
      <c r="I5113" s="10" t="str">
        <f t="shared" si="79"/>
        <v>06631</v>
      </c>
    </row>
    <row r="5114" spans="1:9">
      <c r="A5114" s="66"/>
      <c r="C5114" s="66">
        <v>6631</v>
      </c>
      <c r="D5114" s="2" t="s">
        <v>47</v>
      </c>
      <c r="E5114" s="16" t="s">
        <v>1146</v>
      </c>
      <c r="F5114" s="69" t="s">
        <v>48</v>
      </c>
      <c r="G5114" s="3">
        <v>8</v>
      </c>
      <c r="H5114" s="3"/>
      <c r="I5114" s="10" t="str">
        <f t="shared" si="79"/>
        <v>06631</v>
      </c>
    </row>
    <row r="5115" spans="1:9">
      <c r="A5115" s="66"/>
      <c r="C5115" s="66">
        <v>6631</v>
      </c>
      <c r="D5115" s="2" t="s">
        <v>49</v>
      </c>
      <c r="E5115" s="14" t="s">
        <v>1144</v>
      </c>
      <c r="F5115" s="69" t="s">
        <v>50</v>
      </c>
      <c r="G5115" s="3">
        <v>16</v>
      </c>
      <c r="H5115" s="3">
        <v>658</v>
      </c>
      <c r="I5115" s="10" t="str">
        <f t="shared" si="79"/>
        <v>06631</v>
      </c>
    </row>
    <row r="5116" spans="1:9">
      <c r="A5116" s="66"/>
      <c r="C5116" s="66">
        <v>6631</v>
      </c>
      <c r="D5116" s="2" t="s">
        <v>51</v>
      </c>
      <c r="E5116" s="15" t="s">
        <v>1145</v>
      </c>
      <c r="F5116" s="69" t="s">
        <v>52</v>
      </c>
      <c r="G5116" s="3"/>
      <c r="H5116" s="3"/>
      <c r="I5116" s="10" t="str">
        <f t="shared" si="79"/>
        <v>06631</v>
      </c>
    </row>
    <row r="5117" spans="1:9">
      <c r="A5117" s="66"/>
      <c r="C5117" s="66">
        <v>6631</v>
      </c>
      <c r="D5117" s="2" t="s">
        <v>53</v>
      </c>
      <c r="E5117" s="15" t="s">
        <v>1145</v>
      </c>
      <c r="F5117" s="69" t="s">
        <v>54</v>
      </c>
      <c r="G5117" s="3">
        <v>20</v>
      </c>
      <c r="H5117" s="3">
        <v>1938</v>
      </c>
      <c r="I5117" s="10" t="str">
        <f t="shared" si="79"/>
        <v>06631</v>
      </c>
    </row>
    <row r="5118" spans="1:9">
      <c r="A5118" s="66"/>
      <c r="C5118" s="66">
        <v>6631</v>
      </c>
      <c r="D5118" s="2" t="s">
        <v>55</v>
      </c>
      <c r="E5118" s="21" t="s">
        <v>1152</v>
      </c>
      <c r="F5118" s="69" t="s">
        <v>56</v>
      </c>
      <c r="G5118" s="3">
        <v>1</v>
      </c>
      <c r="H5118" s="3"/>
      <c r="I5118" s="10" t="str">
        <f t="shared" si="79"/>
        <v>06631</v>
      </c>
    </row>
    <row r="5119" spans="1:9">
      <c r="A5119" s="66"/>
      <c r="C5119" s="66">
        <v>6631</v>
      </c>
      <c r="D5119" s="2" t="s">
        <v>57</v>
      </c>
      <c r="E5119" s="21" t="s">
        <v>1152</v>
      </c>
      <c r="F5119" s="69" t="s">
        <v>58</v>
      </c>
      <c r="G5119" s="3">
        <v>8</v>
      </c>
      <c r="H5119" s="3"/>
      <c r="I5119" s="10" t="str">
        <f t="shared" si="79"/>
        <v>06631</v>
      </c>
    </row>
    <row r="5120" spans="1:9">
      <c r="A5120" s="66"/>
      <c r="C5120" s="66">
        <v>6631</v>
      </c>
      <c r="D5120" s="2" t="s">
        <v>59</v>
      </c>
      <c r="E5120" s="21" t="s">
        <v>1152</v>
      </c>
      <c r="F5120" s="69" t="s">
        <v>60</v>
      </c>
      <c r="G5120" s="3">
        <v>29</v>
      </c>
      <c r="H5120" s="3">
        <v>3432</v>
      </c>
      <c r="I5120" s="10" t="str">
        <f t="shared" si="79"/>
        <v>06631</v>
      </c>
    </row>
    <row r="5121" spans="1:9">
      <c r="A5121" s="66"/>
      <c r="C5121" s="66">
        <v>6631</v>
      </c>
      <c r="D5121" s="2" t="s">
        <v>61</v>
      </c>
      <c r="E5121" s="20" t="s">
        <v>1151</v>
      </c>
      <c r="F5121" s="69" t="s">
        <v>62</v>
      </c>
      <c r="G5121" s="3">
        <v>5</v>
      </c>
      <c r="H5121" s="3">
        <v>1304</v>
      </c>
      <c r="I5121" s="10" t="str">
        <f t="shared" si="79"/>
        <v>06631</v>
      </c>
    </row>
    <row r="5122" spans="1:9">
      <c r="A5122" s="66"/>
      <c r="C5122" s="66">
        <v>6631</v>
      </c>
      <c r="D5122" s="2" t="s">
        <v>63</v>
      </c>
      <c r="E5122" s="20" t="s">
        <v>1151</v>
      </c>
      <c r="F5122" s="69" t="s">
        <v>64</v>
      </c>
      <c r="G5122" s="3">
        <v>2</v>
      </c>
      <c r="H5122" s="3"/>
      <c r="I5122" s="10" t="str">
        <f t="shared" si="79"/>
        <v>06631</v>
      </c>
    </row>
    <row r="5123" spans="1:9">
      <c r="A5123" s="66"/>
      <c r="C5123" s="66">
        <v>6631</v>
      </c>
      <c r="D5123" s="2" t="s">
        <v>65</v>
      </c>
      <c r="E5123" s="19" t="s">
        <v>1150</v>
      </c>
      <c r="F5123" s="69" t="s">
        <v>66</v>
      </c>
      <c r="G5123" s="3">
        <v>5</v>
      </c>
      <c r="H5123" s="3">
        <v>275</v>
      </c>
      <c r="I5123" s="10" t="str">
        <f t="shared" si="79"/>
        <v>06631</v>
      </c>
    </row>
    <row r="5124" spans="1:9">
      <c r="A5124" s="66"/>
      <c r="C5124" s="66">
        <v>6631</v>
      </c>
      <c r="D5124" s="2" t="s">
        <v>67</v>
      </c>
      <c r="E5124" s="22" t="s">
        <v>1153</v>
      </c>
      <c r="F5124" s="69" t="s">
        <v>68</v>
      </c>
      <c r="G5124" s="3">
        <v>9</v>
      </c>
      <c r="H5124" s="3"/>
      <c r="I5124" s="10" t="str">
        <f t="shared" si="79"/>
        <v>06631</v>
      </c>
    </row>
    <row r="5125" spans="1:9">
      <c r="A5125" s="66"/>
      <c r="C5125" s="66">
        <v>6631</v>
      </c>
      <c r="D5125" s="2" t="s">
        <v>69</v>
      </c>
      <c r="E5125" s="21" t="s">
        <v>1152</v>
      </c>
      <c r="F5125" s="69" t="s">
        <v>70</v>
      </c>
      <c r="G5125" s="3">
        <v>7</v>
      </c>
      <c r="H5125" s="3">
        <v>673</v>
      </c>
      <c r="I5125" s="10" t="str">
        <f t="shared" si="79"/>
        <v>06631</v>
      </c>
    </row>
    <row r="5126" spans="1:9">
      <c r="A5126" s="66"/>
      <c r="C5126" s="66">
        <v>6631</v>
      </c>
      <c r="E5126" s="71"/>
      <c r="F5126" s="69" t="s">
        <v>71</v>
      </c>
      <c r="G5126" s="3">
        <v>165</v>
      </c>
      <c r="H5126" s="3">
        <v>20608</v>
      </c>
      <c r="I5126" s="10" t="str">
        <f t="shared" si="79"/>
        <v>06631</v>
      </c>
    </row>
    <row r="5127" spans="1:9">
      <c r="A5127" s="65" t="s">
        <v>389</v>
      </c>
      <c r="B5127" s="2" t="s">
        <v>390</v>
      </c>
      <c r="C5127" s="65">
        <v>6632</v>
      </c>
      <c r="D5127" s="2" t="s">
        <v>9</v>
      </c>
      <c r="E5127" s="14" t="s">
        <v>1144</v>
      </c>
      <c r="F5127" s="69" t="s">
        <v>10</v>
      </c>
      <c r="G5127" s="3">
        <v>2</v>
      </c>
      <c r="H5127" s="3"/>
      <c r="I5127" s="10" t="str">
        <f t="shared" si="79"/>
        <v>06632</v>
      </c>
    </row>
    <row r="5128" spans="1:9">
      <c r="A5128" s="66"/>
      <c r="C5128" s="66">
        <v>6632</v>
      </c>
      <c r="D5128" s="2" t="s">
        <v>11</v>
      </c>
      <c r="E5128" s="14" t="s">
        <v>1144</v>
      </c>
      <c r="F5128" s="69" t="s">
        <v>12</v>
      </c>
      <c r="G5128" s="3"/>
      <c r="H5128" s="3"/>
      <c r="I5128" s="10" t="str">
        <f t="shared" si="79"/>
        <v>06632</v>
      </c>
    </row>
    <row r="5129" spans="1:9">
      <c r="A5129" s="66"/>
      <c r="C5129" s="66">
        <v>6632</v>
      </c>
      <c r="D5129" s="2" t="s">
        <v>13</v>
      </c>
      <c r="E5129" s="14" t="s">
        <v>1144</v>
      </c>
      <c r="F5129" s="69" t="s">
        <v>14</v>
      </c>
      <c r="G5129" s="3"/>
      <c r="H5129" s="3"/>
      <c r="I5129" s="10" t="str">
        <f t="shared" ref="I5129:I5192" si="80">IF(A5129="",I5128,A5129)</f>
        <v>06632</v>
      </c>
    </row>
    <row r="5130" spans="1:9">
      <c r="A5130" s="66"/>
      <c r="C5130" s="66">
        <v>6632</v>
      </c>
      <c r="D5130" s="2" t="s">
        <v>15</v>
      </c>
      <c r="E5130" s="15" t="s">
        <v>1145</v>
      </c>
      <c r="F5130" s="69" t="s">
        <v>16</v>
      </c>
      <c r="G5130" s="3"/>
      <c r="H5130" s="3"/>
      <c r="I5130" s="10" t="str">
        <f t="shared" si="80"/>
        <v>06632</v>
      </c>
    </row>
    <row r="5131" spans="1:9">
      <c r="A5131" s="66"/>
      <c r="C5131" s="66">
        <v>6632</v>
      </c>
      <c r="D5131" s="2" t="s">
        <v>17</v>
      </c>
      <c r="E5131" s="14" t="s">
        <v>1144</v>
      </c>
      <c r="F5131" s="69" t="s">
        <v>18</v>
      </c>
      <c r="G5131" s="3">
        <v>2</v>
      </c>
      <c r="H5131" s="3"/>
      <c r="I5131" s="10" t="str">
        <f t="shared" si="80"/>
        <v>06632</v>
      </c>
    </row>
    <row r="5132" spans="1:9">
      <c r="A5132" s="66"/>
      <c r="C5132" s="66">
        <v>6632</v>
      </c>
      <c r="D5132" s="2" t="s">
        <v>19</v>
      </c>
      <c r="E5132" s="14" t="s">
        <v>1144</v>
      </c>
      <c r="F5132" s="69" t="s">
        <v>20</v>
      </c>
      <c r="G5132" s="3"/>
      <c r="H5132" s="3"/>
      <c r="I5132" s="10" t="str">
        <f t="shared" si="80"/>
        <v>06632</v>
      </c>
    </row>
    <row r="5133" spans="1:9">
      <c r="A5133" s="66"/>
      <c r="C5133" s="66">
        <v>6632</v>
      </c>
      <c r="D5133" s="2" t="s">
        <v>21</v>
      </c>
      <c r="E5133" s="4"/>
      <c r="F5133" s="69" t="s">
        <v>22</v>
      </c>
      <c r="G5133" s="3">
        <v>58</v>
      </c>
      <c r="H5133" s="3"/>
      <c r="I5133" s="10" t="str">
        <f t="shared" si="80"/>
        <v>06632</v>
      </c>
    </row>
    <row r="5134" spans="1:9">
      <c r="A5134" s="66"/>
      <c r="C5134" s="66">
        <v>6632</v>
      </c>
      <c r="D5134" s="2" t="s">
        <v>23</v>
      </c>
      <c r="E5134" s="17" t="s">
        <v>1147</v>
      </c>
      <c r="F5134" s="69" t="s">
        <v>24</v>
      </c>
      <c r="G5134" s="3">
        <v>5</v>
      </c>
      <c r="H5134" s="3">
        <v>268</v>
      </c>
      <c r="I5134" s="10" t="str">
        <f t="shared" si="80"/>
        <v>06632</v>
      </c>
    </row>
    <row r="5135" spans="1:9">
      <c r="A5135" s="66"/>
      <c r="C5135" s="66">
        <v>6632</v>
      </c>
      <c r="D5135" s="2" t="s">
        <v>25</v>
      </c>
      <c r="E5135" s="17" t="s">
        <v>1147</v>
      </c>
      <c r="F5135" s="69" t="s">
        <v>26</v>
      </c>
      <c r="G5135" s="3"/>
      <c r="H5135" s="3"/>
      <c r="I5135" s="10" t="str">
        <f t="shared" si="80"/>
        <v>06632</v>
      </c>
    </row>
    <row r="5136" spans="1:9">
      <c r="A5136" s="66"/>
      <c r="C5136" s="66">
        <v>6632</v>
      </c>
      <c r="D5136" s="2" t="s">
        <v>27</v>
      </c>
      <c r="E5136" s="17" t="s">
        <v>1147</v>
      </c>
      <c r="F5136" s="69" t="s">
        <v>28</v>
      </c>
      <c r="G5136" s="3"/>
      <c r="H5136" s="3"/>
      <c r="I5136" s="10" t="str">
        <f t="shared" si="80"/>
        <v>06632</v>
      </c>
    </row>
    <row r="5137" spans="1:9">
      <c r="A5137" s="66"/>
      <c r="C5137" s="66">
        <v>6632</v>
      </c>
      <c r="D5137" s="2" t="s">
        <v>29</v>
      </c>
      <c r="E5137" s="18" t="s">
        <v>1148</v>
      </c>
      <c r="F5137" s="69" t="s">
        <v>30</v>
      </c>
      <c r="G5137" s="3"/>
      <c r="H5137" s="3"/>
      <c r="I5137" s="10" t="str">
        <f t="shared" si="80"/>
        <v>06632</v>
      </c>
    </row>
    <row r="5138" spans="1:9">
      <c r="A5138" s="66"/>
      <c r="C5138" s="66">
        <v>6632</v>
      </c>
      <c r="D5138" s="2" t="s">
        <v>31</v>
      </c>
      <c r="E5138" s="18" t="s">
        <v>1148</v>
      </c>
      <c r="F5138" s="69" t="s">
        <v>32</v>
      </c>
      <c r="G5138" s="3">
        <v>2</v>
      </c>
      <c r="H5138" s="3"/>
      <c r="I5138" s="10" t="str">
        <f t="shared" si="80"/>
        <v>06632</v>
      </c>
    </row>
    <row r="5139" spans="1:9">
      <c r="A5139" s="66"/>
      <c r="C5139" s="66">
        <v>6632</v>
      </c>
      <c r="D5139" s="2" t="s">
        <v>33</v>
      </c>
      <c r="E5139" s="18" t="s">
        <v>1148</v>
      </c>
      <c r="F5139" s="69" t="s">
        <v>34</v>
      </c>
      <c r="G5139" s="3"/>
      <c r="H5139" s="3"/>
      <c r="I5139" s="10" t="str">
        <f t="shared" si="80"/>
        <v>06632</v>
      </c>
    </row>
    <row r="5140" spans="1:9">
      <c r="A5140" s="66"/>
      <c r="C5140" s="66">
        <v>6632</v>
      </c>
      <c r="D5140" s="2" t="s">
        <v>35</v>
      </c>
      <c r="E5140" s="19" t="s">
        <v>1150</v>
      </c>
      <c r="F5140" s="69" t="s">
        <v>36</v>
      </c>
      <c r="G5140" s="3">
        <v>2</v>
      </c>
      <c r="H5140" s="3"/>
      <c r="I5140" s="10" t="str">
        <f t="shared" si="80"/>
        <v>06632</v>
      </c>
    </row>
    <row r="5141" spans="1:9">
      <c r="A5141" s="66"/>
      <c r="C5141" s="66">
        <v>6632</v>
      </c>
      <c r="D5141" s="2" t="s">
        <v>37</v>
      </c>
      <c r="E5141" s="23" t="s">
        <v>1149</v>
      </c>
      <c r="F5141" s="69" t="s">
        <v>38</v>
      </c>
      <c r="G5141" s="3"/>
      <c r="H5141" s="3"/>
      <c r="I5141" s="10" t="str">
        <f t="shared" si="80"/>
        <v>06632</v>
      </c>
    </row>
    <row r="5142" spans="1:9">
      <c r="A5142" s="66"/>
      <c r="C5142" s="66">
        <v>6632</v>
      </c>
      <c r="D5142" s="2" t="s">
        <v>39</v>
      </c>
      <c r="E5142" s="23" t="s">
        <v>1149</v>
      </c>
      <c r="F5142" s="69" t="s">
        <v>40</v>
      </c>
      <c r="G5142" s="3">
        <v>1</v>
      </c>
      <c r="H5142" s="3"/>
      <c r="I5142" s="10" t="str">
        <f t="shared" si="80"/>
        <v>06632</v>
      </c>
    </row>
    <row r="5143" spans="1:9">
      <c r="A5143" s="66"/>
      <c r="C5143" s="66">
        <v>6632</v>
      </c>
      <c r="D5143" s="2" t="s">
        <v>41</v>
      </c>
      <c r="E5143" s="16" t="s">
        <v>1146</v>
      </c>
      <c r="F5143" s="69" t="s">
        <v>42</v>
      </c>
      <c r="G5143" s="3"/>
      <c r="H5143" s="3"/>
      <c r="I5143" s="10" t="str">
        <f t="shared" si="80"/>
        <v>06632</v>
      </c>
    </row>
    <row r="5144" spans="1:9">
      <c r="A5144" s="66"/>
      <c r="C5144" s="66">
        <v>6632</v>
      </c>
      <c r="D5144" s="2" t="s">
        <v>43</v>
      </c>
      <c r="E5144" s="16" t="s">
        <v>1146</v>
      </c>
      <c r="F5144" s="69" t="s">
        <v>44</v>
      </c>
      <c r="G5144" s="3">
        <v>4</v>
      </c>
      <c r="H5144" s="3"/>
      <c r="I5144" s="10" t="str">
        <f t="shared" si="80"/>
        <v>06632</v>
      </c>
    </row>
    <row r="5145" spans="1:9">
      <c r="A5145" s="66"/>
      <c r="C5145" s="66">
        <v>6632</v>
      </c>
      <c r="D5145" s="2" t="s">
        <v>45</v>
      </c>
      <c r="E5145" s="16" t="s">
        <v>1146</v>
      </c>
      <c r="F5145" s="69" t="s">
        <v>46</v>
      </c>
      <c r="G5145" s="3"/>
      <c r="H5145" s="3"/>
      <c r="I5145" s="10" t="str">
        <f t="shared" si="80"/>
        <v>06632</v>
      </c>
    </row>
    <row r="5146" spans="1:9">
      <c r="A5146" s="66"/>
      <c r="C5146" s="66">
        <v>6632</v>
      </c>
      <c r="D5146" s="2" t="s">
        <v>47</v>
      </c>
      <c r="E5146" s="16" t="s">
        <v>1146</v>
      </c>
      <c r="F5146" s="69" t="s">
        <v>48</v>
      </c>
      <c r="G5146" s="3">
        <v>1</v>
      </c>
      <c r="H5146" s="3"/>
      <c r="I5146" s="10" t="str">
        <f t="shared" si="80"/>
        <v>06632</v>
      </c>
    </row>
    <row r="5147" spans="1:9">
      <c r="A5147" s="66"/>
      <c r="C5147" s="66">
        <v>6632</v>
      </c>
      <c r="D5147" s="2" t="s">
        <v>49</v>
      </c>
      <c r="E5147" s="14" t="s">
        <v>1144</v>
      </c>
      <c r="F5147" s="69" t="s">
        <v>50</v>
      </c>
      <c r="G5147" s="3">
        <v>7</v>
      </c>
      <c r="H5147" s="3">
        <v>323</v>
      </c>
      <c r="I5147" s="10" t="str">
        <f t="shared" si="80"/>
        <v>06632</v>
      </c>
    </row>
    <row r="5148" spans="1:9">
      <c r="A5148" s="66"/>
      <c r="C5148" s="66">
        <v>6632</v>
      </c>
      <c r="D5148" s="2" t="s">
        <v>51</v>
      </c>
      <c r="E5148" s="15" t="s">
        <v>1145</v>
      </c>
      <c r="F5148" s="69" t="s">
        <v>52</v>
      </c>
      <c r="G5148" s="3">
        <v>1</v>
      </c>
      <c r="H5148" s="3"/>
      <c r="I5148" s="10" t="str">
        <f t="shared" si="80"/>
        <v>06632</v>
      </c>
    </row>
    <row r="5149" spans="1:9">
      <c r="A5149" s="66"/>
      <c r="C5149" s="66">
        <v>6632</v>
      </c>
      <c r="D5149" s="2" t="s">
        <v>53</v>
      </c>
      <c r="E5149" s="15" t="s">
        <v>1145</v>
      </c>
      <c r="F5149" s="69" t="s">
        <v>54</v>
      </c>
      <c r="G5149" s="3">
        <v>7</v>
      </c>
      <c r="H5149" s="3">
        <v>602</v>
      </c>
      <c r="I5149" s="10" t="str">
        <f t="shared" si="80"/>
        <v>06632</v>
      </c>
    </row>
    <row r="5150" spans="1:9">
      <c r="A5150" s="66"/>
      <c r="C5150" s="66">
        <v>6632</v>
      </c>
      <c r="D5150" s="2" t="s">
        <v>55</v>
      </c>
      <c r="E5150" s="21" t="s">
        <v>1152</v>
      </c>
      <c r="F5150" s="69" t="s">
        <v>56</v>
      </c>
      <c r="G5150" s="3">
        <v>3</v>
      </c>
      <c r="H5150" s="3"/>
      <c r="I5150" s="10" t="str">
        <f t="shared" si="80"/>
        <v>06632</v>
      </c>
    </row>
    <row r="5151" spans="1:9">
      <c r="A5151" s="66"/>
      <c r="C5151" s="66">
        <v>6632</v>
      </c>
      <c r="D5151" s="2" t="s">
        <v>57</v>
      </c>
      <c r="E5151" s="21" t="s">
        <v>1152</v>
      </c>
      <c r="F5151" s="69" t="s">
        <v>58</v>
      </c>
      <c r="G5151" s="3">
        <v>3</v>
      </c>
      <c r="H5151" s="3">
        <v>227</v>
      </c>
      <c r="I5151" s="10" t="str">
        <f t="shared" si="80"/>
        <v>06632</v>
      </c>
    </row>
    <row r="5152" spans="1:9">
      <c r="A5152" s="66"/>
      <c r="C5152" s="66">
        <v>6632</v>
      </c>
      <c r="D5152" s="2" t="s">
        <v>59</v>
      </c>
      <c r="E5152" s="21" t="s">
        <v>1152</v>
      </c>
      <c r="F5152" s="69" t="s">
        <v>60</v>
      </c>
      <c r="G5152" s="3">
        <v>11</v>
      </c>
      <c r="H5152" s="3">
        <v>952</v>
      </c>
      <c r="I5152" s="10" t="str">
        <f t="shared" si="80"/>
        <v>06632</v>
      </c>
    </row>
    <row r="5153" spans="1:9">
      <c r="A5153" s="66"/>
      <c r="C5153" s="66">
        <v>6632</v>
      </c>
      <c r="D5153" s="2" t="s">
        <v>61</v>
      </c>
      <c r="E5153" s="20" t="s">
        <v>1151</v>
      </c>
      <c r="F5153" s="69" t="s">
        <v>62</v>
      </c>
      <c r="G5153" s="3">
        <v>1</v>
      </c>
      <c r="H5153" s="3"/>
      <c r="I5153" s="10" t="str">
        <f t="shared" si="80"/>
        <v>06632</v>
      </c>
    </row>
    <row r="5154" spans="1:9">
      <c r="A5154" s="66"/>
      <c r="C5154" s="66">
        <v>6632</v>
      </c>
      <c r="D5154" s="2" t="s">
        <v>63</v>
      </c>
      <c r="E5154" s="20" t="s">
        <v>1151</v>
      </c>
      <c r="F5154" s="69" t="s">
        <v>64</v>
      </c>
      <c r="G5154" s="3"/>
      <c r="H5154" s="3"/>
      <c r="I5154" s="10" t="str">
        <f t="shared" si="80"/>
        <v>06632</v>
      </c>
    </row>
    <row r="5155" spans="1:9">
      <c r="A5155" s="66"/>
      <c r="C5155" s="66">
        <v>6632</v>
      </c>
      <c r="D5155" s="2" t="s">
        <v>65</v>
      </c>
      <c r="E5155" s="19" t="s">
        <v>1150</v>
      </c>
      <c r="F5155" s="69" t="s">
        <v>66</v>
      </c>
      <c r="G5155" s="3">
        <v>2</v>
      </c>
      <c r="H5155" s="3"/>
      <c r="I5155" s="10" t="str">
        <f t="shared" si="80"/>
        <v>06632</v>
      </c>
    </row>
    <row r="5156" spans="1:9">
      <c r="A5156" s="66"/>
      <c r="C5156" s="66">
        <v>6632</v>
      </c>
      <c r="D5156" s="2" t="s">
        <v>67</v>
      </c>
      <c r="E5156" s="22" t="s">
        <v>1153</v>
      </c>
      <c r="F5156" s="69" t="s">
        <v>68</v>
      </c>
      <c r="G5156" s="3">
        <v>4</v>
      </c>
      <c r="H5156" s="3">
        <v>296</v>
      </c>
      <c r="I5156" s="10" t="str">
        <f t="shared" si="80"/>
        <v>06632</v>
      </c>
    </row>
    <row r="5157" spans="1:9">
      <c r="A5157" s="66"/>
      <c r="C5157" s="66">
        <v>6632</v>
      </c>
      <c r="D5157" s="2" t="s">
        <v>69</v>
      </c>
      <c r="E5157" s="21" t="s">
        <v>1152</v>
      </c>
      <c r="F5157" s="69" t="s">
        <v>70</v>
      </c>
      <c r="G5157" s="3">
        <v>4</v>
      </c>
      <c r="H5157" s="3">
        <v>608</v>
      </c>
      <c r="I5157" s="10" t="str">
        <f t="shared" si="80"/>
        <v>06632</v>
      </c>
    </row>
    <row r="5158" spans="1:9">
      <c r="A5158" s="66"/>
      <c r="C5158" s="66">
        <v>6632</v>
      </c>
      <c r="E5158" s="71"/>
      <c r="F5158" s="69" t="s">
        <v>71</v>
      </c>
      <c r="G5158" s="3">
        <v>60</v>
      </c>
      <c r="H5158" s="3">
        <v>8950</v>
      </c>
      <c r="I5158" s="10" t="str">
        <f t="shared" si="80"/>
        <v>06632</v>
      </c>
    </row>
    <row r="5159" spans="1:9">
      <c r="A5159" s="65" t="s">
        <v>391</v>
      </c>
      <c r="B5159" s="2" t="s">
        <v>392</v>
      </c>
      <c r="C5159" s="65">
        <v>6633</v>
      </c>
      <c r="D5159" s="2" t="s">
        <v>9</v>
      </c>
      <c r="E5159" s="14" t="s">
        <v>1144</v>
      </c>
      <c r="F5159" s="69" t="s">
        <v>10</v>
      </c>
      <c r="G5159" s="3">
        <v>4</v>
      </c>
      <c r="H5159" s="3"/>
      <c r="I5159" s="10" t="str">
        <f t="shared" si="80"/>
        <v>06633</v>
      </c>
    </row>
    <row r="5160" spans="1:9">
      <c r="A5160" s="66"/>
      <c r="C5160" s="66">
        <v>6633</v>
      </c>
      <c r="D5160" s="2" t="s">
        <v>11</v>
      </c>
      <c r="E5160" s="14" t="s">
        <v>1144</v>
      </c>
      <c r="F5160" s="69" t="s">
        <v>12</v>
      </c>
      <c r="G5160" s="3"/>
      <c r="H5160" s="3"/>
      <c r="I5160" s="10" t="str">
        <f t="shared" si="80"/>
        <v>06633</v>
      </c>
    </row>
    <row r="5161" spans="1:9">
      <c r="A5161" s="66"/>
      <c r="C5161" s="66">
        <v>6633</v>
      </c>
      <c r="D5161" s="2" t="s">
        <v>13</v>
      </c>
      <c r="E5161" s="14" t="s">
        <v>1144</v>
      </c>
      <c r="F5161" s="69" t="s">
        <v>14</v>
      </c>
      <c r="G5161" s="3"/>
      <c r="H5161" s="3"/>
      <c r="I5161" s="10" t="str">
        <f t="shared" si="80"/>
        <v>06633</v>
      </c>
    </row>
    <row r="5162" spans="1:9">
      <c r="A5162" s="66"/>
      <c r="C5162" s="66">
        <v>6633</v>
      </c>
      <c r="D5162" s="2" t="s">
        <v>15</v>
      </c>
      <c r="E5162" s="15" t="s">
        <v>1145</v>
      </c>
      <c r="F5162" s="69" t="s">
        <v>16</v>
      </c>
      <c r="G5162" s="3"/>
      <c r="H5162" s="3"/>
      <c r="I5162" s="10" t="str">
        <f t="shared" si="80"/>
        <v>06633</v>
      </c>
    </row>
    <row r="5163" spans="1:9">
      <c r="A5163" s="66"/>
      <c r="C5163" s="66">
        <v>6633</v>
      </c>
      <c r="D5163" s="2" t="s">
        <v>17</v>
      </c>
      <c r="E5163" s="14" t="s">
        <v>1144</v>
      </c>
      <c r="F5163" s="69" t="s">
        <v>18</v>
      </c>
      <c r="G5163" s="3">
        <v>4</v>
      </c>
      <c r="H5163" s="3"/>
      <c r="I5163" s="10" t="str">
        <f t="shared" si="80"/>
        <v>06633</v>
      </c>
    </row>
    <row r="5164" spans="1:9">
      <c r="A5164" s="66"/>
      <c r="C5164" s="66">
        <v>6633</v>
      </c>
      <c r="D5164" s="2" t="s">
        <v>19</v>
      </c>
      <c r="E5164" s="14" t="s">
        <v>1144</v>
      </c>
      <c r="F5164" s="69" t="s">
        <v>20</v>
      </c>
      <c r="G5164" s="3"/>
      <c r="H5164" s="3"/>
      <c r="I5164" s="10" t="str">
        <f t="shared" si="80"/>
        <v>06633</v>
      </c>
    </row>
    <row r="5165" spans="1:9">
      <c r="A5165" s="66"/>
      <c r="C5165" s="66">
        <v>6633</v>
      </c>
      <c r="D5165" s="2" t="s">
        <v>21</v>
      </c>
      <c r="E5165" s="4"/>
      <c r="F5165" s="69" t="s">
        <v>22</v>
      </c>
      <c r="G5165" s="3">
        <v>98</v>
      </c>
      <c r="H5165" s="3"/>
      <c r="I5165" s="10" t="str">
        <f t="shared" si="80"/>
        <v>06633</v>
      </c>
    </row>
    <row r="5166" spans="1:9">
      <c r="A5166" s="66"/>
      <c r="C5166" s="66">
        <v>6633</v>
      </c>
      <c r="D5166" s="2" t="s">
        <v>23</v>
      </c>
      <c r="E5166" s="17" t="s">
        <v>1147</v>
      </c>
      <c r="F5166" s="69" t="s">
        <v>24</v>
      </c>
      <c r="G5166" s="3">
        <v>14</v>
      </c>
      <c r="H5166" s="3">
        <v>561</v>
      </c>
      <c r="I5166" s="10" t="str">
        <f t="shared" si="80"/>
        <v>06633</v>
      </c>
    </row>
    <row r="5167" spans="1:9">
      <c r="A5167" s="66"/>
      <c r="C5167" s="66">
        <v>6633</v>
      </c>
      <c r="D5167" s="2" t="s">
        <v>25</v>
      </c>
      <c r="E5167" s="17" t="s">
        <v>1147</v>
      </c>
      <c r="F5167" s="69" t="s">
        <v>26</v>
      </c>
      <c r="G5167" s="3">
        <v>3</v>
      </c>
      <c r="H5167" s="3"/>
      <c r="I5167" s="10" t="str">
        <f t="shared" si="80"/>
        <v>06633</v>
      </c>
    </row>
    <row r="5168" spans="1:9">
      <c r="A5168" s="66"/>
      <c r="C5168" s="66">
        <v>6633</v>
      </c>
      <c r="D5168" s="2" t="s">
        <v>27</v>
      </c>
      <c r="E5168" s="17" t="s">
        <v>1147</v>
      </c>
      <c r="F5168" s="69" t="s">
        <v>28</v>
      </c>
      <c r="G5168" s="3"/>
      <c r="H5168" s="3"/>
      <c r="I5168" s="10" t="str">
        <f t="shared" si="80"/>
        <v>06633</v>
      </c>
    </row>
    <row r="5169" spans="1:9">
      <c r="A5169" s="66"/>
      <c r="C5169" s="66">
        <v>6633</v>
      </c>
      <c r="D5169" s="2" t="s">
        <v>29</v>
      </c>
      <c r="E5169" s="18" t="s">
        <v>1148</v>
      </c>
      <c r="F5169" s="69" t="s">
        <v>30</v>
      </c>
      <c r="G5169" s="3">
        <v>1</v>
      </c>
      <c r="H5169" s="3"/>
      <c r="I5169" s="10" t="str">
        <f t="shared" si="80"/>
        <v>06633</v>
      </c>
    </row>
    <row r="5170" spans="1:9">
      <c r="A5170" s="66"/>
      <c r="C5170" s="66">
        <v>6633</v>
      </c>
      <c r="D5170" s="2" t="s">
        <v>31</v>
      </c>
      <c r="E5170" s="18" t="s">
        <v>1148</v>
      </c>
      <c r="F5170" s="69" t="s">
        <v>32</v>
      </c>
      <c r="G5170" s="3"/>
      <c r="H5170" s="3"/>
      <c r="I5170" s="10" t="str">
        <f t="shared" si="80"/>
        <v>06633</v>
      </c>
    </row>
    <row r="5171" spans="1:9">
      <c r="A5171" s="66"/>
      <c r="C5171" s="66">
        <v>6633</v>
      </c>
      <c r="D5171" s="2" t="s">
        <v>33</v>
      </c>
      <c r="E5171" s="18" t="s">
        <v>1148</v>
      </c>
      <c r="F5171" s="69" t="s">
        <v>34</v>
      </c>
      <c r="G5171" s="3"/>
      <c r="H5171" s="3"/>
      <c r="I5171" s="10" t="str">
        <f t="shared" si="80"/>
        <v>06633</v>
      </c>
    </row>
    <row r="5172" spans="1:9">
      <c r="A5172" s="66"/>
      <c r="C5172" s="66">
        <v>6633</v>
      </c>
      <c r="D5172" s="2" t="s">
        <v>35</v>
      </c>
      <c r="E5172" s="19" t="s">
        <v>1150</v>
      </c>
      <c r="F5172" s="69" t="s">
        <v>36</v>
      </c>
      <c r="G5172" s="3">
        <v>2</v>
      </c>
      <c r="H5172" s="3"/>
      <c r="I5172" s="10" t="str">
        <f t="shared" si="80"/>
        <v>06633</v>
      </c>
    </row>
    <row r="5173" spans="1:9">
      <c r="A5173" s="66"/>
      <c r="C5173" s="66">
        <v>6633</v>
      </c>
      <c r="D5173" s="2" t="s">
        <v>37</v>
      </c>
      <c r="E5173" s="23" t="s">
        <v>1149</v>
      </c>
      <c r="F5173" s="69" t="s">
        <v>38</v>
      </c>
      <c r="G5173" s="3"/>
      <c r="H5173" s="3"/>
      <c r="I5173" s="10" t="str">
        <f t="shared" si="80"/>
        <v>06633</v>
      </c>
    </row>
    <row r="5174" spans="1:9">
      <c r="A5174" s="66"/>
      <c r="C5174" s="66">
        <v>6633</v>
      </c>
      <c r="D5174" s="2" t="s">
        <v>39</v>
      </c>
      <c r="E5174" s="23" t="s">
        <v>1149</v>
      </c>
      <c r="F5174" s="69" t="s">
        <v>40</v>
      </c>
      <c r="G5174" s="3">
        <v>3</v>
      </c>
      <c r="H5174" s="3"/>
      <c r="I5174" s="10" t="str">
        <f t="shared" si="80"/>
        <v>06633</v>
      </c>
    </row>
    <row r="5175" spans="1:9">
      <c r="A5175" s="66"/>
      <c r="C5175" s="66">
        <v>6633</v>
      </c>
      <c r="D5175" s="2" t="s">
        <v>41</v>
      </c>
      <c r="E5175" s="16" t="s">
        <v>1146</v>
      </c>
      <c r="F5175" s="69" t="s">
        <v>42</v>
      </c>
      <c r="G5175" s="3"/>
      <c r="H5175" s="3"/>
      <c r="I5175" s="10" t="str">
        <f t="shared" si="80"/>
        <v>06633</v>
      </c>
    </row>
    <row r="5176" spans="1:9">
      <c r="A5176" s="66"/>
      <c r="C5176" s="66">
        <v>6633</v>
      </c>
      <c r="D5176" s="2" t="s">
        <v>43</v>
      </c>
      <c r="E5176" s="16" t="s">
        <v>1146</v>
      </c>
      <c r="F5176" s="69" t="s">
        <v>44</v>
      </c>
      <c r="G5176" s="3">
        <v>4</v>
      </c>
      <c r="H5176" s="3">
        <v>307</v>
      </c>
      <c r="I5176" s="10" t="str">
        <f t="shared" si="80"/>
        <v>06633</v>
      </c>
    </row>
    <row r="5177" spans="1:9">
      <c r="A5177" s="66"/>
      <c r="C5177" s="66">
        <v>6633</v>
      </c>
      <c r="D5177" s="2" t="s">
        <v>45</v>
      </c>
      <c r="E5177" s="16" t="s">
        <v>1146</v>
      </c>
      <c r="F5177" s="69" t="s">
        <v>46</v>
      </c>
      <c r="G5177" s="3"/>
      <c r="H5177" s="3"/>
      <c r="I5177" s="10" t="str">
        <f t="shared" si="80"/>
        <v>06633</v>
      </c>
    </row>
    <row r="5178" spans="1:9">
      <c r="A5178" s="66"/>
      <c r="C5178" s="66">
        <v>6633</v>
      </c>
      <c r="D5178" s="2" t="s">
        <v>47</v>
      </c>
      <c r="E5178" s="16" t="s">
        <v>1146</v>
      </c>
      <c r="F5178" s="69" t="s">
        <v>48</v>
      </c>
      <c r="G5178" s="3">
        <v>7</v>
      </c>
      <c r="H5178" s="3">
        <v>1349</v>
      </c>
      <c r="I5178" s="10" t="str">
        <f t="shared" si="80"/>
        <v>06633</v>
      </c>
    </row>
    <row r="5179" spans="1:9">
      <c r="A5179" s="66"/>
      <c r="C5179" s="66">
        <v>6633</v>
      </c>
      <c r="D5179" s="2" t="s">
        <v>49</v>
      </c>
      <c r="E5179" s="14" t="s">
        <v>1144</v>
      </c>
      <c r="F5179" s="69" t="s">
        <v>50</v>
      </c>
      <c r="G5179" s="3">
        <v>7</v>
      </c>
      <c r="H5179" s="3"/>
      <c r="I5179" s="10" t="str">
        <f t="shared" si="80"/>
        <v>06633</v>
      </c>
    </row>
    <row r="5180" spans="1:9">
      <c r="A5180" s="66"/>
      <c r="C5180" s="66">
        <v>6633</v>
      </c>
      <c r="D5180" s="2" t="s">
        <v>51</v>
      </c>
      <c r="E5180" s="15" t="s">
        <v>1145</v>
      </c>
      <c r="F5180" s="69" t="s">
        <v>52</v>
      </c>
      <c r="G5180" s="3">
        <v>1</v>
      </c>
      <c r="H5180" s="3"/>
      <c r="I5180" s="10" t="str">
        <f t="shared" si="80"/>
        <v>06633</v>
      </c>
    </row>
    <row r="5181" spans="1:9">
      <c r="A5181" s="66"/>
      <c r="C5181" s="66">
        <v>6633</v>
      </c>
      <c r="D5181" s="2" t="s">
        <v>53</v>
      </c>
      <c r="E5181" s="15" t="s">
        <v>1145</v>
      </c>
      <c r="F5181" s="69" t="s">
        <v>54</v>
      </c>
      <c r="G5181" s="3">
        <v>13</v>
      </c>
      <c r="H5181" s="3">
        <v>734</v>
      </c>
      <c r="I5181" s="10" t="str">
        <f t="shared" si="80"/>
        <v>06633</v>
      </c>
    </row>
    <row r="5182" spans="1:9">
      <c r="A5182" s="66"/>
      <c r="C5182" s="66">
        <v>6633</v>
      </c>
      <c r="D5182" s="2" t="s">
        <v>55</v>
      </c>
      <c r="E5182" s="21" t="s">
        <v>1152</v>
      </c>
      <c r="F5182" s="69" t="s">
        <v>56</v>
      </c>
      <c r="G5182" s="3">
        <v>2</v>
      </c>
      <c r="H5182" s="3"/>
      <c r="I5182" s="10" t="str">
        <f t="shared" si="80"/>
        <v>06633</v>
      </c>
    </row>
    <row r="5183" spans="1:9">
      <c r="A5183" s="66"/>
      <c r="C5183" s="66">
        <v>6633</v>
      </c>
      <c r="D5183" s="2" t="s">
        <v>57</v>
      </c>
      <c r="E5183" s="21" t="s">
        <v>1152</v>
      </c>
      <c r="F5183" s="69" t="s">
        <v>58</v>
      </c>
      <c r="G5183" s="3">
        <v>4</v>
      </c>
      <c r="H5183" s="3"/>
      <c r="I5183" s="10" t="str">
        <f t="shared" si="80"/>
        <v>06633</v>
      </c>
    </row>
    <row r="5184" spans="1:9">
      <c r="A5184" s="66"/>
      <c r="C5184" s="66">
        <v>6633</v>
      </c>
      <c r="D5184" s="2" t="s">
        <v>59</v>
      </c>
      <c r="E5184" s="21" t="s">
        <v>1152</v>
      </c>
      <c r="F5184" s="69" t="s">
        <v>60</v>
      </c>
      <c r="G5184" s="3">
        <v>11</v>
      </c>
      <c r="H5184" s="3">
        <v>930</v>
      </c>
      <c r="I5184" s="10" t="str">
        <f t="shared" si="80"/>
        <v>06633</v>
      </c>
    </row>
    <row r="5185" spans="1:9">
      <c r="A5185" s="66"/>
      <c r="C5185" s="66">
        <v>6633</v>
      </c>
      <c r="D5185" s="2" t="s">
        <v>61</v>
      </c>
      <c r="E5185" s="20" t="s">
        <v>1151</v>
      </c>
      <c r="F5185" s="69" t="s">
        <v>62</v>
      </c>
      <c r="G5185" s="3">
        <v>8</v>
      </c>
      <c r="H5185" s="3"/>
      <c r="I5185" s="10" t="str">
        <f t="shared" si="80"/>
        <v>06633</v>
      </c>
    </row>
    <row r="5186" spans="1:9">
      <c r="A5186" s="66"/>
      <c r="C5186" s="66">
        <v>6633</v>
      </c>
      <c r="D5186" s="2" t="s">
        <v>63</v>
      </c>
      <c r="E5186" s="20" t="s">
        <v>1151</v>
      </c>
      <c r="F5186" s="69" t="s">
        <v>64</v>
      </c>
      <c r="G5186" s="3">
        <v>2</v>
      </c>
      <c r="H5186" s="3"/>
      <c r="I5186" s="10" t="str">
        <f t="shared" si="80"/>
        <v>06633</v>
      </c>
    </row>
    <row r="5187" spans="1:9">
      <c r="A5187" s="66"/>
      <c r="C5187" s="66">
        <v>6633</v>
      </c>
      <c r="D5187" s="2" t="s">
        <v>65</v>
      </c>
      <c r="E5187" s="19" t="s">
        <v>1150</v>
      </c>
      <c r="F5187" s="69" t="s">
        <v>66</v>
      </c>
      <c r="G5187" s="3">
        <v>2</v>
      </c>
      <c r="H5187" s="3"/>
      <c r="I5187" s="10" t="str">
        <f t="shared" si="80"/>
        <v>06633</v>
      </c>
    </row>
    <row r="5188" spans="1:9">
      <c r="A5188" s="66"/>
      <c r="C5188" s="66">
        <v>6633</v>
      </c>
      <c r="D5188" s="2" t="s">
        <v>67</v>
      </c>
      <c r="E5188" s="22" t="s">
        <v>1153</v>
      </c>
      <c r="F5188" s="69" t="s">
        <v>68</v>
      </c>
      <c r="G5188" s="3">
        <v>4</v>
      </c>
      <c r="H5188" s="3">
        <v>155</v>
      </c>
      <c r="I5188" s="10" t="str">
        <f t="shared" si="80"/>
        <v>06633</v>
      </c>
    </row>
    <row r="5189" spans="1:9">
      <c r="A5189" s="66"/>
      <c r="C5189" s="66">
        <v>6633</v>
      </c>
      <c r="D5189" s="2" t="s">
        <v>69</v>
      </c>
      <c r="E5189" s="21" t="s">
        <v>1152</v>
      </c>
      <c r="F5189" s="69" t="s">
        <v>70</v>
      </c>
      <c r="G5189" s="3">
        <v>10</v>
      </c>
      <c r="H5189" s="3">
        <v>877</v>
      </c>
      <c r="I5189" s="10" t="str">
        <f t="shared" si="80"/>
        <v>06633</v>
      </c>
    </row>
    <row r="5190" spans="1:9">
      <c r="A5190" s="66"/>
      <c r="C5190" s="66">
        <v>6633</v>
      </c>
      <c r="E5190" s="71"/>
      <c r="F5190" s="69" t="s">
        <v>71</v>
      </c>
      <c r="G5190" s="3">
        <v>102</v>
      </c>
      <c r="H5190" s="3">
        <v>26216</v>
      </c>
      <c r="I5190" s="10" t="str">
        <f t="shared" si="80"/>
        <v>06633</v>
      </c>
    </row>
    <row r="5191" spans="1:9">
      <c r="A5191" s="65" t="s">
        <v>393</v>
      </c>
      <c r="B5191" s="2" t="s">
        <v>394</v>
      </c>
      <c r="C5191" s="65">
        <v>6634</v>
      </c>
      <c r="D5191" s="2" t="s">
        <v>9</v>
      </c>
      <c r="E5191" s="14" t="s">
        <v>1144</v>
      </c>
      <c r="F5191" s="69" t="s">
        <v>10</v>
      </c>
      <c r="G5191" s="3">
        <v>8</v>
      </c>
      <c r="H5191" s="3">
        <v>108</v>
      </c>
      <c r="I5191" s="10" t="str">
        <f t="shared" si="80"/>
        <v>06634</v>
      </c>
    </row>
    <row r="5192" spans="1:9">
      <c r="A5192" s="66"/>
      <c r="C5192" s="66">
        <v>6634</v>
      </c>
      <c r="D5192" s="2" t="s">
        <v>11</v>
      </c>
      <c r="E5192" s="14" t="s">
        <v>1144</v>
      </c>
      <c r="F5192" s="69" t="s">
        <v>12</v>
      </c>
      <c r="G5192" s="3"/>
      <c r="H5192" s="3"/>
      <c r="I5192" s="10" t="str">
        <f t="shared" si="80"/>
        <v>06634</v>
      </c>
    </row>
    <row r="5193" spans="1:9">
      <c r="A5193" s="66"/>
      <c r="C5193" s="66">
        <v>6634</v>
      </c>
      <c r="D5193" s="2" t="s">
        <v>13</v>
      </c>
      <c r="E5193" s="14" t="s">
        <v>1144</v>
      </c>
      <c r="F5193" s="69" t="s">
        <v>14</v>
      </c>
      <c r="G5193" s="3"/>
      <c r="H5193" s="3"/>
      <c r="I5193" s="10" t="str">
        <f t="shared" ref="I5193:I5256" si="81">IF(A5193="",I5192,A5193)</f>
        <v>06634</v>
      </c>
    </row>
    <row r="5194" spans="1:9">
      <c r="A5194" s="66"/>
      <c r="C5194" s="66">
        <v>6634</v>
      </c>
      <c r="D5194" s="2" t="s">
        <v>15</v>
      </c>
      <c r="E5194" s="15" t="s">
        <v>1145</v>
      </c>
      <c r="F5194" s="69" t="s">
        <v>16</v>
      </c>
      <c r="G5194" s="3"/>
      <c r="H5194" s="3"/>
      <c r="I5194" s="10" t="str">
        <f t="shared" si="81"/>
        <v>06634</v>
      </c>
    </row>
    <row r="5195" spans="1:9">
      <c r="A5195" s="66"/>
      <c r="C5195" s="66">
        <v>6634</v>
      </c>
      <c r="D5195" s="2" t="s">
        <v>17</v>
      </c>
      <c r="E5195" s="14" t="s">
        <v>1144</v>
      </c>
      <c r="F5195" s="69" t="s">
        <v>18</v>
      </c>
      <c r="G5195" s="3">
        <v>8</v>
      </c>
      <c r="H5195" s="3">
        <v>108</v>
      </c>
      <c r="I5195" s="10" t="str">
        <f t="shared" si="81"/>
        <v>06634</v>
      </c>
    </row>
    <row r="5196" spans="1:9">
      <c r="A5196" s="66"/>
      <c r="C5196" s="66">
        <v>6634</v>
      </c>
      <c r="D5196" s="2" t="s">
        <v>19</v>
      </c>
      <c r="E5196" s="14" t="s">
        <v>1144</v>
      </c>
      <c r="F5196" s="69" t="s">
        <v>20</v>
      </c>
      <c r="G5196" s="3"/>
      <c r="H5196" s="3"/>
      <c r="I5196" s="10" t="str">
        <f t="shared" si="81"/>
        <v>06634</v>
      </c>
    </row>
    <row r="5197" spans="1:9">
      <c r="A5197" s="66"/>
      <c r="C5197" s="66">
        <v>6634</v>
      </c>
      <c r="D5197" s="2" t="s">
        <v>21</v>
      </c>
      <c r="E5197" s="4"/>
      <c r="F5197" s="69" t="s">
        <v>22</v>
      </c>
      <c r="G5197" s="3">
        <v>80</v>
      </c>
      <c r="H5197" s="3">
        <v>13488</v>
      </c>
      <c r="I5197" s="10" t="str">
        <f t="shared" si="81"/>
        <v>06634</v>
      </c>
    </row>
    <row r="5198" spans="1:9">
      <c r="A5198" s="66"/>
      <c r="C5198" s="66">
        <v>6634</v>
      </c>
      <c r="D5198" s="2" t="s">
        <v>23</v>
      </c>
      <c r="E5198" s="17" t="s">
        <v>1147</v>
      </c>
      <c r="F5198" s="69" t="s">
        <v>24</v>
      </c>
      <c r="G5198" s="3">
        <v>20</v>
      </c>
      <c r="H5198" s="3">
        <v>1172</v>
      </c>
      <c r="I5198" s="10" t="str">
        <f t="shared" si="81"/>
        <v>06634</v>
      </c>
    </row>
    <row r="5199" spans="1:9">
      <c r="A5199" s="66"/>
      <c r="C5199" s="66">
        <v>6634</v>
      </c>
      <c r="D5199" s="2" t="s">
        <v>25</v>
      </c>
      <c r="E5199" s="17" t="s">
        <v>1147</v>
      </c>
      <c r="F5199" s="69" t="s">
        <v>26</v>
      </c>
      <c r="G5199" s="3"/>
      <c r="H5199" s="3"/>
      <c r="I5199" s="10" t="str">
        <f t="shared" si="81"/>
        <v>06634</v>
      </c>
    </row>
    <row r="5200" spans="1:9">
      <c r="A5200" s="66"/>
      <c r="C5200" s="66">
        <v>6634</v>
      </c>
      <c r="D5200" s="2" t="s">
        <v>27</v>
      </c>
      <c r="E5200" s="17" t="s">
        <v>1147</v>
      </c>
      <c r="F5200" s="69" t="s">
        <v>28</v>
      </c>
      <c r="G5200" s="3"/>
      <c r="H5200" s="3"/>
      <c r="I5200" s="10" t="str">
        <f t="shared" si="81"/>
        <v>06634</v>
      </c>
    </row>
    <row r="5201" spans="1:9">
      <c r="A5201" s="66"/>
      <c r="C5201" s="66">
        <v>6634</v>
      </c>
      <c r="D5201" s="2" t="s">
        <v>29</v>
      </c>
      <c r="E5201" s="18" t="s">
        <v>1148</v>
      </c>
      <c r="F5201" s="69" t="s">
        <v>30</v>
      </c>
      <c r="G5201" s="3">
        <v>2</v>
      </c>
      <c r="H5201" s="3"/>
      <c r="I5201" s="10" t="str">
        <f t="shared" si="81"/>
        <v>06634</v>
      </c>
    </row>
    <row r="5202" spans="1:9">
      <c r="A5202" s="66"/>
      <c r="C5202" s="66">
        <v>6634</v>
      </c>
      <c r="D5202" s="2" t="s">
        <v>31</v>
      </c>
      <c r="E5202" s="18" t="s">
        <v>1148</v>
      </c>
      <c r="F5202" s="69" t="s">
        <v>32</v>
      </c>
      <c r="G5202" s="3">
        <v>1</v>
      </c>
      <c r="H5202" s="3"/>
      <c r="I5202" s="10" t="str">
        <f t="shared" si="81"/>
        <v>06634</v>
      </c>
    </row>
    <row r="5203" spans="1:9">
      <c r="A5203" s="66"/>
      <c r="C5203" s="66">
        <v>6634</v>
      </c>
      <c r="D5203" s="2" t="s">
        <v>33</v>
      </c>
      <c r="E5203" s="18" t="s">
        <v>1148</v>
      </c>
      <c r="F5203" s="69" t="s">
        <v>34</v>
      </c>
      <c r="G5203" s="3"/>
      <c r="H5203" s="3"/>
      <c r="I5203" s="10" t="str">
        <f t="shared" si="81"/>
        <v>06634</v>
      </c>
    </row>
    <row r="5204" spans="1:9">
      <c r="A5204" s="66"/>
      <c r="C5204" s="66">
        <v>6634</v>
      </c>
      <c r="D5204" s="2" t="s">
        <v>35</v>
      </c>
      <c r="E5204" s="19" t="s">
        <v>1150</v>
      </c>
      <c r="F5204" s="69" t="s">
        <v>36</v>
      </c>
      <c r="G5204" s="3">
        <v>2</v>
      </c>
      <c r="H5204" s="3"/>
      <c r="I5204" s="10" t="str">
        <f t="shared" si="81"/>
        <v>06634</v>
      </c>
    </row>
    <row r="5205" spans="1:9">
      <c r="A5205" s="66"/>
      <c r="C5205" s="66">
        <v>6634</v>
      </c>
      <c r="D5205" s="2" t="s">
        <v>37</v>
      </c>
      <c r="E5205" s="23" t="s">
        <v>1149</v>
      </c>
      <c r="F5205" s="69" t="s">
        <v>38</v>
      </c>
      <c r="G5205" s="3">
        <v>1</v>
      </c>
      <c r="H5205" s="3"/>
      <c r="I5205" s="10" t="str">
        <f t="shared" si="81"/>
        <v>06634</v>
      </c>
    </row>
    <row r="5206" spans="1:9">
      <c r="A5206" s="66"/>
      <c r="C5206" s="66">
        <v>6634</v>
      </c>
      <c r="D5206" s="2" t="s">
        <v>39</v>
      </c>
      <c r="E5206" s="23" t="s">
        <v>1149</v>
      </c>
      <c r="F5206" s="69" t="s">
        <v>40</v>
      </c>
      <c r="G5206" s="3">
        <v>5</v>
      </c>
      <c r="H5206" s="3">
        <v>274</v>
      </c>
      <c r="I5206" s="10" t="str">
        <f t="shared" si="81"/>
        <v>06634</v>
      </c>
    </row>
    <row r="5207" spans="1:9">
      <c r="A5207" s="66"/>
      <c r="C5207" s="66">
        <v>6634</v>
      </c>
      <c r="D5207" s="2" t="s">
        <v>41</v>
      </c>
      <c r="E5207" s="16" t="s">
        <v>1146</v>
      </c>
      <c r="F5207" s="69" t="s">
        <v>42</v>
      </c>
      <c r="G5207" s="3"/>
      <c r="H5207" s="3"/>
      <c r="I5207" s="10" t="str">
        <f t="shared" si="81"/>
        <v>06634</v>
      </c>
    </row>
    <row r="5208" spans="1:9">
      <c r="A5208" s="66"/>
      <c r="C5208" s="66">
        <v>6634</v>
      </c>
      <c r="D5208" s="2" t="s">
        <v>43</v>
      </c>
      <c r="E5208" s="16" t="s">
        <v>1146</v>
      </c>
      <c r="F5208" s="69" t="s">
        <v>44</v>
      </c>
      <c r="G5208" s="3">
        <v>3</v>
      </c>
      <c r="H5208" s="3"/>
      <c r="I5208" s="10" t="str">
        <f t="shared" si="81"/>
        <v>06634</v>
      </c>
    </row>
    <row r="5209" spans="1:9">
      <c r="A5209" s="66"/>
      <c r="C5209" s="66">
        <v>6634</v>
      </c>
      <c r="D5209" s="2" t="s">
        <v>45</v>
      </c>
      <c r="E5209" s="16" t="s">
        <v>1146</v>
      </c>
      <c r="F5209" s="69" t="s">
        <v>46</v>
      </c>
      <c r="G5209" s="3">
        <v>1</v>
      </c>
      <c r="H5209" s="3"/>
      <c r="I5209" s="10" t="str">
        <f t="shared" si="81"/>
        <v>06634</v>
      </c>
    </row>
    <row r="5210" spans="1:9">
      <c r="A5210" s="66"/>
      <c r="C5210" s="66">
        <v>6634</v>
      </c>
      <c r="D5210" s="2" t="s">
        <v>47</v>
      </c>
      <c r="E5210" s="16" t="s">
        <v>1146</v>
      </c>
      <c r="F5210" s="69" t="s">
        <v>48</v>
      </c>
      <c r="G5210" s="3">
        <v>7</v>
      </c>
      <c r="H5210" s="3">
        <v>972</v>
      </c>
      <c r="I5210" s="10" t="str">
        <f t="shared" si="81"/>
        <v>06634</v>
      </c>
    </row>
    <row r="5211" spans="1:9">
      <c r="A5211" s="66"/>
      <c r="C5211" s="66">
        <v>6634</v>
      </c>
      <c r="D5211" s="2" t="s">
        <v>49</v>
      </c>
      <c r="E5211" s="14" t="s">
        <v>1144</v>
      </c>
      <c r="F5211" s="69" t="s">
        <v>50</v>
      </c>
      <c r="G5211" s="3">
        <v>9</v>
      </c>
      <c r="H5211" s="3"/>
      <c r="I5211" s="10" t="str">
        <f t="shared" si="81"/>
        <v>06634</v>
      </c>
    </row>
    <row r="5212" spans="1:9">
      <c r="A5212" s="66"/>
      <c r="C5212" s="66">
        <v>6634</v>
      </c>
      <c r="D5212" s="2" t="s">
        <v>51</v>
      </c>
      <c r="E5212" s="15" t="s">
        <v>1145</v>
      </c>
      <c r="F5212" s="69" t="s">
        <v>52</v>
      </c>
      <c r="G5212" s="3"/>
      <c r="H5212" s="3"/>
      <c r="I5212" s="10" t="str">
        <f t="shared" si="81"/>
        <v>06634</v>
      </c>
    </row>
    <row r="5213" spans="1:9">
      <c r="A5213" s="66"/>
      <c r="C5213" s="66">
        <v>6634</v>
      </c>
      <c r="D5213" s="2" t="s">
        <v>53</v>
      </c>
      <c r="E5213" s="15" t="s">
        <v>1145</v>
      </c>
      <c r="F5213" s="69" t="s">
        <v>54</v>
      </c>
      <c r="G5213" s="3">
        <v>6</v>
      </c>
      <c r="H5213" s="3">
        <v>953</v>
      </c>
      <c r="I5213" s="10" t="str">
        <f t="shared" si="81"/>
        <v>06634</v>
      </c>
    </row>
    <row r="5214" spans="1:9">
      <c r="A5214" s="66"/>
      <c r="C5214" s="66">
        <v>6634</v>
      </c>
      <c r="D5214" s="2" t="s">
        <v>55</v>
      </c>
      <c r="E5214" s="21" t="s">
        <v>1152</v>
      </c>
      <c r="F5214" s="69" t="s">
        <v>56</v>
      </c>
      <c r="G5214" s="3"/>
      <c r="H5214" s="3"/>
      <c r="I5214" s="10" t="str">
        <f t="shared" si="81"/>
        <v>06634</v>
      </c>
    </row>
    <row r="5215" spans="1:9">
      <c r="A5215" s="66"/>
      <c r="C5215" s="66">
        <v>6634</v>
      </c>
      <c r="D5215" s="2" t="s">
        <v>57</v>
      </c>
      <c r="E5215" s="21" t="s">
        <v>1152</v>
      </c>
      <c r="F5215" s="69" t="s">
        <v>58</v>
      </c>
      <c r="G5215" s="3">
        <v>2</v>
      </c>
      <c r="H5215" s="3"/>
      <c r="I5215" s="10" t="str">
        <f t="shared" si="81"/>
        <v>06634</v>
      </c>
    </row>
    <row r="5216" spans="1:9">
      <c r="A5216" s="66"/>
      <c r="C5216" s="66">
        <v>6634</v>
      </c>
      <c r="D5216" s="2" t="s">
        <v>59</v>
      </c>
      <c r="E5216" s="21" t="s">
        <v>1152</v>
      </c>
      <c r="F5216" s="69" t="s">
        <v>60</v>
      </c>
      <c r="G5216" s="3">
        <v>10</v>
      </c>
      <c r="H5216" s="3">
        <v>1254</v>
      </c>
      <c r="I5216" s="10" t="str">
        <f t="shared" si="81"/>
        <v>06634</v>
      </c>
    </row>
    <row r="5217" spans="1:9">
      <c r="A5217" s="66"/>
      <c r="C5217" s="66">
        <v>6634</v>
      </c>
      <c r="D5217" s="2" t="s">
        <v>61</v>
      </c>
      <c r="E5217" s="20" t="s">
        <v>1151</v>
      </c>
      <c r="F5217" s="69" t="s">
        <v>62</v>
      </c>
      <c r="G5217" s="3">
        <v>1</v>
      </c>
      <c r="H5217" s="3"/>
      <c r="I5217" s="10" t="str">
        <f t="shared" si="81"/>
        <v>06634</v>
      </c>
    </row>
    <row r="5218" spans="1:9">
      <c r="A5218" s="66"/>
      <c r="C5218" s="66">
        <v>6634</v>
      </c>
      <c r="D5218" s="2" t="s">
        <v>63</v>
      </c>
      <c r="E5218" s="20" t="s">
        <v>1151</v>
      </c>
      <c r="F5218" s="69" t="s">
        <v>64</v>
      </c>
      <c r="G5218" s="3"/>
      <c r="H5218" s="3"/>
      <c r="I5218" s="10" t="str">
        <f t="shared" si="81"/>
        <v>06634</v>
      </c>
    </row>
    <row r="5219" spans="1:9">
      <c r="A5219" s="66"/>
      <c r="C5219" s="66">
        <v>6634</v>
      </c>
      <c r="D5219" s="2" t="s">
        <v>65</v>
      </c>
      <c r="E5219" s="19" t="s">
        <v>1150</v>
      </c>
      <c r="F5219" s="69" t="s">
        <v>66</v>
      </c>
      <c r="G5219" s="3">
        <v>1</v>
      </c>
      <c r="H5219" s="3"/>
      <c r="I5219" s="10" t="str">
        <f t="shared" si="81"/>
        <v>06634</v>
      </c>
    </row>
    <row r="5220" spans="1:9">
      <c r="A5220" s="66"/>
      <c r="C5220" s="66">
        <v>6634</v>
      </c>
      <c r="D5220" s="2" t="s">
        <v>67</v>
      </c>
      <c r="E5220" s="22" t="s">
        <v>1153</v>
      </c>
      <c r="F5220" s="69" t="s">
        <v>68</v>
      </c>
      <c r="G5220" s="3">
        <v>7</v>
      </c>
      <c r="H5220" s="3"/>
      <c r="I5220" s="10" t="str">
        <f t="shared" si="81"/>
        <v>06634</v>
      </c>
    </row>
    <row r="5221" spans="1:9">
      <c r="A5221" s="66"/>
      <c r="C5221" s="66">
        <v>6634</v>
      </c>
      <c r="D5221" s="2" t="s">
        <v>69</v>
      </c>
      <c r="E5221" s="21" t="s">
        <v>1152</v>
      </c>
      <c r="F5221" s="69" t="s">
        <v>70</v>
      </c>
      <c r="G5221" s="3">
        <v>2</v>
      </c>
      <c r="H5221" s="3"/>
      <c r="I5221" s="10" t="str">
        <f t="shared" si="81"/>
        <v>06634</v>
      </c>
    </row>
    <row r="5222" spans="1:9">
      <c r="A5222" s="66"/>
      <c r="C5222" s="66">
        <v>6634</v>
      </c>
      <c r="E5222" s="71"/>
      <c r="F5222" s="69" t="s">
        <v>71</v>
      </c>
      <c r="G5222" s="3">
        <v>88</v>
      </c>
      <c r="H5222" s="3">
        <v>13596</v>
      </c>
      <c r="I5222" s="10" t="str">
        <f t="shared" si="81"/>
        <v>06634</v>
      </c>
    </row>
    <row r="5223" spans="1:9">
      <c r="A5223" s="65" t="s">
        <v>395</v>
      </c>
      <c r="B5223" s="2" t="s">
        <v>396</v>
      </c>
      <c r="C5223" s="65">
        <v>6635</v>
      </c>
      <c r="D5223" s="2" t="s">
        <v>9</v>
      </c>
      <c r="E5223" s="14" t="s">
        <v>1144</v>
      </c>
      <c r="F5223" s="69" t="s">
        <v>10</v>
      </c>
      <c r="G5223" s="3">
        <v>2</v>
      </c>
      <c r="H5223" s="3"/>
      <c r="I5223" s="10" t="str">
        <f t="shared" si="81"/>
        <v>06635</v>
      </c>
    </row>
    <row r="5224" spans="1:9">
      <c r="A5224" s="66"/>
      <c r="C5224" s="66">
        <v>6635</v>
      </c>
      <c r="D5224" s="2" t="s">
        <v>11</v>
      </c>
      <c r="E5224" s="14" t="s">
        <v>1144</v>
      </c>
      <c r="F5224" s="69" t="s">
        <v>12</v>
      </c>
      <c r="G5224" s="3"/>
      <c r="H5224" s="3"/>
      <c r="I5224" s="10" t="str">
        <f t="shared" si="81"/>
        <v>06635</v>
      </c>
    </row>
    <row r="5225" spans="1:9">
      <c r="A5225" s="66"/>
      <c r="C5225" s="66">
        <v>6635</v>
      </c>
      <c r="D5225" s="2" t="s">
        <v>13</v>
      </c>
      <c r="E5225" s="14" t="s">
        <v>1144</v>
      </c>
      <c r="F5225" s="69" t="s">
        <v>14</v>
      </c>
      <c r="G5225" s="3"/>
      <c r="H5225" s="3"/>
      <c r="I5225" s="10" t="str">
        <f t="shared" si="81"/>
        <v>06635</v>
      </c>
    </row>
    <row r="5226" spans="1:9">
      <c r="A5226" s="66"/>
      <c r="C5226" s="66">
        <v>6635</v>
      </c>
      <c r="D5226" s="2" t="s">
        <v>15</v>
      </c>
      <c r="E5226" s="15" t="s">
        <v>1145</v>
      </c>
      <c r="F5226" s="69" t="s">
        <v>16</v>
      </c>
      <c r="G5226" s="3"/>
      <c r="H5226" s="3"/>
      <c r="I5226" s="10" t="str">
        <f t="shared" si="81"/>
        <v>06635</v>
      </c>
    </row>
    <row r="5227" spans="1:9">
      <c r="A5227" s="66"/>
      <c r="C5227" s="66">
        <v>6635</v>
      </c>
      <c r="D5227" s="2" t="s">
        <v>17</v>
      </c>
      <c r="E5227" s="14" t="s">
        <v>1144</v>
      </c>
      <c r="F5227" s="69" t="s">
        <v>18</v>
      </c>
      <c r="G5227" s="3">
        <v>2</v>
      </c>
      <c r="H5227" s="3"/>
      <c r="I5227" s="10" t="str">
        <f t="shared" si="81"/>
        <v>06635</v>
      </c>
    </row>
    <row r="5228" spans="1:9">
      <c r="A5228" s="66"/>
      <c r="C5228" s="66">
        <v>6635</v>
      </c>
      <c r="D5228" s="2" t="s">
        <v>19</v>
      </c>
      <c r="E5228" s="14" t="s">
        <v>1144</v>
      </c>
      <c r="F5228" s="69" t="s">
        <v>20</v>
      </c>
      <c r="G5228" s="3"/>
      <c r="H5228" s="3"/>
      <c r="I5228" s="10" t="str">
        <f t="shared" si="81"/>
        <v>06635</v>
      </c>
    </row>
    <row r="5229" spans="1:9">
      <c r="A5229" s="66"/>
      <c r="C5229" s="66">
        <v>6635</v>
      </c>
      <c r="D5229" s="2" t="s">
        <v>21</v>
      </c>
      <c r="E5229" s="4"/>
      <c r="F5229" s="69" t="s">
        <v>22</v>
      </c>
      <c r="G5229" s="3">
        <v>133</v>
      </c>
      <c r="H5229" s="3"/>
      <c r="I5229" s="10" t="str">
        <f t="shared" si="81"/>
        <v>06635</v>
      </c>
    </row>
    <row r="5230" spans="1:9">
      <c r="A5230" s="66"/>
      <c r="C5230" s="66">
        <v>6635</v>
      </c>
      <c r="D5230" s="2" t="s">
        <v>23</v>
      </c>
      <c r="E5230" s="17" t="s">
        <v>1147</v>
      </c>
      <c r="F5230" s="69" t="s">
        <v>24</v>
      </c>
      <c r="G5230" s="3">
        <v>30</v>
      </c>
      <c r="H5230" s="3">
        <v>1380</v>
      </c>
      <c r="I5230" s="10" t="str">
        <f t="shared" si="81"/>
        <v>06635</v>
      </c>
    </row>
    <row r="5231" spans="1:9">
      <c r="A5231" s="66"/>
      <c r="C5231" s="66">
        <v>6635</v>
      </c>
      <c r="D5231" s="2" t="s">
        <v>25</v>
      </c>
      <c r="E5231" s="17" t="s">
        <v>1147</v>
      </c>
      <c r="F5231" s="69" t="s">
        <v>26</v>
      </c>
      <c r="G5231" s="3">
        <v>1</v>
      </c>
      <c r="H5231" s="3"/>
      <c r="I5231" s="10" t="str">
        <f t="shared" si="81"/>
        <v>06635</v>
      </c>
    </row>
    <row r="5232" spans="1:9">
      <c r="A5232" s="66"/>
      <c r="C5232" s="66">
        <v>6635</v>
      </c>
      <c r="D5232" s="2" t="s">
        <v>27</v>
      </c>
      <c r="E5232" s="17" t="s">
        <v>1147</v>
      </c>
      <c r="F5232" s="69" t="s">
        <v>28</v>
      </c>
      <c r="G5232" s="3"/>
      <c r="H5232" s="3"/>
      <c r="I5232" s="10" t="str">
        <f t="shared" si="81"/>
        <v>06635</v>
      </c>
    </row>
    <row r="5233" spans="1:9">
      <c r="A5233" s="66"/>
      <c r="C5233" s="66">
        <v>6635</v>
      </c>
      <c r="D5233" s="2" t="s">
        <v>29</v>
      </c>
      <c r="E5233" s="18" t="s">
        <v>1148</v>
      </c>
      <c r="F5233" s="69" t="s">
        <v>30</v>
      </c>
      <c r="G5233" s="3">
        <v>2</v>
      </c>
      <c r="H5233" s="3"/>
      <c r="I5233" s="10" t="str">
        <f t="shared" si="81"/>
        <v>06635</v>
      </c>
    </row>
    <row r="5234" spans="1:9">
      <c r="A5234" s="66"/>
      <c r="C5234" s="66">
        <v>6635</v>
      </c>
      <c r="D5234" s="2" t="s">
        <v>31</v>
      </c>
      <c r="E5234" s="18" t="s">
        <v>1148</v>
      </c>
      <c r="F5234" s="69" t="s">
        <v>32</v>
      </c>
      <c r="G5234" s="3"/>
      <c r="H5234" s="3"/>
      <c r="I5234" s="10" t="str">
        <f t="shared" si="81"/>
        <v>06635</v>
      </c>
    </row>
    <row r="5235" spans="1:9">
      <c r="A5235" s="66"/>
      <c r="C5235" s="66">
        <v>6635</v>
      </c>
      <c r="D5235" s="2" t="s">
        <v>33</v>
      </c>
      <c r="E5235" s="18" t="s">
        <v>1148</v>
      </c>
      <c r="F5235" s="69" t="s">
        <v>34</v>
      </c>
      <c r="G5235" s="3"/>
      <c r="H5235" s="3"/>
      <c r="I5235" s="10" t="str">
        <f t="shared" si="81"/>
        <v>06635</v>
      </c>
    </row>
    <row r="5236" spans="1:9">
      <c r="A5236" s="66"/>
      <c r="C5236" s="66">
        <v>6635</v>
      </c>
      <c r="D5236" s="2" t="s">
        <v>35</v>
      </c>
      <c r="E5236" s="19" t="s">
        <v>1150</v>
      </c>
      <c r="F5236" s="69" t="s">
        <v>36</v>
      </c>
      <c r="G5236" s="3">
        <v>10</v>
      </c>
      <c r="H5236" s="3">
        <v>1178</v>
      </c>
      <c r="I5236" s="10" t="str">
        <f t="shared" si="81"/>
        <v>06635</v>
      </c>
    </row>
    <row r="5237" spans="1:9">
      <c r="A5237" s="66"/>
      <c r="C5237" s="66">
        <v>6635</v>
      </c>
      <c r="D5237" s="2" t="s">
        <v>37</v>
      </c>
      <c r="E5237" s="23" t="s">
        <v>1149</v>
      </c>
      <c r="F5237" s="69" t="s">
        <v>38</v>
      </c>
      <c r="G5237" s="3">
        <v>5</v>
      </c>
      <c r="H5237" s="3">
        <v>1206</v>
      </c>
      <c r="I5237" s="10" t="str">
        <f t="shared" si="81"/>
        <v>06635</v>
      </c>
    </row>
    <row r="5238" spans="1:9">
      <c r="A5238" s="66"/>
      <c r="C5238" s="66">
        <v>6635</v>
      </c>
      <c r="D5238" s="2" t="s">
        <v>39</v>
      </c>
      <c r="E5238" s="23" t="s">
        <v>1149</v>
      </c>
      <c r="F5238" s="69" t="s">
        <v>40</v>
      </c>
      <c r="G5238" s="3">
        <v>1</v>
      </c>
      <c r="H5238" s="3"/>
      <c r="I5238" s="10" t="str">
        <f t="shared" si="81"/>
        <v>06635</v>
      </c>
    </row>
    <row r="5239" spans="1:9">
      <c r="A5239" s="66"/>
      <c r="C5239" s="66">
        <v>6635</v>
      </c>
      <c r="D5239" s="2" t="s">
        <v>41</v>
      </c>
      <c r="E5239" s="16" t="s">
        <v>1146</v>
      </c>
      <c r="F5239" s="69" t="s">
        <v>42</v>
      </c>
      <c r="G5239" s="3">
        <v>1</v>
      </c>
      <c r="H5239" s="3"/>
      <c r="I5239" s="10" t="str">
        <f t="shared" si="81"/>
        <v>06635</v>
      </c>
    </row>
    <row r="5240" spans="1:9">
      <c r="A5240" s="66"/>
      <c r="C5240" s="66">
        <v>6635</v>
      </c>
      <c r="D5240" s="2" t="s">
        <v>43</v>
      </c>
      <c r="E5240" s="16" t="s">
        <v>1146</v>
      </c>
      <c r="F5240" s="69" t="s">
        <v>44</v>
      </c>
      <c r="G5240" s="3">
        <v>3</v>
      </c>
      <c r="H5240" s="3"/>
      <c r="I5240" s="10" t="str">
        <f t="shared" si="81"/>
        <v>06635</v>
      </c>
    </row>
    <row r="5241" spans="1:9">
      <c r="A5241" s="66"/>
      <c r="C5241" s="66">
        <v>6635</v>
      </c>
      <c r="D5241" s="2" t="s">
        <v>45</v>
      </c>
      <c r="E5241" s="16" t="s">
        <v>1146</v>
      </c>
      <c r="F5241" s="69" t="s">
        <v>46</v>
      </c>
      <c r="G5241" s="3"/>
      <c r="H5241" s="3"/>
      <c r="I5241" s="10" t="str">
        <f t="shared" si="81"/>
        <v>06635</v>
      </c>
    </row>
    <row r="5242" spans="1:9">
      <c r="A5242" s="66"/>
      <c r="C5242" s="66">
        <v>6635</v>
      </c>
      <c r="D5242" s="2" t="s">
        <v>47</v>
      </c>
      <c r="E5242" s="16" t="s">
        <v>1146</v>
      </c>
      <c r="F5242" s="69" t="s">
        <v>48</v>
      </c>
      <c r="G5242" s="3">
        <v>16</v>
      </c>
      <c r="H5242" s="3">
        <v>5410</v>
      </c>
      <c r="I5242" s="10" t="str">
        <f t="shared" si="81"/>
        <v>06635</v>
      </c>
    </row>
    <row r="5243" spans="1:9">
      <c r="A5243" s="66"/>
      <c r="C5243" s="66">
        <v>6635</v>
      </c>
      <c r="D5243" s="2" t="s">
        <v>49</v>
      </c>
      <c r="E5243" s="14" t="s">
        <v>1144</v>
      </c>
      <c r="F5243" s="69" t="s">
        <v>50</v>
      </c>
      <c r="G5243" s="3">
        <v>4</v>
      </c>
      <c r="H5243" s="3"/>
      <c r="I5243" s="10" t="str">
        <f t="shared" si="81"/>
        <v>06635</v>
      </c>
    </row>
    <row r="5244" spans="1:9">
      <c r="A5244" s="66"/>
      <c r="C5244" s="66">
        <v>6635</v>
      </c>
      <c r="D5244" s="2" t="s">
        <v>51</v>
      </c>
      <c r="E5244" s="15" t="s">
        <v>1145</v>
      </c>
      <c r="F5244" s="69" t="s">
        <v>52</v>
      </c>
      <c r="G5244" s="3">
        <v>2</v>
      </c>
      <c r="H5244" s="3"/>
      <c r="I5244" s="10" t="str">
        <f t="shared" si="81"/>
        <v>06635</v>
      </c>
    </row>
    <row r="5245" spans="1:9">
      <c r="A5245" s="66"/>
      <c r="C5245" s="66">
        <v>6635</v>
      </c>
      <c r="D5245" s="2" t="s">
        <v>53</v>
      </c>
      <c r="E5245" s="15" t="s">
        <v>1145</v>
      </c>
      <c r="F5245" s="69" t="s">
        <v>54</v>
      </c>
      <c r="G5245" s="3">
        <v>20</v>
      </c>
      <c r="H5245" s="3">
        <v>3322</v>
      </c>
      <c r="I5245" s="10" t="str">
        <f t="shared" si="81"/>
        <v>06635</v>
      </c>
    </row>
    <row r="5246" spans="1:9">
      <c r="A5246" s="66"/>
      <c r="C5246" s="66">
        <v>6635</v>
      </c>
      <c r="D5246" s="2" t="s">
        <v>55</v>
      </c>
      <c r="E5246" s="21" t="s">
        <v>1152</v>
      </c>
      <c r="F5246" s="69" t="s">
        <v>56</v>
      </c>
      <c r="G5246" s="3">
        <v>3</v>
      </c>
      <c r="H5246" s="3"/>
      <c r="I5246" s="10" t="str">
        <f t="shared" si="81"/>
        <v>06635</v>
      </c>
    </row>
    <row r="5247" spans="1:9">
      <c r="A5247" s="66"/>
      <c r="C5247" s="66">
        <v>6635</v>
      </c>
      <c r="D5247" s="2" t="s">
        <v>57</v>
      </c>
      <c r="E5247" s="21" t="s">
        <v>1152</v>
      </c>
      <c r="F5247" s="69" t="s">
        <v>58</v>
      </c>
      <c r="G5247" s="3">
        <v>3</v>
      </c>
      <c r="H5247" s="3"/>
      <c r="I5247" s="10" t="str">
        <f t="shared" si="81"/>
        <v>06635</v>
      </c>
    </row>
    <row r="5248" spans="1:9">
      <c r="A5248" s="66"/>
      <c r="C5248" s="66">
        <v>6635</v>
      </c>
      <c r="D5248" s="2" t="s">
        <v>59</v>
      </c>
      <c r="E5248" s="21" t="s">
        <v>1152</v>
      </c>
      <c r="F5248" s="69" t="s">
        <v>60</v>
      </c>
      <c r="G5248" s="3">
        <v>20</v>
      </c>
      <c r="H5248" s="3">
        <v>2138</v>
      </c>
      <c r="I5248" s="10" t="str">
        <f t="shared" si="81"/>
        <v>06635</v>
      </c>
    </row>
    <row r="5249" spans="1:9">
      <c r="A5249" s="66"/>
      <c r="C5249" s="66">
        <v>6635</v>
      </c>
      <c r="D5249" s="2" t="s">
        <v>61</v>
      </c>
      <c r="E5249" s="20" t="s">
        <v>1151</v>
      </c>
      <c r="F5249" s="69" t="s">
        <v>62</v>
      </c>
      <c r="G5249" s="3">
        <v>1</v>
      </c>
      <c r="H5249" s="3"/>
      <c r="I5249" s="10" t="str">
        <f t="shared" si="81"/>
        <v>06635</v>
      </c>
    </row>
    <row r="5250" spans="1:9">
      <c r="A5250" s="66"/>
      <c r="C5250" s="66">
        <v>6635</v>
      </c>
      <c r="D5250" s="2" t="s">
        <v>63</v>
      </c>
      <c r="E5250" s="20" t="s">
        <v>1151</v>
      </c>
      <c r="F5250" s="69" t="s">
        <v>64</v>
      </c>
      <c r="G5250" s="3"/>
      <c r="H5250" s="3"/>
      <c r="I5250" s="10" t="str">
        <f t="shared" si="81"/>
        <v>06635</v>
      </c>
    </row>
    <row r="5251" spans="1:9">
      <c r="A5251" s="66"/>
      <c r="C5251" s="66">
        <v>6635</v>
      </c>
      <c r="D5251" s="2" t="s">
        <v>65</v>
      </c>
      <c r="E5251" s="19" t="s">
        <v>1150</v>
      </c>
      <c r="F5251" s="69" t="s">
        <v>66</v>
      </c>
      <c r="G5251" s="3">
        <v>4</v>
      </c>
      <c r="H5251" s="3"/>
      <c r="I5251" s="10" t="str">
        <f t="shared" si="81"/>
        <v>06635</v>
      </c>
    </row>
    <row r="5252" spans="1:9">
      <c r="A5252" s="66"/>
      <c r="C5252" s="66">
        <v>6635</v>
      </c>
      <c r="D5252" s="2" t="s">
        <v>67</v>
      </c>
      <c r="E5252" s="22" t="s">
        <v>1153</v>
      </c>
      <c r="F5252" s="69" t="s">
        <v>68</v>
      </c>
      <c r="G5252" s="3">
        <v>5</v>
      </c>
      <c r="H5252" s="3">
        <v>834</v>
      </c>
      <c r="I5252" s="10" t="str">
        <f t="shared" si="81"/>
        <v>06635</v>
      </c>
    </row>
    <row r="5253" spans="1:9">
      <c r="A5253" s="66"/>
      <c r="C5253" s="66">
        <v>6635</v>
      </c>
      <c r="D5253" s="2" t="s">
        <v>69</v>
      </c>
      <c r="E5253" s="21" t="s">
        <v>1152</v>
      </c>
      <c r="F5253" s="69" t="s">
        <v>70</v>
      </c>
      <c r="G5253" s="3">
        <v>2</v>
      </c>
      <c r="H5253" s="3"/>
      <c r="I5253" s="10" t="str">
        <f t="shared" si="81"/>
        <v>06635</v>
      </c>
    </row>
    <row r="5254" spans="1:9">
      <c r="A5254" s="66"/>
      <c r="C5254" s="66">
        <v>6635</v>
      </c>
      <c r="E5254" s="71"/>
      <c r="F5254" s="69" t="s">
        <v>71</v>
      </c>
      <c r="G5254" s="3">
        <v>135</v>
      </c>
      <c r="H5254" s="3">
        <v>18139</v>
      </c>
      <c r="I5254" s="10" t="str">
        <f t="shared" si="81"/>
        <v>06635</v>
      </c>
    </row>
    <row r="5255" spans="1:9">
      <c r="A5255" s="65" t="s">
        <v>397</v>
      </c>
      <c r="B5255" s="2" t="s">
        <v>398</v>
      </c>
      <c r="C5255" s="65">
        <v>6636</v>
      </c>
      <c r="D5255" s="2" t="s">
        <v>9</v>
      </c>
      <c r="E5255" s="14" t="s">
        <v>1144</v>
      </c>
      <c r="F5255" s="69" t="s">
        <v>10</v>
      </c>
      <c r="G5255" s="3">
        <v>4</v>
      </c>
      <c r="H5255" s="3"/>
      <c r="I5255" s="10" t="str">
        <f t="shared" si="81"/>
        <v>06636</v>
      </c>
    </row>
    <row r="5256" spans="1:9">
      <c r="A5256" s="66"/>
      <c r="C5256" s="66">
        <v>6636</v>
      </c>
      <c r="D5256" s="2" t="s">
        <v>11</v>
      </c>
      <c r="E5256" s="14" t="s">
        <v>1144</v>
      </c>
      <c r="F5256" s="69" t="s">
        <v>12</v>
      </c>
      <c r="G5256" s="3"/>
      <c r="H5256" s="3"/>
      <c r="I5256" s="10" t="str">
        <f t="shared" si="81"/>
        <v>06636</v>
      </c>
    </row>
    <row r="5257" spans="1:9">
      <c r="A5257" s="66"/>
      <c r="C5257" s="66">
        <v>6636</v>
      </c>
      <c r="D5257" s="2" t="s">
        <v>13</v>
      </c>
      <c r="E5257" s="14" t="s">
        <v>1144</v>
      </c>
      <c r="F5257" s="69" t="s">
        <v>14</v>
      </c>
      <c r="G5257" s="3"/>
      <c r="H5257" s="3"/>
      <c r="I5257" s="10" t="str">
        <f t="shared" ref="I5257:I5320" si="82">IF(A5257="",I5256,A5257)</f>
        <v>06636</v>
      </c>
    </row>
    <row r="5258" spans="1:9">
      <c r="A5258" s="66"/>
      <c r="C5258" s="66">
        <v>6636</v>
      </c>
      <c r="D5258" s="2" t="s">
        <v>15</v>
      </c>
      <c r="E5258" s="15" t="s">
        <v>1145</v>
      </c>
      <c r="F5258" s="69" t="s">
        <v>16</v>
      </c>
      <c r="G5258" s="3"/>
      <c r="H5258" s="3"/>
      <c r="I5258" s="10" t="str">
        <f t="shared" si="82"/>
        <v>06636</v>
      </c>
    </row>
    <row r="5259" spans="1:9">
      <c r="A5259" s="66"/>
      <c r="C5259" s="66">
        <v>6636</v>
      </c>
      <c r="D5259" s="2" t="s">
        <v>17</v>
      </c>
      <c r="E5259" s="14" t="s">
        <v>1144</v>
      </c>
      <c r="F5259" s="69" t="s">
        <v>18</v>
      </c>
      <c r="G5259" s="3">
        <v>4</v>
      </c>
      <c r="H5259" s="3"/>
      <c r="I5259" s="10" t="str">
        <f t="shared" si="82"/>
        <v>06636</v>
      </c>
    </row>
    <row r="5260" spans="1:9">
      <c r="A5260" s="66"/>
      <c r="C5260" s="66">
        <v>6636</v>
      </c>
      <c r="D5260" s="2" t="s">
        <v>19</v>
      </c>
      <c r="E5260" s="14" t="s">
        <v>1144</v>
      </c>
      <c r="F5260" s="69" t="s">
        <v>20</v>
      </c>
      <c r="G5260" s="3"/>
      <c r="H5260" s="3"/>
      <c r="I5260" s="10" t="str">
        <f t="shared" si="82"/>
        <v>06636</v>
      </c>
    </row>
    <row r="5261" spans="1:9">
      <c r="A5261" s="66"/>
      <c r="C5261" s="66">
        <v>6636</v>
      </c>
      <c r="D5261" s="2" t="s">
        <v>21</v>
      </c>
      <c r="E5261" s="4"/>
      <c r="F5261" s="69" t="s">
        <v>22</v>
      </c>
      <c r="G5261" s="3">
        <v>64</v>
      </c>
      <c r="H5261" s="3"/>
      <c r="I5261" s="10" t="str">
        <f t="shared" si="82"/>
        <v>06636</v>
      </c>
    </row>
    <row r="5262" spans="1:9">
      <c r="A5262" s="66"/>
      <c r="C5262" s="66">
        <v>6636</v>
      </c>
      <c r="D5262" s="2" t="s">
        <v>23</v>
      </c>
      <c r="E5262" s="17" t="s">
        <v>1147</v>
      </c>
      <c r="F5262" s="69" t="s">
        <v>24</v>
      </c>
      <c r="G5262" s="3">
        <v>7</v>
      </c>
      <c r="H5262" s="3"/>
      <c r="I5262" s="10" t="str">
        <f t="shared" si="82"/>
        <v>06636</v>
      </c>
    </row>
    <row r="5263" spans="1:9">
      <c r="A5263" s="66"/>
      <c r="C5263" s="66">
        <v>6636</v>
      </c>
      <c r="D5263" s="2" t="s">
        <v>25</v>
      </c>
      <c r="E5263" s="17" t="s">
        <v>1147</v>
      </c>
      <c r="F5263" s="69" t="s">
        <v>26</v>
      </c>
      <c r="G5263" s="3">
        <v>1</v>
      </c>
      <c r="H5263" s="3"/>
      <c r="I5263" s="10" t="str">
        <f t="shared" si="82"/>
        <v>06636</v>
      </c>
    </row>
    <row r="5264" spans="1:9">
      <c r="A5264" s="66"/>
      <c r="C5264" s="66">
        <v>6636</v>
      </c>
      <c r="D5264" s="2" t="s">
        <v>27</v>
      </c>
      <c r="E5264" s="17" t="s">
        <v>1147</v>
      </c>
      <c r="F5264" s="69" t="s">
        <v>28</v>
      </c>
      <c r="G5264" s="3"/>
      <c r="H5264" s="3"/>
      <c r="I5264" s="10" t="str">
        <f t="shared" si="82"/>
        <v>06636</v>
      </c>
    </row>
    <row r="5265" spans="1:9">
      <c r="A5265" s="66"/>
      <c r="C5265" s="66">
        <v>6636</v>
      </c>
      <c r="D5265" s="2" t="s">
        <v>29</v>
      </c>
      <c r="E5265" s="18" t="s">
        <v>1148</v>
      </c>
      <c r="F5265" s="69" t="s">
        <v>30</v>
      </c>
      <c r="G5265" s="3">
        <v>2</v>
      </c>
      <c r="H5265" s="3"/>
      <c r="I5265" s="10" t="str">
        <f t="shared" si="82"/>
        <v>06636</v>
      </c>
    </row>
    <row r="5266" spans="1:9">
      <c r="A5266" s="66"/>
      <c r="C5266" s="66">
        <v>6636</v>
      </c>
      <c r="D5266" s="2" t="s">
        <v>31</v>
      </c>
      <c r="E5266" s="18" t="s">
        <v>1148</v>
      </c>
      <c r="F5266" s="69" t="s">
        <v>32</v>
      </c>
      <c r="G5266" s="3"/>
      <c r="H5266" s="3"/>
      <c r="I5266" s="10" t="str">
        <f t="shared" si="82"/>
        <v>06636</v>
      </c>
    </row>
    <row r="5267" spans="1:9">
      <c r="A5267" s="66"/>
      <c r="C5267" s="66">
        <v>6636</v>
      </c>
      <c r="D5267" s="2" t="s">
        <v>33</v>
      </c>
      <c r="E5267" s="18" t="s">
        <v>1148</v>
      </c>
      <c r="F5267" s="69" t="s">
        <v>34</v>
      </c>
      <c r="G5267" s="3"/>
      <c r="H5267" s="3"/>
      <c r="I5267" s="10" t="str">
        <f t="shared" si="82"/>
        <v>06636</v>
      </c>
    </row>
    <row r="5268" spans="1:9">
      <c r="A5268" s="66"/>
      <c r="C5268" s="66">
        <v>6636</v>
      </c>
      <c r="D5268" s="2" t="s">
        <v>35</v>
      </c>
      <c r="E5268" s="19" t="s">
        <v>1150</v>
      </c>
      <c r="F5268" s="69" t="s">
        <v>36</v>
      </c>
      <c r="G5268" s="3">
        <v>4</v>
      </c>
      <c r="H5268" s="3">
        <v>198</v>
      </c>
      <c r="I5268" s="10" t="str">
        <f t="shared" si="82"/>
        <v>06636</v>
      </c>
    </row>
    <row r="5269" spans="1:9">
      <c r="A5269" s="66"/>
      <c r="C5269" s="66">
        <v>6636</v>
      </c>
      <c r="D5269" s="2" t="s">
        <v>37</v>
      </c>
      <c r="E5269" s="23" t="s">
        <v>1149</v>
      </c>
      <c r="F5269" s="69" t="s">
        <v>38</v>
      </c>
      <c r="G5269" s="3">
        <v>6</v>
      </c>
      <c r="H5269" s="3">
        <v>599</v>
      </c>
      <c r="I5269" s="10" t="str">
        <f t="shared" si="82"/>
        <v>06636</v>
      </c>
    </row>
    <row r="5270" spans="1:9">
      <c r="A5270" s="66"/>
      <c r="C5270" s="66">
        <v>6636</v>
      </c>
      <c r="D5270" s="2" t="s">
        <v>39</v>
      </c>
      <c r="E5270" s="23" t="s">
        <v>1149</v>
      </c>
      <c r="F5270" s="69" t="s">
        <v>40</v>
      </c>
      <c r="G5270" s="3">
        <v>2</v>
      </c>
      <c r="H5270" s="3"/>
      <c r="I5270" s="10" t="str">
        <f t="shared" si="82"/>
        <v>06636</v>
      </c>
    </row>
    <row r="5271" spans="1:9">
      <c r="A5271" s="66"/>
      <c r="C5271" s="66">
        <v>6636</v>
      </c>
      <c r="D5271" s="2" t="s">
        <v>41</v>
      </c>
      <c r="E5271" s="16" t="s">
        <v>1146</v>
      </c>
      <c r="F5271" s="69" t="s">
        <v>42</v>
      </c>
      <c r="G5271" s="3"/>
      <c r="H5271" s="3"/>
      <c r="I5271" s="10" t="str">
        <f t="shared" si="82"/>
        <v>06636</v>
      </c>
    </row>
    <row r="5272" spans="1:9">
      <c r="A5272" s="66"/>
      <c r="C5272" s="66">
        <v>6636</v>
      </c>
      <c r="D5272" s="2" t="s">
        <v>43</v>
      </c>
      <c r="E5272" s="16" t="s">
        <v>1146</v>
      </c>
      <c r="F5272" s="69" t="s">
        <v>44</v>
      </c>
      <c r="G5272" s="3">
        <v>1</v>
      </c>
      <c r="H5272" s="3"/>
      <c r="I5272" s="10" t="str">
        <f t="shared" si="82"/>
        <v>06636</v>
      </c>
    </row>
    <row r="5273" spans="1:9">
      <c r="A5273" s="66"/>
      <c r="C5273" s="66">
        <v>6636</v>
      </c>
      <c r="D5273" s="2" t="s">
        <v>45</v>
      </c>
      <c r="E5273" s="16" t="s">
        <v>1146</v>
      </c>
      <c r="F5273" s="69" t="s">
        <v>46</v>
      </c>
      <c r="G5273" s="3"/>
      <c r="H5273" s="3"/>
      <c r="I5273" s="10" t="str">
        <f t="shared" si="82"/>
        <v>06636</v>
      </c>
    </row>
    <row r="5274" spans="1:9">
      <c r="A5274" s="66"/>
      <c r="C5274" s="66">
        <v>6636</v>
      </c>
      <c r="D5274" s="2" t="s">
        <v>47</v>
      </c>
      <c r="E5274" s="16" t="s">
        <v>1146</v>
      </c>
      <c r="F5274" s="69" t="s">
        <v>48</v>
      </c>
      <c r="G5274" s="3">
        <v>7</v>
      </c>
      <c r="H5274" s="3">
        <v>630</v>
      </c>
      <c r="I5274" s="10" t="str">
        <f t="shared" si="82"/>
        <v>06636</v>
      </c>
    </row>
    <row r="5275" spans="1:9">
      <c r="A5275" s="66"/>
      <c r="C5275" s="66">
        <v>6636</v>
      </c>
      <c r="D5275" s="2" t="s">
        <v>49</v>
      </c>
      <c r="E5275" s="14" t="s">
        <v>1144</v>
      </c>
      <c r="F5275" s="69" t="s">
        <v>50</v>
      </c>
      <c r="G5275" s="3">
        <v>11</v>
      </c>
      <c r="H5275" s="3">
        <v>579</v>
      </c>
      <c r="I5275" s="10" t="str">
        <f t="shared" si="82"/>
        <v>06636</v>
      </c>
    </row>
    <row r="5276" spans="1:9">
      <c r="A5276" s="66"/>
      <c r="C5276" s="66">
        <v>6636</v>
      </c>
      <c r="D5276" s="2" t="s">
        <v>51</v>
      </c>
      <c r="E5276" s="15" t="s">
        <v>1145</v>
      </c>
      <c r="F5276" s="69" t="s">
        <v>52</v>
      </c>
      <c r="G5276" s="3">
        <v>1</v>
      </c>
      <c r="H5276" s="3"/>
      <c r="I5276" s="10" t="str">
        <f t="shared" si="82"/>
        <v>06636</v>
      </c>
    </row>
    <row r="5277" spans="1:9">
      <c r="A5277" s="66"/>
      <c r="C5277" s="66">
        <v>6636</v>
      </c>
      <c r="D5277" s="2" t="s">
        <v>53</v>
      </c>
      <c r="E5277" s="15" t="s">
        <v>1145</v>
      </c>
      <c r="F5277" s="69" t="s">
        <v>54</v>
      </c>
      <c r="G5277" s="3">
        <v>9</v>
      </c>
      <c r="H5277" s="3">
        <v>835</v>
      </c>
      <c r="I5277" s="10" t="str">
        <f t="shared" si="82"/>
        <v>06636</v>
      </c>
    </row>
    <row r="5278" spans="1:9">
      <c r="A5278" s="66"/>
      <c r="C5278" s="66">
        <v>6636</v>
      </c>
      <c r="D5278" s="2" t="s">
        <v>55</v>
      </c>
      <c r="E5278" s="21" t="s">
        <v>1152</v>
      </c>
      <c r="F5278" s="69" t="s">
        <v>56</v>
      </c>
      <c r="G5278" s="3">
        <v>1</v>
      </c>
      <c r="H5278" s="3"/>
      <c r="I5278" s="10" t="str">
        <f t="shared" si="82"/>
        <v>06636</v>
      </c>
    </row>
    <row r="5279" spans="1:9">
      <c r="A5279" s="66"/>
      <c r="C5279" s="66">
        <v>6636</v>
      </c>
      <c r="D5279" s="2" t="s">
        <v>57</v>
      </c>
      <c r="E5279" s="21" t="s">
        <v>1152</v>
      </c>
      <c r="F5279" s="69" t="s">
        <v>58</v>
      </c>
      <c r="G5279" s="3">
        <v>1</v>
      </c>
      <c r="H5279" s="3"/>
      <c r="I5279" s="10" t="str">
        <f t="shared" si="82"/>
        <v>06636</v>
      </c>
    </row>
    <row r="5280" spans="1:9">
      <c r="A5280" s="66"/>
      <c r="C5280" s="66">
        <v>6636</v>
      </c>
      <c r="D5280" s="2" t="s">
        <v>59</v>
      </c>
      <c r="E5280" s="21" t="s">
        <v>1152</v>
      </c>
      <c r="F5280" s="69" t="s">
        <v>60</v>
      </c>
      <c r="G5280" s="3">
        <v>7</v>
      </c>
      <c r="H5280" s="3">
        <v>1061</v>
      </c>
      <c r="I5280" s="10" t="str">
        <f t="shared" si="82"/>
        <v>06636</v>
      </c>
    </row>
    <row r="5281" spans="1:9">
      <c r="A5281" s="66"/>
      <c r="C5281" s="66">
        <v>6636</v>
      </c>
      <c r="D5281" s="2" t="s">
        <v>61</v>
      </c>
      <c r="E5281" s="20" t="s">
        <v>1151</v>
      </c>
      <c r="F5281" s="69" t="s">
        <v>62</v>
      </c>
      <c r="G5281" s="3">
        <v>1</v>
      </c>
      <c r="H5281" s="3"/>
      <c r="I5281" s="10" t="str">
        <f t="shared" si="82"/>
        <v>06636</v>
      </c>
    </row>
    <row r="5282" spans="1:9">
      <c r="A5282" s="66"/>
      <c r="C5282" s="66">
        <v>6636</v>
      </c>
      <c r="D5282" s="2" t="s">
        <v>63</v>
      </c>
      <c r="E5282" s="20" t="s">
        <v>1151</v>
      </c>
      <c r="F5282" s="69" t="s">
        <v>64</v>
      </c>
      <c r="G5282" s="3"/>
      <c r="H5282" s="3"/>
      <c r="I5282" s="10" t="str">
        <f t="shared" si="82"/>
        <v>06636</v>
      </c>
    </row>
    <row r="5283" spans="1:9">
      <c r="A5283" s="66"/>
      <c r="C5283" s="66">
        <v>6636</v>
      </c>
      <c r="D5283" s="2" t="s">
        <v>65</v>
      </c>
      <c r="E5283" s="19" t="s">
        <v>1150</v>
      </c>
      <c r="F5283" s="69" t="s">
        <v>66</v>
      </c>
      <c r="G5283" s="3"/>
      <c r="H5283" s="3"/>
      <c r="I5283" s="10" t="str">
        <f t="shared" si="82"/>
        <v>06636</v>
      </c>
    </row>
    <row r="5284" spans="1:9">
      <c r="A5284" s="66"/>
      <c r="C5284" s="66">
        <v>6636</v>
      </c>
      <c r="D5284" s="2" t="s">
        <v>67</v>
      </c>
      <c r="E5284" s="22" t="s">
        <v>1153</v>
      </c>
      <c r="F5284" s="69" t="s">
        <v>68</v>
      </c>
      <c r="G5284" s="3">
        <v>3</v>
      </c>
      <c r="H5284" s="3"/>
      <c r="I5284" s="10" t="str">
        <f t="shared" si="82"/>
        <v>06636</v>
      </c>
    </row>
    <row r="5285" spans="1:9">
      <c r="A5285" s="66"/>
      <c r="C5285" s="66">
        <v>6636</v>
      </c>
      <c r="D5285" s="2" t="s">
        <v>69</v>
      </c>
      <c r="E5285" s="21" t="s">
        <v>1152</v>
      </c>
      <c r="F5285" s="69" t="s">
        <v>70</v>
      </c>
      <c r="G5285" s="3"/>
      <c r="H5285" s="3"/>
      <c r="I5285" s="10" t="str">
        <f t="shared" si="82"/>
        <v>06636</v>
      </c>
    </row>
    <row r="5286" spans="1:9">
      <c r="A5286" s="66"/>
      <c r="C5286" s="66">
        <v>6636</v>
      </c>
      <c r="E5286" s="71"/>
      <c r="F5286" s="69" t="s">
        <v>71</v>
      </c>
      <c r="G5286" s="3">
        <v>68</v>
      </c>
      <c r="H5286" s="3">
        <v>5038</v>
      </c>
      <c r="I5286" s="10" t="str">
        <f t="shared" si="82"/>
        <v>06636</v>
      </c>
    </row>
    <row r="5287" spans="1:9">
      <c r="A5287" s="65" t="s">
        <v>399</v>
      </c>
      <c r="B5287" s="2" t="s">
        <v>400</v>
      </c>
      <c r="C5287" s="65">
        <v>7</v>
      </c>
      <c r="D5287" s="2" t="s">
        <v>9</v>
      </c>
      <c r="E5287" s="14" t="s">
        <v>1144</v>
      </c>
      <c r="F5287" s="69" t="s">
        <v>10</v>
      </c>
      <c r="G5287" s="3">
        <v>104</v>
      </c>
      <c r="H5287" s="3">
        <v>2059</v>
      </c>
      <c r="I5287" s="10" t="str">
        <f t="shared" si="82"/>
        <v>07</v>
      </c>
    </row>
    <row r="5288" spans="1:9">
      <c r="A5288" s="66"/>
      <c r="C5288" s="66">
        <v>7</v>
      </c>
      <c r="D5288" s="2" t="s">
        <v>11</v>
      </c>
      <c r="E5288" s="14" t="s">
        <v>1144</v>
      </c>
      <c r="F5288" s="69" t="s">
        <v>12</v>
      </c>
      <c r="G5288" s="3"/>
      <c r="H5288" s="3"/>
      <c r="I5288" s="10" t="str">
        <f t="shared" si="82"/>
        <v>07</v>
      </c>
    </row>
    <row r="5289" spans="1:9">
      <c r="A5289" s="66"/>
      <c r="C5289" s="66">
        <v>7</v>
      </c>
      <c r="D5289" s="2" t="s">
        <v>13</v>
      </c>
      <c r="E5289" s="14" t="s">
        <v>1144</v>
      </c>
      <c r="F5289" s="69" t="s">
        <v>14</v>
      </c>
      <c r="G5289" s="3">
        <v>3</v>
      </c>
      <c r="H5289" s="3">
        <v>61</v>
      </c>
      <c r="I5289" s="10" t="str">
        <f t="shared" si="82"/>
        <v>07</v>
      </c>
    </row>
    <row r="5290" spans="1:9">
      <c r="A5290" s="66"/>
      <c r="C5290" s="66">
        <v>7</v>
      </c>
      <c r="D5290" s="2" t="s">
        <v>15</v>
      </c>
      <c r="E5290" s="15" t="s">
        <v>1145</v>
      </c>
      <c r="F5290" s="69" t="s">
        <v>16</v>
      </c>
      <c r="G5290" s="3"/>
      <c r="H5290" s="3"/>
      <c r="I5290" s="10" t="str">
        <f t="shared" si="82"/>
        <v>07</v>
      </c>
    </row>
    <row r="5291" spans="1:9">
      <c r="A5291" s="66"/>
      <c r="C5291" s="66">
        <v>7</v>
      </c>
      <c r="D5291" s="2" t="s">
        <v>17</v>
      </c>
      <c r="E5291" s="14" t="s">
        <v>1144</v>
      </c>
      <c r="F5291" s="69" t="s">
        <v>18</v>
      </c>
      <c r="G5291" s="3">
        <v>101</v>
      </c>
      <c r="H5291" s="3">
        <v>1998</v>
      </c>
      <c r="I5291" s="10" t="str">
        <f t="shared" si="82"/>
        <v>07</v>
      </c>
    </row>
    <row r="5292" spans="1:9">
      <c r="A5292" s="66"/>
      <c r="C5292" s="66">
        <v>7</v>
      </c>
      <c r="D5292" s="2" t="s">
        <v>19</v>
      </c>
      <c r="E5292" s="14" t="s">
        <v>1144</v>
      </c>
      <c r="F5292" s="69" t="s">
        <v>20</v>
      </c>
      <c r="G5292" s="3"/>
      <c r="H5292" s="3"/>
      <c r="I5292" s="10" t="str">
        <f t="shared" si="82"/>
        <v>07</v>
      </c>
    </row>
    <row r="5293" spans="1:9">
      <c r="A5293" s="66"/>
      <c r="C5293" s="66">
        <v>7</v>
      </c>
      <c r="D5293" s="2" t="s">
        <v>21</v>
      </c>
      <c r="E5293" s="4"/>
      <c r="F5293" s="69" t="s">
        <v>22</v>
      </c>
      <c r="G5293" s="3">
        <v>2144</v>
      </c>
      <c r="H5293" s="3">
        <v>298759</v>
      </c>
      <c r="I5293" s="10" t="str">
        <f t="shared" si="82"/>
        <v>07</v>
      </c>
    </row>
    <row r="5294" spans="1:9">
      <c r="A5294" s="66"/>
      <c r="C5294" s="66">
        <v>7</v>
      </c>
      <c r="D5294" s="2" t="s">
        <v>23</v>
      </c>
      <c r="E5294" s="17" t="s">
        <v>1147</v>
      </c>
      <c r="F5294" s="69" t="s">
        <v>24</v>
      </c>
      <c r="G5294" s="3">
        <v>246</v>
      </c>
      <c r="H5294" s="3">
        <v>18738</v>
      </c>
      <c r="I5294" s="10" t="str">
        <f t="shared" si="82"/>
        <v>07</v>
      </c>
    </row>
    <row r="5295" spans="1:9">
      <c r="A5295" s="66"/>
      <c r="C5295" s="66">
        <v>7</v>
      </c>
      <c r="D5295" s="2" t="s">
        <v>25</v>
      </c>
      <c r="E5295" s="17" t="s">
        <v>1147</v>
      </c>
      <c r="F5295" s="69" t="s">
        <v>26</v>
      </c>
      <c r="G5295" s="3">
        <v>48</v>
      </c>
      <c r="H5295" s="3">
        <v>6193</v>
      </c>
      <c r="I5295" s="10" t="str">
        <f t="shared" si="82"/>
        <v>07</v>
      </c>
    </row>
    <row r="5296" spans="1:9">
      <c r="A5296" s="66"/>
      <c r="C5296" s="66">
        <v>7</v>
      </c>
      <c r="D5296" s="2" t="s">
        <v>27</v>
      </c>
      <c r="E5296" s="17" t="s">
        <v>1147</v>
      </c>
      <c r="F5296" s="69" t="s">
        <v>28</v>
      </c>
      <c r="G5296" s="3">
        <v>2</v>
      </c>
      <c r="H5296" s="3"/>
      <c r="I5296" s="10" t="str">
        <f t="shared" si="82"/>
        <v>07</v>
      </c>
    </row>
    <row r="5297" spans="1:9">
      <c r="A5297" s="66"/>
      <c r="C5297" s="66">
        <v>7</v>
      </c>
      <c r="D5297" s="2" t="s">
        <v>29</v>
      </c>
      <c r="E5297" s="18" t="s">
        <v>1148</v>
      </c>
      <c r="F5297" s="69" t="s">
        <v>30</v>
      </c>
      <c r="G5297" s="3">
        <v>23</v>
      </c>
      <c r="H5297" s="3">
        <v>2271</v>
      </c>
      <c r="I5297" s="10" t="str">
        <f t="shared" si="82"/>
        <v>07</v>
      </c>
    </row>
    <row r="5298" spans="1:9">
      <c r="A5298" s="66"/>
      <c r="C5298" s="66">
        <v>7</v>
      </c>
      <c r="D5298" s="2" t="s">
        <v>31</v>
      </c>
      <c r="E5298" s="18" t="s">
        <v>1148</v>
      </c>
      <c r="F5298" s="69" t="s">
        <v>32</v>
      </c>
      <c r="G5298" s="3">
        <v>4</v>
      </c>
      <c r="H5298" s="3"/>
      <c r="I5298" s="10" t="str">
        <f t="shared" si="82"/>
        <v>07</v>
      </c>
    </row>
    <row r="5299" spans="1:9">
      <c r="A5299" s="66"/>
      <c r="C5299" s="66">
        <v>7</v>
      </c>
      <c r="D5299" s="2" t="s">
        <v>33</v>
      </c>
      <c r="E5299" s="18" t="s">
        <v>1148</v>
      </c>
      <c r="F5299" s="69" t="s">
        <v>34</v>
      </c>
      <c r="G5299" s="3">
        <v>25</v>
      </c>
      <c r="H5299" s="3">
        <v>2540</v>
      </c>
      <c r="I5299" s="10" t="str">
        <f t="shared" si="82"/>
        <v>07</v>
      </c>
    </row>
    <row r="5300" spans="1:9">
      <c r="A5300" s="66"/>
      <c r="C5300" s="66">
        <v>7</v>
      </c>
      <c r="D5300" s="2" t="s">
        <v>35</v>
      </c>
      <c r="E5300" s="19" t="s">
        <v>1150</v>
      </c>
      <c r="F5300" s="69" t="s">
        <v>36</v>
      </c>
      <c r="G5300" s="3">
        <v>74</v>
      </c>
      <c r="H5300" s="3">
        <v>7808</v>
      </c>
      <c r="I5300" s="10" t="str">
        <f t="shared" si="82"/>
        <v>07</v>
      </c>
    </row>
    <row r="5301" spans="1:9">
      <c r="A5301" s="66"/>
      <c r="C5301" s="66">
        <v>7</v>
      </c>
      <c r="D5301" s="2" t="s">
        <v>37</v>
      </c>
      <c r="E5301" s="23" t="s">
        <v>1149</v>
      </c>
      <c r="F5301" s="69" t="s">
        <v>38</v>
      </c>
      <c r="G5301" s="3">
        <v>72</v>
      </c>
      <c r="H5301" s="3">
        <v>10349</v>
      </c>
      <c r="I5301" s="10" t="str">
        <f t="shared" si="82"/>
        <v>07</v>
      </c>
    </row>
    <row r="5302" spans="1:9">
      <c r="A5302" s="66"/>
      <c r="C5302" s="66">
        <v>7</v>
      </c>
      <c r="D5302" s="2" t="s">
        <v>39</v>
      </c>
      <c r="E5302" s="23" t="s">
        <v>1149</v>
      </c>
      <c r="F5302" s="69" t="s">
        <v>40</v>
      </c>
      <c r="G5302" s="3">
        <v>43</v>
      </c>
      <c r="H5302" s="3">
        <v>3292</v>
      </c>
      <c r="I5302" s="10" t="str">
        <f t="shared" si="82"/>
        <v>07</v>
      </c>
    </row>
    <row r="5303" spans="1:9">
      <c r="A5303" s="66"/>
      <c r="C5303" s="66">
        <v>7</v>
      </c>
      <c r="D5303" s="2" t="s">
        <v>41</v>
      </c>
      <c r="E5303" s="16" t="s">
        <v>1146</v>
      </c>
      <c r="F5303" s="69" t="s">
        <v>42</v>
      </c>
      <c r="G5303" s="3">
        <v>3</v>
      </c>
      <c r="H5303" s="3"/>
      <c r="I5303" s="10" t="str">
        <f t="shared" si="82"/>
        <v>07</v>
      </c>
    </row>
    <row r="5304" spans="1:9">
      <c r="A5304" s="66"/>
      <c r="C5304" s="66">
        <v>7</v>
      </c>
      <c r="D5304" s="2" t="s">
        <v>43</v>
      </c>
      <c r="E5304" s="16" t="s">
        <v>1146</v>
      </c>
      <c r="F5304" s="69" t="s">
        <v>44</v>
      </c>
      <c r="G5304" s="3">
        <v>96</v>
      </c>
      <c r="H5304" s="3">
        <v>48374</v>
      </c>
      <c r="I5304" s="10" t="str">
        <f t="shared" si="82"/>
        <v>07</v>
      </c>
    </row>
    <row r="5305" spans="1:9">
      <c r="A5305" s="66"/>
      <c r="C5305" s="66">
        <v>7</v>
      </c>
      <c r="D5305" s="2" t="s">
        <v>45</v>
      </c>
      <c r="E5305" s="16" t="s">
        <v>1146</v>
      </c>
      <c r="F5305" s="69" t="s">
        <v>46</v>
      </c>
      <c r="G5305" s="3">
        <v>10</v>
      </c>
      <c r="H5305" s="3">
        <v>10683</v>
      </c>
      <c r="I5305" s="10" t="str">
        <f t="shared" si="82"/>
        <v>07</v>
      </c>
    </row>
    <row r="5306" spans="1:9">
      <c r="A5306" s="66"/>
      <c r="C5306" s="66">
        <v>7</v>
      </c>
      <c r="D5306" s="2" t="s">
        <v>47</v>
      </c>
      <c r="E5306" s="16" t="s">
        <v>1146</v>
      </c>
      <c r="F5306" s="69" t="s">
        <v>48</v>
      </c>
      <c r="G5306" s="3">
        <v>187</v>
      </c>
      <c r="H5306" s="3">
        <v>25285</v>
      </c>
      <c r="I5306" s="10" t="str">
        <f t="shared" si="82"/>
        <v>07</v>
      </c>
    </row>
    <row r="5307" spans="1:9">
      <c r="A5307" s="66"/>
      <c r="C5307" s="66">
        <v>7</v>
      </c>
      <c r="D5307" s="2" t="s">
        <v>49</v>
      </c>
      <c r="E5307" s="14" t="s">
        <v>1144</v>
      </c>
      <c r="F5307" s="69" t="s">
        <v>50</v>
      </c>
      <c r="G5307" s="3">
        <v>204</v>
      </c>
      <c r="H5307" s="3">
        <v>17042</v>
      </c>
      <c r="I5307" s="10" t="str">
        <f t="shared" si="82"/>
        <v>07</v>
      </c>
    </row>
    <row r="5308" spans="1:9">
      <c r="A5308" s="66"/>
      <c r="C5308" s="66">
        <v>7</v>
      </c>
      <c r="D5308" s="2" t="s">
        <v>51</v>
      </c>
      <c r="E5308" s="15" t="s">
        <v>1145</v>
      </c>
      <c r="F5308" s="69" t="s">
        <v>52</v>
      </c>
      <c r="G5308" s="3">
        <v>40</v>
      </c>
      <c r="H5308" s="3">
        <v>9387</v>
      </c>
      <c r="I5308" s="10" t="str">
        <f t="shared" si="82"/>
        <v>07</v>
      </c>
    </row>
    <row r="5309" spans="1:9">
      <c r="A5309" s="66"/>
      <c r="C5309" s="66">
        <v>7</v>
      </c>
      <c r="D5309" s="2" t="s">
        <v>53</v>
      </c>
      <c r="E5309" s="15" t="s">
        <v>1145</v>
      </c>
      <c r="F5309" s="69" t="s">
        <v>54</v>
      </c>
      <c r="G5309" s="3">
        <v>346</v>
      </c>
      <c r="H5309" s="3">
        <v>29878</v>
      </c>
      <c r="I5309" s="10" t="str">
        <f t="shared" si="82"/>
        <v>07</v>
      </c>
    </row>
    <row r="5310" spans="1:9">
      <c r="A5310" s="66"/>
      <c r="C5310" s="66">
        <v>7</v>
      </c>
      <c r="D5310" s="2" t="s">
        <v>55</v>
      </c>
      <c r="E5310" s="21" t="s">
        <v>1152</v>
      </c>
      <c r="F5310" s="69" t="s">
        <v>56</v>
      </c>
      <c r="G5310" s="3">
        <v>52</v>
      </c>
      <c r="H5310" s="3">
        <v>6620</v>
      </c>
      <c r="I5310" s="10" t="str">
        <f t="shared" si="82"/>
        <v>07</v>
      </c>
    </row>
    <row r="5311" spans="1:9">
      <c r="A5311" s="66"/>
      <c r="C5311" s="66">
        <v>7</v>
      </c>
      <c r="D5311" s="2" t="s">
        <v>57</v>
      </c>
      <c r="E5311" s="21" t="s">
        <v>1152</v>
      </c>
      <c r="F5311" s="69" t="s">
        <v>58</v>
      </c>
      <c r="G5311" s="3">
        <v>79</v>
      </c>
      <c r="H5311" s="3">
        <v>10543</v>
      </c>
      <c r="I5311" s="10" t="str">
        <f t="shared" si="82"/>
        <v>07</v>
      </c>
    </row>
    <row r="5312" spans="1:9">
      <c r="A5312" s="66"/>
      <c r="C5312" s="66">
        <v>7</v>
      </c>
      <c r="D5312" s="2" t="s">
        <v>59</v>
      </c>
      <c r="E5312" s="21" t="s">
        <v>1152</v>
      </c>
      <c r="F5312" s="69" t="s">
        <v>60</v>
      </c>
      <c r="G5312" s="3">
        <v>292</v>
      </c>
      <c r="H5312" s="3">
        <v>42690</v>
      </c>
      <c r="I5312" s="10" t="str">
        <f t="shared" si="82"/>
        <v>07</v>
      </c>
    </row>
    <row r="5313" spans="1:9">
      <c r="A5313" s="66"/>
      <c r="C5313" s="66">
        <v>7</v>
      </c>
      <c r="D5313" s="2" t="s">
        <v>61</v>
      </c>
      <c r="E5313" s="20" t="s">
        <v>1151</v>
      </c>
      <c r="F5313" s="69" t="s">
        <v>62</v>
      </c>
      <c r="G5313" s="3">
        <v>53</v>
      </c>
      <c r="H5313" s="3">
        <v>22634</v>
      </c>
      <c r="I5313" s="10" t="str">
        <f t="shared" si="82"/>
        <v>07</v>
      </c>
    </row>
    <row r="5314" spans="1:9">
      <c r="A5314" s="66"/>
      <c r="C5314" s="66">
        <v>7</v>
      </c>
      <c r="D5314" s="2" t="s">
        <v>63</v>
      </c>
      <c r="E5314" s="20" t="s">
        <v>1151</v>
      </c>
      <c r="F5314" s="69" t="s">
        <v>64</v>
      </c>
      <c r="G5314" s="3">
        <v>16</v>
      </c>
      <c r="H5314" s="3">
        <v>4004</v>
      </c>
      <c r="I5314" s="10" t="str">
        <f t="shared" si="82"/>
        <v>07</v>
      </c>
    </row>
    <row r="5315" spans="1:9">
      <c r="A5315" s="66"/>
      <c r="C5315" s="66">
        <v>7</v>
      </c>
      <c r="D5315" s="2" t="s">
        <v>65</v>
      </c>
      <c r="E5315" s="19" t="s">
        <v>1150</v>
      </c>
      <c r="F5315" s="69" t="s">
        <v>66</v>
      </c>
      <c r="G5315" s="3">
        <v>31</v>
      </c>
      <c r="H5315" s="3">
        <v>1962</v>
      </c>
      <c r="I5315" s="10" t="str">
        <f t="shared" si="82"/>
        <v>07</v>
      </c>
    </row>
    <row r="5316" spans="1:9">
      <c r="A5316" s="66"/>
      <c r="C5316" s="66">
        <v>7</v>
      </c>
      <c r="D5316" s="2" t="s">
        <v>67</v>
      </c>
      <c r="E5316" s="22" t="s">
        <v>1153</v>
      </c>
      <c r="F5316" s="69" t="s">
        <v>68</v>
      </c>
      <c r="G5316" s="3">
        <v>81</v>
      </c>
      <c r="H5316" s="3">
        <v>5206</v>
      </c>
      <c r="I5316" s="10" t="str">
        <f t="shared" si="82"/>
        <v>07</v>
      </c>
    </row>
    <row r="5317" spans="1:9">
      <c r="A5317" s="66"/>
      <c r="C5317" s="66">
        <v>7</v>
      </c>
      <c r="D5317" s="2" t="s">
        <v>69</v>
      </c>
      <c r="E5317" s="21" t="s">
        <v>1152</v>
      </c>
      <c r="F5317" s="69" t="s">
        <v>70</v>
      </c>
      <c r="G5317" s="3">
        <v>117</v>
      </c>
      <c r="H5317" s="3">
        <v>10516</v>
      </c>
      <c r="I5317" s="10" t="str">
        <f t="shared" si="82"/>
        <v>07</v>
      </c>
    </row>
    <row r="5318" spans="1:9">
      <c r="A5318" s="66"/>
      <c r="C5318" s="66">
        <v>7</v>
      </c>
      <c r="E5318" s="71"/>
      <c r="F5318" s="69" t="s">
        <v>71</v>
      </c>
      <c r="G5318" s="3">
        <v>2248</v>
      </c>
      <c r="H5318" s="3">
        <v>300818</v>
      </c>
      <c r="I5318" s="10" t="str">
        <f t="shared" si="82"/>
        <v>07</v>
      </c>
    </row>
    <row r="5319" spans="1:9">
      <c r="A5319" s="65" t="s">
        <v>401</v>
      </c>
      <c r="B5319" s="2" t="s">
        <v>402</v>
      </c>
      <c r="C5319" s="65">
        <v>71</v>
      </c>
      <c r="D5319" s="2" t="s">
        <v>9</v>
      </c>
      <c r="E5319" s="14" t="s">
        <v>1144</v>
      </c>
      <c r="F5319" s="69" t="s">
        <v>10</v>
      </c>
      <c r="G5319" s="3">
        <v>60</v>
      </c>
      <c r="H5319" s="3"/>
      <c r="I5319" s="10" t="str">
        <f t="shared" si="82"/>
        <v>071</v>
      </c>
    </row>
    <row r="5320" spans="1:9">
      <c r="A5320" s="66"/>
      <c r="C5320" s="66">
        <v>71</v>
      </c>
      <c r="D5320" s="2" t="s">
        <v>11</v>
      </c>
      <c r="E5320" s="14" t="s">
        <v>1144</v>
      </c>
      <c r="F5320" s="69" t="s">
        <v>12</v>
      </c>
      <c r="G5320" s="3"/>
      <c r="H5320" s="3"/>
      <c r="I5320" s="10" t="str">
        <f t="shared" si="82"/>
        <v>071</v>
      </c>
    </row>
    <row r="5321" spans="1:9">
      <c r="A5321" s="66"/>
      <c r="C5321" s="66">
        <v>71</v>
      </c>
      <c r="D5321" s="2" t="s">
        <v>13</v>
      </c>
      <c r="E5321" s="14" t="s">
        <v>1144</v>
      </c>
      <c r="F5321" s="69" t="s">
        <v>14</v>
      </c>
      <c r="G5321" s="3"/>
      <c r="H5321" s="3"/>
      <c r="I5321" s="10" t="str">
        <f t="shared" ref="I5321:I5384" si="83">IF(A5321="",I5320,A5321)</f>
        <v>071</v>
      </c>
    </row>
    <row r="5322" spans="1:9">
      <c r="A5322" s="66"/>
      <c r="C5322" s="66">
        <v>71</v>
      </c>
      <c r="D5322" s="2" t="s">
        <v>15</v>
      </c>
      <c r="E5322" s="15" t="s">
        <v>1145</v>
      </c>
      <c r="F5322" s="69" t="s">
        <v>16</v>
      </c>
      <c r="G5322" s="3"/>
      <c r="H5322" s="3"/>
      <c r="I5322" s="10" t="str">
        <f t="shared" si="83"/>
        <v>071</v>
      </c>
    </row>
    <row r="5323" spans="1:9">
      <c r="A5323" s="66"/>
      <c r="C5323" s="66">
        <v>71</v>
      </c>
      <c r="D5323" s="2" t="s">
        <v>17</v>
      </c>
      <c r="E5323" s="14" t="s">
        <v>1144</v>
      </c>
      <c r="F5323" s="69" t="s">
        <v>18</v>
      </c>
      <c r="G5323" s="3">
        <v>60</v>
      </c>
      <c r="H5323" s="3"/>
      <c r="I5323" s="10" t="str">
        <f t="shared" si="83"/>
        <v>071</v>
      </c>
    </row>
    <row r="5324" spans="1:9">
      <c r="A5324" s="66"/>
      <c r="C5324" s="66">
        <v>71</v>
      </c>
      <c r="D5324" s="2" t="s">
        <v>19</v>
      </c>
      <c r="E5324" s="14" t="s">
        <v>1144</v>
      </c>
      <c r="F5324" s="69" t="s">
        <v>20</v>
      </c>
      <c r="G5324" s="3"/>
      <c r="H5324" s="3"/>
      <c r="I5324" s="10" t="str">
        <f t="shared" si="83"/>
        <v>071</v>
      </c>
    </row>
    <row r="5325" spans="1:9">
      <c r="A5325" s="66"/>
      <c r="C5325" s="66">
        <v>71</v>
      </c>
      <c r="D5325" s="2" t="s">
        <v>21</v>
      </c>
      <c r="E5325" s="4"/>
      <c r="F5325" s="69" t="s">
        <v>22</v>
      </c>
      <c r="G5325" s="3">
        <v>1027</v>
      </c>
      <c r="H5325" s="3"/>
      <c r="I5325" s="10" t="str">
        <f t="shared" si="83"/>
        <v>071</v>
      </c>
    </row>
    <row r="5326" spans="1:9">
      <c r="A5326" s="66"/>
      <c r="C5326" s="66">
        <v>71</v>
      </c>
      <c r="D5326" s="2" t="s">
        <v>23</v>
      </c>
      <c r="E5326" s="17" t="s">
        <v>1147</v>
      </c>
      <c r="F5326" s="69" t="s">
        <v>24</v>
      </c>
      <c r="G5326" s="3">
        <v>86</v>
      </c>
      <c r="H5326" s="3">
        <v>5427</v>
      </c>
      <c r="I5326" s="10" t="str">
        <f t="shared" si="83"/>
        <v>071</v>
      </c>
    </row>
    <row r="5327" spans="1:9">
      <c r="A5327" s="66"/>
      <c r="C5327" s="66">
        <v>71</v>
      </c>
      <c r="D5327" s="2" t="s">
        <v>25</v>
      </c>
      <c r="E5327" s="17" t="s">
        <v>1147</v>
      </c>
      <c r="F5327" s="69" t="s">
        <v>26</v>
      </c>
      <c r="G5327" s="3">
        <v>22</v>
      </c>
      <c r="H5327" s="3">
        <v>1948</v>
      </c>
      <c r="I5327" s="10" t="str">
        <f t="shared" si="83"/>
        <v>071</v>
      </c>
    </row>
    <row r="5328" spans="1:9">
      <c r="A5328" s="66"/>
      <c r="C5328" s="66">
        <v>71</v>
      </c>
      <c r="D5328" s="2" t="s">
        <v>27</v>
      </c>
      <c r="E5328" s="17" t="s">
        <v>1147</v>
      </c>
      <c r="F5328" s="69" t="s">
        <v>28</v>
      </c>
      <c r="G5328" s="3"/>
      <c r="H5328" s="3"/>
      <c r="I5328" s="10" t="str">
        <f t="shared" si="83"/>
        <v>071</v>
      </c>
    </row>
    <row r="5329" spans="1:9">
      <c r="A5329" s="66"/>
      <c r="C5329" s="66">
        <v>71</v>
      </c>
      <c r="D5329" s="2" t="s">
        <v>29</v>
      </c>
      <c r="E5329" s="18" t="s">
        <v>1148</v>
      </c>
      <c r="F5329" s="69" t="s">
        <v>30</v>
      </c>
      <c r="G5329" s="3">
        <v>6</v>
      </c>
      <c r="H5329" s="3"/>
      <c r="I5329" s="10" t="str">
        <f t="shared" si="83"/>
        <v>071</v>
      </c>
    </row>
    <row r="5330" spans="1:9">
      <c r="A5330" s="66"/>
      <c r="C5330" s="66">
        <v>71</v>
      </c>
      <c r="D5330" s="2" t="s">
        <v>31</v>
      </c>
      <c r="E5330" s="18" t="s">
        <v>1148</v>
      </c>
      <c r="F5330" s="69" t="s">
        <v>32</v>
      </c>
      <c r="G5330" s="3">
        <v>3</v>
      </c>
      <c r="H5330" s="3"/>
      <c r="I5330" s="10" t="str">
        <f t="shared" si="83"/>
        <v>071</v>
      </c>
    </row>
    <row r="5331" spans="1:9">
      <c r="A5331" s="66"/>
      <c r="C5331" s="66">
        <v>71</v>
      </c>
      <c r="D5331" s="2" t="s">
        <v>33</v>
      </c>
      <c r="E5331" s="18" t="s">
        <v>1148</v>
      </c>
      <c r="F5331" s="69" t="s">
        <v>34</v>
      </c>
      <c r="G5331" s="3">
        <v>4</v>
      </c>
      <c r="H5331" s="3"/>
      <c r="I5331" s="10" t="str">
        <f t="shared" si="83"/>
        <v>071</v>
      </c>
    </row>
    <row r="5332" spans="1:9">
      <c r="A5332" s="66"/>
      <c r="C5332" s="66">
        <v>71</v>
      </c>
      <c r="D5332" s="2" t="s">
        <v>35</v>
      </c>
      <c r="E5332" s="19" t="s">
        <v>1150</v>
      </c>
      <c r="F5332" s="69" t="s">
        <v>36</v>
      </c>
      <c r="G5332" s="3">
        <v>31</v>
      </c>
      <c r="H5332" s="3">
        <v>3900</v>
      </c>
      <c r="I5332" s="10" t="str">
        <f t="shared" si="83"/>
        <v>071</v>
      </c>
    </row>
    <row r="5333" spans="1:9">
      <c r="A5333" s="66"/>
      <c r="C5333" s="66">
        <v>71</v>
      </c>
      <c r="D5333" s="2" t="s">
        <v>37</v>
      </c>
      <c r="E5333" s="23" t="s">
        <v>1149</v>
      </c>
      <c r="F5333" s="69" t="s">
        <v>38</v>
      </c>
      <c r="G5333" s="3">
        <v>31</v>
      </c>
      <c r="H5333" s="3">
        <v>4939</v>
      </c>
      <c r="I5333" s="10" t="str">
        <f t="shared" si="83"/>
        <v>071</v>
      </c>
    </row>
    <row r="5334" spans="1:9">
      <c r="A5334" s="66"/>
      <c r="C5334" s="66">
        <v>71</v>
      </c>
      <c r="D5334" s="2" t="s">
        <v>39</v>
      </c>
      <c r="E5334" s="23" t="s">
        <v>1149</v>
      </c>
      <c r="F5334" s="69" t="s">
        <v>40</v>
      </c>
      <c r="G5334" s="3">
        <v>18</v>
      </c>
      <c r="H5334" s="3"/>
      <c r="I5334" s="10" t="str">
        <f t="shared" si="83"/>
        <v>071</v>
      </c>
    </row>
    <row r="5335" spans="1:9">
      <c r="A5335" s="66"/>
      <c r="C5335" s="66">
        <v>71</v>
      </c>
      <c r="D5335" s="2" t="s">
        <v>41</v>
      </c>
      <c r="E5335" s="16" t="s">
        <v>1146</v>
      </c>
      <c r="F5335" s="69" t="s">
        <v>42</v>
      </c>
      <c r="G5335" s="3"/>
      <c r="H5335" s="3"/>
      <c r="I5335" s="10" t="str">
        <f t="shared" si="83"/>
        <v>071</v>
      </c>
    </row>
    <row r="5336" spans="1:9">
      <c r="A5336" s="66"/>
      <c r="C5336" s="66">
        <v>71</v>
      </c>
      <c r="D5336" s="2" t="s">
        <v>43</v>
      </c>
      <c r="E5336" s="16" t="s">
        <v>1146</v>
      </c>
      <c r="F5336" s="69" t="s">
        <v>44</v>
      </c>
      <c r="G5336" s="3">
        <v>41</v>
      </c>
      <c r="H5336" s="3"/>
      <c r="I5336" s="10" t="str">
        <f t="shared" si="83"/>
        <v>071</v>
      </c>
    </row>
    <row r="5337" spans="1:9">
      <c r="A5337" s="66"/>
      <c r="C5337" s="66">
        <v>71</v>
      </c>
      <c r="D5337" s="2" t="s">
        <v>45</v>
      </c>
      <c r="E5337" s="16" t="s">
        <v>1146</v>
      </c>
      <c r="F5337" s="69" t="s">
        <v>46</v>
      </c>
      <c r="G5337" s="3">
        <v>5</v>
      </c>
      <c r="H5337" s="3">
        <v>2634</v>
      </c>
      <c r="I5337" s="10" t="str">
        <f t="shared" si="83"/>
        <v>071</v>
      </c>
    </row>
    <row r="5338" spans="1:9">
      <c r="A5338" s="66"/>
      <c r="C5338" s="66">
        <v>71</v>
      </c>
      <c r="D5338" s="2" t="s">
        <v>47</v>
      </c>
      <c r="E5338" s="16" t="s">
        <v>1146</v>
      </c>
      <c r="F5338" s="69" t="s">
        <v>48</v>
      </c>
      <c r="G5338" s="3">
        <v>97</v>
      </c>
      <c r="H5338" s="3">
        <v>13435</v>
      </c>
      <c r="I5338" s="10" t="str">
        <f t="shared" si="83"/>
        <v>071</v>
      </c>
    </row>
    <row r="5339" spans="1:9">
      <c r="A5339" s="66"/>
      <c r="C5339" s="66">
        <v>71</v>
      </c>
      <c r="D5339" s="2" t="s">
        <v>49</v>
      </c>
      <c r="E5339" s="14" t="s">
        <v>1144</v>
      </c>
      <c r="F5339" s="69" t="s">
        <v>50</v>
      </c>
      <c r="G5339" s="3">
        <v>127</v>
      </c>
      <c r="H5339" s="3">
        <v>8906</v>
      </c>
      <c r="I5339" s="10" t="str">
        <f t="shared" si="83"/>
        <v>071</v>
      </c>
    </row>
    <row r="5340" spans="1:9">
      <c r="A5340" s="66"/>
      <c r="C5340" s="66">
        <v>71</v>
      </c>
      <c r="D5340" s="2" t="s">
        <v>51</v>
      </c>
      <c r="E5340" s="15" t="s">
        <v>1145</v>
      </c>
      <c r="F5340" s="69" t="s">
        <v>52</v>
      </c>
      <c r="G5340" s="3">
        <v>20</v>
      </c>
      <c r="H5340" s="3">
        <v>5369</v>
      </c>
      <c r="I5340" s="10" t="str">
        <f t="shared" si="83"/>
        <v>071</v>
      </c>
    </row>
    <row r="5341" spans="1:9">
      <c r="A5341" s="66"/>
      <c r="C5341" s="66">
        <v>71</v>
      </c>
      <c r="D5341" s="2" t="s">
        <v>53</v>
      </c>
      <c r="E5341" s="15" t="s">
        <v>1145</v>
      </c>
      <c r="F5341" s="69" t="s">
        <v>54</v>
      </c>
      <c r="G5341" s="3">
        <v>197</v>
      </c>
      <c r="H5341" s="3">
        <v>17987</v>
      </c>
      <c r="I5341" s="10" t="str">
        <f t="shared" si="83"/>
        <v>071</v>
      </c>
    </row>
    <row r="5342" spans="1:9">
      <c r="A5342" s="66"/>
      <c r="C5342" s="66">
        <v>71</v>
      </c>
      <c r="D5342" s="2" t="s">
        <v>55</v>
      </c>
      <c r="E5342" s="21" t="s">
        <v>1152</v>
      </c>
      <c r="F5342" s="69" t="s">
        <v>56</v>
      </c>
      <c r="G5342" s="3">
        <v>17</v>
      </c>
      <c r="H5342" s="3">
        <v>2401</v>
      </c>
      <c r="I5342" s="10" t="str">
        <f t="shared" si="83"/>
        <v>071</v>
      </c>
    </row>
    <row r="5343" spans="1:9">
      <c r="A5343" s="66"/>
      <c r="C5343" s="66">
        <v>71</v>
      </c>
      <c r="D5343" s="2" t="s">
        <v>57</v>
      </c>
      <c r="E5343" s="21" t="s">
        <v>1152</v>
      </c>
      <c r="F5343" s="69" t="s">
        <v>58</v>
      </c>
      <c r="G5343" s="3">
        <v>43</v>
      </c>
      <c r="H5343" s="3">
        <v>5122</v>
      </c>
      <c r="I5343" s="10" t="str">
        <f t="shared" si="83"/>
        <v>071</v>
      </c>
    </row>
    <row r="5344" spans="1:9">
      <c r="A5344" s="66"/>
      <c r="C5344" s="66">
        <v>71</v>
      </c>
      <c r="D5344" s="2" t="s">
        <v>59</v>
      </c>
      <c r="E5344" s="21" t="s">
        <v>1152</v>
      </c>
      <c r="F5344" s="69" t="s">
        <v>60</v>
      </c>
      <c r="G5344" s="3">
        <v>154</v>
      </c>
      <c r="H5344" s="3">
        <v>18711</v>
      </c>
      <c r="I5344" s="10" t="str">
        <f t="shared" si="83"/>
        <v>071</v>
      </c>
    </row>
    <row r="5345" spans="1:9">
      <c r="A5345" s="66"/>
      <c r="C5345" s="66">
        <v>71</v>
      </c>
      <c r="D5345" s="2" t="s">
        <v>61</v>
      </c>
      <c r="E5345" s="20" t="s">
        <v>1151</v>
      </c>
      <c r="F5345" s="69" t="s">
        <v>62</v>
      </c>
      <c r="G5345" s="3">
        <v>25</v>
      </c>
      <c r="H5345" s="3">
        <v>5208</v>
      </c>
      <c r="I5345" s="10" t="str">
        <f t="shared" si="83"/>
        <v>071</v>
      </c>
    </row>
    <row r="5346" spans="1:9">
      <c r="A5346" s="66"/>
      <c r="C5346" s="66">
        <v>71</v>
      </c>
      <c r="D5346" s="2" t="s">
        <v>63</v>
      </c>
      <c r="E5346" s="20" t="s">
        <v>1151</v>
      </c>
      <c r="F5346" s="69" t="s">
        <v>64</v>
      </c>
      <c r="G5346" s="3">
        <v>10</v>
      </c>
      <c r="H5346" s="3"/>
      <c r="I5346" s="10" t="str">
        <f t="shared" si="83"/>
        <v>071</v>
      </c>
    </row>
    <row r="5347" spans="1:9">
      <c r="A5347" s="66"/>
      <c r="C5347" s="66">
        <v>71</v>
      </c>
      <c r="D5347" s="2" t="s">
        <v>65</v>
      </c>
      <c r="E5347" s="19" t="s">
        <v>1150</v>
      </c>
      <c r="F5347" s="69" t="s">
        <v>66</v>
      </c>
      <c r="G5347" s="3">
        <v>10</v>
      </c>
      <c r="H5347" s="3"/>
      <c r="I5347" s="10" t="str">
        <f t="shared" si="83"/>
        <v>071</v>
      </c>
    </row>
    <row r="5348" spans="1:9">
      <c r="A5348" s="66"/>
      <c r="C5348" s="66">
        <v>71</v>
      </c>
      <c r="D5348" s="2" t="s">
        <v>67</v>
      </c>
      <c r="E5348" s="22" t="s">
        <v>1153</v>
      </c>
      <c r="F5348" s="69" t="s">
        <v>68</v>
      </c>
      <c r="G5348" s="3">
        <v>42</v>
      </c>
      <c r="H5348" s="3">
        <v>2912</v>
      </c>
      <c r="I5348" s="10" t="str">
        <f t="shared" si="83"/>
        <v>071</v>
      </c>
    </row>
    <row r="5349" spans="1:9">
      <c r="A5349" s="66"/>
      <c r="C5349" s="66">
        <v>71</v>
      </c>
      <c r="D5349" s="2" t="s">
        <v>69</v>
      </c>
      <c r="E5349" s="21" t="s">
        <v>1152</v>
      </c>
      <c r="F5349" s="69" t="s">
        <v>70</v>
      </c>
      <c r="G5349" s="3">
        <v>38</v>
      </c>
      <c r="H5349" s="3">
        <v>3048</v>
      </c>
      <c r="I5349" s="10" t="str">
        <f t="shared" si="83"/>
        <v>071</v>
      </c>
    </row>
    <row r="5350" spans="1:9">
      <c r="A5350" s="66"/>
      <c r="C5350" s="66">
        <v>71</v>
      </c>
      <c r="E5350" s="71"/>
      <c r="F5350" s="69" t="s">
        <v>71</v>
      </c>
      <c r="G5350" s="3">
        <v>1087</v>
      </c>
      <c r="H5350" s="3">
        <v>112773</v>
      </c>
      <c r="I5350" s="10" t="str">
        <f t="shared" si="83"/>
        <v>071</v>
      </c>
    </row>
    <row r="5351" spans="1:9">
      <c r="A5351" s="65" t="s">
        <v>403</v>
      </c>
      <c r="B5351" s="2" t="s">
        <v>404</v>
      </c>
      <c r="C5351" s="65">
        <v>7111</v>
      </c>
      <c r="D5351" s="2" t="s">
        <v>9</v>
      </c>
      <c r="E5351" s="14" t="s">
        <v>1144</v>
      </c>
      <c r="F5351" s="69" t="s">
        <v>10</v>
      </c>
      <c r="G5351" s="3">
        <v>1</v>
      </c>
      <c r="H5351" s="3"/>
      <c r="I5351" s="10" t="str">
        <f t="shared" si="83"/>
        <v>07111</v>
      </c>
    </row>
    <row r="5352" spans="1:9">
      <c r="A5352" s="66"/>
      <c r="C5352" s="66">
        <v>7111</v>
      </c>
      <c r="D5352" s="2" t="s">
        <v>11</v>
      </c>
      <c r="E5352" s="14" t="s">
        <v>1144</v>
      </c>
      <c r="F5352" s="69" t="s">
        <v>12</v>
      </c>
      <c r="G5352" s="3"/>
      <c r="H5352" s="3"/>
      <c r="I5352" s="10" t="str">
        <f t="shared" si="83"/>
        <v>07111</v>
      </c>
    </row>
    <row r="5353" spans="1:9">
      <c r="A5353" s="66"/>
      <c r="C5353" s="66">
        <v>7111</v>
      </c>
      <c r="D5353" s="2" t="s">
        <v>13</v>
      </c>
      <c r="E5353" s="14" t="s">
        <v>1144</v>
      </c>
      <c r="F5353" s="69" t="s">
        <v>14</v>
      </c>
      <c r="G5353" s="3"/>
      <c r="H5353" s="3"/>
      <c r="I5353" s="10" t="str">
        <f t="shared" si="83"/>
        <v>07111</v>
      </c>
    </row>
    <row r="5354" spans="1:9">
      <c r="A5354" s="66"/>
      <c r="C5354" s="66">
        <v>7111</v>
      </c>
      <c r="D5354" s="2" t="s">
        <v>15</v>
      </c>
      <c r="E5354" s="15" t="s">
        <v>1145</v>
      </c>
      <c r="F5354" s="69" t="s">
        <v>16</v>
      </c>
      <c r="G5354" s="3"/>
      <c r="H5354" s="3"/>
      <c r="I5354" s="10" t="str">
        <f t="shared" si="83"/>
        <v>07111</v>
      </c>
    </row>
    <row r="5355" spans="1:9">
      <c r="A5355" s="66"/>
      <c r="C5355" s="66">
        <v>7111</v>
      </c>
      <c r="D5355" s="2" t="s">
        <v>17</v>
      </c>
      <c r="E5355" s="14" t="s">
        <v>1144</v>
      </c>
      <c r="F5355" s="69" t="s">
        <v>18</v>
      </c>
      <c r="G5355" s="3">
        <v>1</v>
      </c>
      <c r="H5355" s="3"/>
      <c r="I5355" s="10" t="str">
        <f t="shared" si="83"/>
        <v>07111</v>
      </c>
    </row>
    <row r="5356" spans="1:9">
      <c r="A5356" s="66"/>
      <c r="C5356" s="66">
        <v>7111</v>
      </c>
      <c r="D5356" s="2" t="s">
        <v>19</v>
      </c>
      <c r="E5356" s="14" t="s">
        <v>1144</v>
      </c>
      <c r="F5356" s="69" t="s">
        <v>20</v>
      </c>
      <c r="G5356" s="3"/>
      <c r="H5356" s="3"/>
      <c r="I5356" s="10" t="str">
        <f t="shared" si="83"/>
        <v>07111</v>
      </c>
    </row>
    <row r="5357" spans="1:9">
      <c r="A5357" s="66"/>
      <c r="C5357" s="66">
        <v>7111</v>
      </c>
      <c r="D5357" s="2" t="s">
        <v>21</v>
      </c>
      <c r="E5357" s="4"/>
      <c r="F5357" s="69" t="s">
        <v>22</v>
      </c>
      <c r="G5357" s="3">
        <v>38</v>
      </c>
      <c r="H5357" s="3"/>
      <c r="I5357" s="10" t="str">
        <f t="shared" si="83"/>
        <v>07111</v>
      </c>
    </row>
    <row r="5358" spans="1:9">
      <c r="A5358" s="66"/>
      <c r="C5358" s="66">
        <v>7111</v>
      </c>
      <c r="D5358" s="2" t="s">
        <v>23</v>
      </c>
      <c r="E5358" s="17" t="s">
        <v>1147</v>
      </c>
      <c r="F5358" s="69" t="s">
        <v>24</v>
      </c>
      <c r="G5358" s="3">
        <v>4</v>
      </c>
      <c r="H5358" s="3"/>
      <c r="I5358" s="10" t="str">
        <f t="shared" si="83"/>
        <v>07111</v>
      </c>
    </row>
    <row r="5359" spans="1:9">
      <c r="A5359" s="66"/>
      <c r="C5359" s="66">
        <v>7111</v>
      </c>
      <c r="D5359" s="2" t="s">
        <v>25</v>
      </c>
      <c r="E5359" s="17" t="s">
        <v>1147</v>
      </c>
      <c r="F5359" s="69" t="s">
        <v>26</v>
      </c>
      <c r="G5359" s="3">
        <v>2</v>
      </c>
      <c r="H5359" s="3"/>
      <c r="I5359" s="10" t="str">
        <f t="shared" si="83"/>
        <v>07111</v>
      </c>
    </row>
    <row r="5360" spans="1:9">
      <c r="A5360" s="66"/>
      <c r="C5360" s="66">
        <v>7111</v>
      </c>
      <c r="D5360" s="2" t="s">
        <v>27</v>
      </c>
      <c r="E5360" s="17" t="s">
        <v>1147</v>
      </c>
      <c r="F5360" s="69" t="s">
        <v>28</v>
      </c>
      <c r="G5360" s="3"/>
      <c r="H5360" s="3"/>
      <c r="I5360" s="10" t="str">
        <f t="shared" si="83"/>
        <v>07111</v>
      </c>
    </row>
    <row r="5361" spans="1:9">
      <c r="A5361" s="66"/>
      <c r="C5361" s="66">
        <v>7111</v>
      </c>
      <c r="D5361" s="2" t="s">
        <v>29</v>
      </c>
      <c r="E5361" s="18" t="s">
        <v>1148</v>
      </c>
      <c r="F5361" s="69" t="s">
        <v>30</v>
      </c>
      <c r="G5361" s="3"/>
      <c r="H5361" s="3"/>
      <c r="I5361" s="10" t="str">
        <f t="shared" si="83"/>
        <v>07111</v>
      </c>
    </row>
    <row r="5362" spans="1:9">
      <c r="A5362" s="66"/>
      <c r="C5362" s="66">
        <v>7111</v>
      </c>
      <c r="D5362" s="2" t="s">
        <v>31</v>
      </c>
      <c r="E5362" s="18" t="s">
        <v>1148</v>
      </c>
      <c r="F5362" s="69" t="s">
        <v>32</v>
      </c>
      <c r="G5362" s="3"/>
      <c r="H5362" s="3"/>
      <c r="I5362" s="10" t="str">
        <f t="shared" si="83"/>
        <v>07111</v>
      </c>
    </row>
    <row r="5363" spans="1:9">
      <c r="A5363" s="66"/>
      <c r="C5363" s="66">
        <v>7111</v>
      </c>
      <c r="D5363" s="2" t="s">
        <v>33</v>
      </c>
      <c r="E5363" s="18" t="s">
        <v>1148</v>
      </c>
      <c r="F5363" s="69" t="s">
        <v>34</v>
      </c>
      <c r="G5363" s="3"/>
      <c r="H5363" s="3"/>
      <c r="I5363" s="10" t="str">
        <f t="shared" si="83"/>
        <v>07111</v>
      </c>
    </row>
    <row r="5364" spans="1:9">
      <c r="A5364" s="66"/>
      <c r="C5364" s="66">
        <v>7111</v>
      </c>
      <c r="D5364" s="2" t="s">
        <v>35</v>
      </c>
      <c r="E5364" s="19" t="s">
        <v>1150</v>
      </c>
      <c r="F5364" s="69" t="s">
        <v>36</v>
      </c>
      <c r="G5364" s="3"/>
      <c r="H5364" s="3"/>
      <c r="I5364" s="10" t="str">
        <f t="shared" si="83"/>
        <v>07111</v>
      </c>
    </row>
    <row r="5365" spans="1:9">
      <c r="A5365" s="66"/>
      <c r="C5365" s="66">
        <v>7111</v>
      </c>
      <c r="D5365" s="2" t="s">
        <v>37</v>
      </c>
      <c r="E5365" s="23" t="s">
        <v>1149</v>
      </c>
      <c r="F5365" s="69" t="s">
        <v>38</v>
      </c>
      <c r="G5365" s="3">
        <v>1</v>
      </c>
      <c r="H5365" s="3"/>
      <c r="I5365" s="10" t="str">
        <f t="shared" si="83"/>
        <v>07111</v>
      </c>
    </row>
    <row r="5366" spans="1:9">
      <c r="A5366" s="66"/>
      <c r="C5366" s="66">
        <v>7111</v>
      </c>
      <c r="D5366" s="2" t="s">
        <v>39</v>
      </c>
      <c r="E5366" s="23" t="s">
        <v>1149</v>
      </c>
      <c r="F5366" s="69" t="s">
        <v>40</v>
      </c>
      <c r="G5366" s="3">
        <v>3</v>
      </c>
      <c r="H5366" s="3"/>
      <c r="I5366" s="10" t="str">
        <f t="shared" si="83"/>
        <v>07111</v>
      </c>
    </row>
    <row r="5367" spans="1:9">
      <c r="A5367" s="66"/>
      <c r="C5367" s="66">
        <v>7111</v>
      </c>
      <c r="D5367" s="2" t="s">
        <v>41</v>
      </c>
      <c r="E5367" s="16" t="s">
        <v>1146</v>
      </c>
      <c r="F5367" s="69" t="s">
        <v>42</v>
      </c>
      <c r="G5367" s="3"/>
      <c r="H5367" s="3"/>
      <c r="I5367" s="10" t="str">
        <f t="shared" si="83"/>
        <v>07111</v>
      </c>
    </row>
    <row r="5368" spans="1:9">
      <c r="A5368" s="66"/>
      <c r="C5368" s="66">
        <v>7111</v>
      </c>
      <c r="D5368" s="2" t="s">
        <v>43</v>
      </c>
      <c r="E5368" s="16" t="s">
        <v>1146</v>
      </c>
      <c r="F5368" s="69" t="s">
        <v>44</v>
      </c>
      <c r="G5368" s="3"/>
      <c r="H5368" s="3"/>
      <c r="I5368" s="10" t="str">
        <f t="shared" si="83"/>
        <v>07111</v>
      </c>
    </row>
    <row r="5369" spans="1:9">
      <c r="A5369" s="66"/>
      <c r="C5369" s="66">
        <v>7111</v>
      </c>
      <c r="D5369" s="2" t="s">
        <v>45</v>
      </c>
      <c r="E5369" s="16" t="s">
        <v>1146</v>
      </c>
      <c r="F5369" s="69" t="s">
        <v>46</v>
      </c>
      <c r="G5369" s="3"/>
      <c r="H5369" s="3"/>
      <c r="I5369" s="10" t="str">
        <f t="shared" si="83"/>
        <v>07111</v>
      </c>
    </row>
    <row r="5370" spans="1:9">
      <c r="A5370" s="66"/>
      <c r="C5370" s="66">
        <v>7111</v>
      </c>
      <c r="D5370" s="2" t="s">
        <v>47</v>
      </c>
      <c r="E5370" s="16" t="s">
        <v>1146</v>
      </c>
      <c r="F5370" s="69" t="s">
        <v>48</v>
      </c>
      <c r="G5370" s="3">
        <v>1</v>
      </c>
      <c r="H5370" s="3"/>
      <c r="I5370" s="10" t="str">
        <f t="shared" si="83"/>
        <v>07111</v>
      </c>
    </row>
    <row r="5371" spans="1:9">
      <c r="A5371" s="66"/>
      <c r="C5371" s="66">
        <v>7111</v>
      </c>
      <c r="D5371" s="2" t="s">
        <v>49</v>
      </c>
      <c r="E5371" s="14" t="s">
        <v>1144</v>
      </c>
      <c r="F5371" s="69" t="s">
        <v>50</v>
      </c>
      <c r="G5371" s="3">
        <v>2</v>
      </c>
      <c r="H5371" s="3"/>
      <c r="I5371" s="10" t="str">
        <f t="shared" si="83"/>
        <v>07111</v>
      </c>
    </row>
    <row r="5372" spans="1:9">
      <c r="A5372" s="66"/>
      <c r="C5372" s="66">
        <v>7111</v>
      </c>
      <c r="D5372" s="2" t="s">
        <v>51</v>
      </c>
      <c r="E5372" s="15" t="s">
        <v>1145</v>
      </c>
      <c r="F5372" s="69" t="s">
        <v>52</v>
      </c>
      <c r="G5372" s="3">
        <v>3</v>
      </c>
      <c r="H5372" s="3"/>
      <c r="I5372" s="10" t="str">
        <f t="shared" si="83"/>
        <v>07111</v>
      </c>
    </row>
    <row r="5373" spans="1:9">
      <c r="A5373" s="66"/>
      <c r="C5373" s="66">
        <v>7111</v>
      </c>
      <c r="D5373" s="2" t="s">
        <v>53</v>
      </c>
      <c r="E5373" s="15" t="s">
        <v>1145</v>
      </c>
      <c r="F5373" s="69" t="s">
        <v>54</v>
      </c>
      <c r="G5373" s="3">
        <v>6</v>
      </c>
      <c r="H5373" s="3"/>
      <c r="I5373" s="10" t="str">
        <f t="shared" si="83"/>
        <v>07111</v>
      </c>
    </row>
    <row r="5374" spans="1:9">
      <c r="A5374" s="66"/>
      <c r="C5374" s="66">
        <v>7111</v>
      </c>
      <c r="D5374" s="2" t="s">
        <v>55</v>
      </c>
      <c r="E5374" s="21" t="s">
        <v>1152</v>
      </c>
      <c r="F5374" s="69" t="s">
        <v>56</v>
      </c>
      <c r="G5374" s="3">
        <v>1</v>
      </c>
      <c r="H5374" s="3"/>
      <c r="I5374" s="10" t="str">
        <f t="shared" si="83"/>
        <v>07111</v>
      </c>
    </row>
    <row r="5375" spans="1:9">
      <c r="A5375" s="66"/>
      <c r="C5375" s="66">
        <v>7111</v>
      </c>
      <c r="D5375" s="2" t="s">
        <v>57</v>
      </c>
      <c r="E5375" s="21" t="s">
        <v>1152</v>
      </c>
      <c r="F5375" s="69" t="s">
        <v>58</v>
      </c>
      <c r="G5375" s="3">
        <v>1</v>
      </c>
      <c r="H5375" s="3"/>
      <c r="I5375" s="10" t="str">
        <f t="shared" si="83"/>
        <v>07111</v>
      </c>
    </row>
    <row r="5376" spans="1:9">
      <c r="A5376" s="66"/>
      <c r="C5376" s="66">
        <v>7111</v>
      </c>
      <c r="D5376" s="2" t="s">
        <v>59</v>
      </c>
      <c r="E5376" s="21" t="s">
        <v>1152</v>
      </c>
      <c r="F5376" s="69" t="s">
        <v>60</v>
      </c>
      <c r="G5376" s="3">
        <v>3</v>
      </c>
      <c r="H5376" s="3"/>
      <c r="I5376" s="10" t="str">
        <f t="shared" si="83"/>
        <v>07111</v>
      </c>
    </row>
    <row r="5377" spans="1:9">
      <c r="A5377" s="66"/>
      <c r="C5377" s="66">
        <v>7111</v>
      </c>
      <c r="D5377" s="2" t="s">
        <v>61</v>
      </c>
      <c r="E5377" s="20" t="s">
        <v>1151</v>
      </c>
      <c r="F5377" s="69" t="s">
        <v>62</v>
      </c>
      <c r="G5377" s="3">
        <v>2</v>
      </c>
      <c r="H5377" s="3"/>
      <c r="I5377" s="10" t="str">
        <f t="shared" si="83"/>
        <v>07111</v>
      </c>
    </row>
    <row r="5378" spans="1:9">
      <c r="A5378" s="66"/>
      <c r="C5378" s="66">
        <v>7111</v>
      </c>
      <c r="D5378" s="2" t="s">
        <v>63</v>
      </c>
      <c r="E5378" s="20" t="s">
        <v>1151</v>
      </c>
      <c r="F5378" s="69" t="s">
        <v>64</v>
      </c>
      <c r="G5378" s="3">
        <v>1</v>
      </c>
      <c r="H5378" s="3"/>
      <c r="I5378" s="10" t="str">
        <f t="shared" si="83"/>
        <v>07111</v>
      </c>
    </row>
    <row r="5379" spans="1:9">
      <c r="A5379" s="66"/>
      <c r="C5379" s="66">
        <v>7111</v>
      </c>
      <c r="D5379" s="2" t="s">
        <v>65</v>
      </c>
      <c r="E5379" s="19" t="s">
        <v>1150</v>
      </c>
      <c r="F5379" s="69" t="s">
        <v>66</v>
      </c>
      <c r="G5379" s="3"/>
      <c r="H5379" s="3"/>
      <c r="I5379" s="10" t="str">
        <f t="shared" si="83"/>
        <v>07111</v>
      </c>
    </row>
    <row r="5380" spans="1:9">
      <c r="A5380" s="66"/>
      <c r="C5380" s="66">
        <v>7111</v>
      </c>
      <c r="D5380" s="2" t="s">
        <v>67</v>
      </c>
      <c r="E5380" s="22" t="s">
        <v>1153</v>
      </c>
      <c r="F5380" s="69" t="s">
        <v>68</v>
      </c>
      <c r="G5380" s="3">
        <v>4</v>
      </c>
      <c r="H5380" s="3"/>
      <c r="I5380" s="10" t="str">
        <f t="shared" si="83"/>
        <v>07111</v>
      </c>
    </row>
    <row r="5381" spans="1:9">
      <c r="A5381" s="66"/>
      <c r="C5381" s="66">
        <v>7111</v>
      </c>
      <c r="D5381" s="2" t="s">
        <v>69</v>
      </c>
      <c r="E5381" s="21" t="s">
        <v>1152</v>
      </c>
      <c r="F5381" s="69" t="s">
        <v>70</v>
      </c>
      <c r="G5381" s="3">
        <v>4</v>
      </c>
      <c r="H5381" s="3"/>
      <c r="I5381" s="10" t="str">
        <f t="shared" si="83"/>
        <v>07111</v>
      </c>
    </row>
    <row r="5382" spans="1:9">
      <c r="A5382" s="66"/>
      <c r="C5382" s="66">
        <v>7111</v>
      </c>
      <c r="E5382" s="71"/>
      <c r="F5382" s="69" t="s">
        <v>71</v>
      </c>
      <c r="G5382" s="3">
        <v>39</v>
      </c>
      <c r="H5382" s="3">
        <v>7318</v>
      </c>
      <c r="I5382" s="10" t="str">
        <f t="shared" si="83"/>
        <v>07111</v>
      </c>
    </row>
    <row r="5383" spans="1:9">
      <c r="A5383" s="65" t="s">
        <v>405</v>
      </c>
      <c r="B5383" s="2" t="s">
        <v>406</v>
      </c>
      <c r="C5383" s="65">
        <v>7131</v>
      </c>
      <c r="D5383" s="2" t="s">
        <v>9</v>
      </c>
      <c r="E5383" s="14" t="s">
        <v>1144</v>
      </c>
      <c r="F5383" s="69" t="s">
        <v>10</v>
      </c>
      <c r="G5383" s="3">
        <v>3</v>
      </c>
      <c r="H5383" s="3">
        <v>7</v>
      </c>
      <c r="I5383" s="10" t="str">
        <f t="shared" si="83"/>
        <v>07131</v>
      </c>
    </row>
    <row r="5384" spans="1:9">
      <c r="A5384" s="66"/>
      <c r="C5384" s="66">
        <v>7131</v>
      </c>
      <c r="D5384" s="2" t="s">
        <v>11</v>
      </c>
      <c r="E5384" s="14" t="s">
        <v>1144</v>
      </c>
      <c r="F5384" s="69" t="s">
        <v>12</v>
      </c>
      <c r="G5384" s="3"/>
      <c r="H5384" s="3"/>
      <c r="I5384" s="10" t="str">
        <f t="shared" si="83"/>
        <v>07131</v>
      </c>
    </row>
    <row r="5385" spans="1:9">
      <c r="A5385" s="66"/>
      <c r="C5385" s="66">
        <v>7131</v>
      </c>
      <c r="D5385" s="2" t="s">
        <v>13</v>
      </c>
      <c r="E5385" s="14" t="s">
        <v>1144</v>
      </c>
      <c r="F5385" s="69" t="s">
        <v>14</v>
      </c>
      <c r="G5385" s="3"/>
      <c r="H5385" s="3"/>
      <c r="I5385" s="10" t="str">
        <f t="shared" ref="I5385:I5448" si="84">IF(A5385="",I5384,A5385)</f>
        <v>07131</v>
      </c>
    </row>
    <row r="5386" spans="1:9">
      <c r="A5386" s="66"/>
      <c r="C5386" s="66">
        <v>7131</v>
      </c>
      <c r="D5386" s="2" t="s">
        <v>15</v>
      </c>
      <c r="E5386" s="15" t="s">
        <v>1145</v>
      </c>
      <c r="F5386" s="69" t="s">
        <v>16</v>
      </c>
      <c r="G5386" s="3"/>
      <c r="H5386" s="3"/>
      <c r="I5386" s="10" t="str">
        <f t="shared" si="84"/>
        <v>07131</v>
      </c>
    </row>
    <row r="5387" spans="1:9">
      <c r="A5387" s="66"/>
      <c r="C5387" s="66">
        <v>7131</v>
      </c>
      <c r="D5387" s="2" t="s">
        <v>17</v>
      </c>
      <c r="E5387" s="14" t="s">
        <v>1144</v>
      </c>
      <c r="F5387" s="69" t="s">
        <v>18</v>
      </c>
      <c r="G5387" s="3">
        <v>3</v>
      </c>
      <c r="H5387" s="3">
        <v>7</v>
      </c>
      <c r="I5387" s="10" t="str">
        <f t="shared" si="84"/>
        <v>07131</v>
      </c>
    </row>
    <row r="5388" spans="1:9">
      <c r="A5388" s="66"/>
      <c r="C5388" s="66">
        <v>7131</v>
      </c>
      <c r="D5388" s="2" t="s">
        <v>19</v>
      </c>
      <c r="E5388" s="14" t="s">
        <v>1144</v>
      </c>
      <c r="F5388" s="69" t="s">
        <v>20</v>
      </c>
      <c r="G5388" s="3"/>
      <c r="H5388" s="3"/>
      <c r="I5388" s="10" t="str">
        <f t="shared" si="84"/>
        <v>07131</v>
      </c>
    </row>
    <row r="5389" spans="1:9">
      <c r="A5389" s="66"/>
      <c r="C5389" s="66">
        <v>7131</v>
      </c>
      <c r="D5389" s="2" t="s">
        <v>21</v>
      </c>
      <c r="E5389" s="4"/>
      <c r="F5389" s="69" t="s">
        <v>22</v>
      </c>
      <c r="G5389" s="3">
        <v>59</v>
      </c>
      <c r="H5389" s="3">
        <v>6031</v>
      </c>
      <c r="I5389" s="10" t="str">
        <f t="shared" si="84"/>
        <v>07131</v>
      </c>
    </row>
    <row r="5390" spans="1:9">
      <c r="A5390" s="66"/>
      <c r="C5390" s="66">
        <v>7131</v>
      </c>
      <c r="D5390" s="2" t="s">
        <v>23</v>
      </c>
      <c r="E5390" s="17" t="s">
        <v>1147</v>
      </c>
      <c r="F5390" s="69" t="s">
        <v>24</v>
      </c>
      <c r="G5390" s="3">
        <v>2</v>
      </c>
      <c r="H5390" s="3"/>
      <c r="I5390" s="10" t="str">
        <f t="shared" si="84"/>
        <v>07131</v>
      </c>
    </row>
    <row r="5391" spans="1:9">
      <c r="A5391" s="66"/>
      <c r="C5391" s="66">
        <v>7131</v>
      </c>
      <c r="D5391" s="2" t="s">
        <v>25</v>
      </c>
      <c r="E5391" s="17" t="s">
        <v>1147</v>
      </c>
      <c r="F5391" s="69" t="s">
        <v>26</v>
      </c>
      <c r="G5391" s="3">
        <v>7</v>
      </c>
      <c r="H5391" s="3">
        <v>971</v>
      </c>
      <c r="I5391" s="10" t="str">
        <f t="shared" si="84"/>
        <v>07131</v>
      </c>
    </row>
    <row r="5392" spans="1:9">
      <c r="A5392" s="66"/>
      <c r="C5392" s="66">
        <v>7131</v>
      </c>
      <c r="D5392" s="2" t="s">
        <v>27</v>
      </c>
      <c r="E5392" s="17" t="s">
        <v>1147</v>
      </c>
      <c r="F5392" s="69" t="s">
        <v>28</v>
      </c>
      <c r="G5392" s="3"/>
      <c r="H5392" s="3"/>
      <c r="I5392" s="10" t="str">
        <f t="shared" si="84"/>
        <v>07131</v>
      </c>
    </row>
    <row r="5393" spans="1:9">
      <c r="A5393" s="66"/>
      <c r="C5393" s="66">
        <v>7131</v>
      </c>
      <c r="D5393" s="2" t="s">
        <v>29</v>
      </c>
      <c r="E5393" s="18" t="s">
        <v>1148</v>
      </c>
      <c r="F5393" s="69" t="s">
        <v>30</v>
      </c>
      <c r="G5393" s="3"/>
      <c r="H5393" s="3"/>
      <c r="I5393" s="10" t="str">
        <f t="shared" si="84"/>
        <v>07131</v>
      </c>
    </row>
    <row r="5394" spans="1:9">
      <c r="A5394" s="66"/>
      <c r="C5394" s="66">
        <v>7131</v>
      </c>
      <c r="D5394" s="2" t="s">
        <v>31</v>
      </c>
      <c r="E5394" s="18" t="s">
        <v>1148</v>
      </c>
      <c r="F5394" s="69" t="s">
        <v>32</v>
      </c>
      <c r="G5394" s="3"/>
      <c r="H5394" s="3"/>
      <c r="I5394" s="10" t="str">
        <f t="shared" si="84"/>
        <v>07131</v>
      </c>
    </row>
    <row r="5395" spans="1:9">
      <c r="A5395" s="66"/>
      <c r="C5395" s="66">
        <v>7131</v>
      </c>
      <c r="D5395" s="2" t="s">
        <v>33</v>
      </c>
      <c r="E5395" s="18" t="s">
        <v>1148</v>
      </c>
      <c r="F5395" s="69" t="s">
        <v>34</v>
      </c>
      <c r="G5395" s="3"/>
      <c r="H5395" s="3"/>
      <c r="I5395" s="10" t="str">
        <f t="shared" si="84"/>
        <v>07131</v>
      </c>
    </row>
    <row r="5396" spans="1:9">
      <c r="A5396" s="66"/>
      <c r="C5396" s="66">
        <v>7131</v>
      </c>
      <c r="D5396" s="2" t="s">
        <v>35</v>
      </c>
      <c r="E5396" s="19" t="s">
        <v>1150</v>
      </c>
      <c r="F5396" s="69" t="s">
        <v>36</v>
      </c>
      <c r="G5396" s="3"/>
      <c r="H5396" s="3"/>
      <c r="I5396" s="10" t="str">
        <f t="shared" si="84"/>
        <v>07131</v>
      </c>
    </row>
    <row r="5397" spans="1:9">
      <c r="A5397" s="66"/>
      <c r="C5397" s="66">
        <v>7131</v>
      </c>
      <c r="D5397" s="2" t="s">
        <v>37</v>
      </c>
      <c r="E5397" s="23" t="s">
        <v>1149</v>
      </c>
      <c r="F5397" s="69" t="s">
        <v>38</v>
      </c>
      <c r="G5397" s="3">
        <v>2</v>
      </c>
      <c r="H5397" s="3"/>
      <c r="I5397" s="10" t="str">
        <f t="shared" si="84"/>
        <v>07131</v>
      </c>
    </row>
    <row r="5398" spans="1:9">
      <c r="A5398" s="66"/>
      <c r="C5398" s="66">
        <v>7131</v>
      </c>
      <c r="D5398" s="2" t="s">
        <v>39</v>
      </c>
      <c r="E5398" s="23" t="s">
        <v>1149</v>
      </c>
      <c r="F5398" s="69" t="s">
        <v>40</v>
      </c>
      <c r="G5398" s="3">
        <v>1</v>
      </c>
      <c r="H5398" s="3"/>
      <c r="I5398" s="10" t="str">
        <f t="shared" si="84"/>
        <v>07131</v>
      </c>
    </row>
    <row r="5399" spans="1:9">
      <c r="A5399" s="66"/>
      <c r="C5399" s="66">
        <v>7131</v>
      </c>
      <c r="D5399" s="2" t="s">
        <v>41</v>
      </c>
      <c r="E5399" s="16" t="s">
        <v>1146</v>
      </c>
      <c r="F5399" s="69" t="s">
        <v>42</v>
      </c>
      <c r="G5399" s="3"/>
      <c r="H5399" s="3"/>
      <c r="I5399" s="10" t="str">
        <f t="shared" si="84"/>
        <v>07131</v>
      </c>
    </row>
    <row r="5400" spans="1:9">
      <c r="A5400" s="66"/>
      <c r="C5400" s="66">
        <v>7131</v>
      </c>
      <c r="D5400" s="2" t="s">
        <v>43</v>
      </c>
      <c r="E5400" s="16" t="s">
        <v>1146</v>
      </c>
      <c r="F5400" s="69" t="s">
        <v>44</v>
      </c>
      <c r="G5400" s="3">
        <v>4</v>
      </c>
      <c r="H5400" s="3"/>
      <c r="I5400" s="10" t="str">
        <f t="shared" si="84"/>
        <v>07131</v>
      </c>
    </row>
    <row r="5401" spans="1:9">
      <c r="A5401" s="66"/>
      <c r="C5401" s="66">
        <v>7131</v>
      </c>
      <c r="D5401" s="2" t="s">
        <v>45</v>
      </c>
      <c r="E5401" s="16" t="s">
        <v>1146</v>
      </c>
      <c r="F5401" s="69" t="s">
        <v>46</v>
      </c>
      <c r="G5401" s="3"/>
      <c r="H5401" s="3"/>
      <c r="I5401" s="10" t="str">
        <f t="shared" si="84"/>
        <v>07131</v>
      </c>
    </row>
    <row r="5402" spans="1:9">
      <c r="A5402" s="66"/>
      <c r="C5402" s="66">
        <v>7131</v>
      </c>
      <c r="D5402" s="2" t="s">
        <v>47</v>
      </c>
      <c r="E5402" s="16" t="s">
        <v>1146</v>
      </c>
      <c r="F5402" s="69" t="s">
        <v>48</v>
      </c>
      <c r="G5402" s="3">
        <v>5</v>
      </c>
      <c r="H5402" s="3"/>
      <c r="I5402" s="10" t="str">
        <f t="shared" si="84"/>
        <v>07131</v>
      </c>
    </row>
    <row r="5403" spans="1:9">
      <c r="A5403" s="66"/>
      <c r="C5403" s="66">
        <v>7131</v>
      </c>
      <c r="D5403" s="2" t="s">
        <v>49</v>
      </c>
      <c r="E5403" s="14" t="s">
        <v>1144</v>
      </c>
      <c r="F5403" s="69" t="s">
        <v>50</v>
      </c>
      <c r="G5403" s="3">
        <v>7</v>
      </c>
      <c r="H5403" s="3">
        <v>814</v>
      </c>
      <c r="I5403" s="10" t="str">
        <f t="shared" si="84"/>
        <v>07131</v>
      </c>
    </row>
    <row r="5404" spans="1:9">
      <c r="A5404" s="66"/>
      <c r="C5404" s="66">
        <v>7131</v>
      </c>
      <c r="D5404" s="2" t="s">
        <v>51</v>
      </c>
      <c r="E5404" s="15" t="s">
        <v>1145</v>
      </c>
      <c r="F5404" s="69" t="s">
        <v>52</v>
      </c>
      <c r="G5404" s="3"/>
      <c r="H5404" s="3"/>
      <c r="I5404" s="10" t="str">
        <f t="shared" si="84"/>
        <v>07131</v>
      </c>
    </row>
    <row r="5405" spans="1:9">
      <c r="A5405" s="66"/>
      <c r="C5405" s="66">
        <v>7131</v>
      </c>
      <c r="D5405" s="2" t="s">
        <v>53</v>
      </c>
      <c r="E5405" s="15" t="s">
        <v>1145</v>
      </c>
      <c r="F5405" s="69" t="s">
        <v>54</v>
      </c>
      <c r="G5405" s="3">
        <v>6</v>
      </c>
      <c r="H5405" s="3"/>
      <c r="I5405" s="10" t="str">
        <f t="shared" si="84"/>
        <v>07131</v>
      </c>
    </row>
    <row r="5406" spans="1:9">
      <c r="A5406" s="66"/>
      <c r="C5406" s="66">
        <v>7131</v>
      </c>
      <c r="D5406" s="2" t="s">
        <v>55</v>
      </c>
      <c r="E5406" s="21" t="s">
        <v>1152</v>
      </c>
      <c r="F5406" s="69" t="s">
        <v>56</v>
      </c>
      <c r="G5406" s="3">
        <v>1</v>
      </c>
      <c r="H5406" s="3"/>
      <c r="I5406" s="10" t="str">
        <f t="shared" si="84"/>
        <v>07131</v>
      </c>
    </row>
    <row r="5407" spans="1:9">
      <c r="A5407" s="66"/>
      <c r="C5407" s="66">
        <v>7131</v>
      </c>
      <c r="D5407" s="2" t="s">
        <v>57</v>
      </c>
      <c r="E5407" s="21" t="s">
        <v>1152</v>
      </c>
      <c r="F5407" s="69" t="s">
        <v>58</v>
      </c>
      <c r="G5407" s="3">
        <v>3</v>
      </c>
      <c r="H5407" s="3"/>
      <c r="I5407" s="10" t="str">
        <f t="shared" si="84"/>
        <v>07131</v>
      </c>
    </row>
    <row r="5408" spans="1:9">
      <c r="A5408" s="66"/>
      <c r="C5408" s="66">
        <v>7131</v>
      </c>
      <c r="D5408" s="2" t="s">
        <v>59</v>
      </c>
      <c r="E5408" s="21" t="s">
        <v>1152</v>
      </c>
      <c r="F5408" s="69" t="s">
        <v>60</v>
      </c>
      <c r="G5408" s="3">
        <v>11</v>
      </c>
      <c r="H5408" s="3">
        <v>781</v>
      </c>
      <c r="I5408" s="10" t="str">
        <f t="shared" si="84"/>
        <v>07131</v>
      </c>
    </row>
    <row r="5409" spans="1:9">
      <c r="A5409" s="66"/>
      <c r="C5409" s="66">
        <v>7131</v>
      </c>
      <c r="D5409" s="2" t="s">
        <v>61</v>
      </c>
      <c r="E5409" s="20" t="s">
        <v>1151</v>
      </c>
      <c r="F5409" s="69" t="s">
        <v>62</v>
      </c>
      <c r="G5409" s="3">
        <v>2</v>
      </c>
      <c r="H5409" s="3"/>
      <c r="I5409" s="10" t="str">
        <f t="shared" si="84"/>
        <v>07131</v>
      </c>
    </row>
    <row r="5410" spans="1:9">
      <c r="A5410" s="66"/>
      <c r="C5410" s="66">
        <v>7131</v>
      </c>
      <c r="D5410" s="2" t="s">
        <v>63</v>
      </c>
      <c r="E5410" s="20" t="s">
        <v>1151</v>
      </c>
      <c r="F5410" s="69" t="s">
        <v>64</v>
      </c>
      <c r="G5410" s="3">
        <v>2</v>
      </c>
      <c r="H5410" s="3"/>
      <c r="I5410" s="10" t="str">
        <f t="shared" si="84"/>
        <v>07131</v>
      </c>
    </row>
    <row r="5411" spans="1:9">
      <c r="A5411" s="66"/>
      <c r="C5411" s="66">
        <v>7131</v>
      </c>
      <c r="D5411" s="2" t="s">
        <v>65</v>
      </c>
      <c r="E5411" s="19" t="s">
        <v>1150</v>
      </c>
      <c r="F5411" s="69" t="s">
        <v>66</v>
      </c>
      <c r="G5411" s="3">
        <v>1</v>
      </c>
      <c r="H5411" s="3"/>
      <c r="I5411" s="10" t="str">
        <f t="shared" si="84"/>
        <v>07131</v>
      </c>
    </row>
    <row r="5412" spans="1:9">
      <c r="A5412" s="66"/>
      <c r="C5412" s="66">
        <v>7131</v>
      </c>
      <c r="D5412" s="2" t="s">
        <v>67</v>
      </c>
      <c r="E5412" s="22" t="s">
        <v>1153</v>
      </c>
      <c r="F5412" s="69" t="s">
        <v>68</v>
      </c>
      <c r="G5412" s="3">
        <v>3</v>
      </c>
      <c r="H5412" s="3"/>
      <c r="I5412" s="10" t="str">
        <f t="shared" si="84"/>
        <v>07131</v>
      </c>
    </row>
    <row r="5413" spans="1:9">
      <c r="A5413" s="66"/>
      <c r="C5413" s="66">
        <v>7131</v>
      </c>
      <c r="D5413" s="2" t="s">
        <v>69</v>
      </c>
      <c r="E5413" s="21" t="s">
        <v>1152</v>
      </c>
      <c r="F5413" s="69" t="s">
        <v>70</v>
      </c>
      <c r="G5413" s="3">
        <v>2</v>
      </c>
      <c r="H5413" s="3"/>
      <c r="I5413" s="10" t="str">
        <f t="shared" si="84"/>
        <v>07131</v>
      </c>
    </row>
    <row r="5414" spans="1:9">
      <c r="A5414" s="66"/>
      <c r="C5414" s="66">
        <v>7131</v>
      </c>
      <c r="E5414" s="71"/>
      <c r="F5414" s="69" t="s">
        <v>71</v>
      </c>
      <c r="G5414" s="3">
        <v>62</v>
      </c>
      <c r="H5414" s="3">
        <v>6038</v>
      </c>
      <c r="I5414" s="10" t="str">
        <f t="shared" si="84"/>
        <v>07131</v>
      </c>
    </row>
    <row r="5415" spans="1:9">
      <c r="A5415" s="65" t="s">
        <v>407</v>
      </c>
      <c r="B5415" s="2" t="s">
        <v>408</v>
      </c>
      <c r="C5415" s="65">
        <v>7132</v>
      </c>
      <c r="D5415" s="2" t="s">
        <v>9</v>
      </c>
      <c r="E5415" s="14" t="s">
        <v>1144</v>
      </c>
      <c r="F5415" s="69" t="s">
        <v>10</v>
      </c>
      <c r="G5415" s="3"/>
      <c r="H5415" s="3"/>
      <c r="I5415" s="10" t="str">
        <f t="shared" si="84"/>
        <v>07132</v>
      </c>
    </row>
    <row r="5416" spans="1:9">
      <c r="A5416" s="66"/>
      <c r="C5416" s="66">
        <v>7132</v>
      </c>
      <c r="D5416" s="2" t="s">
        <v>11</v>
      </c>
      <c r="E5416" s="14" t="s">
        <v>1144</v>
      </c>
      <c r="F5416" s="69" t="s">
        <v>12</v>
      </c>
      <c r="G5416" s="3"/>
      <c r="H5416" s="3"/>
      <c r="I5416" s="10" t="str">
        <f t="shared" si="84"/>
        <v>07132</v>
      </c>
    </row>
    <row r="5417" spans="1:9">
      <c r="A5417" s="66"/>
      <c r="C5417" s="66">
        <v>7132</v>
      </c>
      <c r="D5417" s="2" t="s">
        <v>13</v>
      </c>
      <c r="E5417" s="14" t="s">
        <v>1144</v>
      </c>
      <c r="F5417" s="69" t="s">
        <v>14</v>
      </c>
      <c r="G5417" s="3"/>
      <c r="H5417" s="3"/>
      <c r="I5417" s="10" t="str">
        <f t="shared" si="84"/>
        <v>07132</v>
      </c>
    </row>
    <row r="5418" spans="1:9">
      <c r="A5418" s="66"/>
      <c r="C5418" s="66">
        <v>7132</v>
      </c>
      <c r="D5418" s="2" t="s">
        <v>15</v>
      </c>
      <c r="E5418" s="15" t="s">
        <v>1145</v>
      </c>
      <c r="F5418" s="69" t="s">
        <v>16</v>
      </c>
      <c r="G5418" s="3"/>
      <c r="H5418" s="3"/>
      <c r="I5418" s="10" t="str">
        <f t="shared" si="84"/>
        <v>07132</v>
      </c>
    </row>
    <row r="5419" spans="1:9">
      <c r="A5419" s="66"/>
      <c r="C5419" s="66">
        <v>7132</v>
      </c>
      <c r="D5419" s="2" t="s">
        <v>17</v>
      </c>
      <c r="E5419" s="14" t="s">
        <v>1144</v>
      </c>
      <c r="F5419" s="69" t="s">
        <v>18</v>
      </c>
      <c r="G5419" s="3"/>
      <c r="H5419" s="3"/>
      <c r="I5419" s="10" t="str">
        <f t="shared" si="84"/>
        <v>07132</v>
      </c>
    </row>
    <row r="5420" spans="1:9">
      <c r="A5420" s="66"/>
      <c r="C5420" s="66">
        <v>7132</v>
      </c>
      <c r="D5420" s="2" t="s">
        <v>19</v>
      </c>
      <c r="E5420" s="14" t="s">
        <v>1144</v>
      </c>
      <c r="F5420" s="69" t="s">
        <v>20</v>
      </c>
      <c r="G5420" s="3"/>
      <c r="H5420" s="3"/>
      <c r="I5420" s="10" t="str">
        <f t="shared" si="84"/>
        <v>07132</v>
      </c>
    </row>
    <row r="5421" spans="1:9">
      <c r="A5421" s="66"/>
      <c r="C5421" s="66">
        <v>7132</v>
      </c>
      <c r="D5421" s="2" t="s">
        <v>21</v>
      </c>
      <c r="E5421" s="4"/>
      <c r="F5421" s="69" t="s">
        <v>22</v>
      </c>
      <c r="G5421" s="3">
        <v>142</v>
      </c>
      <c r="H5421" s="3">
        <v>12906</v>
      </c>
      <c r="I5421" s="10" t="str">
        <f t="shared" si="84"/>
        <v>07132</v>
      </c>
    </row>
    <row r="5422" spans="1:9">
      <c r="A5422" s="66"/>
      <c r="C5422" s="66">
        <v>7132</v>
      </c>
      <c r="D5422" s="2" t="s">
        <v>23</v>
      </c>
      <c r="E5422" s="17" t="s">
        <v>1147</v>
      </c>
      <c r="F5422" s="69" t="s">
        <v>24</v>
      </c>
      <c r="G5422" s="3">
        <v>5</v>
      </c>
      <c r="H5422" s="3">
        <v>101</v>
      </c>
      <c r="I5422" s="10" t="str">
        <f t="shared" si="84"/>
        <v>07132</v>
      </c>
    </row>
    <row r="5423" spans="1:9">
      <c r="A5423" s="66"/>
      <c r="C5423" s="66">
        <v>7132</v>
      </c>
      <c r="D5423" s="2" t="s">
        <v>25</v>
      </c>
      <c r="E5423" s="17" t="s">
        <v>1147</v>
      </c>
      <c r="F5423" s="69" t="s">
        <v>26</v>
      </c>
      <c r="G5423" s="3">
        <v>1</v>
      </c>
      <c r="H5423" s="3"/>
      <c r="I5423" s="10" t="str">
        <f t="shared" si="84"/>
        <v>07132</v>
      </c>
    </row>
    <row r="5424" spans="1:9">
      <c r="A5424" s="66"/>
      <c r="C5424" s="66">
        <v>7132</v>
      </c>
      <c r="D5424" s="2" t="s">
        <v>27</v>
      </c>
      <c r="E5424" s="17" t="s">
        <v>1147</v>
      </c>
      <c r="F5424" s="69" t="s">
        <v>28</v>
      </c>
      <c r="G5424" s="3"/>
      <c r="H5424" s="3"/>
      <c r="I5424" s="10" t="str">
        <f t="shared" si="84"/>
        <v>07132</v>
      </c>
    </row>
    <row r="5425" spans="1:9">
      <c r="A5425" s="66"/>
      <c r="C5425" s="66">
        <v>7132</v>
      </c>
      <c r="D5425" s="2" t="s">
        <v>29</v>
      </c>
      <c r="E5425" s="18" t="s">
        <v>1148</v>
      </c>
      <c r="F5425" s="69" t="s">
        <v>30</v>
      </c>
      <c r="G5425" s="3"/>
      <c r="H5425" s="3"/>
      <c r="I5425" s="10" t="str">
        <f t="shared" si="84"/>
        <v>07132</v>
      </c>
    </row>
    <row r="5426" spans="1:9">
      <c r="A5426" s="66"/>
      <c r="C5426" s="66">
        <v>7132</v>
      </c>
      <c r="D5426" s="2" t="s">
        <v>31</v>
      </c>
      <c r="E5426" s="18" t="s">
        <v>1148</v>
      </c>
      <c r="F5426" s="69" t="s">
        <v>32</v>
      </c>
      <c r="G5426" s="3"/>
      <c r="H5426" s="3"/>
      <c r="I5426" s="10" t="str">
        <f t="shared" si="84"/>
        <v>07132</v>
      </c>
    </row>
    <row r="5427" spans="1:9">
      <c r="A5427" s="66"/>
      <c r="C5427" s="66">
        <v>7132</v>
      </c>
      <c r="D5427" s="2" t="s">
        <v>33</v>
      </c>
      <c r="E5427" s="18" t="s">
        <v>1148</v>
      </c>
      <c r="F5427" s="69" t="s">
        <v>34</v>
      </c>
      <c r="G5427" s="3"/>
      <c r="H5427" s="3"/>
      <c r="I5427" s="10" t="str">
        <f t="shared" si="84"/>
        <v>07132</v>
      </c>
    </row>
    <row r="5428" spans="1:9">
      <c r="A5428" s="66"/>
      <c r="C5428" s="66">
        <v>7132</v>
      </c>
      <c r="D5428" s="2" t="s">
        <v>35</v>
      </c>
      <c r="E5428" s="19" t="s">
        <v>1150</v>
      </c>
      <c r="F5428" s="69" t="s">
        <v>36</v>
      </c>
      <c r="G5428" s="3">
        <v>6</v>
      </c>
      <c r="H5428" s="3">
        <v>452</v>
      </c>
      <c r="I5428" s="10" t="str">
        <f t="shared" si="84"/>
        <v>07132</v>
      </c>
    </row>
    <row r="5429" spans="1:9">
      <c r="A5429" s="66"/>
      <c r="C5429" s="66">
        <v>7132</v>
      </c>
      <c r="D5429" s="2" t="s">
        <v>37</v>
      </c>
      <c r="E5429" s="23" t="s">
        <v>1149</v>
      </c>
      <c r="F5429" s="69" t="s">
        <v>38</v>
      </c>
      <c r="G5429" s="3">
        <v>3</v>
      </c>
      <c r="H5429" s="3"/>
      <c r="I5429" s="10" t="str">
        <f t="shared" si="84"/>
        <v>07132</v>
      </c>
    </row>
    <row r="5430" spans="1:9">
      <c r="A5430" s="66"/>
      <c r="C5430" s="66">
        <v>7132</v>
      </c>
      <c r="D5430" s="2" t="s">
        <v>39</v>
      </c>
      <c r="E5430" s="23" t="s">
        <v>1149</v>
      </c>
      <c r="F5430" s="69" t="s">
        <v>40</v>
      </c>
      <c r="G5430" s="3">
        <v>4</v>
      </c>
      <c r="H5430" s="3"/>
      <c r="I5430" s="10" t="str">
        <f t="shared" si="84"/>
        <v>07132</v>
      </c>
    </row>
    <row r="5431" spans="1:9">
      <c r="A5431" s="66"/>
      <c r="C5431" s="66">
        <v>7132</v>
      </c>
      <c r="D5431" s="2" t="s">
        <v>41</v>
      </c>
      <c r="E5431" s="16" t="s">
        <v>1146</v>
      </c>
      <c r="F5431" s="69" t="s">
        <v>42</v>
      </c>
      <c r="G5431" s="3"/>
      <c r="H5431" s="3"/>
      <c r="I5431" s="10" t="str">
        <f t="shared" si="84"/>
        <v>07132</v>
      </c>
    </row>
    <row r="5432" spans="1:9">
      <c r="A5432" s="66"/>
      <c r="C5432" s="66">
        <v>7132</v>
      </c>
      <c r="D5432" s="2" t="s">
        <v>43</v>
      </c>
      <c r="E5432" s="16" t="s">
        <v>1146</v>
      </c>
      <c r="F5432" s="69" t="s">
        <v>44</v>
      </c>
      <c r="G5432" s="3">
        <v>1</v>
      </c>
      <c r="H5432" s="3"/>
      <c r="I5432" s="10" t="str">
        <f t="shared" si="84"/>
        <v>07132</v>
      </c>
    </row>
    <row r="5433" spans="1:9">
      <c r="A5433" s="66"/>
      <c r="C5433" s="66">
        <v>7132</v>
      </c>
      <c r="D5433" s="2" t="s">
        <v>45</v>
      </c>
      <c r="E5433" s="16" t="s">
        <v>1146</v>
      </c>
      <c r="F5433" s="69" t="s">
        <v>46</v>
      </c>
      <c r="G5433" s="3"/>
      <c r="H5433" s="3"/>
      <c r="I5433" s="10" t="str">
        <f t="shared" si="84"/>
        <v>07132</v>
      </c>
    </row>
    <row r="5434" spans="1:9">
      <c r="A5434" s="66"/>
      <c r="C5434" s="66">
        <v>7132</v>
      </c>
      <c r="D5434" s="2" t="s">
        <v>47</v>
      </c>
      <c r="E5434" s="16" t="s">
        <v>1146</v>
      </c>
      <c r="F5434" s="69" t="s">
        <v>48</v>
      </c>
      <c r="G5434" s="3">
        <v>9</v>
      </c>
      <c r="H5434" s="3">
        <v>638</v>
      </c>
      <c r="I5434" s="10" t="str">
        <f t="shared" si="84"/>
        <v>07132</v>
      </c>
    </row>
    <row r="5435" spans="1:9">
      <c r="A5435" s="66"/>
      <c r="C5435" s="66">
        <v>7132</v>
      </c>
      <c r="D5435" s="2" t="s">
        <v>49</v>
      </c>
      <c r="E5435" s="14" t="s">
        <v>1144</v>
      </c>
      <c r="F5435" s="69" t="s">
        <v>50</v>
      </c>
      <c r="G5435" s="3">
        <v>10</v>
      </c>
      <c r="H5435" s="3">
        <v>683</v>
      </c>
      <c r="I5435" s="10" t="str">
        <f t="shared" si="84"/>
        <v>07132</v>
      </c>
    </row>
    <row r="5436" spans="1:9">
      <c r="A5436" s="66"/>
      <c r="C5436" s="66">
        <v>7132</v>
      </c>
      <c r="D5436" s="2" t="s">
        <v>51</v>
      </c>
      <c r="E5436" s="15" t="s">
        <v>1145</v>
      </c>
      <c r="F5436" s="69" t="s">
        <v>52</v>
      </c>
      <c r="G5436" s="3">
        <v>6</v>
      </c>
      <c r="H5436" s="3">
        <v>173</v>
      </c>
      <c r="I5436" s="10" t="str">
        <f t="shared" si="84"/>
        <v>07132</v>
      </c>
    </row>
    <row r="5437" spans="1:9">
      <c r="A5437" s="66"/>
      <c r="C5437" s="66">
        <v>7132</v>
      </c>
      <c r="D5437" s="2" t="s">
        <v>53</v>
      </c>
      <c r="E5437" s="15" t="s">
        <v>1145</v>
      </c>
      <c r="F5437" s="69" t="s">
        <v>54</v>
      </c>
      <c r="G5437" s="3">
        <v>39</v>
      </c>
      <c r="H5437" s="3">
        <v>3329</v>
      </c>
      <c r="I5437" s="10" t="str">
        <f t="shared" si="84"/>
        <v>07132</v>
      </c>
    </row>
    <row r="5438" spans="1:9">
      <c r="A5438" s="66"/>
      <c r="C5438" s="66">
        <v>7132</v>
      </c>
      <c r="D5438" s="2" t="s">
        <v>55</v>
      </c>
      <c r="E5438" s="21" t="s">
        <v>1152</v>
      </c>
      <c r="F5438" s="69" t="s">
        <v>56</v>
      </c>
      <c r="G5438" s="3">
        <v>2</v>
      </c>
      <c r="H5438" s="3"/>
      <c r="I5438" s="10" t="str">
        <f t="shared" si="84"/>
        <v>07132</v>
      </c>
    </row>
    <row r="5439" spans="1:9">
      <c r="A5439" s="66"/>
      <c r="C5439" s="66">
        <v>7132</v>
      </c>
      <c r="D5439" s="2" t="s">
        <v>57</v>
      </c>
      <c r="E5439" s="21" t="s">
        <v>1152</v>
      </c>
      <c r="F5439" s="69" t="s">
        <v>58</v>
      </c>
      <c r="G5439" s="3">
        <v>14</v>
      </c>
      <c r="H5439" s="3">
        <v>2052</v>
      </c>
      <c r="I5439" s="10" t="str">
        <f t="shared" si="84"/>
        <v>07132</v>
      </c>
    </row>
    <row r="5440" spans="1:9">
      <c r="A5440" s="66"/>
      <c r="C5440" s="66">
        <v>7132</v>
      </c>
      <c r="D5440" s="2" t="s">
        <v>59</v>
      </c>
      <c r="E5440" s="21" t="s">
        <v>1152</v>
      </c>
      <c r="F5440" s="69" t="s">
        <v>60</v>
      </c>
      <c r="G5440" s="3">
        <v>28</v>
      </c>
      <c r="H5440" s="3">
        <v>2976</v>
      </c>
      <c r="I5440" s="10" t="str">
        <f t="shared" si="84"/>
        <v>07132</v>
      </c>
    </row>
    <row r="5441" spans="1:9">
      <c r="A5441" s="66"/>
      <c r="C5441" s="66">
        <v>7132</v>
      </c>
      <c r="D5441" s="2" t="s">
        <v>61</v>
      </c>
      <c r="E5441" s="20" t="s">
        <v>1151</v>
      </c>
      <c r="F5441" s="69" t="s">
        <v>62</v>
      </c>
      <c r="G5441" s="3">
        <v>4</v>
      </c>
      <c r="H5441" s="3">
        <v>807</v>
      </c>
      <c r="I5441" s="10" t="str">
        <f t="shared" si="84"/>
        <v>07132</v>
      </c>
    </row>
    <row r="5442" spans="1:9">
      <c r="A5442" s="66"/>
      <c r="C5442" s="66">
        <v>7132</v>
      </c>
      <c r="D5442" s="2" t="s">
        <v>63</v>
      </c>
      <c r="E5442" s="20" t="s">
        <v>1151</v>
      </c>
      <c r="F5442" s="69" t="s">
        <v>64</v>
      </c>
      <c r="G5442" s="3">
        <v>2</v>
      </c>
      <c r="H5442" s="3"/>
      <c r="I5442" s="10" t="str">
        <f t="shared" si="84"/>
        <v>07132</v>
      </c>
    </row>
    <row r="5443" spans="1:9">
      <c r="A5443" s="66"/>
      <c r="C5443" s="66">
        <v>7132</v>
      </c>
      <c r="D5443" s="2" t="s">
        <v>65</v>
      </c>
      <c r="E5443" s="19" t="s">
        <v>1150</v>
      </c>
      <c r="F5443" s="69" t="s">
        <v>66</v>
      </c>
      <c r="G5443" s="3">
        <v>3</v>
      </c>
      <c r="H5443" s="3"/>
      <c r="I5443" s="10" t="str">
        <f t="shared" si="84"/>
        <v>07132</v>
      </c>
    </row>
    <row r="5444" spans="1:9">
      <c r="A5444" s="66"/>
      <c r="C5444" s="66">
        <v>7132</v>
      </c>
      <c r="D5444" s="2" t="s">
        <v>67</v>
      </c>
      <c r="E5444" s="22" t="s">
        <v>1153</v>
      </c>
      <c r="F5444" s="69" t="s">
        <v>68</v>
      </c>
      <c r="G5444" s="3"/>
      <c r="H5444" s="3"/>
      <c r="I5444" s="10" t="str">
        <f t="shared" si="84"/>
        <v>07132</v>
      </c>
    </row>
    <row r="5445" spans="1:9">
      <c r="A5445" s="66"/>
      <c r="C5445" s="66">
        <v>7132</v>
      </c>
      <c r="D5445" s="2" t="s">
        <v>69</v>
      </c>
      <c r="E5445" s="21" t="s">
        <v>1152</v>
      </c>
      <c r="F5445" s="69" t="s">
        <v>70</v>
      </c>
      <c r="G5445" s="3">
        <v>5</v>
      </c>
      <c r="H5445" s="3">
        <v>316</v>
      </c>
      <c r="I5445" s="10" t="str">
        <f t="shared" si="84"/>
        <v>07132</v>
      </c>
    </row>
    <row r="5446" spans="1:9">
      <c r="A5446" s="66"/>
      <c r="C5446" s="66">
        <v>7132</v>
      </c>
      <c r="E5446" s="71"/>
      <c r="F5446" s="69" t="s">
        <v>71</v>
      </c>
      <c r="G5446" s="3">
        <v>142</v>
      </c>
      <c r="H5446" s="3">
        <v>12906</v>
      </c>
      <c r="I5446" s="10" t="str">
        <f t="shared" si="84"/>
        <v>07132</v>
      </c>
    </row>
    <row r="5447" spans="1:9">
      <c r="A5447" s="65" t="s">
        <v>409</v>
      </c>
      <c r="B5447" s="2" t="s">
        <v>410</v>
      </c>
      <c r="C5447" s="65">
        <v>7133</v>
      </c>
      <c r="D5447" s="2" t="s">
        <v>9</v>
      </c>
      <c r="E5447" s="14" t="s">
        <v>1144</v>
      </c>
      <c r="F5447" s="69" t="s">
        <v>10</v>
      </c>
      <c r="G5447" s="3">
        <v>6</v>
      </c>
      <c r="H5447" s="3">
        <v>87</v>
      </c>
      <c r="I5447" s="10" t="str">
        <f t="shared" si="84"/>
        <v>07133</v>
      </c>
    </row>
    <row r="5448" spans="1:9">
      <c r="A5448" s="66"/>
      <c r="C5448" s="66">
        <v>7133</v>
      </c>
      <c r="D5448" s="2" t="s">
        <v>11</v>
      </c>
      <c r="E5448" s="14" t="s">
        <v>1144</v>
      </c>
      <c r="F5448" s="69" t="s">
        <v>12</v>
      </c>
      <c r="G5448" s="3"/>
      <c r="H5448" s="3"/>
      <c r="I5448" s="10" t="str">
        <f t="shared" si="84"/>
        <v>07133</v>
      </c>
    </row>
    <row r="5449" spans="1:9">
      <c r="A5449" s="66"/>
      <c r="C5449" s="66">
        <v>7133</v>
      </c>
      <c r="D5449" s="2" t="s">
        <v>13</v>
      </c>
      <c r="E5449" s="14" t="s">
        <v>1144</v>
      </c>
      <c r="F5449" s="69" t="s">
        <v>14</v>
      </c>
      <c r="G5449" s="3"/>
      <c r="H5449" s="3"/>
      <c r="I5449" s="10" t="str">
        <f t="shared" ref="I5449:I5512" si="85">IF(A5449="",I5448,A5449)</f>
        <v>07133</v>
      </c>
    </row>
    <row r="5450" spans="1:9">
      <c r="A5450" s="66"/>
      <c r="C5450" s="66">
        <v>7133</v>
      </c>
      <c r="D5450" s="2" t="s">
        <v>15</v>
      </c>
      <c r="E5450" s="15" t="s">
        <v>1145</v>
      </c>
      <c r="F5450" s="69" t="s">
        <v>16</v>
      </c>
      <c r="G5450" s="3"/>
      <c r="H5450" s="3"/>
      <c r="I5450" s="10" t="str">
        <f t="shared" si="85"/>
        <v>07133</v>
      </c>
    </row>
    <row r="5451" spans="1:9">
      <c r="A5451" s="66"/>
      <c r="C5451" s="66">
        <v>7133</v>
      </c>
      <c r="D5451" s="2" t="s">
        <v>17</v>
      </c>
      <c r="E5451" s="14" t="s">
        <v>1144</v>
      </c>
      <c r="F5451" s="69" t="s">
        <v>18</v>
      </c>
      <c r="G5451" s="3">
        <v>6</v>
      </c>
      <c r="H5451" s="3">
        <v>87</v>
      </c>
      <c r="I5451" s="10" t="str">
        <f t="shared" si="85"/>
        <v>07133</v>
      </c>
    </row>
    <row r="5452" spans="1:9">
      <c r="A5452" s="66"/>
      <c r="C5452" s="66">
        <v>7133</v>
      </c>
      <c r="D5452" s="2" t="s">
        <v>19</v>
      </c>
      <c r="E5452" s="14" t="s">
        <v>1144</v>
      </c>
      <c r="F5452" s="69" t="s">
        <v>20</v>
      </c>
      <c r="G5452" s="3"/>
      <c r="H5452" s="3"/>
      <c r="I5452" s="10" t="str">
        <f t="shared" si="85"/>
        <v>07133</v>
      </c>
    </row>
    <row r="5453" spans="1:9">
      <c r="A5453" s="66"/>
      <c r="C5453" s="66">
        <v>7133</v>
      </c>
      <c r="D5453" s="2" t="s">
        <v>21</v>
      </c>
      <c r="E5453" s="4"/>
      <c r="F5453" s="69" t="s">
        <v>22</v>
      </c>
      <c r="G5453" s="3">
        <v>77</v>
      </c>
      <c r="H5453" s="3">
        <v>10375</v>
      </c>
      <c r="I5453" s="10" t="str">
        <f t="shared" si="85"/>
        <v>07133</v>
      </c>
    </row>
    <row r="5454" spans="1:9">
      <c r="A5454" s="66"/>
      <c r="C5454" s="66">
        <v>7133</v>
      </c>
      <c r="D5454" s="2" t="s">
        <v>23</v>
      </c>
      <c r="E5454" s="17" t="s">
        <v>1147</v>
      </c>
      <c r="F5454" s="69" t="s">
        <v>24</v>
      </c>
      <c r="G5454" s="3">
        <v>5</v>
      </c>
      <c r="H5454" s="3"/>
      <c r="I5454" s="10" t="str">
        <f t="shared" si="85"/>
        <v>07133</v>
      </c>
    </row>
    <row r="5455" spans="1:9">
      <c r="A5455" s="66"/>
      <c r="C5455" s="66">
        <v>7133</v>
      </c>
      <c r="D5455" s="2" t="s">
        <v>25</v>
      </c>
      <c r="E5455" s="17" t="s">
        <v>1147</v>
      </c>
      <c r="F5455" s="69" t="s">
        <v>26</v>
      </c>
      <c r="G5455" s="3">
        <v>1</v>
      </c>
      <c r="H5455" s="3"/>
      <c r="I5455" s="10" t="str">
        <f t="shared" si="85"/>
        <v>07133</v>
      </c>
    </row>
    <row r="5456" spans="1:9">
      <c r="A5456" s="66"/>
      <c r="C5456" s="66">
        <v>7133</v>
      </c>
      <c r="D5456" s="2" t="s">
        <v>27</v>
      </c>
      <c r="E5456" s="17" t="s">
        <v>1147</v>
      </c>
      <c r="F5456" s="69" t="s">
        <v>28</v>
      </c>
      <c r="G5456" s="3"/>
      <c r="H5456" s="3"/>
      <c r="I5456" s="10" t="str">
        <f t="shared" si="85"/>
        <v>07133</v>
      </c>
    </row>
    <row r="5457" spans="1:9">
      <c r="A5457" s="66"/>
      <c r="C5457" s="66">
        <v>7133</v>
      </c>
      <c r="D5457" s="2" t="s">
        <v>29</v>
      </c>
      <c r="E5457" s="18" t="s">
        <v>1148</v>
      </c>
      <c r="F5457" s="69" t="s">
        <v>30</v>
      </c>
      <c r="G5457" s="3"/>
      <c r="H5457" s="3"/>
      <c r="I5457" s="10" t="str">
        <f t="shared" si="85"/>
        <v>07133</v>
      </c>
    </row>
    <row r="5458" spans="1:9">
      <c r="A5458" s="66"/>
      <c r="C5458" s="66">
        <v>7133</v>
      </c>
      <c r="D5458" s="2" t="s">
        <v>31</v>
      </c>
      <c r="E5458" s="18" t="s">
        <v>1148</v>
      </c>
      <c r="F5458" s="69" t="s">
        <v>32</v>
      </c>
      <c r="G5458" s="3"/>
      <c r="H5458" s="3"/>
      <c r="I5458" s="10" t="str">
        <f t="shared" si="85"/>
        <v>07133</v>
      </c>
    </row>
    <row r="5459" spans="1:9">
      <c r="A5459" s="66"/>
      <c r="C5459" s="66">
        <v>7133</v>
      </c>
      <c r="D5459" s="2" t="s">
        <v>33</v>
      </c>
      <c r="E5459" s="18" t="s">
        <v>1148</v>
      </c>
      <c r="F5459" s="69" t="s">
        <v>34</v>
      </c>
      <c r="G5459" s="3"/>
      <c r="H5459" s="3"/>
      <c r="I5459" s="10" t="str">
        <f t="shared" si="85"/>
        <v>07133</v>
      </c>
    </row>
    <row r="5460" spans="1:9">
      <c r="A5460" s="66"/>
      <c r="C5460" s="66">
        <v>7133</v>
      </c>
      <c r="D5460" s="2" t="s">
        <v>35</v>
      </c>
      <c r="E5460" s="19" t="s">
        <v>1150</v>
      </c>
      <c r="F5460" s="69" t="s">
        <v>36</v>
      </c>
      <c r="G5460" s="3">
        <v>1</v>
      </c>
      <c r="H5460" s="3"/>
      <c r="I5460" s="10" t="str">
        <f t="shared" si="85"/>
        <v>07133</v>
      </c>
    </row>
    <row r="5461" spans="1:9">
      <c r="A5461" s="66"/>
      <c r="C5461" s="66">
        <v>7133</v>
      </c>
      <c r="D5461" s="2" t="s">
        <v>37</v>
      </c>
      <c r="E5461" s="23" t="s">
        <v>1149</v>
      </c>
      <c r="F5461" s="69" t="s">
        <v>38</v>
      </c>
      <c r="G5461" s="3">
        <v>2</v>
      </c>
      <c r="H5461" s="3"/>
      <c r="I5461" s="10" t="str">
        <f t="shared" si="85"/>
        <v>07133</v>
      </c>
    </row>
    <row r="5462" spans="1:9">
      <c r="A5462" s="66"/>
      <c r="C5462" s="66">
        <v>7133</v>
      </c>
      <c r="D5462" s="2" t="s">
        <v>39</v>
      </c>
      <c r="E5462" s="23" t="s">
        <v>1149</v>
      </c>
      <c r="F5462" s="69" t="s">
        <v>40</v>
      </c>
      <c r="G5462" s="3">
        <v>2</v>
      </c>
      <c r="H5462" s="3"/>
      <c r="I5462" s="10" t="str">
        <f t="shared" si="85"/>
        <v>07133</v>
      </c>
    </row>
    <row r="5463" spans="1:9">
      <c r="A5463" s="66"/>
      <c r="C5463" s="66">
        <v>7133</v>
      </c>
      <c r="D5463" s="2" t="s">
        <v>41</v>
      </c>
      <c r="E5463" s="16" t="s">
        <v>1146</v>
      </c>
      <c r="F5463" s="69" t="s">
        <v>42</v>
      </c>
      <c r="G5463" s="3"/>
      <c r="H5463" s="3"/>
      <c r="I5463" s="10" t="str">
        <f t="shared" si="85"/>
        <v>07133</v>
      </c>
    </row>
    <row r="5464" spans="1:9">
      <c r="A5464" s="66"/>
      <c r="C5464" s="66">
        <v>7133</v>
      </c>
      <c r="D5464" s="2" t="s">
        <v>43</v>
      </c>
      <c r="E5464" s="16" t="s">
        <v>1146</v>
      </c>
      <c r="F5464" s="69" t="s">
        <v>44</v>
      </c>
      <c r="G5464" s="3">
        <v>14</v>
      </c>
      <c r="H5464" s="3">
        <v>1672</v>
      </c>
      <c r="I5464" s="10" t="str">
        <f t="shared" si="85"/>
        <v>07133</v>
      </c>
    </row>
    <row r="5465" spans="1:9">
      <c r="A5465" s="66"/>
      <c r="C5465" s="66">
        <v>7133</v>
      </c>
      <c r="D5465" s="2" t="s">
        <v>45</v>
      </c>
      <c r="E5465" s="16" t="s">
        <v>1146</v>
      </c>
      <c r="F5465" s="69" t="s">
        <v>46</v>
      </c>
      <c r="G5465" s="3"/>
      <c r="H5465" s="3"/>
      <c r="I5465" s="10" t="str">
        <f t="shared" si="85"/>
        <v>07133</v>
      </c>
    </row>
    <row r="5466" spans="1:9">
      <c r="A5466" s="66"/>
      <c r="C5466" s="66">
        <v>7133</v>
      </c>
      <c r="D5466" s="2" t="s">
        <v>47</v>
      </c>
      <c r="E5466" s="16" t="s">
        <v>1146</v>
      </c>
      <c r="F5466" s="69" t="s">
        <v>48</v>
      </c>
      <c r="G5466" s="3">
        <v>11</v>
      </c>
      <c r="H5466" s="3">
        <v>2648</v>
      </c>
      <c r="I5466" s="10" t="str">
        <f t="shared" si="85"/>
        <v>07133</v>
      </c>
    </row>
    <row r="5467" spans="1:9">
      <c r="A5467" s="66"/>
      <c r="C5467" s="66">
        <v>7133</v>
      </c>
      <c r="D5467" s="2" t="s">
        <v>49</v>
      </c>
      <c r="E5467" s="14" t="s">
        <v>1144</v>
      </c>
      <c r="F5467" s="69" t="s">
        <v>50</v>
      </c>
      <c r="G5467" s="3">
        <v>4</v>
      </c>
      <c r="H5467" s="3"/>
      <c r="I5467" s="10" t="str">
        <f t="shared" si="85"/>
        <v>07133</v>
      </c>
    </row>
    <row r="5468" spans="1:9">
      <c r="A5468" s="66"/>
      <c r="C5468" s="66">
        <v>7133</v>
      </c>
      <c r="D5468" s="2" t="s">
        <v>51</v>
      </c>
      <c r="E5468" s="15" t="s">
        <v>1145</v>
      </c>
      <c r="F5468" s="69" t="s">
        <v>52</v>
      </c>
      <c r="G5468" s="3"/>
      <c r="H5468" s="3"/>
      <c r="I5468" s="10" t="str">
        <f t="shared" si="85"/>
        <v>07133</v>
      </c>
    </row>
    <row r="5469" spans="1:9">
      <c r="A5469" s="66"/>
      <c r="C5469" s="66">
        <v>7133</v>
      </c>
      <c r="D5469" s="2" t="s">
        <v>53</v>
      </c>
      <c r="E5469" s="15" t="s">
        <v>1145</v>
      </c>
      <c r="F5469" s="69" t="s">
        <v>54</v>
      </c>
      <c r="G5469" s="3">
        <v>15</v>
      </c>
      <c r="H5469" s="3">
        <v>1352</v>
      </c>
      <c r="I5469" s="10" t="str">
        <f t="shared" si="85"/>
        <v>07133</v>
      </c>
    </row>
    <row r="5470" spans="1:9">
      <c r="A5470" s="66"/>
      <c r="C5470" s="66">
        <v>7133</v>
      </c>
      <c r="D5470" s="2" t="s">
        <v>55</v>
      </c>
      <c r="E5470" s="21" t="s">
        <v>1152</v>
      </c>
      <c r="F5470" s="69" t="s">
        <v>56</v>
      </c>
      <c r="G5470" s="3">
        <v>4</v>
      </c>
      <c r="H5470" s="3"/>
      <c r="I5470" s="10" t="str">
        <f t="shared" si="85"/>
        <v>07133</v>
      </c>
    </row>
    <row r="5471" spans="1:9">
      <c r="A5471" s="66"/>
      <c r="C5471" s="66">
        <v>7133</v>
      </c>
      <c r="D5471" s="2" t="s">
        <v>57</v>
      </c>
      <c r="E5471" s="21" t="s">
        <v>1152</v>
      </c>
      <c r="F5471" s="69" t="s">
        <v>58</v>
      </c>
      <c r="G5471" s="3">
        <v>1</v>
      </c>
      <c r="H5471" s="3"/>
      <c r="I5471" s="10" t="str">
        <f t="shared" si="85"/>
        <v>07133</v>
      </c>
    </row>
    <row r="5472" spans="1:9">
      <c r="A5472" s="66"/>
      <c r="C5472" s="66">
        <v>7133</v>
      </c>
      <c r="D5472" s="2" t="s">
        <v>59</v>
      </c>
      <c r="E5472" s="21" t="s">
        <v>1152</v>
      </c>
      <c r="F5472" s="69" t="s">
        <v>60</v>
      </c>
      <c r="G5472" s="3">
        <v>12</v>
      </c>
      <c r="H5472" s="3">
        <v>2374</v>
      </c>
      <c r="I5472" s="10" t="str">
        <f t="shared" si="85"/>
        <v>07133</v>
      </c>
    </row>
    <row r="5473" spans="1:9">
      <c r="A5473" s="66"/>
      <c r="C5473" s="66">
        <v>7133</v>
      </c>
      <c r="D5473" s="2" t="s">
        <v>61</v>
      </c>
      <c r="E5473" s="20" t="s">
        <v>1151</v>
      </c>
      <c r="F5473" s="69" t="s">
        <v>62</v>
      </c>
      <c r="G5473" s="3"/>
      <c r="H5473" s="3"/>
      <c r="I5473" s="10" t="str">
        <f t="shared" si="85"/>
        <v>07133</v>
      </c>
    </row>
    <row r="5474" spans="1:9">
      <c r="A5474" s="66"/>
      <c r="C5474" s="66">
        <v>7133</v>
      </c>
      <c r="D5474" s="2" t="s">
        <v>63</v>
      </c>
      <c r="E5474" s="20" t="s">
        <v>1151</v>
      </c>
      <c r="F5474" s="69" t="s">
        <v>64</v>
      </c>
      <c r="G5474" s="3"/>
      <c r="H5474" s="3"/>
      <c r="I5474" s="10" t="str">
        <f t="shared" si="85"/>
        <v>07133</v>
      </c>
    </row>
    <row r="5475" spans="1:9">
      <c r="A5475" s="66"/>
      <c r="C5475" s="66">
        <v>7133</v>
      </c>
      <c r="D5475" s="2" t="s">
        <v>65</v>
      </c>
      <c r="E5475" s="19" t="s">
        <v>1150</v>
      </c>
      <c r="F5475" s="69" t="s">
        <v>66</v>
      </c>
      <c r="G5475" s="3">
        <v>2</v>
      </c>
      <c r="H5475" s="3"/>
      <c r="I5475" s="10" t="str">
        <f t="shared" si="85"/>
        <v>07133</v>
      </c>
    </row>
    <row r="5476" spans="1:9">
      <c r="A5476" s="66"/>
      <c r="C5476" s="66">
        <v>7133</v>
      </c>
      <c r="D5476" s="2" t="s">
        <v>67</v>
      </c>
      <c r="E5476" s="22" t="s">
        <v>1153</v>
      </c>
      <c r="F5476" s="69" t="s">
        <v>68</v>
      </c>
      <c r="G5476" s="3"/>
      <c r="H5476" s="3"/>
      <c r="I5476" s="10" t="str">
        <f t="shared" si="85"/>
        <v>07133</v>
      </c>
    </row>
    <row r="5477" spans="1:9">
      <c r="A5477" s="66"/>
      <c r="C5477" s="66">
        <v>7133</v>
      </c>
      <c r="D5477" s="2" t="s">
        <v>69</v>
      </c>
      <c r="E5477" s="21" t="s">
        <v>1152</v>
      </c>
      <c r="F5477" s="69" t="s">
        <v>70</v>
      </c>
      <c r="G5477" s="3">
        <v>3</v>
      </c>
      <c r="H5477" s="3">
        <v>104</v>
      </c>
      <c r="I5477" s="10" t="str">
        <f t="shared" si="85"/>
        <v>07133</v>
      </c>
    </row>
    <row r="5478" spans="1:9">
      <c r="A5478" s="66"/>
      <c r="C5478" s="66">
        <v>7133</v>
      </c>
      <c r="E5478" s="71"/>
      <c r="F5478" s="69" t="s">
        <v>71</v>
      </c>
      <c r="G5478" s="3">
        <v>83</v>
      </c>
      <c r="H5478" s="3">
        <v>10462</v>
      </c>
      <c r="I5478" s="10" t="str">
        <f t="shared" si="85"/>
        <v>07133</v>
      </c>
    </row>
    <row r="5479" spans="1:9">
      <c r="A5479" s="65" t="s">
        <v>411</v>
      </c>
      <c r="B5479" s="2" t="s">
        <v>412</v>
      </c>
      <c r="C5479" s="65">
        <v>7134</v>
      </c>
      <c r="D5479" s="2" t="s">
        <v>9</v>
      </c>
      <c r="E5479" s="14" t="s">
        <v>1144</v>
      </c>
      <c r="F5479" s="69" t="s">
        <v>10</v>
      </c>
      <c r="G5479" s="3">
        <v>1</v>
      </c>
      <c r="H5479" s="3"/>
      <c r="I5479" s="10" t="str">
        <f t="shared" si="85"/>
        <v>07134</v>
      </c>
    </row>
    <row r="5480" spans="1:9">
      <c r="A5480" s="66"/>
      <c r="C5480" s="66">
        <v>7134</v>
      </c>
      <c r="D5480" s="2" t="s">
        <v>11</v>
      </c>
      <c r="E5480" s="14" t="s">
        <v>1144</v>
      </c>
      <c r="F5480" s="69" t="s">
        <v>12</v>
      </c>
      <c r="G5480" s="3"/>
      <c r="H5480" s="3"/>
      <c r="I5480" s="10" t="str">
        <f t="shared" si="85"/>
        <v>07134</v>
      </c>
    </row>
    <row r="5481" spans="1:9">
      <c r="A5481" s="66"/>
      <c r="C5481" s="66">
        <v>7134</v>
      </c>
      <c r="D5481" s="2" t="s">
        <v>13</v>
      </c>
      <c r="E5481" s="14" t="s">
        <v>1144</v>
      </c>
      <c r="F5481" s="69" t="s">
        <v>14</v>
      </c>
      <c r="G5481" s="3"/>
      <c r="H5481" s="3"/>
      <c r="I5481" s="10" t="str">
        <f t="shared" si="85"/>
        <v>07134</v>
      </c>
    </row>
    <row r="5482" spans="1:9">
      <c r="A5482" s="66"/>
      <c r="C5482" s="66">
        <v>7134</v>
      </c>
      <c r="D5482" s="2" t="s">
        <v>15</v>
      </c>
      <c r="E5482" s="15" t="s">
        <v>1145</v>
      </c>
      <c r="F5482" s="69" t="s">
        <v>16</v>
      </c>
      <c r="G5482" s="3"/>
      <c r="H5482" s="3"/>
      <c r="I5482" s="10" t="str">
        <f t="shared" si="85"/>
        <v>07134</v>
      </c>
    </row>
    <row r="5483" spans="1:9">
      <c r="A5483" s="66"/>
      <c r="C5483" s="66">
        <v>7134</v>
      </c>
      <c r="D5483" s="2" t="s">
        <v>17</v>
      </c>
      <c r="E5483" s="14" t="s">
        <v>1144</v>
      </c>
      <c r="F5483" s="69" t="s">
        <v>18</v>
      </c>
      <c r="G5483" s="3">
        <v>1</v>
      </c>
      <c r="H5483" s="3"/>
      <c r="I5483" s="10" t="str">
        <f t="shared" si="85"/>
        <v>07134</v>
      </c>
    </row>
    <row r="5484" spans="1:9">
      <c r="A5484" s="66"/>
      <c r="C5484" s="66">
        <v>7134</v>
      </c>
      <c r="D5484" s="2" t="s">
        <v>19</v>
      </c>
      <c r="E5484" s="14" t="s">
        <v>1144</v>
      </c>
      <c r="F5484" s="69" t="s">
        <v>20</v>
      </c>
      <c r="G5484" s="3"/>
      <c r="H5484" s="3"/>
      <c r="I5484" s="10" t="str">
        <f t="shared" si="85"/>
        <v>07134</v>
      </c>
    </row>
    <row r="5485" spans="1:9">
      <c r="A5485" s="66"/>
      <c r="C5485" s="66">
        <v>7134</v>
      </c>
      <c r="D5485" s="2" t="s">
        <v>21</v>
      </c>
      <c r="E5485" s="4"/>
      <c r="F5485" s="69" t="s">
        <v>22</v>
      </c>
      <c r="G5485" s="3">
        <v>67</v>
      </c>
      <c r="H5485" s="3"/>
      <c r="I5485" s="10" t="str">
        <f t="shared" si="85"/>
        <v>07134</v>
      </c>
    </row>
    <row r="5486" spans="1:9">
      <c r="A5486" s="66"/>
      <c r="C5486" s="66">
        <v>7134</v>
      </c>
      <c r="D5486" s="2" t="s">
        <v>23</v>
      </c>
      <c r="E5486" s="17" t="s">
        <v>1147</v>
      </c>
      <c r="F5486" s="69" t="s">
        <v>24</v>
      </c>
      <c r="G5486" s="3">
        <v>5</v>
      </c>
      <c r="H5486" s="3">
        <v>102</v>
      </c>
      <c r="I5486" s="10" t="str">
        <f t="shared" si="85"/>
        <v>07134</v>
      </c>
    </row>
    <row r="5487" spans="1:9">
      <c r="A5487" s="66"/>
      <c r="C5487" s="66">
        <v>7134</v>
      </c>
      <c r="D5487" s="2" t="s">
        <v>25</v>
      </c>
      <c r="E5487" s="17" t="s">
        <v>1147</v>
      </c>
      <c r="F5487" s="69" t="s">
        <v>26</v>
      </c>
      <c r="G5487" s="3">
        <v>3</v>
      </c>
      <c r="H5487" s="3"/>
      <c r="I5487" s="10" t="str">
        <f t="shared" si="85"/>
        <v>07134</v>
      </c>
    </row>
    <row r="5488" spans="1:9">
      <c r="A5488" s="66"/>
      <c r="C5488" s="66">
        <v>7134</v>
      </c>
      <c r="D5488" s="2" t="s">
        <v>27</v>
      </c>
      <c r="E5488" s="17" t="s">
        <v>1147</v>
      </c>
      <c r="F5488" s="69" t="s">
        <v>28</v>
      </c>
      <c r="G5488" s="3"/>
      <c r="H5488" s="3"/>
      <c r="I5488" s="10" t="str">
        <f t="shared" si="85"/>
        <v>07134</v>
      </c>
    </row>
    <row r="5489" spans="1:9">
      <c r="A5489" s="66"/>
      <c r="C5489" s="66">
        <v>7134</v>
      </c>
      <c r="D5489" s="2" t="s">
        <v>29</v>
      </c>
      <c r="E5489" s="18" t="s">
        <v>1148</v>
      </c>
      <c r="F5489" s="69" t="s">
        <v>30</v>
      </c>
      <c r="G5489" s="3"/>
      <c r="H5489" s="3"/>
      <c r="I5489" s="10" t="str">
        <f t="shared" si="85"/>
        <v>07134</v>
      </c>
    </row>
    <row r="5490" spans="1:9">
      <c r="A5490" s="66"/>
      <c r="C5490" s="66">
        <v>7134</v>
      </c>
      <c r="D5490" s="2" t="s">
        <v>31</v>
      </c>
      <c r="E5490" s="18" t="s">
        <v>1148</v>
      </c>
      <c r="F5490" s="69" t="s">
        <v>32</v>
      </c>
      <c r="G5490" s="3"/>
      <c r="H5490" s="3"/>
      <c r="I5490" s="10" t="str">
        <f t="shared" si="85"/>
        <v>07134</v>
      </c>
    </row>
    <row r="5491" spans="1:9">
      <c r="A5491" s="66"/>
      <c r="C5491" s="66">
        <v>7134</v>
      </c>
      <c r="D5491" s="2" t="s">
        <v>33</v>
      </c>
      <c r="E5491" s="18" t="s">
        <v>1148</v>
      </c>
      <c r="F5491" s="69" t="s">
        <v>34</v>
      </c>
      <c r="G5491" s="3"/>
      <c r="H5491" s="3"/>
      <c r="I5491" s="10" t="str">
        <f t="shared" si="85"/>
        <v>07134</v>
      </c>
    </row>
    <row r="5492" spans="1:9">
      <c r="A5492" s="66"/>
      <c r="C5492" s="66">
        <v>7134</v>
      </c>
      <c r="D5492" s="2" t="s">
        <v>35</v>
      </c>
      <c r="E5492" s="19" t="s">
        <v>1150</v>
      </c>
      <c r="F5492" s="69" t="s">
        <v>36</v>
      </c>
      <c r="G5492" s="3"/>
      <c r="H5492" s="3"/>
      <c r="I5492" s="10" t="str">
        <f t="shared" si="85"/>
        <v>07134</v>
      </c>
    </row>
    <row r="5493" spans="1:9">
      <c r="A5493" s="66"/>
      <c r="C5493" s="66">
        <v>7134</v>
      </c>
      <c r="D5493" s="2" t="s">
        <v>37</v>
      </c>
      <c r="E5493" s="23" t="s">
        <v>1149</v>
      </c>
      <c r="F5493" s="69" t="s">
        <v>38</v>
      </c>
      <c r="G5493" s="3">
        <v>1</v>
      </c>
      <c r="H5493" s="3"/>
      <c r="I5493" s="10" t="str">
        <f t="shared" si="85"/>
        <v>07134</v>
      </c>
    </row>
    <row r="5494" spans="1:9">
      <c r="A5494" s="66"/>
      <c r="C5494" s="66">
        <v>7134</v>
      </c>
      <c r="D5494" s="2" t="s">
        <v>39</v>
      </c>
      <c r="E5494" s="23" t="s">
        <v>1149</v>
      </c>
      <c r="F5494" s="69" t="s">
        <v>40</v>
      </c>
      <c r="G5494" s="3"/>
      <c r="H5494" s="3"/>
      <c r="I5494" s="10" t="str">
        <f t="shared" si="85"/>
        <v>07134</v>
      </c>
    </row>
    <row r="5495" spans="1:9">
      <c r="A5495" s="66"/>
      <c r="C5495" s="66">
        <v>7134</v>
      </c>
      <c r="D5495" s="2" t="s">
        <v>41</v>
      </c>
      <c r="E5495" s="16" t="s">
        <v>1146</v>
      </c>
      <c r="F5495" s="69" t="s">
        <v>42</v>
      </c>
      <c r="G5495" s="3"/>
      <c r="H5495" s="3"/>
      <c r="I5495" s="10" t="str">
        <f t="shared" si="85"/>
        <v>07134</v>
      </c>
    </row>
    <row r="5496" spans="1:9">
      <c r="A5496" s="66"/>
      <c r="C5496" s="66">
        <v>7134</v>
      </c>
      <c r="D5496" s="2" t="s">
        <v>43</v>
      </c>
      <c r="E5496" s="16" t="s">
        <v>1146</v>
      </c>
      <c r="F5496" s="69" t="s">
        <v>44</v>
      </c>
      <c r="G5496" s="3"/>
      <c r="H5496" s="3"/>
      <c r="I5496" s="10" t="str">
        <f t="shared" si="85"/>
        <v>07134</v>
      </c>
    </row>
    <row r="5497" spans="1:9">
      <c r="A5497" s="66"/>
      <c r="C5497" s="66">
        <v>7134</v>
      </c>
      <c r="D5497" s="2" t="s">
        <v>45</v>
      </c>
      <c r="E5497" s="16" t="s">
        <v>1146</v>
      </c>
      <c r="F5497" s="69" t="s">
        <v>46</v>
      </c>
      <c r="G5497" s="3"/>
      <c r="H5497" s="3"/>
      <c r="I5497" s="10" t="str">
        <f t="shared" si="85"/>
        <v>07134</v>
      </c>
    </row>
    <row r="5498" spans="1:9">
      <c r="A5498" s="66"/>
      <c r="C5498" s="66">
        <v>7134</v>
      </c>
      <c r="D5498" s="2" t="s">
        <v>47</v>
      </c>
      <c r="E5498" s="16" t="s">
        <v>1146</v>
      </c>
      <c r="F5498" s="69" t="s">
        <v>48</v>
      </c>
      <c r="G5498" s="3">
        <v>6</v>
      </c>
      <c r="H5498" s="3">
        <v>725</v>
      </c>
      <c r="I5498" s="10" t="str">
        <f t="shared" si="85"/>
        <v>07134</v>
      </c>
    </row>
    <row r="5499" spans="1:9">
      <c r="A5499" s="66"/>
      <c r="C5499" s="66">
        <v>7134</v>
      </c>
      <c r="D5499" s="2" t="s">
        <v>49</v>
      </c>
      <c r="E5499" s="14" t="s">
        <v>1144</v>
      </c>
      <c r="F5499" s="69" t="s">
        <v>50</v>
      </c>
      <c r="G5499" s="3">
        <v>8</v>
      </c>
      <c r="H5499" s="3"/>
      <c r="I5499" s="10" t="str">
        <f t="shared" si="85"/>
        <v>07134</v>
      </c>
    </row>
    <row r="5500" spans="1:9">
      <c r="A5500" s="66"/>
      <c r="C5500" s="66">
        <v>7134</v>
      </c>
      <c r="D5500" s="2" t="s">
        <v>51</v>
      </c>
      <c r="E5500" s="15" t="s">
        <v>1145</v>
      </c>
      <c r="F5500" s="69" t="s">
        <v>52</v>
      </c>
      <c r="G5500" s="3">
        <v>1</v>
      </c>
      <c r="H5500" s="3"/>
      <c r="I5500" s="10" t="str">
        <f t="shared" si="85"/>
        <v>07134</v>
      </c>
    </row>
    <row r="5501" spans="1:9">
      <c r="A5501" s="66"/>
      <c r="C5501" s="66">
        <v>7134</v>
      </c>
      <c r="D5501" s="2" t="s">
        <v>53</v>
      </c>
      <c r="E5501" s="15" t="s">
        <v>1145</v>
      </c>
      <c r="F5501" s="69" t="s">
        <v>54</v>
      </c>
      <c r="G5501" s="3">
        <v>20</v>
      </c>
      <c r="H5501" s="3">
        <v>2251</v>
      </c>
      <c r="I5501" s="10" t="str">
        <f t="shared" si="85"/>
        <v>07134</v>
      </c>
    </row>
    <row r="5502" spans="1:9">
      <c r="A5502" s="66"/>
      <c r="C5502" s="66">
        <v>7134</v>
      </c>
      <c r="D5502" s="2" t="s">
        <v>55</v>
      </c>
      <c r="E5502" s="21" t="s">
        <v>1152</v>
      </c>
      <c r="F5502" s="69" t="s">
        <v>56</v>
      </c>
      <c r="G5502" s="3">
        <v>1</v>
      </c>
      <c r="H5502" s="3"/>
      <c r="I5502" s="10" t="str">
        <f t="shared" si="85"/>
        <v>07134</v>
      </c>
    </row>
    <row r="5503" spans="1:9">
      <c r="A5503" s="66"/>
      <c r="C5503" s="66">
        <v>7134</v>
      </c>
      <c r="D5503" s="2" t="s">
        <v>57</v>
      </c>
      <c r="E5503" s="21" t="s">
        <v>1152</v>
      </c>
      <c r="F5503" s="69" t="s">
        <v>58</v>
      </c>
      <c r="G5503" s="3"/>
      <c r="H5503" s="3"/>
      <c r="I5503" s="10" t="str">
        <f t="shared" si="85"/>
        <v>07134</v>
      </c>
    </row>
    <row r="5504" spans="1:9">
      <c r="A5504" s="66"/>
      <c r="C5504" s="66">
        <v>7134</v>
      </c>
      <c r="D5504" s="2" t="s">
        <v>59</v>
      </c>
      <c r="E5504" s="21" t="s">
        <v>1152</v>
      </c>
      <c r="F5504" s="69" t="s">
        <v>60</v>
      </c>
      <c r="G5504" s="3">
        <v>6</v>
      </c>
      <c r="H5504" s="3"/>
      <c r="I5504" s="10" t="str">
        <f t="shared" si="85"/>
        <v>07134</v>
      </c>
    </row>
    <row r="5505" spans="1:9">
      <c r="A5505" s="66"/>
      <c r="C5505" s="66">
        <v>7134</v>
      </c>
      <c r="D5505" s="2" t="s">
        <v>61</v>
      </c>
      <c r="E5505" s="20" t="s">
        <v>1151</v>
      </c>
      <c r="F5505" s="69" t="s">
        <v>62</v>
      </c>
      <c r="G5505" s="3">
        <v>2</v>
      </c>
      <c r="H5505" s="3"/>
      <c r="I5505" s="10" t="str">
        <f t="shared" si="85"/>
        <v>07134</v>
      </c>
    </row>
    <row r="5506" spans="1:9">
      <c r="A5506" s="66"/>
      <c r="C5506" s="66">
        <v>7134</v>
      </c>
      <c r="D5506" s="2" t="s">
        <v>63</v>
      </c>
      <c r="E5506" s="20" t="s">
        <v>1151</v>
      </c>
      <c r="F5506" s="69" t="s">
        <v>64</v>
      </c>
      <c r="G5506" s="3"/>
      <c r="H5506" s="3"/>
      <c r="I5506" s="10" t="str">
        <f t="shared" si="85"/>
        <v>07134</v>
      </c>
    </row>
    <row r="5507" spans="1:9">
      <c r="A5507" s="66"/>
      <c r="C5507" s="66">
        <v>7134</v>
      </c>
      <c r="D5507" s="2" t="s">
        <v>65</v>
      </c>
      <c r="E5507" s="19" t="s">
        <v>1150</v>
      </c>
      <c r="F5507" s="69" t="s">
        <v>66</v>
      </c>
      <c r="G5507" s="3"/>
      <c r="H5507" s="3"/>
      <c r="I5507" s="10" t="str">
        <f t="shared" si="85"/>
        <v>07134</v>
      </c>
    </row>
    <row r="5508" spans="1:9">
      <c r="A5508" s="66"/>
      <c r="C5508" s="66">
        <v>7134</v>
      </c>
      <c r="D5508" s="2" t="s">
        <v>67</v>
      </c>
      <c r="E5508" s="22" t="s">
        <v>1153</v>
      </c>
      <c r="F5508" s="69" t="s">
        <v>68</v>
      </c>
      <c r="G5508" s="3">
        <v>13</v>
      </c>
      <c r="H5508" s="3">
        <v>1150</v>
      </c>
      <c r="I5508" s="10" t="str">
        <f t="shared" si="85"/>
        <v>07134</v>
      </c>
    </row>
    <row r="5509" spans="1:9">
      <c r="A5509" s="66"/>
      <c r="C5509" s="66">
        <v>7134</v>
      </c>
      <c r="D5509" s="2" t="s">
        <v>69</v>
      </c>
      <c r="E5509" s="21" t="s">
        <v>1152</v>
      </c>
      <c r="F5509" s="69" t="s">
        <v>70</v>
      </c>
      <c r="G5509" s="3">
        <v>1</v>
      </c>
      <c r="H5509" s="3"/>
      <c r="I5509" s="10" t="str">
        <f t="shared" si="85"/>
        <v>07134</v>
      </c>
    </row>
    <row r="5510" spans="1:9">
      <c r="A5510" s="66"/>
      <c r="C5510" s="66">
        <v>7134</v>
      </c>
      <c r="E5510" s="71"/>
      <c r="F5510" s="69" t="s">
        <v>71</v>
      </c>
      <c r="G5510" s="3">
        <v>68</v>
      </c>
      <c r="H5510" s="3">
        <v>6056</v>
      </c>
      <c r="I5510" s="10" t="str">
        <f t="shared" si="85"/>
        <v>07134</v>
      </c>
    </row>
    <row r="5511" spans="1:9">
      <c r="A5511" s="65" t="s">
        <v>413</v>
      </c>
      <c r="B5511" s="2" t="s">
        <v>414</v>
      </c>
      <c r="C5511" s="65">
        <v>7135</v>
      </c>
      <c r="D5511" s="2" t="s">
        <v>9</v>
      </c>
      <c r="E5511" s="14" t="s">
        <v>1144</v>
      </c>
      <c r="F5511" s="69" t="s">
        <v>10</v>
      </c>
      <c r="G5511" s="3">
        <v>1</v>
      </c>
      <c r="H5511" s="3"/>
      <c r="I5511" s="10" t="str">
        <f t="shared" si="85"/>
        <v>07135</v>
      </c>
    </row>
    <row r="5512" spans="1:9">
      <c r="A5512" s="66"/>
      <c r="C5512" s="66">
        <v>7135</v>
      </c>
      <c r="D5512" s="2" t="s">
        <v>11</v>
      </c>
      <c r="E5512" s="14" t="s">
        <v>1144</v>
      </c>
      <c r="F5512" s="69" t="s">
        <v>12</v>
      </c>
      <c r="G5512" s="3"/>
      <c r="H5512" s="3"/>
      <c r="I5512" s="10" t="str">
        <f t="shared" si="85"/>
        <v>07135</v>
      </c>
    </row>
    <row r="5513" spans="1:9">
      <c r="A5513" s="66"/>
      <c r="C5513" s="66">
        <v>7135</v>
      </c>
      <c r="D5513" s="2" t="s">
        <v>13</v>
      </c>
      <c r="E5513" s="14" t="s">
        <v>1144</v>
      </c>
      <c r="F5513" s="69" t="s">
        <v>14</v>
      </c>
      <c r="G5513" s="3"/>
      <c r="H5513" s="3"/>
      <c r="I5513" s="10" t="str">
        <f t="shared" ref="I5513:I5576" si="86">IF(A5513="",I5512,A5513)</f>
        <v>07135</v>
      </c>
    </row>
    <row r="5514" spans="1:9">
      <c r="A5514" s="66"/>
      <c r="C5514" s="66">
        <v>7135</v>
      </c>
      <c r="D5514" s="2" t="s">
        <v>15</v>
      </c>
      <c r="E5514" s="15" t="s">
        <v>1145</v>
      </c>
      <c r="F5514" s="69" t="s">
        <v>16</v>
      </c>
      <c r="G5514" s="3"/>
      <c r="H5514" s="3"/>
      <c r="I5514" s="10" t="str">
        <f t="shared" si="86"/>
        <v>07135</v>
      </c>
    </row>
    <row r="5515" spans="1:9">
      <c r="A5515" s="66"/>
      <c r="C5515" s="66">
        <v>7135</v>
      </c>
      <c r="D5515" s="2" t="s">
        <v>17</v>
      </c>
      <c r="E5515" s="14" t="s">
        <v>1144</v>
      </c>
      <c r="F5515" s="69" t="s">
        <v>18</v>
      </c>
      <c r="G5515" s="3">
        <v>1</v>
      </c>
      <c r="H5515" s="3"/>
      <c r="I5515" s="10" t="str">
        <f t="shared" si="86"/>
        <v>07135</v>
      </c>
    </row>
    <row r="5516" spans="1:9">
      <c r="A5516" s="66"/>
      <c r="C5516" s="66">
        <v>7135</v>
      </c>
      <c r="D5516" s="2" t="s">
        <v>19</v>
      </c>
      <c r="E5516" s="14" t="s">
        <v>1144</v>
      </c>
      <c r="F5516" s="69" t="s">
        <v>20</v>
      </c>
      <c r="G5516" s="3"/>
      <c r="H5516" s="3"/>
      <c r="I5516" s="10" t="str">
        <f t="shared" si="86"/>
        <v>07135</v>
      </c>
    </row>
    <row r="5517" spans="1:9">
      <c r="A5517" s="66"/>
      <c r="C5517" s="66">
        <v>7135</v>
      </c>
      <c r="D5517" s="2" t="s">
        <v>21</v>
      </c>
      <c r="E5517" s="4"/>
      <c r="F5517" s="69" t="s">
        <v>22</v>
      </c>
      <c r="G5517" s="3">
        <v>27</v>
      </c>
      <c r="H5517" s="3"/>
      <c r="I5517" s="10" t="str">
        <f t="shared" si="86"/>
        <v>07135</v>
      </c>
    </row>
    <row r="5518" spans="1:9">
      <c r="A5518" s="66"/>
      <c r="C5518" s="66">
        <v>7135</v>
      </c>
      <c r="D5518" s="2" t="s">
        <v>23</v>
      </c>
      <c r="E5518" s="17" t="s">
        <v>1147</v>
      </c>
      <c r="F5518" s="69" t="s">
        <v>24</v>
      </c>
      <c r="G5518" s="3">
        <v>4</v>
      </c>
      <c r="H5518" s="3"/>
      <c r="I5518" s="10" t="str">
        <f t="shared" si="86"/>
        <v>07135</v>
      </c>
    </row>
    <row r="5519" spans="1:9">
      <c r="A5519" s="66"/>
      <c r="C5519" s="66">
        <v>7135</v>
      </c>
      <c r="D5519" s="2" t="s">
        <v>25</v>
      </c>
      <c r="E5519" s="17" t="s">
        <v>1147</v>
      </c>
      <c r="F5519" s="69" t="s">
        <v>26</v>
      </c>
      <c r="G5519" s="3">
        <v>1</v>
      </c>
      <c r="H5519" s="3"/>
      <c r="I5519" s="10" t="str">
        <f t="shared" si="86"/>
        <v>07135</v>
      </c>
    </row>
    <row r="5520" spans="1:9">
      <c r="A5520" s="66"/>
      <c r="C5520" s="66">
        <v>7135</v>
      </c>
      <c r="D5520" s="2" t="s">
        <v>27</v>
      </c>
      <c r="E5520" s="17" t="s">
        <v>1147</v>
      </c>
      <c r="F5520" s="69" t="s">
        <v>28</v>
      </c>
      <c r="G5520" s="3"/>
      <c r="H5520" s="3"/>
      <c r="I5520" s="10" t="str">
        <f t="shared" si="86"/>
        <v>07135</v>
      </c>
    </row>
    <row r="5521" spans="1:9">
      <c r="A5521" s="66"/>
      <c r="C5521" s="66">
        <v>7135</v>
      </c>
      <c r="D5521" s="2" t="s">
        <v>29</v>
      </c>
      <c r="E5521" s="18" t="s">
        <v>1148</v>
      </c>
      <c r="F5521" s="69" t="s">
        <v>30</v>
      </c>
      <c r="G5521" s="3"/>
      <c r="H5521" s="3"/>
      <c r="I5521" s="10" t="str">
        <f t="shared" si="86"/>
        <v>07135</v>
      </c>
    </row>
    <row r="5522" spans="1:9">
      <c r="A5522" s="66"/>
      <c r="C5522" s="66">
        <v>7135</v>
      </c>
      <c r="D5522" s="2" t="s">
        <v>31</v>
      </c>
      <c r="E5522" s="18" t="s">
        <v>1148</v>
      </c>
      <c r="F5522" s="69" t="s">
        <v>32</v>
      </c>
      <c r="G5522" s="3"/>
      <c r="H5522" s="3"/>
      <c r="I5522" s="10" t="str">
        <f t="shared" si="86"/>
        <v>07135</v>
      </c>
    </row>
    <row r="5523" spans="1:9">
      <c r="A5523" s="66"/>
      <c r="C5523" s="66">
        <v>7135</v>
      </c>
      <c r="D5523" s="2" t="s">
        <v>33</v>
      </c>
      <c r="E5523" s="18" t="s">
        <v>1148</v>
      </c>
      <c r="F5523" s="69" t="s">
        <v>34</v>
      </c>
      <c r="G5523" s="3">
        <v>1</v>
      </c>
      <c r="H5523" s="3"/>
      <c r="I5523" s="10" t="str">
        <f t="shared" si="86"/>
        <v>07135</v>
      </c>
    </row>
    <row r="5524" spans="1:9">
      <c r="A5524" s="66"/>
      <c r="C5524" s="66">
        <v>7135</v>
      </c>
      <c r="D5524" s="2" t="s">
        <v>35</v>
      </c>
      <c r="E5524" s="19" t="s">
        <v>1150</v>
      </c>
      <c r="F5524" s="69" t="s">
        <v>36</v>
      </c>
      <c r="G5524" s="3">
        <v>1</v>
      </c>
      <c r="H5524" s="3"/>
      <c r="I5524" s="10" t="str">
        <f t="shared" si="86"/>
        <v>07135</v>
      </c>
    </row>
    <row r="5525" spans="1:9">
      <c r="A5525" s="66"/>
      <c r="C5525" s="66">
        <v>7135</v>
      </c>
      <c r="D5525" s="2" t="s">
        <v>37</v>
      </c>
      <c r="E5525" s="23" t="s">
        <v>1149</v>
      </c>
      <c r="F5525" s="69" t="s">
        <v>38</v>
      </c>
      <c r="G5525" s="3">
        <v>2</v>
      </c>
      <c r="H5525" s="3"/>
      <c r="I5525" s="10" t="str">
        <f t="shared" si="86"/>
        <v>07135</v>
      </c>
    </row>
    <row r="5526" spans="1:9">
      <c r="A5526" s="66"/>
      <c r="C5526" s="66">
        <v>7135</v>
      </c>
      <c r="D5526" s="2" t="s">
        <v>39</v>
      </c>
      <c r="E5526" s="23" t="s">
        <v>1149</v>
      </c>
      <c r="F5526" s="69" t="s">
        <v>40</v>
      </c>
      <c r="G5526" s="3"/>
      <c r="H5526" s="3"/>
      <c r="I5526" s="10" t="str">
        <f t="shared" si="86"/>
        <v>07135</v>
      </c>
    </row>
    <row r="5527" spans="1:9">
      <c r="A5527" s="66"/>
      <c r="C5527" s="66">
        <v>7135</v>
      </c>
      <c r="D5527" s="2" t="s">
        <v>41</v>
      </c>
      <c r="E5527" s="16" t="s">
        <v>1146</v>
      </c>
      <c r="F5527" s="69" t="s">
        <v>42</v>
      </c>
      <c r="G5527" s="3"/>
      <c r="H5527" s="3"/>
      <c r="I5527" s="10" t="str">
        <f t="shared" si="86"/>
        <v>07135</v>
      </c>
    </row>
    <row r="5528" spans="1:9">
      <c r="A5528" s="66"/>
      <c r="C5528" s="66">
        <v>7135</v>
      </c>
      <c r="D5528" s="2" t="s">
        <v>43</v>
      </c>
      <c r="E5528" s="16" t="s">
        <v>1146</v>
      </c>
      <c r="F5528" s="69" t="s">
        <v>44</v>
      </c>
      <c r="G5528" s="3"/>
      <c r="H5528" s="3"/>
      <c r="I5528" s="10" t="str">
        <f t="shared" si="86"/>
        <v>07135</v>
      </c>
    </row>
    <row r="5529" spans="1:9">
      <c r="A5529" s="66"/>
      <c r="C5529" s="66">
        <v>7135</v>
      </c>
      <c r="D5529" s="2" t="s">
        <v>45</v>
      </c>
      <c r="E5529" s="16" t="s">
        <v>1146</v>
      </c>
      <c r="F5529" s="69" t="s">
        <v>46</v>
      </c>
      <c r="G5529" s="3"/>
      <c r="H5529" s="3"/>
      <c r="I5529" s="10" t="str">
        <f t="shared" si="86"/>
        <v>07135</v>
      </c>
    </row>
    <row r="5530" spans="1:9">
      <c r="A5530" s="66"/>
      <c r="C5530" s="66">
        <v>7135</v>
      </c>
      <c r="D5530" s="2" t="s">
        <v>47</v>
      </c>
      <c r="E5530" s="16" t="s">
        <v>1146</v>
      </c>
      <c r="F5530" s="69" t="s">
        <v>48</v>
      </c>
      <c r="G5530" s="3">
        <v>3</v>
      </c>
      <c r="H5530" s="3">
        <v>611</v>
      </c>
      <c r="I5530" s="10" t="str">
        <f t="shared" si="86"/>
        <v>07135</v>
      </c>
    </row>
    <row r="5531" spans="1:9">
      <c r="A5531" s="66"/>
      <c r="C5531" s="66">
        <v>7135</v>
      </c>
      <c r="D5531" s="2" t="s">
        <v>49</v>
      </c>
      <c r="E5531" s="14" t="s">
        <v>1144</v>
      </c>
      <c r="F5531" s="69" t="s">
        <v>50</v>
      </c>
      <c r="G5531" s="3">
        <v>3</v>
      </c>
      <c r="H5531" s="3"/>
      <c r="I5531" s="10" t="str">
        <f t="shared" si="86"/>
        <v>07135</v>
      </c>
    </row>
    <row r="5532" spans="1:9">
      <c r="A5532" s="66"/>
      <c r="C5532" s="66">
        <v>7135</v>
      </c>
      <c r="D5532" s="2" t="s">
        <v>51</v>
      </c>
      <c r="E5532" s="15" t="s">
        <v>1145</v>
      </c>
      <c r="F5532" s="69" t="s">
        <v>52</v>
      </c>
      <c r="G5532" s="3"/>
      <c r="H5532" s="3"/>
      <c r="I5532" s="10" t="str">
        <f t="shared" si="86"/>
        <v>07135</v>
      </c>
    </row>
    <row r="5533" spans="1:9">
      <c r="A5533" s="66"/>
      <c r="C5533" s="66">
        <v>7135</v>
      </c>
      <c r="D5533" s="2" t="s">
        <v>53</v>
      </c>
      <c r="E5533" s="15" t="s">
        <v>1145</v>
      </c>
      <c r="F5533" s="69" t="s">
        <v>54</v>
      </c>
      <c r="G5533" s="3">
        <v>3</v>
      </c>
      <c r="H5533" s="3"/>
      <c r="I5533" s="10" t="str">
        <f t="shared" si="86"/>
        <v>07135</v>
      </c>
    </row>
    <row r="5534" spans="1:9">
      <c r="A5534" s="66"/>
      <c r="C5534" s="66">
        <v>7135</v>
      </c>
      <c r="D5534" s="2" t="s">
        <v>55</v>
      </c>
      <c r="E5534" s="21" t="s">
        <v>1152</v>
      </c>
      <c r="F5534" s="69" t="s">
        <v>56</v>
      </c>
      <c r="G5534" s="3"/>
      <c r="H5534" s="3"/>
      <c r="I5534" s="10" t="str">
        <f t="shared" si="86"/>
        <v>07135</v>
      </c>
    </row>
    <row r="5535" spans="1:9">
      <c r="A5535" s="66"/>
      <c r="C5535" s="66">
        <v>7135</v>
      </c>
      <c r="D5535" s="2" t="s">
        <v>57</v>
      </c>
      <c r="E5535" s="21" t="s">
        <v>1152</v>
      </c>
      <c r="F5535" s="69" t="s">
        <v>58</v>
      </c>
      <c r="G5535" s="3"/>
      <c r="H5535" s="3"/>
      <c r="I5535" s="10" t="str">
        <f t="shared" si="86"/>
        <v>07135</v>
      </c>
    </row>
    <row r="5536" spans="1:9">
      <c r="A5536" s="66"/>
      <c r="C5536" s="66">
        <v>7135</v>
      </c>
      <c r="D5536" s="2" t="s">
        <v>59</v>
      </c>
      <c r="E5536" s="21" t="s">
        <v>1152</v>
      </c>
      <c r="F5536" s="69" t="s">
        <v>60</v>
      </c>
      <c r="G5536" s="3">
        <v>5</v>
      </c>
      <c r="H5536" s="3">
        <v>446</v>
      </c>
      <c r="I5536" s="10" t="str">
        <f t="shared" si="86"/>
        <v>07135</v>
      </c>
    </row>
    <row r="5537" spans="1:9">
      <c r="A5537" s="66"/>
      <c r="C5537" s="66">
        <v>7135</v>
      </c>
      <c r="D5537" s="2" t="s">
        <v>61</v>
      </c>
      <c r="E5537" s="20" t="s">
        <v>1151</v>
      </c>
      <c r="F5537" s="69" t="s">
        <v>62</v>
      </c>
      <c r="G5537" s="3">
        <v>1</v>
      </c>
      <c r="H5537" s="3"/>
      <c r="I5537" s="10" t="str">
        <f t="shared" si="86"/>
        <v>07135</v>
      </c>
    </row>
    <row r="5538" spans="1:9">
      <c r="A5538" s="66"/>
      <c r="C5538" s="66">
        <v>7135</v>
      </c>
      <c r="D5538" s="2" t="s">
        <v>63</v>
      </c>
      <c r="E5538" s="20" t="s">
        <v>1151</v>
      </c>
      <c r="F5538" s="69" t="s">
        <v>64</v>
      </c>
      <c r="G5538" s="3"/>
      <c r="H5538" s="3"/>
      <c r="I5538" s="10" t="str">
        <f t="shared" si="86"/>
        <v>07135</v>
      </c>
    </row>
    <row r="5539" spans="1:9">
      <c r="A5539" s="66"/>
      <c r="C5539" s="66">
        <v>7135</v>
      </c>
      <c r="D5539" s="2" t="s">
        <v>65</v>
      </c>
      <c r="E5539" s="19" t="s">
        <v>1150</v>
      </c>
      <c r="F5539" s="69" t="s">
        <v>66</v>
      </c>
      <c r="G5539" s="3"/>
      <c r="H5539" s="3"/>
      <c r="I5539" s="10" t="str">
        <f t="shared" si="86"/>
        <v>07135</v>
      </c>
    </row>
    <row r="5540" spans="1:9">
      <c r="A5540" s="66"/>
      <c r="C5540" s="66">
        <v>7135</v>
      </c>
      <c r="D5540" s="2" t="s">
        <v>67</v>
      </c>
      <c r="E5540" s="22" t="s">
        <v>1153</v>
      </c>
      <c r="F5540" s="69" t="s">
        <v>68</v>
      </c>
      <c r="G5540" s="3">
        <v>3</v>
      </c>
      <c r="H5540" s="3">
        <v>79</v>
      </c>
      <c r="I5540" s="10" t="str">
        <f t="shared" si="86"/>
        <v>07135</v>
      </c>
    </row>
    <row r="5541" spans="1:9">
      <c r="A5541" s="66"/>
      <c r="C5541" s="66">
        <v>7135</v>
      </c>
      <c r="D5541" s="2" t="s">
        <v>69</v>
      </c>
      <c r="E5541" s="21" t="s">
        <v>1152</v>
      </c>
      <c r="F5541" s="69" t="s">
        <v>70</v>
      </c>
      <c r="G5541" s="3"/>
      <c r="H5541" s="3"/>
      <c r="I5541" s="10" t="str">
        <f t="shared" si="86"/>
        <v>07135</v>
      </c>
    </row>
    <row r="5542" spans="1:9">
      <c r="A5542" s="66"/>
      <c r="C5542" s="66">
        <v>7135</v>
      </c>
      <c r="E5542" s="71"/>
      <c r="F5542" s="69" t="s">
        <v>71</v>
      </c>
      <c r="G5542" s="3">
        <v>28</v>
      </c>
      <c r="H5542" s="3">
        <v>2167</v>
      </c>
      <c r="I5542" s="10" t="str">
        <f t="shared" si="86"/>
        <v>07135</v>
      </c>
    </row>
    <row r="5543" spans="1:9">
      <c r="A5543" s="65" t="s">
        <v>415</v>
      </c>
      <c r="B5543" s="2" t="s">
        <v>416</v>
      </c>
      <c r="C5543" s="65">
        <v>7137</v>
      </c>
      <c r="D5543" s="2" t="s">
        <v>9</v>
      </c>
      <c r="E5543" s="14" t="s">
        <v>1144</v>
      </c>
      <c r="F5543" s="69" t="s">
        <v>10</v>
      </c>
      <c r="G5543" s="3">
        <v>14</v>
      </c>
      <c r="H5543" s="3"/>
      <c r="I5543" s="10" t="str">
        <f t="shared" si="86"/>
        <v>07137</v>
      </c>
    </row>
    <row r="5544" spans="1:9">
      <c r="A5544" s="66"/>
      <c r="C5544" s="66">
        <v>7137</v>
      </c>
      <c r="D5544" s="2" t="s">
        <v>11</v>
      </c>
      <c r="E5544" s="14" t="s">
        <v>1144</v>
      </c>
      <c r="F5544" s="69" t="s">
        <v>12</v>
      </c>
      <c r="G5544" s="3"/>
      <c r="H5544" s="3"/>
      <c r="I5544" s="10" t="str">
        <f t="shared" si="86"/>
        <v>07137</v>
      </c>
    </row>
    <row r="5545" spans="1:9">
      <c r="A5545" s="66"/>
      <c r="C5545" s="66">
        <v>7137</v>
      </c>
      <c r="D5545" s="2" t="s">
        <v>13</v>
      </c>
      <c r="E5545" s="14" t="s">
        <v>1144</v>
      </c>
      <c r="F5545" s="69" t="s">
        <v>14</v>
      </c>
      <c r="G5545" s="3"/>
      <c r="H5545" s="3"/>
      <c r="I5545" s="10" t="str">
        <f t="shared" si="86"/>
        <v>07137</v>
      </c>
    </row>
    <row r="5546" spans="1:9">
      <c r="A5546" s="66"/>
      <c r="C5546" s="66">
        <v>7137</v>
      </c>
      <c r="D5546" s="2" t="s">
        <v>15</v>
      </c>
      <c r="E5546" s="15" t="s">
        <v>1145</v>
      </c>
      <c r="F5546" s="69" t="s">
        <v>16</v>
      </c>
      <c r="G5546" s="3"/>
      <c r="H5546" s="3"/>
      <c r="I5546" s="10" t="str">
        <f t="shared" si="86"/>
        <v>07137</v>
      </c>
    </row>
    <row r="5547" spans="1:9">
      <c r="A5547" s="66"/>
      <c r="C5547" s="66">
        <v>7137</v>
      </c>
      <c r="D5547" s="2" t="s">
        <v>17</v>
      </c>
      <c r="E5547" s="14" t="s">
        <v>1144</v>
      </c>
      <c r="F5547" s="69" t="s">
        <v>18</v>
      </c>
      <c r="G5547" s="3">
        <v>14</v>
      </c>
      <c r="H5547" s="3"/>
      <c r="I5547" s="10" t="str">
        <f t="shared" si="86"/>
        <v>07137</v>
      </c>
    </row>
    <row r="5548" spans="1:9">
      <c r="A5548" s="66"/>
      <c r="C5548" s="66">
        <v>7137</v>
      </c>
      <c r="D5548" s="2" t="s">
        <v>19</v>
      </c>
      <c r="E5548" s="14" t="s">
        <v>1144</v>
      </c>
      <c r="F5548" s="69" t="s">
        <v>20</v>
      </c>
      <c r="G5548" s="3"/>
      <c r="H5548" s="3"/>
      <c r="I5548" s="10" t="str">
        <f t="shared" si="86"/>
        <v>07137</v>
      </c>
    </row>
    <row r="5549" spans="1:9">
      <c r="A5549" s="66"/>
      <c r="C5549" s="66">
        <v>7137</v>
      </c>
      <c r="D5549" s="2" t="s">
        <v>21</v>
      </c>
      <c r="E5549" s="4"/>
      <c r="F5549" s="69" t="s">
        <v>22</v>
      </c>
      <c r="G5549" s="3">
        <v>132</v>
      </c>
      <c r="H5549" s="3"/>
      <c r="I5549" s="10" t="str">
        <f t="shared" si="86"/>
        <v>07137</v>
      </c>
    </row>
    <row r="5550" spans="1:9">
      <c r="A5550" s="66"/>
      <c r="C5550" s="66">
        <v>7137</v>
      </c>
      <c r="D5550" s="2" t="s">
        <v>23</v>
      </c>
      <c r="E5550" s="17" t="s">
        <v>1147</v>
      </c>
      <c r="F5550" s="69" t="s">
        <v>24</v>
      </c>
      <c r="G5550" s="3">
        <v>19</v>
      </c>
      <c r="H5550" s="3">
        <v>2539</v>
      </c>
      <c r="I5550" s="10" t="str">
        <f t="shared" si="86"/>
        <v>07137</v>
      </c>
    </row>
    <row r="5551" spans="1:9">
      <c r="A5551" s="66"/>
      <c r="C5551" s="66">
        <v>7137</v>
      </c>
      <c r="D5551" s="2" t="s">
        <v>25</v>
      </c>
      <c r="E5551" s="17" t="s">
        <v>1147</v>
      </c>
      <c r="F5551" s="69" t="s">
        <v>26</v>
      </c>
      <c r="G5551" s="3">
        <v>2</v>
      </c>
      <c r="H5551" s="3"/>
      <c r="I5551" s="10" t="str">
        <f t="shared" si="86"/>
        <v>07137</v>
      </c>
    </row>
    <row r="5552" spans="1:9">
      <c r="A5552" s="66"/>
      <c r="C5552" s="66">
        <v>7137</v>
      </c>
      <c r="D5552" s="2" t="s">
        <v>27</v>
      </c>
      <c r="E5552" s="17" t="s">
        <v>1147</v>
      </c>
      <c r="F5552" s="69" t="s">
        <v>28</v>
      </c>
      <c r="G5552" s="3"/>
      <c r="H5552" s="3"/>
      <c r="I5552" s="10" t="str">
        <f t="shared" si="86"/>
        <v>07137</v>
      </c>
    </row>
    <row r="5553" spans="1:9">
      <c r="A5553" s="66"/>
      <c r="C5553" s="66">
        <v>7137</v>
      </c>
      <c r="D5553" s="2" t="s">
        <v>29</v>
      </c>
      <c r="E5553" s="18" t="s">
        <v>1148</v>
      </c>
      <c r="F5553" s="69" t="s">
        <v>30</v>
      </c>
      <c r="G5553" s="3"/>
      <c r="H5553" s="3"/>
      <c r="I5553" s="10" t="str">
        <f t="shared" si="86"/>
        <v>07137</v>
      </c>
    </row>
    <row r="5554" spans="1:9">
      <c r="A5554" s="66"/>
      <c r="C5554" s="66">
        <v>7137</v>
      </c>
      <c r="D5554" s="2" t="s">
        <v>31</v>
      </c>
      <c r="E5554" s="18" t="s">
        <v>1148</v>
      </c>
      <c r="F5554" s="69" t="s">
        <v>32</v>
      </c>
      <c r="G5554" s="3"/>
      <c r="H5554" s="3"/>
      <c r="I5554" s="10" t="str">
        <f t="shared" si="86"/>
        <v>07137</v>
      </c>
    </row>
    <row r="5555" spans="1:9">
      <c r="A5555" s="66"/>
      <c r="C5555" s="66">
        <v>7137</v>
      </c>
      <c r="D5555" s="2" t="s">
        <v>33</v>
      </c>
      <c r="E5555" s="18" t="s">
        <v>1148</v>
      </c>
      <c r="F5555" s="69" t="s">
        <v>34</v>
      </c>
      <c r="G5555" s="3"/>
      <c r="H5555" s="3"/>
      <c r="I5555" s="10" t="str">
        <f t="shared" si="86"/>
        <v>07137</v>
      </c>
    </row>
    <row r="5556" spans="1:9">
      <c r="A5556" s="66"/>
      <c r="C5556" s="66">
        <v>7137</v>
      </c>
      <c r="D5556" s="2" t="s">
        <v>35</v>
      </c>
      <c r="E5556" s="19" t="s">
        <v>1150</v>
      </c>
      <c r="F5556" s="69" t="s">
        <v>36</v>
      </c>
      <c r="G5556" s="3">
        <v>3</v>
      </c>
      <c r="H5556" s="3">
        <v>106</v>
      </c>
      <c r="I5556" s="10" t="str">
        <f t="shared" si="86"/>
        <v>07137</v>
      </c>
    </row>
    <row r="5557" spans="1:9">
      <c r="A5557" s="66"/>
      <c r="C5557" s="66">
        <v>7137</v>
      </c>
      <c r="D5557" s="2" t="s">
        <v>37</v>
      </c>
      <c r="E5557" s="23" t="s">
        <v>1149</v>
      </c>
      <c r="F5557" s="69" t="s">
        <v>38</v>
      </c>
      <c r="G5557" s="3">
        <v>9</v>
      </c>
      <c r="H5557" s="3">
        <v>1885</v>
      </c>
      <c r="I5557" s="10" t="str">
        <f t="shared" si="86"/>
        <v>07137</v>
      </c>
    </row>
    <row r="5558" spans="1:9">
      <c r="A5558" s="66"/>
      <c r="C5558" s="66">
        <v>7137</v>
      </c>
      <c r="D5558" s="2" t="s">
        <v>39</v>
      </c>
      <c r="E5558" s="23" t="s">
        <v>1149</v>
      </c>
      <c r="F5558" s="69" t="s">
        <v>40</v>
      </c>
      <c r="G5558" s="3">
        <v>1</v>
      </c>
      <c r="H5558" s="3"/>
      <c r="I5558" s="10" t="str">
        <f t="shared" si="86"/>
        <v>07137</v>
      </c>
    </row>
    <row r="5559" spans="1:9">
      <c r="A5559" s="66"/>
      <c r="C5559" s="66">
        <v>7137</v>
      </c>
      <c r="D5559" s="2" t="s">
        <v>41</v>
      </c>
      <c r="E5559" s="16" t="s">
        <v>1146</v>
      </c>
      <c r="F5559" s="69" t="s">
        <v>42</v>
      </c>
      <c r="G5559" s="3"/>
      <c r="H5559" s="3"/>
      <c r="I5559" s="10" t="str">
        <f t="shared" si="86"/>
        <v>07137</v>
      </c>
    </row>
    <row r="5560" spans="1:9">
      <c r="A5560" s="66"/>
      <c r="C5560" s="66">
        <v>7137</v>
      </c>
      <c r="D5560" s="2" t="s">
        <v>43</v>
      </c>
      <c r="E5560" s="16" t="s">
        <v>1146</v>
      </c>
      <c r="F5560" s="69" t="s">
        <v>44</v>
      </c>
      <c r="G5560" s="3">
        <v>6</v>
      </c>
      <c r="H5560" s="3">
        <v>304</v>
      </c>
      <c r="I5560" s="10" t="str">
        <f t="shared" si="86"/>
        <v>07137</v>
      </c>
    </row>
    <row r="5561" spans="1:9">
      <c r="A5561" s="66"/>
      <c r="C5561" s="66">
        <v>7137</v>
      </c>
      <c r="D5561" s="2" t="s">
        <v>45</v>
      </c>
      <c r="E5561" s="16" t="s">
        <v>1146</v>
      </c>
      <c r="F5561" s="69" t="s">
        <v>46</v>
      </c>
      <c r="G5561" s="3">
        <v>1</v>
      </c>
      <c r="H5561" s="3"/>
      <c r="I5561" s="10" t="str">
        <f t="shared" si="86"/>
        <v>07137</v>
      </c>
    </row>
    <row r="5562" spans="1:9">
      <c r="A5562" s="66"/>
      <c r="C5562" s="66">
        <v>7137</v>
      </c>
      <c r="D5562" s="2" t="s">
        <v>47</v>
      </c>
      <c r="E5562" s="16" t="s">
        <v>1146</v>
      </c>
      <c r="F5562" s="69" t="s">
        <v>48</v>
      </c>
      <c r="G5562" s="3">
        <v>12</v>
      </c>
      <c r="H5562" s="3">
        <v>615</v>
      </c>
      <c r="I5562" s="10" t="str">
        <f t="shared" si="86"/>
        <v>07137</v>
      </c>
    </row>
    <row r="5563" spans="1:9">
      <c r="A5563" s="66"/>
      <c r="C5563" s="66">
        <v>7137</v>
      </c>
      <c r="D5563" s="2" t="s">
        <v>49</v>
      </c>
      <c r="E5563" s="14" t="s">
        <v>1144</v>
      </c>
      <c r="F5563" s="69" t="s">
        <v>50</v>
      </c>
      <c r="G5563" s="3">
        <v>27</v>
      </c>
      <c r="H5563" s="3">
        <v>1753</v>
      </c>
      <c r="I5563" s="10" t="str">
        <f t="shared" si="86"/>
        <v>07137</v>
      </c>
    </row>
    <row r="5564" spans="1:9">
      <c r="A5564" s="66"/>
      <c r="C5564" s="66">
        <v>7137</v>
      </c>
      <c r="D5564" s="2" t="s">
        <v>51</v>
      </c>
      <c r="E5564" s="15" t="s">
        <v>1145</v>
      </c>
      <c r="F5564" s="69" t="s">
        <v>52</v>
      </c>
      <c r="G5564" s="3">
        <v>2</v>
      </c>
      <c r="H5564" s="3"/>
      <c r="I5564" s="10" t="str">
        <f t="shared" si="86"/>
        <v>07137</v>
      </c>
    </row>
    <row r="5565" spans="1:9">
      <c r="A5565" s="66"/>
      <c r="C5565" s="66">
        <v>7137</v>
      </c>
      <c r="D5565" s="2" t="s">
        <v>53</v>
      </c>
      <c r="E5565" s="15" t="s">
        <v>1145</v>
      </c>
      <c r="F5565" s="69" t="s">
        <v>54</v>
      </c>
      <c r="G5565" s="3">
        <v>21</v>
      </c>
      <c r="H5565" s="3">
        <v>1337</v>
      </c>
      <c r="I5565" s="10" t="str">
        <f t="shared" si="86"/>
        <v>07137</v>
      </c>
    </row>
    <row r="5566" spans="1:9">
      <c r="A5566" s="66"/>
      <c r="C5566" s="66">
        <v>7137</v>
      </c>
      <c r="D5566" s="2" t="s">
        <v>55</v>
      </c>
      <c r="E5566" s="21" t="s">
        <v>1152</v>
      </c>
      <c r="F5566" s="69" t="s">
        <v>56</v>
      </c>
      <c r="G5566" s="3">
        <v>2</v>
      </c>
      <c r="H5566" s="3"/>
      <c r="I5566" s="10" t="str">
        <f t="shared" si="86"/>
        <v>07137</v>
      </c>
    </row>
    <row r="5567" spans="1:9">
      <c r="A5567" s="66"/>
      <c r="C5567" s="66">
        <v>7137</v>
      </c>
      <c r="D5567" s="2" t="s">
        <v>57</v>
      </c>
      <c r="E5567" s="21" t="s">
        <v>1152</v>
      </c>
      <c r="F5567" s="69" t="s">
        <v>58</v>
      </c>
      <c r="G5567" s="3">
        <v>3</v>
      </c>
      <c r="H5567" s="3"/>
      <c r="I5567" s="10" t="str">
        <f t="shared" si="86"/>
        <v>07137</v>
      </c>
    </row>
    <row r="5568" spans="1:9">
      <c r="A5568" s="66"/>
      <c r="C5568" s="66">
        <v>7137</v>
      </c>
      <c r="D5568" s="2" t="s">
        <v>59</v>
      </c>
      <c r="E5568" s="21" t="s">
        <v>1152</v>
      </c>
      <c r="F5568" s="69" t="s">
        <v>60</v>
      </c>
      <c r="G5568" s="3">
        <v>9</v>
      </c>
      <c r="H5568" s="3">
        <v>995</v>
      </c>
      <c r="I5568" s="10" t="str">
        <f t="shared" si="86"/>
        <v>07137</v>
      </c>
    </row>
    <row r="5569" spans="1:9">
      <c r="A5569" s="66"/>
      <c r="C5569" s="66">
        <v>7137</v>
      </c>
      <c r="D5569" s="2" t="s">
        <v>61</v>
      </c>
      <c r="E5569" s="20" t="s">
        <v>1151</v>
      </c>
      <c r="F5569" s="69" t="s">
        <v>62</v>
      </c>
      <c r="G5569" s="3">
        <v>3</v>
      </c>
      <c r="H5569" s="3"/>
      <c r="I5569" s="10" t="str">
        <f t="shared" si="86"/>
        <v>07137</v>
      </c>
    </row>
    <row r="5570" spans="1:9">
      <c r="A5570" s="66"/>
      <c r="C5570" s="66">
        <v>7137</v>
      </c>
      <c r="D5570" s="2" t="s">
        <v>63</v>
      </c>
      <c r="E5570" s="20" t="s">
        <v>1151</v>
      </c>
      <c r="F5570" s="69" t="s">
        <v>64</v>
      </c>
      <c r="G5570" s="3"/>
      <c r="H5570" s="3"/>
      <c r="I5570" s="10" t="str">
        <f t="shared" si="86"/>
        <v>07137</v>
      </c>
    </row>
    <row r="5571" spans="1:9">
      <c r="A5571" s="66"/>
      <c r="C5571" s="66">
        <v>7137</v>
      </c>
      <c r="D5571" s="2" t="s">
        <v>65</v>
      </c>
      <c r="E5571" s="19" t="s">
        <v>1150</v>
      </c>
      <c r="F5571" s="69" t="s">
        <v>66</v>
      </c>
      <c r="G5571" s="3"/>
      <c r="H5571" s="3"/>
      <c r="I5571" s="10" t="str">
        <f t="shared" si="86"/>
        <v>07137</v>
      </c>
    </row>
    <row r="5572" spans="1:9">
      <c r="A5572" s="66"/>
      <c r="C5572" s="66">
        <v>7137</v>
      </c>
      <c r="D5572" s="2" t="s">
        <v>67</v>
      </c>
      <c r="E5572" s="22" t="s">
        <v>1153</v>
      </c>
      <c r="F5572" s="69" t="s">
        <v>68</v>
      </c>
      <c r="G5572" s="3">
        <v>4</v>
      </c>
      <c r="H5572" s="3"/>
      <c r="I5572" s="10" t="str">
        <f t="shared" si="86"/>
        <v>07137</v>
      </c>
    </row>
    <row r="5573" spans="1:9">
      <c r="A5573" s="66"/>
      <c r="C5573" s="66">
        <v>7137</v>
      </c>
      <c r="D5573" s="2" t="s">
        <v>69</v>
      </c>
      <c r="E5573" s="21" t="s">
        <v>1152</v>
      </c>
      <c r="F5573" s="69" t="s">
        <v>70</v>
      </c>
      <c r="G5573" s="3">
        <v>8</v>
      </c>
      <c r="H5573" s="3"/>
      <c r="I5573" s="10" t="str">
        <f t="shared" si="86"/>
        <v>07137</v>
      </c>
    </row>
    <row r="5574" spans="1:9">
      <c r="A5574" s="66"/>
      <c r="C5574" s="66">
        <v>7137</v>
      </c>
      <c r="E5574" s="71"/>
      <c r="F5574" s="69" t="s">
        <v>71</v>
      </c>
      <c r="G5574" s="3">
        <v>146</v>
      </c>
      <c r="H5574" s="3">
        <v>15387</v>
      </c>
      <c r="I5574" s="10" t="str">
        <f t="shared" si="86"/>
        <v>07137</v>
      </c>
    </row>
    <row r="5575" spans="1:9">
      <c r="A5575" s="65" t="s">
        <v>417</v>
      </c>
      <c r="B5575" s="2" t="s">
        <v>418</v>
      </c>
      <c r="C5575" s="65">
        <v>7138</v>
      </c>
      <c r="D5575" s="2" t="s">
        <v>9</v>
      </c>
      <c r="E5575" s="14" t="s">
        <v>1144</v>
      </c>
      <c r="F5575" s="69" t="s">
        <v>10</v>
      </c>
      <c r="G5575" s="3">
        <v>4</v>
      </c>
      <c r="H5575" s="3">
        <v>76</v>
      </c>
      <c r="I5575" s="10" t="str">
        <f t="shared" si="86"/>
        <v>07138</v>
      </c>
    </row>
    <row r="5576" spans="1:9">
      <c r="A5576" s="66"/>
      <c r="C5576" s="66">
        <v>7138</v>
      </c>
      <c r="D5576" s="2" t="s">
        <v>11</v>
      </c>
      <c r="E5576" s="14" t="s">
        <v>1144</v>
      </c>
      <c r="F5576" s="69" t="s">
        <v>12</v>
      </c>
      <c r="G5576" s="3"/>
      <c r="H5576" s="3"/>
      <c r="I5576" s="10" t="str">
        <f t="shared" si="86"/>
        <v>07138</v>
      </c>
    </row>
    <row r="5577" spans="1:9">
      <c r="A5577" s="66"/>
      <c r="C5577" s="66">
        <v>7138</v>
      </c>
      <c r="D5577" s="2" t="s">
        <v>13</v>
      </c>
      <c r="E5577" s="14" t="s">
        <v>1144</v>
      </c>
      <c r="F5577" s="69" t="s">
        <v>14</v>
      </c>
      <c r="G5577" s="3"/>
      <c r="H5577" s="3"/>
      <c r="I5577" s="10" t="str">
        <f t="shared" ref="I5577:I5640" si="87">IF(A5577="",I5576,A5577)</f>
        <v>07138</v>
      </c>
    </row>
    <row r="5578" spans="1:9">
      <c r="A5578" s="66"/>
      <c r="C5578" s="66">
        <v>7138</v>
      </c>
      <c r="D5578" s="2" t="s">
        <v>15</v>
      </c>
      <c r="E5578" s="15" t="s">
        <v>1145</v>
      </c>
      <c r="F5578" s="69" t="s">
        <v>16</v>
      </c>
      <c r="G5578" s="3"/>
      <c r="H5578" s="3"/>
      <c r="I5578" s="10" t="str">
        <f t="shared" si="87"/>
        <v>07138</v>
      </c>
    </row>
    <row r="5579" spans="1:9">
      <c r="A5579" s="66"/>
      <c r="C5579" s="66">
        <v>7138</v>
      </c>
      <c r="D5579" s="2" t="s">
        <v>17</v>
      </c>
      <c r="E5579" s="14" t="s">
        <v>1144</v>
      </c>
      <c r="F5579" s="69" t="s">
        <v>18</v>
      </c>
      <c r="G5579" s="3">
        <v>4</v>
      </c>
      <c r="H5579" s="3">
        <v>76</v>
      </c>
      <c r="I5579" s="10" t="str">
        <f t="shared" si="87"/>
        <v>07138</v>
      </c>
    </row>
    <row r="5580" spans="1:9">
      <c r="A5580" s="66"/>
      <c r="C5580" s="66">
        <v>7138</v>
      </c>
      <c r="D5580" s="2" t="s">
        <v>19</v>
      </c>
      <c r="E5580" s="14" t="s">
        <v>1144</v>
      </c>
      <c r="F5580" s="69" t="s">
        <v>20</v>
      </c>
      <c r="G5580" s="3"/>
      <c r="H5580" s="3"/>
      <c r="I5580" s="10" t="str">
        <f t="shared" si="87"/>
        <v>07138</v>
      </c>
    </row>
    <row r="5581" spans="1:9">
      <c r="A5581" s="66"/>
      <c r="C5581" s="66">
        <v>7138</v>
      </c>
      <c r="D5581" s="2" t="s">
        <v>21</v>
      </c>
      <c r="E5581" s="4"/>
      <c r="F5581" s="69" t="s">
        <v>22</v>
      </c>
      <c r="G5581" s="3">
        <v>144</v>
      </c>
      <c r="H5581" s="3">
        <v>16362</v>
      </c>
      <c r="I5581" s="10" t="str">
        <f t="shared" si="87"/>
        <v>07138</v>
      </c>
    </row>
    <row r="5582" spans="1:9">
      <c r="A5582" s="66"/>
      <c r="C5582" s="66">
        <v>7138</v>
      </c>
      <c r="D5582" s="2" t="s">
        <v>23</v>
      </c>
      <c r="E5582" s="17" t="s">
        <v>1147</v>
      </c>
      <c r="F5582" s="69" t="s">
        <v>24</v>
      </c>
      <c r="G5582" s="3">
        <v>14</v>
      </c>
      <c r="H5582" s="3">
        <v>638</v>
      </c>
      <c r="I5582" s="10" t="str">
        <f t="shared" si="87"/>
        <v>07138</v>
      </c>
    </row>
    <row r="5583" spans="1:9">
      <c r="A5583" s="66"/>
      <c r="C5583" s="66">
        <v>7138</v>
      </c>
      <c r="D5583" s="2" t="s">
        <v>25</v>
      </c>
      <c r="E5583" s="17" t="s">
        <v>1147</v>
      </c>
      <c r="F5583" s="69" t="s">
        <v>26</v>
      </c>
      <c r="G5583" s="3">
        <v>1</v>
      </c>
      <c r="H5583" s="3"/>
      <c r="I5583" s="10" t="str">
        <f t="shared" si="87"/>
        <v>07138</v>
      </c>
    </row>
    <row r="5584" spans="1:9">
      <c r="A5584" s="66"/>
      <c r="C5584" s="66">
        <v>7138</v>
      </c>
      <c r="D5584" s="2" t="s">
        <v>27</v>
      </c>
      <c r="E5584" s="17" t="s">
        <v>1147</v>
      </c>
      <c r="F5584" s="69" t="s">
        <v>28</v>
      </c>
      <c r="G5584" s="3"/>
      <c r="H5584" s="3"/>
      <c r="I5584" s="10" t="str">
        <f t="shared" si="87"/>
        <v>07138</v>
      </c>
    </row>
    <row r="5585" spans="1:9">
      <c r="A5585" s="66"/>
      <c r="C5585" s="66">
        <v>7138</v>
      </c>
      <c r="D5585" s="2" t="s">
        <v>29</v>
      </c>
      <c r="E5585" s="18" t="s">
        <v>1148</v>
      </c>
      <c r="F5585" s="69" t="s">
        <v>30</v>
      </c>
      <c r="G5585" s="3">
        <v>3</v>
      </c>
      <c r="H5585" s="3"/>
      <c r="I5585" s="10" t="str">
        <f t="shared" si="87"/>
        <v>07138</v>
      </c>
    </row>
    <row r="5586" spans="1:9">
      <c r="A5586" s="66"/>
      <c r="C5586" s="66">
        <v>7138</v>
      </c>
      <c r="D5586" s="2" t="s">
        <v>31</v>
      </c>
      <c r="E5586" s="18" t="s">
        <v>1148</v>
      </c>
      <c r="F5586" s="69" t="s">
        <v>32</v>
      </c>
      <c r="G5586" s="3">
        <v>1</v>
      </c>
      <c r="H5586" s="3"/>
      <c r="I5586" s="10" t="str">
        <f t="shared" si="87"/>
        <v>07138</v>
      </c>
    </row>
    <row r="5587" spans="1:9">
      <c r="A5587" s="66"/>
      <c r="C5587" s="66">
        <v>7138</v>
      </c>
      <c r="D5587" s="2" t="s">
        <v>33</v>
      </c>
      <c r="E5587" s="18" t="s">
        <v>1148</v>
      </c>
      <c r="F5587" s="69" t="s">
        <v>34</v>
      </c>
      <c r="G5587" s="3">
        <v>3</v>
      </c>
      <c r="H5587" s="3"/>
      <c r="I5587" s="10" t="str">
        <f t="shared" si="87"/>
        <v>07138</v>
      </c>
    </row>
    <row r="5588" spans="1:9">
      <c r="A5588" s="66"/>
      <c r="C5588" s="66">
        <v>7138</v>
      </c>
      <c r="D5588" s="2" t="s">
        <v>35</v>
      </c>
      <c r="E5588" s="19" t="s">
        <v>1150</v>
      </c>
      <c r="F5588" s="69" t="s">
        <v>36</v>
      </c>
      <c r="G5588" s="3">
        <v>4</v>
      </c>
      <c r="H5588" s="3"/>
      <c r="I5588" s="10" t="str">
        <f t="shared" si="87"/>
        <v>07138</v>
      </c>
    </row>
    <row r="5589" spans="1:9">
      <c r="A5589" s="66"/>
      <c r="C5589" s="66">
        <v>7138</v>
      </c>
      <c r="D5589" s="2" t="s">
        <v>37</v>
      </c>
      <c r="E5589" s="23" t="s">
        <v>1149</v>
      </c>
      <c r="F5589" s="69" t="s">
        <v>38</v>
      </c>
      <c r="G5589" s="3">
        <v>6</v>
      </c>
      <c r="H5589" s="3">
        <v>1018</v>
      </c>
      <c r="I5589" s="10" t="str">
        <f t="shared" si="87"/>
        <v>07138</v>
      </c>
    </row>
    <row r="5590" spans="1:9">
      <c r="A5590" s="66"/>
      <c r="C5590" s="66">
        <v>7138</v>
      </c>
      <c r="D5590" s="2" t="s">
        <v>39</v>
      </c>
      <c r="E5590" s="23" t="s">
        <v>1149</v>
      </c>
      <c r="F5590" s="69" t="s">
        <v>40</v>
      </c>
      <c r="G5590" s="3">
        <v>3</v>
      </c>
      <c r="H5590" s="3">
        <v>314</v>
      </c>
      <c r="I5590" s="10" t="str">
        <f t="shared" si="87"/>
        <v>07138</v>
      </c>
    </row>
    <row r="5591" spans="1:9">
      <c r="A5591" s="66"/>
      <c r="C5591" s="66">
        <v>7138</v>
      </c>
      <c r="D5591" s="2" t="s">
        <v>41</v>
      </c>
      <c r="E5591" s="16" t="s">
        <v>1146</v>
      </c>
      <c r="F5591" s="69" t="s">
        <v>42</v>
      </c>
      <c r="G5591" s="3"/>
      <c r="H5591" s="3"/>
      <c r="I5591" s="10" t="str">
        <f t="shared" si="87"/>
        <v>07138</v>
      </c>
    </row>
    <row r="5592" spans="1:9">
      <c r="A5592" s="66"/>
      <c r="C5592" s="66">
        <v>7138</v>
      </c>
      <c r="D5592" s="2" t="s">
        <v>43</v>
      </c>
      <c r="E5592" s="16" t="s">
        <v>1146</v>
      </c>
      <c r="F5592" s="69" t="s">
        <v>44</v>
      </c>
      <c r="G5592" s="3">
        <v>5</v>
      </c>
      <c r="H5592" s="3"/>
      <c r="I5592" s="10" t="str">
        <f t="shared" si="87"/>
        <v>07138</v>
      </c>
    </row>
    <row r="5593" spans="1:9">
      <c r="A5593" s="66"/>
      <c r="C5593" s="66">
        <v>7138</v>
      </c>
      <c r="D5593" s="2" t="s">
        <v>45</v>
      </c>
      <c r="E5593" s="16" t="s">
        <v>1146</v>
      </c>
      <c r="F5593" s="69" t="s">
        <v>46</v>
      </c>
      <c r="G5593" s="3">
        <v>3</v>
      </c>
      <c r="H5593" s="3"/>
      <c r="I5593" s="10" t="str">
        <f t="shared" si="87"/>
        <v>07138</v>
      </c>
    </row>
    <row r="5594" spans="1:9">
      <c r="A5594" s="66"/>
      <c r="C5594" s="66">
        <v>7138</v>
      </c>
      <c r="D5594" s="2" t="s">
        <v>47</v>
      </c>
      <c r="E5594" s="16" t="s">
        <v>1146</v>
      </c>
      <c r="F5594" s="69" t="s">
        <v>48</v>
      </c>
      <c r="G5594" s="3">
        <v>17</v>
      </c>
      <c r="H5594" s="3">
        <v>1827</v>
      </c>
      <c r="I5594" s="10" t="str">
        <f t="shared" si="87"/>
        <v>07138</v>
      </c>
    </row>
    <row r="5595" spans="1:9">
      <c r="A5595" s="66"/>
      <c r="C5595" s="66">
        <v>7138</v>
      </c>
      <c r="D5595" s="2" t="s">
        <v>49</v>
      </c>
      <c r="E5595" s="14" t="s">
        <v>1144</v>
      </c>
      <c r="F5595" s="69" t="s">
        <v>50</v>
      </c>
      <c r="G5595" s="3">
        <v>12</v>
      </c>
      <c r="H5595" s="3">
        <v>627</v>
      </c>
      <c r="I5595" s="10" t="str">
        <f t="shared" si="87"/>
        <v>07138</v>
      </c>
    </row>
    <row r="5596" spans="1:9">
      <c r="A5596" s="66"/>
      <c r="C5596" s="66">
        <v>7138</v>
      </c>
      <c r="D5596" s="2" t="s">
        <v>51</v>
      </c>
      <c r="E5596" s="15" t="s">
        <v>1145</v>
      </c>
      <c r="F5596" s="69" t="s">
        <v>52</v>
      </c>
      <c r="G5596" s="3">
        <v>1</v>
      </c>
      <c r="H5596" s="3"/>
      <c r="I5596" s="10" t="str">
        <f t="shared" si="87"/>
        <v>07138</v>
      </c>
    </row>
    <row r="5597" spans="1:9">
      <c r="A5597" s="66"/>
      <c r="C5597" s="66">
        <v>7138</v>
      </c>
      <c r="D5597" s="2" t="s">
        <v>53</v>
      </c>
      <c r="E5597" s="15" t="s">
        <v>1145</v>
      </c>
      <c r="F5597" s="69" t="s">
        <v>54</v>
      </c>
      <c r="G5597" s="3">
        <v>27</v>
      </c>
      <c r="H5597" s="3">
        <v>2376</v>
      </c>
      <c r="I5597" s="10" t="str">
        <f t="shared" si="87"/>
        <v>07138</v>
      </c>
    </row>
    <row r="5598" spans="1:9">
      <c r="A5598" s="66"/>
      <c r="C5598" s="66">
        <v>7138</v>
      </c>
      <c r="D5598" s="2" t="s">
        <v>55</v>
      </c>
      <c r="E5598" s="21" t="s">
        <v>1152</v>
      </c>
      <c r="F5598" s="69" t="s">
        <v>56</v>
      </c>
      <c r="G5598" s="3">
        <v>2</v>
      </c>
      <c r="H5598" s="3"/>
      <c r="I5598" s="10" t="str">
        <f t="shared" si="87"/>
        <v>07138</v>
      </c>
    </row>
    <row r="5599" spans="1:9">
      <c r="A5599" s="66"/>
      <c r="C5599" s="66">
        <v>7138</v>
      </c>
      <c r="D5599" s="2" t="s">
        <v>57</v>
      </c>
      <c r="E5599" s="21" t="s">
        <v>1152</v>
      </c>
      <c r="F5599" s="69" t="s">
        <v>58</v>
      </c>
      <c r="G5599" s="3">
        <v>5</v>
      </c>
      <c r="H5599" s="3"/>
      <c r="I5599" s="10" t="str">
        <f t="shared" si="87"/>
        <v>07138</v>
      </c>
    </row>
    <row r="5600" spans="1:9">
      <c r="A5600" s="66"/>
      <c r="C5600" s="66">
        <v>7138</v>
      </c>
      <c r="D5600" s="2" t="s">
        <v>59</v>
      </c>
      <c r="E5600" s="21" t="s">
        <v>1152</v>
      </c>
      <c r="F5600" s="69" t="s">
        <v>60</v>
      </c>
      <c r="G5600" s="3">
        <v>32</v>
      </c>
      <c r="H5600" s="3">
        <v>4551</v>
      </c>
      <c r="I5600" s="10" t="str">
        <f t="shared" si="87"/>
        <v>07138</v>
      </c>
    </row>
    <row r="5601" spans="1:9">
      <c r="A5601" s="66"/>
      <c r="C5601" s="66">
        <v>7138</v>
      </c>
      <c r="D5601" s="2" t="s">
        <v>61</v>
      </c>
      <c r="E5601" s="20" t="s">
        <v>1151</v>
      </c>
      <c r="F5601" s="69" t="s">
        <v>62</v>
      </c>
      <c r="G5601" s="3">
        <v>1</v>
      </c>
      <c r="H5601" s="3"/>
      <c r="I5601" s="10" t="str">
        <f t="shared" si="87"/>
        <v>07138</v>
      </c>
    </row>
    <row r="5602" spans="1:9">
      <c r="A5602" s="66"/>
      <c r="C5602" s="66">
        <v>7138</v>
      </c>
      <c r="D5602" s="2" t="s">
        <v>63</v>
      </c>
      <c r="E5602" s="20" t="s">
        <v>1151</v>
      </c>
      <c r="F5602" s="69" t="s">
        <v>64</v>
      </c>
      <c r="G5602" s="3"/>
      <c r="H5602" s="3"/>
      <c r="I5602" s="10" t="str">
        <f t="shared" si="87"/>
        <v>07138</v>
      </c>
    </row>
    <row r="5603" spans="1:9">
      <c r="A5603" s="66"/>
      <c r="C5603" s="66">
        <v>7138</v>
      </c>
      <c r="D5603" s="2" t="s">
        <v>65</v>
      </c>
      <c r="E5603" s="19" t="s">
        <v>1150</v>
      </c>
      <c r="F5603" s="69" t="s">
        <v>66</v>
      </c>
      <c r="G5603" s="3"/>
      <c r="H5603" s="3"/>
      <c r="I5603" s="10" t="str">
        <f t="shared" si="87"/>
        <v>07138</v>
      </c>
    </row>
    <row r="5604" spans="1:9">
      <c r="A5604" s="66"/>
      <c r="C5604" s="66">
        <v>7138</v>
      </c>
      <c r="D5604" s="2" t="s">
        <v>67</v>
      </c>
      <c r="E5604" s="22" t="s">
        <v>1153</v>
      </c>
      <c r="F5604" s="69" t="s">
        <v>68</v>
      </c>
      <c r="G5604" s="3">
        <v>1</v>
      </c>
      <c r="H5604" s="3"/>
      <c r="I5604" s="10" t="str">
        <f t="shared" si="87"/>
        <v>07138</v>
      </c>
    </row>
    <row r="5605" spans="1:9">
      <c r="A5605" s="66"/>
      <c r="C5605" s="66">
        <v>7138</v>
      </c>
      <c r="D5605" s="2" t="s">
        <v>69</v>
      </c>
      <c r="E5605" s="21" t="s">
        <v>1152</v>
      </c>
      <c r="F5605" s="69" t="s">
        <v>70</v>
      </c>
      <c r="G5605" s="3">
        <v>3</v>
      </c>
      <c r="H5605" s="3">
        <v>115</v>
      </c>
      <c r="I5605" s="10" t="str">
        <f t="shared" si="87"/>
        <v>07138</v>
      </c>
    </row>
    <row r="5606" spans="1:9">
      <c r="A5606" s="66"/>
      <c r="C5606" s="66">
        <v>7138</v>
      </c>
      <c r="E5606" s="71"/>
      <c r="F5606" s="69" t="s">
        <v>71</v>
      </c>
      <c r="G5606" s="3">
        <v>148</v>
      </c>
      <c r="H5606" s="3">
        <v>16438</v>
      </c>
      <c r="I5606" s="10" t="str">
        <f t="shared" si="87"/>
        <v>07138</v>
      </c>
    </row>
    <row r="5607" spans="1:9">
      <c r="A5607" s="65" t="s">
        <v>419</v>
      </c>
      <c r="B5607" s="2" t="s">
        <v>420</v>
      </c>
      <c r="C5607" s="65">
        <v>7140</v>
      </c>
      <c r="D5607" s="2" t="s">
        <v>9</v>
      </c>
      <c r="E5607" s="14" t="s">
        <v>1144</v>
      </c>
      <c r="F5607" s="69" t="s">
        <v>10</v>
      </c>
      <c r="G5607" s="3">
        <v>3</v>
      </c>
      <c r="H5607" s="3">
        <v>53</v>
      </c>
      <c r="I5607" s="10" t="str">
        <f t="shared" si="87"/>
        <v>07140</v>
      </c>
    </row>
    <row r="5608" spans="1:9">
      <c r="A5608" s="66"/>
      <c r="C5608" s="66">
        <v>7140</v>
      </c>
      <c r="D5608" s="2" t="s">
        <v>11</v>
      </c>
      <c r="E5608" s="14" t="s">
        <v>1144</v>
      </c>
      <c r="F5608" s="69" t="s">
        <v>12</v>
      </c>
      <c r="G5608" s="3"/>
      <c r="H5608" s="3"/>
      <c r="I5608" s="10" t="str">
        <f t="shared" si="87"/>
        <v>07140</v>
      </c>
    </row>
    <row r="5609" spans="1:9">
      <c r="A5609" s="66"/>
      <c r="C5609" s="66">
        <v>7140</v>
      </c>
      <c r="D5609" s="2" t="s">
        <v>13</v>
      </c>
      <c r="E5609" s="14" t="s">
        <v>1144</v>
      </c>
      <c r="F5609" s="69" t="s">
        <v>14</v>
      </c>
      <c r="G5609" s="3"/>
      <c r="H5609" s="3"/>
      <c r="I5609" s="10" t="str">
        <f t="shared" si="87"/>
        <v>07140</v>
      </c>
    </row>
    <row r="5610" spans="1:9">
      <c r="A5610" s="66"/>
      <c r="C5610" s="66">
        <v>7140</v>
      </c>
      <c r="D5610" s="2" t="s">
        <v>15</v>
      </c>
      <c r="E5610" s="15" t="s">
        <v>1145</v>
      </c>
      <c r="F5610" s="69" t="s">
        <v>16</v>
      </c>
      <c r="G5610" s="3"/>
      <c r="H5610" s="3"/>
      <c r="I5610" s="10" t="str">
        <f t="shared" si="87"/>
        <v>07140</v>
      </c>
    </row>
    <row r="5611" spans="1:9">
      <c r="A5611" s="66"/>
      <c r="C5611" s="66">
        <v>7140</v>
      </c>
      <c r="D5611" s="2" t="s">
        <v>17</v>
      </c>
      <c r="E5611" s="14" t="s">
        <v>1144</v>
      </c>
      <c r="F5611" s="69" t="s">
        <v>18</v>
      </c>
      <c r="G5611" s="3">
        <v>3</v>
      </c>
      <c r="H5611" s="3">
        <v>53</v>
      </c>
      <c r="I5611" s="10" t="str">
        <f t="shared" si="87"/>
        <v>07140</v>
      </c>
    </row>
    <row r="5612" spans="1:9">
      <c r="A5612" s="66"/>
      <c r="C5612" s="66">
        <v>7140</v>
      </c>
      <c r="D5612" s="2" t="s">
        <v>19</v>
      </c>
      <c r="E5612" s="14" t="s">
        <v>1144</v>
      </c>
      <c r="F5612" s="69" t="s">
        <v>20</v>
      </c>
      <c r="G5612" s="3"/>
      <c r="H5612" s="3"/>
      <c r="I5612" s="10" t="str">
        <f t="shared" si="87"/>
        <v>07140</v>
      </c>
    </row>
    <row r="5613" spans="1:9">
      <c r="A5613" s="66"/>
      <c r="C5613" s="66">
        <v>7140</v>
      </c>
      <c r="D5613" s="2" t="s">
        <v>21</v>
      </c>
      <c r="E5613" s="4"/>
      <c r="F5613" s="69" t="s">
        <v>22</v>
      </c>
      <c r="G5613" s="3">
        <v>74</v>
      </c>
      <c r="H5613" s="3">
        <v>9530</v>
      </c>
      <c r="I5613" s="10" t="str">
        <f t="shared" si="87"/>
        <v>07140</v>
      </c>
    </row>
    <row r="5614" spans="1:9">
      <c r="A5614" s="66"/>
      <c r="C5614" s="66">
        <v>7140</v>
      </c>
      <c r="D5614" s="2" t="s">
        <v>23</v>
      </c>
      <c r="E5614" s="17" t="s">
        <v>1147</v>
      </c>
      <c r="F5614" s="69" t="s">
        <v>24</v>
      </c>
      <c r="G5614" s="3">
        <v>6</v>
      </c>
      <c r="H5614" s="3">
        <v>164</v>
      </c>
      <c r="I5614" s="10" t="str">
        <f t="shared" si="87"/>
        <v>07140</v>
      </c>
    </row>
    <row r="5615" spans="1:9">
      <c r="A5615" s="66"/>
      <c r="C5615" s="66">
        <v>7140</v>
      </c>
      <c r="D5615" s="2" t="s">
        <v>25</v>
      </c>
      <c r="E5615" s="17" t="s">
        <v>1147</v>
      </c>
      <c r="F5615" s="69" t="s">
        <v>26</v>
      </c>
      <c r="G5615" s="3"/>
      <c r="H5615" s="3"/>
      <c r="I5615" s="10" t="str">
        <f t="shared" si="87"/>
        <v>07140</v>
      </c>
    </row>
    <row r="5616" spans="1:9">
      <c r="A5616" s="66"/>
      <c r="C5616" s="66">
        <v>7140</v>
      </c>
      <c r="D5616" s="2" t="s">
        <v>27</v>
      </c>
      <c r="E5616" s="17" t="s">
        <v>1147</v>
      </c>
      <c r="F5616" s="69" t="s">
        <v>28</v>
      </c>
      <c r="G5616" s="3"/>
      <c r="H5616" s="3"/>
      <c r="I5616" s="10" t="str">
        <f t="shared" si="87"/>
        <v>07140</v>
      </c>
    </row>
    <row r="5617" spans="1:9">
      <c r="A5617" s="66"/>
      <c r="C5617" s="66">
        <v>7140</v>
      </c>
      <c r="D5617" s="2" t="s">
        <v>29</v>
      </c>
      <c r="E5617" s="18" t="s">
        <v>1148</v>
      </c>
      <c r="F5617" s="69" t="s">
        <v>30</v>
      </c>
      <c r="G5617" s="3">
        <v>1</v>
      </c>
      <c r="H5617" s="3"/>
      <c r="I5617" s="10" t="str">
        <f t="shared" si="87"/>
        <v>07140</v>
      </c>
    </row>
    <row r="5618" spans="1:9">
      <c r="A5618" s="66"/>
      <c r="C5618" s="66">
        <v>7140</v>
      </c>
      <c r="D5618" s="2" t="s">
        <v>31</v>
      </c>
      <c r="E5618" s="18" t="s">
        <v>1148</v>
      </c>
      <c r="F5618" s="69" t="s">
        <v>32</v>
      </c>
      <c r="G5618" s="3">
        <v>1</v>
      </c>
      <c r="H5618" s="3"/>
      <c r="I5618" s="10" t="str">
        <f t="shared" si="87"/>
        <v>07140</v>
      </c>
    </row>
    <row r="5619" spans="1:9">
      <c r="A5619" s="66"/>
      <c r="C5619" s="66">
        <v>7140</v>
      </c>
      <c r="D5619" s="2" t="s">
        <v>33</v>
      </c>
      <c r="E5619" s="18" t="s">
        <v>1148</v>
      </c>
      <c r="F5619" s="69" t="s">
        <v>34</v>
      </c>
      <c r="G5619" s="3"/>
      <c r="H5619" s="3"/>
      <c r="I5619" s="10" t="str">
        <f t="shared" si="87"/>
        <v>07140</v>
      </c>
    </row>
    <row r="5620" spans="1:9">
      <c r="A5620" s="66"/>
      <c r="C5620" s="66">
        <v>7140</v>
      </c>
      <c r="D5620" s="2" t="s">
        <v>35</v>
      </c>
      <c r="E5620" s="19" t="s">
        <v>1150</v>
      </c>
      <c r="F5620" s="69" t="s">
        <v>36</v>
      </c>
      <c r="G5620" s="3">
        <v>4</v>
      </c>
      <c r="H5620" s="3"/>
      <c r="I5620" s="10" t="str">
        <f t="shared" si="87"/>
        <v>07140</v>
      </c>
    </row>
    <row r="5621" spans="1:9">
      <c r="A5621" s="66"/>
      <c r="C5621" s="66">
        <v>7140</v>
      </c>
      <c r="D5621" s="2" t="s">
        <v>37</v>
      </c>
      <c r="E5621" s="23" t="s">
        <v>1149</v>
      </c>
      <c r="F5621" s="69" t="s">
        <v>38</v>
      </c>
      <c r="G5621" s="3">
        <v>1</v>
      </c>
      <c r="H5621" s="3"/>
      <c r="I5621" s="10" t="str">
        <f t="shared" si="87"/>
        <v>07140</v>
      </c>
    </row>
    <row r="5622" spans="1:9">
      <c r="A5622" s="66"/>
      <c r="C5622" s="66">
        <v>7140</v>
      </c>
      <c r="D5622" s="2" t="s">
        <v>39</v>
      </c>
      <c r="E5622" s="23" t="s">
        <v>1149</v>
      </c>
      <c r="F5622" s="69" t="s">
        <v>40</v>
      </c>
      <c r="G5622" s="3">
        <v>1</v>
      </c>
      <c r="H5622" s="3"/>
      <c r="I5622" s="10" t="str">
        <f t="shared" si="87"/>
        <v>07140</v>
      </c>
    </row>
    <row r="5623" spans="1:9">
      <c r="A5623" s="66"/>
      <c r="C5623" s="66">
        <v>7140</v>
      </c>
      <c r="D5623" s="2" t="s">
        <v>41</v>
      </c>
      <c r="E5623" s="16" t="s">
        <v>1146</v>
      </c>
      <c r="F5623" s="69" t="s">
        <v>42</v>
      </c>
      <c r="G5623" s="3"/>
      <c r="H5623" s="3"/>
      <c r="I5623" s="10" t="str">
        <f t="shared" si="87"/>
        <v>07140</v>
      </c>
    </row>
    <row r="5624" spans="1:9">
      <c r="A5624" s="66"/>
      <c r="C5624" s="66">
        <v>7140</v>
      </c>
      <c r="D5624" s="2" t="s">
        <v>43</v>
      </c>
      <c r="E5624" s="16" t="s">
        <v>1146</v>
      </c>
      <c r="F5624" s="69" t="s">
        <v>44</v>
      </c>
      <c r="G5624" s="3">
        <v>2</v>
      </c>
      <c r="H5624" s="3"/>
      <c r="I5624" s="10" t="str">
        <f t="shared" si="87"/>
        <v>07140</v>
      </c>
    </row>
    <row r="5625" spans="1:9">
      <c r="A5625" s="66"/>
      <c r="C5625" s="66">
        <v>7140</v>
      </c>
      <c r="D5625" s="2" t="s">
        <v>45</v>
      </c>
      <c r="E5625" s="16" t="s">
        <v>1146</v>
      </c>
      <c r="F5625" s="69" t="s">
        <v>46</v>
      </c>
      <c r="G5625" s="3"/>
      <c r="H5625" s="3"/>
      <c r="I5625" s="10" t="str">
        <f t="shared" si="87"/>
        <v>07140</v>
      </c>
    </row>
    <row r="5626" spans="1:9">
      <c r="A5626" s="66"/>
      <c r="C5626" s="66">
        <v>7140</v>
      </c>
      <c r="D5626" s="2" t="s">
        <v>47</v>
      </c>
      <c r="E5626" s="16" t="s">
        <v>1146</v>
      </c>
      <c r="F5626" s="69" t="s">
        <v>48</v>
      </c>
      <c r="G5626" s="3">
        <v>11</v>
      </c>
      <c r="H5626" s="3">
        <v>1084</v>
      </c>
      <c r="I5626" s="10" t="str">
        <f t="shared" si="87"/>
        <v>07140</v>
      </c>
    </row>
    <row r="5627" spans="1:9">
      <c r="A5627" s="66"/>
      <c r="C5627" s="66">
        <v>7140</v>
      </c>
      <c r="D5627" s="2" t="s">
        <v>49</v>
      </c>
      <c r="E5627" s="14" t="s">
        <v>1144</v>
      </c>
      <c r="F5627" s="69" t="s">
        <v>50</v>
      </c>
      <c r="G5627" s="3">
        <v>7</v>
      </c>
      <c r="H5627" s="3">
        <v>373</v>
      </c>
      <c r="I5627" s="10" t="str">
        <f t="shared" si="87"/>
        <v>07140</v>
      </c>
    </row>
    <row r="5628" spans="1:9">
      <c r="A5628" s="66"/>
      <c r="C5628" s="66">
        <v>7140</v>
      </c>
      <c r="D5628" s="2" t="s">
        <v>51</v>
      </c>
      <c r="E5628" s="15" t="s">
        <v>1145</v>
      </c>
      <c r="F5628" s="69" t="s">
        <v>52</v>
      </c>
      <c r="G5628" s="3">
        <v>2</v>
      </c>
      <c r="H5628" s="3"/>
      <c r="I5628" s="10" t="str">
        <f t="shared" si="87"/>
        <v>07140</v>
      </c>
    </row>
    <row r="5629" spans="1:9">
      <c r="A5629" s="66"/>
      <c r="C5629" s="66">
        <v>7140</v>
      </c>
      <c r="D5629" s="2" t="s">
        <v>53</v>
      </c>
      <c r="E5629" s="15" t="s">
        <v>1145</v>
      </c>
      <c r="F5629" s="69" t="s">
        <v>54</v>
      </c>
      <c r="G5629" s="3">
        <v>11</v>
      </c>
      <c r="H5629" s="3">
        <v>755</v>
      </c>
      <c r="I5629" s="10" t="str">
        <f t="shared" si="87"/>
        <v>07140</v>
      </c>
    </row>
    <row r="5630" spans="1:9">
      <c r="A5630" s="66"/>
      <c r="C5630" s="66">
        <v>7140</v>
      </c>
      <c r="D5630" s="2" t="s">
        <v>55</v>
      </c>
      <c r="E5630" s="21" t="s">
        <v>1152</v>
      </c>
      <c r="F5630" s="69" t="s">
        <v>56</v>
      </c>
      <c r="G5630" s="3">
        <v>1</v>
      </c>
      <c r="H5630" s="3"/>
      <c r="I5630" s="10" t="str">
        <f t="shared" si="87"/>
        <v>07140</v>
      </c>
    </row>
    <row r="5631" spans="1:9">
      <c r="A5631" s="66"/>
      <c r="C5631" s="66">
        <v>7140</v>
      </c>
      <c r="D5631" s="2" t="s">
        <v>57</v>
      </c>
      <c r="E5631" s="21" t="s">
        <v>1152</v>
      </c>
      <c r="F5631" s="69" t="s">
        <v>58</v>
      </c>
      <c r="G5631" s="3">
        <v>3</v>
      </c>
      <c r="H5631" s="3"/>
      <c r="I5631" s="10" t="str">
        <f t="shared" si="87"/>
        <v>07140</v>
      </c>
    </row>
    <row r="5632" spans="1:9">
      <c r="A5632" s="66"/>
      <c r="C5632" s="66">
        <v>7140</v>
      </c>
      <c r="D5632" s="2" t="s">
        <v>59</v>
      </c>
      <c r="E5632" s="21" t="s">
        <v>1152</v>
      </c>
      <c r="F5632" s="69" t="s">
        <v>60</v>
      </c>
      <c r="G5632" s="3">
        <v>12</v>
      </c>
      <c r="H5632" s="3">
        <v>3178</v>
      </c>
      <c r="I5632" s="10" t="str">
        <f t="shared" si="87"/>
        <v>07140</v>
      </c>
    </row>
    <row r="5633" spans="1:9">
      <c r="A5633" s="66"/>
      <c r="C5633" s="66">
        <v>7140</v>
      </c>
      <c r="D5633" s="2" t="s">
        <v>61</v>
      </c>
      <c r="E5633" s="20" t="s">
        <v>1151</v>
      </c>
      <c r="F5633" s="69" t="s">
        <v>62</v>
      </c>
      <c r="G5633" s="3">
        <v>3</v>
      </c>
      <c r="H5633" s="3"/>
      <c r="I5633" s="10" t="str">
        <f t="shared" si="87"/>
        <v>07140</v>
      </c>
    </row>
    <row r="5634" spans="1:9">
      <c r="A5634" s="66"/>
      <c r="C5634" s="66">
        <v>7140</v>
      </c>
      <c r="D5634" s="2" t="s">
        <v>63</v>
      </c>
      <c r="E5634" s="20" t="s">
        <v>1151</v>
      </c>
      <c r="F5634" s="69" t="s">
        <v>64</v>
      </c>
      <c r="G5634" s="3"/>
      <c r="H5634" s="3"/>
      <c r="I5634" s="10" t="str">
        <f t="shared" si="87"/>
        <v>07140</v>
      </c>
    </row>
    <row r="5635" spans="1:9">
      <c r="A5635" s="66"/>
      <c r="C5635" s="66">
        <v>7140</v>
      </c>
      <c r="D5635" s="2" t="s">
        <v>65</v>
      </c>
      <c r="E5635" s="19" t="s">
        <v>1150</v>
      </c>
      <c r="F5635" s="69" t="s">
        <v>66</v>
      </c>
      <c r="G5635" s="3">
        <v>1</v>
      </c>
      <c r="H5635" s="3"/>
      <c r="I5635" s="10" t="str">
        <f t="shared" si="87"/>
        <v>07140</v>
      </c>
    </row>
    <row r="5636" spans="1:9">
      <c r="A5636" s="66"/>
      <c r="C5636" s="66">
        <v>7140</v>
      </c>
      <c r="D5636" s="2" t="s">
        <v>67</v>
      </c>
      <c r="E5636" s="22" t="s">
        <v>1153</v>
      </c>
      <c r="F5636" s="69" t="s">
        <v>68</v>
      </c>
      <c r="G5636" s="3">
        <v>3</v>
      </c>
      <c r="H5636" s="3">
        <v>82</v>
      </c>
      <c r="I5636" s="10" t="str">
        <f t="shared" si="87"/>
        <v>07140</v>
      </c>
    </row>
    <row r="5637" spans="1:9">
      <c r="A5637" s="66"/>
      <c r="C5637" s="66">
        <v>7140</v>
      </c>
      <c r="D5637" s="2" t="s">
        <v>69</v>
      </c>
      <c r="E5637" s="21" t="s">
        <v>1152</v>
      </c>
      <c r="F5637" s="69" t="s">
        <v>70</v>
      </c>
      <c r="G5637" s="3">
        <v>4</v>
      </c>
      <c r="H5637" s="3">
        <v>627</v>
      </c>
      <c r="I5637" s="10" t="str">
        <f t="shared" si="87"/>
        <v>07140</v>
      </c>
    </row>
    <row r="5638" spans="1:9">
      <c r="A5638" s="66"/>
      <c r="C5638" s="66">
        <v>7140</v>
      </c>
      <c r="E5638" s="71"/>
      <c r="F5638" s="69" t="s">
        <v>71</v>
      </c>
      <c r="G5638" s="3">
        <v>77</v>
      </c>
      <c r="H5638" s="3">
        <v>9583</v>
      </c>
      <c r="I5638" s="10" t="str">
        <f t="shared" si="87"/>
        <v>07140</v>
      </c>
    </row>
    <row r="5639" spans="1:9">
      <c r="A5639" s="65" t="s">
        <v>421</v>
      </c>
      <c r="B5639" s="2" t="s">
        <v>422</v>
      </c>
      <c r="C5639" s="65">
        <v>7141</v>
      </c>
      <c r="D5639" s="2" t="s">
        <v>9</v>
      </c>
      <c r="E5639" s="14" t="s">
        <v>1144</v>
      </c>
      <c r="F5639" s="69" t="s">
        <v>10</v>
      </c>
      <c r="G5639" s="3">
        <v>2</v>
      </c>
      <c r="H5639" s="3"/>
      <c r="I5639" s="10" t="str">
        <f t="shared" si="87"/>
        <v>07141</v>
      </c>
    </row>
    <row r="5640" spans="1:9">
      <c r="A5640" s="66"/>
      <c r="C5640" s="66">
        <v>7141</v>
      </c>
      <c r="D5640" s="2" t="s">
        <v>11</v>
      </c>
      <c r="E5640" s="14" t="s">
        <v>1144</v>
      </c>
      <c r="F5640" s="69" t="s">
        <v>12</v>
      </c>
      <c r="G5640" s="3"/>
      <c r="H5640" s="3"/>
      <c r="I5640" s="10" t="str">
        <f t="shared" si="87"/>
        <v>07141</v>
      </c>
    </row>
    <row r="5641" spans="1:9">
      <c r="A5641" s="66"/>
      <c r="C5641" s="66">
        <v>7141</v>
      </c>
      <c r="D5641" s="2" t="s">
        <v>13</v>
      </c>
      <c r="E5641" s="14" t="s">
        <v>1144</v>
      </c>
      <c r="F5641" s="69" t="s">
        <v>14</v>
      </c>
      <c r="G5641" s="3"/>
      <c r="H5641" s="3"/>
      <c r="I5641" s="10" t="str">
        <f t="shared" ref="I5641:I5704" si="88">IF(A5641="",I5640,A5641)</f>
        <v>07141</v>
      </c>
    </row>
    <row r="5642" spans="1:9">
      <c r="A5642" s="66"/>
      <c r="C5642" s="66">
        <v>7141</v>
      </c>
      <c r="D5642" s="2" t="s">
        <v>15</v>
      </c>
      <c r="E5642" s="15" t="s">
        <v>1145</v>
      </c>
      <c r="F5642" s="69" t="s">
        <v>16</v>
      </c>
      <c r="G5642" s="3"/>
      <c r="H5642" s="3"/>
      <c r="I5642" s="10" t="str">
        <f t="shared" si="88"/>
        <v>07141</v>
      </c>
    </row>
    <row r="5643" spans="1:9">
      <c r="A5643" s="66"/>
      <c r="C5643" s="66">
        <v>7141</v>
      </c>
      <c r="D5643" s="2" t="s">
        <v>17</v>
      </c>
      <c r="E5643" s="14" t="s">
        <v>1144</v>
      </c>
      <c r="F5643" s="69" t="s">
        <v>18</v>
      </c>
      <c r="G5643" s="3">
        <v>2</v>
      </c>
      <c r="H5643" s="3"/>
      <c r="I5643" s="10" t="str">
        <f t="shared" si="88"/>
        <v>07141</v>
      </c>
    </row>
    <row r="5644" spans="1:9">
      <c r="A5644" s="66"/>
      <c r="C5644" s="66">
        <v>7141</v>
      </c>
      <c r="D5644" s="2" t="s">
        <v>19</v>
      </c>
      <c r="E5644" s="14" t="s">
        <v>1144</v>
      </c>
      <c r="F5644" s="69" t="s">
        <v>20</v>
      </c>
      <c r="G5644" s="3"/>
      <c r="H5644" s="3"/>
      <c r="I5644" s="10" t="str">
        <f t="shared" si="88"/>
        <v>07141</v>
      </c>
    </row>
    <row r="5645" spans="1:9">
      <c r="A5645" s="66"/>
      <c r="C5645" s="66">
        <v>7141</v>
      </c>
      <c r="D5645" s="2" t="s">
        <v>21</v>
      </c>
      <c r="E5645" s="4"/>
      <c r="F5645" s="69" t="s">
        <v>22</v>
      </c>
      <c r="G5645" s="3">
        <v>71</v>
      </c>
      <c r="H5645" s="3"/>
      <c r="I5645" s="10" t="str">
        <f t="shared" si="88"/>
        <v>07141</v>
      </c>
    </row>
    <row r="5646" spans="1:9">
      <c r="A5646" s="66"/>
      <c r="C5646" s="66">
        <v>7141</v>
      </c>
      <c r="D5646" s="2" t="s">
        <v>23</v>
      </c>
      <c r="E5646" s="17" t="s">
        <v>1147</v>
      </c>
      <c r="F5646" s="69" t="s">
        <v>24</v>
      </c>
      <c r="G5646" s="3">
        <v>7</v>
      </c>
      <c r="H5646" s="3"/>
      <c r="I5646" s="10" t="str">
        <f t="shared" si="88"/>
        <v>07141</v>
      </c>
    </row>
    <row r="5647" spans="1:9">
      <c r="A5647" s="66"/>
      <c r="C5647" s="66">
        <v>7141</v>
      </c>
      <c r="D5647" s="2" t="s">
        <v>25</v>
      </c>
      <c r="E5647" s="17" t="s">
        <v>1147</v>
      </c>
      <c r="F5647" s="69" t="s">
        <v>26</v>
      </c>
      <c r="G5647" s="3">
        <v>2</v>
      </c>
      <c r="H5647" s="3"/>
      <c r="I5647" s="10" t="str">
        <f t="shared" si="88"/>
        <v>07141</v>
      </c>
    </row>
    <row r="5648" spans="1:9">
      <c r="A5648" s="66"/>
      <c r="C5648" s="66">
        <v>7141</v>
      </c>
      <c r="D5648" s="2" t="s">
        <v>27</v>
      </c>
      <c r="E5648" s="17" t="s">
        <v>1147</v>
      </c>
      <c r="F5648" s="69" t="s">
        <v>28</v>
      </c>
      <c r="G5648" s="3"/>
      <c r="H5648" s="3"/>
      <c r="I5648" s="10" t="str">
        <f t="shared" si="88"/>
        <v>07141</v>
      </c>
    </row>
    <row r="5649" spans="1:9">
      <c r="A5649" s="66"/>
      <c r="C5649" s="66">
        <v>7141</v>
      </c>
      <c r="D5649" s="2" t="s">
        <v>29</v>
      </c>
      <c r="E5649" s="18" t="s">
        <v>1148</v>
      </c>
      <c r="F5649" s="69" t="s">
        <v>30</v>
      </c>
      <c r="G5649" s="3"/>
      <c r="H5649" s="3"/>
      <c r="I5649" s="10" t="str">
        <f t="shared" si="88"/>
        <v>07141</v>
      </c>
    </row>
    <row r="5650" spans="1:9">
      <c r="A5650" s="66"/>
      <c r="C5650" s="66">
        <v>7141</v>
      </c>
      <c r="D5650" s="2" t="s">
        <v>31</v>
      </c>
      <c r="E5650" s="18" t="s">
        <v>1148</v>
      </c>
      <c r="F5650" s="69" t="s">
        <v>32</v>
      </c>
      <c r="G5650" s="3"/>
      <c r="H5650" s="3"/>
      <c r="I5650" s="10" t="str">
        <f t="shared" si="88"/>
        <v>07141</v>
      </c>
    </row>
    <row r="5651" spans="1:9">
      <c r="A5651" s="66"/>
      <c r="C5651" s="66">
        <v>7141</v>
      </c>
      <c r="D5651" s="2" t="s">
        <v>33</v>
      </c>
      <c r="E5651" s="18" t="s">
        <v>1148</v>
      </c>
      <c r="F5651" s="69" t="s">
        <v>34</v>
      </c>
      <c r="G5651" s="3"/>
      <c r="H5651" s="3"/>
      <c r="I5651" s="10" t="str">
        <f t="shared" si="88"/>
        <v>07141</v>
      </c>
    </row>
    <row r="5652" spans="1:9">
      <c r="A5652" s="66"/>
      <c r="C5652" s="66">
        <v>7141</v>
      </c>
      <c r="D5652" s="2" t="s">
        <v>35</v>
      </c>
      <c r="E5652" s="19" t="s">
        <v>1150</v>
      </c>
      <c r="F5652" s="69" t="s">
        <v>36</v>
      </c>
      <c r="G5652" s="3">
        <v>3</v>
      </c>
      <c r="H5652" s="3"/>
      <c r="I5652" s="10" t="str">
        <f t="shared" si="88"/>
        <v>07141</v>
      </c>
    </row>
    <row r="5653" spans="1:9">
      <c r="A5653" s="66"/>
      <c r="C5653" s="66">
        <v>7141</v>
      </c>
      <c r="D5653" s="2" t="s">
        <v>37</v>
      </c>
      <c r="E5653" s="23" t="s">
        <v>1149</v>
      </c>
      <c r="F5653" s="69" t="s">
        <v>38</v>
      </c>
      <c r="G5653" s="3">
        <v>2</v>
      </c>
      <c r="H5653" s="3"/>
      <c r="I5653" s="10" t="str">
        <f t="shared" si="88"/>
        <v>07141</v>
      </c>
    </row>
    <row r="5654" spans="1:9">
      <c r="A5654" s="66"/>
      <c r="C5654" s="66">
        <v>7141</v>
      </c>
      <c r="D5654" s="2" t="s">
        <v>39</v>
      </c>
      <c r="E5654" s="23" t="s">
        <v>1149</v>
      </c>
      <c r="F5654" s="69" t="s">
        <v>40</v>
      </c>
      <c r="G5654" s="3"/>
      <c r="H5654" s="3"/>
      <c r="I5654" s="10" t="str">
        <f t="shared" si="88"/>
        <v>07141</v>
      </c>
    </row>
    <row r="5655" spans="1:9">
      <c r="A5655" s="66"/>
      <c r="C5655" s="66">
        <v>7141</v>
      </c>
      <c r="D5655" s="2" t="s">
        <v>41</v>
      </c>
      <c r="E5655" s="16" t="s">
        <v>1146</v>
      </c>
      <c r="F5655" s="69" t="s">
        <v>42</v>
      </c>
      <c r="G5655" s="3"/>
      <c r="H5655" s="3"/>
      <c r="I5655" s="10" t="str">
        <f t="shared" si="88"/>
        <v>07141</v>
      </c>
    </row>
    <row r="5656" spans="1:9">
      <c r="A5656" s="66"/>
      <c r="C5656" s="66">
        <v>7141</v>
      </c>
      <c r="D5656" s="2" t="s">
        <v>43</v>
      </c>
      <c r="E5656" s="16" t="s">
        <v>1146</v>
      </c>
      <c r="F5656" s="69" t="s">
        <v>44</v>
      </c>
      <c r="G5656" s="3">
        <v>6</v>
      </c>
      <c r="H5656" s="3">
        <v>1054</v>
      </c>
      <c r="I5656" s="10" t="str">
        <f t="shared" si="88"/>
        <v>07141</v>
      </c>
    </row>
    <row r="5657" spans="1:9">
      <c r="A5657" s="66"/>
      <c r="C5657" s="66">
        <v>7141</v>
      </c>
      <c r="D5657" s="2" t="s">
        <v>45</v>
      </c>
      <c r="E5657" s="16" t="s">
        <v>1146</v>
      </c>
      <c r="F5657" s="69" t="s">
        <v>46</v>
      </c>
      <c r="G5657" s="3">
        <v>1</v>
      </c>
      <c r="H5657" s="3"/>
      <c r="I5657" s="10" t="str">
        <f t="shared" si="88"/>
        <v>07141</v>
      </c>
    </row>
    <row r="5658" spans="1:9">
      <c r="A5658" s="66"/>
      <c r="C5658" s="66">
        <v>7141</v>
      </c>
      <c r="D5658" s="2" t="s">
        <v>47</v>
      </c>
      <c r="E5658" s="16" t="s">
        <v>1146</v>
      </c>
      <c r="F5658" s="69" t="s">
        <v>48</v>
      </c>
      <c r="G5658" s="3">
        <v>8</v>
      </c>
      <c r="H5658" s="3">
        <v>1112</v>
      </c>
      <c r="I5658" s="10" t="str">
        <f t="shared" si="88"/>
        <v>07141</v>
      </c>
    </row>
    <row r="5659" spans="1:9">
      <c r="A5659" s="66"/>
      <c r="C5659" s="66">
        <v>7141</v>
      </c>
      <c r="D5659" s="2" t="s">
        <v>49</v>
      </c>
      <c r="E5659" s="14" t="s">
        <v>1144</v>
      </c>
      <c r="F5659" s="69" t="s">
        <v>50</v>
      </c>
      <c r="G5659" s="3">
        <v>5</v>
      </c>
      <c r="H5659" s="3">
        <v>544</v>
      </c>
      <c r="I5659" s="10" t="str">
        <f t="shared" si="88"/>
        <v>07141</v>
      </c>
    </row>
    <row r="5660" spans="1:9">
      <c r="A5660" s="66"/>
      <c r="C5660" s="66">
        <v>7141</v>
      </c>
      <c r="D5660" s="2" t="s">
        <v>51</v>
      </c>
      <c r="E5660" s="15" t="s">
        <v>1145</v>
      </c>
      <c r="F5660" s="69" t="s">
        <v>52</v>
      </c>
      <c r="G5660" s="3"/>
      <c r="H5660" s="3"/>
      <c r="I5660" s="10" t="str">
        <f t="shared" si="88"/>
        <v>07141</v>
      </c>
    </row>
    <row r="5661" spans="1:9">
      <c r="A5661" s="66"/>
      <c r="C5661" s="66">
        <v>7141</v>
      </c>
      <c r="D5661" s="2" t="s">
        <v>53</v>
      </c>
      <c r="E5661" s="15" t="s">
        <v>1145</v>
      </c>
      <c r="F5661" s="69" t="s">
        <v>54</v>
      </c>
      <c r="G5661" s="3">
        <v>10</v>
      </c>
      <c r="H5661" s="3">
        <v>1315</v>
      </c>
      <c r="I5661" s="10" t="str">
        <f t="shared" si="88"/>
        <v>07141</v>
      </c>
    </row>
    <row r="5662" spans="1:9">
      <c r="A5662" s="66"/>
      <c r="C5662" s="66">
        <v>7141</v>
      </c>
      <c r="D5662" s="2" t="s">
        <v>55</v>
      </c>
      <c r="E5662" s="21" t="s">
        <v>1152</v>
      </c>
      <c r="F5662" s="69" t="s">
        <v>56</v>
      </c>
      <c r="G5662" s="3">
        <v>2</v>
      </c>
      <c r="H5662" s="3"/>
      <c r="I5662" s="10" t="str">
        <f t="shared" si="88"/>
        <v>07141</v>
      </c>
    </row>
    <row r="5663" spans="1:9">
      <c r="A5663" s="66"/>
      <c r="C5663" s="66">
        <v>7141</v>
      </c>
      <c r="D5663" s="2" t="s">
        <v>57</v>
      </c>
      <c r="E5663" s="21" t="s">
        <v>1152</v>
      </c>
      <c r="F5663" s="69" t="s">
        <v>58</v>
      </c>
      <c r="G5663" s="3">
        <v>7</v>
      </c>
      <c r="H5663" s="3">
        <v>770</v>
      </c>
      <c r="I5663" s="10" t="str">
        <f t="shared" si="88"/>
        <v>07141</v>
      </c>
    </row>
    <row r="5664" spans="1:9">
      <c r="A5664" s="66"/>
      <c r="C5664" s="66">
        <v>7141</v>
      </c>
      <c r="D5664" s="2" t="s">
        <v>59</v>
      </c>
      <c r="E5664" s="21" t="s">
        <v>1152</v>
      </c>
      <c r="F5664" s="69" t="s">
        <v>60</v>
      </c>
      <c r="G5664" s="3">
        <v>12</v>
      </c>
      <c r="H5664" s="3">
        <v>651</v>
      </c>
      <c r="I5664" s="10" t="str">
        <f t="shared" si="88"/>
        <v>07141</v>
      </c>
    </row>
    <row r="5665" spans="1:9">
      <c r="A5665" s="66"/>
      <c r="C5665" s="66">
        <v>7141</v>
      </c>
      <c r="D5665" s="2" t="s">
        <v>61</v>
      </c>
      <c r="E5665" s="20" t="s">
        <v>1151</v>
      </c>
      <c r="F5665" s="69" t="s">
        <v>62</v>
      </c>
      <c r="G5665" s="3">
        <v>1</v>
      </c>
      <c r="H5665" s="3"/>
      <c r="I5665" s="10" t="str">
        <f t="shared" si="88"/>
        <v>07141</v>
      </c>
    </row>
    <row r="5666" spans="1:9">
      <c r="A5666" s="66"/>
      <c r="C5666" s="66">
        <v>7141</v>
      </c>
      <c r="D5666" s="2" t="s">
        <v>63</v>
      </c>
      <c r="E5666" s="20" t="s">
        <v>1151</v>
      </c>
      <c r="F5666" s="69" t="s">
        <v>64</v>
      </c>
      <c r="G5666" s="3"/>
      <c r="H5666" s="3"/>
      <c r="I5666" s="10" t="str">
        <f t="shared" si="88"/>
        <v>07141</v>
      </c>
    </row>
    <row r="5667" spans="1:9">
      <c r="A5667" s="66"/>
      <c r="C5667" s="66">
        <v>7141</v>
      </c>
      <c r="D5667" s="2" t="s">
        <v>65</v>
      </c>
      <c r="E5667" s="19" t="s">
        <v>1150</v>
      </c>
      <c r="F5667" s="69" t="s">
        <v>66</v>
      </c>
      <c r="G5667" s="3"/>
      <c r="H5667" s="3"/>
      <c r="I5667" s="10" t="str">
        <f t="shared" si="88"/>
        <v>07141</v>
      </c>
    </row>
    <row r="5668" spans="1:9">
      <c r="A5668" s="66"/>
      <c r="C5668" s="66">
        <v>7141</v>
      </c>
      <c r="D5668" s="2" t="s">
        <v>67</v>
      </c>
      <c r="E5668" s="22" t="s">
        <v>1153</v>
      </c>
      <c r="F5668" s="69" t="s">
        <v>68</v>
      </c>
      <c r="G5668" s="3">
        <v>4</v>
      </c>
      <c r="H5668" s="3"/>
      <c r="I5668" s="10" t="str">
        <f t="shared" si="88"/>
        <v>07141</v>
      </c>
    </row>
    <row r="5669" spans="1:9">
      <c r="A5669" s="66"/>
      <c r="C5669" s="66">
        <v>7141</v>
      </c>
      <c r="D5669" s="2" t="s">
        <v>69</v>
      </c>
      <c r="E5669" s="21" t="s">
        <v>1152</v>
      </c>
      <c r="F5669" s="69" t="s">
        <v>70</v>
      </c>
      <c r="G5669" s="3">
        <v>1</v>
      </c>
      <c r="H5669" s="3"/>
      <c r="I5669" s="10" t="str">
        <f t="shared" si="88"/>
        <v>07141</v>
      </c>
    </row>
    <row r="5670" spans="1:9">
      <c r="A5670" s="66"/>
      <c r="C5670" s="66">
        <v>7141</v>
      </c>
      <c r="E5670" s="71"/>
      <c r="F5670" s="69" t="s">
        <v>71</v>
      </c>
      <c r="G5670" s="3">
        <v>73</v>
      </c>
      <c r="H5670" s="3">
        <v>7102</v>
      </c>
      <c r="I5670" s="10" t="str">
        <f t="shared" si="88"/>
        <v>07141</v>
      </c>
    </row>
    <row r="5671" spans="1:9">
      <c r="A5671" s="65" t="s">
        <v>423</v>
      </c>
      <c r="B5671" s="2" t="s">
        <v>424</v>
      </c>
      <c r="C5671" s="65">
        <v>7143</v>
      </c>
      <c r="D5671" s="2" t="s">
        <v>9</v>
      </c>
      <c r="E5671" s="14" t="s">
        <v>1144</v>
      </c>
      <c r="F5671" s="69" t="s">
        <v>10</v>
      </c>
      <c r="G5671" s="3">
        <v>25</v>
      </c>
      <c r="H5671" s="3"/>
      <c r="I5671" s="10" t="str">
        <f t="shared" si="88"/>
        <v>07143</v>
      </c>
    </row>
    <row r="5672" spans="1:9">
      <c r="A5672" s="66"/>
      <c r="C5672" s="66">
        <v>7143</v>
      </c>
      <c r="D5672" s="2" t="s">
        <v>11</v>
      </c>
      <c r="E5672" s="14" t="s">
        <v>1144</v>
      </c>
      <c r="F5672" s="69" t="s">
        <v>12</v>
      </c>
      <c r="G5672" s="3"/>
      <c r="H5672" s="3"/>
      <c r="I5672" s="10" t="str">
        <f t="shared" si="88"/>
        <v>07143</v>
      </c>
    </row>
    <row r="5673" spans="1:9">
      <c r="A5673" s="66"/>
      <c r="C5673" s="66">
        <v>7143</v>
      </c>
      <c r="D5673" s="2" t="s">
        <v>13</v>
      </c>
      <c r="E5673" s="14" t="s">
        <v>1144</v>
      </c>
      <c r="F5673" s="69" t="s">
        <v>14</v>
      </c>
      <c r="G5673" s="3"/>
      <c r="H5673" s="3"/>
      <c r="I5673" s="10" t="str">
        <f t="shared" si="88"/>
        <v>07143</v>
      </c>
    </row>
    <row r="5674" spans="1:9">
      <c r="A5674" s="66"/>
      <c r="C5674" s="66">
        <v>7143</v>
      </c>
      <c r="D5674" s="2" t="s">
        <v>15</v>
      </c>
      <c r="E5674" s="15" t="s">
        <v>1145</v>
      </c>
      <c r="F5674" s="69" t="s">
        <v>16</v>
      </c>
      <c r="G5674" s="3"/>
      <c r="H5674" s="3"/>
      <c r="I5674" s="10" t="str">
        <f t="shared" si="88"/>
        <v>07143</v>
      </c>
    </row>
    <row r="5675" spans="1:9">
      <c r="A5675" s="66"/>
      <c r="C5675" s="66">
        <v>7143</v>
      </c>
      <c r="D5675" s="2" t="s">
        <v>17</v>
      </c>
      <c r="E5675" s="14" t="s">
        <v>1144</v>
      </c>
      <c r="F5675" s="69" t="s">
        <v>18</v>
      </c>
      <c r="G5675" s="3">
        <v>25</v>
      </c>
      <c r="H5675" s="3"/>
      <c r="I5675" s="10" t="str">
        <f t="shared" si="88"/>
        <v>07143</v>
      </c>
    </row>
    <row r="5676" spans="1:9">
      <c r="A5676" s="66"/>
      <c r="C5676" s="66">
        <v>7143</v>
      </c>
      <c r="D5676" s="2" t="s">
        <v>19</v>
      </c>
      <c r="E5676" s="14" t="s">
        <v>1144</v>
      </c>
      <c r="F5676" s="69" t="s">
        <v>20</v>
      </c>
      <c r="G5676" s="3"/>
      <c r="H5676" s="3"/>
      <c r="I5676" s="10" t="str">
        <f t="shared" si="88"/>
        <v>07143</v>
      </c>
    </row>
    <row r="5677" spans="1:9">
      <c r="A5677" s="66"/>
      <c r="C5677" s="66">
        <v>7143</v>
      </c>
      <c r="D5677" s="2" t="s">
        <v>21</v>
      </c>
      <c r="E5677" s="4"/>
      <c r="F5677" s="69" t="s">
        <v>22</v>
      </c>
      <c r="G5677" s="3">
        <v>196</v>
      </c>
      <c r="H5677" s="3"/>
      <c r="I5677" s="10" t="str">
        <f t="shared" si="88"/>
        <v>07143</v>
      </c>
    </row>
    <row r="5678" spans="1:9">
      <c r="A5678" s="66"/>
      <c r="C5678" s="66">
        <v>7143</v>
      </c>
      <c r="D5678" s="2" t="s">
        <v>23</v>
      </c>
      <c r="E5678" s="17" t="s">
        <v>1147</v>
      </c>
      <c r="F5678" s="69" t="s">
        <v>24</v>
      </c>
      <c r="G5678" s="3">
        <v>15</v>
      </c>
      <c r="H5678" s="3">
        <v>643</v>
      </c>
      <c r="I5678" s="10" t="str">
        <f t="shared" si="88"/>
        <v>07143</v>
      </c>
    </row>
    <row r="5679" spans="1:9">
      <c r="A5679" s="66"/>
      <c r="C5679" s="66">
        <v>7143</v>
      </c>
      <c r="D5679" s="2" t="s">
        <v>25</v>
      </c>
      <c r="E5679" s="17" t="s">
        <v>1147</v>
      </c>
      <c r="F5679" s="69" t="s">
        <v>26</v>
      </c>
      <c r="G5679" s="3">
        <v>2</v>
      </c>
      <c r="H5679" s="3"/>
      <c r="I5679" s="10" t="str">
        <f t="shared" si="88"/>
        <v>07143</v>
      </c>
    </row>
    <row r="5680" spans="1:9">
      <c r="A5680" s="66"/>
      <c r="C5680" s="66">
        <v>7143</v>
      </c>
      <c r="D5680" s="2" t="s">
        <v>27</v>
      </c>
      <c r="E5680" s="17" t="s">
        <v>1147</v>
      </c>
      <c r="F5680" s="69" t="s">
        <v>28</v>
      </c>
      <c r="G5680" s="3"/>
      <c r="H5680" s="3"/>
      <c r="I5680" s="10" t="str">
        <f t="shared" si="88"/>
        <v>07143</v>
      </c>
    </row>
    <row r="5681" spans="1:9">
      <c r="A5681" s="66"/>
      <c r="C5681" s="66">
        <v>7143</v>
      </c>
      <c r="D5681" s="2" t="s">
        <v>29</v>
      </c>
      <c r="E5681" s="18" t="s">
        <v>1148</v>
      </c>
      <c r="F5681" s="69" t="s">
        <v>30</v>
      </c>
      <c r="G5681" s="3">
        <v>2</v>
      </c>
      <c r="H5681" s="3"/>
      <c r="I5681" s="10" t="str">
        <f t="shared" si="88"/>
        <v>07143</v>
      </c>
    </row>
    <row r="5682" spans="1:9">
      <c r="A5682" s="66"/>
      <c r="C5682" s="66">
        <v>7143</v>
      </c>
      <c r="D5682" s="2" t="s">
        <v>31</v>
      </c>
      <c r="E5682" s="18" t="s">
        <v>1148</v>
      </c>
      <c r="F5682" s="69" t="s">
        <v>32</v>
      </c>
      <c r="G5682" s="3">
        <v>1</v>
      </c>
      <c r="H5682" s="3"/>
      <c r="I5682" s="10" t="str">
        <f t="shared" si="88"/>
        <v>07143</v>
      </c>
    </row>
    <row r="5683" spans="1:9">
      <c r="A5683" s="66"/>
      <c r="C5683" s="66">
        <v>7143</v>
      </c>
      <c r="D5683" s="2" t="s">
        <v>33</v>
      </c>
      <c r="E5683" s="18" t="s">
        <v>1148</v>
      </c>
      <c r="F5683" s="69" t="s">
        <v>34</v>
      </c>
      <c r="G5683" s="3"/>
      <c r="H5683" s="3"/>
      <c r="I5683" s="10" t="str">
        <f t="shared" si="88"/>
        <v>07143</v>
      </c>
    </row>
    <row r="5684" spans="1:9">
      <c r="A5684" s="66"/>
      <c r="C5684" s="66">
        <v>7143</v>
      </c>
      <c r="D5684" s="2" t="s">
        <v>35</v>
      </c>
      <c r="E5684" s="19" t="s">
        <v>1150</v>
      </c>
      <c r="F5684" s="69" t="s">
        <v>36</v>
      </c>
      <c r="G5684" s="3">
        <v>9</v>
      </c>
      <c r="H5684" s="3">
        <v>866</v>
      </c>
      <c r="I5684" s="10" t="str">
        <f t="shared" si="88"/>
        <v>07143</v>
      </c>
    </row>
    <row r="5685" spans="1:9">
      <c r="A5685" s="66"/>
      <c r="C5685" s="66">
        <v>7143</v>
      </c>
      <c r="D5685" s="2" t="s">
        <v>37</v>
      </c>
      <c r="E5685" s="23" t="s">
        <v>1149</v>
      </c>
      <c r="F5685" s="69" t="s">
        <v>38</v>
      </c>
      <c r="G5685" s="3">
        <v>2</v>
      </c>
      <c r="H5685" s="3"/>
      <c r="I5685" s="10" t="str">
        <f t="shared" si="88"/>
        <v>07143</v>
      </c>
    </row>
    <row r="5686" spans="1:9">
      <c r="A5686" s="66"/>
      <c r="C5686" s="66">
        <v>7143</v>
      </c>
      <c r="D5686" s="2" t="s">
        <v>39</v>
      </c>
      <c r="E5686" s="23" t="s">
        <v>1149</v>
      </c>
      <c r="F5686" s="69" t="s">
        <v>40</v>
      </c>
      <c r="G5686" s="3">
        <v>3</v>
      </c>
      <c r="H5686" s="3"/>
      <c r="I5686" s="10" t="str">
        <f t="shared" si="88"/>
        <v>07143</v>
      </c>
    </row>
    <row r="5687" spans="1:9">
      <c r="A5687" s="66"/>
      <c r="C5687" s="66">
        <v>7143</v>
      </c>
      <c r="D5687" s="2" t="s">
        <v>41</v>
      </c>
      <c r="E5687" s="16" t="s">
        <v>1146</v>
      </c>
      <c r="F5687" s="69" t="s">
        <v>42</v>
      </c>
      <c r="G5687" s="3"/>
      <c r="H5687" s="3"/>
      <c r="I5687" s="10" t="str">
        <f t="shared" si="88"/>
        <v>07143</v>
      </c>
    </row>
    <row r="5688" spans="1:9">
      <c r="A5688" s="66"/>
      <c r="C5688" s="66">
        <v>7143</v>
      </c>
      <c r="D5688" s="2" t="s">
        <v>43</v>
      </c>
      <c r="E5688" s="16" t="s">
        <v>1146</v>
      </c>
      <c r="F5688" s="69" t="s">
        <v>44</v>
      </c>
      <c r="G5688" s="3">
        <v>3</v>
      </c>
      <c r="H5688" s="3"/>
      <c r="I5688" s="10" t="str">
        <f t="shared" si="88"/>
        <v>07143</v>
      </c>
    </row>
    <row r="5689" spans="1:9">
      <c r="A5689" s="66"/>
      <c r="C5689" s="66">
        <v>7143</v>
      </c>
      <c r="D5689" s="2" t="s">
        <v>45</v>
      </c>
      <c r="E5689" s="16" t="s">
        <v>1146</v>
      </c>
      <c r="F5689" s="69" t="s">
        <v>46</v>
      </c>
      <c r="G5689" s="3"/>
      <c r="H5689" s="3"/>
      <c r="I5689" s="10" t="str">
        <f t="shared" si="88"/>
        <v>07143</v>
      </c>
    </row>
    <row r="5690" spans="1:9">
      <c r="A5690" s="66"/>
      <c r="C5690" s="66">
        <v>7143</v>
      </c>
      <c r="D5690" s="2" t="s">
        <v>47</v>
      </c>
      <c r="E5690" s="16" t="s">
        <v>1146</v>
      </c>
      <c r="F5690" s="69" t="s">
        <v>48</v>
      </c>
      <c r="G5690" s="3">
        <v>14</v>
      </c>
      <c r="H5690" s="3">
        <v>3722</v>
      </c>
      <c r="I5690" s="10" t="str">
        <f t="shared" si="88"/>
        <v>07143</v>
      </c>
    </row>
    <row r="5691" spans="1:9">
      <c r="A5691" s="66"/>
      <c r="C5691" s="66">
        <v>7143</v>
      </c>
      <c r="D5691" s="2" t="s">
        <v>49</v>
      </c>
      <c r="E5691" s="14" t="s">
        <v>1144</v>
      </c>
      <c r="F5691" s="69" t="s">
        <v>50</v>
      </c>
      <c r="G5691" s="3">
        <v>42</v>
      </c>
      <c r="H5691" s="3">
        <v>3336</v>
      </c>
      <c r="I5691" s="10" t="str">
        <f t="shared" si="88"/>
        <v>07143</v>
      </c>
    </row>
    <row r="5692" spans="1:9">
      <c r="A5692" s="66"/>
      <c r="C5692" s="66">
        <v>7143</v>
      </c>
      <c r="D5692" s="2" t="s">
        <v>51</v>
      </c>
      <c r="E5692" s="15" t="s">
        <v>1145</v>
      </c>
      <c r="F5692" s="69" t="s">
        <v>52</v>
      </c>
      <c r="G5692" s="3">
        <v>5</v>
      </c>
      <c r="H5692" s="3">
        <v>552</v>
      </c>
      <c r="I5692" s="10" t="str">
        <f t="shared" si="88"/>
        <v>07143</v>
      </c>
    </row>
    <row r="5693" spans="1:9">
      <c r="A5693" s="66"/>
      <c r="C5693" s="66">
        <v>7143</v>
      </c>
      <c r="D5693" s="2" t="s">
        <v>53</v>
      </c>
      <c r="E5693" s="15" t="s">
        <v>1145</v>
      </c>
      <c r="F5693" s="69" t="s">
        <v>54</v>
      </c>
      <c r="G5693" s="3">
        <v>39</v>
      </c>
      <c r="H5693" s="3">
        <v>2667</v>
      </c>
      <c r="I5693" s="10" t="str">
        <f t="shared" si="88"/>
        <v>07143</v>
      </c>
    </row>
    <row r="5694" spans="1:9">
      <c r="A5694" s="66"/>
      <c r="C5694" s="66">
        <v>7143</v>
      </c>
      <c r="D5694" s="2" t="s">
        <v>55</v>
      </c>
      <c r="E5694" s="21" t="s">
        <v>1152</v>
      </c>
      <c r="F5694" s="69" t="s">
        <v>56</v>
      </c>
      <c r="G5694" s="3">
        <v>1</v>
      </c>
      <c r="H5694" s="3"/>
      <c r="I5694" s="10" t="str">
        <f t="shared" si="88"/>
        <v>07143</v>
      </c>
    </row>
    <row r="5695" spans="1:9">
      <c r="A5695" s="66"/>
      <c r="C5695" s="66">
        <v>7143</v>
      </c>
      <c r="D5695" s="2" t="s">
        <v>57</v>
      </c>
      <c r="E5695" s="21" t="s">
        <v>1152</v>
      </c>
      <c r="F5695" s="69" t="s">
        <v>58</v>
      </c>
      <c r="G5695" s="3">
        <v>6</v>
      </c>
      <c r="H5695" s="3">
        <v>1310</v>
      </c>
      <c r="I5695" s="10" t="str">
        <f t="shared" si="88"/>
        <v>07143</v>
      </c>
    </row>
    <row r="5696" spans="1:9">
      <c r="A5696" s="66"/>
      <c r="C5696" s="66">
        <v>7143</v>
      </c>
      <c r="D5696" s="2" t="s">
        <v>59</v>
      </c>
      <c r="E5696" s="21" t="s">
        <v>1152</v>
      </c>
      <c r="F5696" s="69" t="s">
        <v>60</v>
      </c>
      <c r="G5696" s="3">
        <v>24</v>
      </c>
      <c r="H5696" s="3">
        <v>2324</v>
      </c>
      <c r="I5696" s="10" t="str">
        <f t="shared" si="88"/>
        <v>07143</v>
      </c>
    </row>
    <row r="5697" spans="1:9">
      <c r="A5697" s="66"/>
      <c r="C5697" s="66">
        <v>7143</v>
      </c>
      <c r="D5697" s="2" t="s">
        <v>61</v>
      </c>
      <c r="E5697" s="20" t="s">
        <v>1151</v>
      </c>
      <c r="F5697" s="69" t="s">
        <v>62</v>
      </c>
      <c r="G5697" s="3">
        <v>6</v>
      </c>
      <c r="H5697" s="3">
        <v>1088</v>
      </c>
      <c r="I5697" s="10" t="str">
        <f t="shared" si="88"/>
        <v>07143</v>
      </c>
    </row>
    <row r="5698" spans="1:9">
      <c r="A5698" s="66"/>
      <c r="C5698" s="66">
        <v>7143</v>
      </c>
      <c r="D5698" s="2" t="s">
        <v>63</v>
      </c>
      <c r="E5698" s="20" t="s">
        <v>1151</v>
      </c>
      <c r="F5698" s="69" t="s">
        <v>64</v>
      </c>
      <c r="G5698" s="3">
        <v>5</v>
      </c>
      <c r="H5698" s="3"/>
      <c r="I5698" s="10" t="str">
        <f t="shared" si="88"/>
        <v>07143</v>
      </c>
    </row>
    <row r="5699" spans="1:9">
      <c r="A5699" s="66"/>
      <c r="C5699" s="66">
        <v>7143</v>
      </c>
      <c r="D5699" s="2" t="s">
        <v>65</v>
      </c>
      <c r="E5699" s="19" t="s">
        <v>1150</v>
      </c>
      <c r="F5699" s="69" t="s">
        <v>66</v>
      </c>
      <c r="G5699" s="3">
        <v>3</v>
      </c>
      <c r="H5699" s="3"/>
      <c r="I5699" s="10" t="str">
        <f t="shared" si="88"/>
        <v>07143</v>
      </c>
    </row>
    <row r="5700" spans="1:9">
      <c r="A5700" s="66"/>
      <c r="C5700" s="66">
        <v>7143</v>
      </c>
      <c r="D5700" s="2" t="s">
        <v>67</v>
      </c>
      <c r="E5700" s="22" t="s">
        <v>1153</v>
      </c>
      <c r="F5700" s="69" t="s">
        <v>68</v>
      </c>
      <c r="G5700" s="3">
        <v>7</v>
      </c>
      <c r="H5700" s="3"/>
      <c r="I5700" s="10" t="str">
        <f t="shared" si="88"/>
        <v>07143</v>
      </c>
    </row>
    <row r="5701" spans="1:9">
      <c r="A5701" s="66"/>
      <c r="C5701" s="66">
        <v>7143</v>
      </c>
      <c r="D5701" s="2" t="s">
        <v>69</v>
      </c>
      <c r="E5701" s="21" t="s">
        <v>1152</v>
      </c>
      <c r="F5701" s="69" t="s">
        <v>70</v>
      </c>
      <c r="G5701" s="3">
        <v>7</v>
      </c>
      <c r="H5701" s="3"/>
      <c r="I5701" s="10" t="str">
        <f t="shared" si="88"/>
        <v>07143</v>
      </c>
    </row>
    <row r="5702" spans="1:9">
      <c r="A5702" s="66"/>
      <c r="C5702" s="66">
        <v>7143</v>
      </c>
      <c r="E5702" s="71"/>
      <c r="F5702" s="69" t="s">
        <v>71</v>
      </c>
      <c r="G5702" s="3">
        <v>221</v>
      </c>
      <c r="H5702" s="3">
        <v>19316</v>
      </c>
      <c r="I5702" s="10" t="str">
        <f t="shared" si="88"/>
        <v>07143</v>
      </c>
    </row>
    <row r="5703" spans="1:9">
      <c r="A5703" s="65" t="s">
        <v>425</v>
      </c>
      <c r="B5703" s="2" t="s">
        <v>426</v>
      </c>
      <c r="C5703" s="65">
        <v>72</v>
      </c>
      <c r="D5703" s="2" t="s">
        <v>9</v>
      </c>
      <c r="E5703" s="14" t="s">
        <v>1144</v>
      </c>
      <c r="F5703" s="69" t="s">
        <v>10</v>
      </c>
      <c r="G5703" s="3">
        <v>13</v>
      </c>
      <c r="H5703" s="3"/>
      <c r="I5703" s="10" t="str">
        <f t="shared" si="88"/>
        <v>072</v>
      </c>
    </row>
    <row r="5704" spans="1:9">
      <c r="A5704" s="66"/>
      <c r="C5704" s="66">
        <v>72</v>
      </c>
      <c r="D5704" s="2" t="s">
        <v>11</v>
      </c>
      <c r="E5704" s="14" t="s">
        <v>1144</v>
      </c>
      <c r="F5704" s="69" t="s">
        <v>12</v>
      </c>
      <c r="G5704" s="3"/>
      <c r="H5704" s="3"/>
      <c r="I5704" s="10" t="str">
        <f t="shared" si="88"/>
        <v>072</v>
      </c>
    </row>
    <row r="5705" spans="1:9">
      <c r="A5705" s="66"/>
      <c r="C5705" s="66">
        <v>72</v>
      </c>
      <c r="D5705" s="2" t="s">
        <v>13</v>
      </c>
      <c r="E5705" s="14" t="s">
        <v>1144</v>
      </c>
      <c r="F5705" s="69" t="s">
        <v>14</v>
      </c>
      <c r="G5705" s="3"/>
      <c r="H5705" s="3"/>
      <c r="I5705" s="10" t="str">
        <f t="shared" ref="I5705:I5768" si="89">IF(A5705="",I5704,A5705)</f>
        <v>072</v>
      </c>
    </row>
    <row r="5706" spans="1:9">
      <c r="A5706" s="66"/>
      <c r="C5706" s="66">
        <v>72</v>
      </c>
      <c r="D5706" s="2" t="s">
        <v>15</v>
      </c>
      <c r="E5706" s="15" t="s">
        <v>1145</v>
      </c>
      <c r="F5706" s="69" t="s">
        <v>16</v>
      </c>
      <c r="G5706" s="3"/>
      <c r="H5706" s="3"/>
      <c r="I5706" s="10" t="str">
        <f t="shared" si="89"/>
        <v>072</v>
      </c>
    </row>
    <row r="5707" spans="1:9">
      <c r="A5707" s="66"/>
      <c r="C5707" s="66">
        <v>72</v>
      </c>
      <c r="D5707" s="2" t="s">
        <v>17</v>
      </c>
      <c r="E5707" s="14" t="s">
        <v>1144</v>
      </c>
      <c r="F5707" s="69" t="s">
        <v>18</v>
      </c>
      <c r="G5707" s="3">
        <v>13</v>
      </c>
      <c r="H5707" s="3"/>
      <c r="I5707" s="10" t="str">
        <f t="shared" si="89"/>
        <v>072</v>
      </c>
    </row>
    <row r="5708" spans="1:9">
      <c r="A5708" s="66"/>
      <c r="C5708" s="66">
        <v>72</v>
      </c>
      <c r="D5708" s="2" t="s">
        <v>19</v>
      </c>
      <c r="E5708" s="14" t="s">
        <v>1144</v>
      </c>
      <c r="F5708" s="69" t="s">
        <v>20</v>
      </c>
      <c r="G5708" s="3"/>
      <c r="H5708" s="3"/>
      <c r="I5708" s="10" t="str">
        <f t="shared" si="89"/>
        <v>072</v>
      </c>
    </row>
    <row r="5709" spans="1:9">
      <c r="A5709" s="66"/>
      <c r="C5709" s="66">
        <v>72</v>
      </c>
      <c r="D5709" s="2" t="s">
        <v>21</v>
      </c>
      <c r="E5709" s="4"/>
      <c r="F5709" s="69" t="s">
        <v>22</v>
      </c>
      <c r="G5709" s="3">
        <v>315</v>
      </c>
      <c r="H5709" s="3"/>
      <c r="I5709" s="10" t="str">
        <f t="shared" si="89"/>
        <v>072</v>
      </c>
    </row>
    <row r="5710" spans="1:9">
      <c r="A5710" s="66"/>
      <c r="C5710" s="66">
        <v>72</v>
      </c>
      <c r="D5710" s="2" t="s">
        <v>23</v>
      </c>
      <c r="E5710" s="17" t="s">
        <v>1147</v>
      </c>
      <c r="F5710" s="69" t="s">
        <v>24</v>
      </c>
      <c r="G5710" s="3">
        <v>46</v>
      </c>
      <c r="H5710" s="3">
        <v>5203</v>
      </c>
      <c r="I5710" s="10" t="str">
        <f t="shared" si="89"/>
        <v>072</v>
      </c>
    </row>
    <row r="5711" spans="1:9">
      <c r="A5711" s="66"/>
      <c r="C5711" s="66">
        <v>72</v>
      </c>
      <c r="D5711" s="2" t="s">
        <v>25</v>
      </c>
      <c r="E5711" s="17" t="s">
        <v>1147</v>
      </c>
      <c r="F5711" s="69" t="s">
        <v>26</v>
      </c>
      <c r="G5711" s="3">
        <v>12</v>
      </c>
      <c r="H5711" s="3">
        <v>3298</v>
      </c>
      <c r="I5711" s="10" t="str">
        <f t="shared" si="89"/>
        <v>072</v>
      </c>
    </row>
    <row r="5712" spans="1:9">
      <c r="A5712" s="66"/>
      <c r="C5712" s="66">
        <v>72</v>
      </c>
      <c r="D5712" s="2" t="s">
        <v>27</v>
      </c>
      <c r="E5712" s="17" t="s">
        <v>1147</v>
      </c>
      <c r="F5712" s="69" t="s">
        <v>28</v>
      </c>
      <c r="G5712" s="3">
        <v>2</v>
      </c>
      <c r="H5712" s="3"/>
      <c r="I5712" s="10" t="str">
        <f t="shared" si="89"/>
        <v>072</v>
      </c>
    </row>
    <row r="5713" spans="1:9">
      <c r="A5713" s="66"/>
      <c r="C5713" s="66">
        <v>72</v>
      </c>
      <c r="D5713" s="2" t="s">
        <v>29</v>
      </c>
      <c r="E5713" s="18" t="s">
        <v>1148</v>
      </c>
      <c r="F5713" s="69" t="s">
        <v>30</v>
      </c>
      <c r="G5713" s="3">
        <v>1</v>
      </c>
      <c r="H5713" s="3"/>
      <c r="I5713" s="10" t="str">
        <f t="shared" si="89"/>
        <v>072</v>
      </c>
    </row>
    <row r="5714" spans="1:9">
      <c r="A5714" s="66"/>
      <c r="C5714" s="66">
        <v>72</v>
      </c>
      <c r="D5714" s="2" t="s">
        <v>31</v>
      </c>
      <c r="E5714" s="18" t="s">
        <v>1148</v>
      </c>
      <c r="F5714" s="69" t="s">
        <v>32</v>
      </c>
      <c r="G5714" s="3">
        <v>1</v>
      </c>
      <c r="H5714" s="3"/>
      <c r="I5714" s="10" t="str">
        <f t="shared" si="89"/>
        <v>072</v>
      </c>
    </row>
    <row r="5715" spans="1:9">
      <c r="A5715" s="66"/>
      <c r="C5715" s="66">
        <v>72</v>
      </c>
      <c r="D5715" s="2" t="s">
        <v>33</v>
      </c>
      <c r="E5715" s="18" t="s">
        <v>1148</v>
      </c>
      <c r="F5715" s="69" t="s">
        <v>34</v>
      </c>
      <c r="G5715" s="3">
        <v>2</v>
      </c>
      <c r="H5715" s="3"/>
      <c r="I5715" s="10" t="str">
        <f t="shared" si="89"/>
        <v>072</v>
      </c>
    </row>
    <row r="5716" spans="1:9">
      <c r="A5716" s="66"/>
      <c r="C5716" s="66">
        <v>72</v>
      </c>
      <c r="D5716" s="2" t="s">
        <v>35</v>
      </c>
      <c r="E5716" s="19" t="s">
        <v>1150</v>
      </c>
      <c r="F5716" s="69" t="s">
        <v>36</v>
      </c>
      <c r="G5716" s="3">
        <v>27</v>
      </c>
      <c r="H5716" s="3">
        <v>2931</v>
      </c>
      <c r="I5716" s="10" t="str">
        <f t="shared" si="89"/>
        <v>072</v>
      </c>
    </row>
    <row r="5717" spans="1:9">
      <c r="A5717" s="66"/>
      <c r="C5717" s="66">
        <v>72</v>
      </c>
      <c r="D5717" s="2" t="s">
        <v>37</v>
      </c>
      <c r="E5717" s="23" t="s">
        <v>1149</v>
      </c>
      <c r="F5717" s="69" t="s">
        <v>38</v>
      </c>
      <c r="G5717" s="3">
        <v>9</v>
      </c>
      <c r="H5717" s="3"/>
      <c r="I5717" s="10" t="str">
        <f t="shared" si="89"/>
        <v>072</v>
      </c>
    </row>
    <row r="5718" spans="1:9">
      <c r="A5718" s="66"/>
      <c r="C5718" s="66">
        <v>72</v>
      </c>
      <c r="D5718" s="2" t="s">
        <v>39</v>
      </c>
      <c r="E5718" s="23" t="s">
        <v>1149</v>
      </c>
      <c r="F5718" s="69" t="s">
        <v>40</v>
      </c>
      <c r="G5718" s="3">
        <v>5</v>
      </c>
      <c r="H5718" s="3"/>
      <c r="I5718" s="10" t="str">
        <f t="shared" si="89"/>
        <v>072</v>
      </c>
    </row>
    <row r="5719" spans="1:9">
      <c r="A5719" s="66"/>
      <c r="C5719" s="66">
        <v>72</v>
      </c>
      <c r="D5719" s="2" t="s">
        <v>41</v>
      </c>
      <c r="E5719" s="16" t="s">
        <v>1146</v>
      </c>
      <c r="F5719" s="69" t="s">
        <v>42</v>
      </c>
      <c r="G5719" s="3"/>
      <c r="H5719" s="3"/>
      <c r="I5719" s="10" t="str">
        <f t="shared" si="89"/>
        <v>072</v>
      </c>
    </row>
    <row r="5720" spans="1:9">
      <c r="A5720" s="66"/>
      <c r="C5720" s="66">
        <v>72</v>
      </c>
      <c r="D5720" s="2" t="s">
        <v>43</v>
      </c>
      <c r="E5720" s="16" t="s">
        <v>1146</v>
      </c>
      <c r="F5720" s="69" t="s">
        <v>44</v>
      </c>
      <c r="G5720" s="3">
        <v>3</v>
      </c>
      <c r="H5720" s="3"/>
      <c r="I5720" s="10" t="str">
        <f t="shared" si="89"/>
        <v>072</v>
      </c>
    </row>
    <row r="5721" spans="1:9">
      <c r="A5721" s="66"/>
      <c r="C5721" s="66">
        <v>72</v>
      </c>
      <c r="D5721" s="2" t="s">
        <v>45</v>
      </c>
      <c r="E5721" s="16" t="s">
        <v>1146</v>
      </c>
      <c r="F5721" s="69" t="s">
        <v>46</v>
      </c>
      <c r="G5721" s="3"/>
      <c r="H5721" s="3"/>
      <c r="I5721" s="10" t="str">
        <f t="shared" si="89"/>
        <v>072</v>
      </c>
    </row>
    <row r="5722" spans="1:9">
      <c r="A5722" s="66"/>
      <c r="C5722" s="66">
        <v>72</v>
      </c>
      <c r="D5722" s="2" t="s">
        <v>47</v>
      </c>
      <c r="E5722" s="16" t="s">
        <v>1146</v>
      </c>
      <c r="F5722" s="69" t="s">
        <v>48</v>
      </c>
      <c r="G5722" s="3">
        <v>28</v>
      </c>
      <c r="H5722" s="3">
        <v>4141</v>
      </c>
      <c r="I5722" s="10" t="str">
        <f t="shared" si="89"/>
        <v>072</v>
      </c>
    </row>
    <row r="5723" spans="1:9">
      <c r="A5723" s="66"/>
      <c r="C5723" s="66">
        <v>72</v>
      </c>
      <c r="D5723" s="2" t="s">
        <v>49</v>
      </c>
      <c r="E5723" s="14" t="s">
        <v>1144</v>
      </c>
      <c r="F5723" s="69" t="s">
        <v>50</v>
      </c>
      <c r="G5723" s="3">
        <v>22</v>
      </c>
      <c r="H5723" s="3">
        <v>914</v>
      </c>
      <c r="I5723" s="10" t="str">
        <f t="shared" si="89"/>
        <v>072</v>
      </c>
    </row>
    <row r="5724" spans="1:9">
      <c r="A5724" s="66"/>
      <c r="C5724" s="66">
        <v>72</v>
      </c>
      <c r="D5724" s="2" t="s">
        <v>51</v>
      </c>
      <c r="E5724" s="15" t="s">
        <v>1145</v>
      </c>
      <c r="F5724" s="69" t="s">
        <v>52</v>
      </c>
      <c r="G5724" s="3">
        <v>5</v>
      </c>
      <c r="H5724" s="3">
        <v>1298</v>
      </c>
      <c r="I5724" s="10" t="str">
        <f t="shared" si="89"/>
        <v>072</v>
      </c>
    </row>
    <row r="5725" spans="1:9">
      <c r="A5725" s="66"/>
      <c r="C5725" s="66">
        <v>72</v>
      </c>
      <c r="D5725" s="2" t="s">
        <v>53</v>
      </c>
      <c r="E5725" s="15" t="s">
        <v>1145</v>
      </c>
      <c r="F5725" s="69" t="s">
        <v>54</v>
      </c>
      <c r="G5725" s="3">
        <v>51</v>
      </c>
      <c r="H5725" s="3">
        <v>3800</v>
      </c>
      <c r="I5725" s="10" t="str">
        <f t="shared" si="89"/>
        <v>072</v>
      </c>
    </row>
    <row r="5726" spans="1:9">
      <c r="A5726" s="66"/>
      <c r="C5726" s="66">
        <v>72</v>
      </c>
      <c r="D5726" s="2" t="s">
        <v>55</v>
      </c>
      <c r="E5726" s="21" t="s">
        <v>1152</v>
      </c>
      <c r="F5726" s="69" t="s">
        <v>56</v>
      </c>
      <c r="G5726" s="3">
        <v>7</v>
      </c>
      <c r="H5726" s="3">
        <v>241</v>
      </c>
      <c r="I5726" s="10" t="str">
        <f t="shared" si="89"/>
        <v>072</v>
      </c>
    </row>
    <row r="5727" spans="1:9">
      <c r="A5727" s="66"/>
      <c r="C5727" s="66">
        <v>72</v>
      </c>
      <c r="D5727" s="2" t="s">
        <v>57</v>
      </c>
      <c r="E5727" s="21" t="s">
        <v>1152</v>
      </c>
      <c r="F5727" s="69" t="s">
        <v>58</v>
      </c>
      <c r="G5727" s="3">
        <v>15</v>
      </c>
      <c r="H5727" s="3">
        <v>1801</v>
      </c>
      <c r="I5727" s="10" t="str">
        <f t="shared" si="89"/>
        <v>072</v>
      </c>
    </row>
    <row r="5728" spans="1:9">
      <c r="A5728" s="66"/>
      <c r="C5728" s="66">
        <v>72</v>
      </c>
      <c r="D5728" s="2" t="s">
        <v>59</v>
      </c>
      <c r="E5728" s="21" t="s">
        <v>1152</v>
      </c>
      <c r="F5728" s="69" t="s">
        <v>60</v>
      </c>
      <c r="G5728" s="3">
        <v>41</v>
      </c>
      <c r="H5728" s="3">
        <v>5572</v>
      </c>
      <c r="I5728" s="10" t="str">
        <f t="shared" si="89"/>
        <v>072</v>
      </c>
    </row>
    <row r="5729" spans="1:9">
      <c r="A5729" s="66"/>
      <c r="C5729" s="66">
        <v>72</v>
      </c>
      <c r="D5729" s="2" t="s">
        <v>61</v>
      </c>
      <c r="E5729" s="20" t="s">
        <v>1151</v>
      </c>
      <c r="F5729" s="69" t="s">
        <v>62</v>
      </c>
      <c r="G5729" s="3">
        <v>8</v>
      </c>
      <c r="H5729" s="3">
        <v>1779</v>
      </c>
      <c r="I5729" s="10" t="str">
        <f t="shared" si="89"/>
        <v>072</v>
      </c>
    </row>
    <row r="5730" spans="1:9">
      <c r="A5730" s="66"/>
      <c r="C5730" s="66">
        <v>72</v>
      </c>
      <c r="D5730" s="2" t="s">
        <v>63</v>
      </c>
      <c r="E5730" s="20" t="s">
        <v>1151</v>
      </c>
      <c r="F5730" s="69" t="s">
        <v>64</v>
      </c>
      <c r="G5730" s="3">
        <v>1</v>
      </c>
      <c r="H5730" s="3"/>
      <c r="I5730" s="10" t="str">
        <f t="shared" si="89"/>
        <v>072</v>
      </c>
    </row>
    <row r="5731" spans="1:9">
      <c r="A5731" s="66"/>
      <c r="C5731" s="66">
        <v>72</v>
      </c>
      <c r="D5731" s="2" t="s">
        <v>65</v>
      </c>
      <c r="E5731" s="19" t="s">
        <v>1150</v>
      </c>
      <c r="F5731" s="69" t="s">
        <v>66</v>
      </c>
      <c r="G5731" s="3">
        <v>6</v>
      </c>
      <c r="H5731" s="3"/>
      <c r="I5731" s="10" t="str">
        <f t="shared" si="89"/>
        <v>072</v>
      </c>
    </row>
    <row r="5732" spans="1:9">
      <c r="A5732" s="66"/>
      <c r="C5732" s="66">
        <v>72</v>
      </c>
      <c r="D5732" s="2" t="s">
        <v>67</v>
      </c>
      <c r="E5732" s="22" t="s">
        <v>1153</v>
      </c>
      <c r="F5732" s="69" t="s">
        <v>68</v>
      </c>
      <c r="G5732" s="3">
        <v>11</v>
      </c>
      <c r="H5732" s="3">
        <v>613</v>
      </c>
      <c r="I5732" s="10" t="str">
        <f t="shared" si="89"/>
        <v>072</v>
      </c>
    </row>
    <row r="5733" spans="1:9">
      <c r="A5733" s="66"/>
      <c r="C5733" s="66">
        <v>72</v>
      </c>
      <c r="D5733" s="2" t="s">
        <v>69</v>
      </c>
      <c r="E5733" s="21" t="s">
        <v>1152</v>
      </c>
      <c r="F5733" s="69" t="s">
        <v>70</v>
      </c>
      <c r="G5733" s="3">
        <v>12</v>
      </c>
      <c r="H5733" s="3">
        <v>780</v>
      </c>
      <c r="I5733" s="10" t="str">
        <f t="shared" si="89"/>
        <v>072</v>
      </c>
    </row>
    <row r="5734" spans="1:9">
      <c r="A5734" s="66"/>
      <c r="C5734" s="66">
        <v>72</v>
      </c>
      <c r="E5734" s="71"/>
      <c r="F5734" s="69" t="s">
        <v>71</v>
      </c>
      <c r="G5734" s="3">
        <v>328</v>
      </c>
      <c r="H5734" s="3">
        <v>38052</v>
      </c>
      <c r="I5734" s="10" t="str">
        <f t="shared" si="89"/>
        <v>072</v>
      </c>
    </row>
    <row r="5735" spans="1:9">
      <c r="A5735" s="65" t="s">
        <v>427</v>
      </c>
      <c r="B5735" s="2" t="s">
        <v>428</v>
      </c>
      <c r="C5735" s="65">
        <v>7211</v>
      </c>
      <c r="D5735" s="2" t="s">
        <v>9</v>
      </c>
      <c r="E5735" s="14" t="s">
        <v>1144</v>
      </c>
      <c r="F5735" s="69" t="s">
        <v>10</v>
      </c>
      <c r="G5735" s="3"/>
      <c r="H5735" s="3"/>
      <c r="I5735" s="10" t="str">
        <f t="shared" si="89"/>
        <v>07211</v>
      </c>
    </row>
    <row r="5736" spans="1:9">
      <c r="A5736" s="66"/>
      <c r="C5736" s="66">
        <v>7211</v>
      </c>
      <c r="D5736" s="2" t="s">
        <v>11</v>
      </c>
      <c r="E5736" s="14" t="s">
        <v>1144</v>
      </c>
      <c r="F5736" s="69" t="s">
        <v>12</v>
      </c>
      <c r="G5736" s="3"/>
      <c r="H5736" s="3"/>
      <c r="I5736" s="10" t="str">
        <f t="shared" si="89"/>
        <v>07211</v>
      </c>
    </row>
    <row r="5737" spans="1:9">
      <c r="A5737" s="66"/>
      <c r="C5737" s="66">
        <v>7211</v>
      </c>
      <c r="D5737" s="2" t="s">
        <v>13</v>
      </c>
      <c r="E5737" s="14" t="s">
        <v>1144</v>
      </c>
      <c r="F5737" s="69" t="s">
        <v>14</v>
      </c>
      <c r="G5737" s="3"/>
      <c r="H5737" s="3"/>
      <c r="I5737" s="10" t="str">
        <f t="shared" si="89"/>
        <v>07211</v>
      </c>
    </row>
    <row r="5738" spans="1:9">
      <c r="A5738" s="66"/>
      <c r="C5738" s="66">
        <v>7211</v>
      </c>
      <c r="D5738" s="2" t="s">
        <v>15</v>
      </c>
      <c r="E5738" s="15" t="s">
        <v>1145</v>
      </c>
      <c r="F5738" s="69" t="s">
        <v>16</v>
      </c>
      <c r="G5738" s="3"/>
      <c r="H5738" s="3"/>
      <c r="I5738" s="10" t="str">
        <f t="shared" si="89"/>
        <v>07211</v>
      </c>
    </row>
    <row r="5739" spans="1:9">
      <c r="A5739" s="66"/>
      <c r="C5739" s="66">
        <v>7211</v>
      </c>
      <c r="D5739" s="2" t="s">
        <v>17</v>
      </c>
      <c r="E5739" s="14" t="s">
        <v>1144</v>
      </c>
      <c r="F5739" s="69" t="s">
        <v>18</v>
      </c>
      <c r="G5739" s="3"/>
      <c r="H5739" s="3"/>
      <c r="I5739" s="10" t="str">
        <f t="shared" si="89"/>
        <v>07211</v>
      </c>
    </row>
    <row r="5740" spans="1:9">
      <c r="A5740" s="66"/>
      <c r="C5740" s="66">
        <v>7211</v>
      </c>
      <c r="D5740" s="2" t="s">
        <v>19</v>
      </c>
      <c r="E5740" s="14" t="s">
        <v>1144</v>
      </c>
      <c r="F5740" s="69" t="s">
        <v>20</v>
      </c>
      <c r="G5740" s="3"/>
      <c r="H5740" s="3"/>
      <c r="I5740" s="10" t="str">
        <f t="shared" si="89"/>
        <v>07211</v>
      </c>
    </row>
    <row r="5741" spans="1:9">
      <c r="A5741" s="66"/>
      <c r="C5741" s="66">
        <v>7211</v>
      </c>
      <c r="D5741" s="2" t="s">
        <v>21</v>
      </c>
      <c r="E5741" s="4"/>
      <c r="F5741" s="69" t="s">
        <v>22</v>
      </c>
      <c r="G5741" s="3">
        <v>50</v>
      </c>
      <c r="H5741" s="3">
        <v>6210</v>
      </c>
      <c r="I5741" s="10" t="str">
        <f t="shared" si="89"/>
        <v>07211</v>
      </c>
    </row>
    <row r="5742" spans="1:9">
      <c r="A5742" s="66"/>
      <c r="C5742" s="66">
        <v>7211</v>
      </c>
      <c r="D5742" s="2" t="s">
        <v>23</v>
      </c>
      <c r="E5742" s="17" t="s">
        <v>1147</v>
      </c>
      <c r="F5742" s="69" t="s">
        <v>24</v>
      </c>
      <c r="G5742" s="3">
        <v>5</v>
      </c>
      <c r="H5742" s="3"/>
      <c r="I5742" s="10" t="str">
        <f t="shared" si="89"/>
        <v>07211</v>
      </c>
    </row>
    <row r="5743" spans="1:9">
      <c r="A5743" s="66"/>
      <c r="C5743" s="66">
        <v>7211</v>
      </c>
      <c r="D5743" s="2" t="s">
        <v>25</v>
      </c>
      <c r="E5743" s="17" t="s">
        <v>1147</v>
      </c>
      <c r="F5743" s="69" t="s">
        <v>26</v>
      </c>
      <c r="G5743" s="3">
        <v>3</v>
      </c>
      <c r="H5743" s="3"/>
      <c r="I5743" s="10" t="str">
        <f t="shared" si="89"/>
        <v>07211</v>
      </c>
    </row>
    <row r="5744" spans="1:9">
      <c r="A5744" s="66"/>
      <c r="C5744" s="66">
        <v>7211</v>
      </c>
      <c r="D5744" s="2" t="s">
        <v>27</v>
      </c>
      <c r="E5744" s="17" t="s">
        <v>1147</v>
      </c>
      <c r="F5744" s="69" t="s">
        <v>28</v>
      </c>
      <c r="G5744" s="3">
        <v>2</v>
      </c>
      <c r="H5744" s="3"/>
      <c r="I5744" s="10" t="str">
        <f t="shared" si="89"/>
        <v>07211</v>
      </c>
    </row>
    <row r="5745" spans="1:9">
      <c r="A5745" s="66"/>
      <c r="C5745" s="66">
        <v>7211</v>
      </c>
      <c r="D5745" s="2" t="s">
        <v>29</v>
      </c>
      <c r="E5745" s="18" t="s">
        <v>1148</v>
      </c>
      <c r="F5745" s="69" t="s">
        <v>30</v>
      </c>
      <c r="G5745" s="3"/>
      <c r="H5745" s="3"/>
      <c r="I5745" s="10" t="str">
        <f t="shared" si="89"/>
        <v>07211</v>
      </c>
    </row>
    <row r="5746" spans="1:9">
      <c r="A5746" s="66"/>
      <c r="C5746" s="66">
        <v>7211</v>
      </c>
      <c r="D5746" s="2" t="s">
        <v>31</v>
      </c>
      <c r="E5746" s="18" t="s">
        <v>1148</v>
      </c>
      <c r="F5746" s="69" t="s">
        <v>32</v>
      </c>
      <c r="G5746" s="3"/>
      <c r="H5746" s="3"/>
      <c r="I5746" s="10" t="str">
        <f t="shared" si="89"/>
        <v>07211</v>
      </c>
    </row>
    <row r="5747" spans="1:9">
      <c r="A5747" s="66"/>
      <c r="C5747" s="66">
        <v>7211</v>
      </c>
      <c r="D5747" s="2" t="s">
        <v>33</v>
      </c>
      <c r="E5747" s="18" t="s">
        <v>1148</v>
      </c>
      <c r="F5747" s="69" t="s">
        <v>34</v>
      </c>
      <c r="G5747" s="3">
        <v>2</v>
      </c>
      <c r="H5747" s="3"/>
      <c r="I5747" s="10" t="str">
        <f t="shared" si="89"/>
        <v>07211</v>
      </c>
    </row>
    <row r="5748" spans="1:9">
      <c r="A5748" s="66"/>
      <c r="C5748" s="66">
        <v>7211</v>
      </c>
      <c r="D5748" s="2" t="s">
        <v>35</v>
      </c>
      <c r="E5748" s="19" t="s">
        <v>1150</v>
      </c>
      <c r="F5748" s="69" t="s">
        <v>36</v>
      </c>
      <c r="G5748" s="3">
        <v>2</v>
      </c>
      <c r="H5748" s="3"/>
      <c r="I5748" s="10" t="str">
        <f t="shared" si="89"/>
        <v>07211</v>
      </c>
    </row>
    <row r="5749" spans="1:9">
      <c r="A5749" s="66"/>
      <c r="C5749" s="66">
        <v>7211</v>
      </c>
      <c r="D5749" s="2" t="s">
        <v>37</v>
      </c>
      <c r="E5749" s="23" t="s">
        <v>1149</v>
      </c>
      <c r="F5749" s="69" t="s">
        <v>38</v>
      </c>
      <c r="G5749" s="3">
        <v>3</v>
      </c>
      <c r="H5749" s="3"/>
      <c r="I5749" s="10" t="str">
        <f t="shared" si="89"/>
        <v>07211</v>
      </c>
    </row>
    <row r="5750" spans="1:9">
      <c r="A5750" s="66"/>
      <c r="C5750" s="66">
        <v>7211</v>
      </c>
      <c r="D5750" s="2" t="s">
        <v>39</v>
      </c>
      <c r="E5750" s="23" t="s">
        <v>1149</v>
      </c>
      <c r="F5750" s="69" t="s">
        <v>40</v>
      </c>
      <c r="G5750" s="3">
        <v>1</v>
      </c>
      <c r="H5750" s="3"/>
      <c r="I5750" s="10" t="str">
        <f t="shared" si="89"/>
        <v>07211</v>
      </c>
    </row>
    <row r="5751" spans="1:9">
      <c r="A5751" s="66"/>
      <c r="C5751" s="66">
        <v>7211</v>
      </c>
      <c r="D5751" s="2" t="s">
        <v>41</v>
      </c>
      <c r="E5751" s="16" t="s">
        <v>1146</v>
      </c>
      <c r="F5751" s="69" t="s">
        <v>42</v>
      </c>
      <c r="G5751" s="3"/>
      <c r="H5751" s="3"/>
      <c r="I5751" s="10" t="str">
        <f t="shared" si="89"/>
        <v>07211</v>
      </c>
    </row>
    <row r="5752" spans="1:9">
      <c r="A5752" s="66"/>
      <c r="C5752" s="66">
        <v>7211</v>
      </c>
      <c r="D5752" s="2" t="s">
        <v>43</v>
      </c>
      <c r="E5752" s="16" t="s">
        <v>1146</v>
      </c>
      <c r="F5752" s="69" t="s">
        <v>44</v>
      </c>
      <c r="G5752" s="3"/>
      <c r="H5752" s="3"/>
      <c r="I5752" s="10" t="str">
        <f t="shared" si="89"/>
        <v>07211</v>
      </c>
    </row>
    <row r="5753" spans="1:9">
      <c r="A5753" s="66"/>
      <c r="C5753" s="66">
        <v>7211</v>
      </c>
      <c r="D5753" s="2" t="s">
        <v>45</v>
      </c>
      <c r="E5753" s="16" t="s">
        <v>1146</v>
      </c>
      <c r="F5753" s="69" t="s">
        <v>46</v>
      </c>
      <c r="G5753" s="3"/>
      <c r="H5753" s="3"/>
      <c r="I5753" s="10" t="str">
        <f t="shared" si="89"/>
        <v>07211</v>
      </c>
    </row>
    <row r="5754" spans="1:9">
      <c r="A5754" s="66"/>
      <c r="C5754" s="66">
        <v>7211</v>
      </c>
      <c r="D5754" s="2" t="s">
        <v>47</v>
      </c>
      <c r="E5754" s="16" t="s">
        <v>1146</v>
      </c>
      <c r="F5754" s="69" t="s">
        <v>48</v>
      </c>
      <c r="G5754" s="3">
        <v>1</v>
      </c>
      <c r="H5754" s="3"/>
      <c r="I5754" s="10" t="str">
        <f t="shared" si="89"/>
        <v>07211</v>
      </c>
    </row>
    <row r="5755" spans="1:9">
      <c r="A5755" s="66"/>
      <c r="C5755" s="66">
        <v>7211</v>
      </c>
      <c r="D5755" s="2" t="s">
        <v>49</v>
      </c>
      <c r="E5755" s="14" t="s">
        <v>1144</v>
      </c>
      <c r="F5755" s="69" t="s">
        <v>50</v>
      </c>
      <c r="G5755" s="3">
        <v>3</v>
      </c>
      <c r="H5755" s="3">
        <v>34</v>
      </c>
      <c r="I5755" s="10" t="str">
        <f t="shared" si="89"/>
        <v>07211</v>
      </c>
    </row>
    <row r="5756" spans="1:9">
      <c r="A5756" s="66"/>
      <c r="C5756" s="66">
        <v>7211</v>
      </c>
      <c r="D5756" s="2" t="s">
        <v>51</v>
      </c>
      <c r="E5756" s="15" t="s">
        <v>1145</v>
      </c>
      <c r="F5756" s="69" t="s">
        <v>52</v>
      </c>
      <c r="G5756" s="3">
        <v>2</v>
      </c>
      <c r="H5756" s="3"/>
      <c r="I5756" s="10" t="str">
        <f t="shared" si="89"/>
        <v>07211</v>
      </c>
    </row>
    <row r="5757" spans="1:9">
      <c r="A5757" s="66"/>
      <c r="C5757" s="66">
        <v>7211</v>
      </c>
      <c r="D5757" s="2" t="s">
        <v>53</v>
      </c>
      <c r="E5757" s="15" t="s">
        <v>1145</v>
      </c>
      <c r="F5757" s="69" t="s">
        <v>54</v>
      </c>
      <c r="G5757" s="3">
        <v>8</v>
      </c>
      <c r="H5757" s="3">
        <v>1137</v>
      </c>
      <c r="I5757" s="10" t="str">
        <f t="shared" si="89"/>
        <v>07211</v>
      </c>
    </row>
    <row r="5758" spans="1:9">
      <c r="A5758" s="66"/>
      <c r="C5758" s="66">
        <v>7211</v>
      </c>
      <c r="D5758" s="2" t="s">
        <v>55</v>
      </c>
      <c r="E5758" s="21" t="s">
        <v>1152</v>
      </c>
      <c r="F5758" s="69" t="s">
        <v>56</v>
      </c>
      <c r="G5758" s="3">
        <v>2</v>
      </c>
      <c r="H5758" s="3"/>
      <c r="I5758" s="10" t="str">
        <f t="shared" si="89"/>
        <v>07211</v>
      </c>
    </row>
    <row r="5759" spans="1:9">
      <c r="A5759" s="66"/>
      <c r="C5759" s="66">
        <v>7211</v>
      </c>
      <c r="D5759" s="2" t="s">
        <v>57</v>
      </c>
      <c r="E5759" s="21" t="s">
        <v>1152</v>
      </c>
      <c r="F5759" s="69" t="s">
        <v>58</v>
      </c>
      <c r="G5759" s="3">
        <v>3</v>
      </c>
      <c r="H5759" s="3">
        <v>737</v>
      </c>
      <c r="I5759" s="10" t="str">
        <f t="shared" si="89"/>
        <v>07211</v>
      </c>
    </row>
    <row r="5760" spans="1:9">
      <c r="A5760" s="66"/>
      <c r="C5760" s="66">
        <v>7211</v>
      </c>
      <c r="D5760" s="2" t="s">
        <v>59</v>
      </c>
      <c r="E5760" s="21" t="s">
        <v>1152</v>
      </c>
      <c r="F5760" s="69" t="s">
        <v>60</v>
      </c>
      <c r="G5760" s="3">
        <v>6</v>
      </c>
      <c r="H5760" s="3">
        <v>323</v>
      </c>
      <c r="I5760" s="10" t="str">
        <f t="shared" si="89"/>
        <v>07211</v>
      </c>
    </row>
    <row r="5761" spans="1:9">
      <c r="A5761" s="66"/>
      <c r="C5761" s="66">
        <v>7211</v>
      </c>
      <c r="D5761" s="2" t="s">
        <v>61</v>
      </c>
      <c r="E5761" s="20" t="s">
        <v>1151</v>
      </c>
      <c r="F5761" s="69" t="s">
        <v>62</v>
      </c>
      <c r="G5761" s="3"/>
      <c r="H5761" s="3"/>
      <c r="I5761" s="10" t="str">
        <f t="shared" si="89"/>
        <v>07211</v>
      </c>
    </row>
    <row r="5762" spans="1:9">
      <c r="A5762" s="66"/>
      <c r="C5762" s="66">
        <v>7211</v>
      </c>
      <c r="D5762" s="2" t="s">
        <v>63</v>
      </c>
      <c r="E5762" s="20" t="s">
        <v>1151</v>
      </c>
      <c r="F5762" s="69" t="s">
        <v>64</v>
      </c>
      <c r="G5762" s="3"/>
      <c r="H5762" s="3"/>
      <c r="I5762" s="10" t="str">
        <f t="shared" si="89"/>
        <v>07211</v>
      </c>
    </row>
    <row r="5763" spans="1:9">
      <c r="A5763" s="66"/>
      <c r="C5763" s="66">
        <v>7211</v>
      </c>
      <c r="D5763" s="2" t="s">
        <v>65</v>
      </c>
      <c r="E5763" s="19" t="s">
        <v>1150</v>
      </c>
      <c r="F5763" s="69" t="s">
        <v>66</v>
      </c>
      <c r="G5763" s="3"/>
      <c r="H5763" s="3"/>
      <c r="I5763" s="10" t="str">
        <f t="shared" si="89"/>
        <v>07211</v>
      </c>
    </row>
    <row r="5764" spans="1:9">
      <c r="A5764" s="66"/>
      <c r="C5764" s="66">
        <v>7211</v>
      </c>
      <c r="D5764" s="2" t="s">
        <v>67</v>
      </c>
      <c r="E5764" s="22" t="s">
        <v>1153</v>
      </c>
      <c r="F5764" s="69" t="s">
        <v>68</v>
      </c>
      <c r="G5764" s="3">
        <v>6</v>
      </c>
      <c r="H5764" s="3"/>
      <c r="I5764" s="10" t="str">
        <f t="shared" si="89"/>
        <v>07211</v>
      </c>
    </row>
    <row r="5765" spans="1:9">
      <c r="A5765" s="66"/>
      <c r="C5765" s="66">
        <v>7211</v>
      </c>
      <c r="D5765" s="2" t="s">
        <v>69</v>
      </c>
      <c r="E5765" s="21" t="s">
        <v>1152</v>
      </c>
      <c r="F5765" s="69" t="s">
        <v>70</v>
      </c>
      <c r="G5765" s="3">
        <v>1</v>
      </c>
      <c r="H5765" s="3"/>
      <c r="I5765" s="10" t="str">
        <f t="shared" si="89"/>
        <v>07211</v>
      </c>
    </row>
    <row r="5766" spans="1:9">
      <c r="A5766" s="66"/>
      <c r="C5766" s="66">
        <v>7211</v>
      </c>
      <c r="E5766" s="71"/>
      <c r="F5766" s="69" t="s">
        <v>71</v>
      </c>
      <c r="G5766" s="3">
        <v>50</v>
      </c>
      <c r="H5766" s="3">
        <v>6210</v>
      </c>
      <c r="I5766" s="10" t="str">
        <f t="shared" si="89"/>
        <v>07211</v>
      </c>
    </row>
    <row r="5767" spans="1:9">
      <c r="A5767" s="65" t="s">
        <v>429</v>
      </c>
      <c r="B5767" s="2" t="s">
        <v>430</v>
      </c>
      <c r="C5767" s="65">
        <v>7231</v>
      </c>
      <c r="D5767" s="2" t="s">
        <v>9</v>
      </c>
      <c r="E5767" s="14" t="s">
        <v>1144</v>
      </c>
      <c r="F5767" s="69" t="s">
        <v>10</v>
      </c>
      <c r="G5767" s="3">
        <v>4</v>
      </c>
      <c r="H5767" s="3"/>
      <c r="I5767" s="10" t="str">
        <f t="shared" si="89"/>
        <v>07231</v>
      </c>
    </row>
    <row r="5768" spans="1:9">
      <c r="A5768" s="66"/>
      <c r="C5768" s="66">
        <v>7231</v>
      </c>
      <c r="D5768" s="2" t="s">
        <v>11</v>
      </c>
      <c r="E5768" s="14" t="s">
        <v>1144</v>
      </c>
      <c r="F5768" s="69" t="s">
        <v>12</v>
      </c>
      <c r="G5768" s="3"/>
      <c r="H5768" s="3"/>
      <c r="I5768" s="10" t="str">
        <f t="shared" si="89"/>
        <v>07231</v>
      </c>
    </row>
    <row r="5769" spans="1:9">
      <c r="A5769" s="66"/>
      <c r="C5769" s="66">
        <v>7231</v>
      </c>
      <c r="D5769" s="2" t="s">
        <v>13</v>
      </c>
      <c r="E5769" s="14" t="s">
        <v>1144</v>
      </c>
      <c r="F5769" s="69" t="s">
        <v>14</v>
      </c>
      <c r="G5769" s="3"/>
      <c r="H5769" s="3"/>
      <c r="I5769" s="10" t="str">
        <f t="shared" ref="I5769:I5832" si="90">IF(A5769="",I5768,A5769)</f>
        <v>07231</v>
      </c>
    </row>
    <row r="5770" spans="1:9">
      <c r="A5770" s="66"/>
      <c r="C5770" s="66">
        <v>7231</v>
      </c>
      <c r="D5770" s="2" t="s">
        <v>15</v>
      </c>
      <c r="E5770" s="15" t="s">
        <v>1145</v>
      </c>
      <c r="F5770" s="69" t="s">
        <v>16</v>
      </c>
      <c r="G5770" s="3"/>
      <c r="H5770" s="3"/>
      <c r="I5770" s="10" t="str">
        <f t="shared" si="90"/>
        <v>07231</v>
      </c>
    </row>
    <row r="5771" spans="1:9">
      <c r="A5771" s="66"/>
      <c r="C5771" s="66">
        <v>7231</v>
      </c>
      <c r="D5771" s="2" t="s">
        <v>17</v>
      </c>
      <c r="E5771" s="14" t="s">
        <v>1144</v>
      </c>
      <c r="F5771" s="69" t="s">
        <v>18</v>
      </c>
      <c r="G5771" s="3">
        <v>4</v>
      </c>
      <c r="H5771" s="3"/>
      <c r="I5771" s="10" t="str">
        <f t="shared" si="90"/>
        <v>07231</v>
      </c>
    </row>
    <row r="5772" spans="1:9">
      <c r="A5772" s="66"/>
      <c r="C5772" s="66">
        <v>7231</v>
      </c>
      <c r="D5772" s="2" t="s">
        <v>19</v>
      </c>
      <c r="E5772" s="14" t="s">
        <v>1144</v>
      </c>
      <c r="F5772" s="69" t="s">
        <v>20</v>
      </c>
      <c r="G5772" s="3"/>
      <c r="H5772" s="3"/>
      <c r="I5772" s="10" t="str">
        <f t="shared" si="90"/>
        <v>07231</v>
      </c>
    </row>
    <row r="5773" spans="1:9">
      <c r="A5773" s="66"/>
      <c r="C5773" s="66">
        <v>7231</v>
      </c>
      <c r="D5773" s="2" t="s">
        <v>21</v>
      </c>
      <c r="E5773" s="4"/>
      <c r="F5773" s="69" t="s">
        <v>22</v>
      </c>
      <c r="G5773" s="3">
        <v>87</v>
      </c>
      <c r="H5773" s="3"/>
      <c r="I5773" s="10" t="str">
        <f t="shared" si="90"/>
        <v>07231</v>
      </c>
    </row>
    <row r="5774" spans="1:9">
      <c r="A5774" s="66"/>
      <c r="C5774" s="66">
        <v>7231</v>
      </c>
      <c r="D5774" s="2" t="s">
        <v>23</v>
      </c>
      <c r="E5774" s="17" t="s">
        <v>1147</v>
      </c>
      <c r="F5774" s="69" t="s">
        <v>24</v>
      </c>
      <c r="G5774" s="3">
        <v>11</v>
      </c>
      <c r="H5774" s="3">
        <v>2379</v>
      </c>
      <c r="I5774" s="10" t="str">
        <f t="shared" si="90"/>
        <v>07231</v>
      </c>
    </row>
    <row r="5775" spans="1:9">
      <c r="A5775" s="66"/>
      <c r="C5775" s="66">
        <v>7231</v>
      </c>
      <c r="D5775" s="2" t="s">
        <v>25</v>
      </c>
      <c r="E5775" s="17" t="s">
        <v>1147</v>
      </c>
      <c r="F5775" s="69" t="s">
        <v>26</v>
      </c>
      <c r="G5775" s="3">
        <v>4</v>
      </c>
      <c r="H5775" s="3">
        <v>550</v>
      </c>
      <c r="I5775" s="10" t="str">
        <f t="shared" si="90"/>
        <v>07231</v>
      </c>
    </row>
    <row r="5776" spans="1:9">
      <c r="A5776" s="66"/>
      <c r="C5776" s="66">
        <v>7231</v>
      </c>
      <c r="D5776" s="2" t="s">
        <v>27</v>
      </c>
      <c r="E5776" s="17" t="s">
        <v>1147</v>
      </c>
      <c r="F5776" s="69" t="s">
        <v>28</v>
      </c>
      <c r="G5776" s="3"/>
      <c r="H5776" s="3"/>
      <c r="I5776" s="10" t="str">
        <f t="shared" si="90"/>
        <v>07231</v>
      </c>
    </row>
    <row r="5777" spans="1:9">
      <c r="A5777" s="66"/>
      <c r="C5777" s="66">
        <v>7231</v>
      </c>
      <c r="D5777" s="2" t="s">
        <v>29</v>
      </c>
      <c r="E5777" s="18" t="s">
        <v>1148</v>
      </c>
      <c r="F5777" s="69" t="s">
        <v>30</v>
      </c>
      <c r="G5777" s="3">
        <v>1</v>
      </c>
      <c r="H5777" s="3"/>
      <c r="I5777" s="10" t="str">
        <f t="shared" si="90"/>
        <v>07231</v>
      </c>
    </row>
    <row r="5778" spans="1:9">
      <c r="A5778" s="66"/>
      <c r="C5778" s="66">
        <v>7231</v>
      </c>
      <c r="D5778" s="2" t="s">
        <v>31</v>
      </c>
      <c r="E5778" s="18" t="s">
        <v>1148</v>
      </c>
      <c r="F5778" s="69" t="s">
        <v>32</v>
      </c>
      <c r="G5778" s="3"/>
      <c r="H5778" s="3"/>
      <c r="I5778" s="10" t="str">
        <f t="shared" si="90"/>
        <v>07231</v>
      </c>
    </row>
    <row r="5779" spans="1:9">
      <c r="A5779" s="66"/>
      <c r="C5779" s="66">
        <v>7231</v>
      </c>
      <c r="D5779" s="2" t="s">
        <v>33</v>
      </c>
      <c r="E5779" s="18" t="s">
        <v>1148</v>
      </c>
      <c r="F5779" s="69" t="s">
        <v>34</v>
      </c>
      <c r="G5779" s="3"/>
      <c r="H5779" s="3"/>
      <c r="I5779" s="10" t="str">
        <f t="shared" si="90"/>
        <v>07231</v>
      </c>
    </row>
    <row r="5780" spans="1:9">
      <c r="A5780" s="66"/>
      <c r="C5780" s="66">
        <v>7231</v>
      </c>
      <c r="D5780" s="2" t="s">
        <v>35</v>
      </c>
      <c r="E5780" s="19" t="s">
        <v>1150</v>
      </c>
      <c r="F5780" s="69" t="s">
        <v>36</v>
      </c>
      <c r="G5780" s="3">
        <v>9</v>
      </c>
      <c r="H5780" s="3">
        <v>956</v>
      </c>
      <c r="I5780" s="10" t="str">
        <f t="shared" si="90"/>
        <v>07231</v>
      </c>
    </row>
    <row r="5781" spans="1:9">
      <c r="A5781" s="66"/>
      <c r="C5781" s="66">
        <v>7231</v>
      </c>
      <c r="D5781" s="2" t="s">
        <v>37</v>
      </c>
      <c r="E5781" s="23" t="s">
        <v>1149</v>
      </c>
      <c r="F5781" s="69" t="s">
        <v>38</v>
      </c>
      <c r="G5781" s="3">
        <v>4</v>
      </c>
      <c r="H5781" s="3">
        <v>1483</v>
      </c>
      <c r="I5781" s="10" t="str">
        <f t="shared" si="90"/>
        <v>07231</v>
      </c>
    </row>
    <row r="5782" spans="1:9">
      <c r="A5782" s="66"/>
      <c r="C5782" s="66">
        <v>7231</v>
      </c>
      <c r="D5782" s="2" t="s">
        <v>39</v>
      </c>
      <c r="E5782" s="23" t="s">
        <v>1149</v>
      </c>
      <c r="F5782" s="69" t="s">
        <v>40</v>
      </c>
      <c r="G5782" s="3">
        <v>1</v>
      </c>
      <c r="H5782" s="3"/>
      <c r="I5782" s="10" t="str">
        <f t="shared" si="90"/>
        <v>07231</v>
      </c>
    </row>
    <row r="5783" spans="1:9">
      <c r="A5783" s="66"/>
      <c r="C5783" s="66">
        <v>7231</v>
      </c>
      <c r="D5783" s="2" t="s">
        <v>41</v>
      </c>
      <c r="E5783" s="16" t="s">
        <v>1146</v>
      </c>
      <c r="F5783" s="69" t="s">
        <v>42</v>
      </c>
      <c r="G5783" s="3"/>
      <c r="H5783" s="3"/>
      <c r="I5783" s="10" t="str">
        <f t="shared" si="90"/>
        <v>07231</v>
      </c>
    </row>
    <row r="5784" spans="1:9">
      <c r="A5784" s="66"/>
      <c r="C5784" s="66">
        <v>7231</v>
      </c>
      <c r="D5784" s="2" t="s">
        <v>43</v>
      </c>
      <c r="E5784" s="16" t="s">
        <v>1146</v>
      </c>
      <c r="F5784" s="69" t="s">
        <v>44</v>
      </c>
      <c r="G5784" s="3"/>
      <c r="H5784" s="3"/>
      <c r="I5784" s="10" t="str">
        <f t="shared" si="90"/>
        <v>07231</v>
      </c>
    </row>
    <row r="5785" spans="1:9">
      <c r="A5785" s="66"/>
      <c r="C5785" s="66">
        <v>7231</v>
      </c>
      <c r="D5785" s="2" t="s">
        <v>45</v>
      </c>
      <c r="E5785" s="16" t="s">
        <v>1146</v>
      </c>
      <c r="F5785" s="69" t="s">
        <v>46</v>
      </c>
      <c r="G5785" s="3"/>
      <c r="H5785" s="3"/>
      <c r="I5785" s="10" t="str">
        <f t="shared" si="90"/>
        <v>07231</v>
      </c>
    </row>
    <row r="5786" spans="1:9">
      <c r="A5786" s="66"/>
      <c r="C5786" s="66">
        <v>7231</v>
      </c>
      <c r="D5786" s="2" t="s">
        <v>47</v>
      </c>
      <c r="E5786" s="16" t="s">
        <v>1146</v>
      </c>
      <c r="F5786" s="69" t="s">
        <v>48</v>
      </c>
      <c r="G5786" s="3">
        <v>12</v>
      </c>
      <c r="H5786" s="3">
        <v>2747</v>
      </c>
      <c r="I5786" s="10" t="str">
        <f t="shared" si="90"/>
        <v>07231</v>
      </c>
    </row>
    <row r="5787" spans="1:9">
      <c r="A5787" s="66"/>
      <c r="C5787" s="66">
        <v>7231</v>
      </c>
      <c r="D5787" s="2" t="s">
        <v>49</v>
      </c>
      <c r="E5787" s="14" t="s">
        <v>1144</v>
      </c>
      <c r="F5787" s="69" t="s">
        <v>50</v>
      </c>
      <c r="G5787" s="3">
        <v>5</v>
      </c>
      <c r="H5787" s="3"/>
      <c r="I5787" s="10" t="str">
        <f t="shared" si="90"/>
        <v>07231</v>
      </c>
    </row>
    <row r="5788" spans="1:9">
      <c r="A5788" s="66"/>
      <c r="C5788" s="66">
        <v>7231</v>
      </c>
      <c r="D5788" s="2" t="s">
        <v>51</v>
      </c>
      <c r="E5788" s="15" t="s">
        <v>1145</v>
      </c>
      <c r="F5788" s="69" t="s">
        <v>52</v>
      </c>
      <c r="G5788" s="3"/>
      <c r="H5788" s="3"/>
      <c r="I5788" s="10" t="str">
        <f t="shared" si="90"/>
        <v>07231</v>
      </c>
    </row>
    <row r="5789" spans="1:9">
      <c r="A5789" s="66"/>
      <c r="C5789" s="66">
        <v>7231</v>
      </c>
      <c r="D5789" s="2" t="s">
        <v>53</v>
      </c>
      <c r="E5789" s="15" t="s">
        <v>1145</v>
      </c>
      <c r="F5789" s="69" t="s">
        <v>54</v>
      </c>
      <c r="G5789" s="3">
        <v>13</v>
      </c>
      <c r="H5789" s="3">
        <v>840</v>
      </c>
      <c r="I5789" s="10" t="str">
        <f t="shared" si="90"/>
        <v>07231</v>
      </c>
    </row>
    <row r="5790" spans="1:9">
      <c r="A5790" s="66"/>
      <c r="C5790" s="66">
        <v>7231</v>
      </c>
      <c r="D5790" s="2" t="s">
        <v>55</v>
      </c>
      <c r="E5790" s="21" t="s">
        <v>1152</v>
      </c>
      <c r="F5790" s="69" t="s">
        <v>56</v>
      </c>
      <c r="G5790" s="3"/>
      <c r="H5790" s="3"/>
      <c r="I5790" s="10" t="str">
        <f t="shared" si="90"/>
        <v>07231</v>
      </c>
    </row>
    <row r="5791" spans="1:9">
      <c r="A5791" s="66"/>
      <c r="C5791" s="66">
        <v>7231</v>
      </c>
      <c r="D5791" s="2" t="s">
        <v>57</v>
      </c>
      <c r="E5791" s="21" t="s">
        <v>1152</v>
      </c>
      <c r="F5791" s="69" t="s">
        <v>58</v>
      </c>
      <c r="G5791" s="3">
        <v>7</v>
      </c>
      <c r="H5791" s="3"/>
      <c r="I5791" s="10" t="str">
        <f t="shared" si="90"/>
        <v>07231</v>
      </c>
    </row>
    <row r="5792" spans="1:9">
      <c r="A5792" s="66"/>
      <c r="C5792" s="66">
        <v>7231</v>
      </c>
      <c r="D5792" s="2" t="s">
        <v>59</v>
      </c>
      <c r="E5792" s="21" t="s">
        <v>1152</v>
      </c>
      <c r="F5792" s="69" t="s">
        <v>60</v>
      </c>
      <c r="G5792" s="3">
        <v>13</v>
      </c>
      <c r="H5792" s="3">
        <v>1857</v>
      </c>
      <c r="I5792" s="10" t="str">
        <f t="shared" si="90"/>
        <v>07231</v>
      </c>
    </row>
    <row r="5793" spans="1:9">
      <c r="A5793" s="66"/>
      <c r="C5793" s="66">
        <v>7231</v>
      </c>
      <c r="D5793" s="2" t="s">
        <v>61</v>
      </c>
      <c r="E5793" s="20" t="s">
        <v>1151</v>
      </c>
      <c r="F5793" s="69" t="s">
        <v>62</v>
      </c>
      <c r="G5793" s="3">
        <v>3</v>
      </c>
      <c r="H5793" s="3"/>
      <c r="I5793" s="10" t="str">
        <f t="shared" si="90"/>
        <v>07231</v>
      </c>
    </row>
    <row r="5794" spans="1:9">
      <c r="A5794" s="66"/>
      <c r="C5794" s="66">
        <v>7231</v>
      </c>
      <c r="D5794" s="2" t="s">
        <v>63</v>
      </c>
      <c r="E5794" s="20" t="s">
        <v>1151</v>
      </c>
      <c r="F5794" s="69" t="s">
        <v>64</v>
      </c>
      <c r="G5794" s="3"/>
      <c r="H5794" s="3"/>
      <c r="I5794" s="10" t="str">
        <f t="shared" si="90"/>
        <v>07231</v>
      </c>
    </row>
    <row r="5795" spans="1:9">
      <c r="A5795" s="66"/>
      <c r="C5795" s="66">
        <v>7231</v>
      </c>
      <c r="D5795" s="2" t="s">
        <v>65</v>
      </c>
      <c r="E5795" s="19" t="s">
        <v>1150</v>
      </c>
      <c r="F5795" s="69" t="s">
        <v>66</v>
      </c>
      <c r="G5795" s="3">
        <v>1</v>
      </c>
      <c r="H5795" s="3"/>
      <c r="I5795" s="10" t="str">
        <f t="shared" si="90"/>
        <v>07231</v>
      </c>
    </row>
    <row r="5796" spans="1:9">
      <c r="A5796" s="66"/>
      <c r="C5796" s="66">
        <v>7231</v>
      </c>
      <c r="D5796" s="2" t="s">
        <v>67</v>
      </c>
      <c r="E5796" s="22" t="s">
        <v>1153</v>
      </c>
      <c r="F5796" s="69" t="s">
        <v>68</v>
      </c>
      <c r="G5796" s="3">
        <v>1</v>
      </c>
      <c r="H5796" s="3"/>
      <c r="I5796" s="10" t="str">
        <f t="shared" si="90"/>
        <v>07231</v>
      </c>
    </row>
    <row r="5797" spans="1:9">
      <c r="A5797" s="66"/>
      <c r="C5797" s="66">
        <v>7231</v>
      </c>
      <c r="D5797" s="2" t="s">
        <v>69</v>
      </c>
      <c r="E5797" s="21" t="s">
        <v>1152</v>
      </c>
      <c r="F5797" s="69" t="s">
        <v>70</v>
      </c>
      <c r="G5797" s="3">
        <v>2</v>
      </c>
      <c r="H5797" s="3"/>
      <c r="I5797" s="10" t="str">
        <f t="shared" si="90"/>
        <v>07231</v>
      </c>
    </row>
    <row r="5798" spans="1:9">
      <c r="A5798" s="66"/>
      <c r="C5798" s="66">
        <v>7231</v>
      </c>
      <c r="E5798" s="71"/>
      <c r="F5798" s="69" t="s">
        <v>71</v>
      </c>
      <c r="G5798" s="3">
        <v>91</v>
      </c>
      <c r="H5798" s="3">
        <v>12524</v>
      </c>
      <c r="I5798" s="10" t="str">
        <f t="shared" si="90"/>
        <v>07231</v>
      </c>
    </row>
    <row r="5799" spans="1:9">
      <c r="A5799" s="65" t="s">
        <v>431</v>
      </c>
      <c r="B5799" s="2" t="s">
        <v>432</v>
      </c>
      <c r="C5799" s="65">
        <v>7232</v>
      </c>
      <c r="D5799" s="2" t="s">
        <v>9</v>
      </c>
      <c r="E5799" s="14" t="s">
        <v>1144</v>
      </c>
      <c r="F5799" s="69" t="s">
        <v>10</v>
      </c>
      <c r="G5799" s="3"/>
      <c r="H5799" s="3"/>
      <c r="I5799" s="10" t="str">
        <f t="shared" si="90"/>
        <v>07232</v>
      </c>
    </row>
    <row r="5800" spans="1:9">
      <c r="A5800" s="66"/>
      <c r="C5800" s="66">
        <v>7232</v>
      </c>
      <c r="D5800" s="2" t="s">
        <v>11</v>
      </c>
      <c r="E5800" s="14" t="s">
        <v>1144</v>
      </c>
      <c r="F5800" s="69" t="s">
        <v>12</v>
      </c>
      <c r="G5800" s="3"/>
      <c r="H5800" s="3"/>
      <c r="I5800" s="10" t="str">
        <f t="shared" si="90"/>
        <v>07232</v>
      </c>
    </row>
    <row r="5801" spans="1:9">
      <c r="A5801" s="66"/>
      <c r="C5801" s="66">
        <v>7232</v>
      </c>
      <c r="D5801" s="2" t="s">
        <v>13</v>
      </c>
      <c r="E5801" s="14" t="s">
        <v>1144</v>
      </c>
      <c r="F5801" s="69" t="s">
        <v>14</v>
      </c>
      <c r="G5801" s="3"/>
      <c r="H5801" s="3"/>
      <c r="I5801" s="10" t="str">
        <f t="shared" si="90"/>
        <v>07232</v>
      </c>
    </row>
    <row r="5802" spans="1:9">
      <c r="A5802" s="66"/>
      <c r="C5802" s="66">
        <v>7232</v>
      </c>
      <c r="D5802" s="2" t="s">
        <v>15</v>
      </c>
      <c r="E5802" s="15" t="s">
        <v>1145</v>
      </c>
      <c r="F5802" s="69" t="s">
        <v>16</v>
      </c>
      <c r="G5802" s="3"/>
      <c r="H5802" s="3"/>
      <c r="I5802" s="10" t="str">
        <f t="shared" si="90"/>
        <v>07232</v>
      </c>
    </row>
    <row r="5803" spans="1:9">
      <c r="A5803" s="66"/>
      <c r="C5803" s="66">
        <v>7232</v>
      </c>
      <c r="D5803" s="2" t="s">
        <v>17</v>
      </c>
      <c r="E5803" s="14" t="s">
        <v>1144</v>
      </c>
      <c r="F5803" s="69" t="s">
        <v>18</v>
      </c>
      <c r="G5803" s="3"/>
      <c r="H5803" s="3"/>
      <c r="I5803" s="10" t="str">
        <f t="shared" si="90"/>
        <v>07232</v>
      </c>
    </row>
    <row r="5804" spans="1:9">
      <c r="A5804" s="66"/>
      <c r="C5804" s="66">
        <v>7232</v>
      </c>
      <c r="D5804" s="2" t="s">
        <v>19</v>
      </c>
      <c r="E5804" s="14" t="s">
        <v>1144</v>
      </c>
      <c r="F5804" s="69" t="s">
        <v>20</v>
      </c>
      <c r="G5804" s="3"/>
      <c r="H5804" s="3"/>
      <c r="I5804" s="10" t="str">
        <f t="shared" si="90"/>
        <v>07232</v>
      </c>
    </row>
    <row r="5805" spans="1:9">
      <c r="A5805" s="66"/>
      <c r="C5805" s="66">
        <v>7232</v>
      </c>
      <c r="D5805" s="2" t="s">
        <v>21</v>
      </c>
      <c r="E5805" s="4"/>
      <c r="F5805" s="69" t="s">
        <v>22</v>
      </c>
      <c r="G5805" s="3">
        <v>61</v>
      </c>
      <c r="H5805" s="3">
        <v>8101</v>
      </c>
      <c r="I5805" s="10" t="str">
        <f t="shared" si="90"/>
        <v>07232</v>
      </c>
    </row>
    <row r="5806" spans="1:9">
      <c r="A5806" s="66"/>
      <c r="C5806" s="66">
        <v>7232</v>
      </c>
      <c r="D5806" s="2" t="s">
        <v>23</v>
      </c>
      <c r="E5806" s="17" t="s">
        <v>1147</v>
      </c>
      <c r="F5806" s="69" t="s">
        <v>24</v>
      </c>
      <c r="G5806" s="3">
        <v>10</v>
      </c>
      <c r="H5806" s="3">
        <v>1585</v>
      </c>
      <c r="I5806" s="10" t="str">
        <f t="shared" si="90"/>
        <v>07232</v>
      </c>
    </row>
    <row r="5807" spans="1:9">
      <c r="A5807" s="66"/>
      <c r="C5807" s="66">
        <v>7232</v>
      </c>
      <c r="D5807" s="2" t="s">
        <v>25</v>
      </c>
      <c r="E5807" s="17" t="s">
        <v>1147</v>
      </c>
      <c r="F5807" s="69" t="s">
        <v>26</v>
      </c>
      <c r="G5807" s="3">
        <v>1</v>
      </c>
      <c r="H5807" s="3"/>
      <c r="I5807" s="10" t="str">
        <f t="shared" si="90"/>
        <v>07232</v>
      </c>
    </row>
    <row r="5808" spans="1:9">
      <c r="A5808" s="66"/>
      <c r="C5808" s="66">
        <v>7232</v>
      </c>
      <c r="D5808" s="2" t="s">
        <v>27</v>
      </c>
      <c r="E5808" s="17" t="s">
        <v>1147</v>
      </c>
      <c r="F5808" s="69" t="s">
        <v>28</v>
      </c>
      <c r="G5808" s="3"/>
      <c r="H5808" s="3"/>
      <c r="I5808" s="10" t="str">
        <f t="shared" si="90"/>
        <v>07232</v>
      </c>
    </row>
    <row r="5809" spans="1:9">
      <c r="A5809" s="66"/>
      <c r="C5809" s="66">
        <v>7232</v>
      </c>
      <c r="D5809" s="2" t="s">
        <v>29</v>
      </c>
      <c r="E5809" s="18" t="s">
        <v>1148</v>
      </c>
      <c r="F5809" s="69" t="s">
        <v>30</v>
      </c>
      <c r="G5809" s="3"/>
      <c r="H5809" s="3"/>
      <c r="I5809" s="10" t="str">
        <f t="shared" si="90"/>
        <v>07232</v>
      </c>
    </row>
    <row r="5810" spans="1:9">
      <c r="A5810" s="66"/>
      <c r="C5810" s="66">
        <v>7232</v>
      </c>
      <c r="D5810" s="2" t="s">
        <v>31</v>
      </c>
      <c r="E5810" s="18" t="s">
        <v>1148</v>
      </c>
      <c r="F5810" s="69" t="s">
        <v>32</v>
      </c>
      <c r="G5810" s="3"/>
      <c r="H5810" s="3"/>
      <c r="I5810" s="10" t="str">
        <f t="shared" si="90"/>
        <v>07232</v>
      </c>
    </row>
    <row r="5811" spans="1:9">
      <c r="A5811" s="66"/>
      <c r="C5811" s="66">
        <v>7232</v>
      </c>
      <c r="D5811" s="2" t="s">
        <v>33</v>
      </c>
      <c r="E5811" s="18" t="s">
        <v>1148</v>
      </c>
      <c r="F5811" s="69" t="s">
        <v>34</v>
      </c>
      <c r="G5811" s="3"/>
      <c r="H5811" s="3"/>
      <c r="I5811" s="10" t="str">
        <f t="shared" si="90"/>
        <v>07232</v>
      </c>
    </row>
    <row r="5812" spans="1:9">
      <c r="A5812" s="66"/>
      <c r="C5812" s="66">
        <v>7232</v>
      </c>
      <c r="D5812" s="2" t="s">
        <v>35</v>
      </c>
      <c r="E5812" s="19" t="s">
        <v>1150</v>
      </c>
      <c r="F5812" s="69" t="s">
        <v>36</v>
      </c>
      <c r="G5812" s="3">
        <v>7</v>
      </c>
      <c r="H5812" s="3">
        <v>1175</v>
      </c>
      <c r="I5812" s="10" t="str">
        <f t="shared" si="90"/>
        <v>07232</v>
      </c>
    </row>
    <row r="5813" spans="1:9">
      <c r="A5813" s="66"/>
      <c r="C5813" s="66">
        <v>7232</v>
      </c>
      <c r="D5813" s="2" t="s">
        <v>37</v>
      </c>
      <c r="E5813" s="23" t="s">
        <v>1149</v>
      </c>
      <c r="F5813" s="69" t="s">
        <v>38</v>
      </c>
      <c r="G5813" s="3"/>
      <c r="H5813" s="3"/>
      <c r="I5813" s="10" t="str">
        <f t="shared" si="90"/>
        <v>07232</v>
      </c>
    </row>
    <row r="5814" spans="1:9">
      <c r="A5814" s="66"/>
      <c r="C5814" s="66">
        <v>7232</v>
      </c>
      <c r="D5814" s="2" t="s">
        <v>39</v>
      </c>
      <c r="E5814" s="23" t="s">
        <v>1149</v>
      </c>
      <c r="F5814" s="69" t="s">
        <v>40</v>
      </c>
      <c r="G5814" s="3"/>
      <c r="H5814" s="3"/>
      <c r="I5814" s="10" t="str">
        <f t="shared" si="90"/>
        <v>07232</v>
      </c>
    </row>
    <row r="5815" spans="1:9">
      <c r="A5815" s="66"/>
      <c r="C5815" s="66">
        <v>7232</v>
      </c>
      <c r="D5815" s="2" t="s">
        <v>41</v>
      </c>
      <c r="E5815" s="16" t="s">
        <v>1146</v>
      </c>
      <c r="F5815" s="69" t="s">
        <v>42</v>
      </c>
      <c r="G5815" s="3"/>
      <c r="H5815" s="3"/>
      <c r="I5815" s="10" t="str">
        <f t="shared" si="90"/>
        <v>07232</v>
      </c>
    </row>
    <row r="5816" spans="1:9">
      <c r="A5816" s="66"/>
      <c r="C5816" s="66">
        <v>7232</v>
      </c>
      <c r="D5816" s="2" t="s">
        <v>43</v>
      </c>
      <c r="E5816" s="16" t="s">
        <v>1146</v>
      </c>
      <c r="F5816" s="69" t="s">
        <v>44</v>
      </c>
      <c r="G5816" s="3"/>
      <c r="H5816" s="3"/>
      <c r="I5816" s="10" t="str">
        <f t="shared" si="90"/>
        <v>07232</v>
      </c>
    </row>
    <row r="5817" spans="1:9">
      <c r="A5817" s="66"/>
      <c r="C5817" s="66">
        <v>7232</v>
      </c>
      <c r="D5817" s="2" t="s">
        <v>45</v>
      </c>
      <c r="E5817" s="16" t="s">
        <v>1146</v>
      </c>
      <c r="F5817" s="69" t="s">
        <v>46</v>
      </c>
      <c r="G5817" s="3"/>
      <c r="H5817" s="3"/>
      <c r="I5817" s="10" t="str">
        <f t="shared" si="90"/>
        <v>07232</v>
      </c>
    </row>
    <row r="5818" spans="1:9">
      <c r="A5818" s="66"/>
      <c r="C5818" s="66">
        <v>7232</v>
      </c>
      <c r="D5818" s="2" t="s">
        <v>47</v>
      </c>
      <c r="E5818" s="16" t="s">
        <v>1146</v>
      </c>
      <c r="F5818" s="69" t="s">
        <v>48</v>
      </c>
      <c r="G5818" s="3">
        <v>4</v>
      </c>
      <c r="H5818" s="3">
        <v>469</v>
      </c>
      <c r="I5818" s="10" t="str">
        <f t="shared" si="90"/>
        <v>07232</v>
      </c>
    </row>
    <row r="5819" spans="1:9">
      <c r="A5819" s="66"/>
      <c r="C5819" s="66">
        <v>7232</v>
      </c>
      <c r="D5819" s="2" t="s">
        <v>49</v>
      </c>
      <c r="E5819" s="14" t="s">
        <v>1144</v>
      </c>
      <c r="F5819" s="69" t="s">
        <v>50</v>
      </c>
      <c r="G5819" s="3">
        <v>6</v>
      </c>
      <c r="H5819" s="3"/>
      <c r="I5819" s="10" t="str">
        <f t="shared" si="90"/>
        <v>07232</v>
      </c>
    </row>
    <row r="5820" spans="1:9">
      <c r="A5820" s="66"/>
      <c r="C5820" s="66">
        <v>7232</v>
      </c>
      <c r="D5820" s="2" t="s">
        <v>51</v>
      </c>
      <c r="E5820" s="15" t="s">
        <v>1145</v>
      </c>
      <c r="F5820" s="69" t="s">
        <v>52</v>
      </c>
      <c r="G5820" s="3">
        <v>1</v>
      </c>
      <c r="H5820" s="3"/>
      <c r="I5820" s="10" t="str">
        <f t="shared" si="90"/>
        <v>07232</v>
      </c>
    </row>
    <row r="5821" spans="1:9">
      <c r="A5821" s="66"/>
      <c r="C5821" s="66">
        <v>7232</v>
      </c>
      <c r="D5821" s="2" t="s">
        <v>53</v>
      </c>
      <c r="E5821" s="15" t="s">
        <v>1145</v>
      </c>
      <c r="F5821" s="69" t="s">
        <v>54</v>
      </c>
      <c r="G5821" s="3">
        <v>9</v>
      </c>
      <c r="H5821" s="3">
        <v>575</v>
      </c>
      <c r="I5821" s="10" t="str">
        <f t="shared" si="90"/>
        <v>07232</v>
      </c>
    </row>
    <row r="5822" spans="1:9">
      <c r="A5822" s="66"/>
      <c r="C5822" s="66">
        <v>7232</v>
      </c>
      <c r="D5822" s="2" t="s">
        <v>55</v>
      </c>
      <c r="E5822" s="21" t="s">
        <v>1152</v>
      </c>
      <c r="F5822" s="69" t="s">
        <v>56</v>
      </c>
      <c r="G5822" s="3">
        <v>2</v>
      </c>
      <c r="H5822" s="3"/>
      <c r="I5822" s="10" t="str">
        <f t="shared" si="90"/>
        <v>07232</v>
      </c>
    </row>
    <row r="5823" spans="1:9">
      <c r="A5823" s="66"/>
      <c r="C5823" s="66">
        <v>7232</v>
      </c>
      <c r="D5823" s="2" t="s">
        <v>57</v>
      </c>
      <c r="E5823" s="21" t="s">
        <v>1152</v>
      </c>
      <c r="F5823" s="69" t="s">
        <v>58</v>
      </c>
      <c r="G5823" s="3">
        <v>1</v>
      </c>
      <c r="H5823" s="3"/>
      <c r="I5823" s="10" t="str">
        <f t="shared" si="90"/>
        <v>07232</v>
      </c>
    </row>
    <row r="5824" spans="1:9">
      <c r="A5824" s="66"/>
      <c r="C5824" s="66">
        <v>7232</v>
      </c>
      <c r="D5824" s="2" t="s">
        <v>59</v>
      </c>
      <c r="E5824" s="21" t="s">
        <v>1152</v>
      </c>
      <c r="F5824" s="69" t="s">
        <v>60</v>
      </c>
      <c r="G5824" s="3">
        <v>9</v>
      </c>
      <c r="H5824" s="3">
        <v>1254</v>
      </c>
      <c r="I5824" s="10" t="str">
        <f t="shared" si="90"/>
        <v>07232</v>
      </c>
    </row>
    <row r="5825" spans="1:9">
      <c r="A5825" s="66"/>
      <c r="C5825" s="66">
        <v>7232</v>
      </c>
      <c r="D5825" s="2" t="s">
        <v>61</v>
      </c>
      <c r="E5825" s="20" t="s">
        <v>1151</v>
      </c>
      <c r="F5825" s="69" t="s">
        <v>62</v>
      </c>
      <c r="G5825" s="3">
        <v>1</v>
      </c>
      <c r="H5825" s="3"/>
      <c r="I5825" s="10" t="str">
        <f t="shared" si="90"/>
        <v>07232</v>
      </c>
    </row>
    <row r="5826" spans="1:9">
      <c r="A5826" s="66"/>
      <c r="C5826" s="66">
        <v>7232</v>
      </c>
      <c r="D5826" s="2" t="s">
        <v>63</v>
      </c>
      <c r="E5826" s="20" t="s">
        <v>1151</v>
      </c>
      <c r="F5826" s="69" t="s">
        <v>64</v>
      </c>
      <c r="G5826" s="3"/>
      <c r="H5826" s="3"/>
      <c r="I5826" s="10" t="str">
        <f t="shared" si="90"/>
        <v>07232</v>
      </c>
    </row>
    <row r="5827" spans="1:9">
      <c r="A5827" s="66"/>
      <c r="C5827" s="66">
        <v>7232</v>
      </c>
      <c r="D5827" s="2" t="s">
        <v>65</v>
      </c>
      <c r="E5827" s="19" t="s">
        <v>1150</v>
      </c>
      <c r="F5827" s="69" t="s">
        <v>66</v>
      </c>
      <c r="G5827" s="3">
        <v>2</v>
      </c>
      <c r="H5827" s="3"/>
      <c r="I5827" s="10" t="str">
        <f t="shared" si="90"/>
        <v>07232</v>
      </c>
    </row>
    <row r="5828" spans="1:9">
      <c r="A5828" s="66"/>
      <c r="C5828" s="66">
        <v>7232</v>
      </c>
      <c r="D5828" s="2" t="s">
        <v>67</v>
      </c>
      <c r="E5828" s="22" t="s">
        <v>1153</v>
      </c>
      <c r="F5828" s="69" t="s">
        <v>68</v>
      </c>
      <c r="G5828" s="3">
        <v>2</v>
      </c>
      <c r="H5828" s="3"/>
      <c r="I5828" s="10" t="str">
        <f t="shared" si="90"/>
        <v>07232</v>
      </c>
    </row>
    <row r="5829" spans="1:9">
      <c r="A5829" s="66"/>
      <c r="C5829" s="66">
        <v>7232</v>
      </c>
      <c r="D5829" s="2" t="s">
        <v>69</v>
      </c>
      <c r="E5829" s="21" t="s">
        <v>1152</v>
      </c>
      <c r="F5829" s="69" t="s">
        <v>70</v>
      </c>
      <c r="G5829" s="3">
        <v>6</v>
      </c>
      <c r="H5829" s="3"/>
      <c r="I5829" s="10" t="str">
        <f t="shared" si="90"/>
        <v>07232</v>
      </c>
    </row>
    <row r="5830" spans="1:9">
      <c r="A5830" s="66"/>
      <c r="C5830" s="66">
        <v>7232</v>
      </c>
      <c r="E5830" s="71"/>
      <c r="F5830" s="69" t="s">
        <v>71</v>
      </c>
      <c r="G5830" s="3">
        <v>61</v>
      </c>
      <c r="H5830" s="3">
        <v>8101</v>
      </c>
      <c r="I5830" s="10" t="str">
        <f t="shared" si="90"/>
        <v>07232</v>
      </c>
    </row>
    <row r="5831" spans="1:9">
      <c r="A5831" s="65" t="s">
        <v>433</v>
      </c>
      <c r="B5831" s="2" t="s">
        <v>434</v>
      </c>
      <c r="C5831" s="65">
        <v>7233</v>
      </c>
      <c r="D5831" s="2" t="s">
        <v>9</v>
      </c>
      <c r="E5831" s="14" t="s">
        <v>1144</v>
      </c>
      <c r="F5831" s="69" t="s">
        <v>10</v>
      </c>
      <c r="G5831" s="3">
        <v>6</v>
      </c>
      <c r="H5831" s="3">
        <v>123</v>
      </c>
      <c r="I5831" s="10" t="str">
        <f t="shared" si="90"/>
        <v>07233</v>
      </c>
    </row>
    <row r="5832" spans="1:9">
      <c r="A5832" s="66"/>
      <c r="C5832" s="66">
        <v>7233</v>
      </c>
      <c r="D5832" s="2" t="s">
        <v>11</v>
      </c>
      <c r="E5832" s="14" t="s">
        <v>1144</v>
      </c>
      <c r="F5832" s="69" t="s">
        <v>12</v>
      </c>
      <c r="G5832" s="3"/>
      <c r="H5832" s="3"/>
      <c r="I5832" s="10" t="str">
        <f t="shared" si="90"/>
        <v>07233</v>
      </c>
    </row>
    <row r="5833" spans="1:9">
      <c r="A5833" s="66"/>
      <c r="C5833" s="66">
        <v>7233</v>
      </c>
      <c r="D5833" s="2" t="s">
        <v>13</v>
      </c>
      <c r="E5833" s="14" t="s">
        <v>1144</v>
      </c>
      <c r="F5833" s="69" t="s">
        <v>14</v>
      </c>
      <c r="G5833" s="3"/>
      <c r="H5833" s="3"/>
      <c r="I5833" s="10" t="str">
        <f t="shared" ref="I5833:I5896" si="91">IF(A5833="",I5832,A5833)</f>
        <v>07233</v>
      </c>
    </row>
    <row r="5834" spans="1:9">
      <c r="A5834" s="66"/>
      <c r="C5834" s="66">
        <v>7233</v>
      </c>
      <c r="D5834" s="2" t="s">
        <v>15</v>
      </c>
      <c r="E5834" s="15" t="s">
        <v>1145</v>
      </c>
      <c r="F5834" s="69" t="s">
        <v>16</v>
      </c>
      <c r="G5834" s="3"/>
      <c r="H5834" s="3"/>
      <c r="I5834" s="10" t="str">
        <f t="shared" si="91"/>
        <v>07233</v>
      </c>
    </row>
    <row r="5835" spans="1:9">
      <c r="A5835" s="66"/>
      <c r="C5835" s="66">
        <v>7233</v>
      </c>
      <c r="D5835" s="2" t="s">
        <v>17</v>
      </c>
      <c r="E5835" s="14" t="s">
        <v>1144</v>
      </c>
      <c r="F5835" s="69" t="s">
        <v>18</v>
      </c>
      <c r="G5835" s="3">
        <v>6</v>
      </c>
      <c r="H5835" s="3">
        <v>123</v>
      </c>
      <c r="I5835" s="10" t="str">
        <f t="shared" si="91"/>
        <v>07233</v>
      </c>
    </row>
    <row r="5836" spans="1:9">
      <c r="A5836" s="66"/>
      <c r="C5836" s="66">
        <v>7233</v>
      </c>
      <c r="D5836" s="2" t="s">
        <v>19</v>
      </c>
      <c r="E5836" s="14" t="s">
        <v>1144</v>
      </c>
      <c r="F5836" s="69" t="s">
        <v>20</v>
      </c>
      <c r="G5836" s="3"/>
      <c r="H5836" s="3"/>
      <c r="I5836" s="10" t="str">
        <f t="shared" si="91"/>
        <v>07233</v>
      </c>
    </row>
    <row r="5837" spans="1:9">
      <c r="A5837" s="66"/>
      <c r="C5837" s="66">
        <v>7233</v>
      </c>
      <c r="D5837" s="2" t="s">
        <v>21</v>
      </c>
      <c r="E5837" s="4"/>
      <c r="F5837" s="69" t="s">
        <v>22</v>
      </c>
      <c r="G5837" s="3">
        <v>49</v>
      </c>
      <c r="H5837" s="3">
        <v>4800</v>
      </c>
      <c r="I5837" s="10" t="str">
        <f t="shared" si="91"/>
        <v>07233</v>
      </c>
    </row>
    <row r="5838" spans="1:9">
      <c r="A5838" s="66"/>
      <c r="C5838" s="66">
        <v>7233</v>
      </c>
      <c r="D5838" s="2" t="s">
        <v>23</v>
      </c>
      <c r="E5838" s="17" t="s">
        <v>1147</v>
      </c>
      <c r="F5838" s="69" t="s">
        <v>24</v>
      </c>
      <c r="G5838" s="3">
        <v>7</v>
      </c>
      <c r="H5838" s="3"/>
      <c r="I5838" s="10" t="str">
        <f t="shared" si="91"/>
        <v>07233</v>
      </c>
    </row>
    <row r="5839" spans="1:9">
      <c r="A5839" s="66"/>
      <c r="C5839" s="66">
        <v>7233</v>
      </c>
      <c r="D5839" s="2" t="s">
        <v>25</v>
      </c>
      <c r="E5839" s="17" t="s">
        <v>1147</v>
      </c>
      <c r="F5839" s="69" t="s">
        <v>26</v>
      </c>
      <c r="G5839" s="3">
        <v>3</v>
      </c>
      <c r="H5839" s="3"/>
      <c r="I5839" s="10" t="str">
        <f t="shared" si="91"/>
        <v>07233</v>
      </c>
    </row>
    <row r="5840" spans="1:9">
      <c r="A5840" s="66"/>
      <c r="C5840" s="66">
        <v>7233</v>
      </c>
      <c r="D5840" s="2" t="s">
        <v>27</v>
      </c>
      <c r="E5840" s="17" t="s">
        <v>1147</v>
      </c>
      <c r="F5840" s="69" t="s">
        <v>28</v>
      </c>
      <c r="G5840" s="3"/>
      <c r="H5840" s="3"/>
      <c r="I5840" s="10" t="str">
        <f t="shared" si="91"/>
        <v>07233</v>
      </c>
    </row>
    <row r="5841" spans="1:9">
      <c r="A5841" s="66"/>
      <c r="C5841" s="66">
        <v>7233</v>
      </c>
      <c r="D5841" s="2" t="s">
        <v>29</v>
      </c>
      <c r="E5841" s="18" t="s">
        <v>1148</v>
      </c>
      <c r="F5841" s="69" t="s">
        <v>30</v>
      </c>
      <c r="G5841" s="3"/>
      <c r="H5841" s="3"/>
      <c r="I5841" s="10" t="str">
        <f t="shared" si="91"/>
        <v>07233</v>
      </c>
    </row>
    <row r="5842" spans="1:9">
      <c r="A5842" s="66"/>
      <c r="C5842" s="66">
        <v>7233</v>
      </c>
      <c r="D5842" s="2" t="s">
        <v>31</v>
      </c>
      <c r="E5842" s="18" t="s">
        <v>1148</v>
      </c>
      <c r="F5842" s="69" t="s">
        <v>32</v>
      </c>
      <c r="G5842" s="3">
        <v>1</v>
      </c>
      <c r="H5842" s="3"/>
      <c r="I5842" s="10" t="str">
        <f t="shared" si="91"/>
        <v>07233</v>
      </c>
    </row>
    <row r="5843" spans="1:9">
      <c r="A5843" s="66"/>
      <c r="C5843" s="66">
        <v>7233</v>
      </c>
      <c r="D5843" s="2" t="s">
        <v>33</v>
      </c>
      <c r="E5843" s="18" t="s">
        <v>1148</v>
      </c>
      <c r="F5843" s="69" t="s">
        <v>34</v>
      </c>
      <c r="G5843" s="3"/>
      <c r="H5843" s="3"/>
      <c r="I5843" s="10" t="str">
        <f t="shared" si="91"/>
        <v>07233</v>
      </c>
    </row>
    <row r="5844" spans="1:9">
      <c r="A5844" s="66"/>
      <c r="C5844" s="66">
        <v>7233</v>
      </c>
      <c r="D5844" s="2" t="s">
        <v>35</v>
      </c>
      <c r="E5844" s="19" t="s">
        <v>1150</v>
      </c>
      <c r="F5844" s="69" t="s">
        <v>36</v>
      </c>
      <c r="G5844" s="3">
        <v>2</v>
      </c>
      <c r="H5844" s="3"/>
      <c r="I5844" s="10" t="str">
        <f t="shared" si="91"/>
        <v>07233</v>
      </c>
    </row>
    <row r="5845" spans="1:9">
      <c r="A5845" s="66"/>
      <c r="C5845" s="66">
        <v>7233</v>
      </c>
      <c r="D5845" s="2" t="s">
        <v>37</v>
      </c>
      <c r="E5845" s="23" t="s">
        <v>1149</v>
      </c>
      <c r="F5845" s="69" t="s">
        <v>38</v>
      </c>
      <c r="G5845" s="3"/>
      <c r="H5845" s="3"/>
      <c r="I5845" s="10" t="str">
        <f t="shared" si="91"/>
        <v>07233</v>
      </c>
    </row>
    <row r="5846" spans="1:9">
      <c r="A5846" s="66"/>
      <c r="C5846" s="66">
        <v>7233</v>
      </c>
      <c r="D5846" s="2" t="s">
        <v>39</v>
      </c>
      <c r="E5846" s="23" t="s">
        <v>1149</v>
      </c>
      <c r="F5846" s="69" t="s">
        <v>40</v>
      </c>
      <c r="G5846" s="3"/>
      <c r="H5846" s="3"/>
      <c r="I5846" s="10" t="str">
        <f t="shared" si="91"/>
        <v>07233</v>
      </c>
    </row>
    <row r="5847" spans="1:9">
      <c r="A5847" s="66"/>
      <c r="C5847" s="66">
        <v>7233</v>
      </c>
      <c r="D5847" s="2" t="s">
        <v>41</v>
      </c>
      <c r="E5847" s="16" t="s">
        <v>1146</v>
      </c>
      <c r="F5847" s="69" t="s">
        <v>42</v>
      </c>
      <c r="G5847" s="3"/>
      <c r="H5847" s="3"/>
      <c r="I5847" s="10" t="str">
        <f t="shared" si="91"/>
        <v>07233</v>
      </c>
    </row>
    <row r="5848" spans="1:9">
      <c r="A5848" s="66"/>
      <c r="C5848" s="66">
        <v>7233</v>
      </c>
      <c r="D5848" s="2" t="s">
        <v>43</v>
      </c>
      <c r="E5848" s="16" t="s">
        <v>1146</v>
      </c>
      <c r="F5848" s="69" t="s">
        <v>44</v>
      </c>
      <c r="G5848" s="3">
        <v>2</v>
      </c>
      <c r="H5848" s="3"/>
      <c r="I5848" s="10" t="str">
        <f t="shared" si="91"/>
        <v>07233</v>
      </c>
    </row>
    <row r="5849" spans="1:9">
      <c r="A5849" s="66"/>
      <c r="C5849" s="66">
        <v>7233</v>
      </c>
      <c r="D5849" s="2" t="s">
        <v>45</v>
      </c>
      <c r="E5849" s="16" t="s">
        <v>1146</v>
      </c>
      <c r="F5849" s="69" t="s">
        <v>46</v>
      </c>
      <c r="G5849" s="3"/>
      <c r="H5849" s="3"/>
      <c r="I5849" s="10" t="str">
        <f t="shared" si="91"/>
        <v>07233</v>
      </c>
    </row>
    <row r="5850" spans="1:9">
      <c r="A5850" s="66"/>
      <c r="C5850" s="66">
        <v>7233</v>
      </c>
      <c r="D5850" s="2" t="s">
        <v>47</v>
      </c>
      <c r="E5850" s="16" t="s">
        <v>1146</v>
      </c>
      <c r="F5850" s="69" t="s">
        <v>48</v>
      </c>
      <c r="G5850" s="3">
        <v>6</v>
      </c>
      <c r="H5850" s="3"/>
      <c r="I5850" s="10" t="str">
        <f t="shared" si="91"/>
        <v>07233</v>
      </c>
    </row>
    <row r="5851" spans="1:9">
      <c r="A5851" s="66"/>
      <c r="C5851" s="66">
        <v>7233</v>
      </c>
      <c r="D5851" s="2" t="s">
        <v>49</v>
      </c>
      <c r="E5851" s="14" t="s">
        <v>1144</v>
      </c>
      <c r="F5851" s="69" t="s">
        <v>50</v>
      </c>
      <c r="G5851" s="3">
        <v>3</v>
      </c>
      <c r="H5851" s="3"/>
      <c r="I5851" s="10" t="str">
        <f t="shared" si="91"/>
        <v>07233</v>
      </c>
    </row>
    <row r="5852" spans="1:9">
      <c r="A5852" s="66"/>
      <c r="C5852" s="66">
        <v>7233</v>
      </c>
      <c r="D5852" s="2" t="s">
        <v>51</v>
      </c>
      <c r="E5852" s="15" t="s">
        <v>1145</v>
      </c>
      <c r="F5852" s="69" t="s">
        <v>52</v>
      </c>
      <c r="G5852" s="3">
        <v>2</v>
      </c>
      <c r="H5852" s="3"/>
      <c r="I5852" s="10" t="str">
        <f t="shared" si="91"/>
        <v>07233</v>
      </c>
    </row>
    <row r="5853" spans="1:9">
      <c r="A5853" s="66"/>
      <c r="C5853" s="66">
        <v>7233</v>
      </c>
      <c r="D5853" s="2" t="s">
        <v>53</v>
      </c>
      <c r="E5853" s="15" t="s">
        <v>1145</v>
      </c>
      <c r="F5853" s="69" t="s">
        <v>54</v>
      </c>
      <c r="G5853" s="3">
        <v>8</v>
      </c>
      <c r="H5853" s="3">
        <v>534</v>
      </c>
      <c r="I5853" s="10" t="str">
        <f t="shared" si="91"/>
        <v>07233</v>
      </c>
    </row>
    <row r="5854" spans="1:9">
      <c r="A5854" s="66"/>
      <c r="C5854" s="66">
        <v>7233</v>
      </c>
      <c r="D5854" s="2" t="s">
        <v>55</v>
      </c>
      <c r="E5854" s="21" t="s">
        <v>1152</v>
      </c>
      <c r="F5854" s="69" t="s">
        <v>56</v>
      </c>
      <c r="G5854" s="3">
        <v>2</v>
      </c>
      <c r="H5854" s="3"/>
      <c r="I5854" s="10" t="str">
        <f t="shared" si="91"/>
        <v>07233</v>
      </c>
    </row>
    <row r="5855" spans="1:9">
      <c r="A5855" s="66"/>
      <c r="C5855" s="66">
        <v>7233</v>
      </c>
      <c r="D5855" s="2" t="s">
        <v>57</v>
      </c>
      <c r="E5855" s="21" t="s">
        <v>1152</v>
      </c>
      <c r="F5855" s="69" t="s">
        <v>58</v>
      </c>
      <c r="G5855" s="3">
        <v>2</v>
      </c>
      <c r="H5855" s="3"/>
      <c r="I5855" s="10" t="str">
        <f t="shared" si="91"/>
        <v>07233</v>
      </c>
    </row>
    <row r="5856" spans="1:9">
      <c r="A5856" s="66"/>
      <c r="C5856" s="66">
        <v>7233</v>
      </c>
      <c r="D5856" s="2" t="s">
        <v>59</v>
      </c>
      <c r="E5856" s="21" t="s">
        <v>1152</v>
      </c>
      <c r="F5856" s="69" t="s">
        <v>60</v>
      </c>
      <c r="G5856" s="3">
        <v>7</v>
      </c>
      <c r="H5856" s="3">
        <v>1059</v>
      </c>
      <c r="I5856" s="10" t="str">
        <f t="shared" si="91"/>
        <v>07233</v>
      </c>
    </row>
    <row r="5857" spans="1:9">
      <c r="A5857" s="66"/>
      <c r="C5857" s="66">
        <v>7233</v>
      </c>
      <c r="D5857" s="2" t="s">
        <v>61</v>
      </c>
      <c r="E5857" s="20" t="s">
        <v>1151</v>
      </c>
      <c r="F5857" s="69" t="s">
        <v>62</v>
      </c>
      <c r="G5857" s="3">
        <v>2</v>
      </c>
      <c r="H5857" s="3"/>
      <c r="I5857" s="10" t="str">
        <f t="shared" si="91"/>
        <v>07233</v>
      </c>
    </row>
    <row r="5858" spans="1:9">
      <c r="A5858" s="66"/>
      <c r="C5858" s="66">
        <v>7233</v>
      </c>
      <c r="D5858" s="2" t="s">
        <v>63</v>
      </c>
      <c r="E5858" s="20" t="s">
        <v>1151</v>
      </c>
      <c r="F5858" s="69" t="s">
        <v>64</v>
      </c>
      <c r="G5858" s="3"/>
      <c r="H5858" s="3"/>
      <c r="I5858" s="10" t="str">
        <f t="shared" si="91"/>
        <v>07233</v>
      </c>
    </row>
    <row r="5859" spans="1:9">
      <c r="A5859" s="66"/>
      <c r="C5859" s="66">
        <v>7233</v>
      </c>
      <c r="D5859" s="2" t="s">
        <v>65</v>
      </c>
      <c r="E5859" s="19" t="s">
        <v>1150</v>
      </c>
      <c r="F5859" s="69" t="s">
        <v>66</v>
      </c>
      <c r="G5859" s="3">
        <v>1</v>
      </c>
      <c r="H5859" s="3"/>
      <c r="I5859" s="10" t="str">
        <f t="shared" si="91"/>
        <v>07233</v>
      </c>
    </row>
    <row r="5860" spans="1:9">
      <c r="A5860" s="66"/>
      <c r="C5860" s="66">
        <v>7233</v>
      </c>
      <c r="D5860" s="2" t="s">
        <v>67</v>
      </c>
      <c r="E5860" s="22" t="s">
        <v>1153</v>
      </c>
      <c r="F5860" s="69" t="s">
        <v>68</v>
      </c>
      <c r="G5860" s="3"/>
      <c r="H5860" s="3"/>
      <c r="I5860" s="10" t="str">
        <f t="shared" si="91"/>
        <v>07233</v>
      </c>
    </row>
    <row r="5861" spans="1:9">
      <c r="A5861" s="66"/>
      <c r="C5861" s="66">
        <v>7233</v>
      </c>
      <c r="D5861" s="2" t="s">
        <v>69</v>
      </c>
      <c r="E5861" s="21" t="s">
        <v>1152</v>
      </c>
      <c r="F5861" s="69" t="s">
        <v>70</v>
      </c>
      <c r="G5861" s="3">
        <v>1</v>
      </c>
      <c r="H5861" s="3"/>
      <c r="I5861" s="10" t="str">
        <f t="shared" si="91"/>
        <v>07233</v>
      </c>
    </row>
    <row r="5862" spans="1:9">
      <c r="A5862" s="66"/>
      <c r="C5862" s="66">
        <v>7233</v>
      </c>
      <c r="E5862" s="71"/>
      <c r="F5862" s="69" t="s">
        <v>71</v>
      </c>
      <c r="G5862" s="3">
        <v>55</v>
      </c>
      <c r="H5862" s="3">
        <v>4923</v>
      </c>
      <c r="I5862" s="10" t="str">
        <f t="shared" si="91"/>
        <v>07233</v>
      </c>
    </row>
    <row r="5863" spans="1:9">
      <c r="A5863" s="65" t="s">
        <v>435</v>
      </c>
      <c r="B5863" s="2" t="s">
        <v>436</v>
      </c>
      <c r="C5863" s="65">
        <v>7235</v>
      </c>
      <c r="D5863" s="2" t="s">
        <v>9</v>
      </c>
      <c r="E5863" s="14" t="s">
        <v>1144</v>
      </c>
      <c r="F5863" s="69" t="s">
        <v>10</v>
      </c>
      <c r="G5863" s="3">
        <v>3</v>
      </c>
      <c r="H5863" s="3">
        <v>117</v>
      </c>
      <c r="I5863" s="10" t="str">
        <f t="shared" si="91"/>
        <v>07235</v>
      </c>
    </row>
    <row r="5864" spans="1:9">
      <c r="A5864" s="66"/>
      <c r="C5864" s="66">
        <v>7235</v>
      </c>
      <c r="D5864" s="2" t="s">
        <v>11</v>
      </c>
      <c r="E5864" s="14" t="s">
        <v>1144</v>
      </c>
      <c r="F5864" s="69" t="s">
        <v>12</v>
      </c>
      <c r="G5864" s="3"/>
      <c r="H5864" s="3"/>
      <c r="I5864" s="10" t="str">
        <f t="shared" si="91"/>
        <v>07235</v>
      </c>
    </row>
    <row r="5865" spans="1:9">
      <c r="A5865" s="66"/>
      <c r="C5865" s="66">
        <v>7235</v>
      </c>
      <c r="D5865" s="2" t="s">
        <v>13</v>
      </c>
      <c r="E5865" s="14" t="s">
        <v>1144</v>
      </c>
      <c r="F5865" s="69" t="s">
        <v>14</v>
      </c>
      <c r="G5865" s="3"/>
      <c r="H5865" s="3"/>
      <c r="I5865" s="10" t="str">
        <f t="shared" si="91"/>
        <v>07235</v>
      </c>
    </row>
    <row r="5866" spans="1:9">
      <c r="A5866" s="66"/>
      <c r="C5866" s="66">
        <v>7235</v>
      </c>
      <c r="D5866" s="2" t="s">
        <v>15</v>
      </c>
      <c r="E5866" s="15" t="s">
        <v>1145</v>
      </c>
      <c r="F5866" s="69" t="s">
        <v>16</v>
      </c>
      <c r="G5866" s="3"/>
      <c r="H5866" s="3"/>
      <c r="I5866" s="10" t="str">
        <f t="shared" si="91"/>
        <v>07235</v>
      </c>
    </row>
    <row r="5867" spans="1:9">
      <c r="A5867" s="66"/>
      <c r="C5867" s="66">
        <v>7235</v>
      </c>
      <c r="D5867" s="2" t="s">
        <v>17</v>
      </c>
      <c r="E5867" s="14" t="s">
        <v>1144</v>
      </c>
      <c r="F5867" s="69" t="s">
        <v>18</v>
      </c>
      <c r="G5867" s="3">
        <v>3</v>
      </c>
      <c r="H5867" s="3">
        <v>117</v>
      </c>
      <c r="I5867" s="10" t="str">
        <f t="shared" si="91"/>
        <v>07235</v>
      </c>
    </row>
    <row r="5868" spans="1:9">
      <c r="A5868" s="66"/>
      <c r="C5868" s="66">
        <v>7235</v>
      </c>
      <c r="D5868" s="2" t="s">
        <v>19</v>
      </c>
      <c r="E5868" s="14" t="s">
        <v>1144</v>
      </c>
      <c r="F5868" s="69" t="s">
        <v>20</v>
      </c>
      <c r="G5868" s="3"/>
      <c r="H5868" s="3"/>
      <c r="I5868" s="10" t="str">
        <f t="shared" si="91"/>
        <v>07235</v>
      </c>
    </row>
    <row r="5869" spans="1:9">
      <c r="A5869" s="66"/>
      <c r="C5869" s="66">
        <v>7235</v>
      </c>
      <c r="D5869" s="2" t="s">
        <v>21</v>
      </c>
      <c r="E5869" s="4"/>
      <c r="F5869" s="69" t="s">
        <v>22</v>
      </c>
      <c r="G5869" s="3">
        <v>68</v>
      </c>
      <c r="H5869" s="3">
        <v>6177</v>
      </c>
      <c r="I5869" s="10" t="str">
        <f t="shared" si="91"/>
        <v>07235</v>
      </c>
    </row>
    <row r="5870" spans="1:9">
      <c r="A5870" s="66"/>
      <c r="C5870" s="66">
        <v>7235</v>
      </c>
      <c r="D5870" s="2" t="s">
        <v>23</v>
      </c>
      <c r="E5870" s="17" t="s">
        <v>1147</v>
      </c>
      <c r="F5870" s="69" t="s">
        <v>24</v>
      </c>
      <c r="G5870" s="3">
        <v>13</v>
      </c>
      <c r="H5870" s="3">
        <v>781</v>
      </c>
      <c r="I5870" s="10" t="str">
        <f t="shared" si="91"/>
        <v>07235</v>
      </c>
    </row>
    <row r="5871" spans="1:9">
      <c r="A5871" s="66"/>
      <c r="C5871" s="66">
        <v>7235</v>
      </c>
      <c r="D5871" s="2" t="s">
        <v>25</v>
      </c>
      <c r="E5871" s="17" t="s">
        <v>1147</v>
      </c>
      <c r="F5871" s="69" t="s">
        <v>26</v>
      </c>
      <c r="G5871" s="3">
        <v>1</v>
      </c>
      <c r="H5871" s="3"/>
      <c r="I5871" s="10" t="str">
        <f t="shared" si="91"/>
        <v>07235</v>
      </c>
    </row>
    <row r="5872" spans="1:9">
      <c r="A5872" s="66"/>
      <c r="C5872" s="66">
        <v>7235</v>
      </c>
      <c r="D5872" s="2" t="s">
        <v>27</v>
      </c>
      <c r="E5872" s="17" t="s">
        <v>1147</v>
      </c>
      <c r="F5872" s="69" t="s">
        <v>28</v>
      </c>
      <c r="G5872" s="3"/>
      <c r="H5872" s="3"/>
      <c r="I5872" s="10" t="str">
        <f t="shared" si="91"/>
        <v>07235</v>
      </c>
    </row>
    <row r="5873" spans="1:9">
      <c r="A5873" s="66"/>
      <c r="C5873" s="66">
        <v>7235</v>
      </c>
      <c r="D5873" s="2" t="s">
        <v>29</v>
      </c>
      <c r="E5873" s="18" t="s">
        <v>1148</v>
      </c>
      <c r="F5873" s="69" t="s">
        <v>30</v>
      </c>
      <c r="G5873" s="3"/>
      <c r="H5873" s="3"/>
      <c r="I5873" s="10" t="str">
        <f t="shared" si="91"/>
        <v>07235</v>
      </c>
    </row>
    <row r="5874" spans="1:9">
      <c r="A5874" s="66"/>
      <c r="C5874" s="66">
        <v>7235</v>
      </c>
      <c r="D5874" s="2" t="s">
        <v>31</v>
      </c>
      <c r="E5874" s="18" t="s">
        <v>1148</v>
      </c>
      <c r="F5874" s="69" t="s">
        <v>32</v>
      </c>
      <c r="G5874" s="3"/>
      <c r="H5874" s="3"/>
      <c r="I5874" s="10" t="str">
        <f t="shared" si="91"/>
        <v>07235</v>
      </c>
    </row>
    <row r="5875" spans="1:9">
      <c r="A5875" s="66"/>
      <c r="C5875" s="66">
        <v>7235</v>
      </c>
      <c r="D5875" s="2" t="s">
        <v>33</v>
      </c>
      <c r="E5875" s="18" t="s">
        <v>1148</v>
      </c>
      <c r="F5875" s="69" t="s">
        <v>34</v>
      </c>
      <c r="G5875" s="3"/>
      <c r="H5875" s="3"/>
      <c r="I5875" s="10" t="str">
        <f t="shared" si="91"/>
        <v>07235</v>
      </c>
    </row>
    <row r="5876" spans="1:9">
      <c r="A5876" s="66"/>
      <c r="C5876" s="66">
        <v>7235</v>
      </c>
      <c r="D5876" s="2" t="s">
        <v>35</v>
      </c>
      <c r="E5876" s="19" t="s">
        <v>1150</v>
      </c>
      <c r="F5876" s="69" t="s">
        <v>36</v>
      </c>
      <c r="G5876" s="3">
        <v>7</v>
      </c>
      <c r="H5876" s="3"/>
      <c r="I5876" s="10" t="str">
        <f t="shared" si="91"/>
        <v>07235</v>
      </c>
    </row>
    <row r="5877" spans="1:9">
      <c r="A5877" s="66"/>
      <c r="C5877" s="66">
        <v>7235</v>
      </c>
      <c r="D5877" s="2" t="s">
        <v>37</v>
      </c>
      <c r="E5877" s="23" t="s">
        <v>1149</v>
      </c>
      <c r="F5877" s="69" t="s">
        <v>38</v>
      </c>
      <c r="G5877" s="3">
        <v>2</v>
      </c>
      <c r="H5877" s="3"/>
      <c r="I5877" s="10" t="str">
        <f t="shared" si="91"/>
        <v>07235</v>
      </c>
    </row>
    <row r="5878" spans="1:9">
      <c r="A5878" s="66"/>
      <c r="C5878" s="66">
        <v>7235</v>
      </c>
      <c r="D5878" s="2" t="s">
        <v>39</v>
      </c>
      <c r="E5878" s="23" t="s">
        <v>1149</v>
      </c>
      <c r="F5878" s="69" t="s">
        <v>40</v>
      </c>
      <c r="G5878" s="3">
        <v>3</v>
      </c>
      <c r="H5878" s="3"/>
      <c r="I5878" s="10" t="str">
        <f t="shared" si="91"/>
        <v>07235</v>
      </c>
    </row>
    <row r="5879" spans="1:9">
      <c r="A5879" s="66"/>
      <c r="C5879" s="66">
        <v>7235</v>
      </c>
      <c r="D5879" s="2" t="s">
        <v>41</v>
      </c>
      <c r="E5879" s="16" t="s">
        <v>1146</v>
      </c>
      <c r="F5879" s="69" t="s">
        <v>42</v>
      </c>
      <c r="G5879" s="3"/>
      <c r="H5879" s="3"/>
      <c r="I5879" s="10" t="str">
        <f t="shared" si="91"/>
        <v>07235</v>
      </c>
    </row>
    <row r="5880" spans="1:9">
      <c r="A5880" s="66"/>
      <c r="C5880" s="66">
        <v>7235</v>
      </c>
      <c r="D5880" s="2" t="s">
        <v>43</v>
      </c>
      <c r="E5880" s="16" t="s">
        <v>1146</v>
      </c>
      <c r="F5880" s="69" t="s">
        <v>44</v>
      </c>
      <c r="G5880" s="3">
        <v>1</v>
      </c>
      <c r="H5880" s="3"/>
      <c r="I5880" s="10" t="str">
        <f t="shared" si="91"/>
        <v>07235</v>
      </c>
    </row>
    <row r="5881" spans="1:9">
      <c r="A5881" s="66"/>
      <c r="C5881" s="66">
        <v>7235</v>
      </c>
      <c r="D5881" s="2" t="s">
        <v>45</v>
      </c>
      <c r="E5881" s="16" t="s">
        <v>1146</v>
      </c>
      <c r="F5881" s="69" t="s">
        <v>46</v>
      </c>
      <c r="G5881" s="3"/>
      <c r="H5881" s="3"/>
      <c r="I5881" s="10" t="str">
        <f t="shared" si="91"/>
        <v>07235</v>
      </c>
    </row>
    <row r="5882" spans="1:9">
      <c r="A5882" s="66"/>
      <c r="C5882" s="66">
        <v>7235</v>
      </c>
      <c r="D5882" s="2" t="s">
        <v>47</v>
      </c>
      <c r="E5882" s="16" t="s">
        <v>1146</v>
      </c>
      <c r="F5882" s="69" t="s">
        <v>48</v>
      </c>
      <c r="G5882" s="3">
        <v>5</v>
      </c>
      <c r="H5882" s="3">
        <v>472</v>
      </c>
      <c r="I5882" s="10" t="str">
        <f t="shared" si="91"/>
        <v>07235</v>
      </c>
    </row>
    <row r="5883" spans="1:9">
      <c r="A5883" s="66"/>
      <c r="C5883" s="66">
        <v>7235</v>
      </c>
      <c r="D5883" s="2" t="s">
        <v>49</v>
      </c>
      <c r="E5883" s="14" t="s">
        <v>1144</v>
      </c>
      <c r="F5883" s="69" t="s">
        <v>50</v>
      </c>
      <c r="G5883" s="3">
        <v>5</v>
      </c>
      <c r="H5883" s="3"/>
      <c r="I5883" s="10" t="str">
        <f t="shared" si="91"/>
        <v>07235</v>
      </c>
    </row>
    <row r="5884" spans="1:9">
      <c r="A5884" s="66"/>
      <c r="C5884" s="66">
        <v>7235</v>
      </c>
      <c r="D5884" s="2" t="s">
        <v>51</v>
      </c>
      <c r="E5884" s="15" t="s">
        <v>1145</v>
      </c>
      <c r="F5884" s="69" t="s">
        <v>52</v>
      </c>
      <c r="G5884" s="3"/>
      <c r="H5884" s="3"/>
      <c r="I5884" s="10" t="str">
        <f t="shared" si="91"/>
        <v>07235</v>
      </c>
    </row>
    <row r="5885" spans="1:9">
      <c r="A5885" s="66"/>
      <c r="C5885" s="66">
        <v>7235</v>
      </c>
      <c r="D5885" s="2" t="s">
        <v>53</v>
      </c>
      <c r="E5885" s="15" t="s">
        <v>1145</v>
      </c>
      <c r="F5885" s="69" t="s">
        <v>54</v>
      </c>
      <c r="G5885" s="3">
        <v>13</v>
      </c>
      <c r="H5885" s="3">
        <v>714</v>
      </c>
      <c r="I5885" s="10" t="str">
        <f t="shared" si="91"/>
        <v>07235</v>
      </c>
    </row>
    <row r="5886" spans="1:9">
      <c r="A5886" s="66"/>
      <c r="C5886" s="66">
        <v>7235</v>
      </c>
      <c r="D5886" s="2" t="s">
        <v>55</v>
      </c>
      <c r="E5886" s="21" t="s">
        <v>1152</v>
      </c>
      <c r="F5886" s="69" t="s">
        <v>56</v>
      </c>
      <c r="G5886" s="3">
        <v>1</v>
      </c>
      <c r="H5886" s="3"/>
      <c r="I5886" s="10" t="str">
        <f t="shared" si="91"/>
        <v>07235</v>
      </c>
    </row>
    <row r="5887" spans="1:9">
      <c r="A5887" s="66"/>
      <c r="C5887" s="66">
        <v>7235</v>
      </c>
      <c r="D5887" s="2" t="s">
        <v>57</v>
      </c>
      <c r="E5887" s="21" t="s">
        <v>1152</v>
      </c>
      <c r="F5887" s="69" t="s">
        <v>58</v>
      </c>
      <c r="G5887" s="3">
        <v>2</v>
      </c>
      <c r="H5887" s="3"/>
      <c r="I5887" s="10" t="str">
        <f t="shared" si="91"/>
        <v>07235</v>
      </c>
    </row>
    <row r="5888" spans="1:9">
      <c r="A5888" s="66"/>
      <c r="C5888" s="66">
        <v>7235</v>
      </c>
      <c r="D5888" s="2" t="s">
        <v>59</v>
      </c>
      <c r="E5888" s="21" t="s">
        <v>1152</v>
      </c>
      <c r="F5888" s="69" t="s">
        <v>60</v>
      </c>
      <c r="G5888" s="3">
        <v>6</v>
      </c>
      <c r="H5888" s="3">
        <v>1079</v>
      </c>
      <c r="I5888" s="10" t="str">
        <f t="shared" si="91"/>
        <v>07235</v>
      </c>
    </row>
    <row r="5889" spans="1:9">
      <c r="A5889" s="66"/>
      <c r="C5889" s="66">
        <v>7235</v>
      </c>
      <c r="D5889" s="2" t="s">
        <v>61</v>
      </c>
      <c r="E5889" s="20" t="s">
        <v>1151</v>
      </c>
      <c r="F5889" s="69" t="s">
        <v>62</v>
      </c>
      <c r="G5889" s="3">
        <v>2</v>
      </c>
      <c r="H5889" s="3"/>
      <c r="I5889" s="10" t="str">
        <f t="shared" si="91"/>
        <v>07235</v>
      </c>
    </row>
    <row r="5890" spans="1:9">
      <c r="A5890" s="66"/>
      <c r="C5890" s="66">
        <v>7235</v>
      </c>
      <c r="D5890" s="2" t="s">
        <v>63</v>
      </c>
      <c r="E5890" s="20" t="s">
        <v>1151</v>
      </c>
      <c r="F5890" s="69" t="s">
        <v>64</v>
      </c>
      <c r="G5890" s="3">
        <v>1</v>
      </c>
      <c r="H5890" s="3"/>
      <c r="I5890" s="10" t="str">
        <f t="shared" si="91"/>
        <v>07235</v>
      </c>
    </row>
    <row r="5891" spans="1:9">
      <c r="A5891" s="66"/>
      <c r="C5891" s="66">
        <v>7235</v>
      </c>
      <c r="D5891" s="2" t="s">
        <v>65</v>
      </c>
      <c r="E5891" s="19" t="s">
        <v>1150</v>
      </c>
      <c r="F5891" s="69" t="s">
        <v>66</v>
      </c>
      <c r="G5891" s="3">
        <v>2</v>
      </c>
      <c r="H5891" s="3"/>
      <c r="I5891" s="10" t="str">
        <f t="shared" si="91"/>
        <v>07235</v>
      </c>
    </row>
    <row r="5892" spans="1:9">
      <c r="A5892" s="66"/>
      <c r="C5892" s="66">
        <v>7235</v>
      </c>
      <c r="D5892" s="2" t="s">
        <v>67</v>
      </c>
      <c r="E5892" s="22" t="s">
        <v>1153</v>
      </c>
      <c r="F5892" s="69" t="s">
        <v>68</v>
      </c>
      <c r="G5892" s="3">
        <v>2</v>
      </c>
      <c r="H5892" s="3"/>
      <c r="I5892" s="10" t="str">
        <f t="shared" si="91"/>
        <v>07235</v>
      </c>
    </row>
    <row r="5893" spans="1:9">
      <c r="A5893" s="66"/>
      <c r="C5893" s="66">
        <v>7235</v>
      </c>
      <c r="D5893" s="2" t="s">
        <v>69</v>
      </c>
      <c r="E5893" s="21" t="s">
        <v>1152</v>
      </c>
      <c r="F5893" s="69" t="s">
        <v>70</v>
      </c>
      <c r="G5893" s="3">
        <v>2</v>
      </c>
      <c r="H5893" s="3"/>
      <c r="I5893" s="10" t="str">
        <f t="shared" si="91"/>
        <v>07235</v>
      </c>
    </row>
    <row r="5894" spans="1:9">
      <c r="A5894" s="66"/>
      <c r="C5894" s="66">
        <v>7235</v>
      </c>
      <c r="E5894" s="71"/>
      <c r="F5894" s="69" t="s">
        <v>71</v>
      </c>
      <c r="G5894" s="3">
        <v>71</v>
      </c>
      <c r="H5894" s="3">
        <v>6294</v>
      </c>
      <c r="I5894" s="10" t="str">
        <f t="shared" si="91"/>
        <v>07235</v>
      </c>
    </row>
    <row r="5895" spans="1:9">
      <c r="A5895" s="65" t="s">
        <v>437</v>
      </c>
      <c r="B5895" s="2" t="s">
        <v>438</v>
      </c>
      <c r="C5895" s="65">
        <v>73</v>
      </c>
      <c r="D5895" s="2" t="s">
        <v>9</v>
      </c>
      <c r="E5895" s="14" t="s">
        <v>1144</v>
      </c>
      <c r="F5895" s="69" t="s">
        <v>10</v>
      </c>
      <c r="G5895" s="3">
        <v>31</v>
      </c>
      <c r="H5895" s="3">
        <v>501</v>
      </c>
      <c r="I5895" s="10" t="str">
        <f t="shared" si="91"/>
        <v>073</v>
      </c>
    </row>
    <row r="5896" spans="1:9">
      <c r="A5896" s="66"/>
      <c r="C5896" s="66">
        <v>73</v>
      </c>
      <c r="D5896" s="2" t="s">
        <v>11</v>
      </c>
      <c r="E5896" s="14" t="s">
        <v>1144</v>
      </c>
      <c r="F5896" s="69" t="s">
        <v>12</v>
      </c>
      <c r="G5896" s="3"/>
      <c r="H5896" s="3"/>
      <c r="I5896" s="10" t="str">
        <f t="shared" si="91"/>
        <v>073</v>
      </c>
    </row>
    <row r="5897" spans="1:9">
      <c r="A5897" s="66"/>
      <c r="C5897" s="66">
        <v>73</v>
      </c>
      <c r="D5897" s="2" t="s">
        <v>13</v>
      </c>
      <c r="E5897" s="14" t="s">
        <v>1144</v>
      </c>
      <c r="F5897" s="69" t="s">
        <v>14</v>
      </c>
      <c r="G5897" s="3">
        <v>3</v>
      </c>
      <c r="H5897" s="3">
        <v>61</v>
      </c>
      <c r="I5897" s="10" t="str">
        <f t="shared" ref="I5897:I5960" si="92">IF(A5897="",I5896,A5897)</f>
        <v>073</v>
      </c>
    </row>
    <row r="5898" spans="1:9">
      <c r="A5898" s="66"/>
      <c r="C5898" s="66">
        <v>73</v>
      </c>
      <c r="D5898" s="2" t="s">
        <v>15</v>
      </c>
      <c r="E5898" s="15" t="s">
        <v>1145</v>
      </c>
      <c r="F5898" s="69" t="s">
        <v>16</v>
      </c>
      <c r="G5898" s="3"/>
      <c r="H5898" s="3"/>
      <c r="I5898" s="10" t="str">
        <f t="shared" si="92"/>
        <v>073</v>
      </c>
    </row>
    <row r="5899" spans="1:9">
      <c r="A5899" s="66"/>
      <c r="C5899" s="66">
        <v>73</v>
      </c>
      <c r="D5899" s="2" t="s">
        <v>17</v>
      </c>
      <c r="E5899" s="14" t="s">
        <v>1144</v>
      </c>
      <c r="F5899" s="69" t="s">
        <v>18</v>
      </c>
      <c r="G5899" s="3">
        <v>28</v>
      </c>
      <c r="H5899" s="3">
        <v>440</v>
      </c>
      <c r="I5899" s="10" t="str">
        <f t="shared" si="92"/>
        <v>073</v>
      </c>
    </row>
    <row r="5900" spans="1:9">
      <c r="A5900" s="66"/>
      <c r="C5900" s="66">
        <v>73</v>
      </c>
      <c r="D5900" s="2" t="s">
        <v>19</v>
      </c>
      <c r="E5900" s="14" t="s">
        <v>1144</v>
      </c>
      <c r="F5900" s="69" t="s">
        <v>20</v>
      </c>
      <c r="G5900" s="3"/>
      <c r="H5900" s="3"/>
      <c r="I5900" s="10" t="str">
        <f t="shared" si="92"/>
        <v>073</v>
      </c>
    </row>
    <row r="5901" spans="1:9">
      <c r="A5901" s="66"/>
      <c r="C5901" s="66">
        <v>73</v>
      </c>
      <c r="D5901" s="2" t="s">
        <v>21</v>
      </c>
      <c r="E5901" s="4"/>
      <c r="F5901" s="69" t="s">
        <v>22</v>
      </c>
      <c r="G5901" s="3">
        <v>802</v>
      </c>
      <c r="H5901" s="3">
        <v>149492</v>
      </c>
      <c r="I5901" s="10" t="str">
        <f t="shared" si="92"/>
        <v>073</v>
      </c>
    </row>
    <row r="5902" spans="1:9">
      <c r="A5902" s="66"/>
      <c r="C5902" s="66">
        <v>73</v>
      </c>
      <c r="D5902" s="2" t="s">
        <v>23</v>
      </c>
      <c r="E5902" s="17" t="s">
        <v>1147</v>
      </c>
      <c r="F5902" s="69" t="s">
        <v>24</v>
      </c>
      <c r="G5902" s="3">
        <v>114</v>
      </c>
      <c r="H5902" s="3">
        <v>8108</v>
      </c>
      <c r="I5902" s="10" t="str">
        <f t="shared" si="92"/>
        <v>073</v>
      </c>
    </row>
    <row r="5903" spans="1:9">
      <c r="A5903" s="66"/>
      <c r="C5903" s="66">
        <v>73</v>
      </c>
      <c r="D5903" s="2" t="s">
        <v>25</v>
      </c>
      <c r="E5903" s="17" t="s">
        <v>1147</v>
      </c>
      <c r="F5903" s="69" t="s">
        <v>26</v>
      </c>
      <c r="G5903" s="3">
        <v>14</v>
      </c>
      <c r="H5903" s="3">
        <v>947</v>
      </c>
      <c r="I5903" s="10" t="str">
        <f t="shared" si="92"/>
        <v>073</v>
      </c>
    </row>
    <row r="5904" spans="1:9">
      <c r="A5904" s="66"/>
      <c r="C5904" s="66">
        <v>73</v>
      </c>
      <c r="D5904" s="2" t="s">
        <v>27</v>
      </c>
      <c r="E5904" s="17" t="s">
        <v>1147</v>
      </c>
      <c r="F5904" s="69" t="s">
        <v>28</v>
      </c>
      <c r="G5904" s="3"/>
      <c r="H5904" s="3"/>
      <c r="I5904" s="10" t="str">
        <f t="shared" si="92"/>
        <v>073</v>
      </c>
    </row>
    <row r="5905" spans="1:9">
      <c r="A5905" s="66"/>
      <c r="C5905" s="66">
        <v>73</v>
      </c>
      <c r="D5905" s="2" t="s">
        <v>29</v>
      </c>
      <c r="E5905" s="18" t="s">
        <v>1148</v>
      </c>
      <c r="F5905" s="69" t="s">
        <v>30</v>
      </c>
      <c r="G5905" s="3">
        <v>16</v>
      </c>
      <c r="H5905" s="3"/>
      <c r="I5905" s="10" t="str">
        <f t="shared" si="92"/>
        <v>073</v>
      </c>
    </row>
    <row r="5906" spans="1:9">
      <c r="A5906" s="66"/>
      <c r="C5906" s="66">
        <v>73</v>
      </c>
      <c r="D5906" s="2" t="s">
        <v>31</v>
      </c>
      <c r="E5906" s="18" t="s">
        <v>1148</v>
      </c>
      <c r="F5906" s="69" t="s">
        <v>32</v>
      </c>
      <c r="G5906" s="3"/>
      <c r="H5906" s="3"/>
      <c r="I5906" s="10" t="str">
        <f t="shared" si="92"/>
        <v>073</v>
      </c>
    </row>
    <row r="5907" spans="1:9">
      <c r="A5907" s="66"/>
      <c r="C5907" s="66">
        <v>73</v>
      </c>
      <c r="D5907" s="2" t="s">
        <v>33</v>
      </c>
      <c r="E5907" s="18" t="s">
        <v>1148</v>
      </c>
      <c r="F5907" s="69" t="s">
        <v>34</v>
      </c>
      <c r="G5907" s="3">
        <v>19</v>
      </c>
      <c r="H5907" s="3">
        <v>1422</v>
      </c>
      <c r="I5907" s="10" t="str">
        <f t="shared" si="92"/>
        <v>073</v>
      </c>
    </row>
    <row r="5908" spans="1:9">
      <c r="A5908" s="66"/>
      <c r="C5908" s="66">
        <v>73</v>
      </c>
      <c r="D5908" s="2" t="s">
        <v>35</v>
      </c>
      <c r="E5908" s="19" t="s">
        <v>1150</v>
      </c>
      <c r="F5908" s="69" t="s">
        <v>36</v>
      </c>
      <c r="G5908" s="3">
        <v>16</v>
      </c>
      <c r="H5908" s="3">
        <v>977</v>
      </c>
      <c r="I5908" s="10" t="str">
        <f t="shared" si="92"/>
        <v>073</v>
      </c>
    </row>
    <row r="5909" spans="1:9">
      <c r="A5909" s="66"/>
      <c r="C5909" s="66">
        <v>73</v>
      </c>
      <c r="D5909" s="2" t="s">
        <v>37</v>
      </c>
      <c r="E5909" s="23" t="s">
        <v>1149</v>
      </c>
      <c r="F5909" s="69" t="s">
        <v>38</v>
      </c>
      <c r="G5909" s="3">
        <v>32</v>
      </c>
      <c r="H5909" s="3"/>
      <c r="I5909" s="10" t="str">
        <f t="shared" si="92"/>
        <v>073</v>
      </c>
    </row>
    <row r="5910" spans="1:9">
      <c r="A5910" s="66"/>
      <c r="C5910" s="66">
        <v>73</v>
      </c>
      <c r="D5910" s="2" t="s">
        <v>39</v>
      </c>
      <c r="E5910" s="23" t="s">
        <v>1149</v>
      </c>
      <c r="F5910" s="69" t="s">
        <v>40</v>
      </c>
      <c r="G5910" s="3">
        <v>20</v>
      </c>
      <c r="H5910" s="3">
        <v>1445</v>
      </c>
      <c r="I5910" s="10" t="str">
        <f t="shared" si="92"/>
        <v>073</v>
      </c>
    </row>
    <row r="5911" spans="1:9">
      <c r="A5911" s="66"/>
      <c r="C5911" s="66">
        <v>73</v>
      </c>
      <c r="D5911" s="2" t="s">
        <v>41</v>
      </c>
      <c r="E5911" s="16" t="s">
        <v>1146</v>
      </c>
      <c r="F5911" s="69" t="s">
        <v>42</v>
      </c>
      <c r="G5911" s="3">
        <v>3</v>
      </c>
      <c r="H5911" s="3"/>
      <c r="I5911" s="10" t="str">
        <f t="shared" si="92"/>
        <v>073</v>
      </c>
    </row>
    <row r="5912" spans="1:9">
      <c r="A5912" s="66"/>
      <c r="C5912" s="66">
        <v>73</v>
      </c>
      <c r="D5912" s="2" t="s">
        <v>43</v>
      </c>
      <c r="E5912" s="16" t="s">
        <v>1146</v>
      </c>
      <c r="F5912" s="69" t="s">
        <v>44</v>
      </c>
      <c r="G5912" s="3">
        <v>52</v>
      </c>
      <c r="H5912" s="3">
        <v>43998</v>
      </c>
      <c r="I5912" s="10" t="str">
        <f t="shared" si="92"/>
        <v>073</v>
      </c>
    </row>
    <row r="5913" spans="1:9">
      <c r="A5913" s="66"/>
      <c r="C5913" s="66">
        <v>73</v>
      </c>
      <c r="D5913" s="2" t="s">
        <v>45</v>
      </c>
      <c r="E5913" s="16" t="s">
        <v>1146</v>
      </c>
      <c r="F5913" s="69" t="s">
        <v>46</v>
      </c>
      <c r="G5913" s="3">
        <v>5</v>
      </c>
      <c r="H5913" s="3">
        <v>8049</v>
      </c>
      <c r="I5913" s="10" t="str">
        <f t="shared" si="92"/>
        <v>073</v>
      </c>
    </row>
    <row r="5914" spans="1:9">
      <c r="A5914" s="66"/>
      <c r="C5914" s="66">
        <v>73</v>
      </c>
      <c r="D5914" s="2" t="s">
        <v>47</v>
      </c>
      <c r="E5914" s="16" t="s">
        <v>1146</v>
      </c>
      <c r="F5914" s="69" t="s">
        <v>48</v>
      </c>
      <c r="G5914" s="3">
        <v>62</v>
      </c>
      <c r="H5914" s="3">
        <v>7709</v>
      </c>
      <c r="I5914" s="10" t="str">
        <f t="shared" si="92"/>
        <v>073</v>
      </c>
    </row>
    <row r="5915" spans="1:9">
      <c r="A5915" s="66"/>
      <c r="C5915" s="66">
        <v>73</v>
      </c>
      <c r="D5915" s="2" t="s">
        <v>49</v>
      </c>
      <c r="E5915" s="14" t="s">
        <v>1144</v>
      </c>
      <c r="F5915" s="69" t="s">
        <v>50</v>
      </c>
      <c r="G5915" s="3">
        <v>55</v>
      </c>
      <c r="H5915" s="3">
        <v>7222</v>
      </c>
      <c r="I5915" s="10" t="str">
        <f t="shared" si="92"/>
        <v>073</v>
      </c>
    </row>
    <row r="5916" spans="1:9">
      <c r="A5916" s="66"/>
      <c r="C5916" s="66">
        <v>73</v>
      </c>
      <c r="D5916" s="2" t="s">
        <v>51</v>
      </c>
      <c r="E5916" s="15" t="s">
        <v>1145</v>
      </c>
      <c r="F5916" s="69" t="s">
        <v>52</v>
      </c>
      <c r="G5916" s="3">
        <v>15</v>
      </c>
      <c r="H5916" s="3">
        <v>2720</v>
      </c>
      <c r="I5916" s="10" t="str">
        <f t="shared" si="92"/>
        <v>073</v>
      </c>
    </row>
    <row r="5917" spans="1:9">
      <c r="A5917" s="66"/>
      <c r="C5917" s="66">
        <v>73</v>
      </c>
      <c r="D5917" s="2" t="s">
        <v>53</v>
      </c>
      <c r="E5917" s="15" t="s">
        <v>1145</v>
      </c>
      <c r="F5917" s="69" t="s">
        <v>54</v>
      </c>
      <c r="G5917" s="3">
        <v>98</v>
      </c>
      <c r="H5917" s="3">
        <v>8091</v>
      </c>
      <c r="I5917" s="10" t="str">
        <f t="shared" si="92"/>
        <v>073</v>
      </c>
    </row>
    <row r="5918" spans="1:9">
      <c r="A5918" s="66"/>
      <c r="C5918" s="66">
        <v>73</v>
      </c>
      <c r="D5918" s="2" t="s">
        <v>55</v>
      </c>
      <c r="E5918" s="21" t="s">
        <v>1152</v>
      </c>
      <c r="F5918" s="69" t="s">
        <v>56</v>
      </c>
      <c r="G5918" s="3">
        <v>28</v>
      </c>
      <c r="H5918" s="3">
        <v>3978</v>
      </c>
      <c r="I5918" s="10" t="str">
        <f t="shared" si="92"/>
        <v>073</v>
      </c>
    </row>
    <row r="5919" spans="1:9">
      <c r="A5919" s="66"/>
      <c r="C5919" s="66">
        <v>73</v>
      </c>
      <c r="D5919" s="2" t="s">
        <v>57</v>
      </c>
      <c r="E5919" s="21" t="s">
        <v>1152</v>
      </c>
      <c r="F5919" s="69" t="s">
        <v>58</v>
      </c>
      <c r="G5919" s="3">
        <v>21</v>
      </c>
      <c r="H5919" s="3">
        <v>3620</v>
      </c>
      <c r="I5919" s="10" t="str">
        <f t="shared" si="92"/>
        <v>073</v>
      </c>
    </row>
    <row r="5920" spans="1:9">
      <c r="A5920" s="66"/>
      <c r="C5920" s="66">
        <v>73</v>
      </c>
      <c r="D5920" s="2" t="s">
        <v>59</v>
      </c>
      <c r="E5920" s="21" t="s">
        <v>1152</v>
      </c>
      <c r="F5920" s="69" t="s">
        <v>60</v>
      </c>
      <c r="G5920" s="3">
        <v>97</v>
      </c>
      <c r="H5920" s="3">
        <v>18407</v>
      </c>
      <c r="I5920" s="10" t="str">
        <f t="shared" si="92"/>
        <v>073</v>
      </c>
    </row>
    <row r="5921" spans="1:9">
      <c r="A5921" s="66"/>
      <c r="C5921" s="66">
        <v>73</v>
      </c>
      <c r="D5921" s="2" t="s">
        <v>61</v>
      </c>
      <c r="E5921" s="20" t="s">
        <v>1151</v>
      </c>
      <c r="F5921" s="69" t="s">
        <v>62</v>
      </c>
      <c r="G5921" s="3">
        <v>20</v>
      </c>
      <c r="H5921" s="3">
        <v>15647</v>
      </c>
      <c r="I5921" s="10" t="str">
        <f t="shared" si="92"/>
        <v>073</v>
      </c>
    </row>
    <row r="5922" spans="1:9">
      <c r="A5922" s="66"/>
      <c r="C5922" s="66">
        <v>73</v>
      </c>
      <c r="D5922" s="2" t="s">
        <v>63</v>
      </c>
      <c r="E5922" s="20" t="s">
        <v>1151</v>
      </c>
      <c r="F5922" s="69" t="s">
        <v>64</v>
      </c>
      <c r="G5922" s="3">
        <v>5</v>
      </c>
      <c r="H5922" s="3"/>
      <c r="I5922" s="10" t="str">
        <f t="shared" si="92"/>
        <v>073</v>
      </c>
    </row>
    <row r="5923" spans="1:9">
      <c r="A5923" s="66"/>
      <c r="C5923" s="66">
        <v>73</v>
      </c>
      <c r="D5923" s="2" t="s">
        <v>65</v>
      </c>
      <c r="E5923" s="19" t="s">
        <v>1150</v>
      </c>
      <c r="F5923" s="69" t="s">
        <v>66</v>
      </c>
      <c r="G5923" s="3">
        <v>15</v>
      </c>
      <c r="H5923" s="3">
        <v>979</v>
      </c>
      <c r="I5923" s="10" t="str">
        <f t="shared" si="92"/>
        <v>073</v>
      </c>
    </row>
    <row r="5924" spans="1:9">
      <c r="A5924" s="66"/>
      <c r="C5924" s="66">
        <v>73</v>
      </c>
      <c r="D5924" s="2" t="s">
        <v>67</v>
      </c>
      <c r="E5924" s="22" t="s">
        <v>1153</v>
      </c>
      <c r="F5924" s="69" t="s">
        <v>68</v>
      </c>
      <c r="G5924" s="3">
        <v>28</v>
      </c>
      <c r="H5924" s="3">
        <v>1681</v>
      </c>
      <c r="I5924" s="10" t="str">
        <f t="shared" si="92"/>
        <v>073</v>
      </c>
    </row>
    <row r="5925" spans="1:9">
      <c r="A5925" s="66"/>
      <c r="C5925" s="66">
        <v>73</v>
      </c>
      <c r="D5925" s="2" t="s">
        <v>69</v>
      </c>
      <c r="E5925" s="21" t="s">
        <v>1152</v>
      </c>
      <c r="F5925" s="69" t="s">
        <v>70</v>
      </c>
      <c r="G5925" s="3">
        <v>67</v>
      </c>
      <c r="H5925" s="3">
        <v>6688</v>
      </c>
      <c r="I5925" s="10" t="str">
        <f t="shared" si="92"/>
        <v>073</v>
      </c>
    </row>
    <row r="5926" spans="1:9">
      <c r="A5926" s="66"/>
      <c r="C5926" s="66">
        <v>73</v>
      </c>
      <c r="E5926" s="71"/>
      <c r="F5926" s="69" t="s">
        <v>71</v>
      </c>
      <c r="G5926" s="3">
        <v>833</v>
      </c>
      <c r="H5926" s="3">
        <v>149993</v>
      </c>
      <c r="I5926" s="10" t="str">
        <f t="shared" si="92"/>
        <v>073</v>
      </c>
    </row>
    <row r="5927" spans="1:9">
      <c r="A5927" s="65" t="s">
        <v>439</v>
      </c>
      <c r="B5927" s="2" t="s">
        <v>440</v>
      </c>
      <c r="C5927" s="65">
        <v>7311</v>
      </c>
      <c r="D5927" s="2" t="s">
        <v>9</v>
      </c>
      <c r="E5927" s="14" t="s">
        <v>1144</v>
      </c>
      <c r="F5927" s="69" t="s">
        <v>10</v>
      </c>
      <c r="G5927" s="3"/>
      <c r="H5927" s="3"/>
      <c r="I5927" s="10" t="str">
        <f t="shared" si="92"/>
        <v>07311</v>
      </c>
    </row>
    <row r="5928" spans="1:9">
      <c r="A5928" s="66"/>
      <c r="C5928" s="66">
        <v>7311</v>
      </c>
      <c r="D5928" s="2" t="s">
        <v>11</v>
      </c>
      <c r="E5928" s="14" t="s">
        <v>1144</v>
      </c>
      <c r="F5928" s="69" t="s">
        <v>12</v>
      </c>
      <c r="G5928" s="3"/>
      <c r="H5928" s="3"/>
      <c r="I5928" s="10" t="str">
        <f t="shared" si="92"/>
        <v>07311</v>
      </c>
    </row>
    <row r="5929" spans="1:9">
      <c r="A5929" s="66"/>
      <c r="C5929" s="66">
        <v>7311</v>
      </c>
      <c r="D5929" s="2" t="s">
        <v>13</v>
      </c>
      <c r="E5929" s="14" t="s">
        <v>1144</v>
      </c>
      <c r="F5929" s="69" t="s">
        <v>14</v>
      </c>
      <c r="G5929" s="3"/>
      <c r="H5929" s="3"/>
      <c r="I5929" s="10" t="str">
        <f t="shared" si="92"/>
        <v>07311</v>
      </c>
    </row>
    <row r="5930" spans="1:9">
      <c r="A5930" s="66"/>
      <c r="C5930" s="66">
        <v>7311</v>
      </c>
      <c r="D5930" s="2" t="s">
        <v>15</v>
      </c>
      <c r="E5930" s="15" t="s">
        <v>1145</v>
      </c>
      <c r="F5930" s="69" t="s">
        <v>16</v>
      </c>
      <c r="G5930" s="3"/>
      <c r="H5930" s="3"/>
      <c r="I5930" s="10" t="str">
        <f t="shared" si="92"/>
        <v>07311</v>
      </c>
    </row>
    <row r="5931" spans="1:9">
      <c r="A5931" s="66"/>
      <c r="C5931" s="66">
        <v>7311</v>
      </c>
      <c r="D5931" s="2" t="s">
        <v>17</v>
      </c>
      <c r="E5931" s="14" t="s">
        <v>1144</v>
      </c>
      <c r="F5931" s="69" t="s">
        <v>18</v>
      </c>
      <c r="G5931" s="3"/>
      <c r="H5931" s="3"/>
      <c r="I5931" s="10" t="str">
        <f t="shared" si="92"/>
        <v>07311</v>
      </c>
    </row>
    <row r="5932" spans="1:9">
      <c r="A5932" s="66"/>
      <c r="C5932" s="66">
        <v>7311</v>
      </c>
      <c r="D5932" s="2" t="s">
        <v>19</v>
      </c>
      <c r="E5932" s="14" t="s">
        <v>1144</v>
      </c>
      <c r="F5932" s="69" t="s">
        <v>20</v>
      </c>
      <c r="G5932" s="3"/>
      <c r="H5932" s="3"/>
      <c r="I5932" s="10" t="str">
        <f t="shared" si="92"/>
        <v>07311</v>
      </c>
    </row>
    <row r="5933" spans="1:9">
      <c r="A5933" s="66"/>
      <c r="C5933" s="66">
        <v>7311</v>
      </c>
      <c r="D5933" s="2" t="s">
        <v>21</v>
      </c>
      <c r="E5933" s="4"/>
      <c r="F5933" s="69" t="s">
        <v>22</v>
      </c>
      <c r="G5933" s="3">
        <v>24</v>
      </c>
      <c r="H5933" s="3">
        <v>4172</v>
      </c>
      <c r="I5933" s="10" t="str">
        <f t="shared" si="92"/>
        <v>07311</v>
      </c>
    </row>
    <row r="5934" spans="1:9">
      <c r="A5934" s="66"/>
      <c r="C5934" s="66">
        <v>7311</v>
      </c>
      <c r="D5934" s="2" t="s">
        <v>23</v>
      </c>
      <c r="E5934" s="17" t="s">
        <v>1147</v>
      </c>
      <c r="F5934" s="69" t="s">
        <v>24</v>
      </c>
      <c r="G5934" s="3">
        <v>2</v>
      </c>
      <c r="H5934" s="3"/>
      <c r="I5934" s="10" t="str">
        <f t="shared" si="92"/>
        <v>07311</v>
      </c>
    </row>
    <row r="5935" spans="1:9">
      <c r="A5935" s="66"/>
      <c r="C5935" s="66">
        <v>7311</v>
      </c>
      <c r="D5935" s="2" t="s">
        <v>25</v>
      </c>
      <c r="E5935" s="17" t="s">
        <v>1147</v>
      </c>
      <c r="F5935" s="69" t="s">
        <v>26</v>
      </c>
      <c r="G5935" s="3"/>
      <c r="H5935" s="3"/>
      <c r="I5935" s="10" t="str">
        <f t="shared" si="92"/>
        <v>07311</v>
      </c>
    </row>
    <row r="5936" spans="1:9">
      <c r="A5936" s="66"/>
      <c r="C5936" s="66">
        <v>7311</v>
      </c>
      <c r="D5936" s="2" t="s">
        <v>27</v>
      </c>
      <c r="E5936" s="17" t="s">
        <v>1147</v>
      </c>
      <c r="F5936" s="69" t="s">
        <v>28</v>
      </c>
      <c r="G5936" s="3"/>
      <c r="H5936" s="3"/>
      <c r="I5936" s="10" t="str">
        <f t="shared" si="92"/>
        <v>07311</v>
      </c>
    </row>
    <row r="5937" spans="1:9">
      <c r="A5937" s="66"/>
      <c r="C5937" s="66">
        <v>7311</v>
      </c>
      <c r="D5937" s="2" t="s">
        <v>29</v>
      </c>
      <c r="E5937" s="18" t="s">
        <v>1148</v>
      </c>
      <c r="F5937" s="69" t="s">
        <v>30</v>
      </c>
      <c r="G5937" s="3"/>
      <c r="H5937" s="3"/>
      <c r="I5937" s="10" t="str">
        <f t="shared" si="92"/>
        <v>07311</v>
      </c>
    </row>
    <row r="5938" spans="1:9">
      <c r="A5938" s="66"/>
      <c r="C5938" s="66">
        <v>7311</v>
      </c>
      <c r="D5938" s="2" t="s">
        <v>31</v>
      </c>
      <c r="E5938" s="18" t="s">
        <v>1148</v>
      </c>
      <c r="F5938" s="69" t="s">
        <v>32</v>
      </c>
      <c r="G5938" s="3"/>
      <c r="H5938" s="3"/>
      <c r="I5938" s="10" t="str">
        <f t="shared" si="92"/>
        <v>07311</v>
      </c>
    </row>
    <row r="5939" spans="1:9">
      <c r="A5939" s="66"/>
      <c r="C5939" s="66">
        <v>7311</v>
      </c>
      <c r="D5939" s="2" t="s">
        <v>33</v>
      </c>
      <c r="E5939" s="18" t="s">
        <v>1148</v>
      </c>
      <c r="F5939" s="69" t="s">
        <v>34</v>
      </c>
      <c r="G5939" s="3"/>
      <c r="H5939" s="3"/>
      <c r="I5939" s="10" t="str">
        <f t="shared" si="92"/>
        <v>07311</v>
      </c>
    </row>
    <row r="5940" spans="1:9">
      <c r="A5940" s="66"/>
      <c r="C5940" s="66">
        <v>7311</v>
      </c>
      <c r="D5940" s="2" t="s">
        <v>35</v>
      </c>
      <c r="E5940" s="19" t="s">
        <v>1150</v>
      </c>
      <c r="F5940" s="69" t="s">
        <v>36</v>
      </c>
      <c r="G5940" s="3">
        <v>1</v>
      </c>
      <c r="H5940" s="3"/>
      <c r="I5940" s="10" t="str">
        <f t="shared" si="92"/>
        <v>07311</v>
      </c>
    </row>
    <row r="5941" spans="1:9">
      <c r="A5941" s="66"/>
      <c r="C5941" s="66">
        <v>7311</v>
      </c>
      <c r="D5941" s="2" t="s">
        <v>37</v>
      </c>
      <c r="E5941" s="23" t="s">
        <v>1149</v>
      </c>
      <c r="F5941" s="69" t="s">
        <v>38</v>
      </c>
      <c r="G5941" s="3"/>
      <c r="H5941" s="3"/>
      <c r="I5941" s="10" t="str">
        <f t="shared" si="92"/>
        <v>07311</v>
      </c>
    </row>
    <row r="5942" spans="1:9">
      <c r="A5942" s="66"/>
      <c r="C5942" s="66">
        <v>7311</v>
      </c>
      <c r="D5942" s="2" t="s">
        <v>39</v>
      </c>
      <c r="E5942" s="23" t="s">
        <v>1149</v>
      </c>
      <c r="F5942" s="69" t="s">
        <v>40</v>
      </c>
      <c r="G5942" s="3"/>
      <c r="H5942" s="3"/>
      <c r="I5942" s="10" t="str">
        <f t="shared" si="92"/>
        <v>07311</v>
      </c>
    </row>
    <row r="5943" spans="1:9">
      <c r="A5943" s="66"/>
      <c r="C5943" s="66">
        <v>7311</v>
      </c>
      <c r="D5943" s="2" t="s">
        <v>41</v>
      </c>
      <c r="E5943" s="16" t="s">
        <v>1146</v>
      </c>
      <c r="F5943" s="69" t="s">
        <v>42</v>
      </c>
      <c r="G5943" s="3"/>
      <c r="H5943" s="3"/>
      <c r="I5943" s="10" t="str">
        <f t="shared" si="92"/>
        <v>07311</v>
      </c>
    </row>
    <row r="5944" spans="1:9">
      <c r="A5944" s="66"/>
      <c r="C5944" s="66">
        <v>7311</v>
      </c>
      <c r="D5944" s="2" t="s">
        <v>43</v>
      </c>
      <c r="E5944" s="16" t="s">
        <v>1146</v>
      </c>
      <c r="F5944" s="69" t="s">
        <v>44</v>
      </c>
      <c r="G5944" s="3"/>
      <c r="H5944" s="3"/>
      <c r="I5944" s="10" t="str">
        <f t="shared" si="92"/>
        <v>07311</v>
      </c>
    </row>
    <row r="5945" spans="1:9">
      <c r="A5945" s="66"/>
      <c r="C5945" s="66">
        <v>7311</v>
      </c>
      <c r="D5945" s="2" t="s">
        <v>45</v>
      </c>
      <c r="E5945" s="16" t="s">
        <v>1146</v>
      </c>
      <c r="F5945" s="69" t="s">
        <v>46</v>
      </c>
      <c r="G5945" s="3"/>
      <c r="H5945" s="3"/>
      <c r="I5945" s="10" t="str">
        <f t="shared" si="92"/>
        <v>07311</v>
      </c>
    </row>
    <row r="5946" spans="1:9">
      <c r="A5946" s="66"/>
      <c r="C5946" s="66">
        <v>7311</v>
      </c>
      <c r="D5946" s="2" t="s">
        <v>47</v>
      </c>
      <c r="E5946" s="16" t="s">
        <v>1146</v>
      </c>
      <c r="F5946" s="69" t="s">
        <v>48</v>
      </c>
      <c r="G5946" s="3">
        <v>5</v>
      </c>
      <c r="H5946" s="3">
        <v>779</v>
      </c>
      <c r="I5946" s="10" t="str">
        <f t="shared" si="92"/>
        <v>07311</v>
      </c>
    </row>
    <row r="5947" spans="1:9">
      <c r="A5947" s="66"/>
      <c r="C5947" s="66">
        <v>7311</v>
      </c>
      <c r="D5947" s="2" t="s">
        <v>49</v>
      </c>
      <c r="E5947" s="14" t="s">
        <v>1144</v>
      </c>
      <c r="F5947" s="69" t="s">
        <v>50</v>
      </c>
      <c r="G5947" s="3"/>
      <c r="H5947" s="3"/>
      <c r="I5947" s="10" t="str">
        <f t="shared" si="92"/>
        <v>07311</v>
      </c>
    </row>
    <row r="5948" spans="1:9">
      <c r="A5948" s="66"/>
      <c r="C5948" s="66">
        <v>7311</v>
      </c>
      <c r="D5948" s="2" t="s">
        <v>51</v>
      </c>
      <c r="E5948" s="15" t="s">
        <v>1145</v>
      </c>
      <c r="F5948" s="69" t="s">
        <v>52</v>
      </c>
      <c r="G5948" s="3">
        <v>1</v>
      </c>
      <c r="H5948" s="3"/>
      <c r="I5948" s="10" t="str">
        <f t="shared" si="92"/>
        <v>07311</v>
      </c>
    </row>
    <row r="5949" spans="1:9">
      <c r="A5949" s="66"/>
      <c r="C5949" s="66">
        <v>7311</v>
      </c>
      <c r="D5949" s="2" t="s">
        <v>53</v>
      </c>
      <c r="E5949" s="15" t="s">
        <v>1145</v>
      </c>
      <c r="F5949" s="69" t="s">
        <v>54</v>
      </c>
      <c r="G5949" s="3">
        <v>4</v>
      </c>
      <c r="H5949" s="3"/>
      <c r="I5949" s="10" t="str">
        <f t="shared" si="92"/>
        <v>07311</v>
      </c>
    </row>
    <row r="5950" spans="1:9">
      <c r="A5950" s="66"/>
      <c r="C5950" s="66">
        <v>7311</v>
      </c>
      <c r="D5950" s="2" t="s">
        <v>55</v>
      </c>
      <c r="E5950" s="21" t="s">
        <v>1152</v>
      </c>
      <c r="F5950" s="69" t="s">
        <v>56</v>
      </c>
      <c r="G5950" s="3">
        <v>1</v>
      </c>
      <c r="H5950" s="3"/>
      <c r="I5950" s="10" t="str">
        <f t="shared" si="92"/>
        <v>07311</v>
      </c>
    </row>
    <row r="5951" spans="1:9">
      <c r="A5951" s="66"/>
      <c r="C5951" s="66">
        <v>7311</v>
      </c>
      <c r="D5951" s="2" t="s">
        <v>57</v>
      </c>
      <c r="E5951" s="21" t="s">
        <v>1152</v>
      </c>
      <c r="F5951" s="69" t="s">
        <v>58</v>
      </c>
      <c r="G5951" s="3">
        <v>1</v>
      </c>
      <c r="H5951" s="3"/>
      <c r="I5951" s="10" t="str">
        <f t="shared" si="92"/>
        <v>07311</v>
      </c>
    </row>
    <row r="5952" spans="1:9">
      <c r="A5952" s="66"/>
      <c r="C5952" s="66">
        <v>7311</v>
      </c>
      <c r="D5952" s="2" t="s">
        <v>59</v>
      </c>
      <c r="E5952" s="21" t="s">
        <v>1152</v>
      </c>
      <c r="F5952" s="69" t="s">
        <v>60</v>
      </c>
      <c r="G5952" s="3">
        <v>4</v>
      </c>
      <c r="H5952" s="3">
        <v>2419</v>
      </c>
      <c r="I5952" s="10" t="str">
        <f t="shared" si="92"/>
        <v>07311</v>
      </c>
    </row>
    <row r="5953" spans="1:9">
      <c r="A5953" s="66"/>
      <c r="C5953" s="66">
        <v>7311</v>
      </c>
      <c r="D5953" s="2" t="s">
        <v>61</v>
      </c>
      <c r="E5953" s="20" t="s">
        <v>1151</v>
      </c>
      <c r="F5953" s="69" t="s">
        <v>62</v>
      </c>
      <c r="G5953" s="3">
        <v>1</v>
      </c>
      <c r="H5953" s="3"/>
      <c r="I5953" s="10" t="str">
        <f t="shared" si="92"/>
        <v>07311</v>
      </c>
    </row>
    <row r="5954" spans="1:9">
      <c r="A5954" s="66"/>
      <c r="C5954" s="66">
        <v>7311</v>
      </c>
      <c r="D5954" s="2" t="s">
        <v>63</v>
      </c>
      <c r="E5954" s="20" t="s">
        <v>1151</v>
      </c>
      <c r="F5954" s="69" t="s">
        <v>64</v>
      </c>
      <c r="G5954" s="3"/>
      <c r="H5954" s="3"/>
      <c r="I5954" s="10" t="str">
        <f t="shared" si="92"/>
        <v>07311</v>
      </c>
    </row>
    <row r="5955" spans="1:9">
      <c r="A5955" s="66"/>
      <c r="C5955" s="66">
        <v>7311</v>
      </c>
      <c r="D5955" s="2" t="s">
        <v>65</v>
      </c>
      <c r="E5955" s="19" t="s">
        <v>1150</v>
      </c>
      <c r="F5955" s="69" t="s">
        <v>66</v>
      </c>
      <c r="G5955" s="3"/>
      <c r="H5955" s="3"/>
      <c r="I5955" s="10" t="str">
        <f t="shared" si="92"/>
        <v>07311</v>
      </c>
    </row>
    <row r="5956" spans="1:9">
      <c r="A5956" s="66"/>
      <c r="C5956" s="66">
        <v>7311</v>
      </c>
      <c r="D5956" s="2" t="s">
        <v>67</v>
      </c>
      <c r="E5956" s="22" t="s">
        <v>1153</v>
      </c>
      <c r="F5956" s="69" t="s">
        <v>68</v>
      </c>
      <c r="G5956" s="3">
        <v>1</v>
      </c>
      <c r="H5956" s="3"/>
      <c r="I5956" s="10" t="str">
        <f t="shared" si="92"/>
        <v>07311</v>
      </c>
    </row>
    <row r="5957" spans="1:9">
      <c r="A5957" s="66"/>
      <c r="C5957" s="66">
        <v>7311</v>
      </c>
      <c r="D5957" s="2" t="s">
        <v>69</v>
      </c>
      <c r="E5957" s="21" t="s">
        <v>1152</v>
      </c>
      <c r="F5957" s="69" t="s">
        <v>70</v>
      </c>
      <c r="G5957" s="3">
        <v>3</v>
      </c>
      <c r="H5957" s="3"/>
      <c r="I5957" s="10" t="str">
        <f t="shared" si="92"/>
        <v>07311</v>
      </c>
    </row>
    <row r="5958" spans="1:9">
      <c r="A5958" s="66"/>
      <c r="C5958" s="66">
        <v>7311</v>
      </c>
      <c r="E5958" s="71"/>
      <c r="F5958" s="69" t="s">
        <v>71</v>
      </c>
      <c r="G5958" s="3">
        <v>24</v>
      </c>
      <c r="H5958" s="3">
        <v>4172</v>
      </c>
      <c r="I5958" s="10" t="str">
        <f t="shared" si="92"/>
        <v>07311</v>
      </c>
    </row>
    <row r="5959" spans="1:9">
      <c r="A5959" s="65" t="s">
        <v>441</v>
      </c>
      <c r="B5959" s="2" t="s">
        <v>442</v>
      </c>
      <c r="C5959" s="65">
        <v>7312</v>
      </c>
      <c r="D5959" s="2" t="s">
        <v>9</v>
      </c>
      <c r="E5959" s="14" t="s">
        <v>1144</v>
      </c>
      <c r="F5959" s="69" t="s">
        <v>10</v>
      </c>
      <c r="G5959" s="3"/>
      <c r="H5959" s="3"/>
      <c r="I5959" s="10" t="str">
        <f t="shared" si="92"/>
        <v>07312</v>
      </c>
    </row>
    <row r="5960" spans="1:9">
      <c r="A5960" s="66"/>
      <c r="C5960" s="66">
        <v>7312</v>
      </c>
      <c r="D5960" s="2" t="s">
        <v>11</v>
      </c>
      <c r="E5960" s="14" t="s">
        <v>1144</v>
      </c>
      <c r="F5960" s="69" t="s">
        <v>12</v>
      </c>
      <c r="G5960" s="3"/>
      <c r="H5960" s="3"/>
      <c r="I5960" s="10" t="str">
        <f t="shared" si="92"/>
        <v>07312</v>
      </c>
    </row>
    <row r="5961" spans="1:9">
      <c r="A5961" s="66"/>
      <c r="C5961" s="66">
        <v>7312</v>
      </c>
      <c r="D5961" s="2" t="s">
        <v>13</v>
      </c>
      <c r="E5961" s="14" t="s">
        <v>1144</v>
      </c>
      <c r="F5961" s="69" t="s">
        <v>14</v>
      </c>
      <c r="G5961" s="3"/>
      <c r="H5961" s="3"/>
      <c r="I5961" s="10" t="str">
        <f t="shared" ref="I5961:I6024" si="93">IF(A5961="",I5960,A5961)</f>
        <v>07312</v>
      </c>
    </row>
    <row r="5962" spans="1:9">
      <c r="A5962" s="66"/>
      <c r="C5962" s="66">
        <v>7312</v>
      </c>
      <c r="D5962" s="2" t="s">
        <v>15</v>
      </c>
      <c r="E5962" s="15" t="s">
        <v>1145</v>
      </c>
      <c r="F5962" s="69" t="s">
        <v>16</v>
      </c>
      <c r="G5962" s="3"/>
      <c r="H5962" s="3"/>
      <c r="I5962" s="10" t="str">
        <f t="shared" si="93"/>
        <v>07312</v>
      </c>
    </row>
    <row r="5963" spans="1:9">
      <c r="A5963" s="66"/>
      <c r="C5963" s="66">
        <v>7312</v>
      </c>
      <c r="D5963" s="2" t="s">
        <v>17</v>
      </c>
      <c r="E5963" s="14" t="s">
        <v>1144</v>
      </c>
      <c r="F5963" s="69" t="s">
        <v>18</v>
      </c>
      <c r="G5963" s="3"/>
      <c r="H5963" s="3"/>
      <c r="I5963" s="10" t="str">
        <f t="shared" si="93"/>
        <v>07312</v>
      </c>
    </row>
    <row r="5964" spans="1:9">
      <c r="A5964" s="66"/>
      <c r="C5964" s="66">
        <v>7312</v>
      </c>
      <c r="D5964" s="2" t="s">
        <v>19</v>
      </c>
      <c r="E5964" s="14" t="s">
        <v>1144</v>
      </c>
      <c r="F5964" s="69" t="s">
        <v>20</v>
      </c>
      <c r="G5964" s="3"/>
      <c r="H5964" s="3"/>
      <c r="I5964" s="10" t="str">
        <f t="shared" si="93"/>
        <v>07312</v>
      </c>
    </row>
    <row r="5965" spans="1:9">
      <c r="A5965" s="66"/>
      <c r="C5965" s="66">
        <v>7312</v>
      </c>
      <c r="D5965" s="2" t="s">
        <v>21</v>
      </c>
      <c r="E5965" s="4"/>
      <c r="F5965" s="69" t="s">
        <v>22</v>
      </c>
      <c r="G5965" s="3">
        <v>41</v>
      </c>
      <c r="H5965" s="3">
        <v>8553</v>
      </c>
      <c r="I5965" s="10" t="str">
        <f t="shared" si="93"/>
        <v>07312</v>
      </c>
    </row>
    <row r="5966" spans="1:9">
      <c r="A5966" s="66"/>
      <c r="C5966" s="66">
        <v>7312</v>
      </c>
      <c r="D5966" s="2" t="s">
        <v>23</v>
      </c>
      <c r="E5966" s="17" t="s">
        <v>1147</v>
      </c>
      <c r="F5966" s="69" t="s">
        <v>24</v>
      </c>
      <c r="G5966" s="3">
        <v>3</v>
      </c>
      <c r="H5966" s="3"/>
      <c r="I5966" s="10" t="str">
        <f t="shared" si="93"/>
        <v>07312</v>
      </c>
    </row>
    <row r="5967" spans="1:9">
      <c r="A5967" s="66"/>
      <c r="C5967" s="66">
        <v>7312</v>
      </c>
      <c r="D5967" s="2" t="s">
        <v>25</v>
      </c>
      <c r="E5967" s="17" t="s">
        <v>1147</v>
      </c>
      <c r="F5967" s="69" t="s">
        <v>26</v>
      </c>
      <c r="G5967" s="3"/>
      <c r="H5967" s="3"/>
      <c r="I5967" s="10" t="str">
        <f t="shared" si="93"/>
        <v>07312</v>
      </c>
    </row>
    <row r="5968" spans="1:9">
      <c r="A5968" s="66"/>
      <c r="C5968" s="66">
        <v>7312</v>
      </c>
      <c r="D5968" s="2" t="s">
        <v>27</v>
      </c>
      <c r="E5968" s="17" t="s">
        <v>1147</v>
      </c>
      <c r="F5968" s="69" t="s">
        <v>28</v>
      </c>
      <c r="G5968" s="3"/>
      <c r="H5968" s="3"/>
      <c r="I5968" s="10" t="str">
        <f t="shared" si="93"/>
        <v>07312</v>
      </c>
    </row>
    <row r="5969" spans="1:9">
      <c r="A5969" s="66"/>
      <c r="C5969" s="66">
        <v>7312</v>
      </c>
      <c r="D5969" s="2" t="s">
        <v>29</v>
      </c>
      <c r="E5969" s="18" t="s">
        <v>1148</v>
      </c>
      <c r="F5969" s="69" t="s">
        <v>30</v>
      </c>
      <c r="G5969" s="3">
        <v>2</v>
      </c>
      <c r="H5969" s="3"/>
      <c r="I5969" s="10" t="str">
        <f t="shared" si="93"/>
        <v>07312</v>
      </c>
    </row>
    <row r="5970" spans="1:9">
      <c r="A5970" s="66"/>
      <c r="C5970" s="66">
        <v>7312</v>
      </c>
      <c r="D5970" s="2" t="s">
        <v>31</v>
      </c>
      <c r="E5970" s="18" t="s">
        <v>1148</v>
      </c>
      <c r="F5970" s="69" t="s">
        <v>32</v>
      </c>
      <c r="G5970" s="3"/>
      <c r="H5970" s="3"/>
      <c r="I5970" s="10" t="str">
        <f t="shared" si="93"/>
        <v>07312</v>
      </c>
    </row>
    <row r="5971" spans="1:9">
      <c r="A5971" s="66"/>
      <c r="C5971" s="66">
        <v>7312</v>
      </c>
      <c r="D5971" s="2" t="s">
        <v>33</v>
      </c>
      <c r="E5971" s="18" t="s">
        <v>1148</v>
      </c>
      <c r="F5971" s="69" t="s">
        <v>34</v>
      </c>
      <c r="G5971" s="3"/>
      <c r="H5971" s="3"/>
      <c r="I5971" s="10" t="str">
        <f t="shared" si="93"/>
        <v>07312</v>
      </c>
    </row>
    <row r="5972" spans="1:9">
      <c r="A5972" s="66"/>
      <c r="C5972" s="66">
        <v>7312</v>
      </c>
      <c r="D5972" s="2" t="s">
        <v>35</v>
      </c>
      <c r="E5972" s="19" t="s">
        <v>1150</v>
      </c>
      <c r="F5972" s="69" t="s">
        <v>36</v>
      </c>
      <c r="G5972" s="3"/>
      <c r="H5972" s="3"/>
      <c r="I5972" s="10" t="str">
        <f t="shared" si="93"/>
        <v>07312</v>
      </c>
    </row>
    <row r="5973" spans="1:9">
      <c r="A5973" s="66"/>
      <c r="C5973" s="66">
        <v>7312</v>
      </c>
      <c r="D5973" s="2" t="s">
        <v>37</v>
      </c>
      <c r="E5973" s="23" t="s">
        <v>1149</v>
      </c>
      <c r="F5973" s="69" t="s">
        <v>38</v>
      </c>
      <c r="G5973" s="3">
        <v>1</v>
      </c>
      <c r="H5973" s="3"/>
      <c r="I5973" s="10" t="str">
        <f t="shared" si="93"/>
        <v>07312</v>
      </c>
    </row>
    <row r="5974" spans="1:9">
      <c r="A5974" s="66"/>
      <c r="C5974" s="66">
        <v>7312</v>
      </c>
      <c r="D5974" s="2" t="s">
        <v>39</v>
      </c>
      <c r="E5974" s="23" t="s">
        <v>1149</v>
      </c>
      <c r="F5974" s="69" t="s">
        <v>40</v>
      </c>
      <c r="G5974" s="3">
        <v>1</v>
      </c>
      <c r="H5974" s="3"/>
      <c r="I5974" s="10" t="str">
        <f t="shared" si="93"/>
        <v>07312</v>
      </c>
    </row>
    <row r="5975" spans="1:9">
      <c r="A5975" s="66"/>
      <c r="C5975" s="66">
        <v>7312</v>
      </c>
      <c r="D5975" s="2" t="s">
        <v>41</v>
      </c>
      <c r="E5975" s="16" t="s">
        <v>1146</v>
      </c>
      <c r="F5975" s="69" t="s">
        <v>42</v>
      </c>
      <c r="G5975" s="3"/>
      <c r="H5975" s="3"/>
      <c r="I5975" s="10" t="str">
        <f t="shared" si="93"/>
        <v>07312</v>
      </c>
    </row>
    <row r="5976" spans="1:9">
      <c r="A5976" s="66"/>
      <c r="C5976" s="66">
        <v>7312</v>
      </c>
      <c r="D5976" s="2" t="s">
        <v>43</v>
      </c>
      <c r="E5976" s="16" t="s">
        <v>1146</v>
      </c>
      <c r="F5976" s="69" t="s">
        <v>44</v>
      </c>
      <c r="G5976" s="3">
        <v>3</v>
      </c>
      <c r="H5976" s="3"/>
      <c r="I5976" s="10" t="str">
        <f t="shared" si="93"/>
        <v>07312</v>
      </c>
    </row>
    <row r="5977" spans="1:9">
      <c r="A5977" s="66"/>
      <c r="C5977" s="66">
        <v>7312</v>
      </c>
      <c r="D5977" s="2" t="s">
        <v>45</v>
      </c>
      <c r="E5977" s="16" t="s">
        <v>1146</v>
      </c>
      <c r="F5977" s="69" t="s">
        <v>46</v>
      </c>
      <c r="G5977" s="3"/>
      <c r="H5977" s="3"/>
      <c r="I5977" s="10" t="str">
        <f t="shared" si="93"/>
        <v>07312</v>
      </c>
    </row>
    <row r="5978" spans="1:9">
      <c r="A5978" s="66"/>
      <c r="C5978" s="66">
        <v>7312</v>
      </c>
      <c r="D5978" s="2" t="s">
        <v>47</v>
      </c>
      <c r="E5978" s="16" t="s">
        <v>1146</v>
      </c>
      <c r="F5978" s="69" t="s">
        <v>48</v>
      </c>
      <c r="G5978" s="3">
        <v>4</v>
      </c>
      <c r="H5978" s="3">
        <v>343</v>
      </c>
      <c r="I5978" s="10" t="str">
        <f t="shared" si="93"/>
        <v>07312</v>
      </c>
    </row>
    <row r="5979" spans="1:9">
      <c r="A5979" s="66"/>
      <c r="C5979" s="66">
        <v>7312</v>
      </c>
      <c r="D5979" s="2" t="s">
        <v>49</v>
      </c>
      <c r="E5979" s="14" t="s">
        <v>1144</v>
      </c>
      <c r="F5979" s="69" t="s">
        <v>50</v>
      </c>
      <c r="G5979" s="3">
        <v>2</v>
      </c>
      <c r="H5979" s="3"/>
      <c r="I5979" s="10" t="str">
        <f t="shared" si="93"/>
        <v>07312</v>
      </c>
    </row>
    <row r="5980" spans="1:9">
      <c r="A5980" s="66"/>
      <c r="C5980" s="66">
        <v>7312</v>
      </c>
      <c r="D5980" s="2" t="s">
        <v>51</v>
      </c>
      <c r="E5980" s="15" t="s">
        <v>1145</v>
      </c>
      <c r="F5980" s="69" t="s">
        <v>52</v>
      </c>
      <c r="G5980" s="3">
        <v>1</v>
      </c>
      <c r="H5980" s="3"/>
      <c r="I5980" s="10" t="str">
        <f t="shared" si="93"/>
        <v>07312</v>
      </c>
    </row>
    <row r="5981" spans="1:9">
      <c r="A5981" s="66"/>
      <c r="C5981" s="66">
        <v>7312</v>
      </c>
      <c r="D5981" s="2" t="s">
        <v>53</v>
      </c>
      <c r="E5981" s="15" t="s">
        <v>1145</v>
      </c>
      <c r="F5981" s="69" t="s">
        <v>54</v>
      </c>
      <c r="G5981" s="3">
        <v>4</v>
      </c>
      <c r="H5981" s="3">
        <v>142</v>
      </c>
      <c r="I5981" s="10" t="str">
        <f t="shared" si="93"/>
        <v>07312</v>
      </c>
    </row>
    <row r="5982" spans="1:9">
      <c r="A5982" s="66"/>
      <c r="C5982" s="66">
        <v>7312</v>
      </c>
      <c r="D5982" s="2" t="s">
        <v>55</v>
      </c>
      <c r="E5982" s="21" t="s">
        <v>1152</v>
      </c>
      <c r="F5982" s="69" t="s">
        <v>56</v>
      </c>
      <c r="G5982" s="3">
        <v>2</v>
      </c>
      <c r="H5982" s="3"/>
      <c r="I5982" s="10" t="str">
        <f t="shared" si="93"/>
        <v>07312</v>
      </c>
    </row>
    <row r="5983" spans="1:9">
      <c r="A5983" s="66"/>
      <c r="C5983" s="66">
        <v>7312</v>
      </c>
      <c r="D5983" s="2" t="s">
        <v>57</v>
      </c>
      <c r="E5983" s="21" t="s">
        <v>1152</v>
      </c>
      <c r="F5983" s="69" t="s">
        <v>58</v>
      </c>
      <c r="G5983" s="3">
        <v>1</v>
      </c>
      <c r="H5983" s="3"/>
      <c r="I5983" s="10" t="str">
        <f t="shared" si="93"/>
        <v>07312</v>
      </c>
    </row>
    <row r="5984" spans="1:9">
      <c r="A5984" s="66"/>
      <c r="C5984" s="66">
        <v>7312</v>
      </c>
      <c r="D5984" s="2" t="s">
        <v>59</v>
      </c>
      <c r="E5984" s="21" t="s">
        <v>1152</v>
      </c>
      <c r="F5984" s="69" t="s">
        <v>60</v>
      </c>
      <c r="G5984" s="3">
        <v>7</v>
      </c>
      <c r="H5984" s="3">
        <v>1365</v>
      </c>
      <c r="I5984" s="10" t="str">
        <f t="shared" si="93"/>
        <v>07312</v>
      </c>
    </row>
    <row r="5985" spans="1:9">
      <c r="A5985" s="66"/>
      <c r="C5985" s="66">
        <v>7312</v>
      </c>
      <c r="D5985" s="2" t="s">
        <v>61</v>
      </c>
      <c r="E5985" s="20" t="s">
        <v>1151</v>
      </c>
      <c r="F5985" s="69" t="s">
        <v>62</v>
      </c>
      <c r="G5985" s="3">
        <v>2</v>
      </c>
      <c r="H5985" s="3"/>
      <c r="I5985" s="10" t="str">
        <f t="shared" si="93"/>
        <v>07312</v>
      </c>
    </row>
    <row r="5986" spans="1:9">
      <c r="A5986" s="66"/>
      <c r="C5986" s="66">
        <v>7312</v>
      </c>
      <c r="D5986" s="2" t="s">
        <v>63</v>
      </c>
      <c r="E5986" s="20" t="s">
        <v>1151</v>
      </c>
      <c r="F5986" s="69" t="s">
        <v>64</v>
      </c>
      <c r="G5986" s="3">
        <v>1</v>
      </c>
      <c r="H5986" s="3"/>
      <c r="I5986" s="10" t="str">
        <f t="shared" si="93"/>
        <v>07312</v>
      </c>
    </row>
    <row r="5987" spans="1:9">
      <c r="A5987" s="66"/>
      <c r="C5987" s="66">
        <v>7312</v>
      </c>
      <c r="D5987" s="2" t="s">
        <v>65</v>
      </c>
      <c r="E5987" s="19" t="s">
        <v>1150</v>
      </c>
      <c r="F5987" s="69" t="s">
        <v>66</v>
      </c>
      <c r="G5987" s="3">
        <v>2</v>
      </c>
      <c r="H5987" s="3"/>
      <c r="I5987" s="10" t="str">
        <f t="shared" si="93"/>
        <v>07312</v>
      </c>
    </row>
    <row r="5988" spans="1:9">
      <c r="A5988" s="66"/>
      <c r="C5988" s="66">
        <v>7312</v>
      </c>
      <c r="D5988" s="2" t="s">
        <v>67</v>
      </c>
      <c r="E5988" s="22" t="s">
        <v>1153</v>
      </c>
      <c r="F5988" s="69" t="s">
        <v>68</v>
      </c>
      <c r="G5988" s="3">
        <v>1</v>
      </c>
      <c r="H5988" s="3"/>
      <c r="I5988" s="10" t="str">
        <f t="shared" si="93"/>
        <v>07312</v>
      </c>
    </row>
    <row r="5989" spans="1:9">
      <c r="A5989" s="66"/>
      <c r="C5989" s="66">
        <v>7312</v>
      </c>
      <c r="D5989" s="2" t="s">
        <v>69</v>
      </c>
      <c r="E5989" s="21" t="s">
        <v>1152</v>
      </c>
      <c r="F5989" s="69" t="s">
        <v>70</v>
      </c>
      <c r="G5989" s="3">
        <v>4</v>
      </c>
      <c r="H5989" s="3">
        <v>834</v>
      </c>
      <c r="I5989" s="10" t="str">
        <f t="shared" si="93"/>
        <v>07312</v>
      </c>
    </row>
    <row r="5990" spans="1:9">
      <c r="A5990" s="66"/>
      <c r="C5990" s="66">
        <v>7312</v>
      </c>
      <c r="E5990" s="71"/>
      <c r="F5990" s="69" t="s">
        <v>71</v>
      </c>
      <c r="G5990" s="3">
        <v>41</v>
      </c>
      <c r="H5990" s="3">
        <v>8553</v>
      </c>
      <c r="I5990" s="10" t="str">
        <f t="shared" si="93"/>
        <v>07312</v>
      </c>
    </row>
    <row r="5991" spans="1:9">
      <c r="A5991" s="65" t="s">
        <v>443</v>
      </c>
      <c r="B5991" s="2" t="s">
        <v>444</v>
      </c>
      <c r="C5991" s="65">
        <v>7313</v>
      </c>
      <c r="D5991" s="2" t="s">
        <v>9</v>
      </c>
      <c r="E5991" s="14" t="s">
        <v>1144</v>
      </c>
      <c r="F5991" s="69" t="s">
        <v>10</v>
      </c>
      <c r="G5991" s="3">
        <v>1</v>
      </c>
      <c r="H5991" s="3"/>
      <c r="I5991" s="10" t="str">
        <f t="shared" si="93"/>
        <v>07313</v>
      </c>
    </row>
    <row r="5992" spans="1:9">
      <c r="A5992" s="66"/>
      <c r="C5992" s="66">
        <v>7313</v>
      </c>
      <c r="D5992" s="2" t="s">
        <v>11</v>
      </c>
      <c r="E5992" s="14" t="s">
        <v>1144</v>
      </c>
      <c r="F5992" s="69" t="s">
        <v>12</v>
      </c>
      <c r="G5992" s="3"/>
      <c r="H5992" s="3"/>
      <c r="I5992" s="10" t="str">
        <f t="shared" si="93"/>
        <v>07313</v>
      </c>
    </row>
    <row r="5993" spans="1:9">
      <c r="A5993" s="66"/>
      <c r="C5993" s="66">
        <v>7313</v>
      </c>
      <c r="D5993" s="2" t="s">
        <v>13</v>
      </c>
      <c r="E5993" s="14" t="s">
        <v>1144</v>
      </c>
      <c r="F5993" s="69" t="s">
        <v>14</v>
      </c>
      <c r="G5993" s="3">
        <v>1</v>
      </c>
      <c r="H5993" s="3"/>
      <c r="I5993" s="10" t="str">
        <f t="shared" si="93"/>
        <v>07313</v>
      </c>
    </row>
    <row r="5994" spans="1:9">
      <c r="A5994" s="66"/>
      <c r="C5994" s="66">
        <v>7313</v>
      </c>
      <c r="D5994" s="2" t="s">
        <v>15</v>
      </c>
      <c r="E5994" s="15" t="s">
        <v>1145</v>
      </c>
      <c r="F5994" s="69" t="s">
        <v>16</v>
      </c>
      <c r="G5994" s="3"/>
      <c r="H5994" s="3"/>
      <c r="I5994" s="10" t="str">
        <f t="shared" si="93"/>
        <v>07313</v>
      </c>
    </row>
    <row r="5995" spans="1:9">
      <c r="A5995" s="66"/>
      <c r="C5995" s="66">
        <v>7313</v>
      </c>
      <c r="D5995" s="2" t="s">
        <v>17</v>
      </c>
      <c r="E5995" s="14" t="s">
        <v>1144</v>
      </c>
      <c r="F5995" s="69" t="s">
        <v>18</v>
      </c>
      <c r="G5995" s="3"/>
      <c r="H5995" s="3"/>
      <c r="I5995" s="10" t="str">
        <f t="shared" si="93"/>
        <v>07313</v>
      </c>
    </row>
    <row r="5996" spans="1:9">
      <c r="A5996" s="66"/>
      <c r="C5996" s="66">
        <v>7313</v>
      </c>
      <c r="D5996" s="2" t="s">
        <v>19</v>
      </c>
      <c r="E5996" s="14" t="s">
        <v>1144</v>
      </c>
      <c r="F5996" s="69" t="s">
        <v>20</v>
      </c>
      <c r="G5996" s="3"/>
      <c r="H5996" s="3"/>
      <c r="I5996" s="10" t="str">
        <f t="shared" si="93"/>
        <v>07313</v>
      </c>
    </row>
    <row r="5997" spans="1:9">
      <c r="A5997" s="66"/>
      <c r="C5997" s="66">
        <v>7313</v>
      </c>
      <c r="D5997" s="2" t="s">
        <v>21</v>
      </c>
      <c r="E5997" s="4"/>
      <c r="F5997" s="69" t="s">
        <v>22</v>
      </c>
      <c r="G5997" s="3">
        <v>29</v>
      </c>
      <c r="H5997" s="3"/>
      <c r="I5997" s="10" t="str">
        <f t="shared" si="93"/>
        <v>07313</v>
      </c>
    </row>
    <row r="5998" spans="1:9">
      <c r="A5998" s="66"/>
      <c r="C5998" s="66">
        <v>7313</v>
      </c>
      <c r="D5998" s="2" t="s">
        <v>23</v>
      </c>
      <c r="E5998" s="17" t="s">
        <v>1147</v>
      </c>
      <c r="F5998" s="69" t="s">
        <v>24</v>
      </c>
      <c r="G5998" s="3">
        <v>2</v>
      </c>
      <c r="H5998" s="3"/>
      <c r="I5998" s="10" t="str">
        <f t="shared" si="93"/>
        <v>07313</v>
      </c>
    </row>
    <row r="5999" spans="1:9">
      <c r="A5999" s="66"/>
      <c r="C5999" s="66">
        <v>7313</v>
      </c>
      <c r="D5999" s="2" t="s">
        <v>25</v>
      </c>
      <c r="E5999" s="17" t="s">
        <v>1147</v>
      </c>
      <c r="F5999" s="69" t="s">
        <v>26</v>
      </c>
      <c r="G5999" s="3"/>
      <c r="H5999" s="3"/>
      <c r="I5999" s="10" t="str">
        <f t="shared" si="93"/>
        <v>07313</v>
      </c>
    </row>
    <row r="6000" spans="1:9">
      <c r="A6000" s="66"/>
      <c r="C6000" s="66">
        <v>7313</v>
      </c>
      <c r="D6000" s="2" t="s">
        <v>27</v>
      </c>
      <c r="E6000" s="17" t="s">
        <v>1147</v>
      </c>
      <c r="F6000" s="69" t="s">
        <v>28</v>
      </c>
      <c r="G6000" s="3"/>
      <c r="H6000" s="3"/>
      <c r="I6000" s="10" t="str">
        <f t="shared" si="93"/>
        <v>07313</v>
      </c>
    </row>
    <row r="6001" spans="1:9">
      <c r="A6001" s="66"/>
      <c r="C6001" s="66">
        <v>7313</v>
      </c>
      <c r="D6001" s="2" t="s">
        <v>29</v>
      </c>
      <c r="E6001" s="18" t="s">
        <v>1148</v>
      </c>
      <c r="F6001" s="69" t="s">
        <v>30</v>
      </c>
      <c r="G6001" s="3"/>
      <c r="H6001" s="3"/>
      <c r="I6001" s="10" t="str">
        <f t="shared" si="93"/>
        <v>07313</v>
      </c>
    </row>
    <row r="6002" spans="1:9">
      <c r="A6002" s="66"/>
      <c r="C6002" s="66">
        <v>7313</v>
      </c>
      <c r="D6002" s="2" t="s">
        <v>31</v>
      </c>
      <c r="E6002" s="18" t="s">
        <v>1148</v>
      </c>
      <c r="F6002" s="69" t="s">
        <v>32</v>
      </c>
      <c r="G6002" s="3"/>
      <c r="H6002" s="3"/>
      <c r="I6002" s="10" t="str">
        <f t="shared" si="93"/>
        <v>07313</v>
      </c>
    </row>
    <row r="6003" spans="1:9">
      <c r="A6003" s="66"/>
      <c r="C6003" s="66">
        <v>7313</v>
      </c>
      <c r="D6003" s="2" t="s">
        <v>33</v>
      </c>
      <c r="E6003" s="18" t="s">
        <v>1148</v>
      </c>
      <c r="F6003" s="69" t="s">
        <v>34</v>
      </c>
      <c r="G6003" s="3"/>
      <c r="H6003" s="3"/>
      <c r="I6003" s="10" t="str">
        <f t="shared" si="93"/>
        <v>07313</v>
      </c>
    </row>
    <row r="6004" spans="1:9">
      <c r="A6004" s="66"/>
      <c r="C6004" s="66">
        <v>7313</v>
      </c>
      <c r="D6004" s="2" t="s">
        <v>35</v>
      </c>
      <c r="E6004" s="19" t="s">
        <v>1150</v>
      </c>
      <c r="F6004" s="69" t="s">
        <v>36</v>
      </c>
      <c r="G6004" s="3"/>
      <c r="H6004" s="3"/>
      <c r="I6004" s="10" t="str">
        <f t="shared" si="93"/>
        <v>07313</v>
      </c>
    </row>
    <row r="6005" spans="1:9">
      <c r="A6005" s="66"/>
      <c r="C6005" s="66">
        <v>7313</v>
      </c>
      <c r="D6005" s="2" t="s">
        <v>37</v>
      </c>
      <c r="E6005" s="23" t="s">
        <v>1149</v>
      </c>
      <c r="F6005" s="69" t="s">
        <v>38</v>
      </c>
      <c r="G6005" s="3">
        <v>1</v>
      </c>
      <c r="H6005" s="3"/>
      <c r="I6005" s="10" t="str">
        <f t="shared" si="93"/>
        <v>07313</v>
      </c>
    </row>
    <row r="6006" spans="1:9">
      <c r="A6006" s="66"/>
      <c r="C6006" s="66">
        <v>7313</v>
      </c>
      <c r="D6006" s="2" t="s">
        <v>39</v>
      </c>
      <c r="E6006" s="23" t="s">
        <v>1149</v>
      </c>
      <c r="F6006" s="69" t="s">
        <v>40</v>
      </c>
      <c r="G6006" s="3">
        <v>4</v>
      </c>
      <c r="H6006" s="3"/>
      <c r="I6006" s="10" t="str">
        <f t="shared" si="93"/>
        <v>07313</v>
      </c>
    </row>
    <row r="6007" spans="1:9">
      <c r="A6007" s="66"/>
      <c r="C6007" s="66">
        <v>7313</v>
      </c>
      <c r="D6007" s="2" t="s">
        <v>41</v>
      </c>
      <c r="E6007" s="16" t="s">
        <v>1146</v>
      </c>
      <c r="F6007" s="69" t="s">
        <v>42</v>
      </c>
      <c r="G6007" s="3">
        <v>1</v>
      </c>
      <c r="H6007" s="3"/>
      <c r="I6007" s="10" t="str">
        <f t="shared" si="93"/>
        <v>07313</v>
      </c>
    </row>
    <row r="6008" spans="1:9">
      <c r="A6008" s="66"/>
      <c r="C6008" s="66">
        <v>7313</v>
      </c>
      <c r="D6008" s="2" t="s">
        <v>43</v>
      </c>
      <c r="E6008" s="16" t="s">
        <v>1146</v>
      </c>
      <c r="F6008" s="69" t="s">
        <v>44</v>
      </c>
      <c r="G6008" s="3"/>
      <c r="H6008" s="3"/>
      <c r="I6008" s="10" t="str">
        <f t="shared" si="93"/>
        <v>07313</v>
      </c>
    </row>
    <row r="6009" spans="1:9">
      <c r="A6009" s="66"/>
      <c r="C6009" s="66">
        <v>7313</v>
      </c>
      <c r="D6009" s="2" t="s">
        <v>45</v>
      </c>
      <c r="E6009" s="16" t="s">
        <v>1146</v>
      </c>
      <c r="F6009" s="69" t="s">
        <v>46</v>
      </c>
      <c r="G6009" s="3"/>
      <c r="H6009" s="3"/>
      <c r="I6009" s="10" t="str">
        <f t="shared" si="93"/>
        <v>07313</v>
      </c>
    </row>
    <row r="6010" spans="1:9">
      <c r="A6010" s="66"/>
      <c r="C6010" s="66">
        <v>7313</v>
      </c>
      <c r="D6010" s="2" t="s">
        <v>47</v>
      </c>
      <c r="E6010" s="16" t="s">
        <v>1146</v>
      </c>
      <c r="F6010" s="69" t="s">
        <v>48</v>
      </c>
      <c r="G6010" s="3">
        <v>4</v>
      </c>
      <c r="H6010" s="3"/>
      <c r="I6010" s="10" t="str">
        <f t="shared" si="93"/>
        <v>07313</v>
      </c>
    </row>
    <row r="6011" spans="1:9">
      <c r="A6011" s="66"/>
      <c r="C6011" s="66">
        <v>7313</v>
      </c>
      <c r="D6011" s="2" t="s">
        <v>49</v>
      </c>
      <c r="E6011" s="14" t="s">
        <v>1144</v>
      </c>
      <c r="F6011" s="69" t="s">
        <v>50</v>
      </c>
      <c r="G6011" s="3"/>
      <c r="H6011" s="3"/>
      <c r="I6011" s="10" t="str">
        <f t="shared" si="93"/>
        <v>07313</v>
      </c>
    </row>
    <row r="6012" spans="1:9">
      <c r="A6012" s="66"/>
      <c r="C6012" s="66">
        <v>7313</v>
      </c>
      <c r="D6012" s="2" t="s">
        <v>51</v>
      </c>
      <c r="E6012" s="15" t="s">
        <v>1145</v>
      </c>
      <c r="F6012" s="69" t="s">
        <v>52</v>
      </c>
      <c r="G6012" s="3">
        <v>2</v>
      </c>
      <c r="H6012" s="3"/>
      <c r="I6012" s="10" t="str">
        <f t="shared" si="93"/>
        <v>07313</v>
      </c>
    </row>
    <row r="6013" spans="1:9">
      <c r="A6013" s="66"/>
      <c r="C6013" s="66">
        <v>7313</v>
      </c>
      <c r="D6013" s="2" t="s">
        <v>53</v>
      </c>
      <c r="E6013" s="15" t="s">
        <v>1145</v>
      </c>
      <c r="F6013" s="69" t="s">
        <v>54</v>
      </c>
      <c r="G6013" s="3">
        <v>8</v>
      </c>
      <c r="H6013" s="3"/>
      <c r="I6013" s="10" t="str">
        <f t="shared" si="93"/>
        <v>07313</v>
      </c>
    </row>
    <row r="6014" spans="1:9">
      <c r="A6014" s="66"/>
      <c r="C6014" s="66">
        <v>7313</v>
      </c>
      <c r="D6014" s="2" t="s">
        <v>55</v>
      </c>
      <c r="E6014" s="21" t="s">
        <v>1152</v>
      </c>
      <c r="F6014" s="69" t="s">
        <v>56</v>
      </c>
      <c r="G6014" s="3"/>
      <c r="H6014" s="3"/>
      <c r="I6014" s="10" t="str">
        <f t="shared" si="93"/>
        <v>07313</v>
      </c>
    </row>
    <row r="6015" spans="1:9">
      <c r="A6015" s="66"/>
      <c r="C6015" s="66">
        <v>7313</v>
      </c>
      <c r="D6015" s="2" t="s">
        <v>57</v>
      </c>
      <c r="E6015" s="21" t="s">
        <v>1152</v>
      </c>
      <c r="F6015" s="69" t="s">
        <v>58</v>
      </c>
      <c r="G6015" s="3">
        <v>1</v>
      </c>
      <c r="H6015" s="3"/>
      <c r="I6015" s="10" t="str">
        <f t="shared" si="93"/>
        <v>07313</v>
      </c>
    </row>
    <row r="6016" spans="1:9">
      <c r="A6016" s="66"/>
      <c r="C6016" s="66">
        <v>7313</v>
      </c>
      <c r="D6016" s="2" t="s">
        <v>59</v>
      </c>
      <c r="E6016" s="21" t="s">
        <v>1152</v>
      </c>
      <c r="F6016" s="69" t="s">
        <v>60</v>
      </c>
      <c r="G6016" s="3">
        <v>3</v>
      </c>
      <c r="H6016" s="3"/>
      <c r="I6016" s="10" t="str">
        <f t="shared" si="93"/>
        <v>07313</v>
      </c>
    </row>
    <row r="6017" spans="1:9">
      <c r="A6017" s="66"/>
      <c r="C6017" s="66">
        <v>7313</v>
      </c>
      <c r="D6017" s="2" t="s">
        <v>61</v>
      </c>
      <c r="E6017" s="20" t="s">
        <v>1151</v>
      </c>
      <c r="F6017" s="69" t="s">
        <v>62</v>
      </c>
      <c r="G6017" s="3">
        <v>1</v>
      </c>
      <c r="H6017" s="3"/>
      <c r="I6017" s="10" t="str">
        <f t="shared" si="93"/>
        <v>07313</v>
      </c>
    </row>
    <row r="6018" spans="1:9">
      <c r="A6018" s="66"/>
      <c r="C6018" s="66">
        <v>7313</v>
      </c>
      <c r="D6018" s="2" t="s">
        <v>63</v>
      </c>
      <c r="E6018" s="20" t="s">
        <v>1151</v>
      </c>
      <c r="F6018" s="69" t="s">
        <v>64</v>
      </c>
      <c r="G6018" s="3"/>
      <c r="H6018" s="3"/>
      <c r="I6018" s="10" t="str">
        <f t="shared" si="93"/>
        <v>07313</v>
      </c>
    </row>
    <row r="6019" spans="1:9">
      <c r="A6019" s="66"/>
      <c r="C6019" s="66">
        <v>7313</v>
      </c>
      <c r="D6019" s="2" t="s">
        <v>65</v>
      </c>
      <c r="E6019" s="19" t="s">
        <v>1150</v>
      </c>
      <c r="F6019" s="69" t="s">
        <v>66</v>
      </c>
      <c r="G6019" s="3"/>
      <c r="H6019" s="3"/>
      <c r="I6019" s="10" t="str">
        <f t="shared" si="93"/>
        <v>07313</v>
      </c>
    </row>
    <row r="6020" spans="1:9">
      <c r="A6020" s="66"/>
      <c r="C6020" s="66">
        <v>7313</v>
      </c>
      <c r="D6020" s="2" t="s">
        <v>67</v>
      </c>
      <c r="E6020" s="22" t="s">
        <v>1153</v>
      </c>
      <c r="F6020" s="69" t="s">
        <v>68</v>
      </c>
      <c r="G6020" s="3">
        <v>1</v>
      </c>
      <c r="H6020" s="3"/>
      <c r="I6020" s="10" t="str">
        <f t="shared" si="93"/>
        <v>07313</v>
      </c>
    </row>
    <row r="6021" spans="1:9">
      <c r="A6021" s="66"/>
      <c r="C6021" s="66">
        <v>7313</v>
      </c>
      <c r="D6021" s="2" t="s">
        <v>69</v>
      </c>
      <c r="E6021" s="21" t="s">
        <v>1152</v>
      </c>
      <c r="F6021" s="69" t="s">
        <v>70</v>
      </c>
      <c r="G6021" s="3">
        <v>1</v>
      </c>
      <c r="H6021" s="3"/>
      <c r="I6021" s="10" t="str">
        <f t="shared" si="93"/>
        <v>07313</v>
      </c>
    </row>
    <row r="6022" spans="1:9">
      <c r="A6022" s="66"/>
      <c r="C6022" s="66">
        <v>7313</v>
      </c>
      <c r="E6022" s="71"/>
      <c r="F6022" s="69" t="s">
        <v>71</v>
      </c>
      <c r="G6022" s="3">
        <v>30</v>
      </c>
      <c r="H6022" s="3">
        <v>2708</v>
      </c>
      <c r="I6022" s="10" t="str">
        <f t="shared" si="93"/>
        <v>07313</v>
      </c>
    </row>
    <row r="6023" spans="1:9">
      <c r="A6023" s="65" t="s">
        <v>445</v>
      </c>
      <c r="B6023" s="2" t="s">
        <v>446</v>
      </c>
      <c r="C6023" s="65">
        <v>7314</v>
      </c>
      <c r="D6023" s="2" t="s">
        <v>9</v>
      </c>
      <c r="E6023" s="14" t="s">
        <v>1144</v>
      </c>
      <c r="F6023" s="69" t="s">
        <v>10</v>
      </c>
      <c r="G6023" s="3"/>
      <c r="H6023" s="3"/>
      <c r="I6023" s="10" t="str">
        <f t="shared" si="93"/>
        <v>07314</v>
      </c>
    </row>
    <row r="6024" spans="1:9">
      <c r="A6024" s="66"/>
      <c r="C6024" s="66">
        <v>7314</v>
      </c>
      <c r="D6024" s="2" t="s">
        <v>11</v>
      </c>
      <c r="E6024" s="14" t="s">
        <v>1144</v>
      </c>
      <c r="F6024" s="69" t="s">
        <v>12</v>
      </c>
      <c r="G6024" s="3"/>
      <c r="H6024" s="3"/>
      <c r="I6024" s="10" t="str">
        <f t="shared" si="93"/>
        <v>07314</v>
      </c>
    </row>
    <row r="6025" spans="1:9">
      <c r="A6025" s="66"/>
      <c r="C6025" s="66">
        <v>7314</v>
      </c>
      <c r="D6025" s="2" t="s">
        <v>13</v>
      </c>
      <c r="E6025" s="14" t="s">
        <v>1144</v>
      </c>
      <c r="F6025" s="69" t="s">
        <v>14</v>
      </c>
      <c r="G6025" s="3"/>
      <c r="H6025" s="3"/>
      <c r="I6025" s="10" t="str">
        <f t="shared" ref="I6025:I6088" si="94">IF(A6025="",I6024,A6025)</f>
        <v>07314</v>
      </c>
    </row>
    <row r="6026" spans="1:9">
      <c r="A6026" s="66"/>
      <c r="C6026" s="66">
        <v>7314</v>
      </c>
      <c r="D6026" s="2" t="s">
        <v>15</v>
      </c>
      <c r="E6026" s="15" t="s">
        <v>1145</v>
      </c>
      <c r="F6026" s="69" t="s">
        <v>16</v>
      </c>
      <c r="G6026" s="3"/>
      <c r="H6026" s="3"/>
      <c r="I6026" s="10" t="str">
        <f t="shared" si="94"/>
        <v>07314</v>
      </c>
    </row>
    <row r="6027" spans="1:9">
      <c r="A6027" s="66"/>
      <c r="C6027" s="66">
        <v>7314</v>
      </c>
      <c r="D6027" s="2" t="s">
        <v>17</v>
      </c>
      <c r="E6027" s="14" t="s">
        <v>1144</v>
      </c>
      <c r="F6027" s="69" t="s">
        <v>18</v>
      </c>
      <c r="G6027" s="3"/>
      <c r="H6027" s="3"/>
      <c r="I6027" s="10" t="str">
        <f t="shared" si="94"/>
        <v>07314</v>
      </c>
    </row>
    <row r="6028" spans="1:9">
      <c r="A6028" s="66"/>
      <c r="C6028" s="66">
        <v>7314</v>
      </c>
      <c r="D6028" s="2" t="s">
        <v>19</v>
      </c>
      <c r="E6028" s="14" t="s">
        <v>1144</v>
      </c>
      <c r="F6028" s="69" t="s">
        <v>20</v>
      </c>
      <c r="G6028" s="3"/>
      <c r="H6028" s="3"/>
      <c r="I6028" s="10" t="str">
        <f t="shared" si="94"/>
        <v>07314</v>
      </c>
    </row>
    <row r="6029" spans="1:9">
      <c r="A6029" s="66"/>
      <c r="C6029" s="66">
        <v>7314</v>
      </c>
      <c r="D6029" s="2" t="s">
        <v>21</v>
      </c>
      <c r="E6029" s="4"/>
      <c r="F6029" s="69" t="s">
        <v>22</v>
      </c>
      <c r="G6029" s="3">
        <v>55</v>
      </c>
      <c r="H6029" s="3">
        <v>44140</v>
      </c>
      <c r="I6029" s="10" t="str">
        <f t="shared" si="94"/>
        <v>07314</v>
      </c>
    </row>
    <row r="6030" spans="1:9">
      <c r="A6030" s="66"/>
      <c r="C6030" s="66">
        <v>7314</v>
      </c>
      <c r="D6030" s="2" t="s">
        <v>23</v>
      </c>
      <c r="E6030" s="17" t="s">
        <v>1147</v>
      </c>
      <c r="F6030" s="69" t="s">
        <v>24</v>
      </c>
      <c r="G6030" s="3">
        <v>4</v>
      </c>
      <c r="H6030" s="3">
        <v>533</v>
      </c>
      <c r="I6030" s="10" t="str">
        <f t="shared" si="94"/>
        <v>07314</v>
      </c>
    </row>
    <row r="6031" spans="1:9">
      <c r="A6031" s="66"/>
      <c r="C6031" s="66">
        <v>7314</v>
      </c>
      <c r="D6031" s="2" t="s">
        <v>25</v>
      </c>
      <c r="E6031" s="17" t="s">
        <v>1147</v>
      </c>
      <c r="F6031" s="69" t="s">
        <v>26</v>
      </c>
      <c r="G6031" s="3"/>
      <c r="H6031" s="3"/>
      <c r="I6031" s="10" t="str">
        <f t="shared" si="94"/>
        <v>07314</v>
      </c>
    </row>
    <row r="6032" spans="1:9">
      <c r="A6032" s="66"/>
      <c r="C6032" s="66">
        <v>7314</v>
      </c>
      <c r="D6032" s="2" t="s">
        <v>27</v>
      </c>
      <c r="E6032" s="17" t="s">
        <v>1147</v>
      </c>
      <c r="F6032" s="69" t="s">
        <v>28</v>
      </c>
      <c r="G6032" s="3"/>
      <c r="H6032" s="3"/>
      <c r="I6032" s="10" t="str">
        <f t="shared" si="94"/>
        <v>07314</v>
      </c>
    </row>
    <row r="6033" spans="1:9">
      <c r="A6033" s="66"/>
      <c r="C6033" s="66">
        <v>7314</v>
      </c>
      <c r="D6033" s="2" t="s">
        <v>29</v>
      </c>
      <c r="E6033" s="18" t="s">
        <v>1148</v>
      </c>
      <c r="F6033" s="69" t="s">
        <v>30</v>
      </c>
      <c r="G6033" s="3">
        <v>2</v>
      </c>
      <c r="H6033" s="3"/>
      <c r="I6033" s="10" t="str">
        <f t="shared" si="94"/>
        <v>07314</v>
      </c>
    </row>
    <row r="6034" spans="1:9">
      <c r="A6034" s="66"/>
      <c r="C6034" s="66">
        <v>7314</v>
      </c>
      <c r="D6034" s="2" t="s">
        <v>31</v>
      </c>
      <c r="E6034" s="18" t="s">
        <v>1148</v>
      </c>
      <c r="F6034" s="69" t="s">
        <v>32</v>
      </c>
      <c r="G6034" s="3"/>
      <c r="H6034" s="3"/>
      <c r="I6034" s="10" t="str">
        <f t="shared" si="94"/>
        <v>07314</v>
      </c>
    </row>
    <row r="6035" spans="1:9">
      <c r="A6035" s="66"/>
      <c r="C6035" s="66">
        <v>7314</v>
      </c>
      <c r="D6035" s="2" t="s">
        <v>33</v>
      </c>
      <c r="E6035" s="18" t="s">
        <v>1148</v>
      </c>
      <c r="F6035" s="69" t="s">
        <v>34</v>
      </c>
      <c r="G6035" s="3"/>
      <c r="H6035" s="3"/>
      <c r="I6035" s="10" t="str">
        <f t="shared" si="94"/>
        <v>07314</v>
      </c>
    </row>
    <row r="6036" spans="1:9">
      <c r="A6036" s="66"/>
      <c r="C6036" s="66">
        <v>7314</v>
      </c>
      <c r="D6036" s="2" t="s">
        <v>35</v>
      </c>
      <c r="E6036" s="19" t="s">
        <v>1150</v>
      </c>
      <c r="F6036" s="69" t="s">
        <v>36</v>
      </c>
      <c r="G6036" s="3"/>
      <c r="H6036" s="3"/>
      <c r="I6036" s="10" t="str">
        <f t="shared" si="94"/>
        <v>07314</v>
      </c>
    </row>
    <row r="6037" spans="1:9">
      <c r="A6037" s="66"/>
      <c r="C6037" s="66">
        <v>7314</v>
      </c>
      <c r="D6037" s="2" t="s">
        <v>37</v>
      </c>
      <c r="E6037" s="23" t="s">
        <v>1149</v>
      </c>
      <c r="F6037" s="69" t="s">
        <v>38</v>
      </c>
      <c r="G6037" s="3"/>
      <c r="H6037" s="3"/>
      <c r="I6037" s="10" t="str">
        <f t="shared" si="94"/>
        <v>07314</v>
      </c>
    </row>
    <row r="6038" spans="1:9">
      <c r="A6038" s="66"/>
      <c r="C6038" s="66">
        <v>7314</v>
      </c>
      <c r="D6038" s="2" t="s">
        <v>39</v>
      </c>
      <c r="E6038" s="23" t="s">
        <v>1149</v>
      </c>
      <c r="F6038" s="69" t="s">
        <v>40</v>
      </c>
      <c r="G6038" s="3">
        <v>3</v>
      </c>
      <c r="H6038" s="3">
        <v>373</v>
      </c>
      <c r="I6038" s="10" t="str">
        <f t="shared" si="94"/>
        <v>07314</v>
      </c>
    </row>
    <row r="6039" spans="1:9">
      <c r="A6039" s="66"/>
      <c r="C6039" s="66">
        <v>7314</v>
      </c>
      <c r="D6039" s="2" t="s">
        <v>41</v>
      </c>
      <c r="E6039" s="16" t="s">
        <v>1146</v>
      </c>
      <c r="F6039" s="69" t="s">
        <v>42</v>
      </c>
      <c r="G6039" s="3"/>
      <c r="H6039" s="3"/>
      <c r="I6039" s="10" t="str">
        <f t="shared" si="94"/>
        <v>07314</v>
      </c>
    </row>
    <row r="6040" spans="1:9">
      <c r="A6040" s="66"/>
      <c r="C6040" s="66">
        <v>7314</v>
      </c>
      <c r="D6040" s="2" t="s">
        <v>43</v>
      </c>
      <c r="E6040" s="16" t="s">
        <v>1146</v>
      </c>
      <c r="F6040" s="69" t="s">
        <v>44</v>
      </c>
      <c r="G6040" s="3">
        <v>13</v>
      </c>
      <c r="H6040" s="3"/>
      <c r="I6040" s="10" t="str">
        <f t="shared" si="94"/>
        <v>07314</v>
      </c>
    </row>
    <row r="6041" spans="1:9">
      <c r="A6041" s="66"/>
      <c r="C6041" s="66">
        <v>7314</v>
      </c>
      <c r="D6041" s="2" t="s">
        <v>45</v>
      </c>
      <c r="E6041" s="16" t="s">
        <v>1146</v>
      </c>
      <c r="F6041" s="69" t="s">
        <v>46</v>
      </c>
      <c r="G6041" s="3">
        <v>2</v>
      </c>
      <c r="H6041" s="3"/>
      <c r="I6041" s="10" t="str">
        <f t="shared" si="94"/>
        <v>07314</v>
      </c>
    </row>
    <row r="6042" spans="1:9">
      <c r="A6042" s="66"/>
      <c r="C6042" s="66">
        <v>7314</v>
      </c>
      <c r="D6042" s="2" t="s">
        <v>47</v>
      </c>
      <c r="E6042" s="16" t="s">
        <v>1146</v>
      </c>
      <c r="F6042" s="69" t="s">
        <v>48</v>
      </c>
      <c r="G6042" s="3">
        <v>1</v>
      </c>
      <c r="H6042" s="3"/>
      <c r="I6042" s="10" t="str">
        <f t="shared" si="94"/>
        <v>07314</v>
      </c>
    </row>
    <row r="6043" spans="1:9">
      <c r="A6043" s="66"/>
      <c r="C6043" s="66">
        <v>7314</v>
      </c>
      <c r="D6043" s="2" t="s">
        <v>49</v>
      </c>
      <c r="E6043" s="14" t="s">
        <v>1144</v>
      </c>
      <c r="F6043" s="69" t="s">
        <v>50</v>
      </c>
      <c r="G6043" s="3">
        <v>6</v>
      </c>
      <c r="H6043" s="3"/>
      <c r="I6043" s="10" t="str">
        <f t="shared" si="94"/>
        <v>07314</v>
      </c>
    </row>
    <row r="6044" spans="1:9">
      <c r="A6044" s="66"/>
      <c r="C6044" s="66">
        <v>7314</v>
      </c>
      <c r="D6044" s="2" t="s">
        <v>51</v>
      </c>
      <c r="E6044" s="15" t="s">
        <v>1145</v>
      </c>
      <c r="F6044" s="69" t="s">
        <v>52</v>
      </c>
      <c r="G6044" s="3">
        <v>1</v>
      </c>
      <c r="H6044" s="3"/>
      <c r="I6044" s="10" t="str">
        <f t="shared" si="94"/>
        <v>07314</v>
      </c>
    </row>
    <row r="6045" spans="1:9">
      <c r="A6045" s="66"/>
      <c r="C6045" s="66">
        <v>7314</v>
      </c>
      <c r="D6045" s="2" t="s">
        <v>53</v>
      </c>
      <c r="E6045" s="15" t="s">
        <v>1145</v>
      </c>
      <c r="F6045" s="69" t="s">
        <v>54</v>
      </c>
      <c r="G6045" s="3">
        <v>4</v>
      </c>
      <c r="H6045" s="3">
        <v>358</v>
      </c>
      <c r="I6045" s="10" t="str">
        <f t="shared" si="94"/>
        <v>07314</v>
      </c>
    </row>
    <row r="6046" spans="1:9">
      <c r="A6046" s="66"/>
      <c r="C6046" s="66">
        <v>7314</v>
      </c>
      <c r="D6046" s="2" t="s">
        <v>55</v>
      </c>
      <c r="E6046" s="21" t="s">
        <v>1152</v>
      </c>
      <c r="F6046" s="69" t="s">
        <v>56</v>
      </c>
      <c r="G6046" s="3">
        <v>1</v>
      </c>
      <c r="H6046" s="3"/>
      <c r="I6046" s="10" t="str">
        <f t="shared" si="94"/>
        <v>07314</v>
      </c>
    </row>
    <row r="6047" spans="1:9">
      <c r="A6047" s="66"/>
      <c r="C6047" s="66">
        <v>7314</v>
      </c>
      <c r="D6047" s="2" t="s">
        <v>57</v>
      </c>
      <c r="E6047" s="21" t="s">
        <v>1152</v>
      </c>
      <c r="F6047" s="69" t="s">
        <v>58</v>
      </c>
      <c r="G6047" s="3">
        <v>1</v>
      </c>
      <c r="H6047" s="3"/>
      <c r="I6047" s="10" t="str">
        <f t="shared" si="94"/>
        <v>07314</v>
      </c>
    </row>
    <row r="6048" spans="1:9">
      <c r="A6048" s="66"/>
      <c r="C6048" s="66">
        <v>7314</v>
      </c>
      <c r="D6048" s="2" t="s">
        <v>59</v>
      </c>
      <c r="E6048" s="21" t="s">
        <v>1152</v>
      </c>
      <c r="F6048" s="69" t="s">
        <v>60</v>
      </c>
      <c r="G6048" s="3">
        <v>3</v>
      </c>
      <c r="H6048" s="3"/>
      <c r="I6048" s="10" t="str">
        <f t="shared" si="94"/>
        <v>07314</v>
      </c>
    </row>
    <row r="6049" spans="1:9">
      <c r="A6049" s="66"/>
      <c r="C6049" s="66">
        <v>7314</v>
      </c>
      <c r="D6049" s="2" t="s">
        <v>61</v>
      </c>
      <c r="E6049" s="20" t="s">
        <v>1151</v>
      </c>
      <c r="F6049" s="69" t="s">
        <v>62</v>
      </c>
      <c r="G6049" s="3"/>
      <c r="H6049" s="3"/>
      <c r="I6049" s="10" t="str">
        <f t="shared" si="94"/>
        <v>07314</v>
      </c>
    </row>
    <row r="6050" spans="1:9">
      <c r="A6050" s="66"/>
      <c r="C6050" s="66">
        <v>7314</v>
      </c>
      <c r="D6050" s="2" t="s">
        <v>63</v>
      </c>
      <c r="E6050" s="20" t="s">
        <v>1151</v>
      </c>
      <c r="F6050" s="69" t="s">
        <v>64</v>
      </c>
      <c r="G6050" s="3"/>
      <c r="H6050" s="3"/>
      <c r="I6050" s="10" t="str">
        <f t="shared" si="94"/>
        <v>07314</v>
      </c>
    </row>
    <row r="6051" spans="1:9">
      <c r="A6051" s="66"/>
      <c r="C6051" s="66">
        <v>7314</v>
      </c>
      <c r="D6051" s="2" t="s">
        <v>65</v>
      </c>
      <c r="E6051" s="19" t="s">
        <v>1150</v>
      </c>
      <c r="F6051" s="69" t="s">
        <v>66</v>
      </c>
      <c r="G6051" s="3">
        <v>1</v>
      </c>
      <c r="H6051" s="3"/>
      <c r="I6051" s="10" t="str">
        <f t="shared" si="94"/>
        <v>07314</v>
      </c>
    </row>
    <row r="6052" spans="1:9">
      <c r="A6052" s="66"/>
      <c r="C6052" s="66">
        <v>7314</v>
      </c>
      <c r="D6052" s="2" t="s">
        <v>67</v>
      </c>
      <c r="E6052" s="22" t="s">
        <v>1153</v>
      </c>
      <c r="F6052" s="69" t="s">
        <v>68</v>
      </c>
      <c r="G6052" s="3">
        <v>2</v>
      </c>
      <c r="H6052" s="3"/>
      <c r="I6052" s="10" t="str">
        <f t="shared" si="94"/>
        <v>07314</v>
      </c>
    </row>
    <row r="6053" spans="1:9">
      <c r="A6053" s="66"/>
      <c r="C6053" s="66">
        <v>7314</v>
      </c>
      <c r="D6053" s="2" t="s">
        <v>69</v>
      </c>
      <c r="E6053" s="21" t="s">
        <v>1152</v>
      </c>
      <c r="F6053" s="69" t="s">
        <v>70</v>
      </c>
      <c r="G6053" s="3">
        <v>11</v>
      </c>
      <c r="H6053" s="3">
        <v>987</v>
      </c>
      <c r="I6053" s="10" t="str">
        <f t="shared" si="94"/>
        <v>07314</v>
      </c>
    </row>
    <row r="6054" spans="1:9">
      <c r="A6054" s="66"/>
      <c r="C6054" s="66">
        <v>7314</v>
      </c>
      <c r="E6054" s="71"/>
      <c r="F6054" s="69" t="s">
        <v>71</v>
      </c>
      <c r="G6054" s="3">
        <v>55</v>
      </c>
      <c r="H6054" s="3">
        <v>44140</v>
      </c>
      <c r="I6054" s="10" t="str">
        <f t="shared" si="94"/>
        <v>07314</v>
      </c>
    </row>
    <row r="6055" spans="1:9">
      <c r="A6055" s="65" t="s">
        <v>447</v>
      </c>
      <c r="B6055" s="2" t="s">
        <v>448</v>
      </c>
      <c r="C6055" s="65">
        <v>7315</v>
      </c>
      <c r="D6055" s="2" t="s">
        <v>9</v>
      </c>
      <c r="E6055" s="14" t="s">
        <v>1144</v>
      </c>
      <c r="F6055" s="69" t="s">
        <v>10</v>
      </c>
      <c r="G6055" s="3"/>
      <c r="H6055" s="3"/>
      <c r="I6055" s="10" t="str">
        <f t="shared" si="94"/>
        <v>07315</v>
      </c>
    </row>
    <row r="6056" spans="1:9">
      <c r="A6056" s="66"/>
      <c r="C6056" s="66">
        <v>7315</v>
      </c>
      <c r="D6056" s="2" t="s">
        <v>11</v>
      </c>
      <c r="E6056" s="14" t="s">
        <v>1144</v>
      </c>
      <c r="F6056" s="69" t="s">
        <v>12</v>
      </c>
      <c r="G6056" s="3"/>
      <c r="H6056" s="3"/>
      <c r="I6056" s="10" t="str">
        <f t="shared" si="94"/>
        <v>07315</v>
      </c>
    </row>
    <row r="6057" spans="1:9">
      <c r="A6057" s="66"/>
      <c r="C6057" s="66">
        <v>7315</v>
      </c>
      <c r="D6057" s="2" t="s">
        <v>13</v>
      </c>
      <c r="E6057" s="14" t="s">
        <v>1144</v>
      </c>
      <c r="F6057" s="69" t="s">
        <v>14</v>
      </c>
      <c r="G6057" s="3"/>
      <c r="H6057" s="3"/>
      <c r="I6057" s="10" t="str">
        <f t="shared" si="94"/>
        <v>07315</v>
      </c>
    </row>
    <row r="6058" spans="1:9">
      <c r="A6058" s="66"/>
      <c r="C6058" s="66">
        <v>7315</v>
      </c>
      <c r="D6058" s="2" t="s">
        <v>15</v>
      </c>
      <c r="E6058" s="15" t="s">
        <v>1145</v>
      </c>
      <c r="F6058" s="69" t="s">
        <v>16</v>
      </c>
      <c r="G6058" s="3"/>
      <c r="H6058" s="3"/>
      <c r="I6058" s="10" t="str">
        <f t="shared" si="94"/>
        <v>07315</v>
      </c>
    </row>
    <row r="6059" spans="1:9">
      <c r="A6059" s="66"/>
      <c r="C6059" s="66">
        <v>7315</v>
      </c>
      <c r="D6059" s="2" t="s">
        <v>17</v>
      </c>
      <c r="E6059" s="14" t="s">
        <v>1144</v>
      </c>
      <c r="F6059" s="69" t="s">
        <v>18</v>
      </c>
      <c r="G6059" s="3"/>
      <c r="H6059" s="3"/>
      <c r="I6059" s="10" t="str">
        <f t="shared" si="94"/>
        <v>07315</v>
      </c>
    </row>
    <row r="6060" spans="1:9">
      <c r="A6060" s="66"/>
      <c r="C6060" s="66">
        <v>7315</v>
      </c>
      <c r="D6060" s="2" t="s">
        <v>19</v>
      </c>
      <c r="E6060" s="14" t="s">
        <v>1144</v>
      </c>
      <c r="F6060" s="69" t="s">
        <v>20</v>
      </c>
      <c r="G6060" s="3"/>
      <c r="H6060" s="3"/>
      <c r="I6060" s="10" t="str">
        <f t="shared" si="94"/>
        <v>07315</v>
      </c>
    </row>
    <row r="6061" spans="1:9">
      <c r="A6061" s="66"/>
      <c r="C6061" s="66">
        <v>7315</v>
      </c>
      <c r="D6061" s="2" t="s">
        <v>21</v>
      </c>
      <c r="E6061" s="4"/>
      <c r="F6061" s="69" t="s">
        <v>22</v>
      </c>
      <c r="G6061" s="3">
        <v>45</v>
      </c>
      <c r="H6061" s="3">
        <v>7782</v>
      </c>
      <c r="I6061" s="10" t="str">
        <f t="shared" si="94"/>
        <v>07315</v>
      </c>
    </row>
    <row r="6062" spans="1:9">
      <c r="A6062" s="66"/>
      <c r="C6062" s="66">
        <v>7315</v>
      </c>
      <c r="D6062" s="2" t="s">
        <v>23</v>
      </c>
      <c r="E6062" s="17" t="s">
        <v>1147</v>
      </c>
      <c r="F6062" s="69" t="s">
        <v>24</v>
      </c>
      <c r="G6062" s="3">
        <v>3</v>
      </c>
      <c r="H6062" s="3">
        <v>473</v>
      </c>
      <c r="I6062" s="10" t="str">
        <f t="shared" si="94"/>
        <v>07315</v>
      </c>
    </row>
    <row r="6063" spans="1:9">
      <c r="A6063" s="66"/>
      <c r="C6063" s="66">
        <v>7315</v>
      </c>
      <c r="D6063" s="2" t="s">
        <v>25</v>
      </c>
      <c r="E6063" s="17" t="s">
        <v>1147</v>
      </c>
      <c r="F6063" s="69" t="s">
        <v>26</v>
      </c>
      <c r="G6063" s="3"/>
      <c r="H6063" s="3"/>
      <c r="I6063" s="10" t="str">
        <f t="shared" si="94"/>
        <v>07315</v>
      </c>
    </row>
    <row r="6064" spans="1:9">
      <c r="A6064" s="66"/>
      <c r="C6064" s="66">
        <v>7315</v>
      </c>
      <c r="D6064" s="2" t="s">
        <v>27</v>
      </c>
      <c r="E6064" s="17" t="s">
        <v>1147</v>
      </c>
      <c r="F6064" s="69" t="s">
        <v>28</v>
      </c>
      <c r="G6064" s="3"/>
      <c r="H6064" s="3"/>
      <c r="I6064" s="10" t="str">
        <f t="shared" si="94"/>
        <v>07315</v>
      </c>
    </row>
    <row r="6065" spans="1:9">
      <c r="A6065" s="66"/>
      <c r="C6065" s="66">
        <v>7315</v>
      </c>
      <c r="D6065" s="2" t="s">
        <v>29</v>
      </c>
      <c r="E6065" s="18" t="s">
        <v>1148</v>
      </c>
      <c r="F6065" s="69" t="s">
        <v>30</v>
      </c>
      <c r="G6065" s="3"/>
      <c r="H6065" s="3"/>
      <c r="I6065" s="10" t="str">
        <f t="shared" si="94"/>
        <v>07315</v>
      </c>
    </row>
    <row r="6066" spans="1:9">
      <c r="A6066" s="66"/>
      <c r="C6066" s="66">
        <v>7315</v>
      </c>
      <c r="D6066" s="2" t="s">
        <v>31</v>
      </c>
      <c r="E6066" s="18" t="s">
        <v>1148</v>
      </c>
      <c r="F6066" s="69" t="s">
        <v>32</v>
      </c>
      <c r="G6066" s="3"/>
      <c r="H6066" s="3"/>
      <c r="I6066" s="10" t="str">
        <f t="shared" si="94"/>
        <v>07315</v>
      </c>
    </row>
    <row r="6067" spans="1:9">
      <c r="A6067" s="66"/>
      <c r="C6067" s="66">
        <v>7315</v>
      </c>
      <c r="D6067" s="2" t="s">
        <v>33</v>
      </c>
      <c r="E6067" s="18" t="s">
        <v>1148</v>
      </c>
      <c r="F6067" s="69" t="s">
        <v>34</v>
      </c>
      <c r="G6067" s="3"/>
      <c r="H6067" s="3"/>
      <c r="I6067" s="10" t="str">
        <f t="shared" si="94"/>
        <v>07315</v>
      </c>
    </row>
    <row r="6068" spans="1:9">
      <c r="A6068" s="66"/>
      <c r="C6068" s="66">
        <v>7315</v>
      </c>
      <c r="D6068" s="2" t="s">
        <v>35</v>
      </c>
      <c r="E6068" s="19" t="s">
        <v>1150</v>
      </c>
      <c r="F6068" s="69" t="s">
        <v>36</v>
      </c>
      <c r="G6068" s="3"/>
      <c r="H6068" s="3"/>
      <c r="I6068" s="10" t="str">
        <f t="shared" si="94"/>
        <v>07315</v>
      </c>
    </row>
    <row r="6069" spans="1:9">
      <c r="A6069" s="66"/>
      <c r="C6069" s="66">
        <v>7315</v>
      </c>
      <c r="D6069" s="2" t="s">
        <v>37</v>
      </c>
      <c r="E6069" s="23" t="s">
        <v>1149</v>
      </c>
      <c r="F6069" s="69" t="s">
        <v>38</v>
      </c>
      <c r="G6069" s="3">
        <v>2</v>
      </c>
      <c r="H6069" s="3"/>
      <c r="I6069" s="10" t="str">
        <f t="shared" si="94"/>
        <v>07315</v>
      </c>
    </row>
    <row r="6070" spans="1:9">
      <c r="A6070" s="66"/>
      <c r="C6070" s="66">
        <v>7315</v>
      </c>
      <c r="D6070" s="2" t="s">
        <v>39</v>
      </c>
      <c r="E6070" s="23" t="s">
        <v>1149</v>
      </c>
      <c r="F6070" s="69" t="s">
        <v>40</v>
      </c>
      <c r="G6070" s="3">
        <v>1</v>
      </c>
      <c r="H6070" s="3"/>
      <c r="I6070" s="10" t="str">
        <f t="shared" si="94"/>
        <v>07315</v>
      </c>
    </row>
    <row r="6071" spans="1:9">
      <c r="A6071" s="66"/>
      <c r="C6071" s="66">
        <v>7315</v>
      </c>
      <c r="D6071" s="2" t="s">
        <v>41</v>
      </c>
      <c r="E6071" s="16" t="s">
        <v>1146</v>
      </c>
      <c r="F6071" s="69" t="s">
        <v>42</v>
      </c>
      <c r="G6071" s="3"/>
      <c r="H6071" s="3"/>
      <c r="I6071" s="10" t="str">
        <f t="shared" si="94"/>
        <v>07315</v>
      </c>
    </row>
    <row r="6072" spans="1:9">
      <c r="A6072" s="66"/>
      <c r="C6072" s="66">
        <v>7315</v>
      </c>
      <c r="D6072" s="2" t="s">
        <v>43</v>
      </c>
      <c r="E6072" s="16" t="s">
        <v>1146</v>
      </c>
      <c r="F6072" s="69" t="s">
        <v>44</v>
      </c>
      <c r="G6072" s="3">
        <v>5</v>
      </c>
      <c r="H6072" s="3"/>
      <c r="I6072" s="10" t="str">
        <f t="shared" si="94"/>
        <v>07315</v>
      </c>
    </row>
    <row r="6073" spans="1:9">
      <c r="A6073" s="66"/>
      <c r="C6073" s="66">
        <v>7315</v>
      </c>
      <c r="D6073" s="2" t="s">
        <v>45</v>
      </c>
      <c r="E6073" s="16" t="s">
        <v>1146</v>
      </c>
      <c r="F6073" s="69" t="s">
        <v>46</v>
      </c>
      <c r="G6073" s="3">
        <v>1</v>
      </c>
      <c r="H6073" s="3"/>
      <c r="I6073" s="10" t="str">
        <f t="shared" si="94"/>
        <v>07315</v>
      </c>
    </row>
    <row r="6074" spans="1:9">
      <c r="A6074" s="66"/>
      <c r="C6074" s="66">
        <v>7315</v>
      </c>
      <c r="D6074" s="2" t="s">
        <v>47</v>
      </c>
      <c r="E6074" s="16" t="s">
        <v>1146</v>
      </c>
      <c r="F6074" s="69" t="s">
        <v>48</v>
      </c>
      <c r="G6074" s="3">
        <v>2</v>
      </c>
      <c r="H6074" s="3"/>
      <c r="I6074" s="10" t="str">
        <f t="shared" si="94"/>
        <v>07315</v>
      </c>
    </row>
    <row r="6075" spans="1:9">
      <c r="A6075" s="66"/>
      <c r="C6075" s="66">
        <v>7315</v>
      </c>
      <c r="D6075" s="2" t="s">
        <v>49</v>
      </c>
      <c r="E6075" s="14" t="s">
        <v>1144</v>
      </c>
      <c r="F6075" s="69" t="s">
        <v>50</v>
      </c>
      <c r="G6075" s="3">
        <v>10</v>
      </c>
      <c r="H6075" s="3">
        <v>3676</v>
      </c>
      <c r="I6075" s="10" t="str">
        <f t="shared" si="94"/>
        <v>07315</v>
      </c>
    </row>
    <row r="6076" spans="1:9">
      <c r="A6076" s="66"/>
      <c r="C6076" s="66">
        <v>7315</v>
      </c>
      <c r="D6076" s="2" t="s">
        <v>51</v>
      </c>
      <c r="E6076" s="15" t="s">
        <v>1145</v>
      </c>
      <c r="F6076" s="69" t="s">
        <v>52</v>
      </c>
      <c r="G6076" s="3">
        <v>1</v>
      </c>
      <c r="H6076" s="3"/>
      <c r="I6076" s="10" t="str">
        <f t="shared" si="94"/>
        <v>07315</v>
      </c>
    </row>
    <row r="6077" spans="1:9">
      <c r="A6077" s="66"/>
      <c r="C6077" s="66">
        <v>7315</v>
      </c>
      <c r="D6077" s="2" t="s">
        <v>53</v>
      </c>
      <c r="E6077" s="15" t="s">
        <v>1145</v>
      </c>
      <c r="F6077" s="69" t="s">
        <v>54</v>
      </c>
      <c r="G6077" s="3">
        <v>1</v>
      </c>
      <c r="H6077" s="3"/>
      <c r="I6077" s="10" t="str">
        <f t="shared" si="94"/>
        <v>07315</v>
      </c>
    </row>
    <row r="6078" spans="1:9">
      <c r="A6078" s="66"/>
      <c r="C6078" s="66">
        <v>7315</v>
      </c>
      <c r="D6078" s="2" t="s">
        <v>55</v>
      </c>
      <c r="E6078" s="21" t="s">
        <v>1152</v>
      </c>
      <c r="F6078" s="69" t="s">
        <v>56</v>
      </c>
      <c r="G6078" s="3">
        <v>6</v>
      </c>
      <c r="H6078" s="3"/>
      <c r="I6078" s="10" t="str">
        <f t="shared" si="94"/>
        <v>07315</v>
      </c>
    </row>
    <row r="6079" spans="1:9">
      <c r="A6079" s="66"/>
      <c r="C6079" s="66">
        <v>7315</v>
      </c>
      <c r="D6079" s="2" t="s">
        <v>57</v>
      </c>
      <c r="E6079" s="21" t="s">
        <v>1152</v>
      </c>
      <c r="F6079" s="69" t="s">
        <v>58</v>
      </c>
      <c r="G6079" s="3"/>
      <c r="H6079" s="3"/>
      <c r="I6079" s="10" t="str">
        <f t="shared" si="94"/>
        <v>07315</v>
      </c>
    </row>
    <row r="6080" spans="1:9">
      <c r="A6080" s="66"/>
      <c r="C6080" s="66">
        <v>7315</v>
      </c>
      <c r="D6080" s="2" t="s">
        <v>59</v>
      </c>
      <c r="E6080" s="21" t="s">
        <v>1152</v>
      </c>
      <c r="F6080" s="69" t="s">
        <v>60</v>
      </c>
      <c r="G6080" s="3">
        <v>4</v>
      </c>
      <c r="H6080" s="3">
        <v>533</v>
      </c>
      <c r="I6080" s="10" t="str">
        <f t="shared" si="94"/>
        <v>07315</v>
      </c>
    </row>
    <row r="6081" spans="1:9">
      <c r="A6081" s="66"/>
      <c r="C6081" s="66">
        <v>7315</v>
      </c>
      <c r="D6081" s="2" t="s">
        <v>61</v>
      </c>
      <c r="E6081" s="20" t="s">
        <v>1151</v>
      </c>
      <c r="F6081" s="69" t="s">
        <v>62</v>
      </c>
      <c r="G6081" s="3"/>
      <c r="H6081" s="3"/>
      <c r="I6081" s="10" t="str">
        <f t="shared" si="94"/>
        <v>07315</v>
      </c>
    </row>
    <row r="6082" spans="1:9">
      <c r="A6082" s="66"/>
      <c r="C6082" s="66">
        <v>7315</v>
      </c>
      <c r="D6082" s="2" t="s">
        <v>63</v>
      </c>
      <c r="E6082" s="20" t="s">
        <v>1151</v>
      </c>
      <c r="F6082" s="69" t="s">
        <v>64</v>
      </c>
      <c r="G6082" s="3"/>
      <c r="H6082" s="3"/>
      <c r="I6082" s="10" t="str">
        <f t="shared" si="94"/>
        <v>07315</v>
      </c>
    </row>
    <row r="6083" spans="1:9">
      <c r="A6083" s="66"/>
      <c r="C6083" s="66">
        <v>7315</v>
      </c>
      <c r="D6083" s="2" t="s">
        <v>65</v>
      </c>
      <c r="E6083" s="19" t="s">
        <v>1150</v>
      </c>
      <c r="F6083" s="69" t="s">
        <v>66</v>
      </c>
      <c r="G6083" s="3"/>
      <c r="H6083" s="3"/>
      <c r="I6083" s="10" t="str">
        <f t="shared" si="94"/>
        <v>07315</v>
      </c>
    </row>
    <row r="6084" spans="1:9">
      <c r="A6084" s="66"/>
      <c r="C6084" s="66">
        <v>7315</v>
      </c>
      <c r="D6084" s="2" t="s">
        <v>67</v>
      </c>
      <c r="E6084" s="22" t="s">
        <v>1153</v>
      </c>
      <c r="F6084" s="69" t="s">
        <v>68</v>
      </c>
      <c r="G6084" s="3">
        <v>4</v>
      </c>
      <c r="H6084" s="3"/>
      <c r="I6084" s="10" t="str">
        <f t="shared" si="94"/>
        <v>07315</v>
      </c>
    </row>
    <row r="6085" spans="1:9">
      <c r="A6085" s="66"/>
      <c r="C6085" s="66">
        <v>7315</v>
      </c>
      <c r="D6085" s="2" t="s">
        <v>69</v>
      </c>
      <c r="E6085" s="21" t="s">
        <v>1152</v>
      </c>
      <c r="F6085" s="69" t="s">
        <v>70</v>
      </c>
      <c r="G6085" s="3">
        <v>5</v>
      </c>
      <c r="H6085" s="3">
        <v>423</v>
      </c>
      <c r="I6085" s="10" t="str">
        <f t="shared" si="94"/>
        <v>07315</v>
      </c>
    </row>
    <row r="6086" spans="1:9">
      <c r="A6086" s="66"/>
      <c r="C6086" s="66">
        <v>7315</v>
      </c>
      <c r="E6086" s="71"/>
      <c r="F6086" s="69" t="s">
        <v>71</v>
      </c>
      <c r="G6086" s="3">
        <v>45</v>
      </c>
      <c r="H6086" s="3">
        <v>7782</v>
      </c>
      <c r="I6086" s="10" t="str">
        <f t="shared" si="94"/>
        <v>07315</v>
      </c>
    </row>
    <row r="6087" spans="1:9">
      <c r="A6087" s="65" t="s">
        <v>449</v>
      </c>
      <c r="B6087" s="2" t="s">
        <v>450</v>
      </c>
      <c r="C6087" s="65">
        <v>7316</v>
      </c>
      <c r="D6087" s="2" t="s">
        <v>9</v>
      </c>
      <c r="E6087" s="14" t="s">
        <v>1144</v>
      </c>
      <c r="F6087" s="69" t="s">
        <v>10</v>
      </c>
      <c r="G6087" s="3"/>
      <c r="H6087" s="3"/>
      <c r="I6087" s="10" t="str">
        <f t="shared" si="94"/>
        <v>07316</v>
      </c>
    </row>
    <row r="6088" spans="1:9">
      <c r="A6088" s="66"/>
      <c r="C6088" s="66">
        <v>7316</v>
      </c>
      <c r="D6088" s="2" t="s">
        <v>11</v>
      </c>
      <c r="E6088" s="14" t="s">
        <v>1144</v>
      </c>
      <c r="F6088" s="69" t="s">
        <v>12</v>
      </c>
      <c r="G6088" s="3"/>
      <c r="H6088" s="3"/>
      <c r="I6088" s="10" t="str">
        <f t="shared" si="94"/>
        <v>07316</v>
      </c>
    </row>
    <row r="6089" spans="1:9">
      <c r="A6089" s="66"/>
      <c r="C6089" s="66">
        <v>7316</v>
      </c>
      <c r="D6089" s="2" t="s">
        <v>13</v>
      </c>
      <c r="E6089" s="14" t="s">
        <v>1144</v>
      </c>
      <c r="F6089" s="69" t="s">
        <v>14</v>
      </c>
      <c r="G6089" s="3"/>
      <c r="H6089" s="3"/>
      <c r="I6089" s="10" t="str">
        <f t="shared" ref="I6089:I6152" si="95">IF(A6089="",I6088,A6089)</f>
        <v>07316</v>
      </c>
    </row>
    <row r="6090" spans="1:9">
      <c r="A6090" s="66"/>
      <c r="C6090" s="66">
        <v>7316</v>
      </c>
      <c r="D6090" s="2" t="s">
        <v>15</v>
      </c>
      <c r="E6090" s="15" t="s">
        <v>1145</v>
      </c>
      <c r="F6090" s="69" t="s">
        <v>16</v>
      </c>
      <c r="G6090" s="3"/>
      <c r="H6090" s="3"/>
      <c r="I6090" s="10" t="str">
        <f t="shared" si="95"/>
        <v>07316</v>
      </c>
    </row>
    <row r="6091" spans="1:9">
      <c r="A6091" s="66"/>
      <c r="C6091" s="66">
        <v>7316</v>
      </c>
      <c r="D6091" s="2" t="s">
        <v>17</v>
      </c>
      <c r="E6091" s="14" t="s">
        <v>1144</v>
      </c>
      <c r="F6091" s="69" t="s">
        <v>18</v>
      </c>
      <c r="G6091" s="3"/>
      <c r="H6091" s="3"/>
      <c r="I6091" s="10" t="str">
        <f t="shared" si="95"/>
        <v>07316</v>
      </c>
    </row>
    <row r="6092" spans="1:9">
      <c r="A6092" s="66"/>
      <c r="C6092" s="66">
        <v>7316</v>
      </c>
      <c r="D6092" s="2" t="s">
        <v>19</v>
      </c>
      <c r="E6092" s="14" t="s">
        <v>1144</v>
      </c>
      <c r="F6092" s="69" t="s">
        <v>20</v>
      </c>
      <c r="G6092" s="3"/>
      <c r="H6092" s="3"/>
      <c r="I6092" s="10" t="str">
        <f t="shared" si="95"/>
        <v>07316</v>
      </c>
    </row>
    <row r="6093" spans="1:9">
      <c r="A6093" s="66"/>
      <c r="C6093" s="66">
        <v>7316</v>
      </c>
      <c r="D6093" s="2" t="s">
        <v>21</v>
      </c>
      <c r="E6093" s="4"/>
      <c r="F6093" s="69" t="s">
        <v>22</v>
      </c>
      <c r="G6093" s="3">
        <v>19</v>
      </c>
      <c r="H6093" s="3">
        <v>1091</v>
      </c>
      <c r="I6093" s="10" t="str">
        <f t="shared" si="95"/>
        <v>07316</v>
      </c>
    </row>
    <row r="6094" spans="1:9">
      <c r="A6094" s="66"/>
      <c r="C6094" s="66">
        <v>7316</v>
      </c>
      <c r="D6094" s="2" t="s">
        <v>23</v>
      </c>
      <c r="E6094" s="17" t="s">
        <v>1147</v>
      </c>
      <c r="F6094" s="69" t="s">
        <v>24</v>
      </c>
      <c r="G6094" s="3">
        <v>2</v>
      </c>
      <c r="H6094" s="3"/>
      <c r="I6094" s="10" t="str">
        <f t="shared" si="95"/>
        <v>07316</v>
      </c>
    </row>
    <row r="6095" spans="1:9">
      <c r="A6095" s="66"/>
      <c r="C6095" s="66">
        <v>7316</v>
      </c>
      <c r="D6095" s="2" t="s">
        <v>25</v>
      </c>
      <c r="E6095" s="17" t="s">
        <v>1147</v>
      </c>
      <c r="F6095" s="69" t="s">
        <v>26</v>
      </c>
      <c r="G6095" s="3">
        <v>1</v>
      </c>
      <c r="H6095" s="3"/>
      <c r="I6095" s="10" t="str">
        <f t="shared" si="95"/>
        <v>07316</v>
      </c>
    </row>
    <row r="6096" spans="1:9">
      <c r="A6096" s="66"/>
      <c r="C6096" s="66">
        <v>7316</v>
      </c>
      <c r="D6096" s="2" t="s">
        <v>27</v>
      </c>
      <c r="E6096" s="17" t="s">
        <v>1147</v>
      </c>
      <c r="F6096" s="69" t="s">
        <v>28</v>
      </c>
      <c r="G6096" s="3"/>
      <c r="H6096" s="3"/>
      <c r="I6096" s="10" t="str">
        <f t="shared" si="95"/>
        <v>07316</v>
      </c>
    </row>
    <row r="6097" spans="1:9">
      <c r="A6097" s="66"/>
      <c r="C6097" s="66">
        <v>7316</v>
      </c>
      <c r="D6097" s="2" t="s">
        <v>29</v>
      </c>
      <c r="E6097" s="18" t="s">
        <v>1148</v>
      </c>
      <c r="F6097" s="69" t="s">
        <v>30</v>
      </c>
      <c r="G6097" s="3">
        <v>1</v>
      </c>
      <c r="H6097" s="3"/>
      <c r="I6097" s="10" t="str">
        <f t="shared" si="95"/>
        <v>07316</v>
      </c>
    </row>
    <row r="6098" spans="1:9">
      <c r="A6098" s="66"/>
      <c r="C6098" s="66">
        <v>7316</v>
      </c>
      <c r="D6098" s="2" t="s">
        <v>31</v>
      </c>
      <c r="E6098" s="18" t="s">
        <v>1148</v>
      </c>
      <c r="F6098" s="69" t="s">
        <v>32</v>
      </c>
      <c r="G6098" s="3"/>
      <c r="H6098" s="3"/>
      <c r="I6098" s="10" t="str">
        <f t="shared" si="95"/>
        <v>07316</v>
      </c>
    </row>
    <row r="6099" spans="1:9">
      <c r="A6099" s="66"/>
      <c r="C6099" s="66">
        <v>7316</v>
      </c>
      <c r="D6099" s="2" t="s">
        <v>33</v>
      </c>
      <c r="E6099" s="18" t="s">
        <v>1148</v>
      </c>
      <c r="F6099" s="69" t="s">
        <v>34</v>
      </c>
      <c r="G6099" s="3"/>
      <c r="H6099" s="3"/>
      <c r="I6099" s="10" t="str">
        <f t="shared" si="95"/>
        <v>07316</v>
      </c>
    </row>
    <row r="6100" spans="1:9">
      <c r="A6100" s="66"/>
      <c r="C6100" s="66">
        <v>7316</v>
      </c>
      <c r="D6100" s="2" t="s">
        <v>35</v>
      </c>
      <c r="E6100" s="19" t="s">
        <v>1150</v>
      </c>
      <c r="F6100" s="69" t="s">
        <v>36</v>
      </c>
      <c r="G6100" s="3"/>
      <c r="H6100" s="3"/>
      <c r="I6100" s="10" t="str">
        <f t="shared" si="95"/>
        <v>07316</v>
      </c>
    </row>
    <row r="6101" spans="1:9">
      <c r="A6101" s="66"/>
      <c r="C6101" s="66">
        <v>7316</v>
      </c>
      <c r="D6101" s="2" t="s">
        <v>37</v>
      </c>
      <c r="E6101" s="23" t="s">
        <v>1149</v>
      </c>
      <c r="F6101" s="69" t="s">
        <v>38</v>
      </c>
      <c r="G6101" s="3">
        <v>1</v>
      </c>
      <c r="H6101" s="3"/>
      <c r="I6101" s="10" t="str">
        <f t="shared" si="95"/>
        <v>07316</v>
      </c>
    </row>
    <row r="6102" spans="1:9">
      <c r="A6102" s="66"/>
      <c r="C6102" s="66">
        <v>7316</v>
      </c>
      <c r="D6102" s="2" t="s">
        <v>39</v>
      </c>
      <c r="E6102" s="23" t="s">
        <v>1149</v>
      </c>
      <c r="F6102" s="69" t="s">
        <v>40</v>
      </c>
      <c r="G6102" s="3">
        <v>1</v>
      </c>
      <c r="H6102" s="3"/>
      <c r="I6102" s="10" t="str">
        <f t="shared" si="95"/>
        <v>07316</v>
      </c>
    </row>
    <row r="6103" spans="1:9">
      <c r="A6103" s="66"/>
      <c r="C6103" s="66">
        <v>7316</v>
      </c>
      <c r="D6103" s="2" t="s">
        <v>41</v>
      </c>
      <c r="E6103" s="16" t="s">
        <v>1146</v>
      </c>
      <c r="F6103" s="69" t="s">
        <v>42</v>
      </c>
      <c r="G6103" s="3"/>
      <c r="H6103" s="3"/>
      <c r="I6103" s="10" t="str">
        <f t="shared" si="95"/>
        <v>07316</v>
      </c>
    </row>
    <row r="6104" spans="1:9">
      <c r="A6104" s="66"/>
      <c r="C6104" s="66">
        <v>7316</v>
      </c>
      <c r="D6104" s="2" t="s">
        <v>43</v>
      </c>
      <c r="E6104" s="16" t="s">
        <v>1146</v>
      </c>
      <c r="F6104" s="69" t="s">
        <v>44</v>
      </c>
      <c r="G6104" s="3">
        <v>1</v>
      </c>
      <c r="H6104" s="3"/>
      <c r="I6104" s="10" t="str">
        <f t="shared" si="95"/>
        <v>07316</v>
      </c>
    </row>
    <row r="6105" spans="1:9">
      <c r="A6105" s="66"/>
      <c r="C6105" s="66">
        <v>7316</v>
      </c>
      <c r="D6105" s="2" t="s">
        <v>45</v>
      </c>
      <c r="E6105" s="16" t="s">
        <v>1146</v>
      </c>
      <c r="F6105" s="69" t="s">
        <v>46</v>
      </c>
      <c r="G6105" s="3"/>
      <c r="H6105" s="3"/>
      <c r="I6105" s="10" t="str">
        <f t="shared" si="95"/>
        <v>07316</v>
      </c>
    </row>
    <row r="6106" spans="1:9">
      <c r="A6106" s="66"/>
      <c r="C6106" s="66">
        <v>7316</v>
      </c>
      <c r="D6106" s="2" t="s">
        <v>47</v>
      </c>
      <c r="E6106" s="16" t="s">
        <v>1146</v>
      </c>
      <c r="F6106" s="69" t="s">
        <v>48</v>
      </c>
      <c r="G6106" s="3">
        <v>1</v>
      </c>
      <c r="H6106" s="3"/>
      <c r="I6106" s="10" t="str">
        <f t="shared" si="95"/>
        <v>07316</v>
      </c>
    </row>
    <row r="6107" spans="1:9">
      <c r="A6107" s="66"/>
      <c r="C6107" s="66">
        <v>7316</v>
      </c>
      <c r="D6107" s="2" t="s">
        <v>49</v>
      </c>
      <c r="E6107" s="14" t="s">
        <v>1144</v>
      </c>
      <c r="F6107" s="69" t="s">
        <v>50</v>
      </c>
      <c r="G6107" s="3">
        <v>3</v>
      </c>
      <c r="H6107" s="3">
        <v>9</v>
      </c>
      <c r="I6107" s="10" t="str">
        <f t="shared" si="95"/>
        <v>07316</v>
      </c>
    </row>
    <row r="6108" spans="1:9">
      <c r="A6108" s="66"/>
      <c r="C6108" s="66">
        <v>7316</v>
      </c>
      <c r="D6108" s="2" t="s">
        <v>51</v>
      </c>
      <c r="E6108" s="15" t="s">
        <v>1145</v>
      </c>
      <c r="F6108" s="69" t="s">
        <v>52</v>
      </c>
      <c r="G6108" s="3"/>
      <c r="H6108" s="3"/>
      <c r="I6108" s="10" t="str">
        <f t="shared" si="95"/>
        <v>07316</v>
      </c>
    </row>
    <row r="6109" spans="1:9">
      <c r="A6109" s="66"/>
      <c r="C6109" s="66">
        <v>7316</v>
      </c>
      <c r="D6109" s="2" t="s">
        <v>53</v>
      </c>
      <c r="E6109" s="15" t="s">
        <v>1145</v>
      </c>
      <c r="F6109" s="69" t="s">
        <v>54</v>
      </c>
      <c r="G6109" s="3">
        <v>2</v>
      </c>
      <c r="H6109" s="3"/>
      <c r="I6109" s="10" t="str">
        <f t="shared" si="95"/>
        <v>07316</v>
      </c>
    </row>
    <row r="6110" spans="1:9">
      <c r="A6110" s="66"/>
      <c r="C6110" s="66">
        <v>7316</v>
      </c>
      <c r="D6110" s="2" t="s">
        <v>55</v>
      </c>
      <c r="E6110" s="21" t="s">
        <v>1152</v>
      </c>
      <c r="F6110" s="69" t="s">
        <v>56</v>
      </c>
      <c r="G6110" s="3">
        <v>1</v>
      </c>
      <c r="H6110" s="3"/>
      <c r="I6110" s="10" t="str">
        <f t="shared" si="95"/>
        <v>07316</v>
      </c>
    </row>
    <row r="6111" spans="1:9">
      <c r="A6111" s="66"/>
      <c r="C6111" s="66">
        <v>7316</v>
      </c>
      <c r="D6111" s="2" t="s">
        <v>57</v>
      </c>
      <c r="E6111" s="21" t="s">
        <v>1152</v>
      </c>
      <c r="F6111" s="69" t="s">
        <v>58</v>
      </c>
      <c r="G6111" s="3">
        <v>1</v>
      </c>
      <c r="H6111" s="3"/>
      <c r="I6111" s="10" t="str">
        <f t="shared" si="95"/>
        <v>07316</v>
      </c>
    </row>
    <row r="6112" spans="1:9">
      <c r="A6112" s="66"/>
      <c r="C6112" s="66">
        <v>7316</v>
      </c>
      <c r="D6112" s="2" t="s">
        <v>59</v>
      </c>
      <c r="E6112" s="21" t="s">
        <v>1152</v>
      </c>
      <c r="F6112" s="69" t="s">
        <v>60</v>
      </c>
      <c r="G6112" s="3"/>
      <c r="H6112" s="3"/>
      <c r="I6112" s="10" t="str">
        <f t="shared" si="95"/>
        <v>07316</v>
      </c>
    </row>
    <row r="6113" spans="1:9">
      <c r="A6113" s="66"/>
      <c r="C6113" s="66">
        <v>7316</v>
      </c>
      <c r="D6113" s="2" t="s">
        <v>61</v>
      </c>
      <c r="E6113" s="20" t="s">
        <v>1151</v>
      </c>
      <c r="F6113" s="69" t="s">
        <v>62</v>
      </c>
      <c r="G6113" s="3">
        <v>2</v>
      </c>
      <c r="H6113" s="3"/>
      <c r="I6113" s="10" t="str">
        <f t="shared" si="95"/>
        <v>07316</v>
      </c>
    </row>
    <row r="6114" spans="1:9">
      <c r="A6114" s="66"/>
      <c r="C6114" s="66">
        <v>7316</v>
      </c>
      <c r="D6114" s="2" t="s">
        <v>63</v>
      </c>
      <c r="E6114" s="20" t="s">
        <v>1151</v>
      </c>
      <c r="F6114" s="69" t="s">
        <v>64</v>
      </c>
      <c r="G6114" s="3"/>
      <c r="H6114" s="3"/>
      <c r="I6114" s="10" t="str">
        <f t="shared" si="95"/>
        <v>07316</v>
      </c>
    </row>
    <row r="6115" spans="1:9">
      <c r="A6115" s="66"/>
      <c r="C6115" s="66">
        <v>7316</v>
      </c>
      <c r="D6115" s="2" t="s">
        <v>65</v>
      </c>
      <c r="E6115" s="19" t="s">
        <v>1150</v>
      </c>
      <c r="F6115" s="69" t="s">
        <v>66</v>
      </c>
      <c r="G6115" s="3"/>
      <c r="H6115" s="3"/>
      <c r="I6115" s="10" t="str">
        <f t="shared" si="95"/>
        <v>07316</v>
      </c>
    </row>
    <row r="6116" spans="1:9">
      <c r="A6116" s="66"/>
      <c r="C6116" s="66">
        <v>7316</v>
      </c>
      <c r="D6116" s="2" t="s">
        <v>67</v>
      </c>
      <c r="E6116" s="22" t="s">
        <v>1153</v>
      </c>
      <c r="F6116" s="69" t="s">
        <v>68</v>
      </c>
      <c r="G6116" s="3"/>
      <c r="H6116" s="3"/>
      <c r="I6116" s="10" t="str">
        <f t="shared" si="95"/>
        <v>07316</v>
      </c>
    </row>
    <row r="6117" spans="1:9">
      <c r="A6117" s="66"/>
      <c r="C6117" s="66">
        <v>7316</v>
      </c>
      <c r="D6117" s="2" t="s">
        <v>69</v>
      </c>
      <c r="E6117" s="21" t="s">
        <v>1152</v>
      </c>
      <c r="F6117" s="69" t="s">
        <v>70</v>
      </c>
      <c r="G6117" s="3">
        <v>2</v>
      </c>
      <c r="H6117" s="3"/>
      <c r="I6117" s="10" t="str">
        <f t="shared" si="95"/>
        <v>07316</v>
      </c>
    </row>
    <row r="6118" spans="1:9">
      <c r="A6118" s="66"/>
      <c r="C6118" s="66">
        <v>7316</v>
      </c>
      <c r="E6118" s="71"/>
      <c r="F6118" s="69" t="s">
        <v>71</v>
      </c>
      <c r="G6118" s="3">
        <v>19</v>
      </c>
      <c r="H6118" s="3">
        <v>1091</v>
      </c>
      <c r="I6118" s="10" t="str">
        <f t="shared" si="95"/>
        <v>07316</v>
      </c>
    </row>
    <row r="6119" spans="1:9">
      <c r="A6119" s="65" t="s">
        <v>451</v>
      </c>
      <c r="B6119" s="2" t="s">
        <v>452</v>
      </c>
      <c r="C6119" s="65">
        <v>7317</v>
      </c>
      <c r="D6119" s="2" t="s">
        <v>9</v>
      </c>
      <c r="E6119" s="14" t="s">
        <v>1144</v>
      </c>
      <c r="F6119" s="69" t="s">
        <v>10</v>
      </c>
      <c r="G6119" s="3"/>
      <c r="H6119" s="3"/>
      <c r="I6119" s="10" t="str">
        <f t="shared" si="95"/>
        <v>07317</v>
      </c>
    </row>
    <row r="6120" spans="1:9">
      <c r="A6120" s="66"/>
      <c r="C6120" s="66">
        <v>7317</v>
      </c>
      <c r="D6120" s="2" t="s">
        <v>11</v>
      </c>
      <c r="E6120" s="14" t="s">
        <v>1144</v>
      </c>
      <c r="F6120" s="69" t="s">
        <v>12</v>
      </c>
      <c r="G6120" s="3"/>
      <c r="H6120" s="3"/>
      <c r="I6120" s="10" t="str">
        <f t="shared" si="95"/>
        <v>07317</v>
      </c>
    </row>
    <row r="6121" spans="1:9">
      <c r="A6121" s="66"/>
      <c r="C6121" s="66">
        <v>7317</v>
      </c>
      <c r="D6121" s="2" t="s">
        <v>13</v>
      </c>
      <c r="E6121" s="14" t="s">
        <v>1144</v>
      </c>
      <c r="F6121" s="69" t="s">
        <v>14</v>
      </c>
      <c r="G6121" s="3"/>
      <c r="H6121" s="3"/>
      <c r="I6121" s="10" t="str">
        <f t="shared" si="95"/>
        <v>07317</v>
      </c>
    </row>
    <row r="6122" spans="1:9">
      <c r="A6122" s="66"/>
      <c r="C6122" s="66">
        <v>7317</v>
      </c>
      <c r="D6122" s="2" t="s">
        <v>15</v>
      </c>
      <c r="E6122" s="15" t="s">
        <v>1145</v>
      </c>
      <c r="F6122" s="69" t="s">
        <v>16</v>
      </c>
      <c r="G6122" s="3"/>
      <c r="H6122" s="3"/>
      <c r="I6122" s="10" t="str">
        <f t="shared" si="95"/>
        <v>07317</v>
      </c>
    </row>
    <row r="6123" spans="1:9">
      <c r="A6123" s="66"/>
      <c r="C6123" s="66">
        <v>7317</v>
      </c>
      <c r="D6123" s="2" t="s">
        <v>17</v>
      </c>
      <c r="E6123" s="14" t="s">
        <v>1144</v>
      </c>
      <c r="F6123" s="69" t="s">
        <v>18</v>
      </c>
      <c r="G6123" s="3"/>
      <c r="H6123" s="3"/>
      <c r="I6123" s="10" t="str">
        <f t="shared" si="95"/>
        <v>07317</v>
      </c>
    </row>
    <row r="6124" spans="1:9">
      <c r="A6124" s="66"/>
      <c r="C6124" s="66">
        <v>7317</v>
      </c>
      <c r="D6124" s="2" t="s">
        <v>19</v>
      </c>
      <c r="E6124" s="14" t="s">
        <v>1144</v>
      </c>
      <c r="F6124" s="69" t="s">
        <v>20</v>
      </c>
      <c r="G6124" s="3"/>
      <c r="H6124" s="3"/>
      <c r="I6124" s="10" t="str">
        <f t="shared" si="95"/>
        <v>07317</v>
      </c>
    </row>
    <row r="6125" spans="1:9">
      <c r="A6125" s="66"/>
      <c r="C6125" s="66">
        <v>7317</v>
      </c>
      <c r="D6125" s="2" t="s">
        <v>21</v>
      </c>
      <c r="E6125" s="4"/>
      <c r="F6125" s="69" t="s">
        <v>22</v>
      </c>
      <c r="G6125" s="3">
        <v>30</v>
      </c>
      <c r="H6125" s="3">
        <v>4156</v>
      </c>
      <c r="I6125" s="10" t="str">
        <f t="shared" si="95"/>
        <v>07317</v>
      </c>
    </row>
    <row r="6126" spans="1:9">
      <c r="A6126" s="66"/>
      <c r="C6126" s="66">
        <v>7317</v>
      </c>
      <c r="D6126" s="2" t="s">
        <v>23</v>
      </c>
      <c r="E6126" s="17" t="s">
        <v>1147</v>
      </c>
      <c r="F6126" s="69" t="s">
        <v>24</v>
      </c>
      <c r="G6126" s="3">
        <v>2</v>
      </c>
      <c r="H6126" s="3"/>
      <c r="I6126" s="10" t="str">
        <f t="shared" si="95"/>
        <v>07317</v>
      </c>
    </row>
    <row r="6127" spans="1:9">
      <c r="A6127" s="66"/>
      <c r="C6127" s="66">
        <v>7317</v>
      </c>
      <c r="D6127" s="2" t="s">
        <v>25</v>
      </c>
      <c r="E6127" s="17" t="s">
        <v>1147</v>
      </c>
      <c r="F6127" s="69" t="s">
        <v>26</v>
      </c>
      <c r="G6127" s="3">
        <v>1</v>
      </c>
      <c r="H6127" s="3"/>
      <c r="I6127" s="10" t="str">
        <f t="shared" si="95"/>
        <v>07317</v>
      </c>
    </row>
    <row r="6128" spans="1:9">
      <c r="A6128" s="66"/>
      <c r="C6128" s="66">
        <v>7317</v>
      </c>
      <c r="D6128" s="2" t="s">
        <v>27</v>
      </c>
      <c r="E6128" s="17" t="s">
        <v>1147</v>
      </c>
      <c r="F6128" s="69" t="s">
        <v>28</v>
      </c>
      <c r="G6128" s="3"/>
      <c r="H6128" s="3"/>
      <c r="I6128" s="10" t="str">
        <f t="shared" si="95"/>
        <v>07317</v>
      </c>
    </row>
    <row r="6129" spans="1:9">
      <c r="A6129" s="66"/>
      <c r="C6129" s="66">
        <v>7317</v>
      </c>
      <c r="D6129" s="2" t="s">
        <v>29</v>
      </c>
      <c r="E6129" s="18" t="s">
        <v>1148</v>
      </c>
      <c r="F6129" s="69" t="s">
        <v>30</v>
      </c>
      <c r="G6129" s="3">
        <v>2</v>
      </c>
      <c r="H6129" s="3"/>
      <c r="I6129" s="10" t="str">
        <f t="shared" si="95"/>
        <v>07317</v>
      </c>
    </row>
    <row r="6130" spans="1:9">
      <c r="A6130" s="66"/>
      <c r="C6130" s="66">
        <v>7317</v>
      </c>
      <c r="D6130" s="2" t="s">
        <v>31</v>
      </c>
      <c r="E6130" s="18" t="s">
        <v>1148</v>
      </c>
      <c r="F6130" s="69" t="s">
        <v>32</v>
      </c>
      <c r="G6130" s="3"/>
      <c r="H6130" s="3"/>
      <c r="I6130" s="10" t="str">
        <f t="shared" si="95"/>
        <v>07317</v>
      </c>
    </row>
    <row r="6131" spans="1:9">
      <c r="A6131" s="66"/>
      <c r="C6131" s="66">
        <v>7317</v>
      </c>
      <c r="D6131" s="2" t="s">
        <v>33</v>
      </c>
      <c r="E6131" s="18" t="s">
        <v>1148</v>
      </c>
      <c r="F6131" s="69" t="s">
        <v>34</v>
      </c>
      <c r="G6131" s="3">
        <v>10</v>
      </c>
      <c r="H6131" s="3"/>
      <c r="I6131" s="10" t="str">
        <f t="shared" si="95"/>
        <v>07317</v>
      </c>
    </row>
    <row r="6132" spans="1:9">
      <c r="A6132" s="66"/>
      <c r="C6132" s="66">
        <v>7317</v>
      </c>
      <c r="D6132" s="2" t="s">
        <v>35</v>
      </c>
      <c r="E6132" s="19" t="s">
        <v>1150</v>
      </c>
      <c r="F6132" s="69" t="s">
        <v>36</v>
      </c>
      <c r="G6132" s="3"/>
      <c r="H6132" s="3"/>
      <c r="I6132" s="10" t="str">
        <f t="shared" si="95"/>
        <v>07317</v>
      </c>
    </row>
    <row r="6133" spans="1:9">
      <c r="A6133" s="66"/>
      <c r="C6133" s="66">
        <v>7317</v>
      </c>
      <c r="D6133" s="2" t="s">
        <v>37</v>
      </c>
      <c r="E6133" s="23" t="s">
        <v>1149</v>
      </c>
      <c r="F6133" s="69" t="s">
        <v>38</v>
      </c>
      <c r="G6133" s="3"/>
      <c r="H6133" s="3"/>
      <c r="I6133" s="10" t="str">
        <f t="shared" si="95"/>
        <v>07317</v>
      </c>
    </row>
    <row r="6134" spans="1:9">
      <c r="A6134" s="66"/>
      <c r="C6134" s="66">
        <v>7317</v>
      </c>
      <c r="D6134" s="2" t="s">
        <v>39</v>
      </c>
      <c r="E6134" s="23" t="s">
        <v>1149</v>
      </c>
      <c r="F6134" s="69" t="s">
        <v>40</v>
      </c>
      <c r="G6134" s="3"/>
      <c r="H6134" s="3"/>
      <c r="I6134" s="10" t="str">
        <f t="shared" si="95"/>
        <v>07317</v>
      </c>
    </row>
    <row r="6135" spans="1:9">
      <c r="A6135" s="66"/>
      <c r="C6135" s="66">
        <v>7317</v>
      </c>
      <c r="D6135" s="2" t="s">
        <v>41</v>
      </c>
      <c r="E6135" s="16" t="s">
        <v>1146</v>
      </c>
      <c r="F6135" s="69" t="s">
        <v>42</v>
      </c>
      <c r="G6135" s="3"/>
      <c r="H6135" s="3"/>
      <c r="I6135" s="10" t="str">
        <f t="shared" si="95"/>
        <v>07317</v>
      </c>
    </row>
    <row r="6136" spans="1:9">
      <c r="A6136" s="66"/>
      <c r="C6136" s="66">
        <v>7317</v>
      </c>
      <c r="D6136" s="2" t="s">
        <v>43</v>
      </c>
      <c r="E6136" s="16" t="s">
        <v>1146</v>
      </c>
      <c r="F6136" s="69" t="s">
        <v>44</v>
      </c>
      <c r="G6136" s="3">
        <v>2</v>
      </c>
      <c r="H6136" s="3"/>
      <c r="I6136" s="10" t="str">
        <f t="shared" si="95"/>
        <v>07317</v>
      </c>
    </row>
    <row r="6137" spans="1:9">
      <c r="A6137" s="66"/>
      <c r="C6137" s="66">
        <v>7317</v>
      </c>
      <c r="D6137" s="2" t="s">
        <v>45</v>
      </c>
      <c r="E6137" s="16" t="s">
        <v>1146</v>
      </c>
      <c r="F6137" s="69" t="s">
        <v>46</v>
      </c>
      <c r="G6137" s="3"/>
      <c r="H6137" s="3"/>
      <c r="I6137" s="10" t="str">
        <f t="shared" si="95"/>
        <v>07317</v>
      </c>
    </row>
    <row r="6138" spans="1:9">
      <c r="A6138" s="66"/>
      <c r="C6138" s="66">
        <v>7317</v>
      </c>
      <c r="D6138" s="2" t="s">
        <v>47</v>
      </c>
      <c r="E6138" s="16" t="s">
        <v>1146</v>
      </c>
      <c r="F6138" s="69" t="s">
        <v>48</v>
      </c>
      <c r="G6138" s="3">
        <v>4</v>
      </c>
      <c r="H6138" s="3">
        <v>1451</v>
      </c>
      <c r="I6138" s="10" t="str">
        <f t="shared" si="95"/>
        <v>07317</v>
      </c>
    </row>
    <row r="6139" spans="1:9">
      <c r="A6139" s="66"/>
      <c r="C6139" s="66">
        <v>7317</v>
      </c>
      <c r="D6139" s="2" t="s">
        <v>49</v>
      </c>
      <c r="E6139" s="14" t="s">
        <v>1144</v>
      </c>
      <c r="F6139" s="69" t="s">
        <v>50</v>
      </c>
      <c r="G6139" s="3"/>
      <c r="H6139" s="3"/>
      <c r="I6139" s="10" t="str">
        <f t="shared" si="95"/>
        <v>07317</v>
      </c>
    </row>
    <row r="6140" spans="1:9">
      <c r="A6140" s="66"/>
      <c r="C6140" s="66">
        <v>7317</v>
      </c>
      <c r="D6140" s="2" t="s">
        <v>51</v>
      </c>
      <c r="E6140" s="15" t="s">
        <v>1145</v>
      </c>
      <c r="F6140" s="69" t="s">
        <v>52</v>
      </c>
      <c r="G6140" s="3"/>
      <c r="H6140" s="3"/>
      <c r="I6140" s="10" t="str">
        <f t="shared" si="95"/>
        <v>07317</v>
      </c>
    </row>
    <row r="6141" spans="1:9">
      <c r="A6141" s="66"/>
      <c r="C6141" s="66">
        <v>7317</v>
      </c>
      <c r="D6141" s="2" t="s">
        <v>53</v>
      </c>
      <c r="E6141" s="15" t="s">
        <v>1145</v>
      </c>
      <c r="F6141" s="69" t="s">
        <v>54</v>
      </c>
      <c r="G6141" s="3"/>
      <c r="H6141" s="3"/>
      <c r="I6141" s="10" t="str">
        <f t="shared" si="95"/>
        <v>07317</v>
      </c>
    </row>
    <row r="6142" spans="1:9">
      <c r="A6142" s="66"/>
      <c r="C6142" s="66">
        <v>7317</v>
      </c>
      <c r="D6142" s="2" t="s">
        <v>55</v>
      </c>
      <c r="E6142" s="21" t="s">
        <v>1152</v>
      </c>
      <c r="F6142" s="69" t="s">
        <v>56</v>
      </c>
      <c r="G6142" s="3"/>
      <c r="H6142" s="3"/>
      <c r="I6142" s="10" t="str">
        <f t="shared" si="95"/>
        <v>07317</v>
      </c>
    </row>
    <row r="6143" spans="1:9">
      <c r="A6143" s="66"/>
      <c r="C6143" s="66">
        <v>7317</v>
      </c>
      <c r="D6143" s="2" t="s">
        <v>57</v>
      </c>
      <c r="E6143" s="21" t="s">
        <v>1152</v>
      </c>
      <c r="F6143" s="69" t="s">
        <v>58</v>
      </c>
      <c r="G6143" s="3">
        <v>1</v>
      </c>
      <c r="H6143" s="3"/>
      <c r="I6143" s="10" t="str">
        <f t="shared" si="95"/>
        <v>07317</v>
      </c>
    </row>
    <row r="6144" spans="1:9">
      <c r="A6144" s="66"/>
      <c r="C6144" s="66">
        <v>7317</v>
      </c>
      <c r="D6144" s="2" t="s">
        <v>59</v>
      </c>
      <c r="E6144" s="21" t="s">
        <v>1152</v>
      </c>
      <c r="F6144" s="69" t="s">
        <v>60</v>
      </c>
      <c r="G6144" s="3">
        <v>5</v>
      </c>
      <c r="H6144" s="3">
        <v>870</v>
      </c>
      <c r="I6144" s="10" t="str">
        <f t="shared" si="95"/>
        <v>07317</v>
      </c>
    </row>
    <row r="6145" spans="1:9">
      <c r="A6145" s="66"/>
      <c r="C6145" s="66">
        <v>7317</v>
      </c>
      <c r="D6145" s="2" t="s">
        <v>61</v>
      </c>
      <c r="E6145" s="20" t="s">
        <v>1151</v>
      </c>
      <c r="F6145" s="69" t="s">
        <v>62</v>
      </c>
      <c r="G6145" s="3"/>
      <c r="H6145" s="3"/>
      <c r="I6145" s="10" t="str">
        <f t="shared" si="95"/>
        <v>07317</v>
      </c>
    </row>
    <row r="6146" spans="1:9">
      <c r="A6146" s="66"/>
      <c r="C6146" s="66">
        <v>7317</v>
      </c>
      <c r="D6146" s="2" t="s">
        <v>63</v>
      </c>
      <c r="E6146" s="20" t="s">
        <v>1151</v>
      </c>
      <c r="F6146" s="69" t="s">
        <v>64</v>
      </c>
      <c r="G6146" s="3">
        <v>1</v>
      </c>
      <c r="H6146" s="3"/>
      <c r="I6146" s="10" t="str">
        <f t="shared" si="95"/>
        <v>07317</v>
      </c>
    </row>
    <row r="6147" spans="1:9">
      <c r="A6147" s="66"/>
      <c r="C6147" s="66">
        <v>7317</v>
      </c>
      <c r="D6147" s="2" t="s">
        <v>65</v>
      </c>
      <c r="E6147" s="19" t="s">
        <v>1150</v>
      </c>
      <c r="F6147" s="69" t="s">
        <v>66</v>
      </c>
      <c r="G6147" s="3"/>
      <c r="H6147" s="3"/>
      <c r="I6147" s="10" t="str">
        <f t="shared" si="95"/>
        <v>07317</v>
      </c>
    </row>
    <row r="6148" spans="1:9">
      <c r="A6148" s="66"/>
      <c r="C6148" s="66">
        <v>7317</v>
      </c>
      <c r="D6148" s="2" t="s">
        <v>67</v>
      </c>
      <c r="E6148" s="22" t="s">
        <v>1153</v>
      </c>
      <c r="F6148" s="69" t="s">
        <v>68</v>
      </c>
      <c r="G6148" s="3">
        <v>1</v>
      </c>
      <c r="H6148" s="3"/>
      <c r="I6148" s="10" t="str">
        <f t="shared" si="95"/>
        <v>07317</v>
      </c>
    </row>
    <row r="6149" spans="1:9">
      <c r="A6149" s="66"/>
      <c r="C6149" s="66">
        <v>7317</v>
      </c>
      <c r="D6149" s="2" t="s">
        <v>69</v>
      </c>
      <c r="E6149" s="21" t="s">
        <v>1152</v>
      </c>
      <c r="F6149" s="69" t="s">
        <v>70</v>
      </c>
      <c r="G6149" s="3">
        <v>1</v>
      </c>
      <c r="H6149" s="3"/>
      <c r="I6149" s="10" t="str">
        <f t="shared" si="95"/>
        <v>07317</v>
      </c>
    </row>
    <row r="6150" spans="1:9">
      <c r="A6150" s="66"/>
      <c r="C6150" s="66">
        <v>7317</v>
      </c>
      <c r="E6150" s="71"/>
      <c r="F6150" s="69" t="s">
        <v>71</v>
      </c>
      <c r="G6150" s="3">
        <v>30</v>
      </c>
      <c r="H6150" s="3">
        <v>4156</v>
      </c>
      <c r="I6150" s="10" t="str">
        <f t="shared" si="95"/>
        <v>07317</v>
      </c>
    </row>
    <row r="6151" spans="1:9">
      <c r="A6151" s="65" t="s">
        <v>453</v>
      </c>
      <c r="B6151" s="2" t="s">
        <v>454</v>
      </c>
      <c r="C6151" s="65">
        <v>7318</v>
      </c>
      <c r="D6151" s="2" t="s">
        <v>9</v>
      </c>
      <c r="E6151" s="14" t="s">
        <v>1144</v>
      </c>
      <c r="F6151" s="69" t="s">
        <v>10</v>
      </c>
      <c r="G6151" s="3">
        <v>2</v>
      </c>
      <c r="H6151" s="3"/>
      <c r="I6151" s="10" t="str">
        <f t="shared" si="95"/>
        <v>07318</v>
      </c>
    </row>
    <row r="6152" spans="1:9">
      <c r="A6152" s="66"/>
      <c r="C6152" s="66">
        <v>7318</v>
      </c>
      <c r="D6152" s="2" t="s">
        <v>11</v>
      </c>
      <c r="E6152" s="14" t="s">
        <v>1144</v>
      </c>
      <c r="F6152" s="69" t="s">
        <v>12</v>
      </c>
      <c r="G6152" s="3"/>
      <c r="H6152" s="3"/>
      <c r="I6152" s="10" t="str">
        <f t="shared" si="95"/>
        <v>07318</v>
      </c>
    </row>
    <row r="6153" spans="1:9">
      <c r="A6153" s="66"/>
      <c r="C6153" s="66">
        <v>7318</v>
      </c>
      <c r="D6153" s="2" t="s">
        <v>13</v>
      </c>
      <c r="E6153" s="14" t="s">
        <v>1144</v>
      </c>
      <c r="F6153" s="69" t="s">
        <v>14</v>
      </c>
      <c r="G6153" s="3">
        <v>1</v>
      </c>
      <c r="H6153" s="3"/>
      <c r="I6153" s="10" t="str">
        <f t="shared" ref="I6153:I6216" si="96">IF(A6153="",I6152,A6153)</f>
        <v>07318</v>
      </c>
    </row>
    <row r="6154" spans="1:9">
      <c r="A6154" s="66"/>
      <c r="C6154" s="66">
        <v>7318</v>
      </c>
      <c r="D6154" s="2" t="s">
        <v>15</v>
      </c>
      <c r="E6154" s="15" t="s">
        <v>1145</v>
      </c>
      <c r="F6154" s="69" t="s">
        <v>16</v>
      </c>
      <c r="G6154" s="3"/>
      <c r="H6154" s="3"/>
      <c r="I6154" s="10" t="str">
        <f t="shared" si="96"/>
        <v>07318</v>
      </c>
    </row>
    <row r="6155" spans="1:9">
      <c r="A6155" s="66"/>
      <c r="C6155" s="66">
        <v>7318</v>
      </c>
      <c r="D6155" s="2" t="s">
        <v>17</v>
      </c>
      <c r="E6155" s="14" t="s">
        <v>1144</v>
      </c>
      <c r="F6155" s="69" t="s">
        <v>18</v>
      </c>
      <c r="G6155" s="3">
        <v>1</v>
      </c>
      <c r="H6155" s="3"/>
      <c r="I6155" s="10" t="str">
        <f t="shared" si="96"/>
        <v>07318</v>
      </c>
    </row>
    <row r="6156" spans="1:9">
      <c r="A6156" s="66"/>
      <c r="C6156" s="66">
        <v>7318</v>
      </c>
      <c r="D6156" s="2" t="s">
        <v>19</v>
      </c>
      <c r="E6156" s="14" t="s">
        <v>1144</v>
      </c>
      <c r="F6156" s="69" t="s">
        <v>20</v>
      </c>
      <c r="G6156" s="3"/>
      <c r="H6156" s="3"/>
      <c r="I6156" s="10" t="str">
        <f t="shared" si="96"/>
        <v>07318</v>
      </c>
    </row>
    <row r="6157" spans="1:9">
      <c r="A6157" s="66"/>
      <c r="C6157" s="66">
        <v>7318</v>
      </c>
      <c r="D6157" s="2" t="s">
        <v>21</v>
      </c>
      <c r="E6157" s="4"/>
      <c r="F6157" s="69" t="s">
        <v>22</v>
      </c>
      <c r="G6157" s="3">
        <v>23</v>
      </c>
      <c r="H6157" s="3"/>
      <c r="I6157" s="10" t="str">
        <f t="shared" si="96"/>
        <v>07318</v>
      </c>
    </row>
    <row r="6158" spans="1:9">
      <c r="A6158" s="66"/>
      <c r="C6158" s="66">
        <v>7318</v>
      </c>
      <c r="D6158" s="2" t="s">
        <v>23</v>
      </c>
      <c r="E6158" s="17" t="s">
        <v>1147</v>
      </c>
      <c r="F6158" s="69" t="s">
        <v>24</v>
      </c>
      <c r="G6158" s="3"/>
      <c r="H6158" s="3"/>
      <c r="I6158" s="10" t="str">
        <f t="shared" si="96"/>
        <v>07318</v>
      </c>
    </row>
    <row r="6159" spans="1:9">
      <c r="A6159" s="66"/>
      <c r="C6159" s="66">
        <v>7318</v>
      </c>
      <c r="D6159" s="2" t="s">
        <v>25</v>
      </c>
      <c r="E6159" s="17" t="s">
        <v>1147</v>
      </c>
      <c r="F6159" s="69" t="s">
        <v>26</v>
      </c>
      <c r="G6159" s="3">
        <v>1</v>
      </c>
      <c r="H6159" s="3"/>
      <c r="I6159" s="10" t="str">
        <f t="shared" si="96"/>
        <v>07318</v>
      </c>
    </row>
    <row r="6160" spans="1:9">
      <c r="A6160" s="66"/>
      <c r="C6160" s="66">
        <v>7318</v>
      </c>
      <c r="D6160" s="2" t="s">
        <v>27</v>
      </c>
      <c r="E6160" s="17" t="s">
        <v>1147</v>
      </c>
      <c r="F6160" s="69" t="s">
        <v>28</v>
      </c>
      <c r="G6160" s="3"/>
      <c r="H6160" s="3"/>
      <c r="I6160" s="10" t="str">
        <f t="shared" si="96"/>
        <v>07318</v>
      </c>
    </row>
    <row r="6161" spans="1:9">
      <c r="A6161" s="66"/>
      <c r="C6161" s="66">
        <v>7318</v>
      </c>
      <c r="D6161" s="2" t="s">
        <v>29</v>
      </c>
      <c r="E6161" s="18" t="s">
        <v>1148</v>
      </c>
      <c r="F6161" s="69" t="s">
        <v>30</v>
      </c>
      <c r="G6161" s="3"/>
      <c r="H6161" s="3"/>
      <c r="I6161" s="10" t="str">
        <f t="shared" si="96"/>
        <v>07318</v>
      </c>
    </row>
    <row r="6162" spans="1:9">
      <c r="A6162" s="66"/>
      <c r="C6162" s="66">
        <v>7318</v>
      </c>
      <c r="D6162" s="2" t="s">
        <v>31</v>
      </c>
      <c r="E6162" s="18" t="s">
        <v>1148</v>
      </c>
      <c r="F6162" s="69" t="s">
        <v>32</v>
      </c>
      <c r="G6162" s="3"/>
      <c r="H6162" s="3"/>
      <c r="I6162" s="10" t="str">
        <f t="shared" si="96"/>
        <v>07318</v>
      </c>
    </row>
    <row r="6163" spans="1:9">
      <c r="A6163" s="66"/>
      <c r="C6163" s="66">
        <v>7318</v>
      </c>
      <c r="D6163" s="2" t="s">
        <v>33</v>
      </c>
      <c r="E6163" s="18" t="s">
        <v>1148</v>
      </c>
      <c r="F6163" s="69" t="s">
        <v>34</v>
      </c>
      <c r="G6163" s="3"/>
      <c r="H6163" s="3"/>
      <c r="I6163" s="10" t="str">
        <f t="shared" si="96"/>
        <v>07318</v>
      </c>
    </row>
    <row r="6164" spans="1:9">
      <c r="A6164" s="66"/>
      <c r="C6164" s="66">
        <v>7318</v>
      </c>
      <c r="D6164" s="2" t="s">
        <v>35</v>
      </c>
      <c r="E6164" s="19" t="s">
        <v>1150</v>
      </c>
      <c r="F6164" s="69" t="s">
        <v>36</v>
      </c>
      <c r="G6164" s="3"/>
      <c r="H6164" s="3"/>
      <c r="I6164" s="10" t="str">
        <f t="shared" si="96"/>
        <v>07318</v>
      </c>
    </row>
    <row r="6165" spans="1:9">
      <c r="A6165" s="66"/>
      <c r="C6165" s="66">
        <v>7318</v>
      </c>
      <c r="D6165" s="2" t="s">
        <v>37</v>
      </c>
      <c r="E6165" s="23" t="s">
        <v>1149</v>
      </c>
      <c r="F6165" s="69" t="s">
        <v>38</v>
      </c>
      <c r="G6165" s="3">
        <v>1</v>
      </c>
      <c r="H6165" s="3"/>
      <c r="I6165" s="10" t="str">
        <f t="shared" si="96"/>
        <v>07318</v>
      </c>
    </row>
    <row r="6166" spans="1:9">
      <c r="A6166" s="66"/>
      <c r="C6166" s="66">
        <v>7318</v>
      </c>
      <c r="D6166" s="2" t="s">
        <v>39</v>
      </c>
      <c r="E6166" s="23" t="s">
        <v>1149</v>
      </c>
      <c r="F6166" s="69" t="s">
        <v>40</v>
      </c>
      <c r="G6166" s="3">
        <v>1</v>
      </c>
      <c r="H6166" s="3"/>
      <c r="I6166" s="10" t="str">
        <f t="shared" si="96"/>
        <v>07318</v>
      </c>
    </row>
    <row r="6167" spans="1:9">
      <c r="A6167" s="66"/>
      <c r="C6167" s="66">
        <v>7318</v>
      </c>
      <c r="D6167" s="2" t="s">
        <v>41</v>
      </c>
      <c r="E6167" s="16" t="s">
        <v>1146</v>
      </c>
      <c r="F6167" s="69" t="s">
        <v>42</v>
      </c>
      <c r="G6167" s="3">
        <v>1</v>
      </c>
      <c r="H6167" s="3"/>
      <c r="I6167" s="10" t="str">
        <f t="shared" si="96"/>
        <v>07318</v>
      </c>
    </row>
    <row r="6168" spans="1:9">
      <c r="A6168" s="66"/>
      <c r="C6168" s="66">
        <v>7318</v>
      </c>
      <c r="D6168" s="2" t="s">
        <v>43</v>
      </c>
      <c r="E6168" s="16" t="s">
        <v>1146</v>
      </c>
      <c r="F6168" s="69" t="s">
        <v>44</v>
      </c>
      <c r="G6168" s="3">
        <v>1</v>
      </c>
      <c r="H6168" s="3"/>
      <c r="I6168" s="10" t="str">
        <f t="shared" si="96"/>
        <v>07318</v>
      </c>
    </row>
    <row r="6169" spans="1:9">
      <c r="A6169" s="66"/>
      <c r="C6169" s="66">
        <v>7318</v>
      </c>
      <c r="D6169" s="2" t="s">
        <v>45</v>
      </c>
      <c r="E6169" s="16" t="s">
        <v>1146</v>
      </c>
      <c r="F6169" s="69" t="s">
        <v>46</v>
      </c>
      <c r="G6169" s="3"/>
      <c r="H6169" s="3"/>
      <c r="I6169" s="10" t="str">
        <f t="shared" si="96"/>
        <v>07318</v>
      </c>
    </row>
    <row r="6170" spans="1:9">
      <c r="A6170" s="66"/>
      <c r="C6170" s="66">
        <v>7318</v>
      </c>
      <c r="D6170" s="2" t="s">
        <v>47</v>
      </c>
      <c r="E6170" s="16" t="s">
        <v>1146</v>
      </c>
      <c r="F6170" s="69" t="s">
        <v>48</v>
      </c>
      <c r="G6170" s="3"/>
      <c r="H6170" s="3"/>
      <c r="I6170" s="10" t="str">
        <f t="shared" si="96"/>
        <v>07318</v>
      </c>
    </row>
    <row r="6171" spans="1:9">
      <c r="A6171" s="66"/>
      <c r="C6171" s="66">
        <v>7318</v>
      </c>
      <c r="D6171" s="2" t="s">
        <v>49</v>
      </c>
      <c r="E6171" s="14" t="s">
        <v>1144</v>
      </c>
      <c r="F6171" s="69" t="s">
        <v>50</v>
      </c>
      <c r="G6171" s="3">
        <v>2</v>
      </c>
      <c r="H6171" s="3"/>
      <c r="I6171" s="10" t="str">
        <f t="shared" si="96"/>
        <v>07318</v>
      </c>
    </row>
    <row r="6172" spans="1:9">
      <c r="A6172" s="66"/>
      <c r="C6172" s="66">
        <v>7318</v>
      </c>
      <c r="D6172" s="2" t="s">
        <v>51</v>
      </c>
      <c r="E6172" s="15" t="s">
        <v>1145</v>
      </c>
      <c r="F6172" s="69" t="s">
        <v>52</v>
      </c>
      <c r="G6172" s="3"/>
      <c r="H6172" s="3"/>
      <c r="I6172" s="10" t="str">
        <f t="shared" si="96"/>
        <v>07318</v>
      </c>
    </row>
    <row r="6173" spans="1:9">
      <c r="A6173" s="66"/>
      <c r="C6173" s="66">
        <v>7318</v>
      </c>
      <c r="D6173" s="2" t="s">
        <v>53</v>
      </c>
      <c r="E6173" s="15" t="s">
        <v>1145</v>
      </c>
      <c r="F6173" s="69" t="s">
        <v>54</v>
      </c>
      <c r="G6173" s="3">
        <v>3</v>
      </c>
      <c r="H6173" s="3"/>
      <c r="I6173" s="10" t="str">
        <f t="shared" si="96"/>
        <v>07318</v>
      </c>
    </row>
    <row r="6174" spans="1:9">
      <c r="A6174" s="66"/>
      <c r="C6174" s="66">
        <v>7318</v>
      </c>
      <c r="D6174" s="2" t="s">
        <v>55</v>
      </c>
      <c r="E6174" s="21" t="s">
        <v>1152</v>
      </c>
      <c r="F6174" s="69" t="s">
        <v>56</v>
      </c>
      <c r="G6174" s="3">
        <v>1</v>
      </c>
      <c r="H6174" s="3"/>
      <c r="I6174" s="10" t="str">
        <f t="shared" si="96"/>
        <v>07318</v>
      </c>
    </row>
    <row r="6175" spans="1:9">
      <c r="A6175" s="66"/>
      <c r="C6175" s="66">
        <v>7318</v>
      </c>
      <c r="D6175" s="2" t="s">
        <v>57</v>
      </c>
      <c r="E6175" s="21" t="s">
        <v>1152</v>
      </c>
      <c r="F6175" s="69" t="s">
        <v>58</v>
      </c>
      <c r="G6175" s="3">
        <v>1</v>
      </c>
      <c r="H6175" s="3"/>
      <c r="I6175" s="10" t="str">
        <f t="shared" si="96"/>
        <v>07318</v>
      </c>
    </row>
    <row r="6176" spans="1:9">
      <c r="A6176" s="66"/>
      <c r="C6176" s="66">
        <v>7318</v>
      </c>
      <c r="D6176" s="2" t="s">
        <v>59</v>
      </c>
      <c r="E6176" s="21" t="s">
        <v>1152</v>
      </c>
      <c r="F6176" s="69" t="s">
        <v>60</v>
      </c>
      <c r="G6176" s="3">
        <v>5</v>
      </c>
      <c r="H6176" s="3">
        <v>937</v>
      </c>
      <c r="I6176" s="10" t="str">
        <f t="shared" si="96"/>
        <v>07318</v>
      </c>
    </row>
    <row r="6177" spans="1:9">
      <c r="A6177" s="66"/>
      <c r="C6177" s="66">
        <v>7318</v>
      </c>
      <c r="D6177" s="2" t="s">
        <v>61</v>
      </c>
      <c r="E6177" s="20" t="s">
        <v>1151</v>
      </c>
      <c r="F6177" s="69" t="s">
        <v>62</v>
      </c>
      <c r="G6177" s="3"/>
      <c r="H6177" s="3"/>
      <c r="I6177" s="10" t="str">
        <f t="shared" si="96"/>
        <v>07318</v>
      </c>
    </row>
    <row r="6178" spans="1:9">
      <c r="A6178" s="66"/>
      <c r="C6178" s="66">
        <v>7318</v>
      </c>
      <c r="D6178" s="2" t="s">
        <v>63</v>
      </c>
      <c r="E6178" s="20" t="s">
        <v>1151</v>
      </c>
      <c r="F6178" s="69" t="s">
        <v>64</v>
      </c>
      <c r="G6178" s="3">
        <v>1</v>
      </c>
      <c r="H6178" s="3"/>
      <c r="I6178" s="10" t="str">
        <f t="shared" si="96"/>
        <v>07318</v>
      </c>
    </row>
    <row r="6179" spans="1:9">
      <c r="A6179" s="66"/>
      <c r="C6179" s="66">
        <v>7318</v>
      </c>
      <c r="D6179" s="2" t="s">
        <v>65</v>
      </c>
      <c r="E6179" s="19" t="s">
        <v>1150</v>
      </c>
      <c r="F6179" s="69" t="s">
        <v>66</v>
      </c>
      <c r="G6179" s="3">
        <v>1</v>
      </c>
      <c r="H6179" s="3"/>
      <c r="I6179" s="10" t="str">
        <f t="shared" si="96"/>
        <v>07318</v>
      </c>
    </row>
    <row r="6180" spans="1:9">
      <c r="A6180" s="66"/>
      <c r="C6180" s="66">
        <v>7318</v>
      </c>
      <c r="D6180" s="2" t="s">
        <v>67</v>
      </c>
      <c r="E6180" s="22" t="s">
        <v>1153</v>
      </c>
      <c r="F6180" s="69" t="s">
        <v>68</v>
      </c>
      <c r="G6180" s="3">
        <v>2</v>
      </c>
      <c r="H6180" s="3"/>
      <c r="I6180" s="10" t="str">
        <f t="shared" si="96"/>
        <v>07318</v>
      </c>
    </row>
    <row r="6181" spans="1:9">
      <c r="A6181" s="66"/>
      <c r="C6181" s="66">
        <v>7318</v>
      </c>
      <c r="D6181" s="2" t="s">
        <v>69</v>
      </c>
      <c r="E6181" s="21" t="s">
        <v>1152</v>
      </c>
      <c r="F6181" s="69" t="s">
        <v>70</v>
      </c>
      <c r="G6181" s="3">
        <v>2</v>
      </c>
      <c r="H6181" s="3"/>
      <c r="I6181" s="10" t="str">
        <f t="shared" si="96"/>
        <v>07318</v>
      </c>
    </row>
    <row r="6182" spans="1:9">
      <c r="A6182" s="66"/>
      <c r="C6182" s="66">
        <v>7318</v>
      </c>
      <c r="E6182" s="71"/>
      <c r="F6182" s="69" t="s">
        <v>71</v>
      </c>
      <c r="G6182" s="3">
        <v>25</v>
      </c>
      <c r="H6182" s="3">
        <v>4980</v>
      </c>
      <c r="I6182" s="10" t="str">
        <f t="shared" si="96"/>
        <v>07318</v>
      </c>
    </row>
    <row r="6183" spans="1:9">
      <c r="A6183" s="65" t="s">
        <v>455</v>
      </c>
      <c r="B6183" s="2" t="s">
        <v>456</v>
      </c>
      <c r="C6183" s="65">
        <v>7319</v>
      </c>
      <c r="D6183" s="2" t="s">
        <v>9</v>
      </c>
      <c r="E6183" s="14" t="s">
        <v>1144</v>
      </c>
      <c r="F6183" s="69" t="s">
        <v>10</v>
      </c>
      <c r="G6183" s="3">
        <v>2</v>
      </c>
      <c r="H6183" s="3"/>
      <c r="I6183" s="10" t="str">
        <f t="shared" si="96"/>
        <v>07319</v>
      </c>
    </row>
    <row r="6184" spans="1:9">
      <c r="A6184" s="66"/>
      <c r="C6184" s="66">
        <v>7319</v>
      </c>
      <c r="D6184" s="2" t="s">
        <v>11</v>
      </c>
      <c r="E6184" s="14" t="s">
        <v>1144</v>
      </c>
      <c r="F6184" s="69" t="s">
        <v>12</v>
      </c>
      <c r="G6184" s="3"/>
      <c r="H6184" s="3"/>
      <c r="I6184" s="10" t="str">
        <f t="shared" si="96"/>
        <v>07319</v>
      </c>
    </row>
    <row r="6185" spans="1:9">
      <c r="A6185" s="66"/>
      <c r="C6185" s="66">
        <v>7319</v>
      </c>
      <c r="D6185" s="2" t="s">
        <v>13</v>
      </c>
      <c r="E6185" s="14" t="s">
        <v>1144</v>
      </c>
      <c r="F6185" s="69" t="s">
        <v>14</v>
      </c>
      <c r="G6185" s="3"/>
      <c r="H6185" s="3"/>
      <c r="I6185" s="10" t="str">
        <f t="shared" si="96"/>
        <v>07319</v>
      </c>
    </row>
    <row r="6186" spans="1:9">
      <c r="A6186" s="66"/>
      <c r="C6186" s="66">
        <v>7319</v>
      </c>
      <c r="D6186" s="2" t="s">
        <v>15</v>
      </c>
      <c r="E6186" s="15" t="s">
        <v>1145</v>
      </c>
      <c r="F6186" s="69" t="s">
        <v>16</v>
      </c>
      <c r="G6186" s="3"/>
      <c r="H6186" s="3"/>
      <c r="I6186" s="10" t="str">
        <f t="shared" si="96"/>
        <v>07319</v>
      </c>
    </row>
    <row r="6187" spans="1:9">
      <c r="A6187" s="66"/>
      <c r="C6187" s="66">
        <v>7319</v>
      </c>
      <c r="D6187" s="2" t="s">
        <v>17</v>
      </c>
      <c r="E6187" s="14" t="s">
        <v>1144</v>
      </c>
      <c r="F6187" s="69" t="s">
        <v>18</v>
      </c>
      <c r="G6187" s="3">
        <v>2</v>
      </c>
      <c r="H6187" s="3"/>
      <c r="I6187" s="10" t="str">
        <f t="shared" si="96"/>
        <v>07319</v>
      </c>
    </row>
    <row r="6188" spans="1:9">
      <c r="A6188" s="66"/>
      <c r="C6188" s="66">
        <v>7319</v>
      </c>
      <c r="D6188" s="2" t="s">
        <v>19</v>
      </c>
      <c r="E6188" s="14" t="s">
        <v>1144</v>
      </c>
      <c r="F6188" s="69" t="s">
        <v>20</v>
      </c>
      <c r="G6188" s="3"/>
      <c r="H6188" s="3"/>
      <c r="I6188" s="10" t="str">
        <f t="shared" si="96"/>
        <v>07319</v>
      </c>
    </row>
    <row r="6189" spans="1:9">
      <c r="A6189" s="66"/>
      <c r="C6189" s="66">
        <v>7319</v>
      </c>
      <c r="D6189" s="2" t="s">
        <v>21</v>
      </c>
      <c r="E6189" s="4"/>
      <c r="F6189" s="69" t="s">
        <v>22</v>
      </c>
      <c r="G6189" s="3">
        <v>36</v>
      </c>
      <c r="H6189" s="3"/>
      <c r="I6189" s="10" t="str">
        <f t="shared" si="96"/>
        <v>07319</v>
      </c>
    </row>
    <row r="6190" spans="1:9">
      <c r="A6190" s="66"/>
      <c r="C6190" s="66">
        <v>7319</v>
      </c>
      <c r="D6190" s="2" t="s">
        <v>23</v>
      </c>
      <c r="E6190" s="17" t="s">
        <v>1147</v>
      </c>
      <c r="F6190" s="69" t="s">
        <v>24</v>
      </c>
      <c r="G6190" s="3">
        <v>4</v>
      </c>
      <c r="H6190" s="3">
        <v>132</v>
      </c>
      <c r="I6190" s="10" t="str">
        <f t="shared" si="96"/>
        <v>07319</v>
      </c>
    </row>
    <row r="6191" spans="1:9">
      <c r="A6191" s="66"/>
      <c r="C6191" s="66">
        <v>7319</v>
      </c>
      <c r="D6191" s="2" t="s">
        <v>25</v>
      </c>
      <c r="E6191" s="17" t="s">
        <v>1147</v>
      </c>
      <c r="F6191" s="69" t="s">
        <v>26</v>
      </c>
      <c r="G6191" s="3">
        <v>1</v>
      </c>
      <c r="H6191" s="3"/>
      <c r="I6191" s="10" t="str">
        <f t="shared" si="96"/>
        <v>07319</v>
      </c>
    </row>
    <row r="6192" spans="1:9">
      <c r="A6192" s="66"/>
      <c r="C6192" s="66">
        <v>7319</v>
      </c>
      <c r="D6192" s="2" t="s">
        <v>27</v>
      </c>
      <c r="E6192" s="17" t="s">
        <v>1147</v>
      </c>
      <c r="F6192" s="69" t="s">
        <v>28</v>
      </c>
      <c r="G6192" s="3"/>
      <c r="H6192" s="3"/>
      <c r="I6192" s="10" t="str">
        <f t="shared" si="96"/>
        <v>07319</v>
      </c>
    </row>
    <row r="6193" spans="1:9">
      <c r="A6193" s="66"/>
      <c r="C6193" s="66">
        <v>7319</v>
      </c>
      <c r="D6193" s="2" t="s">
        <v>29</v>
      </c>
      <c r="E6193" s="18" t="s">
        <v>1148</v>
      </c>
      <c r="F6193" s="69" t="s">
        <v>30</v>
      </c>
      <c r="G6193" s="3">
        <v>1</v>
      </c>
      <c r="H6193" s="3"/>
      <c r="I6193" s="10" t="str">
        <f t="shared" si="96"/>
        <v>07319</v>
      </c>
    </row>
    <row r="6194" spans="1:9">
      <c r="A6194" s="66"/>
      <c r="C6194" s="66">
        <v>7319</v>
      </c>
      <c r="D6194" s="2" t="s">
        <v>31</v>
      </c>
      <c r="E6194" s="18" t="s">
        <v>1148</v>
      </c>
      <c r="F6194" s="69" t="s">
        <v>32</v>
      </c>
      <c r="G6194" s="3"/>
      <c r="H6194" s="3"/>
      <c r="I6194" s="10" t="str">
        <f t="shared" si="96"/>
        <v>07319</v>
      </c>
    </row>
    <row r="6195" spans="1:9">
      <c r="A6195" s="66"/>
      <c r="C6195" s="66">
        <v>7319</v>
      </c>
      <c r="D6195" s="2" t="s">
        <v>33</v>
      </c>
      <c r="E6195" s="18" t="s">
        <v>1148</v>
      </c>
      <c r="F6195" s="69" t="s">
        <v>34</v>
      </c>
      <c r="G6195" s="3"/>
      <c r="H6195" s="3"/>
      <c r="I6195" s="10" t="str">
        <f t="shared" si="96"/>
        <v>07319</v>
      </c>
    </row>
    <row r="6196" spans="1:9">
      <c r="A6196" s="66"/>
      <c r="C6196" s="66">
        <v>7319</v>
      </c>
      <c r="D6196" s="2" t="s">
        <v>35</v>
      </c>
      <c r="E6196" s="19" t="s">
        <v>1150</v>
      </c>
      <c r="F6196" s="69" t="s">
        <v>36</v>
      </c>
      <c r="G6196" s="3"/>
      <c r="H6196" s="3"/>
      <c r="I6196" s="10" t="str">
        <f t="shared" si="96"/>
        <v>07319</v>
      </c>
    </row>
    <row r="6197" spans="1:9">
      <c r="A6197" s="66"/>
      <c r="C6197" s="66">
        <v>7319</v>
      </c>
      <c r="D6197" s="2" t="s">
        <v>37</v>
      </c>
      <c r="E6197" s="23" t="s">
        <v>1149</v>
      </c>
      <c r="F6197" s="69" t="s">
        <v>38</v>
      </c>
      <c r="G6197" s="3"/>
      <c r="H6197" s="3"/>
      <c r="I6197" s="10" t="str">
        <f t="shared" si="96"/>
        <v>07319</v>
      </c>
    </row>
    <row r="6198" spans="1:9">
      <c r="A6198" s="66"/>
      <c r="C6198" s="66">
        <v>7319</v>
      </c>
      <c r="D6198" s="2" t="s">
        <v>39</v>
      </c>
      <c r="E6198" s="23" t="s">
        <v>1149</v>
      </c>
      <c r="F6198" s="69" t="s">
        <v>40</v>
      </c>
      <c r="G6198" s="3"/>
      <c r="H6198" s="3"/>
      <c r="I6198" s="10" t="str">
        <f t="shared" si="96"/>
        <v>07319</v>
      </c>
    </row>
    <row r="6199" spans="1:9">
      <c r="A6199" s="66"/>
      <c r="C6199" s="66">
        <v>7319</v>
      </c>
      <c r="D6199" s="2" t="s">
        <v>41</v>
      </c>
      <c r="E6199" s="16" t="s">
        <v>1146</v>
      </c>
      <c r="F6199" s="69" t="s">
        <v>42</v>
      </c>
      <c r="G6199" s="3">
        <v>1</v>
      </c>
      <c r="H6199" s="3"/>
      <c r="I6199" s="10" t="str">
        <f t="shared" si="96"/>
        <v>07319</v>
      </c>
    </row>
    <row r="6200" spans="1:9">
      <c r="A6200" s="66"/>
      <c r="C6200" s="66">
        <v>7319</v>
      </c>
      <c r="D6200" s="2" t="s">
        <v>43</v>
      </c>
      <c r="E6200" s="16" t="s">
        <v>1146</v>
      </c>
      <c r="F6200" s="69" t="s">
        <v>44</v>
      </c>
      <c r="G6200" s="3">
        <v>8</v>
      </c>
      <c r="H6200" s="3">
        <v>2180</v>
      </c>
      <c r="I6200" s="10" t="str">
        <f t="shared" si="96"/>
        <v>07319</v>
      </c>
    </row>
    <row r="6201" spans="1:9">
      <c r="A6201" s="66"/>
      <c r="C6201" s="66">
        <v>7319</v>
      </c>
      <c r="D6201" s="2" t="s">
        <v>45</v>
      </c>
      <c r="E6201" s="16" t="s">
        <v>1146</v>
      </c>
      <c r="F6201" s="69" t="s">
        <v>46</v>
      </c>
      <c r="G6201" s="3"/>
      <c r="H6201" s="3"/>
      <c r="I6201" s="10" t="str">
        <f t="shared" si="96"/>
        <v>07319</v>
      </c>
    </row>
    <row r="6202" spans="1:9">
      <c r="A6202" s="66"/>
      <c r="C6202" s="66">
        <v>7319</v>
      </c>
      <c r="D6202" s="2" t="s">
        <v>47</v>
      </c>
      <c r="E6202" s="16" t="s">
        <v>1146</v>
      </c>
      <c r="F6202" s="69" t="s">
        <v>48</v>
      </c>
      <c r="G6202" s="3">
        <v>4</v>
      </c>
      <c r="H6202" s="3"/>
      <c r="I6202" s="10" t="str">
        <f t="shared" si="96"/>
        <v>07319</v>
      </c>
    </row>
    <row r="6203" spans="1:9">
      <c r="A6203" s="66"/>
      <c r="C6203" s="66">
        <v>7319</v>
      </c>
      <c r="D6203" s="2" t="s">
        <v>49</v>
      </c>
      <c r="E6203" s="14" t="s">
        <v>1144</v>
      </c>
      <c r="F6203" s="69" t="s">
        <v>50</v>
      </c>
      <c r="G6203" s="3">
        <v>1</v>
      </c>
      <c r="H6203" s="3"/>
      <c r="I6203" s="10" t="str">
        <f t="shared" si="96"/>
        <v>07319</v>
      </c>
    </row>
    <row r="6204" spans="1:9">
      <c r="A6204" s="66"/>
      <c r="C6204" s="66">
        <v>7319</v>
      </c>
      <c r="D6204" s="2" t="s">
        <v>51</v>
      </c>
      <c r="E6204" s="15" t="s">
        <v>1145</v>
      </c>
      <c r="F6204" s="69" t="s">
        <v>52</v>
      </c>
      <c r="G6204" s="3"/>
      <c r="H6204" s="3"/>
      <c r="I6204" s="10" t="str">
        <f t="shared" si="96"/>
        <v>07319</v>
      </c>
    </row>
    <row r="6205" spans="1:9">
      <c r="A6205" s="66"/>
      <c r="C6205" s="66">
        <v>7319</v>
      </c>
      <c r="D6205" s="2" t="s">
        <v>53</v>
      </c>
      <c r="E6205" s="15" t="s">
        <v>1145</v>
      </c>
      <c r="F6205" s="69" t="s">
        <v>54</v>
      </c>
      <c r="G6205" s="3">
        <v>3</v>
      </c>
      <c r="H6205" s="3"/>
      <c r="I6205" s="10" t="str">
        <f t="shared" si="96"/>
        <v>07319</v>
      </c>
    </row>
    <row r="6206" spans="1:9">
      <c r="A6206" s="66"/>
      <c r="C6206" s="66">
        <v>7319</v>
      </c>
      <c r="D6206" s="2" t="s">
        <v>55</v>
      </c>
      <c r="E6206" s="21" t="s">
        <v>1152</v>
      </c>
      <c r="F6206" s="69" t="s">
        <v>56</v>
      </c>
      <c r="G6206" s="3">
        <v>1</v>
      </c>
      <c r="H6206" s="3"/>
      <c r="I6206" s="10" t="str">
        <f t="shared" si="96"/>
        <v>07319</v>
      </c>
    </row>
    <row r="6207" spans="1:9">
      <c r="A6207" s="66"/>
      <c r="C6207" s="66">
        <v>7319</v>
      </c>
      <c r="D6207" s="2" t="s">
        <v>57</v>
      </c>
      <c r="E6207" s="21" t="s">
        <v>1152</v>
      </c>
      <c r="F6207" s="69" t="s">
        <v>58</v>
      </c>
      <c r="G6207" s="3">
        <v>1</v>
      </c>
      <c r="H6207" s="3"/>
      <c r="I6207" s="10" t="str">
        <f t="shared" si="96"/>
        <v>07319</v>
      </c>
    </row>
    <row r="6208" spans="1:9">
      <c r="A6208" s="66"/>
      <c r="C6208" s="66">
        <v>7319</v>
      </c>
      <c r="D6208" s="2" t="s">
        <v>59</v>
      </c>
      <c r="E6208" s="21" t="s">
        <v>1152</v>
      </c>
      <c r="F6208" s="69" t="s">
        <v>60</v>
      </c>
      <c r="G6208" s="3">
        <v>8</v>
      </c>
      <c r="H6208" s="3">
        <v>727</v>
      </c>
      <c r="I6208" s="10" t="str">
        <f t="shared" si="96"/>
        <v>07319</v>
      </c>
    </row>
    <row r="6209" spans="1:9">
      <c r="A6209" s="66"/>
      <c r="C6209" s="66">
        <v>7319</v>
      </c>
      <c r="D6209" s="2" t="s">
        <v>61</v>
      </c>
      <c r="E6209" s="20" t="s">
        <v>1151</v>
      </c>
      <c r="F6209" s="69" t="s">
        <v>62</v>
      </c>
      <c r="G6209" s="3"/>
      <c r="H6209" s="3"/>
      <c r="I6209" s="10" t="str">
        <f t="shared" si="96"/>
        <v>07319</v>
      </c>
    </row>
    <row r="6210" spans="1:9">
      <c r="A6210" s="66"/>
      <c r="C6210" s="66">
        <v>7319</v>
      </c>
      <c r="D6210" s="2" t="s">
        <v>63</v>
      </c>
      <c r="E6210" s="20" t="s">
        <v>1151</v>
      </c>
      <c r="F6210" s="69" t="s">
        <v>64</v>
      </c>
      <c r="G6210" s="3"/>
      <c r="H6210" s="3"/>
      <c r="I6210" s="10" t="str">
        <f t="shared" si="96"/>
        <v>07319</v>
      </c>
    </row>
    <row r="6211" spans="1:9">
      <c r="A6211" s="66"/>
      <c r="C6211" s="66">
        <v>7319</v>
      </c>
      <c r="D6211" s="2" t="s">
        <v>65</v>
      </c>
      <c r="E6211" s="19" t="s">
        <v>1150</v>
      </c>
      <c r="F6211" s="69" t="s">
        <v>66</v>
      </c>
      <c r="G6211" s="3">
        <v>1</v>
      </c>
      <c r="H6211" s="3"/>
      <c r="I6211" s="10" t="str">
        <f t="shared" si="96"/>
        <v>07319</v>
      </c>
    </row>
    <row r="6212" spans="1:9">
      <c r="A6212" s="66"/>
      <c r="C6212" s="66">
        <v>7319</v>
      </c>
      <c r="D6212" s="2" t="s">
        <v>67</v>
      </c>
      <c r="E6212" s="22" t="s">
        <v>1153</v>
      </c>
      <c r="F6212" s="69" t="s">
        <v>68</v>
      </c>
      <c r="G6212" s="3">
        <v>1</v>
      </c>
      <c r="H6212" s="3"/>
      <c r="I6212" s="10" t="str">
        <f t="shared" si="96"/>
        <v>07319</v>
      </c>
    </row>
    <row r="6213" spans="1:9">
      <c r="A6213" s="66"/>
      <c r="C6213" s="66">
        <v>7319</v>
      </c>
      <c r="D6213" s="2" t="s">
        <v>69</v>
      </c>
      <c r="E6213" s="21" t="s">
        <v>1152</v>
      </c>
      <c r="F6213" s="69" t="s">
        <v>70</v>
      </c>
      <c r="G6213" s="3">
        <v>1</v>
      </c>
      <c r="H6213" s="3"/>
      <c r="I6213" s="10" t="str">
        <f t="shared" si="96"/>
        <v>07319</v>
      </c>
    </row>
    <row r="6214" spans="1:9">
      <c r="A6214" s="66"/>
      <c r="C6214" s="66">
        <v>7319</v>
      </c>
      <c r="E6214" s="71"/>
      <c r="F6214" s="69" t="s">
        <v>71</v>
      </c>
      <c r="G6214" s="3">
        <v>38</v>
      </c>
      <c r="H6214" s="3">
        <v>6113</v>
      </c>
      <c r="I6214" s="10" t="str">
        <f t="shared" si="96"/>
        <v>07319</v>
      </c>
    </row>
    <row r="6215" spans="1:9">
      <c r="A6215" s="65" t="s">
        <v>457</v>
      </c>
      <c r="B6215" s="2" t="s">
        <v>458</v>
      </c>
      <c r="C6215" s="65">
        <v>7320</v>
      </c>
      <c r="D6215" s="2" t="s">
        <v>9</v>
      </c>
      <c r="E6215" s="14" t="s">
        <v>1144</v>
      </c>
      <c r="F6215" s="69" t="s">
        <v>10</v>
      </c>
      <c r="G6215" s="3"/>
      <c r="H6215" s="3"/>
      <c r="I6215" s="10" t="str">
        <f t="shared" si="96"/>
        <v>07320</v>
      </c>
    </row>
    <row r="6216" spans="1:9">
      <c r="A6216" s="66"/>
      <c r="C6216" s="66">
        <v>7320</v>
      </c>
      <c r="D6216" s="2" t="s">
        <v>11</v>
      </c>
      <c r="E6216" s="14" t="s">
        <v>1144</v>
      </c>
      <c r="F6216" s="69" t="s">
        <v>12</v>
      </c>
      <c r="G6216" s="3"/>
      <c r="H6216" s="3"/>
      <c r="I6216" s="10" t="str">
        <f t="shared" si="96"/>
        <v>07320</v>
      </c>
    </row>
    <row r="6217" spans="1:9">
      <c r="A6217" s="66"/>
      <c r="C6217" s="66">
        <v>7320</v>
      </c>
      <c r="D6217" s="2" t="s">
        <v>13</v>
      </c>
      <c r="E6217" s="14" t="s">
        <v>1144</v>
      </c>
      <c r="F6217" s="69" t="s">
        <v>14</v>
      </c>
      <c r="G6217" s="3"/>
      <c r="H6217" s="3"/>
      <c r="I6217" s="10" t="str">
        <f t="shared" ref="I6217:I6280" si="97">IF(A6217="",I6216,A6217)</f>
        <v>07320</v>
      </c>
    </row>
    <row r="6218" spans="1:9">
      <c r="A6218" s="66"/>
      <c r="C6218" s="66">
        <v>7320</v>
      </c>
      <c r="D6218" s="2" t="s">
        <v>15</v>
      </c>
      <c r="E6218" s="15" t="s">
        <v>1145</v>
      </c>
      <c r="F6218" s="69" t="s">
        <v>16</v>
      </c>
      <c r="G6218" s="3"/>
      <c r="H6218" s="3"/>
      <c r="I6218" s="10" t="str">
        <f t="shared" si="97"/>
        <v>07320</v>
      </c>
    </row>
    <row r="6219" spans="1:9">
      <c r="A6219" s="66"/>
      <c r="C6219" s="66">
        <v>7320</v>
      </c>
      <c r="D6219" s="2" t="s">
        <v>17</v>
      </c>
      <c r="E6219" s="14" t="s">
        <v>1144</v>
      </c>
      <c r="F6219" s="69" t="s">
        <v>18</v>
      </c>
      <c r="G6219" s="3"/>
      <c r="H6219" s="3"/>
      <c r="I6219" s="10" t="str">
        <f t="shared" si="97"/>
        <v>07320</v>
      </c>
    </row>
    <row r="6220" spans="1:9">
      <c r="A6220" s="66"/>
      <c r="C6220" s="66">
        <v>7320</v>
      </c>
      <c r="D6220" s="2" t="s">
        <v>19</v>
      </c>
      <c r="E6220" s="14" t="s">
        <v>1144</v>
      </c>
      <c r="F6220" s="69" t="s">
        <v>20</v>
      </c>
      <c r="G6220" s="3"/>
      <c r="H6220" s="3"/>
      <c r="I6220" s="10" t="str">
        <f t="shared" si="97"/>
        <v>07320</v>
      </c>
    </row>
    <row r="6221" spans="1:9">
      <c r="A6221" s="66"/>
      <c r="C6221" s="66">
        <v>7320</v>
      </c>
      <c r="D6221" s="2" t="s">
        <v>21</v>
      </c>
      <c r="E6221" s="4"/>
      <c r="F6221" s="69" t="s">
        <v>22</v>
      </c>
      <c r="G6221" s="3">
        <v>29</v>
      </c>
      <c r="H6221" s="3">
        <v>5078</v>
      </c>
      <c r="I6221" s="10" t="str">
        <f t="shared" si="97"/>
        <v>07320</v>
      </c>
    </row>
    <row r="6222" spans="1:9">
      <c r="A6222" s="66"/>
      <c r="C6222" s="66">
        <v>7320</v>
      </c>
      <c r="D6222" s="2" t="s">
        <v>23</v>
      </c>
      <c r="E6222" s="17" t="s">
        <v>1147</v>
      </c>
      <c r="F6222" s="69" t="s">
        <v>24</v>
      </c>
      <c r="G6222" s="3">
        <v>4</v>
      </c>
      <c r="H6222" s="3">
        <v>109</v>
      </c>
      <c r="I6222" s="10" t="str">
        <f t="shared" si="97"/>
        <v>07320</v>
      </c>
    </row>
    <row r="6223" spans="1:9">
      <c r="A6223" s="66"/>
      <c r="C6223" s="66">
        <v>7320</v>
      </c>
      <c r="D6223" s="2" t="s">
        <v>25</v>
      </c>
      <c r="E6223" s="17" t="s">
        <v>1147</v>
      </c>
      <c r="F6223" s="69" t="s">
        <v>26</v>
      </c>
      <c r="G6223" s="3"/>
      <c r="H6223" s="3"/>
      <c r="I6223" s="10" t="str">
        <f t="shared" si="97"/>
        <v>07320</v>
      </c>
    </row>
    <row r="6224" spans="1:9">
      <c r="A6224" s="66"/>
      <c r="C6224" s="66">
        <v>7320</v>
      </c>
      <c r="D6224" s="2" t="s">
        <v>27</v>
      </c>
      <c r="E6224" s="17" t="s">
        <v>1147</v>
      </c>
      <c r="F6224" s="69" t="s">
        <v>28</v>
      </c>
      <c r="G6224" s="3"/>
      <c r="H6224" s="3"/>
      <c r="I6224" s="10" t="str">
        <f t="shared" si="97"/>
        <v>07320</v>
      </c>
    </row>
    <row r="6225" spans="1:9">
      <c r="A6225" s="66"/>
      <c r="C6225" s="66">
        <v>7320</v>
      </c>
      <c r="D6225" s="2" t="s">
        <v>29</v>
      </c>
      <c r="E6225" s="18" t="s">
        <v>1148</v>
      </c>
      <c r="F6225" s="69" t="s">
        <v>30</v>
      </c>
      <c r="G6225" s="3"/>
      <c r="H6225" s="3"/>
      <c r="I6225" s="10" t="str">
        <f t="shared" si="97"/>
        <v>07320</v>
      </c>
    </row>
    <row r="6226" spans="1:9">
      <c r="A6226" s="66"/>
      <c r="C6226" s="66">
        <v>7320</v>
      </c>
      <c r="D6226" s="2" t="s">
        <v>31</v>
      </c>
      <c r="E6226" s="18" t="s">
        <v>1148</v>
      </c>
      <c r="F6226" s="69" t="s">
        <v>32</v>
      </c>
      <c r="G6226" s="3"/>
      <c r="H6226" s="3"/>
      <c r="I6226" s="10" t="str">
        <f t="shared" si="97"/>
        <v>07320</v>
      </c>
    </row>
    <row r="6227" spans="1:9">
      <c r="A6227" s="66"/>
      <c r="C6227" s="66">
        <v>7320</v>
      </c>
      <c r="D6227" s="2" t="s">
        <v>33</v>
      </c>
      <c r="E6227" s="18" t="s">
        <v>1148</v>
      </c>
      <c r="F6227" s="69" t="s">
        <v>34</v>
      </c>
      <c r="G6227" s="3"/>
      <c r="H6227" s="3"/>
      <c r="I6227" s="10" t="str">
        <f t="shared" si="97"/>
        <v>07320</v>
      </c>
    </row>
    <row r="6228" spans="1:9">
      <c r="A6228" s="66"/>
      <c r="C6228" s="66">
        <v>7320</v>
      </c>
      <c r="D6228" s="2" t="s">
        <v>35</v>
      </c>
      <c r="E6228" s="19" t="s">
        <v>1150</v>
      </c>
      <c r="F6228" s="69" t="s">
        <v>36</v>
      </c>
      <c r="G6228" s="3">
        <v>3</v>
      </c>
      <c r="H6228" s="3"/>
      <c r="I6228" s="10" t="str">
        <f t="shared" si="97"/>
        <v>07320</v>
      </c>
    </row>
    <row r="6229" spans="1:9">
      <c r="A6229" s="66"/>
      <c r="C6229" s="66">
        <v>7320</v>
      </c>
      <c r="D6229" s="2" t="s">
        <v>37</v>
      </c>
      <c r="E6229" s="23" t="s">
        <v>1149</v>
      </c>
      <c r="F6229" s="69" t="s">
        <v>38</v>
      </c>
      <c r="G6229" s="3"/>
      <c r="H6229" s="3"/>
      <c r="I6229" s="10" t="str">
        <f t="shared" si="97"/>
        <v>07320</v>
      </c>
    </row>
    <row r="6230" spans="1:9">
      <c r="A6230" s="66"/>
      <c r="C6230" s="66">
        <v>7320</v>
      </c>
      <c r="D6230" s="2" t="s">
        <v>39</v>
      </c>
      <c r="E6230" s="23" t="s">
        <v>1149</v>
      </c>
      <c r="F6230" s="69" t="s">
        <v>40</v>
      </c>
      <c r="G6230" s="3"/>
      <c r="H6230" s="3"/>
      <c r="I6230" s="10" t="str">
        <f t="shared" si="97"/>
        <v>07320</v>
      </c>
    </row>
    <row r="6231" spans="1:9">
      <c r="A6231" s="66"/>
      <c r="C6231" s="66">
        <v>7320</v>
      </c>
      <c r="D6231" s="2" t="s">
        <v>41</v>
      </c>
      <c r="E6231" s="16" t="s">
        <v>1146</v>
      </c>
      <c r="F6231" s="69" t="s">
        <v>42</v>
      </c>
      <c r="G6231" s="3"/>
      <c r="H6231" s="3"/>
      <c r="I6231" s="10" t="str">
        <f t="shared" si="97"/>
        <v>07320</v>
      </c>
    </row>
    <row r="6232" spans="1:9">
      <c r="A6232" s="66"/>
      <c r="C6232" s="66">
        <v>7320</v>
      </c>
      <c r="D6232" s="2" t="s">
        <v>43</v>
      </c>
      <c r="E6232" s="16" t="s">
        <v>1146</v>
      </c>
      <c r="F6232" s="69" t="s">
        <v>44</v>
      </c>
      <c r="G6232" s="3"/>
      <c r="H6232" s="3"/>
      <c r="I6232" s="10" t="str">
        <f t="shared" si="97"/>
        <v>07320</v>
      </c>
    </row>
    <row r="6233" spans="1:9">
      <c r="A6233" s="66"/>
      <c r="C6233" s="66">
        <v>7320</v>
      </c>
      <c r="D6233" s="2" t="s">
        <v>45</v>
      </c>
      <c r="E6233" s="16" t="s">
        <v>1146</v>
      </c>
      <c r="F6233" s="69" t="s">
        <v>46</v>
      </c>
      <c r="G6233" s="3"/>
      <c r="H6233" s="3"/>
      <c r="I6233" s="10" t="str">
        <f t="shared" si="97"/>
        <v>07320</v>
      </c>
    </row>
    <row r="6234" spans="1:9">
      <c r="A6234" s="66"/>
      <c r="C6234" s="66">
        <v>7320</v>
      </c>
      <c r="D6234" s="2" t="s">
        <v>47</v>
      </c>
      <c r="E6234" s="16" t="s">
        <v>1146</v>
      </c>
      <c r="F6234" s="69" t="s">
        <v>48</v>
      </c>
      <c r="G6234" s="3">
        <v>2</v>
      </c>
      <c r="H6234" s="3"/>
      <c r="I6234" s="10" t="str">
        <f t="shared" si="97"/>
        <v>07320</v>
      </c>
    </row>
    <row r="6235" spans="1:9">
      <c r="A6235" s="66"/>
      <c r="C6235" s="66">
        <v>7320</v>
      </c>
      <c r="D6235" s="2" t="s">
        <v>49</v>
      </c>
      <c r="E6235" s="14" t="s">
        <v>1144</v>
      </c>
      <c r="F6235" s="69" t="s">
        <v>50</v>
      </c>
      <c r="G6235" s="3"/>
      <c r="H6235" s="3"/>
      <c r="I6235" s="10" t="str">
        <f t="shared" si="97"/>
        <v>07320</v>
      </c>
    </row>
    <row r="6236" spans="1:9">
      <c r="A6236" s="66"/>
      <c r="C6236" s="66">
        <v>7320</v>
      </c>
      <c r="D6236" s="2" t="s">
        <v>51</v>
      </c>
      <c r="E6236" s="15" t="s">
        <v>1145</v>
      </c>
      <c r="F6236" s="69" t="s">
        <v>52</v>
      </c>
      <c r="G6236" s="3">
        <v>2</v>
      </c>
      <c r="H6236" s="3"/>
      <c r="I6236" s="10" t="str">
        <f t="shared" si="97"/>
        <v>07320</v>
      </c>
    </row>
    <row r="6237" spans="1:9">
      <c r="A6237" s="66"/>
      <c r="C6237" s="66">
        <v>7320</v>
      </c>
      <c r="D6237" s="2" t="s">
        <v>53</v>
      </c>
      <c r="E6237" s="15" t="s">
        <v>1145</v>
      </c>
      <c r="F6237" s="69" t="s">
        <v>54</v>
      </c>
      <c r="G6237" s="3">
        <v>3</v>
      </c>
      <c r="H6237" s="3"/>
      <c r="I6237" s="10" t="str">
        <f t="shared" si="97"/>
        <v>07320</v>
      </c>
    </row>
    <row r="6238" spans="1:9">
      <c r="A6238" s="66"/>
      <c r="C6238" s="66">
        <v>7320</v>
      </c>
      <c r="D6238" s="2" t="s">
        <v>55</v>
      </c>
      <c r="E6238" s="21" t="s">
        <v>1152</v>
      </c>
      <c r="F6238" s="69" t="s">
        <v>56</v>
      </c>
      <c r="G6238" s="3">
        <v>1</v>
      </c>
      <c r="H6238" s="3"/>
      <c r="I6238" s="10" t="str">
        <f t="shared" si="97"/>
        <v>07320</v>
      </c>
    </row>
    <row r="6239" spans="1:9">
      <c r="A6239" s="66"/>
      <c r="C6239" s="66">
        <v>7320</v>
      </c>
      <c r="D6239" s="2" t="s">
        <v>57</v>
      </c>
      <c r="E6239" s="21" t="s">
        <v>1152</v>
      </c>
      <c r="F6239" s="69" t="s">
        <v>58</v>
      </c>
      <c r="G6239" s="3">
        <v>1</v>
      </c>
      <c r="H6239" s="3"/>
      <c r="I6239" s="10" t="str">
        <f t="shared" si="97"/>
        <v>07320</v>
      </c>
    </row>
    <row r="6240" spans="1:9">
      <c r="A6240" s="66"/>
      <c r="C6240" s="66">
        <v>7320</v>
      </c>
      <c r="D6240" s="2" t="s">
        <v>59</v>
      </c>
      <c r="E6240" s="21" t="s">
        <v>1152</v>
      </c>
      <c r="F6240" s="69" t="s">
        <v>60</v>
      </c>
      <c r="G6240" s="3">
        <v>7</v>
      </c>
      <c r="H6240" s="3">
        <v>3141</v>
      </c>
      <c r="I6240" s="10" t="str">
        <f t="shared" si="97"/>
        <v>07320</v>
      </c>
    </row>
    <row r="6241" spans="1:9">
      <c r="A6241" s="66"/>
      <c r="C6241" s="66">
        <v>7320</v>
      </c>
      <c r="D6241" s="2" t="s">
        <v>61</v>
      </c>
      <c r="E6241" s="20" t="s">
        <v>1151</v>
      </c>
      <c r="F6241" s="69" t="s">
        <v>62</v>
      </c>
      <c r="G6241" s="3">
        <v>2</v>
      </c>
      <c r="H6241" s="3"/>
      <c r="I6241" s="10" t="str">
        <f t="shared" si="97"/>
        <v>07320</v>
      </c>
    </row>
    <row r="6242" spans="1:9">
      <c r="A6242" s="66"/>
      <c r="C6242" s="66">
        <v>7320</v>
      </c>
      <c r="D6242" s="2" t="s">
        <v>63</v>
      </c>
      <c r="E6242" s="20" t="s">
        <v>1151</v>
      </c>
      <c r="F6242" s="69" t="s">
        <v>64</v>
      </c>
      <c r="G6242" s="3">
        <v>1</v>
      </c>
      <c r="H6242" s="3"/>
      <c r="I6242" s="10" t="str">
        <f t="shared" si="97"/>
        <v>07320</v>
      </c>
    </row>
    <row r="6243" spans="1:9">
      <c r="A6243" s="66"/>
      <c r="C6243" s="66">
        <v>7320</v>
      </c>
      <c r="D6243" s="2" t="s">
        <v>65</v>
      </c>
      <c r="E6243" s="19" t="s">
        <v>1150</v>
      </c>
      <c r="F6243" s="69" t="s">
        <v>66</v>
      </c>
      <c r="G6243" s="3"/>
      <c r="H6243" s="3"/>
      <c r="I6243" s="10" t="str">
        <f t="shared" si="97"/>
        <v>07320</v>
      </c>
    </row>
    <row r="6244" spans="1:9">
      <c r="A6244" s="66"/>
      <c r="C6244" s="66">
        <v>7320</v>
      </c>
      <c r="D6244" s="2" t="s">
        <v>67</v>
      </c>
      <c r="E6244" s="22" t="s">
        <v>1153</v>
      </c>
      <c r="F6244" s="69" t="s">
        <v>68</v>
      </c>
      <c r="G6244" s="3"/>
      <c r="H6244" s="3"/>
      <c r="I6244" s="10" t="str">
        <f t="shared" si="97"/>
        <v>07320</v>
      </c>
    </row>
    <row r="6245" spans="1:9">
      <c r="A6245" s="66"/>
      <c r="C6245" s="66">
        <v>7320</v>
      </c>
      <c r="D6245" s="2" t="s">
        <v>69</v>
      </c>
      <c r="E6245" s="21" t="s">
        <v>1152</v>
      </c>
      <c r="F6245" s="69" t="s">
        <v>70</v>
      </c>
      <c r="G6245" s="3">
        <v>3</v>
      </c>
      <c r="H6245" s="3"/>
      <c r="I6245" s="10" t="str">
        <f t="shared" si="97"/>
        <v>07320</v>
      </c>
    </row>
    <row r="6246" spans="1:9">
      <c r="A6246" s="66"/>
      <c r="C6246" s="66">
        <v>7320</v>
      </c>
      <c r="E6246" s="71"/>
      <c r="F6246" s="69" t="s">
        <v>71</v>
      </c>
      <c r="G6246" s="3">
        <v>29</v>
      </c>
      <c r="H6246" s="3">
        <v>5078</v>
      </c>
      <c r="I6246" s="10" t="str">
        <f t="shared" si="97"/>
        <v>07320</v>
      </c>
    </row>
    <row r="6247" spans="1:9">
      <c r="A6247" s="65" t="s">
        <v>459</v>
      </c>
      <c r="B6247" s="2" t="s">
        <v>460</v>
      </c>
      <c r="C6247" s="65">
        <v>7331</v>
      </c>
      <c r="D6247" s="2" t="s">
        <v>9</v>
      </c>
      <c r="E6247" s="14" t="s">
        <v>1144</v>
      </c>
      <c r="F6247" s="69" t="s">
        <v>10</v>
      </c>
      <c r="G6247" s="3">
        <v>2</v>
      </c>
      <c r="H6247" s="3"/>
      <c r="I6247" s="10" t="str">
        <f t="shared" si="97"/>
        <v>07331</v>
      </c>
    </row>
    <row r="6248" spans="1:9">
      <c r="A6248" s="66"/>
      <c r="C6248" s="66">
        <v>7331</v>
      </c>
      <c r="D6248" s="2" t="s">
        <v>11</v>
      </c>
      <c r="E6248" s="14" t="s">
        <v>1144</v>
      </c>
      <c r="F6248" s="69" t="s">
        <v>12</v>
      </c>
      <c r="G6248" s="3"/>
      <c r="H6248" s="3"/>
      <c r="I6248" s="10" t="str">
        <f t="shared" si="97"/>
        <v>07331</v>
      </c>
    </row>
    <row r="6249" spans="1:9">
      <c r="A6249" s="66"/>
      <c r="C6249" s="66">
        <v>7331</v>
      </c>
      <c r="D6249" s="2" t="s">
        <v>13</v>
      </c>
      <c r="E6249" s="14" t="s">
        <v>1144</v>
      </c>
      <c r="F6249" s="69" t="s">
        <v>14</v>
      </c>
      <c r="G6249" s="3">
        <v>1</v>
      </c>
      <c r="H6249" s="3"/>
      <c r="I6249" s="10" t="str">
        <f t="shared" si="97"/>
        <v>07331</v>
      </c>
    </row>
    <row r="6250" spans="1:9">
      <c r="A6250" s="66"/>
      <c r="C6250" s="66">
        <v>7331</v>
      </c>
      <c r="D6250" s="2" t="s">
        <v>15</v>
      </c>
      <c r="E6250" s="15" t="s">
        <v>1145</v>
      </c>
      <c r="F6250" s="69" t="s">
        <v>16</v>
      </c>
      <c r="G6250" s="3"/>
      <c r="H6250" s="3"/>
      <c r="I6250" s="10" t="str">
        <f t="shared" si="97"/>
        <v>07331</v>
      </c>
    </row>
    <row r="6251" spans="1:9">
      <c r="A6251" s="66"/>
      <c r="C6251" s="66">
        <v>7331</v>
      </c>
      <c r="D6251" s="2" t="s">
        <v>17</v>
      </c>
      <c r="E6251" s="14" t="s">
        <v>1144</v>
      </c>
      <c r="F6251" s="69" t="s">
        <v>18</v>
      </c>
      <c r="G6251" s="3">
        <v>1</v>
      </c>
      <c r="H6251" s="3"/>
      <c r="I6251" s="10" t="str">
        <f t="shared" si="97"/>
        <v>07331</v>
      </c>
    </row>
    <row r="6252" spans="1:9">
      <c r="A6252" s="66"/>
      <c r="C6252" s="66">
        <v>7331</v>
      </c>
      <c r="D6252" s="2" t="s">
        <v>19</v>
      </c>
      <c r="E6252" s="14" t="s">
        <v>1144</v>
      </c>
      <c r="F6252" s="69" t="s">
        <v>20</v>
      </c>
      <c r="G6252" s="3"/>
      <c r="H6252" s="3"/>
      <c r="I6252" s="10" t="str">
        <f t="shared" si="97"/>
        <v>07331</v>
      </c>
    </row>
    <row r="6253" spans="1:9">
      <c r="A6253" s="66"/>
      <c r="C6253" s="66">
        <v>7331</v>
      </c>
      <c r="D6253" s="2" t="s">
        <v>21</v>
      </c>
      <c r="E6253" s="4"/>
      <c r="F6253" s="69" t="s">
        <v>22</v>
      </c>
      <c r="G6253" s="3">
        <v>44</v>
      </c>
      <c r="H6253" s="3"/>
      <c r="I6253" s="10" t="str">
        <f t="shared" si="97"/>
        <v>07331</v>
      </c>
    </row>
    <row r="6254" spans="1:9">
      <c r="A6254" s="66"/>
      <c r="C6254" s="66">
        <v>7331</v>
      </c>
      <c r="D6254" s="2" t="s">
        <v>23</v>
      </c>
      <c r="E6254" s="17" t="s">
        <v>1147</v>
      </c>
      <c r="F6254" s="69" t="s">
        <v>24</v>
      </c>
      <c r="G6254" s="3">
        <v>10</v>
      </c>
      <c r="H6254" s="3">
        <v>1312</v>
      </c>
      <c r="I6254" s="10" t="str">
        <f t="shared" si="97"/>
        <v>07331</v>
      </c>
    </row>
    <row r="6255" spans="1:9">
      <c r="A6255" s="66"/>
      <c r="C6255" s="66">
        <v>7331</v>
      </c>
      <c r="D6255" s="2" t="s">
        <v>25</v>
      </c>
      <c r="E6255" s="17" t="s">
        <v>1147</v>
      </c>
      <c r="F6255" s="69" t="s">
        <v>26</v>
      </c>
      <c r="G6255" s="3">
        <v>1</v>
      </c>
      <c r="H6255" s="3"/>
      <c r="I6255" s="10" t="str">
        <f t="shared" si="97"/>
        <v>07331</v>
      </c>
    </row>
    <row r="6256" spans="1:9">
      <c r="A6256" s="66"/>
      <c r="C6256" s="66">
        <v>7331</v>
      </c>
      <c r="D6256" s="2" t="s">
        <v>27</v>
      </c>
      <c r="E6256" s="17" t="s">
        <v>1147</v>
      </c>
      <c r="F6256" s="69" t="s">
        <v>28</v>
      </c>
      <c r="G6256" s="3"/>
      <c r="H6256" s="3"/>
      <c r="I6256" s="10" t="str">
        <f t="shared" si="97"/>
        <v>07331</v>
      </c>
    </row>
    <row r="6257" spans="1:9">
      <c r="A6257" s="66"/>
      <c r="C6257" s="66">
        <v>7331</v>
      </c>
      <c r="D6257" s="2" t="s">
        <v>29</v>
      </c>
      <c r="E6257" s="18" t="s">
        <v>1148</v>
      </c>
      <c r="F6257" s="69" t="s">
        <v>30</v>
      </c>
      <c r="G6257" s="3"/>
      <c r="H6257" s="3"/>
      <c r="I6257" s="10" t="str">
        <f t="shared" si="97"/>
        <v>07331</v>
      </c>
    </row>
    <row r="6258" spans="1:9">
      <c r="A6258" s="66"/>
      <c r="C6258" s="66">
        <v>7331</v>
      </c>
      <c r="D6258" s="2" t="s">
        <v>31</v>
      </c>
      <c r="E6258" s="18" t="s">
        <v>1148</v>
      </c>
      <c r="F6258" s="69" t="s">
        <v>32</v>
      </c>
      <c r="G6258" s="3"/>
      <c r="H6258" s="3"/>
      <c r="I6258" s="10" t="str">
        <f t="shared" si="97"/>
        <v>07331</v>
      </c>
    </row>
    <row r="6259" spans="1:9">
      <c r="A6259" s="66"/>
      <c r="C6259" s="66">
        <v>7331</v>
      </c>
      <c r="D6259" s="2" t="s">
        <v>33</v>
      </c>
      <c r="E6259" s="18" t="s">
        <v>1148</v>
      </c>
      <c r="F6259" s="69" t="s">
        <v>34</v>
      </c>
      <c r="G6259" s="3"/>
      <c r="H6259" s="3"/>
      <c r="I6259" s="10" t="str">
        <f t="shared" si="97"/>
        <v>07331</v>
      </c>
    </row>
    <row r="6260" spans="1:9">
      <c r="A6260" s="66"/>
      <c r="C6260" s="66">
        <v>7331</v>
      </c>
      <c r="D6260" s="2" t="s">
        <v>35</v>
      </c>
      <c r="E6260" s="19" t="s">
        <v>1150</v>
      </c>
      <c r="F6260" s="69" t="s">
        <v>36</v>
      </c>
      <c r="G6260" s="3">
        <v>1</v>
      </c>
      <c r="H6260" s="3"/>
      <c r="I6260" s="10" t="str">
        <f t="shared" si="97"/>
        <v>07331</v>
      </c>
    </row>
    <row r="6261" spans="1:9">
      <c r="A6261" s="66"/>
      <c r="C6261" s="66">
        <v>7331</v>
      </c>
      <c r="D6261" s="2" t="s">
        <v>37</v>
      </c>
      <c r="E6261" s="23" t="s">
        <v>1149</v>
      </c>
      <c r="F6261" s="69" t="s">
        <v>38</v>
      </c>
      <c r="G6261" s="3">
        <v>4</v>
      </c>
      <c r="H6261" s="3"/>
      <c r="I6261" s="10" t="str">
        <f t="shared" si="97"/>
        <v>07331</v>
      </c>
    </row>
    <row r="6262" spans="1:9">
      <c r="A6262" s="66"/>
      <c r="C6262" s="66">
        <v>7331</v>
      </c>
      <c r="D6262" s="2" t="s">
        <v>39</v>
      </c>
      <c r="E6262" s="23" t="s">
        <v>1149</v>
      </c>
      <c r="F6262" s="69" t="s">
        <v>40</v>
      </c>
      <c r="G6262" s="3">
        <v>2</v>
      </c>
      <c r="H6262" s="3"/>
      <c r="I6262" s="10" t="str">
        <f t="shared" si="97"/>
        <v>07331</v>
      </c>
    </row>
    <row r="6263" spans="1:9">
      <c r="A6263" s="66"/>
      <c r="C6263" s="66">
        <v>7331</v>
      </c>
      <c r="D6263" s="2" t="s">
        <v>41</v>
      </c>
      <c r="E6263" s="16" t="s">
        <v>1146</v>
      </c>
      <c r="F6263" s="69" t="s">
        <v>42</v>
      </c>
      <c r="G6263" s="3"/>
      <c r="H6263" s="3"/>
      <c r="I6263" s="10" t="str">
        <f t="shared" si="97"/>
        <v>07331</v>
      </c>
    </row>
    <row r="6264" spans="1:9">
      <c r="A6264" s="66"/>
      <c r="C6264" s="66">
        <v>7331</v>
      </c>
      <c r="D6264" s="2" t="s">
        <v>43</v>
      </c>
      <c r="E6264" s="16" t="s">
        <v>1146</v>
      </c>
      <c r="F6264" s="69" t="s">
        <v>44</v>
      </c>
      <c r="G6264" s="3">
        <v>4</v>
      </c>
      <c r="H6264" s="3"/>
      <c r="I6264" s="10" t="str">
        <f t="shared" si="97"/>
        <v>07331</v>
      </c>
    </row>
    <row r="6265" spans="1:9">
      <c r="A6265" s="66"/>
      <c r="C6265" s="66">
        <v>7331</v>
      </c>
      <c r="D6265" s="2" t="s">
        <v>45</v>
      </c>
      <c r="E6265" s="16" t="s">
        <v>1146</v>
      </c>
      <c r="F6265" s="69" t="s">
        <v>46</v>
      </c>
      <c r="G6265" s="3">
        <v>1</v>
      </c>
      <c r="H6265" s="3"/>
      <c r="I6265" s="10" t="str">
        <f t="shared" si="97"/>
        <v>07331</v>
      </c>
    </row>
    <row r="6266" spans="1:9">
      <c r="A6266" s="66"/>
      <c r="C6266" s="66">
        <v>7331</v>
      </c>
      <c r="D6266" s="2" t="s">
        <v>47</v>
      </c>
      <c r="E6266" s="16" t="s">
        <v>1146</v>
      </c>
      <c r="F6266" s="69" t="s">
        <v>48</v>
      </c>
      <c r="G6266" s="3">
        <v>2</v>
      </c>
      <c r="H6266" s="3"/>
      <c r="I6266" s="10" t="str">
        <f t="shared" si="97"/>
        <v>07331</v>
      </c>
    </row>
    <row r="6267" spans="1:9">
      <c r="A6267" s="66"/>
      <c r="C6267" s="66">
        <v>7331</v>
      </c>
      <c r="D6267" s="2" t="s">
        <v>49</v>
      </c>
      <c r="E6267" s="14" t="s">
        <v>1144</v>
      </c>
      <c r="F6267" s="69" t="s">
        <v>50</v>
      </c>
      <c r="G6267" s="3">
        <v>1</v>
      </c>
      <c r="H6267" s="3"/>
      <c r="I6267" s="10" t="str">
        <f t="shared" si="97"/>
        <v>07331</v>
      </c>
    </row>
    <row r="6268" spans="1:9">
      <c r="A6268" s="66"/>
      <c r="C6268" s="66">
        <v>7331</v>
      </c>
      <c r="D6268" s="2" t="s">
        <v>51</v>
      </c>
      <c r="E6268" s="15" t="s">
        <v>1145</v>
      </c>
      <c r="F6268" s="69" t="s">
        <v>52</v>
      </c>
      <c r="G6268" s="3"/>
      <c r="H6268" s="3"/>
      <c r="I6268" s="10" t="str">
        <f t="shared" si="97"/>
        <v>07331</v>
      </c>
    </row>
    <row r="6269" spans="1:9">
      <c r="A6269" s="66"/>
      <c r="C6269" s="66">
        <v>7331</v>
      </c>
      <c r="D6269" s="2" t="s">
        <v>53</v>
      </c>
      <c r="E6269" s="15" t="s">
        <v>1145</v>
      </c>
      <c r="F6269" s="69" t="s">
        <v>54</v>
      </c>
      <c r="G6269" s="3">
        <v>3</v>
      </c>
      <c r="H6269" s="3">
        <v>89</v>
      </c>
      <c r="I6269" s="10" t="str">
        <f t="shared" si="97"/>
        <v>07331</v>
      </c>
    </row>
    <row r="6270" spans="1:9">
      <c r="A6270" s="66"/>
      <c r="C6270" s="66">
        <v>7331</v>
      </c>
      <c r="D6270" s="2" t="s">
        <v>55</v>
      </c>
      <c r="E6270" s="21" t="s">
        <v>1152</v>
      </c>
      <c r="F6270" s="69" t="s">
        <v>56</v>
      </c>
      <c r="G6270" s="3"/>
      <c r="H6270" s="3"/>
      <c r="I6270" s="10" t="str">
        <f t="shared" si="97"/>
        <v>07331</v>
      </c>
    </row>
    <row r="6271" spans="1:9">
      <c r="A6271" s="66"/>
      <c r="C6271" s="66">
        <v>7331</v>
      </c>
      <c r="D6271" s="2" t="s">
        <v>57</v>
      </c>
      <c r="E6271" s="21" t="s">
        <v>1152</v>
      </c>
      <c r="F6271" s="69" t="s">
        <v>58</v>
      </c>
      <c r="G6271" s="3">
        <v>1</v>
      </c>
      <c r="H6271" s="3"/>
      <c r="I6271" s="10" t="str">
        <f t="shared" si="97"/>
        <v>07331</v>
      </c>
    </row>
    <row r="6272" spans="1:9">
      <c r="A6272" s="66"/>
      <c r="C6272" s="66">
        <v>7331</v>
      </c>
      <c r="D6272" s="2" t="s">
        <v>59</v>
      </c>
      <c r="E6272" s="21" t="s">
        <v>1152</v>
      </c>
      <c r="F6272" s="69" t="s">
        <v>60</v>
      </c>
      <c r="G6272" s="3">
        <v>10</v>
      </c>
      <c r="H6272" s="3">
        <v>545</v>
      </c>
      <c r="I6272" s="10" t="str">
        <f t="shared" si="97"/>
        <v>07331</v>
      </c>
    </row>
    <row r="6273" spans="1:9">
      <c r="A6273" s="66"/>
      <c r="C6273" s="66">
        <v>7331</v>
      </c>
      <c r="D6273" s="2" t="s">
        <v>61</v>
      </c>
      <c r="E6273" s="20" t="s">
        <v>1151</v>
      </c>
      <c r="F6273" s="69" t="s">
        <v>62</v>
      </c>
      <c r="G6273" s="3"/>
      <c r="H6273" s="3"/>
      <c r="I6273" s="10" t="str">
        <f t="shared" si="97"/>
        <v>07331</v>
      </c>
    </row>
    <row r="6274" spans="1:9">
      <c r="A6274" s="66"/>
      <c r="C6274" s="66">
        <v>7331</v>
      </c>
      <c r="D6274" s="2" t="s">
        <v>63</v>
      </c>
      <c r="E6274" s="20" t="s">
        <v>1151</v>
      </c>
      <c r="F6274" s="69" t="s">
        <v>64</v>
      </c>
      <c r="G6274" s="3">
        <v>1</v>
      </c>
      <c r="H6274" s="3"/>
      <c r="I6274" s="10" t="str">
        <f t="shared" si="97"/>
        <v>07331</v>
      </c>
    </row>
    <row r="6275" spans="1:9">
      <c r="A6275" s="66"/>
      <c r="C6275" s="66">
        <v>7331</v>
      </c>
      <c r="D6275" s="2" t="s">
        <v>65</v>
      </c>
      <c r="E6275" s="19" t="s">
        <v>1150</v>
      </c>
      <c r="F6275" s="69" t="s">
        <v>66</v>
      </c>
      <c r="G6275" s="3"/>
      <c r="H6275" s="3"/>
      <c r="I6275" s="10" t="str">
        <f t="shared" si="97"/>
        <v>07331</v>
      </c>
    </row>
    <row r="6276" spans="1:9">
      <c r="A6276" s="66"/>
      <c r="C6276" s="66">
        <v>7331</v>
      </c>
      <c r="D6276" s="2" t="s">
        <v>67</v>
      </c>
      <c r="E6276" s="22" t="s">
        <v>1153</v>
      </c>
      <c r="F6276" s="69" t="s">
        <v>68</v>
      </c>
      <c r="G6276" s="3"/>
      <c r="H6276" s="3"/>
      <c r="I6276" s="10" t="str">
        <f t="shared" si="97"/>
        <v>07331</v>
      </c>
    </row>
    <row r="6277" spans="1:9">
      <c r="A6277" s="66"/>
      <c r="C6277" s="66">
        <v>7331</v>
      </c>
      <c r="D6277" s="2" t="s">
        <v>69</v>
      </c>
      <c r="E6277" s="21" t="s">
        <v>1152</v>
      </c>
      <c r="F6277" s="69" t="s">
        <v>70</v>
      </c>
      <c r="G6277" s="3">
        <v>3</v>
      </c>
      <c r="H6277" s="3">
        <v>98</v>
      </c>
      <c r="I6277" s="10" t="str">
        <f t="shared" si="97"/>
        <v>07331</v>
      </c>
    </row>
    <row r="6278" spans="1:9">
      <c r="A6278" s="66"/>
      <c r="C6278" s="66">
        <v>7331</v>
      </c>
      <c r="E6278" s="71"/>
      <c r="F6278" s="69" t="s">
        <v>71</v>
      </c>
      <c r="G6278" s="3">
        <v>46</v>
      </c>
      <c r="H6278" s="3">
        <v>4510</v>
      </c>
      <c r="I6278" s="10" t="str">
        <f t="shared" si="97"/>
        <v>07331</v>
      </c>
    </row>
    <row r="6279" spans="1:9">
      <c r="A6279" s="65" t="s">
        <v>461</v>
      </c>
      <c r="B6279" s="2" t="s">
        <v>462</v>
      </c>
      <c r="C6279" s="65">
        <v>7332</v>
      </c>
      <c r="D6279" s="2" t="s">
        <v>9</v>
      </c>
      <c r="E6279" s="14" t="s">
        <v>1144</v>
      </c>
      <c r="F6279" s="69" t="s">
        <v>10</v>
      </c>
      <c r="G6279" s="3"/>
      <c r="H6279" s="3"/>
      <c r="I6279" s="10" t="str">
        <f t="shared" si="97"/>
        <v>07332</v>
      </c>
    </row>
    <row r="6280" spans="1:9">
      <c r="A6280" s="66"/>
      <c r="C6280" s="66">
        <v>7332</v>
      </c>
      <c r="D6280" s="2" t="s">
        <v>11</v>
      </c>
      <c r="E6280" s="14" t="s">
        <v>1144</v>
      </c>
      <c r="F6280" s="69" t="s">
        <v>12</v>
      </c>
      <c r="G6280" s="3"/>
      <c r="H6280" s="3"/>
      <c r="I6280" s="10" t="str">
        <f t="shared" si="97"/>
        <v>07332</v>
      </c>
    </row>
    <row r="6281" spans="1:9">
      <c r="A6281" s="66"/>
      <c r="C6281" s="66">
        <v>7332</v>
      </c>
      <c r="D6281" s="2" t="s">
        <v>13</v>
      </c>
      <c r="E6281" s="14" t="s">
        <v>1144</v>
      </c>
      <c r="F6281" s="69" t="s">
        <v>14</v>
      </c>
      <c r="G6281" s="3"/>
      <c r="H6281" s="3"/>
      <c r="I6281" s="10" t="str">
        <f t="shared" ref="I6281:I6344" si="98">IF(A6281="",I6280,A6281)</f>
        <v>07332</v>
      </c>
    </row>
    <row r="6282" spans="1:9">
      <c r="A6282" s="66"/>
      <c r="C6282" s="66">
        <v>7332</v>
      </c>
      <c r="D6282" s="2" t="s">
        <v>15</v>
      </c>
      <c r="E6282" s="15" t="s">
        <v>1145</v>
      </c>
      <c r="F6282" s="69" t="s">
        <v>16</v>
      </c>
      <c r="G6282" s="3"/>
      <c r="H6282" s="3"/>
      <c r="I6282" s="10" t="str">
        <f t="shared" si="98"/>
        <v>07332</v>
      </c>
    </row>
    <row r="6283" spans="1:9">
      <c r="A6283" s="66"/>
      <c r="C6283" s="66">
        <v>7332</v>
      </c>
      <c r="D6283" s="2" t="s">
        <v>17</v>
      </c>
      <c r="E6283" s="14" t="s">
        <v>1144</v>
      </c>
      <c r="F6283" s="69" t="s">
        <v>18</v>
      </c>
      <c r="G6283" s="3"/>
      <c r="H6283" s="3"/>
      <c r="I6283" s="10" t="str">
        <f t="shared" si="98"/>
        <v>07332</v>
      </c>
    </row>
    <row r="6284" spans="1:9">
      <c r="A6284" s="66"/>
      <c r="C6284" s="66">
        <v>7332</v>
      </c>
      <c r="D6284" s="2" t="s">
        <v>19</v>
      </c>
      <c r="E6284" s="14" t="s">
        <v>1144</v>
      </c>
      <c r="F6284" s="69" t="s">
        <v>20</v>
      </c>
      <c r="G6284" s="3"/>
      <c r="H6284" s="3"/>
      <c r="I6284" s="10" t="str">
        <f t="shared" si="98"/>
        <v>07332</v>
      </c>
    </row>
    <row r="6285" spans="1:9">
      <c r="A6285" s="66"/>
      <c r="C6285" s="66">
        <v>7332</v>
      </c>
      <c r="D6285" s="2" t="s">
        <v>21</v>
      </c>
      <c r="E6285" s="4"/>
      <c r="F6285" s="69" t="s">
        <v>22</v>
      </c>
      <c r="G6285" s="3">
        <v>57</v>
      </c>
      <c r="H6285" s="3">
        <v>3957</v>
      </c>
      <c r="I6285" s="10" t="str">
        <f t="shared" si="98"/>
        <v>07332</v>
      </c>
    </row>
    <row r="6286" spans="1:9">
      <c r="A6286" s="66"/>
      <c r="C6286" s="66">
        <v>7332</v>
      </c>
      <c r="D6286" s="2" t="s">
        <v>23</v>
      </c>
      <c r="E6286" s="17" t="s">
        <v>1147</v>
      </c>
      <c r="F6286" s="69" t="s">
        <v>24</v>
      </c>
      <c r="G6286" s="3">
        <v>5</v>
      </c>
      <c r="H6286" s="3"/>
      <c r="I6286" s="10" t="str">
        <f t="shared" si="98"/>
        <v>07332</v>
      </c>
    </row>
    <row r="6287" spans="1:9">
      <c r="A6287" s="66"/>
      <c r="C6287" s="66">
        <v>7332</v>
      </c>
      <c r="D6287" s="2" t="s">
        <v>25</v>
      </c>
      <c r="E6287" s="17" t="s">
        <v>1147</v>
      </c>
      <c r="F6287" s="69" t="s">
        <v>26</v>
      </c>
      <c r="G6287" s="3">
        <v>1</v>
      </c>
      <c r="H6287" s="3"/>
      <c r="I6287" s="10" t="str">
        <f t="shared" si="98"/>
        <v>07332</v>
      </c>
    </row>
    <row r="6288" spans="1:9">
      <c r="A6288" s="66"/>
      <c r="C6288" s="66">
        <v>7332</v>
      </c>
      <c r="D6288" s="2" t="s">
        <v>27</v>
      </c>
      <c r="E6288" s="17" t="s">
        <v>1147</v>
      </c>
      <c r="F6288" s="69" t="s">
        <v>28</v>
      </c>
      <c r="G6288" s="3"/>
      <c r="H6288" s="3"/>
      <c r="I6288" s="10" t="str">
        <f t="shared" si="98"/>
        <v>07332</v>
      </c>
    </row>
    <row r="6289" spans="1:9">
      <c r="A6289" s="66"/>
      <c r="C6289" s="66">
        <v>7332</v>
      </c>
      <c r="D6289" s="2" t="s">
        <v>29</v>
      </c>
      <c r="E6289" s="18" t="s">
        <v>1148</v>
      </c>
      <c r="F6289" s="69" t="s">
        <v>30</v>
      </c>
      <c r="G6289" s="3">
        <v>3</v>
      </c>
      <c r="H6289" s="3">
        <v>98</v>
      </c>
      <c r="I6289" s="10" t="str">
        <f t="shared" si="98"/>
        <v>07332</v>
      </c>
    </row>
    <row r="6290" spans="1:9">
      <c r="A6290" s="66"/>
      <c r="C6290" s="66">
        <v>7332</v>
      </c>
      <c r="D6290" s="2" t="s">
        <v>31</v>
      </c>
      <c r="E6290" s="18" t="s">
        <v>1148</v>
      </c>
      <c r="F6290" s="69" t="s">
        <v>32</v>
      </c>
      <c r="G6290" s="3"/>
      <c r="H6290" s="3"/>
      <c r="I6290" s="10" t="str">
        <f t="shared" si="98"/>
        <v>07332</v>
      </c>
    </row>
    <row r="6291" spans="1:9">
      <c r="A6291" s="66"/>
      <c r="C6291" s="66">
        <v>7332</v>
      </c>
      <c r="D6291" s="2" t="s">
        <v>33</v>
      </c>
      <c r="E6291" s="18" t="s">
        <v>1148</v>
      </c>
      <c r="F6291" s="69" t="s">
        <v>34</v>
      </c>
      <c r="G6291" s="3"/>
      <c r="H6291" s="3"/>
      <c r="I6291" s="10" t="str">
        <f t="shared" si="98"/>
        <v>07332</v>
      </c>
    </row>
    <row r="6292" spans="1:9">
      <c r="A6292" s="66"/>
      <c r="C6292" s="66">
        <v>7332</v>
      </c>
      <c r="D6292" s="2" t="s">
        <v>35</v>
      </c>
      <c r="E6292" s="19" t="s">
        <v>1150</v>
      </c>
      <c r="F6292" s="69" t="s">
        <v>36</v>
      </c>
      <c r="G6292" s="3">
        <v>1</v>
      </c>
      <c r="H6292" s="3"/>
      <c r="I6292" s="10" t="str">
        <f t="shared" si="98"/>
        <v>07332</v>
      </c>
    </row>
    <row r="6293" spans="1:9">
      <c r="A6293" s="66"/>
      <c r="C6293" s="66">
        <v>7332</v>
      </c>
      <c r="D6293" s="2" t="s">
        <v>37</v>
      </c>
      <c r="E6293" s="23" t="s">
        <v>1149</v>
      </c>
      <c r="F6293" s="69" t="s">
        <v>38</v>
      </c>
      <c r="G6293" s="3">
        <v>6</v>
      </c>
      <c r="H6293" s="3">
        <v>514</v>
      </c>
      <c r="I6293" s="10" t="str">
        <f t="shared" si="98"/>
        <v>07332</v>
      </c>
    </row>
    <row r="6294" spans="1:9">
      <c r="A6294" s="66"/>
      <c r="C6294" s="66">
        <v>7332</v>
      </c>
      <c r="D6294" s="2" t="s">
        <v>39</v>
      </c>
      <c r="E6294" s="23" t="s">
        <v>1149</v>
      </c>
      <c r="F6294" s="69" t="s">
        <v>40</v>
      </c>
      <c r="G6294" s="3">
        <v>4</v>
      </c>
      <c r="H6294" s="3">
        <v>131</v>
      </c>
      <c r="I6294" s="10" t="str">
        <f t="shared" si="98"/>
        <v>07332</v>
      </c>
    </row>
    <row r="6295" spans="1:9">
      <c r="A6295" s="66"/>
      <c r="C6295" s="66">
        <v>7332</v>
      </c>
      <c r="D6295" s="2" t="s">
        <v>41</v>
      </c>
      <c r="E6295" s="16" t="s">
        <v>1146</v>
      </c>
      <c r="F6295" s="69" t="s">
        <v>42</v>
      </c>
      <c r="G6295" s="3"/>
      <c r="H6295" s="3"/>
      <c r="I6295" s="10" t="str">
        <f t="shared" si="98"/>
        <v>07332</v>
      </c>
    </row>
    <row r="6296" spans="1:9">
      <c r="A6296" s="66"/>
      <c r="C6296" s="66">
        <v>7332</v>
      </c>
      <c r="D6296" s="2" t="s">
        <v>43</v>
      </c>
      <c r="E6296" s="16" t="s">
        <v>1146</v>
      </c>
      <c r="F6296" s="69" t="s">
        <v>44</v>
      </c>
      <c r="G6296" s="3">
        <v>2</v>
      </c>
      <c r="H6296" s="3"/>
      <c r="I6296" s="10" t="str">
        <f t="shared" si="98"/>
        <v>07332</v>
      </c>
    </row>
    <row r="6297" spans="1:9">
      <c r="A6297" s="66"/>
      <c r="C6297" s="66">
        <v>7332</v>
      </c>
      <c r="D6297" s="2" t="s">
        <v>45</v>
      </c>
      <c r="E6297" s="16" t="s">
        <v>1146</v>
      </c>
      <c r="F6297" s="69" t="s">
        <v>46</v>
      </c>
      <c r="G6297" s="3"/>
      <c r="H6297" s="3"/>
      <c r="I6297" s="10" t="str">
        <f t="shared" si="98"/>
        <v>07332</v>
      </c>
    </row>
    <row r="6298" spans="1:9">
      <c r="A6298" s="66"/>
      <c r="C6298" s="66">
        <v>7332</v>
      </c>
      <c r="D6298" s="2" t="s">
        <v>47</v>
      </c>
      <c r="E6298" s="16" t="s">
        <v>1146</v>
      </c>
      <c r="F6298" s="69" t="s">
        <v>48</v>
      </c>
      <c r="G6298" s="3">
        <v>6</v>
      </c>
      <c r="H6298" s="3">
        <v>427</v>
      </c>
      <c r="I6298" s="10" t="str">
        <f t="shared" si="98"/>
        <v>07332</v>
      </c>
    </row>
    <row r="6299" spans="1:9">
      <c r="A6299" s="66"/>
      <c r="C6299" s="66">
        <v>7332</v>
      </c>
      <c r="D6299" s="2" t="s">
        <v>49</v>
      </c>
      <c r="E6299" s="14" t="s">
        <v>1144</v>
      </c>
      <c r="F6299" s="69" t="s">
        <v>50</v>
      </c>
      <c r="G6299" s="3">
        <v>3</v>
      </c>
      <c r="H6299" s="3"/>
      <c r="I6299" s="10" t="str">
        <f t="shared" si="98"/>
        <v>07332</v>
      </c>
    </row>
    <row r="6300" spans="1:9">
      <c r="A6300" s="66"/>
      <c r="C6300" s="66">
        <v>7332</v>
      </c>
      <c r="D6300" s="2" t="s">
        <v>51</v>
      </c>
      <c r="E6300" s="15" t="s">
        <v>1145</v>
      </c>
      <c r="F6300" s="69" t="s">
        <v>52</v>
      </c>
      <c r="G6300" s="3"/>
      <c r="H6300" s="3"/>
      <c r="I6300" s="10" t="str">
        <f t="shared" si="98"/>
        <v>07332</v>
      </c>
    </row>
    <row r="6301" spans="1:9">
      <c r="A6301" s="66"/>
      <c r="C6301" s="66">
        <v>7332</v>
      </c>
      <c r="D6301" s="2" t="s">
        <v>53</v>
      </c>
      <c r="E6301" s="15" t="s">
        <v>1145</v>
      </c>
      <c r="F6301" s="69" t="s">
        <v>54</v>
      </c>
      <c r="G6301" s="3">
        <v>9</v>
      </c>
      <c r="H6301" s="3">
        <v>796</v>
      </c>
      <c r="I6301" s="10" t="str">
        <f t="shared" si="98"/>
        <v>07332</v>
      </c>
    </row>
    <row r="6302" spans="1:9">
      <c r="A6302" s="66"/>
      <c r="C6302" s="66">
        <v>7332</v>
      </c>
      <c r="D6302" s="2" t="s">
        <v>55</v>
      </c>
      <c r="E6302" s="21" t="s">
        <v>1152</v>
      </c>
      <c r="F6302" s="69" t="s">
        <v>56</v>
      </c>
      <c r="G6302" s="3">
        <v>2</v>
      </c>
      <c r="H6302" s="3"/>
      <c r="I6302" s="10" t="str">
        <f t="shared" si="98"/>
        <v>07332</v>
      </c>
    </row>
    <row r="6303" spans="1:9">
      <c r="A6303" s="66"/>
      <c r="C6303" s="66">
        <v>7332</v>
      </c>
      <c r="D6303" s="2" t="s">
        <v>57</v>
      </c>
      <c r="E6303" s="21" t="s">
        <v>1152</v>
      </c>
      <c r="F6303" s="69" t="s">
        <v>58</v>
      </c>
      <c r="G6303" s="3"/>
      <c r="H6303" s="3"/>
      <c r="I6303" s="10" t="str">
        <f t="shared" si="98"/>
        <v>07332</v>
      </c>
    </row>
    <row r="6304" spans="1:9">
      <c r="A6304" s="66"/>
      <c r="C6304" s="66">
        <v>7332</v>
      </c>
      <c r="D6304" s="2" t="s">
        <v>59</v>
      </c>
      <c r="E6304" s="21" t="s">
        <v>1152</v>
      </c>
      <c r="F6304" s="69" t="s">
        <v>60</v>
      </c>
      <c r="G6304" s="3">
        <v>9</v>
      </c>
      <c r="H6304" s="3"/>
      <c r="I6304" s="10" t="str">
        <f t="shared" si="98"/>
        <v>07332</v>
      </c>
    </row>
    <row r="6305" spans="1:9">
      <c r="A6305" s="66"/>
      <c r="C6305" s="66">
        <v>7332</v>
      </c>
      <c r="D6305" s="2" t="s">
        <v>61</v>
      </c>
      <c r="E6305" s="20" t="s">
        <v>1151</v>
      </c>
      <c r="F6305" s="69" t="s">
        <v>62</v>
      </c>
      <c r="G6305" s="3">
        <v>1</v>
      </c>
      <c r="H6305" s="3"/>
      <c r="I6305" s="10" t="str">
        <f t="shared" si="98"/>
        <v>07332</v>
      </c>
    </row>
    <row r="6306" spans="1:9">
      <c r="A6306" s="66"/>
      <c r="C6306" s="66">
        <v>7332</v>
      </c>
      <c r="D6306" s="2" t="s">
        <v>63</v>
      </c>
      <c r="E6306" s="20" t="s">
        <v>1151</v>
      </c>
      <c r="F6306" s="69" t="s">
        <v>64</v>
      </c>
      <c r="G6306" s="3"/>
      <c r="H6306" s="3"/>
      <c r="I6306" s="10" t="str">
        <f t="shared" si="98"/>
        <v>07332</v>
      </c>
    </row>
    <row r="6307" spans="1:9">
      <c r="A6307" s="66"/>
      <c r="C6307" s="66">
        <v>7332</v>
      </c>
      <c r="D6307" s="2" t="s">
        <v>65</v>
      </c>
      <c r="E6307" s="19" t="s">
        <v>1150</v>
      </c>
      <c r="F6307" s="69" t="s">
        <v>66</v>
      </c>
      <c r="G6307" s="3"/>
      <c r="H6307" s="3"/>
      <c r="I6307" s="10" t="str">
        <f t="shared" si="98"/>
        <v>07332</v>
      </c>
    </row>
    <row r="6308" spans="1:9">
      <c r="A6308" s="66"/>
      <c r="C6308" s="66">
        <v>7332</v>
      </c>
      <c r="D6308" s="2" t="s">
        <v>67</v>
      </c>
      <c r="E6308" s="22" t="s">
        <v>1153</v>
      </c>
      <c r="F6308" s="69" t="s">
        <v>68</v>
      </c>
      <c r="G6308" s="3">
        <v>1</v>
      </c>
      <c r="H6308" s="3"/>
      <c r="I6308" s="10" t="str">
        <f t="shared" si="98"/>
        <v>07332</v>
      </c>
    </row>
    <row r="6309" spans="1:9">
      <c r="A6309" s="66"/>
      <c r="C6309" s="66">
        <v>7332</v>
      </c>
      <c r="D6309" s="2" t="s">
        <v>69</v>
      </c>
      <c r="E6309" s="21" t="s">
        <v>1152</v>
      </c>
      <c r="F6309" s="69" t="s">
        <v>70</v>
      </c>
      <c r="G6309" s="3">
        <v>4</v>
      </c>
      <c r="H6309" s="3"/>
      <c r="I6309" s="10" t="str">
        <f t="shared" si="98"/>
        <v>07332</v>
      </c>
    </row>
    <row r="6310" spans="1:9">
      <c r="A6310" s="66"/>
      <c r="C6310" s="66">
        <v>7332</v>
      </c>
      <c r="E6310" s="71"/>
      <c r="F6310" s="69" t="s">
        <v>71</v>
      </c>
      <c r="G6310" s="3">
        <v>57</v>
      </c>
      <c r="H6310" s="3">
        <v>3957</v>
      </c>
      <c r="I6310" s="10" t="str">
        <f t="shared" si="98"/>
        <v>07332</v>
      </c>
    </row>
    <row r="6311" spans="1:9">
      <c r="A6311" s="65" t="s">
        <v>463</v>
      </c>
      <c r="B6311" s="2" t="s">
        <v>464</v>
      </c>
      <c r="C6311" s="65">
        <v>7333</v>
      </c>
      <c r="D6311" s="2" t="s">
        <v>9</v>
      </c>
      <c r="E6311" s="14" t="s">
        <v>1144</v>
      </c>
      <c r="F6311" s="69" t="s">
        <v>10</v>
      </c>
      <c r="G6311" s="3">
        <v>4</v>
      </c>
      <c r="H6311" s="3">
        <v>74</v>
      </c>
      <c r="I6311" s="10" t="str">
        <f t="shared" si="98"/>
        <v>07333</v>
      </c>
    </row>
    <row r="6312" spans="1:9">
      <c r="A6312" s="66"/>
      <c r="C6312" s="66">
        <v>7333</v>
      </c>
      <c r="D6312" s="2" t="s">
        <v>11</v>
      </c>
      <c r="E6312" s="14" t="s">
        <v>1144</v>
      </c>
      <c r="F6312" s="69" t="s">
        <v>12</v>
      </c>
      <c r="G6312" s="3"/>
      <c r="H6312" s="3"/>
      <c r="I6312" s="10" t="str">
        <f t="shared" si="98"/>
        <v>07333</v>
      </c>
    </row>
    <row r="6313" spans="1:9">
      <c r="A6313" s="66"/>
      <c r="C6313" s="66">
        <v>7333</v>
      </c>
      <c r="D6313" s="2" t="s">
        <v>13</v>
      </c>
      <c r="E6313" s="14" t="s">
        <v>1144</v>
      </c>
      <c r="F6313" s="69" t="s">
        <v>14</v>
      </c>
      <c r="G6313" s="3"/>
      <c r="H6313" s="3"/>
      <c r="I6313" s="10" t="str">
        <f t="shared" si="98"/>
        <v>07333</v>
      </c>
    </row>
    <row r="6314" spans="1:9">
      <c r="A6314" s="66"/>
      <c r="C6314" s="66">
        <v>7333</v>
      </c>
      <c r="D6314" s="2" t="s">
        <v>15</v>
      </c>
      <c r="E6314" s="15" t="s">
        <v>1145</v>
      </c>
      <c r="F6314" s="69" t="s">
        <v>16</v>
      </c>
      <c r="G6314" s="3"/>
      <c r="H6314" s="3"/>
      <c r="I6314" s="10" t="str">
        <f t="shared" si="98"/>
        <v>07333</v>
      </c>
    </row>
    <row r="6315" spans="1:9">
      <c r="A6315" s="66"/>
      <c r="C6315" s="66">
        <v>7333</v>
      </c>
      <c r="D6315" s="2" t="s">
        <v>17</v>
      </c>
      <c r="E6315" s="14" t="s">
        <v>1144</v>
      </c>
      <c r="F6315" s="69" t="s">
        <v>18</v>
      </c>
      <c r="G6315" s="3">
        <v>4</v>
      </c>
      <c r="H6315" s="3">
        <v>74</v>
      </c>
      <c r="I6315" s="10" t="str">
        <f t="shared" si="98"/>
        <v>07333</v>
      </c>
    </row>
    <row r="6316" spans="1:9">
      <c r="A6316" s="66"/>
      <c r="C6316" s="66">
        <v>7333</v>
      </c>
      <c r="D6316" s="2" t="s">
        <v>19</v>
      </c>
      <c r="E6316" s="14" t="s">
        <v>1144</v>
      </c>
      <c r="F6316" s="69" t="s">
        <v>20</v>
      </c>
      <c r="G6316" s="3"/>
      <c r="H6316" s="3"/>
      <c r="I6316" s="10" t="str">
        <f t="shared" si="98"/>
        <v>07333</v>
      </c>
    </row>
    <row r="6317" spans="1:9">
      <c r="A6317" s="66"/>
      <c r="C6317" s="66">
        <v>7333</v>
      </c>
      <c r="D6317" s="2" t="s">
        <v>21</v>
      </c>
      <c r="E6317" s="4"/>
      <c r="F6317" s="69" t="s">
        <v>22</v>
      </c>
      <c r="G6317" s="3">
        <v>43</v>
      </c>
      <c r="H6317" s="3">
        <v>7003</v>
      </c>
      <c r="I6317" s="10" t="str">
        <f t="shared" si="98"/>
        <v>07333</v>
      </c>
    </row>
    <row r="6318" spans="1:9">
      <c r="A6318" s="66"/>
      <c r="C6318" s="66">
        <v>7333</v>
      </c>
      <c r="D6318" s="2" t="s">
        <v>23</v>
      </c>
      <c r="E6318" s="17" t="s">
        <v>1147</v>
      </c>
      <c r="F6318" s="69" t="s">
        <v>24</v>
      </c>
      <c r="G6318" s="3">
        <v>9</v>
      </c>
      <c r="H6318" s="3"/>
      <c r="I6318" s="10" t="str">
        <f t="shared" si="98"/>
        <v>07333</v>
      </c>
    </row>
    <row r="6319" spans="1:9">
      <c r="A6319" s="66"/>
      <c r="C6319" s="66">
        <v>7333</v>
      </c>
      <c r="D6319" s="2" t="s">
        <v>25</v>
      </c>
      <c r="E6319" s="17" t="s">
        <v>1147</v>
      </c>
      <c r="F6319" s="69" t="s">
        <v>26</v>
      </c>
      <c r="G6319" s="3">
        <v>1</v>
      </c>
      <c r="H6319" s="3"/>
      <c r="I6319" s="10" t="str">
        <f t="shared" si="98"/>
        <v>07333</v>
      </c>
    </row>
    <row r="6320" spans="1:9">
      <c r="A6320" s="66"/>
      <c r="C6320" s="66">
        <v>7333</v>
      </c>
      <c r="D6320" s="2" t="s">
        <v>27</v>
      </c>
      <c r="E6320" s="17" t="s">
        <v>1147</v>
      </c>
      <c r="F6320" s="69" t="s">
        <v>28</v>
      </c>
      <c r="G6320" s="3"/>
      <c r="H6320" s="3"/>
      <c r="I6320" s="10" t="str">
        <f t="shared" si="98"/>
        <v>07333</v>
      </c>
    </row>
    <row r="6321" spans="1:9">
      <c r="A6321" s="66"/>
      <c r="C6321" s="66">
        <v>7333</v>
      </c>
      <c r="D6321" s="2" t="s">
        <v>29</v>
      </c>
      <c r="E6321" s="18" t="s">
        <v>1148</v>
      </c>
      <c r="F6321" s="69" t="s">
        <v>30</v>
      </c>
      <c r="G6321" s="3"/>
      <c r="H6321" s="3"/>
      <c r="I6321" s="10" t="str">
        <f t="shared" si="98"/>
        <v>07333</v>
      </c>
    </row>
    <row r="6322" spans="1:9">
      <c r="A6322" s="66"/>
      <c r="C6322" s="66">
        <v>7333</v>
      </c>
      <c r="D6322" s="2" t="s">
        <v>31</v>
      </c>
      <c r="E6322" s="18" t="s">
        <v>1148</v>
      </c>
      <c r="F6322" s="69" t="s">
        <v>32</v>
      </c>
      <c r="G6322" s="3"/>
      <c r="H6322" s="3"/>
      <c r="I6322" s="10" t="str">
        <f t="shared" si="98"/>
        <v>07333</v>
      </c>
    </row>
    <row r="6323" spans="1:9">
      <c r="A6323" s="66"/>
      <c r="C6323" s="66">
        <v>7333</v>
      </c>
      <c r="D6323" s="2" t="s">
        <v>33</v>
      </c>
      <c r="E6323" s="18" t="s">
        <v>1148</v>
      </c>
      <c r="F6323" s="69" t="s">
        <v>34</v>
      </c>
      <c r="G6323" s="3">
        <v>1</v>
      </c>
      <c r="H6323" s="3"/>
      <c r="I6323" s="10" t="str">
        <f t="shared" si="98"/>
        <v>07333</v>
      </c>
    </row>
    <row r="6324" spans="1:9">
      <c r="A6324" s="66"/>
      <c r="C6324" s="66">
        <v>7333</v>
      </c>
      <c r="D6324" s="2" t="s">
        <v>35</v>
      </c>
      <c r="E6324" s="19" t="s">
        <v>1150</v>
      </c>
      <c r="F6324" s="69" t="s">
        <v>36</v>
      </c>
      <c r="G6324" s="3">
        <v>1</v>
      </c>
      <c r="H6324" s="3"/>
      <c r="I6324" s="10" t="str">
        <f t="shared" si="98"/>
        <v>07333</v>
      </c>
    </row>
    <row r="6325" spans="1:9">
      <c r="A6325" s="66"/>
      <c r="C6325" s="66">
        <v>7333</v>
      </c>
      <c r="D6325" s="2" t="s">
        <v>37</v>
      </c>
      <c r="E6325" s="23" t="s">
        <v>1149</v>
      </c>
      <c r="F6325" s="69" t="s">
        <v>38</v>
      </c>
      <c r="G6325" s="3"/>
      <c r="H6325" s="3"/>
      <c r="I6325" s="10" t="str">
        <f t="shared" si="98"/>
        <v>07333</v>
      </c>
    </row>
    <row r="6326" spans="1:9">
      <c r="A6326" s="66"/>
      <c r="C6326" s="66">
        <v>7333</v>
      </c>
      <c r="D6326" s="2" t="s">
        <v>39</v>
      </c>
      <c r="E6326" s="23" t="s">
        <v>1149</v>
      </c>
      <c r="F6326" s="69" t="s">
        <v>40</v>
      </c>
      <c r="G6326" s="3"/>
      <c r="H6326" s="3"/>
      <c r="I6326" s="10" t="str">
        <f t="shared" si="98"/>
        <v>07333</v>
      </c>
    </row>
    <row r="6327" spans="1:9">
      <c r="A6327" s="66"/>
      <c r="C6327" s="66">
        <v>7333</v>
      </c>
      <c r="D6327" s="2" t="s">
        <v>41</v>
      </c>
      <c r="E6327" s="16" t="s">
        <v>1146</v>
      </c>
      <c r="F6327" s="69" t="s">
        <v>42</v>
      </c>
      <c r="G6327" s="3"/>
      <c r="H6327" s="3"/>
      <c r="I6327" s="10" t="str">
        <f t="shared" si="98"/>
        <v>07333</v>
      </c>
    </row>
    <row r="6328" spans="1:9">
      <c r="A6328" s="66"/>
      <c r="C6328" s="66">
        <v>7333</v>
      </c>
      <c r="D6328" s="2" t="s">
        <v>43</v>
      </c>
      <c r="E6328" s="16" t="s">
        <v>1146</v>
      </c>
      <c r="F6328" s="69" t="s">
        <v>44</v>
      </c>
      <c r="G6328" s="3">
        <v>2</v>
      </c>
      <c r="H6328" s="3"/>
      <c r="I6328" s="10" t="str">
        <f t="shared" si="98"/>
        <v>07333</v>
      </c>
    </row>
    <row r="6329" spans="1:9">
      <c r="A6329" s="66"/>
      <c r="C6329" s="66">
        <v>7333</v>
      </c>
      <c r="D6329" s="2" t="s">
        <v>45</v>
      </c>
      <c r="E6329" s="16" t="s">
        <v>1146</v>
      </c>
      <c r="F6329" s="69" t="s">
        <v>46</v>
      </c>
      <c r="G6329" s="3"/>
      <c r="H6329" s="3"/>
      <c r="I6329" s="10" t="str">
        <f t="shared" si="98"/>
        <v>07333</v>
      </c>
    </row>
    <row r="6330" spans="1:9">
      <c r="A6330" s="66"/>
      <c r="C6330" s="66">
        <v>7333</v>
      </c>
      <c r="D6330" s="2" t="s">
        <v>47</v>
      </c>
      <c r="E6330" s="16" t="s">
        <v>1146</v>
      </c>
      <c r="F6330" s="69" t="s">
        <v>48</v>
      </c>
      <c r="G6330" s="3">
        <v>4</v>
      </c>
      <c r="H6330" s="3"/>
      <c r="I6330" s="10" t="str">
        <f t="shared" si="98"/>
        <v>07333</v>
      </c>
    </row>
    <row r="6331" spans="1:9">
      <c r="A6331" s="66"/>
      <c r="C6331" s="66">
        <v>7333</v>
      </c>
      <c r="D6331" s="2" t="s">
        <v>49</v>
      </c>
      <c r="E6331" s="14" t="s">
        <v>1144</v>
      </c>
      <c r="F6331" s="69" t="s">
        <v>50</v>
      </c>
      <c r="G6331" s="3">
        <v>4</v>
      </c>
      <c r="H6331" s="3">
        <v>473</v>
      </c>
      <c r="I6331" s="10" t="str">
        <f t="shared" si="98"/>
        <v>07333</v>
      </c>
    </row>
    <row r="6332" spans="1:9">
      <c r="A6332" s="66"/>
      <c r="C6332" s="66">
        <v>7333</v>
      </c>
      <c r="D6332" s="2" t="s">
        <v>51</v>
      </c>
      <c r="E6332" s="15" t="s">
        <v>1145</v>
      </c>
      <c r="F6332" s="69" t="s">
        <v>52</v>
      </c>
      <c r="G6332" s="3">
        <v>2</v>
      </c>
      <c r="H6332" s="3"/>
      <c r="I6332" s="10" t="str">
        <f t="shared" si="98"/>
        <v>07333</v>
      </c>
    </row>
    <row r="6333" spans="1:9">
      <c r="A6333" s="66"/>
      <c r="C6333" s="66">
        <v>7333</v>
      </c>
      <c r="D6333" s="2" t="s">
        <v>53</v>
      </c>
      <c r="E6333" s="15" t="s">
        <v>1145</v>
      </c>
      <c r="F6333" s="69" t="s">
        <v>54</v>
      </c>
      <c r="G6333" s="3">
        <v>7</v>
      </c>
      <c r="H6333" s="3">
        <v>1780</v>
      </c>
      <c r="I6333" s="10" t="str">
        <f t="shared" si="98"/>
        <v>07333</v>
      </c>
    </row>
    <row r="6334" spans="1:9">
      <c r="A6334" s="66"/>
      <c r="C6334" s="66">
        <v>7333</v>
      </c>
      <c r="D6334" s="2" t="s">
        <v>55</v>
      </c>
      <c r="E6334" s="21" t="s">
        <v>1152</v>
      </c>
      <c r="F6334" s="69" t="s">
        <v>56</v>
      </c>
      <c r="G6334" s="3">
        <v>2</v>
      </c>
      <c r="H6334" s="3"/>
      <c r="I6334" s="10" t="str">
        <f t="shared" si="98"/>
        <v>07333</v>
      </c>
    </row>
    <row r="6335" spans="1:9">
      <c r="A6335" s="66"/>
      <c r="C6335" s="66">
        <v>7333</v>
      </c>
      <c r="D6335" s="2" t="s">
        <v>57</v>
      </c>
      <c r="E6335" s="21" t="s">
        <v>1152</v>
      </c>
      <c r="F6335" s="69" t="s">
        <v>58</v>
      </c>
      <c r="G6335" s="3">
        <v>2</v>
      </c>
      <c r="H6335" s="3"/>
      <c r="I6335" s="10" t="str">
        <f t="shared" si="98"/>
        <v>07333</v>
      </c>
    </row>
    <row r="6336" spans="1:9">
      <c r="A6336" s="66"/>
      <c r="C6336" s="66">
        <v>7333</v>
      </c>
      <c r="D6336" s="2" t="s">
        <v>59</v>
      </c>
      <c r="E6336" s="21" t="s">
        <v>1152</v>
      </c>
      <c r="F6336" s="69" t="s">
        <v>60</v>
      </c>
      <c r="G6336" s="3">
        <v>6</v>
      </c>
      <c r="H6336" s="3">
        <v>2321</v>
      </c>
      <c r="I6336" s="10" t="str">
        <f t="shared" si="98"/>
        <v>07333</v>
      </c>
    </row>
    <row r="6337" spans="1:9">
      <c r="A6337" s="66"/>
      <c r="C6337" s="66">
        <v>7333</v>
      </c>
      <c r="D6337" s="2" t="s">
        <v>61</v>
      </c>
      <c r="E6337" s="20" t="s">
        <v>1151</v>
      </c>
      <c r="F6337" s="69" t="s">
        <v>62</v>
      </c>
      <c r="G6337" s="3"/>
      <c r="H6337" s="3"/>
      <c r="I6337" s="10" t="str">
        <f t="shared" si="98"/>
        <v>07333</v>
      </c>
    </row>
    <row r="6338" spans="1:9">
      <c r="A6338" s="66"/>
      <c r="C6338" s="66">
        <v>7333</v>
      </c>
      <c r="D6338" s="2" t="s">
        <v>63</v>
      </c>
      <c r="E6338" s="20" t="s">
        <v>1151</v>
      </c>
      <c r="F6338" s="69" t="s">
        <v>64</v>
      </c>
      <c r="G6338" s="3"/>
      <c r="H6338" s="3"/>
      <c r="I6338" s="10" t="str">
        <f t="shared" si="98"/>
        <v>07333</v>
      </c>
    </row>
    <row r="6339" spans="1:9">
      <c r="A6339" s="66"/>
      <c r="C6339" s="66">
        <v>7333</v>
      </c>
      <c r="D6339" s="2" t="s">
        <v>65</v>
      </c>
      <c r="E6339" s="19" t="s">
        <v>1150</v>
      </c>
      <c r="F6339" s="69" t="s">
        <v>66</v>
      </c>
      <c r="G6339" s="3">
        <v>2</v>
      </c>
      <c r="H6339" s="3"/>
      <c r="I6339" s="10" t="str">
        <f t="shared" si="98"/>
        <v>07333</v>
      </c>
    </row>
    <row r="6340" spans="1:9">
      <c r="A6340" s="66"/>
      <c r="C6340" s="66">
        <v>7333</v>
      </c>
      <c r="D6340" s="2" t="s">
        <v>67</v>
      </c>
      <c r="E6340" s="22" t="s">
        <v>1153</v>
      </c>
      <c r="F6340" s="69" t="s">
        <v>68</v>
      </c>
      <c r="G6340" s="3"/>
      <c r="H6340" s="3"/>
      <c r="I6340" s="10" t="str">
        <f t="shared" si="98"/>
        <v>07333</v>
      </c>
    </row>
    <row r="6341" spans="1:9">
      <c r="A6341" s="66"/>
      <c r="C6341" s="66">
        <v>7333</v>
      </c>
      <c r="D6341" s="2" t="s">
        <v>69</v>
      </c>
      <c r="E6341" s="21" t="s">
        <v>1152</v>
      </c>
      <c r="F6341" s="69" t="s">
        <v>70</v>
      </c>
      <c r="G6341" s="3"/>
      <c r="H6341" s="3"/>
      <c r="I6341" s="10" t="str">
        <f t="shared" si="98"/>
        <v>07333</v>
      </c>
    </row>
    <row r="6342" spans="1:9">
      <c r="A6342" s="66"/>
      <c r="C6342" s="66">
        <v>7333</v>
      </c>
      <c r="E6342" s="71"/>
      <c r="F6342" s="69" t="s">
        <v>71</v>
      </c>
      <c r="G6342" s="3">
        <v>47</v>
      </c>
      <c r="H6342" s="3">
        <v>7077</v>
      </c>
      <c r="I6342" s="10" t="str">
        <f t="shared" si="98"/>
        <v>07333</v>
      </c>
    </row>
    <row r="6343" spans="1:9">
      <c r="A6343" s="65" t="s">
        <v>465</v>
      </c>
      <c r="B6343" s="2" t="s">
        <v>466</v>
      </c>
      <c r="C6343" s="65">
        <v>7334</v>
      </c>
      <c r="D6343" s="2" t="s">
        <v>9</v>
      </c>
      <c r="E6343" s="14" t="s">
        <v>1144</v>
      </c>
      <c r="F6343" s="69" t="s">
        <v>10</v>
      </c>
      <c r="G6343" s="3">
        <v>8</v>
      </c>
      <c r="H6343" s="3">
        <v>131</v>
      </c>
      <c r="I6343" s="10" t="str">
        <f t="shared" si="98"/>
        <v>07334</v>
      </c>
    </row>
    <row r="6344" spans="1:9">
      <c r="A6344" s="66"/>
      <c r="C6344" s="66">
        <v>7334</v>
      </c>
      <c r="D6344" s="2" t="s">
        <v>11</v>
      </c>
      <c r="E6344" s="14" t="s">
        <v>1144</v>
      </c>
      <c r="F6344" s="69" t="s">
        <v>12</v>
      </c>
      <c r="G6344" s="3"/>
      <c r="H6344" s="3"/>
      <c r="I6344" s="10" t="str">
        <f t="shared" si="98"/>
        <v>07334</v>
      </c>
    </row>
    <row r="6345" spans="1:9">
      <c r="A6345" s="66"/>
      <c r="C6345" s="66">
        <v>7334</v>
      </c>
      <c r="D6345" s="2" t="s">
        <v>13</v>
      </c>
      <c r="E6345" s="14" t="s">
        <v>1144</v>
      </c>
      <c r="F6345" s="69" t="s">
        <v>14</v>
      </c>
      <c r="G6345" s="3"/>
      <c r="H6345" s="3"/>
      <c r="I6345" s="10" t="str">
        <f t="shared" ref="I6345:I6408" si="99">IF(A6345="",I6344,A6345)</f>
        <v>07334</v>
      </c>
    </row>
    <row r="6346" spans="1:9">
      <c r="A6346" s="66"/>
      <c r="C6346" s="66">
        <v>7334</v>
      </c>
      <c r="D6346" s="2" t="s">
        <v>15</v>
      </c>
      <c r="E6346" s="15" t="s">
        <v>1145</v>
      </c>
      <c r="F6346" s="69" t="s">
        <v>16</v>
      </c>
      <c r="G6346" s="3"/>
      <c r="H6346" s="3"/>
      <c r="I6346" s="10" t="str">
        <f t="shared" si="99"/>
        <v>07334</v>
      </c>
    </row>
    <row r="6347" spans="1:9">
      <c r="A6347" s="66"/>
      <c r="C6347" s="66">
        <v>7334</v>
      </c>
      <c r="D6347" s="2" t="s">
        <v>17</v>
      </c>
      <c r="E6347" s="14" t="s">
        <v>1144</v>
      </c>
      <c r="F6347" s="69" t="s">
        <v>18</v>
      </c>
      <c r="G6347" s="3">
        <v>8</v>
      </c>
      <c r="H6347" s="3">
        <v>131</v>
      </c>
      <c r="I6347" s="10" t="str">
        <f t="shared" si="99"/>
        <v>07334</v>
      </c>
    </row>
    <row r="6348" spans="1:9">
      <c r="A6348" s="66"/>
      <c r="C6348" s="66">
        <v>7334</v>
      </c>
      <c r="D6348" s="2" t="s">
        <v>19</v>
      </c>
      <c r="E6348" s="14" t="s">
        <v>1144</v>
      </c>
      <c r="F6348" s="69" t="s">
        <v>20</v>
      </c>
      <c r="G6348" s="3"/>
      <c r="H6348" s="3"/>
      <c r="I6348" s="10" t="str">
        <f t="shared" si="99"/>
        <v>07334</v>
      </c>
    </row>
    <row r="6349" spans="1:9">
      <c r="A6349" s="66"/>
      <c r="C6349" s="66">
        <v>7334</v>
      </c>
      <c r="D6349" s="2" t="s">
        <v>21</v>
      </c>
      <c r="E6349" s="4"/>
      <c r="F6349" s="69" t="s">
        <v>22</v>
      </c>
      <c r="G6349" s="3">
        <v>69</v>
      </c>
      <c r="H6349" s="3">
        <v>17004</v>
      </c>
      <c r="I6349" s="10" t="str">
        <f t="shared" si="99"/>
        <v>07334</v>
      </c>
    </row>
    <row r="6350" spans="1:9">
      <c r="A6350" s="66"/>
      <c r="C6350" s="66">
        <v>7334</v>
      </c>
      <c r="D6350" s="2" t="s">
        <v>23</v>
      </c>
      <c r="E6350" s="17" t="s">
        <v>1147</v>
      </c>
      <c r="F6350" s="69" t="s">
        <v>24</v>
      </c>
      <c r="G6350" s="3">
        <v>6</v>
      </c>
      <c r="H6350" s="3">
        <v>183</v>
      </c>
      <c r="I6350" s="10" t="str">
        <f t="shared" si="99"/>
        <v>07334</v>
      </c>
    </row>
    <row r="6351" spans="1:9">
      <c r="A6351" s="66"/>
      <c r="C6351" s="66">
        <v>7334</v>
      </c>
      <c r="D6351" s="2" t="s">
        <v>25</v>
      </c>
      <c r="E6351" s="17" t="s">
        <v>1147</v>
      </c>
      <c r="F6351" s="69" t="s">
        <v>26</v>
      </c>
      <c r="G6351" s="3">
        <v>2</v>
      </c>
      <c r="H6351" s="3"/>
      <c r="I6351" s="10" t="str">
        <f t="shared" si="99"/>
        <v>07334</v>
      </c>
    </row>
    <row r="6352" spans="1:9">
      <c r="A6352" s="66"/>
      <c r="C6352" s="66">
        <v>7334</v>
      </c>
      <c r="D6352" s="2" t="s">
        <v>27</v>
      </c>
      <c r="E6352" s="17" t="s">
        <v>1147</v>
      </c>
      <c r="F6352" s="69" t="s">
        <v>28</v>
      </c>
      <c r="G6352" s="3"/>
      <c r="H6352" s="3"/>
      <c r="I6352" s="10" t="str">
        <f t="shared" si="99"/>
        <v>07334</v>
      </c>
    </row>
    <row r="6353" spans="1:9">
      <c r="A6353" s="66"/>
      <c r="C6353" s="66">
        <v>7334</v>
      </c>
      <c r="D6353" s="2" t="s">
        <v>29</v>
      </c>
      <c r="E6353" s="18" t="s">
        <v>1148</v>
      </c>
      <c r="F6353" s="69" t="s">
        <v>30</v>
      </c>
      <c r="G6353" s="3"/>
      <c r="H6353" s="3"/>
      <c r="I6353" s="10" t="str">
        <f t="shared" si="99"/>
        <v>07334</v>
      </c>
    </row>
    <row r="6354" spans="1:9">
      <c r="A6354" s="66"/>
      <c r="C6354" s="66">
        <v>7334</v>
      </c>
      <c r="D6354" s="2" t="s">
        <v>31</v>
      </c>
      <c r="E6354" s="18" t="s">
        <v>1148</v>
      </c>
      <c r="F6354" s="69" t="s">
        <v>32</v>
      </c>
      <c r="G6354" s="3"/>
      <c r="H6354" s="3"/>
      <c r="I6354" s="10" t="str">
        <f t="shared" si="99"/>
        <v>07334</v>
      </c>
    </row>
    <row r="6355" spans="1:9">
      <c r="A6355" s="66"/>
      <c r="C6355" s="66">
        <v>7334</v>
      </c>
      <c r="D6355" s="2" t="s">
        <v>33</v>
      </c>
      <c r="E6355" s="18" t="s">
        <v>1148</v>
      </c>
      <c r="F6355" s="69" t="s">
        <v>34</v>
      </c>
      <c r="G6355" s="3"/>
      <c r="H6355" s="3"/>
      <c r="I6355" s="10" t="str">
        <f t="shared" si="99"/>
        <v>07334</v>
      </c>
    </row>
    <row r="6356" spans="1:9">
      <c r="A6356" s="66"/>
      <c r="C6356" s="66">
        <v>7334</v>
      </c>
      <c r="D6356" s="2" t="s">
        <v>35</v>
      </c>
      <c r="E6356" s="19" t="s">
        <v>1150</v>
      </c>
      <c r="F6356" s="69" t="s">
        <v>36</v>
      </c>
      <c r="G6356" s="3">
        <v>1</v>
      </c>
      <c r="H6356" s="3"/>
      <c r="I6356" s="10" t="str">
        <f t="shared" si="99"/>
        <v>07334</v>
      </c>
    </row>
    <row r="6357" spans="1:9">
      <c r="A6357" s="66"/>
      <c r="C6357" s="66">
        <v>7334</v>
      </c>
      <c r="D6357" s="2" t="s">
        <v>37</v>
      </c>
      <c r="E6357" s="23" t="s">
        <v>1149</v>
      </c>
      <c r="F6357" s="69" t="s">
        <v>38</v>
      </c>
      <c r="G6357" s="3">
        <v>7</v>
      </c>
      <c r="H6357" s="3">
        <v>702</v>
      </c>
      <c r="I6357" s="10" t="str">
        <f t="shared" si="99"/>
        <v>07334</v>
      </c>
    </row>
    <row r="6358" spans="1:9">
      <c r="A6358" s="66"/>
      <c r="C6358" s="66">
        <v>7334</v>
      </c>
      <c r="D6358" s="2" t="s">
        <v>39</v>
      </c>
      <c r="E6358" s="23" t="s">
        <v>1149</v>
      </c>
      <c r="F6358" s="69" t="s">
        <v>40</v>
      </c>
      <c r="G6358" s="3"/>
      <c r="H6358" s="3"/>
      <c r="I6358" s="10" t="str">
        <f t="shared" si="99"/>
        <v>07334</v>
      </c>
    </row>
    <row r="6359" spans="1:9">
      <c r="A6359" s="66"/>
      <c r="C6359" s="66">
        <v>7334</v>
      </c>
      <c r="D6359" s="2" t="s">
        <v>41</v>
      </c>
      <c r="E6359" s="16" t="s">
        <v>1146</v>
      </c>
      <c r="F6359" s="69" t="s">
        <v>42</v>
      </c>
      <c r="G6359" s="3"/>
      <c r="H6359" s="3"/>
      <c r="I6359" s="10" t="str">
        <f t="shared" si="99"/>
        <v>07334</v>
      </c>
    </row>
    <row r="6360" spans="1:9">
      <c r="A6360" s="66"/>
      <c r="C6360" s="66">
        <v>7334</v>
      </c>
      <c r="D6360" s="2" t="s">
        <v>43</v>
      </c>
      <c r="E6360" s="16" t="s">
        <v>1146</v>
      </c>
      <c r="F6360" s="69" t="s">
        <v>44</v>
      </c>
      <c r="G6360" s="3"/>
      <c r="H6360" s="3"/>
      <c r="I6360" s="10" t="str">
        <f t="shared" si="99"/>
        <v>07334</v>
      </c>
    </row>
    <row r="6361" spans="1:9">
      <c r="A6361" s="66"/>
      <c r="C6361" s="66">
        <v>7334</v>
      </c>
      <c r="D6361" s="2" t="s">
        <v>45</v>
      </c>
      <c r="E6361" s="16" t="s">
        <v>1146</v>
      </c>
      <c r="F6361" s="69" t="s">
        <v>46</v>
      </c>
      <c r="G6361" s="3"/>
      <c r="H6361" s="3"/>
      <c r="I6361" s="10" t="str">
        <f t="shared" si="99"/>
        <v>07334</v>
      </c>
    </row>
    <row r="6362" spans="1:9">
      <c r="A6362" s="66"/>
      <c r="C6362" s="66">
        <v>7334</v>
      </c>
      <c r="D6362" s="2" t="s">
        <v>47</v>
      </c>
      <c r="E6362" s="16" t="s">
        <v>1146</v>
      </c>
      <c r="F6362" s="69" t="s">
        <v>48</v>
      </c>
      <c r="G6362" s="3">
        <v>5</v>
      </c>
      <c r="H6362" s="3">
        <v>238</v>
      </c>
      <c r="I6362" s="10" t="str">
        <f t="shared" si="99"/>
        <v>07334</v>
      </c>
    </row>
    <row r="6363" spans="1:9">
      <c r="A6363" s="66"/>
      <c r="C6363" s="66">
        <v>7334</v>
      </c>
      <c r="D6363" s="2" t="s">
        <v>49</v>
      </c>
      <c r="E6363" s="14" t="s">
        <v>1144</v>
      </c>
      <c r="F6363" s="69" t="s">
        <v>50</v>
      </c>
      <c r="G6363" s="3">
        <v>9</v>
      </c>
      <c r="H6363" s="3"/>
      <c r="I6363" s="10" t="str">
        <f t="shared" si="99"/>
        <v>07334</v>
      </c>
    </row>
    <row r="6364" spans="1:9">
      <c r="A6364" s="66"/>
      <c r="C6364" s="66">
        <v>7334</v>
      </c>
      <c r="D6364" s="2" t="s">
        <v>51</v>
      </c>
      <c r="E6364" s="15" t="s">
        <v>1145</v>
      </c>
      <c r="F6364" s="69" t="s">
        <v>52</v>
      </c>
      <c r="G6364" s="3"/>
      <c r="H6364" s="3"/>
      <c r="I6364" s="10" t="str">
        <f t="shared" si="99"/>
        <v>07334</v>
      </c>
    </row>
    <row r="6365" spans="1:9">
      <c r="A6365" s="66"/>
      <c r="C6365" s="66">
        <v>7334</v>
      </c>
      <c r="D6365" s="2" t="s">
        <v>53</v>
      </c>
      <c r="E6365" s="15" t="s">
        <v>1145</v>
      </c>
      <c r="F6365" s="69" t="s">
        <v>54</v>
      </c>
      <c r="G6365" s="3">
        <v>11</v>
      </c>
      <c r="H6365" s="3">
        <v>1027</v>
      </c>
      <c r="I6365" s="10" t="str">
        <f t="shared" si="99"/>
        <v>07334</v>
      </c>
    </row>
    <row r="6366" spans="1:9">
      <c r="A6366" s="66"/>
      <c r="C6366" s="66">
        <v>7334</v>
      </c>
      <c r="D6366" s="2" t="s">
        <v>55</v>
      </c>
      <c r="E6366" s="21" t="s">
        <v>1152</v>
      </c>
      <c r="F6366" s="69" t="s">
        <v>56</v>
      </c>
      <c r="G6366" s="3">
        <v>2</v>
      </c>
      <c r="H6366" s="3"/>
      <c r="I6366" s="10" t="str">
        <f t="shared" si="99"/>
        <v>07334</v>
      </c>
    </row>
    <row r="6367" spans="1:9">
      <c r="A6367" s="66"/>
      <c r="C6367" s="66">
        <v>7334</v>
      </c>
      <c r="D6367" s="2" t="s">
        <v>57</v>
      </c>
      <c r="E6367" s="21" t="s">
        <v>1152</v>
      </c>
      <c r="F6367" s="69" t="s">
        <v>58</v>
      </c>
      <c r="G6367" s="3">
        <v>3</v>
      </c>
      <c r="H6367" s="3">
        <v>661</v>
      </c>
      <c r="I6367" s="10" t="str">
        <f t="shared" si="99"/>
        <v>07334</v>
      </c>
    </row>
    <row r="6368" spans="1:9">
      <c r="A6368" s="66"/>
      <c r="C6368" s="66">
        <v>7334</v>
      </c>
      <c r="D6368" s="2" t="s">
        <v>59</v>
      </c>
      <c r="E6368" s="21" t="s">
        <v>1152</v>
      </c>
      <c r="F6368" s="69" t="s">
        <v>60</v>
      </c>
      <c r="G6368" s="3">
        <v>6</v>
      </c>
      <c r="H6368" s="3">
        <v>706</v>
      </c>
      <c r="I6368" s="10" t="str">
        <f t="shared" si="99"/>
        <v>07334</v>
      </c>
    </row>
    <row r="6369" spans="1:9">
      <c r="A6369" s="66"/>
      <c r="C6369" s="66">
        <v>7334</v>
      </c>
      <c r="D6369" s="2" t="s">
        <v>61</v>
      </c>
      <c r="E6369" s="20" t="s">
        <v>1151</v>
      </c>
      <c r="F6369" s="69" t="s">
        <v>62</v>
      </c>
      <c r="G6369" s="3">
        <v>6</v>
      </c>
      <c r="H6369" s="3"/>
      <c r="I6369" s="10" t="str">
        <f t="shared" si="99"/>
        <v>07334</v>
      </c>
    </row>
    <row r="6370" spans="1:9">
      <c r="A6370" s="66"/>
      <c r="C6370" s="66">
        <v>7334</v>
      </c>
      <c r="D6370" s="2" t="s">
        <v>63</v>
      </c>
      <c r="E6370" s="20" t="s">
        <v>1151</v>
      </c>
      <c r="F6370" s="69" t="s">
        <v>64</v>
      </c>
      <c r="G6370" s="3"/>
      <c r="H6370" s="3"/>
      <c r="I6370" s="10" t="str">
        <f t="shared" si="99"/>
        <v>07334</v>
      </c>
    </row>
    <row r="6371" spans="1:9">
      <c r="A6371" s="66"/>
      <c r="C6371" s="66">
        <v>7334</v>
      </c>
      <c r="D6371" s="2" t="s">
        <v>65</v>
      </c>
      <c r="E6371" s="19" t="s">
        <v>1150</v>
      </c>
      <c r="F6371" s="69" t="s">
        <v>66</v>
      </c>
      <c r="G6371" s="3">
        <v>4</v>
      </c>
      <c r="H6371" s="3"/>
      <c r="I6371" s="10" t="str">
        <f t="shared" si="99"/>
        <v>07334</v>
      </c>
    </row>
    <row r="6372" spans="1:9">
      <c r="A6372" s="66"/>
      <c r="C6372" s="66">
        <v>7334</v>
      </c>
      <c r="D6372" s="2" t="s">
        <v>67</v>
      </c>
      <c r="E6372" s="22" t="s">
        <v>1153</v>
      </c>
      <c r="F6372" s="69" t="s">
        <v>68</v>
      </c>
      <c r="G6372" s="3">
        <v>1</v>
      </c>
      <c r="H6372" s="3"/>
      <c r="I6372" s="10" t="str">
        <f t="shared" si="99"/>
        <v>07334</v>
      </c>
    </row>
    <row r="6373" spans="1:9">
      <c r="A6373" s="66"/>
      <c r="C6373" s="66">
        <v>7334</v>
      </c>
      <c r="D6373" s="2" t="s">
        <v>69</v>
      </c>
      <c r="E6373" s="21" t="s">
        <v>1152</v>
      </c>
      <c r="F6373" s="69" t="s">
        <v>70</v>
      </c>
      <c r="G6373" s="3">
        <v>6</v>
      </c>
      <c r="H6373" s="3">
        <v>718</v>
      </c>
      <c r="I6373" s="10" t="str">
        <f t="shared" si="99"/>
        <v>07334</v>
      </c>
    </row>
    <row r="6374" spans="1:9">
      <c r="A6374" s="66"/>
      <c r="C6374" s="66">
        <v>7334</v>
      </c>
      <c r="E6374" s="71"/>
      <c r="F6374" s="69" t="s">
        <v>71</v>
      </c>
      <c r="G6374" s="3">
        <v>77</v>
      </c>
      <c r="H6374" s="3">
        <v>17135</v>
      </c>
      <c r="I6374" s="10" t="str">
        <f t="shared" si="99"/>
        <v>07334</v>
      </c>
    </row>
    <row r="6375" spans="1:9">
      <c r="A6375" s="65" t="s">
        <v>467</v>
      </c>
      <c r="B6375" s="2" t="s">
        <v>468</v>
      </c>
      <c r="C6375" s="65">
        <v>7335</v>
      </c>
      <c r="D6375" s="2" t="s">
        <v>9</v>
      </c>
      <c r="E6375" s="14" t="s">
        <v>1144</v>
      </c>
      <c r="F6375" s="69" t="s">
        <v>10</v>
      </c>
      <c r="G6375" s="3">
        <v>1</v>
      </c>
      <c r="H6375" s="3"/>
      <c r="I6375" s="10" t="str">
        <f t="shared" si="99"/>
        <v>07335</v>
      </c>
    </row>
    <row r="6376" spans="1:9">
      <c r="A6376" s="66"/>
      <c r="C6376" s="66">
        <v>7335</v>
      </c>
      <c r="D6376" s="2" t="s">
        <v>11</v>
      </c>
      <c r="E6376" s="14" t="s">
        <v>1144</v>
      </c>
      <c r="F6376" s="69" t="s">
        <v>12</v>
      </c>
      <c r="G6376" s="3"/>
      <c r="H6376" s="3"/>
      <c r="I6376" s="10" t="str">
        <f t="shared" si="99"/>
        <v>07335</v>
      </c>
    </row>
    <row r="6377" spans="1:9">
      <c r="A6377" s="66"/>
      <c r="C6377" s="66">
        <v>7335</v>
      </c>
      <c r="D6377" s="2" t="s">
        <v>13</v>
      </c>
      <c r="E6377" s="14" t="s">
        <v>1144</v>
      </c>
      <c r="F6377" s="69" t="s">
        <v>14</v>
      </c>
      <c r="G6377" s="3"/>
      <c r="H6377" s="3"/>
      <c r="I6377" s="10" t="str">
        <f t="shared" si="99"/>
        <v>07335</v>
      </c>
    </row>
    <row r="6378" spans="1:9">
      <c r="A6378" s="66"/>
      <c r="C6378" s="66">
        <v>7335</v>
      </c>
      <c r="D6378" s="2" t="s">
        <v>15</v>
      </c>
      <c r="E6378" s="15" t="s">
        <v>1145</v>
      </c>
      <c r="F6378" s="69" t="s">
        <v>16</v>
      </c>
      <c r="G6378" s="3"/>
      <c r="H6378" s="3"/>
      <c r="I6378" s="10" t="str">
        <f t="shared" si="99"/>
        <v>07335</v>
      </c>
    </row>
    <row r="6379" spans="1:9">
      <c r="A6379" s="66"/>
      <c r="C6379" s="66">
        <v>7335</v>
      </c>
      <c r="D6379" s="2" t="s">
        <v>17</v>
      </c>
      <c r="E6379" s="14" t="s">
        <v>1144</v>
      </c>
      <c r="F6379" s="69" t="s">
        <v>18</v>
      </c>
      <c r="G6379" s="3">
        <v>1</v>
      </c>
      <c r="H6379" s="3"/>
      <c r="I6379" s="10" t="str">
        <f t="shared" si="99"/>
        <v>07335</v>
      </c>
    </row>
    <row r="6380" spans="1:9">
      <c r="A6380" s="66"/>
      <c r="C6380" s="66">
        <v>7335</v>
      </c>
      <c r="D6380" s="2" t="s">
        <v>19</v>
      </c>
      <c r="E6380" s="14" t="s">
        <v>1144</v>
      </c>
      <c r="F6380" s="69" t="s">
        <v>20</v>
      </c>
      <c r="G6380" s="3"/>
      <c r="H6380" s="3"/>
      <c r="I6380" s="10" t="str">
        <f t="shared" si="99"/>
        <v>07335</v>
      </c>
    </row>
    <row r="6381" spans="1:9">
      <c r="A6381" s="66"/>
      <c r="C6381" s="66">
        <v>7335</v>
      </c>
      <c r="D6381" s="2" t="s">
        <v>21</v>
      </c>
      <c r="E6381" s="4"/>
      <c r="F6381" s="69" t="s">
        <v>22</v>
      </c>
      <c r="G6381" s="3">
        <v>42</v>
      </c>
      <c r="H6381" s="3"/>
      <c r="I6381" s="10" t="str">
        <f t="shared" si="99"/>
        <v>07335</v>
      </c>
    </row>
    <row r="6382" spans="1:9">
      <c r="A6382" s="66"/>
      <c r="C6382" s="66">
        <v>7335</v>
      </c>
      <c r="D6382" s="2" t="s">
        <v>23</v>
      </c>
      <c r="E6382" s="17" t="s">
        <v>1147</v>
      </c>
      <c r="F6382" s="69" t="s">
        <v>24</v>
      </c>
      <c r="G6382" s="3">
        <v>3</v>
      </c>
      <c r="H6382" s="3">
        <v>69</v>
      </c>
      <c r="I6382" s="10" t="str">
        <f t="shared" si="99"/>
        <v>07335</v>
      </c>
    </row>
    <row r="6383" spans="1:9">
      <c r="A6383" s="66"/>
      <c r="C6383" s="66">
        <v>7335</v>
      </c>
      <c r="D6383" s="2" t="s">
        <v>25</v>
      </c>
      <c r="E6383" s="17" t="s">
        <v>1147</v>
      </c>
      <c r="F6383" s="69" t="s">
        <v>26</v>
      </c>
      <c r="G6383" s="3"/>
      <c r="H6383" s="3"/>
      <c r="I6383" s="10" t="str">
        <f t="shared" si="99"/>
        <v>07335</v>
      </c>
    </row>
    <row r="6384" spans="1:9">
      <c r="A6384" s="66"/>
      <c r="C6384" s="66">
        <v>7335</v>
      </c>
      <c r="D6384" s="2" t="s">
        <v>27</v>
      </c>
      <c r="E6384" s="17" t="s">
        <v>1147</v>
      </c>
      <c r="F6384" s="69" t="s">
        <v>28</v>
      </c>
      <c r="G6384" s="3"/>
      <c r="H6384" s="3"/>
      <c r="I6384" s="10" t="str">
        <f t="shared" si="99"/>
        <v>07335</v>
      </c>
    </row>
    <row r="6385" spans="1:9">
      <c r="A6385" s="66"/>
      <c r="C6385" s="66">
        <v>7335</v>
      </c>
      <c r="D6385" s="2" t="s">
        <v>29</v>
      </c>
      <c r="E6385" s="18" t="s">
        <v>1148</v>
      </c>
      <c r="F6385" s="69" t="s">
        <v>30</v>
      </c>
      <c r="G6385" s="3">
        <v>2</v>
      </c>
      <c r="H6385" s="3"/>
      <c r="I6385" s="10" t="str">
        <f t="shared" si="99"/>
        <v>07335</v>
      </c>
    </row>
    <row r="6386" spans="1:9">
      <c r="A6386" s="66"/>
      <c r="C6386" s="66">
        <v>7335</v>
      </c>
      <c r="D6386" s="2" t="s">
        <v>31</v>
      </c>
      <c r="E6386" s="18" t="s">
        <v>1148</v>
      </c>
      <c r="F6386" s="69" t="s">
        <v>32</v>
      </c>
      <c r="G6386" s="3"/>
      <c r="H6386" s="3"/>
      <c r="I6386" s="10" t="str">
        <f t="shared" si="99"/>
        <v>07335</v>
      </c>
    </row>
    <row r="6387" spans="1:9">
      <c r="A6387" s="66"/>
      <c r="C6387" s="66">
        <v>7335</v>
      </c>
      <c r="D6387" s="2" t="s">
        <v>33</v>
      </c>
      <c r="E6387" s="18" t="s">
        <v>1148</v>
      </c>
      <c r="F6387" s="69" t="s">
        <v>34</v>
      </c>
      <c r="G6387" s="3"/>
      <c r="H6387" s="3"/>
      <c r="I6387" s="10" t="str">
        <f t="shared" si="99"/>
        <v>07335</v>
      </c>
    </row>
    <row r="6388" spans="1:9">
      <c r="A6388" s="66"/>
      <c r="C6388" s="66">
        <v>7335</v>
      </c>
      <c r="D6388" s="2" t="s">
        <v>35</v>
      </c>
      <c r="E6388" s="19" t="s">
        <v>1150</v>
      </c>
      <c r="F6388" s="69" t="s">
        <v>36</v>
      </c>
      <c r="G6388" s="3">
        <v>3</v>
      </c>
      <c r="H6388" s="3"/>
      <c r="I6388" s="10" t="str">
        <f t="shared" si="99"/>
        <v>07335</v>
      </c>
    </row>
    <row r="6389" spans="1:9">
      <c r="A6389" s="66"/>
      <c r="C6389" s="66">
        <v>7335</v>
      </c>
      <c r="D6389" s="2" t="s">
        <v>37</v>
      </c>
      <c r="E6389" s="23" t="s">
        <v>1149</v>
      </c>
      <c r="F6389" s="69" t="s">
        <v>38</v>
      </c>
      <c r="G6389" s="3"/>
      <c r="H6389" s="3"/>
      <c r="I6389" s="10" t="str">
        <f t="shared" si="99"/>
        <v>07335</v>
      </c>
    </row>
    <row r="6390" spans="1:9">
      <c r="A6390" s="66"/>
      <c r="C6390" s="66">
        <v>7335</v>
      </c>
      <c r="D6390" s="2" t="s">
        <v>39</v>
      </c>
      <c r="E6390" s="23" t="s">
        <v>1149</v>
      </c>
      <c r="F6390" s="69" t="s">
        <v>40</v>
      </c>
      <c r="G6390" s="3"/>
      <c r="H6390" s="3"/>
      <c r="I6390" s="10" t="str">
        <f t="shared" si="99"/>
        <v>07335</v>
      </c>
    </row>
    <row r="6391" spans="1:9">
      <c r="A6391" s="66"/>
      <c r="C6391" s="66">
        <v>7335</v>
      </c>
      <c r="D6391" s="2" t="s">
        <v>41</v>
      </c>
      <c r="E6391" s="16" t="s">
        <v>1146</v>
      </c>
      <c r="F6391" s="69" t="s">
        <v>42</v>
      </c>
      <c r="G6391" s="3"/>
      <c r="H6391" s="3"/>
      <c r="I6391" s="10" t="str">
        <f t="shared" si="99"/>
        <v>07335</v>
      </c>
    </row>
    <row r="6392" spans="1:9">
      <c r="A6392" s="66"/>
      <c r="C6392" s="66">
        <v>7335</v>
      </c>
      <c r="D6392" s="2" t="s">
        <v>43</v>
      </c>
      <c r="E6392" s="16" t="s">
        <v>1146</v>
      </c>
      <c r="F6392" s="69" t="s">
        <v>44</v>
      </c>
      <c r="G6392" s="3">
        <v>2</v>
      </c>
      <c r="H6392" s="3"/>
      <c r="I6392" s="10" t="str">
        <f t="shared" si="99"/>
        <v>07335</v>
      </c>
    </row>
    <row r="6393" spans="1:9">
      <c r="A6393" s="66"/>
      <c r="C6393" s="66">
        <v>7335</v>
      </c>
      <c r="D6393" s="2" t="s">
        <v>45</v>
      </c>
      <c r="E6393" s="16" t="s">
        <v>1146</v>
      </c>
      <c r="F6393" s="69" t="s">
        <v>46</v>
      </c>
      <c r="G6393" s="3"/>
      <c r="H6393" s="3"/>
      <c r="I6393" s="10" t="str">
        <f t="shared" si="99"/>
        <v>07335</v>
      </c>
    </row>
    <row r="6394" spans="1:9">
      <c r="A6394" s="66"/>
      <c r="C6394" s="66">
        <v>7335</v>
      </c>
      <c r="D6394" s="2" t="s">
        <v>47</v>
      </c>
      <c r="E6394" s="16" t="s">
        <v>1146</v>
      </c>
      <c r="F6394" s="69" t="s">
        <v>48</v>
      </c>
      <c r="G6394" s="3">
        <v>3</v>
      </c>
      <c r="H6394" s="3"/>
      <c r="I6394" s="10" t="str">
        <f t="shared" si="99"/>
        <v>07335</v>
      </c>
    </row>
    <row r="6395" spans="1:9">
      <c r="A6395" s="66"/>
      <c r="C6395" s="66">
        <v>7335</v>
      </c>
      <c r="D6395" s="2" t="s">
        <v>49</v>
      </c>
      <c r="E6395" s="14" t="s">
        <v>1144</v>
      </c>
      <c r="F6395" s="69" t="s">
        <v>50</v>
      </c>
      <c r="G6395" s="3">
        <v>3</v>
      </c>
      <c r="H6395" s="3"/>
      <c r="I6395" s="10" t="str">
        <f t="shared" si="99"/>
        <v>07335</v>
      </c>
    </row>
    <row r="6396" spans="1:9">
      <c r="A6396" s="66"/>
      <c r="C6396" s="66">
        <v>7335</v>
      </c>
      <c r="D6396" s="2" t="s">
        <v>51</v>
      </c>
      <c r="E6396" s="15" t="s">
        <v>1145</v>
      </c>
      <c r="F6396" s="69" t="s">
        <v>52</v>
      </c>
      <c r="G6396" s="3">
        <v>3</v>
      </c>
      <c r="H6396" s="3">
        <v>285</v>
      </c>
      <c r="I6396" s="10" t="str">
        <f t="shared" si="99"/>
        <v>07335</v>
      </c>
    </row>
    <row r="6397" spans="1:9">
      <c r="A6397" s="66"/>
      <c r="C6397" s="66">
        <v>7335</v>
      </c>
      <c r="D6397" s="2" t="s">
        <v>53</v>
      </c>
      <c r="E6397" s="15" t="s">
        <v>1145</v>
      </c>
      <c r="F6397" s="69" t="s">
        <v>54</v>
      </c>
      <c r="G6397" s="3">
        <v>12</v>
      </c>
      <c r="H6397" s="3">
        <v>712</v>
      </c>
      <c r="I6397" s="10" t="str">
        <f t="shared" si="99"/>
        <v>07335</v>
      </c>
    </row>
    <row r="6398" spans="1:9">
      <c r="A6398" s="66"/>
      <c r="C6398" s="66">
        <v>7335</v>
      </c>
      <c r="D6398" s="2" t="s">
        <v>55</v>
      </c>
      <c r="E6398" s="21" t="s">
        <v>1152</v>
      </c>
      <c r="F6398" s="69" t="s">
        <v>56</v>
      </c>
      <c r="G6398" s="3">
        <v>1</v>
      </c>
      <c r="H6398" s="3"/>
      <c r="I6398" s="10" t="str">
        <f t="shared" si="99"/>
        <v>07335</v>
      </c>
    </row>
    <row r="6399" spans="1:9">
      <c r="A6399" s="66"/>
      <c r="C6399" s="66">
        <v>7335</v>
      </c>
      <c r="D6399" s="2" t="s">
        <v>57</v>
      </c>
      <c r="E6399" s="21" t="s">
        <v>1152</v>
      </c>
      <c r="F6399" s="69" t="s">
        <v>58</v>
      </c>
      <c r="G6399" s="3"/>
      <c r="H6399" s="3"/>
      <c r="I6399" s="10" t="str">
        <f t="shared" si="99"/>
        <v>07335</v>
      </c>
    </row>
    <row r="6400" spans="1:9">
      <c r="A6400" s="66"/>
      <c r="C6400" s="66">
        <v>7335</v>
      </c>
      <c r="D6400" s="2" t="s">
        <v>59</v>
      </c>
      <c r="E6400" s="21" t="s">
        <v>1152</v>
      </c>
      <c r="F6400" s="69" t="s">
        <v>60</v>
      </c>
      <c r="G6400" s="3">
        <v>2</v>
      </c>
      <c r="H6400" s="3"/>
      <c r="I6400" s="10" t="str">
        <f t="shared" si="99"/>
        <v>07335</v>
      </c>
    </row>
    <row r="6401" spans="1:9">
      <c r="A6401" s="66"/>
      <c r="C6401" s="66">
        <v>7335</v>
      </c>
      <c r="D6401" s="2" t="s">
        <v>61</v>
      </c>
      <c r="E6401" s="20" t="s">
        <v>1151</v>
      </c>
      <c r="F6401" s="69" t="s">
        <v>62</v>
      </c>
      <c r="G6401" s="3">
        <v>1</v>
      </c>
      <c r="H6401" s="3"/>
      <c r="I6401" s="10" t="str">
        <f t="shared" si="99"/>
        <v>07335</v>
      </c>
    </row>
    <row r="6402" spans="1:9">
      <c r="A6402" s="66"/>
      <c r="C6402" s="66">
        <v>7335</v>
      </c>
      <c r="D6402" s="2" t="s">
        <v>63</v>
      </c>
      <c r="E6402" s="20" t="s">
        <v>1151</v>
      </c>
      <c r="F6402" s="69" t="s">
        <v>64</v>
      </c>
      <c r="G6402" s="3"/>
      <c r="H6402" s="3"/>
      <c r="I6402" s="10" t="str">
        <f t="shared" si="99"/>
        <v>07335</v>
      </c>
    </row>
    <row r="6403" spans="1:9">
      <c r="A6403" s="66"/>
      <c r="C6403" s="66">
        <v>7335</v>
      </c>
      <c r="D6403" s="2" t="s">
        <v>65</v>
      </c>
      <c r="E6403" s="19" t="s">
        <v>1150</v>
      </c>
      <c r="F6403" s="69" t="s">
        <v>66</v>
      </c>
      <c r="G6403" s="3">
        <v>1</v>
      </c>
      <c r="H6403" s="3"/>
      <c r="I6403" s="10" t="str">
        <f t="shared" si="99"/>
        <v>07335</v>
      </c>
    </row>
    <row r="6404" spans="1:9">
      <c r="A6404" s="66"/>
      <c r="C6404" s="66">
        <v>7335</v>
      </c>
      <c r="D6404" s="2" t="s">
        <v>67</v>
      </c>
      <c r="E6404" s="22" t="s">
        <v>1153</v>
      </c>
      <c r="F6404" s="69" t="s">
        <v>68</v>
      </c>
      <c r="G6404" s="3">
        <v>1</v>
      </c>
      <c r="H6404" s="3"/>
      <c r="I6404" s="10" t="str">
        <f t="shared" si="99"/>
        <v>07335</v>
      </c>
    </row>
    <row r="6405" spans="1:9">
      <c r="A6405" s="66"/>
      <c r="C6405" s="66">
        <v>7335</v>
      </c>
      <c r="D6405" s="2" t="s">
        <v>69</v>
      </c>
      <c r="E6405" s="21" t="s">
        <v>1152</v>
      </c>
      <c r="F6405" s="69" t="s">
        <v>70</v>
      </c>
      <c r="G6405" s="3">
        <v>5</v>
      </c>
      <c r="H6405" s="3">
        <v>195</v>
      </c>
      <c r="I6405" s="10" t="str">
        <f t="shared" si="99"/>
        <v>07335</v>
      </c>
    </row>
    <row r="6406" spans="1:9">
      <c r="A6406" s="66"/>
      <c r="C6406" s="66">
        <v>7335</v>
      </c>
      <c r="E6406" s="71"/>
      <c r="F6406" s="69" t="s">
        <v>71</v>
      </c>
      <c r="G6406" s="3">
        <v>43</v>
      </c>
      <c r="H6406" s="3">
        <v>2862</v>
      </c>
      <c r="I6406" s="10" t="str">
        <f t="shared" si="99"/>
        <v>07335</v>
      </c>
    </row>
    <row r="6407" spans="1:9">
      <c r="A6407" s="65" t="s">
        <v>469</v>
      </c>
      <c r="B6407" s="2" t="s">
        <v>470</v>
      </c>
      <c r="C6407" s="65">
        <v>7336</v>
      </c>
      <c r="D6407" s="2" t="s">
        <v>9</v>
      </c>
      <c r="E6407" s="14" t="s">
        <v>1144</v>
      </c>
      <c r="F6407" s="69" t="s">
        <v>10</v>
      </c>
      <c r="G6407" s="3">
        <v>3</v>
      </c>
      <c r="H6407" s="3">
        <v>62</v>
      </c>
      <c r="I6407" s="10" t="str">
        <f t="shared" si="99"/>
        <v>07336</v>
      </c>
    </row>
    <row r="6408" spans="1:9">
      <c r="A6408" s="66"/>
      <c r="C6408" s="66">
        <v>7336</v>
      </c>
      <c r="D6408" s="2" t="s">
        <v>11</v>
      </c>
      <c r="E6408" s="14" t="s">
        <v>1144</v>
      </c>
      <c r="F6408" s="69" t="s">
        <v>12</v>
      </c>
      <c r="G6408" s="3"/>
      <c r="H6408" s="3"/>
      <c r="I6408" s="10" t="str">
        <f t="shared" si="99"/>
        <v>07336</v>
      </c>
    </row>
    <row r="6409" spans="1:9">
      <c r="A6409" s="66"/>
      <c r="C6409" s="66">
        <v>7336</v>
      </c>
      <c r="D6409" s="2" t="s">
        <v>13</v>
      </c>
      <c r="E6409" s="14" t="s">
        <v>1144</v>
      </c>
      <c r="F6409" s="69" t="s">
        <v>14</v>
      </c>
      <c r="G6409" s="3"/>
      <c r="H6409" s="3"/>
      <c r="I6409" s="10" t="str">
        <f t="shared" ref="I6409:I6472" si="100">IF(A6409="",I6408,A6409)</f>
        <v>07336</v>
      </c>
    </row>
    <row r="6410" spans="1:9">
      <c r="A6410" s="66"/>
      <c r="C6410" s="66">
        <v>7336</v>
      </c>
      <c r="D6410" s="2" t="s">
        <v>15</v>
      </c>
      <c r="E6410" s="15" t="s">
        <v>1145</v>
      </c>
      <c r="F6410" s="69" t="s">
        <v>16</v>
      </c>
      <c r="G6410" s="3"/>
      <c r="H6410" s="3"/>
      <c r="I6410" s="10" t="str">
        <f t="shared" si="100"/>
        <v>07336</v>
      </c>
    </row>
    <row r="6411" spans="1:9">
      <c r="A6411" s="66"/>
      <c r="C6411" s="66">
        <v>7336</v>
      </c>
      <c r="D6411" s="2" t="s">
        <v>17</v>
      </c>
      <c r="E6411" s="14" t="s">
        <v>1144</v>
      </c>
      <c r="F6411" s="69" t="s">
        <v>18</v>
      </c>
      <c r="G6411" s="3">
        <v>3</v>
      </c>
      <c r="H6411" s="3">
        <v>62</v>
      </c>
      <c r="I6411" s="10" t="str">
        <f t="shared" si="100"/>
        <v>07336</v>
      </c>
    </row>
    <row r="6412" spans="1:9">
      <c r="A6412" s="66"/>
      <c r="C6412" s="66">
        <v>7336</v>
      </c>
      <c r="D6412" s="2" t="s">
        <v>19</v>
      </c>
      <c r="E6412" s="14" t="s">
        <v>1144</v>
      </c>
      <c r="F6412" s="69" t="s">
        <v>20</v>
      </c>
      <c r="G6412" s="3"/>
      <c r="H6412" s="3"/>
      <c r="I6412" s="10" t="str">
        <f t="shared" si="100"/>
        <v>07336</v>
      </c>
    </row>
    <row r="6413" spans="1:9">
      <c r="A6413" s="66"/>
      <c r="C6413" s="66">
        <v>7336</v>
      </c>
      <c r="D6413" s="2" t="s">
        <v>21</v>
      </c>
      <c r="E6413" s="4"/>
      <c r="F6413" s="69" t="s">
        <v>22</v>
      </c>
      <c r="G6413" s="3">
        <v>25</v>
      </c>
      <c r="H6413" s="3">
        <v>2074</v>
      </c>
      <c r="I6413" s="10" t="str">
        <f t="shared" si="100"/>
        <v>07336</v>
      </c>
    </row>
    <row r="6414" spans="1:9">
      <c r="A6414" s="66"/>
      <c r="C6414" s="66">
        <v>7336</v>
      </c>
      <c r="D6414" s="2" t="s">
        <v>23</v>
      </c>
      <c r="E6414" s="17" t="s">
        <v>1147</v>
      </c>
      <c r="F6414" s="69" t="s">
        <v>24</v>
      </c>
      <c r="G6414" s="3">
        <v>8</v>
      </c>
      <c r="H6414" s="3"/>
      <c r="I6414" s="10" t="str">
        <f t="shared" si="100"/>
        <v>07336</v>
      </c>
    </row>
    <row r="6415" spans="1:9">
      <c r="A6415" s="66"/>
      <c r="C6415" s="66">
        <v>7336</v>
      </c>
      <c r="D6415" s="2" t="s">
        <v>25</v>
      </c>
      <c r="E6415" s="17" t="s">
        <v>1147</v>
      </c>
      <c r="F6415" s="69" t="s">
        <v>26</v>
      </c>
      <c r="G6415" s="3">
        <v>1</v>
      </c>
      <c r="H6415" s="3"/>
      <c r="I6415" s="10" t="str">
        <f t="shared" si="100"/>
        <v>07336</v>
      </c>
    </row>
    <row r="6416" spans="1:9">
      <c r="A6416" s="66"/>
      <c r="C6416" s="66">
        <v>7336</v>
      </c>
      <c r="D6416" s="2" t="s">
        <v>27</v>
      </c>
      <c r="E6416" s="17" t="s">
        <v>1147</v>
      </c>
      <c r="F6416" s="69" t="s">
        <v>28</v>
      </c>
      <c r="G6416" s="3"/>
      <c r="H6416" s="3"/>
      <c r="I6416" s="10" t="str">
        <f t="shared" si="100"/>
        <v>07336</v>
      </c>
    </row>
    <row r="6417" spans="1:9">
      <c r="A6417" s="66"/>
      <c r="C6417" s="66">
        <v>7336</v>
      </c>
      <c r="D6417" s="2" t="s">
        <v>29</v>
      </c>
      <c r="E6417" s="18" t="s">
        <v>1148</v>
      </c>
      <c r="F6417" s="69" t="s">
        <v>30</v>
      </c>
      <c r="G6417" s="3">
        <v>1</v>
      </c>
      <c r="H6417" s="3"/>
      <c r="I6417" s="10" t="str">
        <f t="shared" si="100"/>
        <v>07336</v>
      </c>
    </row>
    <row r="6418" spans="1:9">
      <c r="A6418" s="66"/>
      <c r="C6418" s="66">
        <v>7336</v>
      </c>
      <c r="D6418" s="2" t="s">
        <v>31</v>
      </c>
      <c r="E6418" s="18" t="s">
        <v>1148</v>
      </c>
      <c r="F6418" s="69" t="s">
        <v>32</v>
      </c>
      <c r="G6418" s="3"/>
      <c r="H6418" s="3"/>
      <c r="I6418" s="10" t="str">
        <f t="shared" si="100"/>
        <v>07336</v>
      </c>
    </row>
    <row r="6419" spans="1:9">
      <c r="A6419" s="66"/>
      <c r="C6419" s="66">
        <v>7336</v>
      </c>
      <c r="D6419" s="2" t="s">
        <v>33</v>
      </c>
      <c r="E6419" s="18" t="s">
        <v>1148</v>
      </c>
      <c r="F6419" s="69" t="s">
        <v>34</v>
      </c>
      <c r="G6419" s="3"/>
      <c r="H6419" s="3"/>
      <c r="I6419" s="10" t="str">
        <f t="shared" si="100"/>
        <v>07336</v>
      </c>
    </row>
    <row r="6420" spans="1:9">
      <c r="A6420" s="66"/>
      <c r="C6420" s="66">
        <v>7336</v>
      </c>
      <c r="D6420" s="2" t="s">
        <v>35</v>
      </c>
      <c r="E6420" s="19" t="s">
        <v>1150</v>
      </c>
      <c r="F6420" s="69" t="s">
        <v>36</v>
      </c>
      <c r="G6420" s="3"/>
      <c r="H6420" s="3"/>
      <c r="I6420" s="10" t="str">
        <f t="shared" si="100"/>
        <v>07336</v>
      </c>
    </row>
    <row r="6421" spans="1:9">
      <c r="A6421" s="66"/>
      <c r="C6421" s="66">
        <v>7336</v>
      </c>
      <c r="D6421" s="2" t="s">
        <v>37</v>
      </c>
      <c r="E6421" s="23" t="s">
        <v>1149</v>
      </c>
      <c r="F6421" s="69" t="s">
        <v>38</v>
      </c>
      <c r="G6421" s="3"/>
      <c r="H6421" s="3"/>
      <c r="I6421" s="10" t="str">
        <f t="shared" si="100"/>
        <v>07336</v>
      </c>
    </row>
    <row r="6422" spans="1:9">
      <c r="A6422" s="66"/>
      <c r="C6422" s="66">
        <v>7336</v>
      </c>
      <c r="D6422" s="2" t="s">
        <v>39</v>
      </c>
      <c r="E6422" s="23" t="s">
        <v>1149</v>
      </c>
      <c r="F6422" s="69" t="s">
        <v>40</v>
      </c>
      <c r="G6422" s="3">
        <v>1</v>
      </c>
      <c r="H6422" s="3"/>
      <c r="I6422" s="10" t="str">
        <f t="shared" si="100"/>
        <v>07336</v>
      </c>
    </row>
    <row r="6423" spans="1:9">
      <c r="A6423" s="66"/>
      <c r="C6423" s="66">
        <v>7336</v>
      </c>
      <c r="D6423" s="2" t="s">
        <v>41</v>
      </c>
      <c r="E6423" s="16" t="s">
        <v>1146</v>
      </c>
      <c r="F6423" s="69" t="s">
        <v>42</v>
      </c>
      <c r="G6423" s="3"/>
      <c r="H6423" s="3"/>
      <c r="I6423" s="10" t="str">
        <f t="shared" si="100"/>
        <v>07336</v>
      </c>
    </row>
    <row r="6424" spans="1:9">
      <c r="A6424" s="66"/>
      <c r="C6424" s="66">
        <v>7336</v>
      </c>
      <c r="D6424" s="2" t="s">
        <v>43</v>
      </c>
      <c r="E6424" s="16" t="s">
        <v>1146</v>
      </c>
      <c r="F6424" s="69" t="s">
        <v>44</v>
      </c>
      <c r="G6424" s="3">
        <v>1</v>
      </c>
      <c r="H6424" s="3"/>
      <c r="I6424" s="10" t="str">
        <f t="shared" si="100"/>
        <v>07336</v>
      </c>
    </row>
    <row r="6425" spans="1:9">
      <c r="A6425" s="66"/>
      <c r="C6425" s="66">
        <v>7336</v>
      </c>
      <c r="D6425" s="2" t="s">
        <v>45</v>
      </c>
      <c r="E6425" s="16" t="s">
        <v>1146</v>
      </c>
      <c r="F6425" s="69" t="s">
        <v>46</v>
      </c>
      <c r="G6425" s="3"/>
      <c r="H6425" s="3"/>
      <c r="I6425" s="10" t="str">
        <f t="shared" si="100"/>
        <v>07336</v>
      </c>
    </row>
    <row r="6426" spans="1:9">
      <c r="A6426" s="66"/>
      <c r="C6426" s="66">
        <v>7336</v>
      </c>
      <c r="D6426" s="2" t="s">
        <v>47</v>
      </c>
      <c r="E6426" s="16" t="s">
        <v>1146</v>
      </c>
      <c r="F6426" s="69" t="s">
        <v>48</v>
      </c>
      <c r="G6426" s="3">
        <v>1</v>
      </c>
      <c r="H6426" s="3"/>
      <c r="I6426" s="10" t="str">
        <f t="shared" si="100"/>
        <v>07336</v>
      </c>
    </row>
    <row r="6427" spans="1:9">
      <c r="A6427" s="66"/>
      <c r="C6427" s="66">
        <v>7336</v>
      </c>
      <c r="D6427" s="2" t="s">
        <v>49</v>
      </c>
      <c r="E6427" s="14" t="s">
        <v>1144</v>
      </c>
      <c r="F6427" s="69" t="s">
        <v>50</v>
      </c>
      <c r="G6427" s="3">
        <v>1</v>
      </c>
      <c r="H6427" s="3"/>
      <c r="I6427" s="10" t="str">
        <f t="shared" si="100"/>
        <v>07336</v>
      </c>
    </row>
    <row r="6428" spans="1:9">
      <c r="A6428" s="66"/>
      <c r="C6428" s="66">
        <v>7336</v>
      </c>
      <c r="D6428" s="2" t="s">
        <v>51</v>
      </c>
      <c r="E6428" s="15" t="s">
        <v>1145</v>
      </c>
      <c r="F6428" s="69" t="s">
        <v>52</v>
      </c>
      <c r="G6428" s="3"/>
      <c r="H6428" s="3"/>
      <c r="I6428" s="10" t="str">
        <f t="shared" si="100"/>
        <v>07336</v>
      </c>
    </row>
    <row r="6429" spans="1:9">
      <c r="A6429" s="66"/>
      <c r="C6429" s="66">
        <v>7336</v>
      </c>
      <c r="D6429" s="2" t="s">
        <v>53</v>
      </c>
      <c r="E6429" s="15" t="s">
        <v>1145</v>
      </c>
      <c r="F6429" s="69" t="s">
        <v>54</v>
      </c>
      <c r="G6429" s="3">
        <v>3</v>
      </c>
      <c r="H6429" s="3"/>
      <c r="I6429" s="10" t="str">
        <f t="shared" si="100"/>
        <v>07336</v>
      </c>
    </row>
    <row r="6430" spans="1:9">
      <c r="A6430" s="66"/>
      <c r="C6430" s="66">
        <v>7336</v>
      </c>
      <c r="D6430" s="2" t="s">
        <v>55</v>
      </c>
      <c r="E6430" s="21" t="s">
        <v>1152</v>
      </c>
      <c r="F6430" s="69" t="s">
        <v>56</v>
      </c>
      <c r="G6430" s="3">
        <v>2</v>
      </c>
      <c r="H6430" s="3"/>
      <c r="I6430" s="10" t="str">
        <f t="shared" si="100"/>
        <v>07336</v>
      </c>
    </row>
    <row r="6431" spans="1:9">
      <c r="A6431" s="66"/>
      <c r="C6431" s="66">
        <v>7336</v>
      </c>
      <c r="D6431" s="2" t="s">
        <v>57</v>
      </c>
      <c r="E6431" s="21" t="s">
        <v>1152</v>
      </c>
      <c r="F6431" s="69" t="s">
        <v>58</v>
      </c>
      <c r="G6431" s="3"/>
      <c r="H6431" s="3"/>
      <c r="I6431" s="10" t="str">
        <f t="shared" si="100"/>
        <v>07336</v>
      </c>
    </row>
    <row r="6432" spans="1:9">
      <c r="A6432" s="66"/>
      <c r="C6432" s="66">
        <v>7336</v>
      </c>
      <c r="D6432" s="2" t="s">
        <v>59</v>
      </c>
      <c r="E6432" s="21" t="s">
        <v>1152</v>
      </c>
      <c r="F6432" s="69" t="s">
        <v>60</v>
      </c>
      <c r="G6432" s="3">
        <v>4</v>
      </c>
      <c r="H6432" s="3">
        <v>484</v>
      </c>
      <c r="I6432" s="10" t="str">
        <f t="shared" si="100"/>
        <v>07336</v>
      </c>
    </row>
    <row r="6433" spans="1:9">
      <c r="A6433" s="66"/>
      <c r="C6433" s="66">
        <v>7336</v>
      </c>
      <c r="D6433" s="2" t="s">
        <v>61</v>
      </c>
      <c r="E6433" s="20" t="s">
        <v>1151</v>
      </c>
      <c r="F6433" s="69" t="s">
        <v>62</v>
      </c>
      <c r="G6433" s="3"/>
      <c r="H6433" s="3"/>
      <c r="I6433" s="10" t="str">
        <f t="shared" si="100"/>
        <v>07336</v>
      </c>
    </row>
    <row r="6434" spans="1:9">
      <c r="A6434" s="66"/>
      <c r="C6434" s="66">
        <v>7336</v>
      </c>
      <c r="D6434" s="2" t="s">
        <v>63</v>
      </c>
      <c r="E6434" s="20" t="s">
        <v>1151</v>
      </c>
      <c r="F6434" s="69" t="s">
        <v>64</v>
      </c>
      <c r="G6434" s="3"/>
      <c r="H6434" s="3"/>
      <c r="I6434" s="10" t="str">
        <f t="shared" si="100"/>
        <v>07336</v>
      </c>
    </row>
    <row r="6435" spans="1:9">
      <c r="A6435" s="66"/>
      <c r="C6435" s="66">
        <v>7336</v>
      </c>
      <c r="D6435" s="2" t="s">
        <v>65</v>
      </c>
      <c r="E6435" s="19" t="s">
        <v>1150</v>
      </c>
      <c r="F6435" s="69" t="s">
        <v>66</v>
      </c>
      <c r="G6435" s="3">
        <v>1</v>
      </c>
      <c r="H6435" s="3"/>
      <c r="I6435" s="10" t="str">
        <f t="shared" si="100"/>
        <v>07336</v>
      </c>
    </row>
    <row r="6436" spans="1:9">
      <c r="A6436" s="66"/>
      <c r="C6436" s="66">
        <v>7336</v>
      </c>
      <c r="D6436" s="2" t="s">
        <v>67</v>
      </c>
      <c r="E6436" s="22" t="s">
        <v>1153</v>
      </c>
      <c r="F6436" s="69" t="s">
        <v>68</v>
      </c>
      <c r="G6436" s="3"/>
      <c r="H6436" s="3"/>
      <c r="I6436" s="10" t="str">
        <f t="shared" si="100"/>
        <v>07336</v>
      </c>
    </row>
    <row r="6437" spans="1:9">
      <c r="A6437" s="66"/>
      <c r="C6437" s="66">
        <v>7336</v>
      </c>
      <c r="D6437" s="2" t="s">
        <v>69</v>
      </c>
      <c r="E6437" s="21" t="s">
        <v>1152</v>
      </c>
      <c r="F6437" s="69" t="s">
        <v>70</v>
      </c>
      <c r="G6437" s="3">
        <v>1</v>
      </c>
      <c r="H6437" s="3"/>
      <c r="I6437" s="10" t="str">
        <f t="shared" si="100"/>
        <v>07336</v>
      </c>
    </row>
    <row r="6438" spans="1:9">
      <c r="A6438" s="66"/>
      <c r="C6438" s="66">
        <v>7336</v>
      </c>
      <c r="E6438" s="71"/>
      <c r="F6438" s="69" t="s">
        <v>71</v>
      </c>
      <c r="G6438" s="3">
        <v>28</v>
      </c>
      <c r="H6438" s="3">
        <v>2136</v>
      </c>
      <c r="I6438" s="10" t="str">
        <f t="shared" si="100"/>
        <v>07336</v>
      </c>
    </row>
    <row r="6439" spans="1:9">
      <c r="A6439" s="65" t="s">
        <v>471</v>
      </c>
      <c r="B6439" s="2" t="s">
        <v>472</v>
      </c>
      <c r="C6439" s="65">
        <v>7337</v>
      </c>
      <c r="D6439" s="2" t="s">
        <v>9</v>
      </c>
      <c r="E6439" s="14" t="s">
        <v>1144</v>
      </c>
      <c r="F6439" s="69" t="s">
        <v>10</v>
      </c>
      <c r="G6439" s="3">
        <v>2</v>
      </c>
      <c r="H6439" s="3"/>
      <c r="I6439" s="10" t="str">
        <f t="shared" si="100"/>
        <v>07337</v>
      </c>
    </row>
    <row r="6440" spans="1:9">
      <c r="A6440" s="66"/>
      <c r="C6440" s="66">
        <v>7337</v>
      </c>
      <c r="D6440" s="2" t="s">
        <v>11</v>
      </c>
      <c r="E6440" s="14" t="s">
        <v>1144</v>
      </c>
      <c r="F6440" s="69" t="s">
        <v>12</v>
      </c>
      <c r="G6440" s="3"/>
      <c r="H6440" s="3"/>
      <c r="I6440" s="10" t="str">
        <f t="shared" si="100"/>
        <v>07337</v>
      </c>
    </row>
    <row r="6441" spans="1:9">
      <c r="A6441" s="66"/>
      <c r="C6441" s="66">
        <v>7337</v>
      </c>
      <c r="D6441" s="2" t="s">
        <v>13</v>
      </c>
      <c r="E6441" s="14" t="s">
        <v>1144</v>
      </c>
      <c r="F6441" s="69" t="s">
        <v>14</v>
      </c>
      <c r="G6441" s="3"/>
      <c r="H6441" s="3"/>
      <c r="I6441" s="10" t="str">
        <f t="shared" si="100"/>
        <v>07337</v>
      </c>
    </row>
    <row r="6442" spans="1:9">
      <c r="A6442" s="66"/>
      <c r="C6442" s="66">
        <v>7337</v>
      </c>
      <c r="D6442" s="2" t="s">
        <v>15</v>
      </c>
      <c r="E6442" s="15" t="s">
        <v>1145</v>
      </c>
      <c r="F6442" s="69" t="s">
        <v>16</v>
      </c>
      <c r="G6442" s="3"/>
      <c r="H6442" s="3"/>
      <c r="I6442" s="10" t="str">
        <f t="shared" si="100"/>
        <v>07337</v>
      </c>
    </row>
    <row r="6443" spans="1:9">
      <c r="A6443" s="66"/>
      <c r="C6443" s="66">
        <v>7337</v>
      </c>
      <c r="D6443" s="2" t="s">
        <v>17</v>
      </c>
      <c r="E6443" s="14" t="s">
        <v>1144</v>
      </c>
      <c r="F6443" s="69" t="s">
        <v>18</v>
      </c>
      <c r="G6443" s="3">
        <v>2</v>
      </c>
      <c r="H6443" s="3"/>
      <c r="I6443" s="10" t="str">
        <f t="shared" si="100"/>
        <v>07337</v>
      </c>
    </row>
    <row r="6444" spans="1:9">
      <c r="A6444" s="66"/>
      <c r="C6444" s="66">
        <v>7337</v>
      </c>
      <c r="D6444" s="2" t="s">
        <v>19</v>
      </c>
      <c r="E6444" s="14" t="s">
        <v>1144</v>
      </c>
      <c r="F6444" s="69" t="s">
        <v>20</v>
      </c>
      <c r="G6444" s="3"/>
      <c r="H6444" s="3"/>
      <c r="I6444" s="10" t="str">
        <f t="shared" si="100"/>
        <v>07337</v>
      </c>
    </row>
    <row r="6445" spans="1:9">
      <c r="A6445" s="66"/>
      <c r="C6445" s="66">
        <v>7337</v>
      </c>
      <c r="D6445" s="2" t="s">
        <v>21</v>
      </c>
      <c r="E6445" s="4"/>
      <c r="F6445" s="69" t="s">
        <v>22</v>
      </c>
      <c r="G6445" s="3">
        <v>55</v>
      </c>
      <c r="H6445" s="3"/>
      <c r="I6445" s="10" t="str">
        <f t="shared" si="100"/>
        <v>07337</v>
      </c>
    </row>
    <row r="6446" spans="1:9">
      <c r="A6446" s="66"/>
      <c r="C6446" s="66">
        <v>7337</v>
      </c>
      <c r="D6446" s="2" t="s">
        <v>23</v>
      </c>
      <c r="E6446" s="17" t="s">
        <v>1147</v>
      </c>
      <c r="F6446" s="69" t="s">
        <v>24</v>
      </c>
      <c r="G6446" s="3">
        <v>15</v>
      </c>
      <c r="H6446" s="3">
        <v>455</v>
      </c>
      <c r="I6446" s="10" t="str">
        <f t="shared" si="100"/>
        <v>07337</v>
      </c>
    </row>
    <row r="6447" spans="1:9">
      <c r="A6447" s="66"/>
      <c r="C6447" s="66">
        <v>7337</v>
      </c>
      <c r="D6447" s="2" t="s">
        <v>25</v>
      </c>
      <c r="E6447" s="17" t="s">
        <v>1147</v>
      </c>
      <c r="F6447" s="69" t="s">
        <v>26</v>
      </c>
      <c r="G6447" s="3">
        <v>1</v>
      </c>
      <c r="H6447" s="3"/>
      <c r="I6447" s="10" t="str">
        <f t="shared" si="100"/>
        <v>07337</v>
      </c>
    </row>
    <row r="6448" spans="1:9">
      <c r="A6448" s="66"/>
      <c r="C6448" s="66">
        <v>7337</v>
      </c>
      <c r="D6448" s="2" t="s">
        <v>27</v>
      </c>
      <c r="E6448" s="17" t="s">
        <v>1147</v>
      </c>
      <c r="F6448" s="69" t="s">
        <v>28</v>
      </c>
      <c r="G6448" s="3"/>
      <c r="H6448" s="3"/>
      <c r="I6448" s="10" t="str">
        <f t="shared" si="100"/>
        <v>07337</v>
      </c>
    </row>
    <row r="6449" spans="1:9">
      <c r="A6449" s="66"/>
      <c r="C6449" s="66">
        <v>7337</v>
      </c>
      <c r="D6449" s="2" t="s">
        <v>29</v>
      </c>
      <c r="E6449" s="18" t="s">
        <v>1148</v>
      </c>
      <c r="F6449" s="69" t="s">
        <v>30</v>
      </c>
      <c r="G6449" s="3"/>
      <c r="H6449" s="3"/>
      <c r="I6449" s="10" t="str">
        <f t="shared" si="100"/>
        <v>07337</v>
      </c>
    </row>
    <row r="6450" spans="1:9">
      <c r="A6450" s="66"/>
      <c r="C6450" s="66">
        <v>7337</v>
      </c>
      <c r="D6450" s="2" t="s">
        <v>31</v>
      </c>
      <c r="E6450" s="18" t="s">
        <v>1148</v>
      </c>
      <c r="F6450" s="69" t="s">
        <v>32</v>
      </c>
      <c r="G6450" s="3"/>
      <c r="H6450" s="3"/>
      <c r="I6450" s="10" t="str">
        <f t="shared" si="100"/>
        <v>07337</v>
      </c>
    </row>
    <row r="6451" spans="1:9">
      <c r="A6451" s="66"/>
      <c r="C6451" s="66">
        <v>7337</v>
      </c>
      <c r="D6451" s="2" t="s">
        <v>33</v>
      </c>
      <c r="E6451" s="18" t="s">
        <v>1148</v>
      </c>
      <c r="F6451" s="69" t="s">
        <v>34</v>
      </c>
      <c r="G6451" s="3"/>
      <c r="H6451" s="3"/>
      <c r="I6451" s="10" t="str">
        <f t="shared" si="100"/>
        <v>07337</v>
      </c>
    </row>
    <row r="6452" spans="1:9">
      <c r="A6452" s="66"/>
      <c r="C6452" s="66">
        <v>7337</v>
      </c>
      <c r="D6452" s="2" t="s">
        <v>35</v>
      </c>
      <c r="E6452" s="19" t="s">
        <v>1150</v>
      </c>
      <c r="F6452" s="69" t="s">
        <v>36</v>
      </c>
      <c r="G6452" s="3">
        <v>1</v>
      </c>
      <c r="H6452" s="3"/>
      <c r="I6452" s="10" t="str">
        <f t="shared" si="100"/>
        <v>07337</v>
      </c>
    </row>
    <row r="6453" spans="1:9">
      <c r="A6453" s="66"/>
      <c r="C6453" s="66">
        <v>7337</v>
      </c>
      <c r="D6453" s="2" t="s">
        <v>37</v>
      </c>
      <c r="E6453" s="23" t="s">
        <v>1149</v>
      </c>
      <c r="F6453" s="69" t="s">
        <v>38</v>
      </c>
      <c r="G6453" s="3">
        <v>5</v>
      </c>
      <c r="H6453" s="3"/>
      <c r="I6453" s="10" t="str">
        <f t="shared" si="100"/>
        <v>07337</v>
      </c>
    </row>
    <row r="6454" spans="1:9">
      <c r="A6454" s="66"/>
      <c r="C6454" s="66">
        <v>7337</v>
      </c>
      <c r="D6454" s="2" t="s">
        <v>39</v>
      </c>
      <c r="E6454" s="23" t="s">
        <v>1149</v>
      </c>
      <c r="F6454" s="69" t="s">
        <v>40</v>
      </c>
      <c r="G6454" s="3"/>
      <c r="H6454" s="3"/>
      <c r="I6454" s="10" t="str">
        <f t="shared" si="100"/>
        <v>07337</v>
      </c>
    </row>
    <row r="6455" spans="1:9">
      <c r="A6455" s="66"/>
      <c r="C6455" s="66">
        <v>7337</v>
      </c>
      <c r="D6455" s="2" t="s">
        <v>41</v>
      </c>
      <c r="E6455" s="16" t="s">
        <v>1146</v>
      </c>
      <c r="F6455" s="69" t="s">
        <v>42</v>
      </c>
      <c r="G6455" s="3"/>
      <c r="H6455" s="3"/>
      <c r="I6455" s="10" t="str">
        <f t="shared" si="100"/>
        <v>07337</v>
      </c>
    </row>
    <row r="6456" spans="1:9">
      <c r="A6456" s="66"/>
      <c r="C6456" s="66">
        <v>7337</v>
      </c>
      <c r="D6456" s="2" t="s">
        <v>43</v>
      </c>
      <c r="E6456" s="16" t="s">
        <v>1146</v>
      </c>
      <c r="F6456" s="69" t="s">
        <v>44</v>
      </c>
      <c r="G6456" s="3">
        <v>1</v>
      </c>
      <c r="H6456" s="3"/>
      <c r="I6456" s="10" t="str">
        <f t="shared" si="100"/>
        <v>07337</v>
      </c>
    </row>
    <row r="6457" spans="1:9">
      <c r="A6457" s="66"/>
      <c r="C6457" s="66">
        <v>7337</v>
      </c>
      <c r="D6457" s="2" t="s">
        <v>45</v>
      </c>
      <c r="E6457" s="16" t="s">
        <v>1146</v>
      </c>
      <c r="F6457" s="69" t="s">
        <v>46</v>
      </c>
      <c r="G6457" s="3"/>
      <c r="H6457" s="3"/>
      <c r="I6457" s="10" t="str">
        <f t="shared" si="100"/>
        <v>07337</v>
      </c>
    </row>
    <row r="6458" spans="1:9">
      <c r="A6458" s="66"/>
      <c r="C6458" s="66">
        <v>7337</v>
      </c>
      <c r="D6458" s="2" t="s">
        <v>47</v>
      </c>
      <c r="E6458" s="16" t="s">
        <v>1146</v>
      </c>
      <c r="F6458" s="69" t="s">
        <v>48</v>
      </c>
      <c r="G6458" s="3">
        <v>2</v>
      </c>
      <c r="H6458" s="3"/>
      <c r="I6458" s="10" t="str">
        <f t="shared" si="100"/>
        <v>07337</v>
      </c>
    </row>
    <row r="6459" spans="1:9">
      <c r="A6459" s="66"/>
      <c r="C6459" s="66">
        <v>7337</v>
      </c>
      <c r="D6459" s="2" t="s">
        <v>49</v>
      </c>
      <c r="E6459" s="14" t="s">
        <v>1144</v>
      </c>
      <c r="F6459" s="69" t="s">
        <v>50</v>
      </c>
      <c r="G6459" s="3">
        <v>4</v>
      </c>
      <c r="H6459" s="3"/>
      <c r="I6459" s="10" t="str">
        <f t="shared" si="100"/>
        <v>07337</v>
      </c>
    </row>
    <row r="6460" spans="1:9">
      <c r="A6460" s="66"/>
      <c r="C6460" s="66">
        <v>7337</v>
      </c>
      <c r="D6460" s="2" t="s">
        <v>51</v>
      </c>
      <c r="E6460" s="15" t="s">
        <v>1145</v>
      </c>
      <c r="F6460" s="69" t="s">
        <v>52</v>
      </c>
      <c r="G6460" s="3">
        <v>2</v>
      </c>
      <c r="H6460" s="3"/>
      <c r="I6460" s="10" t="str">
        <f t="shared" si="100"/>
        <v>07337</v>
      </c>
    </row>
    <row r="6461" spans="1:9">
      <c r="A6461" s="66"/>
      <c r="C6461" s="66">
        <v>7337</v>
      </c>
      <c r="D6461" s="2" t="s">
        <v>53</v>
      </c>
      <c r="E6461" s="15" t="s">
        <v>1145</v>
      </c>
      <c r="F6461" s="69" t="s">
        <v>54</v>
      </c>
      <c r="G6461" s="3">
        <v>5</v>
      </c>
      <c r="H6461" s="3">
        <v>546</v>
      </c>
      <c r="I6461" s="10" t="str">
        <f t="shared" si="100"/>
        <v>07337</v>
      </c>
    </row>
    <row r="6462" spans="1:9">
      <c r="A6462" s="66"/>
      <c r="C6462" s="66">
        <v>7337</v>
      </c>
      <c r="D6462" s="2" t="s">
        <v>55</v>
      </c>
      <c r="E6462" s="21" t="s">
        <v>1152</v>
      </c>
      <c r="F6462" s="69" t="s">
        <v>56</v>
      </c>
      <c r="G6462" s="3">
        <v>3</v>
      </c>
      <c r="H6462" s="3"/>
      <c r="I6462" s="10" t="str">
        <f t="shared" si="100"/>
        <v>07337</v>
      </c>
    </row>
    <row r="6463" spans="1:9">
      <c r="A6463" s="66"/>
      <c r="C6463" s="66">
        <v>7337</v>
      </c>
      <c r="D6463" s="2" t="s">
        <v>57</v>
      </c>
      <c r="E6463" s="21" t="s">
        <v>1152</v>
      </c>
      <c r="F6463" s="69" t="s">
        <v>58</v>
      </c>
      <c r="G6463" s="3"/>
      <c r="H6463" s="3"/>
      <c r="I6463" s="10" t="str">
        <f t="shared" si="100"/>
        <v>07337</v>
      </c>
    </row>
    <row r="6464" spans="1:9">
      <c r="A6464" s="66"/>
      <c r="C6464" s="66">
        <v>7337</v>
      </c>
      <c r="D6464" s="2" t="s">
        <v>59</v>
      </c>
      <c r="E6464" s="21" t="s">
        <v>1152</v>
      </c>
      <c r="F6464" s="69" t="s">
        <v>60</v>
      </c>
      <c r="G6464" s="3">
        <v>2</v>
      </c>
      <c r="H6464" s="3"/>
      <c r="I6464" s="10" t="str">
        <f t="shared" si="100"/>
        <v>07337</v>
      </c>
    </row>
    <row r="6465" spans="1:9">
      <c r="A6465" s="66"/>
      <c r="C6465" s="66">
        <v>7337</v>
      </c>
      <c r="D6465" s="2" t="s">
        <v>61</v>
      </c>
      <c r="E6465" s="20" t="s">
        <v>1151</v>
      </c>
      <c r="F6465" s="69" t="s">
        <v>62</v>
      </c>
      <c r="G6465" s="3">
        <v>2</v>
      </c>
      <c r="H6465" s="3"/>
      <c r="I6465" s="10" t="str">
        <f t="shared" si="100"/>
        <v>07337</v>
      </c>
    </row>
    <row r="6466" spans="1:9">
      <c r="A6466" s="66"/>
      <c r="C6466" s="66">
        <v>7337</v>
      </c>
      <c r="D6466" s="2" t="s">
        <v>63</v>
      </c>
      <c r="E6466" s="20" t="s">
        <v>1151</v>
      </c>
      <c r="F6466" s="69" t="s">
        <v>64</v>
      </c>
      <c r="G6466" s="3"/>
      <c r="H6466" s="3"/>
      <c r="I6466" s="10" t="str">
        <f t="shared" si="100"/>
        <v>07337</v>
      </c>
    </row>
    <row r="6467" spans="1:9">
      <c r="A6467" s="66"/>
      <c r="C6467" s="66">
        <v>7337</v>
      </c>
      <c r="D6467" s="2" t="s">
        <v>65</v>
      </c>
      <c r="E6467" s="19" t="s">
        <v>1150</v>
      </c>
      <c r="F6467" s="69" t="s">
        <v>66</v>
      </c>
      <c r="G6467" s="3"/>
      <c r="H6467" s="3"/>
      <c r="I6467" s="10" t="str">
        <f t="shared" si="100"/>
        <v>07337</v>
      </c>
    </row>
    <row r="6468" spans="1:9">
      <c r="A6468" s="66"/>
      <c r="C6468" s="66">
        <v>7337</v>
      </c>
      <c r="D6468" s="2" t="s">
        <v>67</v>
      </c>
      <c r="E6468" s="22" t="s">
        <v>1153</v>
      </c>
      <c r="F6468" s="69" t="s">
        <v>68</v>
      </c>
      <c r="G6468" s="3">
        <v>4</v>
      </c>
      <c r="H6468" s="3"/>
      <c r="I6468" s="10" t="str">
        <f t="shared" si="100"/>
        <v>07337</v>
      </c>
    </row>
    <row r="6469" spans="1:9">
      <c r="A6469" s="66"/>
      <c r="C6469" s="66">
        <v>7337</v>
      </c>
      <c r="D6469" s="2" t="s">
        <v>69</v>
      </c>
      <c r="E6469" s="21" t="s">
        <v>1152</v>
      </c>
      <c r="F6469" s="69" t="s">
        <v>70</v>
      </c>
      <c r="G6469" s="3">
        <v>8</v>
      </c>
      <c r="H6469" s="3">
        <v>1267</v>
      </c>
      <c r="I6469" s="10" t="str">
        <f t="shared" si="100"/>
        <v>07337</v>
      </c>
    </row>
    <row r="6470" spans="1:9">
      <c r="A6470" s="66"/>
      <c r="C6470" s="66">
        <v>7337</v>
      </c>
      <c r="E6470" s="71"/>
      <c r="F6470" s="69" t="s">
        <v>71</v>
      </c>
      <c r="G6470" s="3">
        <v>57</v>
      </c>
      <c r="H6470" s="3">
        <v>6523</v>
      </c>
      <c r="I6470" s="10" t="str">
        <f t="shared" si="100"/>
        <v>07337</v>
      </c>
    </row>
    <row r="6471" spans="1:9">
      <c r="A6471" s="65" t="s">
        <v>473</v>
      </c>
      <c r="B6471" s="2" t="s">
        <v>474</v>
      </c>
      <c r="C6471" s="65">
        <v>7338</v>
      </c>
      <c r="D6471" s="2" t="s">
        <v>9</v>
      </c>
      <c r="E6471" s="14" t="s">
        <v>1144</v>
      </c>
      <c r="F6471" s="69" t="s">
        <v>10</v>
      </c>
      <c r="G6471" s="3">
        <v>4</v>
      </c>
      <c r="H6471" s="3">
        <v>61</v>
      </c>
      <c r="I6471" s="10" t="str">
        <f t="shared" si="100"/>
        <v>07338</v>
      </c>
    </row>
    <row r="6472" spans="1:9">
      <c r="A6472" s="66"/>
      <c r="C6472" s="66">
        <v>7338</v>
      </c>
      <c r="D6472" s="2" t="s">
        <v>11</v>
      </c>
      <c r="E6472" s="14" t="s">
        <v>1144</v>
      </c>
      <c r="F6472" s="69" t="s">
        <v>12</v>
      </c>
      <c r="G6472" s="3"/>
      <c r="H6472" s="3"/>
      <c r="I6472" s="10" t="str">
        <f t="shared" si="100"/>
        <v>07338</v>
      </c>
    </row>
    <row r="6473" spans="1:9">
      <c r="A6473" s="66"/>
      <c r="C6473" s="66">
        <v>7338</v>
      </c>
      <c r="D6473" s="2" t="s">
        <v>13</v>
      </c>
      <c r="E6473" s="14" t="s">
        <v>1144</v>
      </c>
      <c r="F6473" s="69" t="s">
        <v>14</v>
      </c>
      <c r="G6473" s="3"/>
      <c r="H6473" s="3"/>
      <c r="I6473" s="10" t="str">
        <f t="shared" ref="I6473:I6536" si="101">IF(A6473="",I6472,A6473)</f>
        <v>07338</v>
      </c>
    </row>
    <row r="6474" spans="1:9">
      <c r="A6474" s="66"/>
      <c r="C6474" s="66">
        <v>7338</v>
      </c>
      <c r="D6474" s="2" t="s">
        <v>15</v>
      </c>
      <c r="E6474" s="15" t="s">
        <v>1145</v>
      </c>
      <c r="F6474" s="69" t="s">
        <v>16</v>
      </c>
      <c r="G6474" s="3"/>
      <c r="H6474" s="3"/>
      <c r="I6474" s="10" t="str">
        <f t="shared" si="101"/>
        <v>07338</v>
      </c>
    </row>
    <row r="6475" spans="1:9">
      <c r="A6475" s="66"/>
      <c r="C6475" s="66">
        <v>7338</v>
      </c>
      <c r="D6475" s="2" t="s">
        <v>17</v>
      </c>
      <c r="E6475" s="14" t="s">
        <v>1144</v>
      </c>
      <c r="F6475" s="69" t="s">
        <v>18</v>
      </c>
      <c r="G6475" s="3">
        <v>4</v>
      </c>
      <c r="H6475" s="3">
        <v>61</v>
      </c>
      <c r="I6475" s="10" t="str">
        <f t="shared" si="101"/>
        <v>07338</v>
      </c>
    </row>
    <row r="6476" spans="1:9">
      <c r="A6476" s="66"/>
      <c r="C6476" s="66">
        <v>7338</v>
      </c>
      <c r="D6476" s="2" t="s">
        <v>19</v>
      </c>
      <c r="E6476" s="14" t="s">
        <v>1144</v>
      </c>
      <c r="F6476" s="69" t="s">
        <v>20</v>
      </c>
      <c r="G6476" s="3"/>
      <c r="H6476" s="3"/>
      <c r="I6476" s="10" t="str">
        <f t="shared" si="101"/>
        <v>07338</v>
      </c>
    </row>
    <row r="6477" spans="1:9">
      <c r="A6477" s="66"/>
      <c r="C6477" s="66">
        <v>7338</v>
      </c>
      <c r="D6477" s="2" t="s">
        <v>21</v>
      </c>
      <c r="E6477" s="4"/>
      <c r="F6477" s="69" t="s">
        <v>22</v>
      </c>
      <c r="G6477" s="3">
        <v>37</v>
      </c>
      <c r="H6477" s="3">
        <v>2719</v>
      </c>
      <c r="I6477" s="10" t="str">
        <f t="shared" si="101"/>
        <v>07338</v>
      </c>
    </row>
    <row r="6478" spans="1:9">
      <c r="A6478" s="66"/>
      <c r="C6478" s="66">
        <v>7338</v>
      </c>
      <c r="D6478" s="2" t="s">
        <v>23</v>
      </c>
      <c r="E6478" s="17" t="s">
        <v>1147</v>
      </c>
      <c r="F6478" s="69" t="s">
        <v>24</v>
      </c>
      <c r="G6478" s="3">
        <v>12</v>
      </c>
      <c r="H6478" s="3">
        <v>1017</v>
      </c>
      <c r="I6478" s="10" t="str">
        <f t="shared" si="101"/>
        <v>07338</v>
      </c>
    </row>
    <row r="6479" spans="1:9">
      <c r="A6479" s="66"/>
      <c r="C6479" s="66">
        <v>7338</v>
      </c>
      <c r="D6479" s="2" t="s">
        <v>25</v>
      </c>
      <c r="E6479" s="17" t="s">
        <v>1147</v>
      </c>
      <c r="F6479" s="69" t="s">
        <v>26</v>
      </c>
      <c r="G6479" s="3"/>
      <c r="H6479" s="3"/>
      <c r="I6479" s="10" t="str">
        <f t="shared" si="101"/>
        <v>07338</v>
      </c>
    </row>
    <row r="6480" spans="1:9">
      <c r="A6480" s="66"/>
      <c r="C6480" s="66">
        <v>7338</v>
      </c>
      <c r="D6480" s="2" t="s">
        <v>27</v>
      </c>
      <c r="E6480" s="17" t="s">
        <v>1147</v>
      </c>
      <c r="F6480" s="69" t="s">
        <v>28</v>
      </c>
      <c r="G6480" s="3"/>
      <c r="H6480" s="3"/>
      <c r="I6480" s="10" t="str">
        <f t="shared" si="101"/>
        <v>07338</v>
      </c>
    </row>
    <row r="6481" spans="1:9">
      <c r="A6481" s="66"/>
      <c r="C6481" s="66">
        <v>7338</v>
      </c>
      <c r="D6481" s="2" t="s">
        <v>29</v>
      </c>
      <c r="E6481" s="18" t="s">
        <v>1148</v>
      </c>
      <c r="F6481" s="69" t="s">
        <v>30</v>
      </c>
      <c r="G6481" s="3"/>
      <c r="H6481" s="3"/>
      <c r="I6481" s="10" t="str">
        <f t="shared" si="101"/>
        <v>07338</v>
      </c>
    </row>
    <row r="6482" spans="1:9">
      <c r="A6482" s="66"/>
      <c r="C6482" s="66">
        <v>7338</v>
      </c>
      <c r="D6482" s="2" t="s">
        <v>31</v>
      </c>
      <c r="E6482" s="18" t="s">
        <v>1148</v>
      </c>
      <c r="F6482" s="69" t="s">
        <v>32</v>
      </c>
      <c r="G6482" s="3"/>
      <c r="H6482" s="3"/>
      <c r="I6482" s="10" t="str">
        <f t="shared" si="101"/>
        <v>07338</v>
      </c>
    </row>
    <row r="6483" spans="1:9">
      <c r="A6483" s="66"/>
      <c r="C6483" s="66">
        <v>7338</v>
      </c>
      <c r="D6483" s="2" t="s">
        <v>33</v>
      </c>
      <c r="E6483" s="18" t="s">
        <v>1148</v>
      </c>
      <c r="F6483" s="69" t="s">
        <v>34</v>
      </c>
      <c r="G6483" s="3"/>
      <c r="H6483" s="3"/>
      <c r="I6483" s="10" t="str">
        <f t="shared" si="101"/>
        <v>07338</v>
      </c>
    </row>
    <row r="6484" spans="1:9">
      <c r="A6484" s="66"/>
      <c r="C6484" s="66">
        <v>7338</v>
      </c>
      <c r="D6484" s="2" t="s">
        <v>35</v>
      </c>
      <c r="E6484" s="19" t="s">
        <v>1150</v>
      </c>
      <c r="F6484" s="69" t="s">
        <v>36</v>
      </c>
      <c r="G6484" s="3">
        <v>2</v>
      </c>
      <c r="H6484" s="3"/>
      <c r="I6484" s="10" t="str">
        <f t="shared" si="101"/>
        <v>07338</v>
      </c>
    </row>
    <row r="6485" spans="1:9">
      <c r="A6485" s="66"/>
      <c r="C6485" s="66">
        <v>7338</v>
      </c>
      <c r="D6485" s="2" t="s">
        <v>37</v>
      </c>
      <c r="E6485" s="23" t="s">
        <v>1149</v>
      </c>
      <c r="F6485" s="69" t="s">
        <v>38</v>
      </c>
      <c r="G6485" s="3">
        <v>1</v>
      </c>
      <c r="H6485" s="3"/>
      <c r="I6485" s="10" t="str">
        <f t="shared" si="101"/>
        <v>07338</v>
      </c>
    </row>
    <row r="6486" spans="1:9">
      <c r="A6486" s="66"/>
      <c r="C6486" s="66">
        <v>7338</v>
      </c>
      <c r="D6486" s="2" t="s">
        <v>39</v>
      </c>
      <c r="E6486" s="23" t="s">
        <v>1149</v>
      </c>
      <c r="F6486" s="69" t="s">
        <v>40</v>
      </c>
      <c r="G6486" s="3"/>
      <c r="H6486" s="3"/>
      <c r="I6486" s="10" t="str">
        <f t="shared" si="101"/>
        <v>07338</v>
      </c>
    </row>
    <row r="6487" spans="1:9">
      <c r="A6487" s="66"/>
      <c r="C6487" s="66">
        <v>7338</v>
      </c>
      <c r="D6487" s="2" t="s">
        <v>41</v>
      </c>
      <c r="E6487" s="16" t="s">
        <v>1146</v>
      </c>
      <c r="F6487" s="69" t="s">
        <v>42</v>
      </c>
      <c r="G6487" s="3"/>
      <c r="H6487" s="3"/>
      <c r="I6487" s="10" t="str">
        <f t="shared" si="101"/>
        <v>07338</v>
      </c>
    </row>
    <row r="6488" spans="1:9">
      <c r="A6488" s="66"/>
      <c r="C6488" s="66">
        <v>7338</v>
      </c>
      <c r="D6488" s="2" t="s">
        <v>43</v>
      </c>
      <c r="E6488" s="16" t="s">
        <v>1146</v>
      </c>
      <c r="F6488" s="69" t="s">
        <v>44</v>
      </c>
      <c r="G6488" s="3">
        <v>1</v>
      </c>
      <c r="H6488" s="3"/>
      <c r="I6488" s="10" t="str">
        <f t="shared" si="101"/>
        <v>07338</v>
      </c>
    </row>
    <row r="6489" spans="1:9">
      <c r="A6489" s="66"/>
      <c r="C6489" s="66">
        <v>7338</v>
      </c>
      <c r="D6489" s="2" t="s">
        <v>45</v>
      </c>
      <c r="E6489" s="16" t="s">
        <v>1146</v>
      </c>
      <c r="F6489" s="69" t="s">
        <v>46</v>
      </c>
      <c r="G6489" s="3"/>
      <c r="H6489" s="3"/>
      <c r="I6489" s="10" t="str">
        <f t="shared" si="101"/>
        <v>07338</v>
      </c>
    </row>
    <row r="6490" spans="1:9">
      <c r="A6490" s="66"/>
      <c r="C6490" s="66">
        <v>7338</v>
      </c>
      <c r="D6490" s="2" t="s">
        <v>47</v>
      </c>
      <c r="E6490" s="16" t="s">
        <v>1146</v>
      </c>
      <c r="F6490" s="69" t="s">
        <v>48</v>
      </c>
      <c r="G6490" s="3">
        <v>3</v>
      </c>
      <c r="H6490" s="3">
        <v>264</v>
      </c>
      <c r="I6490" s="10" t="str">
        <f t="shared" si="101"/>
        <v>07338</v>
      </c>
    </row>
    <row r="6491" spans="1:9">
      <c r="A6491" s="66"/>
      <c r="C6491" s="66">
        <v>7338</v>
      </c>
      <c r="D6491" s="2" t="s">
        <v>49</v>
      </c>
      <c r="E6491" s="14" t="s">
        <v>1144</v>
      </c>
      <c r="F6491" s="69" t="s">
        <v>50</v>
      </c>
      <c r="G6491" s="3">
        <v>1</v>
      </c>
      <c r="H6491" s="3"/>
      <c r="I6491" s="10" t="str">
        <f t="shared" si="101"/>
        <v>07338</v>
      </c>
    </row>
    <row r="6492" spans="1:9">
      <c r="A6492" s="66"/>
      <c r="C6492" s="66">
        <v>7338</v>
      </c>
      <c r="D6492" s="2" t="s">
        <v>51</v>
      </c>
      <c r="E6492" s="15" t="s">
        <v>1145</v>
      </c>
      <c r="F6492" s="69" t="s">
        <v>52</v>
      </c>
      <c r="G6492" s="3"/>
      <c r="H6492" s="3"/>
      <c r="I6492" s="10" t="str">
        <f t="shared" si="101"/>
        <v>07338</v>
      </c>
    </row>
    <row r="6493" spans="1:9">
      <c r="A6493" s="66"/>
      <c r="C6493" s="66">
        <v>7338</v>
      </c>
      <c r="D6493" s="2" t="s">
        <v>53</v>
      </c>
      <c r="E6493" s="15" t="s">
        <v>1145</v>
      </c>
      <c r="F6493" s="69" t="s">
        <v>54</v>
      </c>
      <c r="G6493" s="3">
        <v>7</v>
      </c>
      <c r="H6493" s="3"/>
      <c r="I6493" s="10" t="str">
        <f t="shared" si="101"/>
        <v>07338</v>
      </c>
    </row>
    <row r="6494" spans="1:9">
      <c r="A6494" s="66"/>
      <c r="C6494" s="66">
        <v>7338</v>
      </c>
      <c r="D6494" s="2" t="s">
        <v>55</v>
      </c>
      <c r="E6494" s="21" t="s">
        <v>1152</v>
      </c>
      <c r="F6494" s="69" t="s">
        <v>56</v>
      </c>
      <c r="G6494" s="3">
        <v>1</v>
      </c>
      <c r="H6494" s="3"/>
      <c r="I6494" s="10" t="str">
        <f t="shared" si="101"/>
        <v>07338</v>
      </c>
    </row>
    <row r="6495" spans="1:9">
      <c r="A6495" s="66"/>
      <c r="C6495" s="66">
        <v>7338</v>
      </c>
      <c r="D6495" s="2" t="s">
        <v>57</v>
      </c>
      <c r="E6495" s="21" t="s">
        <v>1152</v>
      </c>
      <c r="F6495" s="69" t="s">
        <v>58</v>
      </c>
      <c r="G6495" s="3">
        <v>1</v>
      </c>
      <c r="H6495" s="3"/>
      <c r="I6495" s="10" t="str">
        <f t="shared" si="101"/>
        <v>07338</v>
      </c>
    </row>
    <row r="6496" spans="1:9">
      <c r="A6496" s="66"/>
      <c r="C6496" s="66">
        <v>7338</v>
      </c>
      <c r="D6496" s="2" t="s">
        <v>59</v>
      </c>
      <c r="E6496" s="21" t="s">
        <v>1152</v>
      </c>
      <c r="F6496" s="69" t="s">
        <v>60</v>
      </c>
      <c r="G6496" s="3">
        <v>2</v>
      </c>
      <c r="H6496" s="3"/>
      <c r="I6496" s="10" t="str">
        <f t="shared" si="101"/>
        <v>07338</v>
      </c>
    </row>
    <row r="6497" spans="1:9">
      <c r="A6497" s="66"/>
      <c r="C6497" s="66">
        <v>7338</v>
      </c>
      <c r="D6497" s="2" t="s">
        <v>61</v>
      </c>
      <c r="E6497" s="20" t="s">
        <v>1151</v>
      </c>
      <c r="F6497" s="69" t="s">
        <v>62</v>
      </c>
      <c r="G6497" s="3"/>
      <c r="H6497" s="3"/>
      <c r="I6497" s="10" t="str">
        <f t="shared" si="101"/>
        <v>07338</v>
      </c>
    </row>
    <row r="6498" spans="1:9">
      <c r="A6498" s="66"/>
      <c r="C6498" s="66">
        <v>7338</v>
      </c>
      <c r="D6498" s="2" t="s">
        <v>63</v>
      </c>
      <c r="E6498" s="20" t="s">
        <v>1151</v>
      </c>
      <c r="F6498" s="69" t="s">
        <v>64</v>
      </c>
      <c r="G6498" s="3"/>
      <c r="H6498" s="3"/>
      <c r="I6498" s="10" t="str">
        <f t="shared" si="101"/>
        <v>07338</v>
      </c>
    </row>
    <row r="6499" spans="1:9">
      <c r="A6499" s="66"/>
      <c r="C6499" s="66">
        <v>7338</v>
      </c>
      <c r="D6499" s="2" t="s">
        <v>65</v>
      </c>
      <c r="E6499" s="19" t="s">
        <v>1150</v>
      </c>
      <c r="F6499" s="69" t="s">
        <v>66</v>
      </c>
      <c r="G6499" s="3"/>
      <c r="H6499" s="3"/>
      <c r="I6499" s="10" t="str">
        <f t="shared" si="101"/>
        <v>07338</v>
      </c>
    </row>
    <row r="6500" spans="1:9">
      <c r="A6500" s="66"/>
      <c r="C6500" s="66">
        <v>7338</v>
      </c>
      <c r="D6500" s="2" t="s">
        <v>67</v>
      </c>
      <c r="E6500" s="22" t="s">
        <v>1153</v>
      </c>
      <c r="F6500" s="69" t="s">
        <v>68</v>
      </c>
      <c r="G6500" s="3">
        <v>1</v>
      </c>
      <c r="H6500" s="3"/>
      <c r="I6500" s="10" t="str">
        <f t="shared" si="101"/>
        <v>07338</v>
      </c>
    </row>
    <row r="6501" spans="1:9">
      <c r="A6501" s="66"/>
      <c r="C6501" s="66">
        <v>7338</v>
      </c>
      <c r="D6501" s="2" t="s">
        <v>69</v>
      </c>
      <c r="E6501" s="21" t="s">
        <v>1152</v>
      </c>
      <c r="F6501" s="69" t="s">
        <v>70</v>
      </c>
      <c r="G6501" s="3">
        <v>5</v>
      </c>
      <c r="H6501" s="3"/>
      <c r="I6501" s="10" t="str">
        <f t="shared" si="101"/>
        <v>07338</v>
      </c>
    </row>
    <row r="6502" spans="1:9">
      <c r="A6502" s="66"/>
      <c r="C6502" s="66">
        <v>7338</v>
      </c>
      <c r="E6502" s="71"/>
      <c r="F6502" s="69" t="s">
        <v>71</v>
      </c>
      <c r="G6502" s="3">
        <v>41</v>
      </c>
      <c r="H6502" s="3">
        <v>2780</v>
      </c>
      <c r="I6502" s="10" t="str">
        <f t="shared" si="101"/>
        <v>07338</v>
      </c>
    </row>
    <row r="6503" spans="1:9">
      <c r="A6503" s="65" t="s">
        <v>475</v>
      </c>
      <c r="B6503" s="2" t="s">
        <v>476</v>
      </c>
      <c r="C6503" s="65">
        <v>7339</v>
      </c>
      <c r="D6503" s="2" t="s">
        <v>9</v>
      </c>
      <c r="E6503" s="14" t="s">
        <v>1144</v>
      </c>
      <c r="F6503" s="69" t="s">
        <v>10</v>
      </c>
      <c r="G6503" s="3">
        <v>2</v>
      </c>
      <c r="H6503" s="3"/>
      <c r="I6503" s="10" t="str">
        <f t="shared" si="101"/>
        <v>07339</v>
      </c>
    </row>
    <row r="6504" spans="1:9">
      <c r="A6504" s="66"/>
      <c r="C6504" s="66">
        <v>7339</v>
      </c>
      <c r="D6504" s="2" t="s">
        <v>11</v>
      </c>
      <c r="E6504" s="14" t="s">
        <v>1144</v>
      </c>
      <c r="F6504" s="69" t="s">
        <v>12</v>
      </c>
      <c r="G6504" s="3"/>
      <c r="H6504" s="3"/>
      <c r="I6504" s="10" t="str">
        <f t="shared" si="101"/>
        <v>07339</v>
      </c>
    </row>
    <row r="6505" spans="1:9">
      <c r="A6505" s="66"/>
      <c r="C6505" s="66">
        <v>7339</v>
      </c>
      <c r="D6505" s="2" t="s">
        <v>13</v>
      </c>
      <c r="E6505" s="14" t="s">
        <v>1144</v>
      </c>
      <c r="F6505" s="69" t="s">
        <v>14</v>
      </c>
      <c r="G6505" s="3"/>
      <c r="H6505" s="3"/>
      <c r="I6505" s="10" t="str">
        <f t="shared" si="101"/>
        <v>07339</v>
      </c>
    </row>
    <row r="6506" spans="1:9">
      <c r="A6506" s="66"/>
      <c r="C6506" s="66">
        <v>7339</v>
      </c>
      <c r="D6506" s="2" t="s">
        <v>15</v>
      </c>
      <c r="E6506" s="15" t="s">
        <v>1145</v>
      </c>
      <c r="F6506" s="69" t="s">
        <v>16</v>
      </c>
      <c r="G6506" s="3"/>
      <c r="H6506" s="3"/>
      <c r="I6506" s="10" t="str">
        <f t="shared" si="101"/>
        <v>07339</v>
      </c>
    </row>
    <row r="6507" spans="1:9">
      <c r="A6507" s="66"/>
      <c r="C6507" s="66">
        <v>7339</v>
      </c>
      <c r="D6507" s="2" t="s">
        <v>17</v>
      </c>
      <c r="E6507" s="14" t="s">
        <v>1144</v>
      </c>
      <c r="F6507" s="69" t="s">
        <v>18</v>
      </c>
      <c r="G6507" s="3">
        <v>2</v>
      </c>
      <c r="H6507" s="3"/>
      <c r="I6507" s="10" t="str">
        <f t="shared" si="101"/>
        <v>07339</v>
      </c>
    </row>
    <row r="6508" spans="1:9">
      <c r="A6508" s="66"/>
      <c r="C6508" s="66">
        <v>7339</v>
      </c>
      <c r="D6508" s="2" t="s">
        <v>19</v>
      </c>
      <c r="E6508" s="14" t="s">
        <v>1144</v>
      </c>
      <c r="F6508" s="69" t="s">
        <v>20</v>
      </c>
      <c r="G6508" s="3"/>
      <c r="H6508" s="3"/>
      <c r="I6508" s="10" t="str">
        <f t="shared" si="101"/>
        <v>07339</v>
      </c>
    </row>
    <row r="6509" spans="1:9">
      <c r="A6509" s="66"/>
      <c r="C6509" s="66">
        <v>7339</v>
      </c>
      <c r="D6509" s="2" t="s">
        <v>21</v>
      </c>
      <c r="E6509" s="4"/>
      <c r="F6509" s="69" t="s">
        <v>22</v>
      </c>
      <c r="G6509" s="3">
        <v>59</v>
      </c>
      <c r="H6509" s="3"/>
      <c r="I6509" s="10" t="str">
        <f t="shared" si="101"/>
        <v>07339</v>
      </c>
    </row>
    <row r="6510" spans="1:9">
      <c r="A6510" s="66"/>
      <c r="C6510" s="66">
        <v>7339</v>
      </c>
      <c r="D6510" s="2" t="s">
        <v>23</v>
      </c>
      <c r="E6510" s="17" t="s">
        <v>1147</v>
      </c>
      <c r="F6510" s="69" t="s">
        <v>24</v>
      </c>
      <c r="G6510" s="3">
        <v>13</v>
      </c>
      <c r="H6510" s="3">
        <v>1000</v>
      </c>
      <c r="I6510" s="10" t="str">
        <f t="shared" si="101"/>
        <v>07339</v>
      </c>
    </row>
    <row r="6511" spans="1:9">
      <c r="A6511" s="66"/>
      <c r="C6511" s="66">
        <v>7339</v>
      </c>
      <c r="D6511" s="2" t="s">
        <v>25</v>
      </c>
      <c r="E6511" s="17" t="s">
        <v>1147</v>
      </c>
      <c r="F6511" s="69" t="s">
        <v>26</v>
      </c>
      <c r="G6511" s="3">
        <v>3</v>
      </c>
      <c r="H6511" s="3"/>
      <c r="I6511" s="10" t="str">
        <f t="shared" si="101"/>
        <v>07339</v>
      </c>
    </row>
    <row r="6512" spans="1:9">
      <c r="A6512" s="66"/>
      <c r="C6512" s="66">
        <v>7339</v>
      </c>
      <c r="D6512" s="2" t="s">
        <v>27</v>
      </c>
      <c r="E6512" s="17" t="s">
        <v>1147</v>
      </c>
      <c r="F6512" s="69" t="s">
        <v>28</v>
      </c>
      <c r="G6512" s="3"/>
      <c r="H6512" s="3"/>
      <c r="I6512" s="10" t="str">
        <f t="shared" si="101"/>
        <v>07339</v>
      </c>
    </row>
    <row r="6513" spans="1:9">
      <c r="A6513" s="66"/>
      <c r="C6513" s="66">
        <v>7339</v>
      </c>
      <c r="D6513" s="2" t="s">
        <v>29</v>
      </c>
      <c r="E6513" s="18" t="s">
        <v>1148</v>
      </c>
      <c r="F6513" s="69" t="s">
        <v>30</v>
      </c>
      <c r="G6513" s="3">
        <v>1</v>
      </c>
      <c r="H6513" s="3"/>
      <c r="I6513" s="10" t="str">
        <f t="shared" si="101"/>
        <v>07339</v>
      </c>
    </row>
    <row r="6514" spans="1:9">
      <c r="A6514" s="66"/>
      <c r="C6514" s="66">
        <v>7339</v>
      </c>
      <c r="D6514" s="2" t="s">
        <v>31</v>
      </c>
      <c r="E6514" s="18" t="s">
        <v>1148</v>
      </c>
      <c r="F6514" s="69" t="s">
        <v>32</v>
      </c>
      <c r="G6514" s="3"/>
      <c r="H6514" s="3"/>
      <c r="I6514" s="10" t="str">
        <f t="shared" si="101"/>
        <v>07339</v>
      </c>
    </row>
    <row r="6515" spans="1:9">
      <c r="A6515" s="66"/>
      <c r="C6515" s="66">
        <v>7339</v>
      </c>
      <c r="D6515" s="2" t="s">
        <v>33</v>
      </c>
      <c r="E6515" s="18" t="s">
        <v>1148</v>
      </c>
      <c r="F6515" s="69" t="s">
        <v>34</v>
      </c>
      <c r="G6515" s="3"/>
      <c r="H6515" s="3"/>
      <c r="I6515" s="10" t="str">
        <f t="shared" si="101"/>
        <v>07339</v>
      </c>
    </row>
    <row r="6516" spans="1:9">
      <c r="A6516" s="66"/>
      <c r="C6516" s="66">
        <v>7339</v>
      </c>
      <c r="D6516" s="2" t="s">
        <v>35</v>
      </c>
      <c r="E6516" s="19" t="s">
        <v>1150</v>
      </c>
      <c r="F6516" s="69" t="s">
        <v>36</v>
      </c>
      <c r="G6516" s="3"/>
      <c r="H6516" s="3"/>
      <c r="I6516" s="10" t="str">
        <f t="shared" si="101"/>
        <v>07339</v>
      </c>
    </row>
    <row r="6517" spans="1:9">
      <c r="A6517" s="66"/>
      <c r="C6517" s="66">
        <v>7339</v>
      </c>
      <c r="D6517" s="2" t="s">
        <v>37</v>
      </c>
      <c r="E6517" s="23" t="s">
        <v>1149</v>
      </c>
      <c r="F6517" s="69" t="s">
        <v>38</v>
      </c>
      <c r="G6517" s="3">
        <v>1</v>
      </c>
      <c r="H6517" s="3"/>
      <c r="I6517" s="10" t="str">
        <f t="shared" si="101"/>
        <v>07339</v>
      </c>
    </row>
    <row r="6518" spans="1:9">
      <c r="A6518" s="66"/>
      <c r="C6518" s="66">
        <v>7339</v>
      </c>
      <c r="D6518" s="2" t="s">
        <v>39</v>
      </c>
      <c r="E6518" s="23" t="s">
        <v>1149</v>
      </c>
      <c r="F6518" s="69" t="s">
        <v>40</v>
      </c>
      <c r="G6518" s="3">
        <v>2</v>
      </c>
      <c r="H6518" s="3"/>
      <c r="I6518" s="10" t="str">
        <f t="shared" si="101"/>
        <v>07339</v>
      </c>
    </row>
    <row r="6519" spans="1:9">
      <c r="A6519" s="66"/>
      <c r="C6519" s="66">
        <v>7339</v>
      </c>
      <c r="D6519" s="2" t="s">
        <v>41</v>
      </c>
      <c r="E6519" s="16" t="s">
        <v>1146</v>
      </c>
      <c r="F6519" s="69" t="s">
        <v>42</v>
      </c>
      <c r="G6519" s="3"/>
      <c r="H6519" s="3"/>
      <c r="I6519" s="10" t="str">
        <f t="shared" si="101"/>
        <v>07339</v>
      </c>
    </row>
    <row r="6520" spans="1:9">
      <c r="A6520" s="66"/>
      <c r="C6520" s="66">
        <v>7339</v>
      </c>
      <c r="D6520" s="2" t="s">
        <v>43</v>
      </c>
      <c r="E6520" s="16" t="s">
        <v>1146</v>
      </c>
      <c r="F6520" s="69" t="s">
        <v>44</v>
      </c>
      <c r="G6520" s="3">
        <v>5</v>
      </c>
      <c r="H6520" s="3"/>
      <c r="I6520" s="10" t="str">
        <f t="shared" si="101"/>
        <v>07339</v>
      </c>
    </row>
    <row r="6521" spans="1:9">
      <c r="A6521" s="66"/>
      <c r="C6521" s="66">
        <v>7339</v>
      </c>
      <c r="D6521" s="2" t="s">
        <v>45</v>
      </c>
      <c r="E6521" s="16" t="s">
        <v>1146</v>
      </c>
      <c r="F6521" s="69" t="s">
        <v>46</v>
      </c>
      <c r="G6521" s="3">
        <v>1</v>
      </c>
      <c r="H6521" s="3"/>
      <c r="I6521" s="10" t="str">
        <f t="shared" si="101"/>
        <v>07339</v>
      </c>
    </row>
    <row r="6522" spans="1:9">
      <c r="A6522" s="66"/>
      <c r="C6522" s="66">
        <v>7339</v>
      </c>
      <c r="D6522" s="2" t="s">
        <v>47</v>
      </c>
      <c r="E6522" s="16" t="s">
        <v>1146</v>
      </c>
      <c r="F6522" s="69" t="s">
        <v>48</v>
      </c>
      <c r="G6522" s="3">
        <v>2</v>
      </c>
      <c r="H6522" s="3"/>
      <c r="I6522" s="10" t="str">
        <f t="shared" si="101"/>
        <v>07339</v>
      </c>
    </row>
    <row r="6523" spans="1:9">
      <c r="A6523" s="66"/>
      <c r="C6523" s="66">
        <v>7339</v>
      </c>
      <c r="D6523" s="2" t="s">
        <v>49</v>
      </c>
      <c r="E6523" s="14" t="s">
        <v>1144</v>
      </c>
      <c r="F6523" s="69" t="s">
        <v>50</v>
      </c>
      <c r="G6523" s="3">
        <v>4</v>
      </c>
      <c r="H6523" s="3"/>
      <c r="I6523" s="10" t="str">
        <f t="shared" si="101"/>
        <v>07339</v>
      </c>
    </row>
    <row r="6524" spans="1:9">
      <c r="A6524" s="66"/>
      <c r="C6524" s="66">
        <v>7339</v>
      </c>
      <c r="D6524" s="2" t="s">
        <v>51</v>
      </c>
      <c r="E6524" s="15" t="s">
        <v>1145</v>
      </c>
      <c r="F6524" s="69" t="s">
        <v>52</v>
      </c>
      <c r="G6524" s="3"/>
      <c r="H6524" s="3"/>
      <c r="I6524" s="10" t="str">
        <f t="shared" si="101"/>
        <v>07339</v>
      </c>
    </row>
    <row r="6525" spans="1:9">
      <c r="A6525" s="66"/>
      <c r="C6525" s="66">
        <v>7339</v>
      </c>
      <c r="D6525" s="2" t="s">
        <v>53</v>
      </c>
      <c r="E6525" s="15" t="s">
        <v>1145</v>
      </c>
      <c r="F6525" s="69" t="s">
        <v>54</v>
      </c>
      <c r="G6525" s="3">
        <v>7</v>
      </c>
      <c r="H6525" s="3"/>
      <c r="I6525" s="10" t="str">
        <f t="shared" si="101"/>
        <v>07339</v>
      </c>
    </row>
    <row r="6526" spans="1:9">
      <c r="A6526" s="66"/>
      <c r="C6526" s="66">
        <v>7339</v>
      </c>
      <c r="D6526" s="2" t="s">
        <v>55</v>
      </c>
      <c r="E6526" s="21" t="s">
        <v>1152</v>
      </c>
      <c r="F6526" s="69" t="s">
        <v>56</v>
      </c>
      <c r="G6526" s="3">
        <v>1</v>
      </c>
      <c r="H6526" s="3"/>
      <c r="I6526" s="10" t="str">
        <f t="shared" si="101"/>
        <v>07339</v>
      </c>
    </row>
    <row r="6527" spans="1:9">
      <c r="A6527" s="66"/>
      <c r="C6527" s="66">
        <v>7339</v>
      </c>
      <c r="D6527" s="2" t="s">
        <v>57</v>
      </c>
      <c r="E6527" s="21" t="s">
        <v>1152</v>
      </c>
      <c r="F6527" s="69" t="s">
        <v>58</v>
      </c>
      <c r="G6527" s="3">
        <v>2</v>
      </c>
      <c r="H6527" s="3"/>
      <c r="I6527" s="10" t="str">
        <f t="shared" si="101"/>
        <v>07339</v>
      </c>
    </row>
    <row r="6528" spans="1:9">
      <c r="A6528" s="66"/>
      <c r="C6528" s="66">
        <v>7339</v>
      </c>
      <c r="D6528" s="2" t="s">
        <v>59</v>
      </c>
      <c r="E6528" s="21" t="s">
        <v>1152</v>
      </c>
      <c r="F6528" s="69" t="s">
        <v>60</v>
      </c>
      <c r="G6528" s="3">
        <v>5</v>
      </c>
      <c r="H6528" s="3">
        <v>393</v>
      </c>
      <c r="I6528" s="10" t="str">
        <f t="shared" si="101"/>
        <v>07339</v>
      </c>
    </row>
    <row r="6529" spans="1:9">
      <c r="A6529" s="66"/>
      <c r="C6529" s="66">
        <v>7339</v>
      </c>
      <c r="D6529" s="2" t="s">
        <v>61</v>
      </c>
      <c r="E6529" s="20" t="s">
        <v>1151</v>
      </c>
      <c r="F6529" s="69" t="s">
        <v>62</v>
      </c>
      <c r="G6529" s="3">
        <v>2</v>
      </c>
      <c r="H6529" s="3"/>
      <c r="I6529" s="10" t="str">
        <f t="shared" si="101"/>
        <v>07339</v>
      </c>
    </row>
    <row r="6530" spans="1:9">
      <c r="A6530" s="66"/>
      <c r="C6530" s="66">
        <v>7339</v>
      </c>
      <c r="D6530" s="2" t="s">
        <v>63</v>
      </c>
      <c r="E6530" s="20" t="s">
        <v>1151</v>
      </c>
      <c r="F6530" s="69" t="s">
        <v>64</v>
      </c>
      <c r="G6530" s="3"/>
      <c r="H6530" s="3"/>
      <c r="I6530" s="10" t="str">
        <f t="shared" si="101"/>
        <v>07339</v>
      </c>
    </row>
    <row r="6531" spans="1:9">
      <c r="A6531" s="66"/>
      <c r="C6531" s="66">
        <v>7339</v>
      </c>
      <c r="D6531" s="2" t="s">
        <v>65</v>
      </c>
      <c r="E6531" s="19" t="s">
        <v>1150</v>
      </c>
      <c r="F6531" s="69" t="s">
        <v>66</v>
      </c>
      <c r="G6531" s="3">
        <v>2</v>
      </c>
      <c r="H6531" s="3"/>
      <c r="I6531" s="10" t="str">
        <f t="shared" si="101"/>
        <v>07339</v>
      </c>
    </row>
    <row r="6532" spans="1:9">
      <c r="A6532" s="66"/>
      <c r="C6532" s="66">
        <v>7339</v>
      </c>
      <c r="D6532" s="2" t="s">
        <v>67</v>
      </c>
      <c r="E6532" s="22" t="s">
        <v>1153</v>
      </c>
      <c r="F6532" s="69" t="s">
        <v>68</v>
      </c>
      <c r="G6532" s="3">
        <v>6</v>
      </c>
      <c r="H6532" s="3"/>
      <c r="I6532" s="10" t="str">
        <f t="shared" si="101"/>
        <v>07339</v>
      </c>
    </row>
    <row r="6533" spans="1:9">
      <c r="A6533" s="66"/>
      <c r="C6533" s="66">
        <v>7339</v>
      </c>
      <c r="D6533" s="2" t="s">
        <v>69</v>
      </c>
      <c r="E6533" s="21" t="s">
        <v>1152</v>
      </c>
      <c r="F6533" s="69" t="s">
        <v>70</v>
      </c>
      <c r="G6533" s="3">
        <v>2</v>
      </c>
      <c r="H6533" s="3"/>
      <c r="I6533" s="10" t="str">
        <f t="shared" si="101"/>
        <v>07339</v>
      </c>
    </row>
    <row r="6534" spans="1:9">
      <c r="A6534" s="66"/>
      <c r="C6534" s="66">
        <v>7339</v>
      </c>
      <c r="E6534" s="71"/>
      <c r="F6534" s="69" t="s">
        <v>71</v>
      </c>
      <c r="G6534" s="3">
        <v>61</v>
      </c>
      <c r="H6534" s="3">
        <v>11447</v>
      </c>
      <c r="I6534" s="10" t="str">
        <f t="shared" si="101"/>
        <v>07339</v>
      </c>
    </row>
    <row r="6535" spans="1:9">
      <c r="A6535" s="65" t="s">
        <v>477</v>
      </c>
      <c r="B6535" s="2" t="s">
        <v>478</v>
      </c>
      <c r="C6535" s="65">
        <v>7340</v>
      </c>
      <c r="D6535" s="2" t="s">
        <v>9</v>
      </c>
      <c r="E6535" s="14" t="s">
        <v>1144</v>
      </c>
      <c r="F6535" s="69" t="s">
        <v>10</v>
      </c>
      <c r="G6535" s="3"/>
      <c r="H6535" s="3"/>
      <c r="I6535" s="10" t="str">
        <f t="shared" si="101"/>
        <v>07340</v>
      </c>
    </row>
    <row r="6536" spans="1:9">
      <c r="A6536" s="66"/>
      <c r="C6536" s="66">
        <v>7340</v>
      </c>
      <c r="D6536" s="2" t="s">
        <v>11</v>
      </c>
      <c r="E6536" s="14" t="s">
        <v>1144</v>
      </c>
      <c r="F6536" s="69" t="s">
        <v>12</v>
      </c>
      <c r="G6536" s="3"/>
      <c r="H6536" s="3"/>
      <c r="I6536" s="10" t="str">
        <f t="shared" si="101"/>
        <v>07340</v>
      </c>
    </row>
    <row r="6537" spans="1:9">
      <c r="A6537" s="66"/>
      <c r="C6537" s="66">
        <v>7340</v>
      </c>
      <c r="D6537" s="2" t="s">
        <v>13</v>
      </c>
      <c r="E6537" s="14" t="s">
        <v>1144</v>
      </c>
      <c r="F6537" s="69" t="s">
        <v>14</v>
      </c>
      <c r="G6537" s="3"/>
      <c r="H6537" s="3"/>
      <c r="I6537" s="10" t="str">
        <f t="shared" ref="I6537:I6600" si="102">IF(A6537="",I6536,A6537)</f>
        <v>07340</v>
      </c>
    </row>
    <row r="6538" spans="1:9">
      <c r="A6538" s="66"/>
      <c r="C6538" s="66">
        <v>7340</v>
      </c>
      <c r="D6538" s="2" t="s">
        <v>15</v>
      </c>
      <c r="E6538" s="15" t="s">
        <v>1145</v>
      </c>
      <c r="F6538" s="69" t="s">
        <v>16</v>
      </c>
      <c r="G6538" s="3"/>
      <c r="H6538" s="3"/>
      <c r="I6538" s="10" t="str">
        <f t="shared" si="102"/>
        <v>07340</v>
      </c>
    </row>
    <row r="6539" spans="1:9">
      <c r="A6539" s="66"/>
      <c r="C6539" s="66">
        <v>7340</v>
      </c>
      <c r="D6539" s="2" t="s">
        <v>17</v>
      </c>
      <c r="E6539" s="14" t="s">
        <v>1144</v>
      </c>
      <c r="F6539" s="69" t="s">
        <v>18</v>
      </c>
      <c r="G6539" s="3"/>
      <c r="H6539" s="3"/>
      <c r="I6539" s="10" t="str">
        <f t="shared" si="102"/>
        <v>07340</v>
      </c>
    </row>
    <row r="6540" spans="1:9">
      <c r="A6540" s="66"/>
      <c r="C6540" s="66">
        <v>7340</v>
      </c>
      <c r="D6540" s="2" t="s">
        <v>19</v>
      </c>
      <c r="E6540" s="14" t="s">
        <v>1144</v>
      </c>
      <c r="F6540" s="69" t="s">
        <v>20</v>
      </c>
      <c r="G6540" s="3"/>
      <c r="H6540" s="3"/>
      <c r="I6540" s="10" t="str">
        <f t="shared" si="102"/>
        <v>07340</v>
      </c>
    </row>
    <row r="6541" spans="1:9">
      <c r="A6541" s="66"/>
      <c r="C6541" s="66">
        <v>7340</v>
      </c>
      <c r="D6541" s="2" t="s">
        <v>21</v>
      </c>
      <c r="E6541" s="4"/>
      <c r="F6541" s="69" t="s">
        <v>22</v>
      </c>
      <c r="G6541" s="3">
        <v>40</v>
      </c>
      <c r="H6541" s="3">
        <v>2793</v>
      </c>
      <c r="I6541" s="10" t="str">
        <f t="shared" si="102"/>
        <v>07340</v>
      </c>
    </row>
    <row r="6542" spans="1:9">
      <c r="A6542" s="66"/>
      <c r="C6542" s="66">
        <v>7340</v>
      </c>
      <c r="D6542" s="2" t="s">
        <v>23</v>
      </c>
      <c r="E6542" s="17" t="s">
        <v>1147</v>
      </c>
      <c r="F6542" s="69" t="s">
        <v>24</v>
      </c>
      <c r="G6542" s="3">
        <v>7</v>
      </c>
      <c r="H6542" s="3"/>
      <c r="I6542" s="10" t="str">
        <f t="shared" si="102"/>
        <v>07340</v>
      </c>
    </row>
    <row r="6543" spans="1:9">
      <c r="A6543" s="66"/>
      <c r="C6543" s="66">
        <v>7340</v>
      </c>
      <c r="D6543" s="2" t="s">
        <v>25</v>
      </c>
      <c r="E6543" s="17" t="s">
        <v>1147</v>
      </c>
      <c r="F6543" s="69" t="s">
        <v>26</v>
      </c>
      <c r="G6543" s="3"/>
      <c r="H6543" s="3"/>
      <c r="I6543" s="10" t="str">
        <f t="shared" si="102"/>
        <v>07340</v>
      </c>
    </row>
    <row r="6544" spans="1:9">
      <c r="A6544" s="66"/>
      <c r="C6544" s="66">
        <v>7340</v>
      </c>
      <c r="D6544" s="2" t="s">
        <v>27</v>
      </c>
      <c r="E6544" s="17" t="s">
        <v>1147</v>
      </c>
      <c r="F6544" s="69" t="s">
        <v>28</v>
      </c>
      <c r="G6544" s="3"/>
      <c r="H6544" s="3"/>
      <c r="I6544" s="10" t="str">
        <f t="shared" si="102"/>
        <v>07340</v>
      </c>
    </row>
    <row r="6545" spans="1:9">
      <c r="A6545" s="66"/>
      <c r="C6545" s="66">
        <v>7340</v>
      </c>
      <c r="D6545" s="2" t="s">
        <v>29</v>
      </c>
      <c r="E6545" s="18" t="s">
        <v>1148</v>
      </c>
      <c r="F6545" s="69" t="s">
        <v>30</v>
      </c>
      <c r="G6545" s="3">
        <v>1</v>
      </c>
      <c r="H6545" s="3"/>
      <c r="I6545" s="10" t="str">
        <f t="shared" si="102"/>
        <v>07340</v>
      </c>
    </row>
    <row r="6546" spans="1:9">
      <c r="A6546" s="66"/>
      <c r="C6546" s="66">
        <v>7340</v>
      </c>
      <c r="D6546" s="2" t="s">
        <v>31</v>
      </c>
      <c r="E6546" s="18" t="s">
        <v>1148</v>
      </c>
      <c r="F6546" s="69" t="s">
        <v>32</v>
      </c>
      <c r="G6546" s="3"/>
      <c r="H6546" s="3"/>
      <c r="I6546" s="10" t="str">
        <f t="shared" si="102"/>
        <v>07340</v>
      </c>
    </row>
    <row r="6547" spans="1:9">
      <c r="A6547" s="66"/>
      <c r="C6547" s="66">
        <v>7340</v>
      </c>
      <c r="D6547" s="2" t="s">
        <v>33</v>
      </c>
      <c r="E6547" s="18" t="s">
        <v>1148</v>
      </c>
      <c r="F6547" s="69" t="s">
        <v>34</v>
      </c>
      <c r="G6547" s="3">
        <v>8</v>
      </c>
      <c r="H6547" s="3"/>
      <c r="I6547" s="10" t="str">
        <f t="shared" si="102"/>
        <v>07340</v>
      </c>
    </row>
    <row r="6548" spans="1:9">
      <c r="A6548" s="66"/>
      <c r="C6548" s="66">
        <v>7340</v>
      </c>
      <c r="D6548" s="2" t="s">
        <v>35</v>
      </c>
      <c r="E6548" s="19" t="s">
        <v>1150</v>
      </c>
      <c r="F6548" s="69" t="s">
        <v>36</v>
      </c>
      <c r="G6548" s="3">
        <v>2</v>
      </c>
      <c r="H6548" s="3"/>
      <c r="I6548" s="10" t="str">
        <f t="shared" si="102"/>
        <v>07340</v>
      </c>
    </row>
    <row r="6549" spans="1:9">
      <c r="A6549" s="66"/>
      <c r="C6549" s="66">
        <v>7340</v>
      </c>
      <c r="D6549" s="2" t="s">
        <v>37</v>
      </c>
      <c r="E6549" s="23" t="s">
        <v>1149</v>
      </c>
      <c r="F6549" s="69" t="s">
        <v>38</v>
      </c>
      <c r="G6549" s="3">
        <v>2</v>
      </c>
      <c r="H6549" s="3"/>
      <c r="I6549" s="10" t="str">
        <f t="shared" si="102"/>
        <v>07340</v>
      </c>
    </row>
    <row r="6550" spans="1:9">
      <c r="A6550" s="66"/>
      <c r="C6550" s="66">
        <v>7340</v>
      </c>
      <c r="D6550" s="2" t="s">
        <v>39</v>
      </c>
      <c r="E6550" s="23" t="s">
        <v>1149</v>
      </c>
      <c r="F6550" s="69" t="s">
        <v>40</v>
      </c>
      <c r="G6550" s="3"/>
      <c r="H6550" s="3"/>
      <c r="I6550" s="10" t="str">
        <f t="shared" si="102"/>
        <v>07340</v>
      </c>
    </row>
    <row r="6551" spans="1:9">
      <c r="A6551" s="66"/>
      <c r="C6551" s="66">
        <v>7340</v>
      </c>
      <c r="D6551" s="2" t="s">
        <v>41</v>
      </c>
      <c r="E6551" s="16" t="s">
        <v>1146</v>
      </c>
      <c r="F6551" s="69" t="s">
        <v>42</v>
      </c>
      <c r="G6551" s="3"/>
      <c r="H6551" s="3"/>
      <c r="I6551" s="10" t="str">
        <f t="shared" si="102"/>
        <v>07340</v>
      </c>
    </row>
    <row r="6552" spans="1:9">
      <c r="A6552" s="66"/>
      <c r="C6552" s="66">
        <v>7340</v>
      </c>
      <c r="D6552" s="2" t="s">
        <v>43</v>
      </c>
      <c r="E6552" s="16" t="s">
        <v>1146</v>
      </c>
      <c r="F6552" s="69" t="s">
        <v>44</v>
      </c>
      <c r="G6552" s="3">
        <v>1</v>
      </c>
      <c r="H6552" s="3"/>
      <c r="I6552" s="10" t="str">
        <f t="shared" si="102"/>
        <v>07340</v>
      </c>
    </row>
    <row r="6553" spans="1:9">
      <c r="A6553" s="66"/>
      <c r="C6553" s="66">
        <v>7340</v>
      </c>
      <c r="D6553" s="2" t="s">
        <v>45</v>
      </c>
      <c r="E6553" s="16" t="s">
        <v>1146</v>
      </c>
      <c r="F6553" s="69" t="s">
        <v>46</v>
      </c>
      <c r="G6553" s="3"/>
      <c r="H6553" s="3"/>
      <c r="I6553" s="10" t="str">
        <f t="shared" si="102"/>
        <v>07340</v>
      </c>
    </row>
    <row r="6554" spans="1:9">
      <c r="A6554" s="66"/>
      <c r="C6554" s="66">
        <v>7340</v>
      </c>
      <c r="D6554" s="2" t="s">
        <v>47</v>
      </c>
      <c r="E6554" s="16" t="s">
        <v>1146</v>
      </c>
      <c r="F6554" s="69" t="s">
        <v>48</v>
      </c>
      <c r="G6554" s="3">
        <v>7</v>
      </c>
      <c r="H6554" s="3">
        <v>388</v>
      </c>
      <c r="I6554" s="10" t="str">
        <f t="shared" si="102"/>
        <v>07340</v>
      </c>
    </row>
    <row r="6555" spans="1:9">
      <c r="A6555" s="66"/>
      <c r="C6555" s="66">
        <v>7340</v>
      </c>
      <c r="D6555" s="2" t="s">
        <v>49</v>
      </c>
      <c r="E6555" s="14" t="s">
        <v>1144</v>
      </c>
      <c r="F6555" s="69" t="s">
        <v>50</v>
      </c>
      <c r="G6555" s="3">
        <v>1</v>
      </c>
      <c r="H6555" s="3"/>
      <c r="I6555" s="10" t="str">
        <f t="shared" si="102"/>
        <v>07340</v>
      </c>
    </row>
    <row r="6556" spans="1:9">
      <c r="A6556" s="66"/>
      <c r="C6556" s="66">
        <v>7340</v>
      </c>
      <c r="D6556" s="2" t="s">
        <v>51</v>
      </c>
      <c r="E6556" s="15" t="s">
        <v>1145</v>
      </c>
      <c r="F6556" s="69" t="s">
        <v>52</v>
      </c>
      <c r="G6556" s="3"/>
      <c r="H6556" s="3"/>
      <c r="I6556" s="10" t="str">
        <f t="shared" si="102"/>
        <v>07340</v>
      </c>
    </row>
    <row r="6557" spans="1:9">
      <c r="A6557" s="66"/>
      <c r="C6557" s="66">
        <v>7340</v>
      </c>
      <c r="D6557" s="2" t="s">
        <v>53</v>
      </c>
      <c r="E6557" s="15" t="s">
        <v>1145</v>
      </c>
      <c r="F6557" s="69" t="s">
        <v>54</v>
      </c>
      <c r="G6557" s="3">
        <v>2</v>
      </c>
      <c r="H6557" s="3"/>
      <c r="I6557" s="10" t="str">
        <f t="shared" si="102"/>
        <v>07340</v>
      </c>
    </row>
    <row r="6558" spans="1:9">
      <c r="A6558" s="66"/>
      <c r="C6558" s="66">
        <v>7340</v>
      </c>
      <c r="D6558" s="2" t="s">
        <v>55</v>
      </c>
      <c r="E6558" s="21" t="s">
        <v>1152</v>
      </c>
      <c r="F6558" s="69" t="s">
        <v>56</v>
      </c>
      <c r="G6558" s="3"/>
      <c r="H6558" s="3"/>
      <c r="I6558" s="10" t="str">
        <f t="shared" si="102"/>
        <v>07340</v>
      </c>
    </row>
    <row r="6559" spans="1:9">
      <c r="A6559" s="66"/>
      <c r="C6559" s="66">
        <v>7340</v>
      </c>
      <c r="D6559" s="2" t="s">
        <v>57</v>
      </c>
      <c r="E6559" s="21" t="s">
        <v>1152</v>
      </c>
      <c r="F6559" s="69" t="s">
        <v>58</v>
      </c>
      <c r="G6559" s="3">
        <v>3</v>
      </c>
      <c r="H6559" s="3"/>
      <c r="I6559" s="10" t="str">
        <f t="shared" si="102"/>
        <v>07340</v>
      </c>
    </row>
    <row r="6560" spans="1:9">
      <c r="A6560" s="66"/>
      <c r="C6560" s="66">
        <v>7340</v>
      </c>
      <c r="D6560" s="2" t="s">
        <v>59</v>
      </c>
      <c r="E6560" s="21" t="s">
        <v>1152</v>
      </c>
      <c r="F6560" s="69" t="s">
        <v>60</v>
      </c>
      <c r="G6560" s="3">
        <v>5</v>
      </c>
      <c r="H6560" s="3"/>
      <c r="I6560" s="10" t="str">
        <f t="shared" si="102"/>
        <v>07340</v>
      </c>
    </row>
    <row r="6561" spans="1:9">
      <c r="A6561" s="66"/>
      <c r="C6561" s="66">
        <v>7340</v>
      </c>
      <c r="D6561" s="2" t="s">
        <v>61</v>
      </c>
      <c r="E6561" s="20" t="s">
        <v>1151</v>
      </c>
      <c r="F6561" s="69" t="s">
        <v>62</v>
      </c>
      <c r="G6561" s="3"/>
      <c r="H6561" s="3"/>
      <c r="I6561" s="10" t="str">
        <f t="shared" si="102"/>
        <v>07340</v>
      </c>
    </row>
    <row r="6562" spans="1:9">
      <c r="A6562" s="66"/>
      <c r="C6562" s="66">
        <v>7340</v>
      </c>
      <c r="D6562" s="2" t="s">
        <v>63</v>
      </c>
      <c r="E6562" s="20" t="s">
        <v>1151</v>
      </c>
      <c r="F6562" s="69" t="s">
        <v>64</v>
      </c>
      <c r="G6562" s="3"/>
      <c r="H6562" s="3"/>
      <c r="I6562" s="10" t="str">
        <f t="shared" si="102"/>
        <v>07340</v>
      </c>
    </row>
    <row r="6563" spans="1:9">
      <c r="A6563" s="66"/>
      <c r="C6563" s="66">
        <v>7340</v>
      </c>
      <c r="D6563" s="2" t="s">
        <v>65</v>
      </c>
      <c r="E6563" s="19" t="s">
        <v>1150</v>
      </c>
      <c r="F6563" s="69" t="s">
        <v>66</v>
      </c>
      <c r="G6563" s="3"/>
      <c r="H6563" s="3"/>
      <c r="I6563" s="10" t="str">
        <f t="shared" si="102"/>
        <v>07340</v>
      </c>
    </row>
    <row r="6564" spans="1:9">
      <c r="A6564" s="66"/>
      <c r="C6564" s="66">
        <v>7340</v>
      </c>
      <c r="D6564" s="2" t="s">
        <v>67</v>
      </c>
      <c r="E6564" s="22" t="s">
        <v>1153</v>
      </c>
      <c r="F6564" s="69" t="s">
        <v>68</v>
      </c>
      <c r="G6564" s="3">
        <v>1</v>
      </c>
      <c r="H6564" s="3"/>
      <c r="I6564" s="10" t="str">
        <f t="shared" si="102"/>
        <v>07340</v>
      </c>
    </row>
    <row r="6565" spans="1:9">
      <c r="A6565" s="66"/>
      <c r="C6565" s="66">
        <v>7340</v>
      </c>
      <c r="D6565" s="2" t="s">
        <v>69</v>
      </c>
      <c r="E6565" s="21" t="s">
        <v>1152</v>
      </c>
      <c r="F6565" s="69" t="s">
        <v>70</v>
      </c>
      <c r="G6565" s="3"/>
      <c r="H6565" s="3"/>
      <c r="I6565" s="10" t="str">
        <f t="shared" si="102"/>
        <v>07340</v>
      </c>
    </row>
    <row r="6566" spans="1:9">
      <c r="A6566" s="66"/>
      <c r="C6566" s="66">
        <v>7340</v>
      </c>
      <c r="E6566" s="71"/>
      <c r="F6566" s="69" t="s">
        <v>71</v>
      </c>
      <c r="G6566" s="3">
        <v>40</v>
      </c>
      <c r="H6566" s="3">
        <v>2793</v>
      </c>
      <c r="I6566" s="10" t="str">
        <f t="shared" si="102"/>
        <v>07340</v>
      </c>
    </row>
    <row r="6567" spans="1:9">
      <c r="A6567" s="65" t="s">
        <v>479</v>
      </c>
      <c r="B6567" s="2" t="s">
        <v>480</v>
      </c>
      <c r="C6567" s="65">
        <v>8</v>
      </c>
      <c r="D6567" s="2" t="s">
        <v>9</v>
      </c>
      <c r="E6567" s="14" t="s">
        <v>1144</v>
      </c>
      <c r="F6567" s="69" t="s">
        <v>10</v>
      </c>
      <c r="G6567" s="3">
        <v>158</v>
      </c>
      <c r="H6567" s="3">
        <v>4743</v>
      </c>
      <c r="I6567" s="10" t="str">
        <f t="shared" si="102"/>
        <v>08</v>
      </c>
    </row>
    <row r="6568" spans="1:9">
      <c r="A6568" s="66"/>
      <c r="C6568" s="66">
        <v>8</v>
      </c>
      <c r="D6568" s="2" t="s">
        <v>11</v>
      </c>
      <c r="E6568" s="14" t="s">
        <v>1144</v>
      </c>
      <c r="F6568" s="69" t="s">
        <v>12</v>
      </c>
      <c r="G6568" s="3"/>
      <c r="H6568" s="3"/>
      <c r="I6568" s="10" t="str">
        <f t="shared" si="102"/>
        <v>08</v>
      </c>
    </row>
    <row r="6569" spans="1:9">
      <c r="A6569" s="66"/>
      <c r="C6569" s="66">
        <v>8</v>
      </c>
      <c r="D6569" s="2" t="s">
        <v>13</v>
      </c>
      <c r="E6569" s="14" t="s">
        <v>1144</v>
      </c>
      <c r="F6569" s="69" t="s">
        <v>14</v>
      </c>
      <c r="G6569" s="3"/>
      <c r="H6569" s="3"/>
      <c r="I6569" s="10" t="str">
        <f t="shared" si="102"/>
        <v>08</v>
      </c>
    </row>
    <row r="6570" spans="1:9">
      <c r="A6570" s="66"/>
      <c r="C6570" s="66">
        <v>8</v>
      </c>
      <c r="D6570" s="2" t="s">
        <v>15</v>
      </c>
      <c r="E6570" s="15" t="s">
        <v>1145</v>
      </c>
      <c r="F6570" s="69" t="s">
        <v>16</v>
      </c>
      <c r="G6570" s="3"/>
      <c r="H6570" s="3"/>
      <c r="I6570" s="10" t="str">
        <f t="shared" si="102"/>
        <v>08</v>
      </c>
    </row>
    <row r="6571" spans="1:9">
      <c r="A6571" s="66"/>
      <c r="C6571" s="66">
        <v>8</v>
      </c>
      <c r="D6571" s="2" t="s">
        <v>17</v>
      </c>
      <c r="E6571" s="14" t="s">
        <v>1144</v>
      </c>
      <c r="F6571" s="69" t="s">
        <v>18</v>
      </c>
      <c r="G6571" s="3">
        <v>158</v>
      </c>
      <c r="H6571" s="3">
        <v>4743</v>
      </c>
      <c r="I6571" s="10" t="str">
        <f t="shared" si="102"/>
        <v>08</v>
      </c>
    </row>
    <row r="6572" spans="1:9">
      <c r="A6572" s="66"/>
      <c r="C6572" s="66">
        <v>8</v>
      </c>
      <c r="D6572" s="2" t="s">
        <v>19</v>
      </c>
      <c r="E6572" s="14" t="s">
        <v>1144</v>
      </c>
      <c r="F6572" s="69" t="s">
        <v>20</v>
      </c>
      <c r="G6572" s="3"/>
      <c r="H6572" s="3"/>
      <c r="I6572" s="10" t="str">
        <f t="shared" si="102"/>
        <v>08</v>
      </c>
    </row>
    <row r="6573" spans="1:9">
      <c r="A6573" s="66"/>
      <c r="C6573" s="66">
        <v>8</v>
      </c>
      <c r="D6573" s="2" t="s">
        <v>21</v>
      </c>
      <c r="E6573" s="4"/>
      <c r="F6573" s="69" t="s">
        <v>22</v>
      </c>
      <c r="G6573" s="3">
        <v>8392</v>
      </c>
      <c r="H6573" s="3">
        <v>1329083</v>
      </c>
      <c r="I6573" s="10" t="str">
        <f t="shared" si="102"/>
        <v>08</v>
      </c>
    </row>
    <row r="6574" spans="1:9">
      <c r="A6574" s="66"/>
      <c r="C6574" s="66">
        <v>8</v>
      </c>
      <c r="D6574" s="2" t="s">
        <v>23</v>
      </c>
      <c r="E6574" s="17" t="s">
        <v>1147</v>
      </c>
      <c r="F6574" s="69" t="s">
        <v>24</v>
      </c>
      <c r="G6574" s="3">
        <v>838</v>
      </c>
      <c r="H6574" s="3">
        <v>69684</v>
      </c>
      <c r="I6574" s="10" t="str">
        <f t="shared" si="102"/>
        <v>08</v>
      </c>
    </row>
    <row r="6575" spans="1:9">
      <c r="A6575" s="66"/>
      <c r="C6575" s="66">
        <v>8</v>
      </c>
      <c r="D6575" s="2" t="s">
        <v>25</v>
      </c>
      <c r="E6575" s="17" t="s">
        <v>1147</v>
      </c>
      <c r="F6575" s="69" t="s">
        <v>26</v>
      </c>
      <c r="G6575" s="3">
        <v>94</v>
      </c>
      <c r="H6575" s="3">
        <v>8055</v>
      </c>
      <c r="I6575" s="10" t="str">
        <f t="shared" si="102"/>
        <v>08</v>
      </c>
    </row>
    <row r="6576" spans="1:9">
      <c r="A6576" s="66"/>
      <c r="C6576" s="66">
        <v>8</v>
      </c>
      <c r="D6576" s="2" t="s">
        <v>27</v>
      </c>
      <c r="E6576" s="17" t="s">
        <v>1147</v>
      </c>
      <c r="F6576" s="69" t="s">
        <v>28</v>
      </c>
      <c r="G6576" s="3">
        <v>3</v>
      </c>
      <c r="H6576" s="3"/>
      <c r="I6576" s="10" t="str">
        <f t="shared" si="102"/>
        <v>08</v>
      </c>
    </row>
    <row r="6577" spans="1:9">
      <c r="A6577" s="66"/>
      <c r="C6577" s="66">
        <v>8</v>
      </c>
      <c r="D6577" s="2" t="s">
        <v>29</v>
      </c>
      <c r="E6577" s="18" t="s">
        <v>1148</v>
      </c>
      <c r="F6577" s="69" t="s">
        <v>30</v>
      </c>
      <c r="G6577" s="3">
        <v>126</v>
      </c>
      <c r="H6577" s="3">
        <v>11177</v>
      </c>
      <c r="I6577" s="10" t="str">
        <f t="shared" si="102"/>
        <v>08</v>
      </c>
    </row>
    <row r="6578" spans="1:9">
      <c r="A6578" s="66"/>
      <c r="C6578" s="66">
        <v>8</v>
      </c>
      <c r="D6578" s="2" t="s">
        <v>31</v>
      </c>
      <c r="E6578" s="18" t="s">
        <v>1148</v>
      </c>
      <c r="F6578" s="69" t="s">
        <v>32</v>
      </c>
      <c r="G6578" s="3">
        <v>45</v>
      </c>
      <c r="H6578" s="3">
        <v>9338</v>
      </c>
      <c r="I6578" s="10" t="str">
        <f t="shared" si="102"/>
        <v>08</v>
      </c>
    </row>
    <row r="6579" spans="1:9">
      <c r="A6579" s="66"/>
      <c r="C6579" s="66">
        <v>8</v>
      </c>
      <c r="D6579" s="2" t="s">
        <v>33</v>
      </c>
      <c r="E6579" s="18" t="s">
        <v>1148</v>
      </c>
      <c r="F6579" s="69" t="s">
        <v>34</v>
      </c>
      <c r="G6579" s="3">
        <v>17</v>
      </c>
      <c r="H6579" s="3">
        <v>1287</v>
      </c>
      <c r="I6579" s="10" t="str">
        <f t="shared" si="102"/>
        <v>08</v>
      </c>
    </row>
    <row r="6580" spans="1:9">
      <c r="A6580" s="66"/>
      <c r="C6580" s="66">
        <v>8</v>
      </c>
      <c r="D6580" s="2" t="s">
        <v>35</v>
      </c>
      <c r="E6580" s="19" t="s">
        <v>1150</v>
      </c>
      <c r="F6580" s="69" t="s">
        <v>36</v>
      </c>
      <c r="G6580" s="3">
        <v>206</v>
      </c>
      <c r="H6580" s="3">
        <v>14281</v>
      </c>
      <c r="I6580" s="10" t="str">
        <f t="shared" si="102"/>
        <v>08</v>
      </c>
    </row>
    <row r="6581" spans="1:9">
      <c r="A6581" s="66"/>
      <c r="C6581" s="66">
        <v>8</v>
      </c>
      <c r="D6581" s="2" t="s">
        <v>37</v>
      </c>
      <c r="E6581" s="23" t="s">
        <v>1149</v>
      </c>
      <c r="F6581" s="69" t="s">
        <v>38</v>
      </c>
      <c r="G6581" s="3">
        <v>165</v>
      </c>
      <c r="H6581" s="3">
        <v>25458</v>
      </c>
      <c r="I6581" s="10" t="str">
        <f t="shared" si="102"/>
        <v>08</v>
      </c>
    </row>
    <row r="6582" spans="1:9">
      <c r="A6582" s="66"/>
      <c r="C6582" s="66">
        <v>8</v>
      </c>
      <c r="D6582" s="2" t="s">
        <v>39</v>
      </c>
      <c r="E6582" s="23" t="s">
        <v>1149</v>
      </c>
      <c r="F6582" s="69" t="s">
        <v>40</v>
      </c>
      <c r="G6582" s="3">
        <v>198</v>
      </c>
      <c r="H6582" s="3">
        <v>12697</v>
      </c>
      <c r="I6582" s="10" t="str">
        <f t="shared" si="102"/>
        <v>08</v>
      </c>
    </row>
    <row r="6583" spans="1:9">
      <c r="A6583" s="66"/>
      <c r="C6583" s="66">
        <v>8</v>
      </c>
      <c r="D6583" s="2" t="s">
        <v>41</v>
      </c>
      <c r="E6583" s="16" t="s">
        <v>1146</v>
      </c>
      <c r="F6583" s="69" t="s">
        <v>42</v>
      </c>
      <c r="G6583" s="3">
        <v>6</v>
      </c>
      <c r="H6583" s="3"/>
      <c r="I6583" s="10" t="str">
        <f t="shared" si="102"/>
        <v>08</v>
      </c>
    </row>
    <row r="6584" spans="1:9">
      <c r="A6584" s="66"/>
      <c r="C6584" s="66">
        <v>8</v>
      </c>
      <c r="D6584" s="2" t="s">
        <v>43</v>
      </c>
      <c r="E6584" s="16" t="s">
        <v>1146</v>
      </c>
      <c r="F6584" s="69" t="s">
        <v>44</v>
      </c>
      <c r="G6584" s="3">
        <v>209</v>
      </c>
      <c r="H6584" s="3">
        <v>31064</v>
      </c>
      <c r="I6584" s="10" t="str">
        <f t="shared" si="102"/>
        <v>08</v>
      </c>
    </row>
    <row r="6585" spans="1:9">
      <c r="A6585" s="66"/>
      <c r="C6585" s="66">
        <v>8</v>
      </c>
      <c r="D6585" s="2" t="s">
        <v>45</v>
      </c>
      <c r="E6585" s="16" t="s">
        <v>1146</v>
      </c>
      <c r="F6585" s="69" t="s">
        <v>46</v>
      </c>
      <c r="G6585" s="3">
        <v>49</v>
      </c>
      <c r="H6585" s="3">
        <v>30906</v>
      </c>
      <c r="I6585" s="10" t="str">
        <f t="shared" si="102"/>
        <v>08</v>
      </c>
    </row>
    <row r="6586" spans="1:9">
      <c r="A6586" s="66"/>
      <c r="C6586" s="66">
        <v>8</v>
      </c>
      <c r="D6586" s="2" t="s">
        <v>47</v>
      </c>
      <c r="E6586" s="16" t="s">
        <v>1146</v>
      </c>
      <c r="F6586" s="69" t="s">
        <v>48</v>
      </c>
      <c r="G6586" s="3">
        <v>562</v>
      </c>
      <c r="H6586" s="3">
        <v>66063</v>
      </c>
      <c r="I6586" s="10" t="str">
        <f t="shared" si="102"/>
        <v>08</v>
      </c>
    </row>
    <row r="6587" spans="1:9">
      <c r="A6587" s="66"/>
      <c r="C6587" s="66">
        <v>8</v>
      </c>
      <c r="D6587" s="2" t="s">
        <v>49</v>
      </c>
      <c r="E6587" s="14" t="s">
        <v>1144</v>
      </c>
      <c r="F6587" s="69" t="s">
        <v>50</v>
      </c>
      <c r="G6587" s="3">
        <v>352</v>
      </c>
      <c r="H6587" s="3">
        <v>20952</v>
      </c>
      <c r="I6587" s="10" t="str">
        <f t="shared" si="102"/>
        <v>08</v>
      </c>
    </row>
    <row r="6588" spans="1:9">
      <c r="A6588" s="66"/>
      <c r="C6588" s="66">
        <v>8</v>
      </c>
      <c r="D6588" s="2" t="s">
        <v>51</v>
      </c>
      <c r="E6588" s="15" t="s">
        <v>1145</v>
      </c>
      <c r="F6588" s="69" t="s">
        <v>52</v>
      </c>
      <c r="G6588" s="3">
        <v>130</v>
      </c>
      <c r="H6588" s="3">
        <v>22903</v>
      </c>
      <c r="I6588" s="10" t="str">
        <f t="shared" si="102"/>
        <v>08</v>
      </c>
    </row>
    <row r="6589" spans="1:9">
      <c r="A6589" s="66"/>
      <c r="C6589" s="66">
        <v>8</v>
      </c>
      <c r="D6589" s="2" t="s">
        <v>53</v>
      </c>
      <c r="E6589" s="15" t="s">
        <v>1145</v>
      </c>
      <c r="F6589" s="69" t="s">
        <v>54</v>
      </c>
      <c r="G6589" s="3">
        <v>1684</v>
      </c>
      <c r="H6589" s="3">
        <v>162023</v>
      </c>
      <c r="I6589" s="10" t="str">
        <f t="shared" si="102"/>
        <v>08</v>
      </c>
    </row>
    <row r="6590" spans="1:9">
      <c r="A6590" s="66"/>
      <c r="C6590" s="66">
        <v>8</v>
      </c>
      <c r="D6590" s="2" t="s">
        <v>55</v>
      </c>
      <c r="E6590" s="21" t="s">
        <v>1152</v>
      </c>
      <c r="F6590" s="69" t="s">
        <v>56</v>
      </c>
      <c r="G6590" s="3">
        <v>429</v>
      </c>
      <c r="H6590" s="3">
        <v>68196</v>
      </c>
      <c r="I6590" s="10" t="str">
        <f t="shared" si="102"/>
        <v>08</v>
      </c>
    </row>
    <row r="6591" spans="1:9">
      <c r="A6591" s="66"/>
      <c r="C6591" s="66">
        <v>8</v>
      </c>
      <c r="D6591" s="2" t="s">
        <v>57</v>
      </c>
      <c r="E6591" s="21" t="s">
        <v>1152</v>
      </c>
      <c r="F6591" s="69" t="s">
        <v>58</v>
      </c>
      <c r="G6591" s="3">
        <v>546</v>
      </c>
      <c r="H6591" s="3">
        <v>106493</v>
      </c>
      <c r="I6591" s="10" t="str">
        <f t="shared" si="102"/>
        <v>08</v>
      </c>
    </row>
    <row r="6592" spans="1:9">
      <c r="A6592" s="66"/>
      <c r="C6592" s="66">
        <v>8</v>
      </c>
      <c r="D6592" s="2" t="s">
        <v>59</v>
      </c>
      <c r="E6592" s="21" t="s">
        <v>1152</v>
      </c>
      <c r="F6592" s="69" t="s">
        <v>60</v>
      </c>
      <c r="G6592" s="3">
        <v>1558</v>
      </c>
      <c r="H6592" s="3">
        <v>334856</v>
      </c>
      <c r="I6592" s="10" t="str">
        <f t="shared" si="102"/>
        <v>08</v>
      </c>
    </row>
    <row r="6593" spans="1:9">
      <c r="A6593" s="66"/>
      <c r="C6593" s="66">
        <v>8</v>
      </c>
      <c r="D6593" s="2" t="s">
        <v>61</v>
      </c>
      <c r="E6593" s="20" t="s">
        <v>1151</v>
      </c>
      <c r="F6593" s="69" t="s">
        <v>62</v>
      </c>
      <c r="G6593" s="3">
        <v>285</v>
      </c>
      <c r="H6593" s="3">
        <v>235434</v>
      </c>
      <c r="I6593" s="10" t="str">
        <f t="shared" si="102"/>
        <v>08</v>
      </c>
    </row>
    <row r="6594" spans="1:9">
      <c r="A6594" s="66"/>
      <c r="C6594" s="66">
        <v>8</v>
      </c>
      <c r="D6594" s="2" t="s">
        <v>63</v>
      </c>
      <c r="E6594" s="20" t="s">
        <v>1151</v>
      </c>
      <c r="F6594" s="69" t="s">
        <v>64</v>
      </c>
      <c r="G6594" s="3">
        <v>44</v>
      </c>
      <c r="H6594" s="3">
        <v>10532</v>
      </c>
      <c r="I6594" s="10" t="str">
        <f t="shared" si="102"/>
        <v>08</v>
      </c>
    </row>
    <row r="6595" spans="1:9">
      <c r="A6595" s="66"/>
      <c r="C6595" s="66">
        <v>8</v>
      </c>
      <c r="D6595" s="2" t="s">
        <v>65</v>
      </c>
      <c r="E6595" s="19" t="s">
        <v>1150</v>
      </c>
      <c r="F6595" s="69" t="s">
        <v>66</v>
      </c>
      <c r="G6595" s="3">
        <v>165</v>
      </c>
      <c r="H6595" s="3">
        <v>17385</v>
      </c>
      <c r="I6595" s="10" t="str">
        <f t="shared" si="102"/>
        <v>08</v>
      </c>
    </row>
    <row r="6596" spans="1:9">
      <c r="A6596" s="66"/>
      <c r="C6596" s="66">
        <v>8</v>
      </c>
      <c r="D6596" s="2" t="s">
        <v>67</v>
      </c>
      <c r="E6596" s="22" t="s">
        <v>1153</v>
      </c>
      <c r="F6596" s="69" t="s">
        <v>68</v>
      </c>
      <c r="G6596" s="3">
        <v>385</v>
      </c>
      <c r="H6596" s="3">
        <v>47252</v>
      </c>
      <c r="I6596" s="10" t="str">
        <f t="shared" si="102"/>
        <v>08</v>
      </c>
    </row>
    <row r="6597" spans="1:9">
      <c r="A6597" s="66"/>
      <c r="C6597" s="66">
        <v>8</v>
      </c>
      <c r="D6597" s="2" t="s">
        <v>69</v>
      </c>
      <c r="E6597" s="21" t="s">
        <v>1152</v>
      </c>
      <c r="F6597" s="69" t="s">
        <v>70</v>
      </c>
      <c r="G6597" s="3">
        <v>296</v>
      </c>
      <c r="H6597" s="3">
        <v>20519</v>
      </c>
      <c r="I6597" s="10" t="str">
        <f t="shared" si="102"/>
        <v>08</v>
      </c>
    </row>
    <row r="6598" spans="1:9">
      <c r="A6598" s="66"/>
      <c r="C6598" s="66">
        <v>8</v>
      </c>
      <c r="E6598" s="71"/>
      <c r="F6598" s="69" t="s">
        <v>71</v>
      </c>
      <c r="G6598" s="3">
        <v>8550</v>
      </c>
      <c r="H6598" s="3">
        <v>1333826</v>
      </c>
      <c r="I6598" s="10" t="str">
        <f t="shared" si="102"/>
        <v>08</v>
      </c>
    </row>
    <row r="6599" spans="1:9">
      <c r="A6599" s="65" t="s">
        <v>481</v>
      </c>
      <c r="B6599" s="2" t="s">
        <v>482</v>
      </c>
      <c r="C6599" s="65">
        <v>81</v>
      </c>
      <c r="D6599" s="2" t="s">
        <v>9</v>
      </c>
      <c r="E6599" s="14" t="s">
        <v>1144</v>
      </c>
      <c r="F6599" s="69" t="s">
        <v>10</v>
      </c>
      <c r="G6599" s="3">
        <v>43</v>
      </c>
      <c r="H6599" s="3">
        <v>1878</v>
      </c>
      <c r="I6599" s="10" t="str">
        <f t="shared" si="102"/>
        <v>081</v>
      </c>
    </row>
    <row r="6600" spans="1:9">
      <c r="A6600" s="66"/>
      <c r="C6600" s="66">
        <v>81</v>
      </c>
      <c r="D6600" s="2" t="s">
        <v>11</v>
      </c>
      <c r="E6600" s="14" t="s">
        <v>1144</v>
      </c>
      <c r="F6600" s="69" t="s">
        <v>12</v>
      </c>
      <c r="G6600" s="3"/>
      <c r="H6600" s="3"/>
      <c r="I6600" s="10" t="str">
        <f t="shared" si="102"/>
        <v>081</v>
      </c>
    </row>
    <row r="6601" spans="1:9">
      <c r="A6601" s="66"/>
      <c r="C6601" s="66">
        <v>81</v>
      </c>
      <c r="D6601" s="2" t="s">
        <v>13</v>
      </c>
      <c r="E6601" s="14" t="s">
        <v>1144</v>
      </c>
      <c r="F6601" s="69" t="s">
        <v>14</v>
      </c>
      <c r="G6601" s="3"/>
      <c r="H6601" s="3"/>
      <c r="I6601" s="10" t="str">
        <f t="shared" ref="I6601:I6664" si="103">IF(A6601="",I6600,A6601)</f>
        <v>081</v>
      </c>
    </row>
    <row r="6602" spans="1:9">
      <c r="A6602" s="66"/>
      <c r="C6602" s="66">
        <v>81</v>
      </c>
      <c r="D6602" s="2" t="s">
        <v>15</v>
      </c>
      <c r="E6602" s="15" t="s">
        <v>1145</v>
      </c>
      <c r="F6602" s="69" t="s">
        <v>16</v>
      </c>
      <c r="G6602" s="3"/>
      <c r="H6602" s="3"/>
      <c r="I6602" s="10" t="str">
        <f t="shared" si="103"/>
        <v>081</v>
      </c>
    </row>
    <row r="6603" spans="1:9">
      <c r="A6603" s="66"/>
      <c r="C6603" s="66">
        <v>81</v>
      </c>
      <c r="D6603" s="2" t="s">
        <v>17</v>
      </c>
      <c r="E6603" s="14" t="s">
        <v>1144</v>
      </c>
      <c r="F6603" s="69" t="s">
        <v>18</v>
      </c>
      <c r="G6603" s="3">
        <v>43</v>
      </c>
      <c r="H6603" s="3">
        <v>1878</v>
      </c>
      <c r="I6603" s="10" t="str">
        <f t="shared" si="103"/>
        <v>081</v>
      </c>
    </row>
    <row r="6604" spans="1:9">
      <c r="A6604" s="66"/>
      <c r="C6604" s="66">
        <v>81</v>
      </c>
      <c r="D6604" s="2" t="s">
        <v>19</v>
      </c>
      <c r="E6604" s="14" t="s">
        <v>1144</v>
      </c>
      <c r="F6604" s="69" t="s">
        <v>20</v>
      </c>
      <c r="G6604" s="3"/>
      <c r="H6604" s="3"/>
      <c r="I6604" s="10" t="str">
        <f t="shared" si="103"/>
        <v>081</v>
      </c>
    </row>
    <row r="6605" spans="1:9">
      <c r="A6605" s="66"/>
      <c r="C6605" s="66">
        <v>81</v>
      </c>
      <c r="D6605" s="2" t="s">
        <v>21</v>
      </c>
      <c r="E6605" s="4"/>
      <c r="F6605" s="69" t="s">
        <v>22</v>
      </c>
      <c r="G6605" s="3">
        <v>2950</v>
      </c>
      <c r="H6605" s="3">
        <v>555374</v>
      </c>
      <c r="I6605" s="10" t="str">
        <f t="shared" si="103"/>
        <v>081</v>
      </c>
    </row>
    <row r="6606" spans="1:9">
      <c r="A6606" s="66"/>
      <c r="C6606" s="66">
        <v>81</v>
      </c>
      <c r="D6606" s="2" t="s">
        <v>23</v>
      </c>
      <c r="E6606" s="17" t="s">
        <v>1147</v>
      </c>
      <c r="F6606" s="69" t="s">
        <v>24</v>
      </c>
      <c r="G6606" s="3">
        <v>305</v>
      </c>
      <c r="H6606" s="3">
        <v>28448</v>
      </c>
      <c r="I6606" s="10" t="str">
        <f t="shared" si="103"/>
        <v>081</v>
      </c>
    </row>
    <row r="6607" spans="1:9">
      <c r="A6607" s="66"/>
      <c r="C6607" s="66">
        <v>81</v>
      </c>
      <c r="D6607" s="2" t="s">
        <v>25</v>
      </c>
      <c r="E6607" s="17" t="s">
        <v>1147</v>
      </c>
      <c r="F6607" s="69" t="s">
        <v>26</v>
      </c>
      <c r="G6607" s="3">
        <v>31</v>
      </c>
      <c r="H6607" s="3">
        <v>2311</v>
      </c>
      <c r="I6607" s="10" t="str">
        <f t="shared" si="103"/>
        <v>081</v>
      </c>
    </row>
    <row r="6608" spans="1:9">
      <c r="A6608" s="66"/>
      <c r="C6608" s="66">
        <v>81</v>
      </c>
      <c r="D6608" s="2" t="s">
        <v>27</v>
      </c>
      <c r="E6608" s="17" t="s">
        <v>1147</v>
      </c>
      <c r="F6608" s="69" t="s">
        <v>28</v>
      </c>
      <c r="G6608" s="3"/>
      <c r="H6608" s="3"/>
      <c r="I6608" s="10" t="str">
        <f t="shared" si="103"/>
        <v>081</v>
      </c>
    </row>
    <row r="6609" spans="1:9">
      <c r="A6609" s="66"/>
      <c r="C6609" s="66">
        <v>81</v>
      </c>
      <c r="D6609" s="2" t="s">
        <v>29</v>
      </c>
      <c r="E6609" s="18" t="s">
        <v>1148</v>
      </c>
      <c r="F6609" s="69" t="s">
        <v>30</v>
      </c>
      <c r="G6609" s="3">
        <v>33</v>
      </c>
      <c r="H6609" s="3">
        <v>3481</v>
      </c>
      <c r="I6609" s="10" t="str">
        <f t="shared" si="103"/>
        <v>081</v>
      </c>
    </row>
    <row r="6610" spans="1:9">
      <c r="A6610" s="66"/>
      <c r="C6610" s="66">
        <v>81</v>
      </c>
      <c r="D6610" s="2" t="s">
        <v>31</v>
      </c>
      <c r="E6610" s="18" t="s">
        <v>1148</v>
      </c>
      <c r="F6610" s="69" t="s">
        <v>32</v>
      </c>
      <c r="G6610" s="3">
        <v>11</v>
      </c>
      <c r="H6610" s="3">
        <v>1300</v>
      </c>
      <c r="I6610" s="10" t="str">
        <f t="shared" si="103"/>
        <v>081</v>
      </c>
    </row>
    <row r="6611" spans="1:9">
      <c r="A6611" s="66"/>
      <c r="C6611" s="66">
        <v>81</v>
      </c>
      <c r="D6611" s="2" t="s">
        <v>33</v>
      </c>
      <c r="E6611" s="18" t="s">
        <v>1148</v>
      </c>
      <c r="F6611" s="69" t="s">
        <v>34</v>
      </c>
      <c r="G6611" s="3">
        <v>7</v>
      </c>
      <c r="H6611" s="3">
        <v>723</v>
      </c>
      <c r="I6611" s="10" t="str">
        <f t="shared" si="103"/>
        <v>081</v>
      </c>
    </row>
    <row r="6612" spans="1:9">
      <c r="A6612" s="66"/>
      <c r="C6612" s="66">
        <v>81</v>
      </c>
      <c r="D6612" s="2" t="s">
        <v>35</v>
      </c>
      <c r="E6612" s="19" t="s">
        <v>1150</v>
      </c>
      <c r="F6612" s="69" t="s">
        <v>36</v>
      </c>
      <c r="G6612" s="3">
        <v>57</v>
      </c>
      <c r="H6612" s="3">
        <v>4529</v>
      </c>
      <c r="I6612" s="10" t="str">
        <f t="shared" si="103"/>
        <v>081</v>
      </c>
    </row>
    <row r="6613" spans="1:9">
      <c r="A6613" s="66"/>
      <c r="C6613" s="66">
        <v>81</v>
      </c>
      <c r="D6613" s="2" t="s">
        <v>37</v>
      </c>
      <c r="E6613" s="23" t="s">
        <v>1149</v>
      </c>
      <c r="F6613" s="69" t="s">
        <v>38</v>
      </c>
      <c r="G6613" s="3">
        <v>65</v>
      </c>
      <c r="H6613" s="3">
        <v>10811</v>
      </c>
      <c r="I6613" s="10" t="str">
        <f t="shared" si="103"/>
        <v>081</v>
      </c>
    </row>
    <row r="6614" spans="1:9">
      <c r="A6614" s="66"/>
      <c r="C6614" s="66">
        <v>81</v>
      </c>
      <c r="D6614" s="2" t="s">
        <v>39</v>
      </c>
      <c r="E6614" s="23" t="s">
        <v>1149</v>
      </c>
      <c r="F6614" s="69" t="s">
        <v>40</v>
      </c>
      <c r="G6614" s="3">
        <v>75</v>
      </c>
      <c r="H6614" s="3">
        <v>4216</v>
      </c>
      <c r="I6614" s="10" t="str">
        <f t="shared" si="103"/>
        <v>081</v>
      </c>
    </row>
    <row r="6615" spans="1:9">
      <c r="A6615" s="66"/>
      <c r="C6615" s="66">
        <v>81</v>
      </c>
      <c r="D6615" s="2" t="s">
        <v>41</v>
      </c>
      <c r="E6615" s="16" t="s">
        <v>1146</v>
      </c>
      <c r="F6615" s="69" t="s">
        <v>42</v>
      </c>
      <c r="G6615" s="3">
        <v>2</v>
      </c>
      <c r="H6615" s="3"/>
      <c r="I6615" s="10" t="str">
        <f t="shared" si="103"/>
        <v>081</v>
      </c>
    </row>
    <row r="6616" spans="1:9">
      <c r="A6616" s="66"/>
      <c r="C6616" s="66">
        <v>81</v>
      </c>
      <c r="D6616" s="2" t="s">
        <v>43</v>
      </c>
      <c r="E6616" s="16" t="s">
        <v>1146</v>
      </c>
      <c r="F6616" s="69" t="s">
        <v>44</v>
      </c>
      <c r="G6616" s="3">
        <v>75</v>
      </c>
      <c r="H6616" s="3">
        <v>11643</v>
      </c>
      <c r="I6616" s="10" t="str">
        <f t="shared" si="103"/>
        <v>081</v>
      </c>
    </row>
    <row r="6617" spans="1:9">
      <c r="A6617" s="66"/>
      <c r="C6617" s="66">
        <v>81</v>
      </c>
      <c r="D6617" s="2" t="s">
        <v>45</v>
      </c>
      <c r="E6617" s="16" t="s">
        <v>1146</v>
      </c>
      <c r="F6617" s="69" t="s">
        <v>46</v>
      </c>
      <c r="G6617" s="3">
        <v>7</v>
      </c>
      <c r="H6617" s="3">
        <v>351</v>
      </c>
      <c r="I6617" s="10" t="str">
        <f t="shared" si="103"/>
        <v>081</v>
      </c>
    </row>
    <row r="6618" spans="1:9">
      <c r="A6618" s="66"/>
      <c r="C6618" s="66">
        <v>81</v>
      </c>
      <c r="D6618" s="2" t="s">
        <v>47</v>
      </c>
      <c r="E6618" s="16" t="s">
        <v>1146</v>
      </c>
      <c r="F6618" s="69" t="s">
        <v>48</v>
      </c>
      <c r="G6618" s="3">
        <v>193</v>
      </c>
      <c r="H6618" s="3">
        <v>22223</v>
      </c>
      <c r="I6618" s="10" t="str">
        <f t="shared" si="103"/>
        <v>081</v>
      </c>
    </row>
    <row r="6619" spans="1:9">
      <c r="A6619" s="66"/>
      <c r="C6619" s="66">
        <v>81</v>
      </c>
      <c r="D6619" s="2" t="s">
        <v>49</v>
      </c>
      <c r="E6619" s="14" t="s">
        <v>1144</v>
      </c>
      <c r="F6619" s="69" t="s">
        <v>50</v>
      </c>
      <c r="G6619" s="3">
        <v>123</v>
      </c>
      <c r="H6619" s="3">
        <v>5956</v>
      </c>
      <c r="I6619" s="10" t="str">
        <f t="shared" si="103"/>
        <v>081</v>
      </c>
    </row>
    <row r="6620" spans="1:9">
      <c r="A6620" s="66"/>
      <c r="C6620" s="66">
        <v>81</v>
      </c>
      <c r="D6620" s="2" t="s">
        <v>51</v>
      </c>
      <c r="E6620" s="15" t="s">
        <v>1145</v>
      </c>
      <c r="F6620" s="69" t="s">
        <v>52</v>
      </c>
      <c r="G6620" s="3">
        <v>43</v>
      </c>
      <c r="H6620" s="3">
        <v>4857</v>
      </c>
      <c r="I6620" s="10" t="str">
        <f t="shared" si="103"/>
        <v>081</v>
      </c>
    </row>
    <row r="6621" spans="1:9">
      <c r="A6621" s="66"/>
      <c r="C6621" s="66">
        <v>81</v>
      </c>
      <c r="D6621" s="2" t="s">
        <v>53</v>
      </c>
      <c r="E6621" s="15" t="s">
        <v>1145</v>
      </c>
      <c r="F6621" s="69" t="s">
        <v>54</v>
      </c>
      <c r="G6621" s="3">
        <v>565</v>
      </c>
      <c r="H6621" s="3">
        <v>52083</v>
      </c>
      <c r="I6621" s="10" t="str">
        <f t="shared" si="103"/>
        <v>081</v>
      </c>
    </row>
    <row r="6622" spans="1:9">
      <c r="A6622" s="66"/>
      <c r="C6622" s="66">
        <v>81</v>
      </c>
      <c r="D6622" s="2" t="s">
        <v>55</v>
      </c>
      <c r="E6622" s="21" t="s">
        <v>1152</v>
      </c>
      <c r="F6622" s="69" t="s">
        <v>56</v>
      </c>
      <c r="G6622" s="3">
        <v>136</v>
      </c>
      <c r="H6622" s="3">
        <v>23621</v>
      </c>
      <c r="I6622" s="10" t="str">
        <f t="shared" si="103"/>
        <v>081</v>
      </c>
    </row>
    <row r="6623" spans="1:9">
      <c r="A6623" s="66"/>
      <c r="C6623" s="66">
        <v>81</v>
      </c>
      <c r="D6623" s="2" t="s">
        <v>57</v>
      </c>
      <c r="E6623" s="21" t="s">
        <v>1152</v>
      </c>
      <c r="F6623" s="69" t="s">
        <v>58</v>
      </c>
      <c r="G6623" s="3">
        <v>213</v>
      </c>
      <c r="H6623" s="3">
        <v>34937</v>
      </c>
      <c r="I6623" s="10" t="str">
        <f t="shared" si="103"/>
        <v>081</v>
      </c>
    </row>
    <row r="6624" spans="1:9">
      <c r="A6624" s="66"/>
      <c r="C6624" s="66">
        <v>81</v>
      </c>
      <c r="D6624" s="2" t="s">
        <v>59</v>
      </c>
      <c r="E6624" s="21" t="s">
        <v>1152</v>
      </c>
      <c r="F6624" s="69" t="s">
        <v>60</v>
      </c>
      <c r="G6624" s="3">
        <v>619</v>
      </c>
      <c r="H6624" s="3">
        <v>158204</v>
      </c>
      <c r="I6624" s="10" t="str">
        <f t="shared" si="103"/>
        <v>081</v>
      </c>
    </row>
    <row r="6625" spans="1:9">
      <c r="A6625" s="66"/>
      <c r="C6625" s="66">
        <v>81</v>
      </c>
      <c r="D6625" s="2" t="s">
        <v>61</v>
      </c>
      <c r="E6625" s="20" t="s">
        <v>1151</v>
      </c>
      <c r="F6625" s="69" t="s">
        <v>62</v>
      </c>
      <c r="G6625" s="3">
        <v>131</v>
      </c>
      <c r="H6625" s="3">
        <v>159525</v>
      </c>
      <c r="I6625" s="10" t="str">
        <f t="shared" si="103"/>
        <v>081</v>
      </c>
    </row>
    <row r="6626" spans="1:9">
      <c r="A6626" s="66"/>
      <c r="C6626" s="66">
        <v>81</v>
      </c>
      <c r="D6626" s="2" t="s">
        <v>63</v>
      </c>
      <c r="E6626" s="20" t="s">
        <v>1151</v>
      </c>
      <c r="F6626" s="69" t="s">
        <v>64</v>
      </c>
      <c r="G6626" s="3">
        <v>5</v>
      </c>
      <c r="H6626" s="3"/>
      <c r="I6626" s="10" t="str">
        <f t="shared" si="103"/>
        <v>081</v>
      </c>
    </row>
    <row r="6627" spans="1:9">
      <c r="A6627" s="66"/>
      <c r="C6627" s="66">
        <v>81</v>
      </c>
      <c r="D6627" s="2" t="s">
        <v>65</v>
      </c>
      <c r="E6627" s="19" t="s">
        <v>1150</v>
      </c>
      <c r="F6627" s="69" t="s">
        <v>66</v>
      </c>
      <c r="G6627" s="3">
        <v>52</v>
      </c>
      <c r="H6627" s="3">
        <v>6600</v>
      </c>
      <c r="I6627" s="10" t="str">
        <f t="shared" si="103"/>
        <v>081</v>
      </c>
    </row>
    <row r="6628" spans="1:9">
      <c r="A6628" s="66"/>
      <c r="C6628" s="66">
        <v>81</v>
      </c>
      <c r="D6628" s="2" t="s">
        <v>67</v>
      </c>
      <c r="E6628" s="22" t="s">
        <v>1153</v>
      </c>
      <c r="F6628" s="69" t="s">
        <v>68</v>
      </c>
      <c r="G6628" s="3">
        <v>82</v>
      </c>
      <c r="H6628" s="3">
        <v>8224</v>
      </c>
      <c r="I6628" s="10" t="str">
        <f t="shared" si="103"/>
        <v>081</v>
      </c>
    </row>
    <row r="6629" spans="1:9">
      <c r="A6629" s="66"/>
      <c r="C6629" s="66">
        <v>81</v>
      </c>
      <c r="D6629" s="2" t="s">
        <v>69</v>
      </c>
      <c r="E6629" s="21" t="s">
        <v>1152</v>
      </c>
      <c r="F6629" s="69" t="s">
        <v>70</v>
      </c>
      <c r="G6629" s="3">
        <v>120</v>
      </c>
      <c r="H6629" s="3">
        <v>9542</v>
      </c>
      <c r="I6629" s="10" t="str">
        <f t="shared" si="103"/>
        <v>081</v>
      </c>
    </row>
    <row r="6630" spans="1:9">
      <c r="A6630" s="66"/>
      <c r="C6630" s="66">
        <v>81</v>
      </c>
      <c r="E6630" s="71"/>
      <c r="F6630" s="69" t="s">
        <v>71</v>
      </c>
      <c r="G6630" s="3">
        <v>2993</v>
      </c>
      <c r="H6630" s="3">
        <v>557252</v>
      </c>
      <c r="I6630" s="10" t="str">
        <f t="shared" si="103"/>
        <v>081</v>
      </c>
    </row>
    <row r="6631" spans="1:9">
      <c r="A6631" s="65" t="s">
        <v>483</v>
      </c>
      <c r="B6631" s="2" t="s">
        <v>484</v>
      </c>
      <c r="C6631" s="65">
        <v>8111</v>
      </c>
      <c r="D6631" s="2" t="s">
        <v>9</v>
      </c>
      <c r="E6631" s="14" t="s">
        <v>1144</v>
      </c>
      <c r="F6631" s="69" t="s">
        <v>10</v>
      </c>
      <c r="G6631" s="3">
        <v>2</v>
      </c>
      <c r="H6631" s="3"/>
      <c r="I6631" s="10" t="str">
        <f t="shared" si="103"/>
        <v>08111</v>
      </c>
    </row>
    <row r="6632" spans="1:9">
      <c r="A6632" s="66"/>
      <c r="C6632" s="66">
        <v>8111</v>
      </c>
      <c r="D6632" s="2" t="s">
        <v>11</v>
      </c>
      <c r="E6632" s="14" t="s">
        <v>1144</v>
      </c>
      <c r="F6632" s="69" t="s">
        <v>12</v>
      </c>
      <c r="G6632" s="3"/>
      <c r="H6632" s="3"/>
      <c r="I6632" s="10" t="str">
        <f t="shared" si="103"/>
        <v>08111</v>
      </c>
    </row>
    <row r="6633" spans="1:9">
      <c r="A6633" s="66"/>
      <c r="C6633" s="66">
        <v>8111</v>
      </c>
      <c r="D6633" s="2" t="s">
        <v>13</v>
      </c>
      <c r="E6633" s="14" t="s">
        <v>1144</v>
      </c>
      <c r="F6633" s="69" t="s">
        <v>14</v>
      </c>
      <c r="G6633" s="3"/>
      <c r="H6633" s="3"/>
      <c r="I6633" s="10" t="str">
        <f t="shared" si="103"/>
        <v>08111</v>
      </c>
    </row>
    <row r="6634" spans="1:9">
      <c r="A6634" s="66"/>
      <c r="C6634" s="66">
        <v>8111</v>
      </c>
      <c r="D6634" s="2" t="s">
        <v>15</v>
      </c>
      <c r="E6634" s="15" t="s">
        <v>1145</v>
      </c>
      <c r="F6634" s="69" t="s">
        <v>16</v>
      </c>
      <c r="G6634" s="3"/>
      <c r="H6634" s="3"/>
      <c r="I6634" s="10" t="str">
        <f t="shared" si="103"/>
        <v>08111</v>
      </c>
    </row>
    <row r="6635" spans="1:9">
      <c r="A6635" s="66"/>
      <c r="C6635" s="66">
        <v>8111</v>
      </c>
      <c r="D6635" s="2" t="s">
        <v>17</v>
      </c>
      <c r="E6635" s="14" t="s">
        <v>1144</v>
      </c>
      <c r="F6635" s="69" t="s">
        <v>18</v>
      </c>
      <c r="G6635" s="3">
        <v>2</v>
      </c>
      <c r="H6635" s="3"/>
      <c r="I6635" s="10" t="str">
        <f t="shared" si="103"/>
        <v>08111</v>
      </c>
    </row>
    <row r="6636" spans="1:9">
      <c r="A6636" s="66"/>
      <c r="C6636" s="66">
        <v>8111</v>
      </c>
      <c r="D6636" s="2" t="s">
        <v>19</v>
      </c>
      <c r="E6636" s="14" t="s">
        <v>1144</v>
      </c>
      <c r="F6636" s="69" t="s">
        <v>20</v>
      </c>
      <c r="G6636" s="3"/>
      <c r="H6636" s="3"/>
      <c r="I6636" s="10" t="str">
        <f t="shared" si="103"/>
        <v>08111</v>
      </c>
    </row>
    <row r="6637" spans="1:9">
      <c r="A6637" s="66"/>
      <c r="C6637" s="66">
        <v>8111</v>
      </c>
      <c r="D6637" s="2" t="s">
        <v>21</v>
      </c>
      <c r="E6637" s="4"/>
      <c r="F6637" s="69" t="s">
        <v>22</v>
      </c>
      <c r="G6637" s="3">
        <v>145</v>
      </c>
      <c r="H6637" s="3"/>
      <c r="I6637" s="10" t="str">
        <f t="shared" si="103"/>
        <v>08111</v>
      </c>
    </row>
    <row r="6638" spans="1:9">
      <c r="A6638" s="66"/>
      <c r="C6638" s="66">
        <v>8111</v>
      </c>
      <c r="D6638" s="2" t="s">
        <v>23</v>
      </c>
      <c r="E6638" s="17" t="s">
        <v>1147</v>
      </c>
      <c r="F6638" s="69" t="s">
        <v>24</v>
      </c>
      <c r="G6638" s="3">
        <v>23</v>
      </c>
      <c r="H6638" s="3">
        <v>1506</v>
      </c>
      <c r="I6638" s="10" t="str">
        <f t="shared" si="103"/>
        <v>08111</v>
      </c>
    </row>
    <row r="6639" spans="1:9">
      <c r="A6639" s="66"/>
      <c r="C6639" s="66">
        <v>8111</v>
      </c>
      <c r="D6639" s="2" t="s">
        <v>25</v>
      </c>
      <c r="E6639" s="17" t="s">
        <v>1147</v>
      </c>
      <c r="F6639" s="69" t="s">
        <v>26</v>
      </c>
      <c r="G6639" s="3">
        <v>3</v>
      </c>
      <c r="H6639" s="3">
        <v>374</v>
      </c>
      <c r="I6639" s="10" t="str">
        <f t="shared" si="103"/>
        <v>08111</v>
      </c>
    </row>
    <row r="6640" spans="1:9">
      <c r="A6640" s="66"/>
      <c r="C6640" s="66">
        <v>8111</v>
      </c>
      <c r="D6640" s="2" t="s">
        <v>27</v>
      </c>
      <c r="E6640" s="17" t="s">
        <v>1147</v>
      </c>
      <c r="F6640" s="69" t="s">
        <v>28</v>
      </c>
      <c r="G6640" s="3"/>
      <c r="H6640" s="3"/>
      <c r="I6640" s="10" t="str">
        <f t="shared" si="103"/>
        <v>08111</v>
      </c>
    </row>
    <row r="6641" spans="1:9">
      <c r="A6641" s="66"/>
      <c r="C6641" s="66">
        <v>8111</v>
      </c>
      <c r="D6641" s="2" t="s">
        <v>29</v>
      </c>
      <c r="E6641" s="18" t="s">
        <v>1148</v>
      </c>
      <c r="F6641" s="69" t="s">
        <v>30</v>
      </c>
      <c r="G6641" s="3">
        <v>2</v>
      </c>
      <c r="H6641" s="3"/>
      <c r="I6641" s="10" t="str">
        <f t="shared" si="103"/>
        <v>08111</v>
      </c>
    </row>
    <row r="6642" spans="1:9">
      <c r="A6642" s="66"/>
      <c r="C6642" s="66">
        <v>8111</v>
      </c>
      <c r="D6642" s="2" t="s">
        <v>31</v>
      </c>
      <c r="E6642" s="18" t="s">
        <v>1148</v>
      </c>
      <c r="F6642" s="69" t="s">
        <v>32</v>
      </c>
      <c r="G6642" s="3"/>
      <c r="H6642" s="3"/>
      <c r="I6642" s="10" t="str">
        <f t="shared" si="103"/>
        <v>08111</v>
      </c>
    </row>
    <row r="6643" spans="1:9">
      <c r="A6643" s="66"/>
      <c r="C6643" s="66">
        <v>8111</v>
      </c>
      <c r="D6643" s="2" t="s">
        <v>33</v>
      </c>
      <c r="E6643" s="18" t="s">
        <v>1148</v>
      </c>
      <c r="F6643" s="69" t="s">
        <v>34</v>
      </c>
      <c r="G6643" s="3"/>
      <c r="H6643" s="3"/>
      <c r="I6643" s="10" t="str">
        <f t="shared" si="103"/>
        <v>08111</v>
      </c>
    </row>
    <row r="6644" spans="1:9">
      <c r="A6644" s="66"/>
      <c r="C6644" s="66">
        <v>8111</v>
      </c>
      <c r="D6644" s="2" t="s">
        <v>35</v>
      </c>
      <c r="E6644" s="19" t="s">
        <v>1150</v>
      </c>
      <c r="F6644" s="69" t="s">
        <v>36</v>
      </c>
      <c r="G6644" s="3">
        <v>1</v>
      </c>
      <c r="H6644" s="3"/>
      <c r="I6644" s="10" t="str">
        <f t="shared" si="103"/>
        <v>08111</v>
      </c>
    </row>
    <row r="6645" spans="1:9">
      <c r="A6645" s="66"/>
      <c r="C6645" s="66">
        <v>8111</v>
      </c>
      <c r="D6645" s="2" t="s">
        <v>37</v>
      </c>
      <c r="E6645" s="23" t="s">
        <v>1149</v>
      </c>
      <c r="F6645" s="69" t="s">
        <v>38</v>
      </c>
      <c r="G6645" s="3">
        <v>1</v>
      </c>
      <c r="H6645" s="3"/>
      <c r="I6645" s="10" t="str">
        <f t="shared" si="103"/>
        <v>08111</v>
      </c>
    </row>
    <row r="6646" spans="1:9">
      <c r="A6646" s="66"/>
      <c r="C6646" s="66">
        <v>8111</v>
      </c>
      <c r="D6646" s="2" t="s">
        <v>39</v>
      </c>
      <c r="E6646" s="23" t="s">
        <v>1149</v>
      </c>
      <c r="F6646" s="69" t="s">
        <v>40</v>
      </c>
      <c r="G6646" s="3">
        <v>15</v>
      </c>
      <c r="H6646" s="3">
        <v>621</v>
      </c>
      <c r="I6646" s="10" t="str">
        <f t="shared" si="103"/>
        <v>08111</v>
      </c>
    </row>
    <row r="6647" spans="1:9">
      <c r="A6647" s="66"/>
      <c r="C6647" s="66">
        <v>8111</v>
      </c>
      <c r="D6647" s="2" t="s">
        <v>41</v>
      </c>
      <c r="E6647" s="16" t="s">
        <v>1146</v>
      </c>
      <c r="F6647" s="69" t="s">
        <v>42</v>
      </c>
      <c r="G6647" s="3">
        <v>1</v>
      </c>
      <c r="H6647" s="3"/>
      <c r="I6647" s="10" t="str">
        <f t="shared" si="103"/>
        <v>08111</v>
      </c>
    </row>
    <row r="6648" spans="1:9">
      <c r="A6648" s="66"/>
      <c r="C6648" s="66">
        <v>8111</v>
      </c>
      <c r="D6648" s="2" t="s">
        <v>43</v>
      </c>
      <c r="E6648" s="16" t="s">
        <v>1146</v>
      </c>
      <c r="F6648" s="69" t="s">
        <v>44</v>
      </c>
      <c r="G6648" s="3">
        <v>8</v>
      </c>
      <c r="H6648" s="3">
        <v>1915</v>
      </c>
      <c r="I6648" s="10" t="str">
        <f t="shared" si="103"/>
        <v>08111</v>
      </c>
    </row>
    <row r="6649" spans="1:9">
      <c r="A6649" s="66"/>
      <c r="C6649" s="66">
        <v>8111</v>
      </c>
      <c r="D6649" s="2" t="s">
        <v>45</v>
      </c>
      <c r="E6649" s="16" t="s">
        <v>1146</v>
      </c>
      <c r="F6649" s="69" t="s">
        <v>46</v>
      </c>
      <c r="G6649" s="3">
        <v>1</v>
      </c>
      <c r="H6649" s="3"/>
      <c r="I6649" s="10" t="str">
        <f t="shared" si="103"/>
        <v>08111</v>
      </c>
    </row>
    <row r="6650" spans="1:9">
      <c r="A6650" s="66"/>
      <c r="C6650" s="66">
        <v>8111</v>
      </c>
      <c r="D6650" s="2" t="s">
        <v>47</v>
      </c>
      <c r="E6650" s="16" t="s">
        <v>1146</v>
      </c>
      <c r="F6650" s="69" t="s">
        <v>48</v>
      </c>
      <c r="G6650" s="3"/>
      <c r="H6650" s="3"/>
      <c r="I6650" s="10" t="str">
        <f t="shared" si="103"/>
        <v>08111</v>
      </c>
    </row>
    <row r="6651" spans="1:9">
      <c r="A6651" s="66"/>
      <c r="C6651" s="66">
        <v>8111</v>
      </c>
      <c r="D6651" s="2" t="s">
        <v>49</v>
      </c>
      <c r="E6651" s="14" t="s">
        <v>1144</v>
      </c>
      <c r="F6651" s="69" t="s">
        <v>50</v>
      </c>
      <c r="G6651" s="3">
        <v>7</v>
      </c>
      <c r="H6651" s="3">
        <v>474</v>
      </c>
      <c r="I6651" s="10" t="str">
        <f t="shared" si="103"/>
        <v>08111</v>
      </c>
    </row>
    <row r="6652" spans="1:9">
      <c r="A6652" s="66"/>
      <c r="C6652" s="66">
        <v>8111</v>
      </c>
      <c r="D6652" s="2" t="s">
        <v>51</v>
      </c>
      <c r="E6652" s="15" t="s">
        <v>1145</v>
      </c>
      <c r="F6652" s="69" t="s">
        <v>52</v>
      </c>
      <c r="G6652" s="3"/>
      <c r="H6652" s="3"/>
      <c r="I6652" s="10" t="str">
        <f t="shared" si="103"/>
        <v>08111</v>
      </c>
    </row>
    <row r="6653" spans="1:9">
      <c r="A6653" s="66"/>
      <c r="C6653" s="66">
        <v>8111</v>
      </c>
      <c r="D6653" s="2" t="s">
        <v>53</v>
      </c>
      <c r="E6653" s="15" t="s">
        <v>1145</v>
      </c>
      <c r="F6653" s="69" t="s">
        <v>54</v>
      </c>
      <c r="G6653" s="3">
        <v>13</v>
      </c>
      <c r="H6653" s="3">
        <v>966</v>
      </c>
      <c r="I6653" s="10" t="str">
        <f t="shared" si="103"/>
        <v>08111</v>
      </c>
    </row>
    <row r="6654" spans="1:9">
      <c r="A6654" s="66"/>
      <c r="C6654" s="66">
        <v>8111</v>
      </c>
      <c r="D6654" s="2" t="s">
        <v>55</v>
      </c>
      <c r="E6654" s="21" t="s">
        <v>1152</v>
      </c>
      <c r="F6654" s="69" t="s">
        <v>56</v>
      </c>
      <c r="G6654" s="3">
        <v>4</v>
      </c>
      <c r="H6654" s="3">
        <v>186</v>
      </c>
      <c r="I6654" s="10" t="str">
        <f t="shared" si="103"/>
        <v>08111</v>
      </c>
    </row>
    <row r="6655" spans="1:9">
      <c r="A6655" s="66"/>
      <c r="C6655" s="66">
        <v>8111</v>
      </c>
      <c r="D6655" s="2" t="s">
        <v>57</v>
      </c>
      <c r="E6655" s="21" t="s">
        <v>1152</v>
      </c>
      <c r="F6655" s="69" t="s">
        <v>58</v>
      </c>
      <c r="G6655" s="3">
        <v>9</v>
      </c>
      <c r="H6655" s="3">
        <v>556</v>
      </c>
      <c r="I6655" s="10" t="str">
        <f t="shared" si="103"/>
        <v>08111</v>
      </c>
    </row>
    <row r="6656" spans="1:9">
      <c r="A6656" s="66"/>
      <c r="C6656" s="66">
        <v>8111</v>
      </c>
      <c r="D6656" s="2" t="s">
        <v>59</v>
      </c>
      <c r="E6656" s="21" t="s">
        <v>1152</v>
      </c>
      <c r="F6656" s="69" t="s">
        <v>60</v>
      </c>
      <c r="G6656" s="3">
        <v>21</v>
      </c>
      <c r="H6656" s="3">
        <v>22112</v>
      </c>
      <c r="I6656" s="10" t="str">
        <f t="shared" si="103"/>
        <v>08111</v>
      </c>
    </row>
    <row r="6657" spans="1:9">
      <c r="A6657" s="66"/>
      <c r="C6657" s="66">
        <v>8111</v>
      </c>
      <c r="D6657" s="2" t="s">
        <v>61</v>
      </c>
      <c r="E6657" s="20" t="s">
        <v>1151</v>
      </c>
      <c r="F6657" s="69" t="s">
        <v>62</v>
      </c>
      <c r="G6657" s="3">
        <v>6</v>
      </c>
      <c r="H6657" s="3"/>
      <c r="I6657" s="10" t="str">
        <f t="shared" si="103"/>
        <v>08111</v>
      </c>
    </row>
    <row r="6658" spans="1:9">
      <c r="A6658" s="66"/>
      <c r="C6658" s="66">
        <v>8111</v>
      </c>
      <c r="D6658" s="2" t="s">
        <v>63</v>
      </c>
      <c r="E6658" s="20" t="s">
        <v>1151</v>
      </c>
      <c r="F6658" s="69" t="s">
        <v>64</v>
      </c>
      <c r="G6658" s="3">
        <v>1</v>
      </c>
      <c r="H6658" s="3"/>
      <c r="I6658" s="10" t="str">
        <f t="shared" si="103"/>
        <v>08111</v>
      </c>
    </row>
    <row r="6659" spans="1:9">
      <c r="A6659" s="66"/>
      <c r="C6659" s="66">
        <v>8111</v>
      </c>
      <c r="D6659" s="2" t="s">
        <v>65</v>
      </c>
      <c r="E6659" s="19" t="s">
        <v>1150</v>
      </c>
      <c r="F6659" s="69" t="s">
        <v>66</v>
      </c>
      <c r="G6659" s="3">
        <v>2</v>
      </c>
      <c r="H6659" s="3"/>
      <c r="I6659" s="10" t="str">
        <f t="shared" si="103"/>
        <v>08111</v>
      </c>
    </row>
    <row r="6660" spans="1:9">
      <c r="A6660" s="66"/>
      <c r="C6660" s="66">
        <v>8111</v>
      </c>
      <c r="D6660" s="2" t="s">
        <v>67</v>
      </c>
      <c r="E6660" s="22" t="s">
        <v>1153</v>
      </c>
      <c r="F6660" s="69" t="s">
        <v>68</v>
      </c>
      <c r="G6660" s="3">
        <v>8</v>
      </c>
      <c r="H6660" s="3">
        <v>464</v>
      </c>
      <c r="I6660" s="10" t="str">
        <f t="shared" si="103"/>
        <v>08111</v>
      </c>
    </row>
    <row r="6661" spans="1:9">
      <c r="A6661" s="66"/>
      <c r="C6661" s="66">
        <v>8111</v>
      </c>
      <c r="D6661" s="2" t="s">
        <v>69</v>
      </c>
      <c r="E6661" s="21" t="s">
        <v>1152</v>
      </c>
      <c r="F6661" s="69" t="s">
        <v>70</v>
      </c>
      <c r="G6661" s="3">
        <v>19</v>
      </c>
      <c r="H6661" s="3">
        <v>3654</v>
      </c>
      <c r="I6661" s="10" t="str">
        <f t="shared" si="103"/>
        <v>08111</v>
      </c>
    </row>
    <row r="6662" spans="1:9">
      <c r="A6662" s="66"/>
      <c r="C6662" s="66">
        <v>8111</v>
      </c>
      <c r="E6662" s="71"/>
      <c r="F6662" s="69" t="s">
        <v>71</v>
      </c>
      <c r="G6662" s="3">
        <v>147</v>
      </c>
      <c r="H6662" s="3">
        <v>77112</v>
      </c>
      <c r="I6662" s="10" t="str">
        <f t="shared" si="103"/>
        <v>08111</v>
      </c>
    </row>
    <row r="6663" spans="1:9">
      <c r="A6663" s="65" t="s">
        <v>485</v>
      </c>
      <c r="B6663" s="2" t="s">
        <v>486</v>
      </c>
      <c r="C6663" s="65">
        <v>8115</v>
      </c>
      <c r="D6663" s="2" t="s">
        <v>9</v>
      </c>
      <c r="E6663" s="14" t="s">
        <v>1144</v>
      </c>
      <c r="F6663" s="69" t="s">
        <v>10</v>
      </c>
      <c r="G6663" s="3">
        <v>3</v>
      </c>
      <c r="H6663" s="3">
        <v>61</v>
      </c>
      <c r="I6663" s="10" t="str">
        <f t="shared" si="103"/>
        <v>08115</v>
      </c>
    </row>
    <row r="6664" spans="1:9">
      <c r="A6664" s="66"/>
      <c r="C6664" s="66">
        <v>8115</v>
      </c>
      <c r="D6664" s="2" t="s">
        <v>11</v>
      </c>
      <c r="E6664" s="14" t="s">
        <v>1144</v>
      </c>
      <c r="F6664" s="69" t="s">
        <v>12</v>
      </c>
      <c r="G6664" s="3"/>
      <c r="H6664" s="3"/>
      <c r="I6664" s="10" t="str">
        <f t="shared" si="103"/>
        <v>08115</v>
      </c>
    </row>
    <row r="6665" spans="1:9">
      <c r="A6665" s="66"/>
      <c r="C6665" s="66">
        <v>8115</v>
      </c>
      <c r="D6665" s="2" t="s">
        <v>13</v>
      </c>
      <c r="E6665" s="14" t="s">
        <v>1144</v>
      </c>
      <c r="F6665" s="69" t="s">
        <v>14</v>
      </c>
      <c r="G6665" s="3"/>
      <c r="H6665" s="3"/>
      <c r="I6665" s="10" t="str">
        <f t="shared" ref="I6665:I6728" si="104">IF(A6665="",I6664,A6665)</f>
        <v>08115</v>
      </c>
    </row>
    <row r="6666" spans="1:9">
      <c r="A6666" s="66"/>
      <c r="C6666" s="66">
        <v>8115</v>
      </c>
      <c r="D6666" s="2" t="s">
        <v>15</v>
      </c>
      <c r="E6666" s="15" t="s">
        <v>1145</v>
      </c>
      <c r="F6666" s="69" t="s">
        <v>16</v>
      </c>
      <c r="G6666" s="3"/>
      <c r="H6666" s="3"/>
      <c r="I6666" s="10" t="str">
        <f t="shared" si="104"/>
        <v>08115</v>
      </c>
    </row>
    <row r="6667" spans="1:9">
      <c r="A6667" s="66"/>
      <c r="C6667" s="66">
        <v>8115</v>
      </c>
      <c r="D6667" s="2" t="s">
        <v>17</v>
      </c>
      <c r="E6667" s="14" t="s">
        <v>1144</v>
      </c>
      <c r="F6667" s="69" t="s">
        <v>18</v>
      </c>
      <c r="G6667" s="3">
        <v>3</v>
      </c>
      <c r="H6667" s="3">
        <v>61</v>
      </c>
      <c r="I6667" s="10" t="str">
        <f t="shared" si="104"/>
        <v>08115</v>
      </c>
    </row>
    <row r="6668" spans="1:9">
      <c r="A6668" s="66"/>
      <c r="C6668" s="66">
        <v>8115</v>
      </c>
      <c r="D6668" s="2" t="s">
        <v>19</v>
      </c>
      <c r="E6668" s="14" t="s">
        <v>1144</v>
      </c>
      <c r="F6668" s="69" t="s">
        <v>20</v>
      </c>
      <c r="G6668" s="3"/>
      <c r="H6668" s="3"/>
      <c r="I6668" s="10" t="str">
        <f t="shared" si="104"/>
        <v>08115</v>
      </c>
    </row>
    <row r="6669" spans="1:9">
      <c r="A6669" s="66"/>
      <c r="C6669" s="66">
        <v>8115</v>
      </c>
      <c r="D6669" s="2" t="s">
        <v>21</v>
      </c>
      <c r="E6669" s="4"/>
      <c r="F6669" s="69" t="s">
        <v>22</v>
      </c>
      <c r="G6669" s="3">
        <v>200</v>
      </c>
      <c r="H6669" s="3">
        <v>76592</v>
      </c>
      <c r="I6669" s="10" t="str">
        <f t="shared" si="104"/>
        <v>08115</v>
      </c>
    </row>
    <row r="6670" spans="1:9">
      <c r="A6670" s="66"/>
      <c r="C6670" s="66">
        <v>8115</v>
      </c>
      <c r="D6670" s="2" t="s">
        <v>23</v>
      </c>
      <c r="E6670" s="17" t="s">
        <v>1147</v>
      </c>
      <c r="F6670" s="69" t="s">
        <v>24</v>
      </c>
      <c r="G6670" s="3">
        <v>20</v>
      </c>
      <c r="H6670" s="3">
        <v>2723</v>
      </c>
      <c r="I6670" s="10" t="str">
        <f t="shared" si="104"/>
        <v>08115</v>
      </c>
    </row>
    <row r="6671" spans="1:9">
      <c r="A6671" s="66"/>
      <c r="C6671" s="66">
        <v>8115</v>
      </c>
      <c r="D6671" s="2" t="s">
        <v>25</v>
      </c>
      <c r="E6671" s="17" t="s">
        <v>1147</v>
      </c>
      <c r="F6671" s="69" t="s">
        <v>26</v>
      </c>
      <c r="G6671" s="3">
        <v>1</v>
      </c>
      <c r="H6671" s="3"/>
      <c r="I6671" s="10" t="str">
        <f t="shared" si="104"/>
        <v>08115</v>
      </c>
    </row>
    <row r="6672" spans="1:9">
      <c r="A6672" s="66"/>
      <c r="C6672" s="66">
        <v>8115</v>
      </c>
      <c r="D6672" s="2" t="s">
        <v>27</v>
      </c>
      <c r="E6672" s="17" t="s">
        <v>1147</v>
      </c>
      <c r="F6672" s="69" t="s">
        <v>28</v>
      </c>
      <c r="G6672" s="3"/>
      <c r="H6672" s="3"/>
      <c r="I6672" s="10" t="str">
        <f t="shared" si="104"/>
        <v>08115</v>
      </c>
    </row>
    <row r="6673" spans="1:9">
      <c r="A6673" s="66"/>
      <c r="C6673" s="66">
        <v>8115</v>
      </c>
      <c r="D6673" s="2" t="s">
        <v>29</v>
      </c>
      <c r="E6673" s="18" t="s">
        <v>1148</v>
      </c>
      <c r="F6673" s="69" t="s">
        <v>30</v>
      </c>
      <c r="G6673" s="3">
        <v>3</v>
      </c>
      <c r="H6673" s="3">
        <v>352</v>
      </c>
      <c r="I6673" s="10" t="str">
        <f t="shared" si="104"/>
        <v>08115</v>
      </c>
    </row>
    <row r="6674" spans="1:9">
      <c r="A6674" s="66"/>
      <c r="C6674" s="66">
        <v>8115</v>
      </c>
      <c r="D6674" s="2" t="s">
        <v>31</v>
      </c>
      <c r="E6674" s="18" t="s">
        <v>1148</v>
      </c>
      <c r="F6674" s="69" t="s">
        <v>32</v>
      </c>
      <c r="G6674" s="3"/>
      <c r="H6674" s="3"/>
      <c r="I6674" s="10" t="str">
        <f t="shared" si="104"/>
        <v>08115</v>
      </c>
    </row>
    <row r="6675" spans="1:9">
      <c r="A6675" s="66"/>
      <c r="C6675" s="66">
        <v>8115</v>
      </c>
      <c r="D6675" s="2" t="s">
        <v>33</v>
      </c>
      <c r="E6675" s="18" t="s">
        <v>1148</v>
      </c>
      <c r="F6675" s="69" t="s">
        <v>34</v>
      </c>
      <c r="G6675" s="3"/>
      <c r="H6675" s="3"/>
      <c r="I6675" s="10" t="str">
        <f t="shared" si="104"/>
        <v>08115</v>
      </c>
    </row>
    <row r="6676" spans="1:9">
      <c r="A6676" s="66"/>
      <c r="C6676" s="66">
        <v>8115</v>
      </c>
      <c r="D6676" s="2" t="s">
        <v>35</v>
      </c>
      <c r="E6676" s="19" t="s">
        <v>1150</v>
      </c>
      <c r="F6676" s="69" t="s">
        <v>36</v>
      </c>
      <c r="G6676" s="3">
        <v>5</v>
      </c>
      <c r="H6676" s="3">
        <v>261</v>
      </c>
      <c r="I6676" s="10" t="str">
        <f t="shared" si="104"/>
        <v>08115</v>
      </c>
    </row>
    <row r="6677" spans="1:9">
      <c r="A6677" s="66"/>
      <c r="C6677" s="66">
        <v>8115</v>
      </c>
      <c r="D6677" s="2" t="s">
        <v>37</v>
      </c>
      <c r="E6677" s="23" t="s">
        <v>1149</v>
      </c>
      <c r="F6677" s="69" t="s">
        <v>38</v>
      </c>
      <c r="G6677" s="3">
        <v>2</v>
      </c>
      <c r="H6677" s="3"/>
      <c r="I6677" s="10" t="str">
        <f t="shared" si="104"/>
        <v>08115</v>
      </c>
    </row>
    <row r="6678" spans="1:9">
      <c r="A6678" s="66"/>
      <c r="C6678" s="66">
        <v>8115</v>
      </c>
      <c r="D6678" s="2" t="s">
        <v>39</v>
      </c>
      <c r="E6678" s="23" t="s">
        <v>1149</v>
      </c>
      <c r="F6678" s="69" t="s">
        <v>40</v>
      </c>
      <c r="G6678" s="3">
        <v>4</v>
      </c>
      <c r="H6678" s="3">
        <v>276</v>
      </c>
      <c r="I6678" s="10" t="str">
        <f t="shared" si="104"/>
        <v>08115</v>
      </c>
    </row>
    <row r="6679" spans="1:9">
      <c r="A6679" s="66"/>
      <c r="C6679" s="66">
        <v>8115</v>
      </c>
      <c r="D6679" s="2" t="s">
        <v>41</v>
      </c>
      <c r="E6679" s="16" t="s">
        <v>1146</v>
      </c>
      <c r="F6679" s="69" t="s">
        <v>42</v>
      </c>
      <c r="G6679" s="3"/>
      <c r="H6679" s="3"/>
      <c r="I6679" s="10" t="str">
        <f t="shared" si="104"/>
        <v>08115</v>
      </c>
    </row>
    <row r="6680" spans="1:9">
      <c r="A6680" s="66"/>
      <c r="C6680" s="66">
        <v>8115</v>
      </c>
      <c r="D6680" s="2" t="s">
        <v>43</v>
      </c>
      <c r="E6680" s="16" t="s">
        <v>1146</v>
      </c>
      <c r="F6680" s="69" t="s">
        <v>44</v>
      </c>
      <c r="G6680" s="3">
        <v>8</v>
      </c>
      <c r="H6680" s="3">
        <v>1098</v>
      </c>
      <c r="I6680" s="10" t="str">
        <f t="shared" si="104"/>
        <v>08115</v>
      </c>
    </row>
    <row r="6681" spans="1:9">
      <c r="A6681" s="66"/>
      <c r="C6681" s="66">
        <v>8115</v>
      </c>
      <c r="D6681" s="2" t="s">
        <v>45</v>
      </c>
      <c r="E6681" s="16" t="s">
        <v>1146</v>
      </c>
      <c r="F6681" s="69" t="s">
        <v>46</v>
      </c>
      <c r="G6681" s="3">
        <v>3</v>
      </c>
      <c r="H6681" s="3">
        <v>221</v>
      </c>
      <c r="I6681" s="10" t="str">
        <f t="shared" si="104"/>
        <v>08115</v>
      </c>
    </row>
    <row r="6682" spans="1:9">
      <c r="A6682" s="66"/>
      <c r="C6682" s="66">
        <v>8115</v>
      </c>
      <c r="D6682" s="2" t="s">
        <v>47</v>
      </c>
      <c r="E6682" s="16" t="s">
        <v>1146</v>
      </c>
      <c r="F6682" s="69" t="s">
        <v>48</v>
      </c>
      <c r="G6682" s="3">
        <v>11</v>
      </c>
      <c r="H6682" s="3">
        <v>1395</v>
      </c>
      <c r="I6682" s="10" t="str">
        <f t="shared" si="104"/>
        <v>08115</v>
      </c>
    </row>
    <row r="6683" spans="1:9">
      <c r="A6683" s="66"/>
      <c r="C6683" s="66">
        <v>8115</v>
      </c>
      <c r="D6683" s="2" t="s">
        <v>49</v>
      </c>
      <c r="E6683" s="14" t="s">
        <v>1144</v>
      </c>
      <c r="F6683" s="69" t="s">
        <v>50</v>
      </c>
      <c r="G6683" s="3">
        <v>7</v>
      </c>
      <c r="H6683" s="3">
        <v>89</v>
      </c>
      <c r="I6683" s="10" t="str">
        <f t="shared" si="104"/>
        <v>08115</v>
      </c>
    </row>
    <row r="6684" spans="1:9">
      <c r="A6684" s="66"/>
      <c r="C6684" s="66">
        <v>8115</v>
      </c>
      <c r="D6684" s="2" t="s">
        <v>51</v>
      </c>
      <c r="E6684" s="15" t="s">
        <v>1145</v>
      </c>
      <c r="F6684" s="69" t="s">
        <v>52</v>
      </c>
      <c r="G6684" s="3">
        <v>2</v>
      </c>
      <c r="H6684" s="3"/>
      <c r="I6684" s="10" t="str">
        <f t="shared" si="104"/>
        <v>08115</v>
      </c>
    </row>
    <row r="6685" spans="1:9">
      <c r="A6685" s="66"/>
      <c r="C6685" s="66">
        <v>8115</v>
      </c>
      <c r="D6685" s="2" t="s">
        <v>53</v>
      </c>
      <c r="E6685" s="15" t="s">
        <v>1145</v>
      </c>
      <c r="F6685" s="69" t="s">
        <v>54</v>
      </c>
      <c r="G6685" s="3">
        <v>31</v>
      </c>
      <c r="H6685" s="3">
        <v>3056</v>
      </c>
      <c r="I6685" s="10" t="str">
        <f t="shared" si="104"/>
        <v>08115</v>
      </c>
    </row>
    <row r="6686" spans="1:9">
      <c r="A6686" s="66"/>
      <c r="C6686" s="66">
        <v>8115</v>
      </c>
      <c r="D6686" s="2" t="s">
        <v>55</v>
      </c>
      <c r="E6686" s="21" t="s">
        <v>1152</v>
      </c>
      <c r="F6686" s="69" t="s">
        <v>56</v>
      </c>
      <c r="G6686" s="3">
        <v>16</v>
      </c>
      <c r="H6686" s="3">
        <v>3195</v>
      </c>
      <c r="I6686" s="10" t="str">
        <f t="shared" si="104"/>
        <v>08115</v>
      </c>
    </row>
    <row r="6687" spans="1:9">
      <c r="A6687" s="66"/>
      <c r="C6687" s="66">
        <v>8115</v>
      </c>
      <c r="D6687" s="2" t="s">
        <v>57</v>
      </c>
      <c r="E6687" s="21" t="s">
        <v>1152</v>
      </c>
      <c r="F6687" s="69" t="s">
        <v>58</v>
      </c>
      <c r="G6687" s="3">
        <v>14</v>
      </c>
      <c r="H6687" s="3">
        <v>2256</v>
      </c>
      <c r="I6687" s="10" t="str">
        <f t="shared" si="104"/>
        <v>08115</v>
      </c>
    </row>
    <row r="6688" spans="1:9">
      <c r="A6688" s="66"/>
      <c r="C6688" s="66">
        <v>8115</v>
      </c>
      <c r="D6688" s="2" t="s">
        <v>59</v>
      </c>
      <c r="E6688" s="21" t="s">
        <v>1152</v>
      </c>
      <c r="F6688" s="69" t="s">
        <v>60</v>
      </c>
      <c r="G6688" s="3">
        <v>39</v>
      </c>
      <c r="H6688" s="3">
        <v>9317</v>
      </c>
      <c r="I6688" s="10" t="str">
        <f t="shared" si="104"/>
        <v>08115</v>
      </c>
    </row>
    <row r="6689" spans="1:9">
      <c r="A6689" s="66"/>
      <c r="C6689" s="66">
        <v>8115</v>
      </c>
      <c r="D6689" s="2" t="s">
        <v>61</v>
      </c>
      <c r="E6689" s="20" t="s">
        <v>1151</v>
      </c>
      <c r="F6689" s="69" t="s">
        <v>62</v>
      </c>
      <c r="G6689" s="3">
        <v>10</v>
      </c>
      <c r="H6689" s="3"/>
      <c r="I6689" s="10" t="str">
        <f t="shared" si="104"/>
        <v>08115</v>
      </c>
    </row>
    <row r="6690" spans="1:9">
      <c r="A6690" s="66"/>
      <c r="C6690" s="66">
        <v>8115</v>
      </c>
      <c r="D6690" s="2" t="s">
        <v>63</v>
      </c>
      <c r="E6690" s="20" t="s">
        <v>1151</v>
      </c>
      <c r="F6690" s="69" t="s">
        <v>64</v>
      </c>
      <c r="G6690" s="3"/>
      <c r="H6690" s="3"/>
      <c r="I6690" s="10" t="str">
        <f t="shared" si="104"/>
        <v>08115</v>
      </c>
    </row>
    <row r="6691" spans="1:9">
      <c r="A6691" s="66"/>
      <c r="C6691" s="66">
        <v>8115</v>
      </c>
      <c r="D6691" s="2" t="s">
        <v>65</v>
      </c>
      <c r="E6691" s="19" t="s">
        <v>1150</v>
      </c>
      <c r="F6691" s="69" t="s">
        <v>66</v>
      </c>
      <c r="G6691" s="3">
        <v>6</v>
      </c>
      <c r="H6691" s="3">
        <v>695</v>
      </c>
      <c r="I6691" s="10" t="str">
        <f t="shared" si="104"/>
        <v>08115</v>
      </c>
    </row>
    <row r="6692" spans="1:9">
      <c r="A6692" s="66"/>
      <c r="C6692" s="66">
        <v>8115</v>
      </c>
      <c r="D6692" s="2" t="s">
        <v>67</v>
      </c>
      <c r="E6692" s="22" t="s">
        <v>1153</v>
      </c>
      <c r="F6692" s="69" t="s">
        <v>68</v>
      </c>
      <c r="G6692" s="3">
        <v>8</v>
      </c>
      <c r="H6692" s="3">
        <v>420</v>
      </c>
      <c r="I6692" s="10" t="str">
        <f t="shared" si="104"/>
        <v>08115</v>
      </c>
    </row>
    <row r="6693" spans="1:9">
      <c r="A6693" s="66"/>
      <c r="C6693" s="66">
        <v>8115</v>
      </c>
      <c r="D6693" s="2" t="s">
        <v>69</v>
      </c>
      <c r="E6693" s="21" t="s">
        <v>1152</v>
      </c>
      <c r="F6693" s="69" t="s">
        <v>70</v>
      </c>
      <c r="G6693" s="3">
        <v>10</v>
      </c>
      <c r="H6693" s="3">
        <v>447</v>
      </c>
      <c r="I6693" s="10" t="str">
        <f t="shared" si="104"/>
        <v>08115</v>
      </c>
    </row>
    <row r="6694" spans="1:9">
      <c r="A6694" s="66"/>
      <c r="C6694" s="66">
        <v>8115</v>
      </c>
      <c r="E6694" s="71"/>
      <c r="F6694" s="69" t="s">
        <v>71</v>
      </c>
      <c r="G6694" s="3">
        <v>203</v>
      </c>
      <c r="H6694" s="3">
        <v>76653</v>
      </c>
      <c r="I6694" s="10" t="str">
        <f t="shared" si="104"/>
        <v>08115</v>
      </c>
    </row>
    <row r="6695" spans="1:9">
      <c r="A6695" s="65" t="s">
        <v>487</v>
      </c>
      <c r="B6695" s="2" t="s">
        <v>488</v>
      </c>
      <c r="C6695" s="65">
        <v>8116</v>
      </c>
      <c r="D6695" s="2" t="s">
        <v>9</v>
      </c>
      <c r="E6695" s="14" t="s">
        <v>1144</v>
      </c>
      <c r="F6695" s="69" t="s">
        <v>10</v>
      </c>
      <c r="G6695" s="3">
        <v>4</v>
      </c>
      <c r="H6695" s="3"/>
      <c r="I6695" s="10" t="str">
        <f t="shared" si="104"/>
        <v>08116</v>
      </c>
    </row>
    <row r="6696" spans="1:9">
      <c r="A6696" s="66"/>
      <c r="C6696" s="66">
        <v>8116</v>
      </c>
      <c r="D6696" s="2" t="s">
        <v>11</v>
      </c>
      <c r="E6696" s="14" t="s">
        <v>1144</v>
      </c>
      <c r="F6696" s="69" t="s">
        <v>12</v>
      </c>
      <c r="G6696" s="3"/>
      <c r="H6696" s="3"/>
      <c r="I6696" s="10" t="str">
        <f t="shared" si="104"/>
        <v>08116</v>
      </c>
    </row>
    <row r="6697" spans="1:9">
      <c r="A6697" s="66"/>
      <c r="C6697" s="66">
        <v>8116</v>
      </c>
      <c r="D6697" s="2" t="s">
        <v>13</v>
      </c>
      <c r="E6697" s="14" t="s">
        <v>1144</v>
      </c>
      <c r="F6697" s="69" t="s">
        <v>14</v>
      </c>
      <c r="G6697" s="3"/>
      <c r="H6697" s="3"/>
      <c r="I6697" s="10" t="str">
        <f t="shared" si="104"/>
        <v>08116</v>
      </c>
    </row>
    <row r="6698" spans="1:9">
      <c r="A6698" s="66"/>
      <c r="C6698" s="66">
        <v>8116</v>
      </c>
      <c r="D6698" s="2" t="s">
        <v>15</v>
      </c>
      <c r="E6698" s="15" t="s">
        <v>1145</v>
      </c>
      <c r="F6698" s="69" t="s">
        <v>16</v>
      </c>
      <c r="G6698" s="3"/>
      <c r="H6698" s="3"/>
      <c r="I6698" s="10" t="str">
        <f t="shared" si="104"/>
        <v>08116</v>
      </c>
    </row>
    <row r="6699" spans="1:9">
      <c r="A6699" s="66"/>
      <c r="C6699" s="66">
        <v>8116</v>
      </c>
      <c r="D6699" s="2" t="s">
        <v>17</v>
      </c>
      <c r="E6699" s="14" t="s">
        <v>1144</v>
      </c>
      <c r="F6699" s="69" t="s">
        <v>18</v>
      </c>
      <c r="G6699" s="3">
        <v>4</v>
      </c>
      <c r="H6699" s="3"/>
      <c r="I6699" s="10" t="str">
        <f t="shared" si="104"/>
        <v>08116</v>
      </c>
    </row>
    <row r="6700" spans="1:9">
      <c r="A6700" s="66"/>
      <c r="C6700" s="66">
        <v>8116</v>
      </c>
      <c r="D6700" s="2" t="s">
        <v>19</v>
      </c>
      <c r="E6700" s="14" t="s">
        <v>1144</v>
      </c>
      <c r="F6700" s="69" t="s">
        <v>20</v>
      </c>
      <c r="G6700" s="3"/>
      <c r="H6700" s="3"/>
      <c r="I6700" s="10" t="str">
        <f t="shared" si="104"/>
        <v>08116</v>
      </c>
    </row>
    <row r="6701" spans="1:9">
      <c r="A6701" s="66"/>
      <c r="C6701" s="66">
        <v>8116</v>
      </c>
      <c r="D6701" s="2" t="s">
        <v>21</v>
      </c>
      <c r="E6701" s="4"/>
      <c r="F6701" s="69" t="s">
        <v>22</v>
      </c>
      <c r="G6701" s="3">
        <v>409</v>
      </c>
      <c r="H6701" s="3"/>
      <c r="I6701" s="10" t="str">
        <f t="shared" si="104"/>
        <v>08116</v>
      </c>
    </row>
    <row r="6702" spans="1:9">
      <c r="A6702" s="66"/>
      <c r="C6702" s="66">
        <v>8116</v>
      </c>
      <c r="D6702" s="2" t="s">
        <v>23</v>
      </c>
      <c r="E6702" s="17" t="s">
        <v>1147</v>
      </c>
      <c r="F6702" s="69" t="s">
        <v>24</v>
      </c>
      <c r="G6702" s="3">
        <v>35</v>
      </c>
      <c r="H6702" s="3">
        <v>3056</v>
      </c>
      <c r="I6702" s="10" t="str">
        <f t="shared" si="104"/>
        <v>08116</v>
      </c>
    </row>
    <row r="6703" spans="1:9">
      <c r="A6703" s="66"/>
      <c r="C6703" s="66">
        <v>8116</v>
      </c>
      <c r="D6703" s="2" t="s">
        <v>25</v>
      </c>
      <c r="E6703" s="17" t="s">
        <v>1147</v>
      </c>
      <c r="F6703" s="69" t="s">
        <v>26</v>
      </c>
      <c r="G6703" s="3">
        <v>2</v>
      </c>
      <c r="H6703" s="3"/>
      <c r="I6703" s="10" t="str">
        <f t="shared" si="104"/>
        <v>08116</v>
      </c>
    </row>
    <row r="6704" spans="1:9">
      <c r="A6704" s="66"/>
      <c r="C6704" s="66">
        <v>8116</v>
      </c>
      <c r="D6704" s="2" t="s">
        <v>27</v>
      </c>
      <c r="E6704" s="17" t="s">
        <v>1147</v>
      </c>
      <c r="F6704" s="69" t="s">
        <v>28</v>
      </c>
      <c r="G6704" s="3"/>
      <c r="H6704" s="3"/>
      <c r="I6704" s="10" t="str">
        <f t="shared" si="104"/>
        <v>08116</v>
      </c>
    </row>
    <row r="6705" spans="1:9">
      <c r="A6705" s="66"/>
      <c r="C6705" s="66">
        <v>8116</v>
      </c>
      <c r="D6705" s="2" t="s">
        <v>29</v>
      </c>
      <c r="E6705" s="18" t="s">
        <v>1148</v>
      </c>
      <c r="F6705" s="69" t="s">
        <v>30</v>
      </c>
      <c r="G6705" s="3">
        <v>6</v>
      </c>
      <c r="H6705" s="3">
        <v>638</v>
      </c>
      <c r="I6705" s="10" t="str">
        <f t="shared" si="104"/>
        <v>08116</v>
      </c>
    </row>
    <row r="6706" spans="1:9">
      <c r="A6706" s="66"/>
      <c r="C6706" s="66">
        <v>8116</v>
      </c>
      <c r="D6706" s="2" t="s">
        <v>31</v>
      </c>
      <c r="E6706" s="18" t="s">
        <v>1148</v>
      </c>
      <c r="F6706" s="69" t="s">
        <v>32</v>
      </c>
      <c r="G6706" s="3">
        <v>1</v>
      </c>
      <c r="H6706" s="3"/>
      <c r="I6706" s="10" t="str">
        <f t="shared" si="104"/>
        <v>08116</v>
      </c>
    </row>
    <row r="6707" spans="1:9">
      <c r="A6707" s="66"/>
      <c r="C6707" s="66">
        <v>8116</v>
      </c>
      <c r="D6707" s="2" t="s">
        <v>33</v>
      </c>
      <c r="E6707" s="18" t="s">
        <v>1148</v>
      </c>
      <c r="F6707" s="69" t="s">
        <v>34</v>
      </c>
      <c r="G6707" s="3"/>
      <c r="H6707" s="3"/>
      <c r="I6707" s="10" t="str">
        <f t="shared" si="104"/>
        <v>08116</v>
      </c>
    </row>
    <row r="6708" spans="1:9">
      <c r="A6708" s="66"/>
      <c r="C6708" s="66">
        <v>8116</v>
      </c>
      <c r="D6708" s="2" t="s">
        <v>35</v>
      </c>
      <c r="E6708" s="19" t="s">
        <v>1150</v>
      </c>
      <c r="F6708" s="69" t="s">
        <v>36</v>
      </c>
      <c r="G6708" s="3">
        <v>2</v>
      </c>
      <c r="H6708" s="3"/>
      <c r="I6708" s="10" t="str">
        <f t="shared" si="104"/>
        <v>08116</v>
      </c>
    </row>
    <row r="6709" spans="1:9">
      <c r="A6709" s="66"/>
      <c r="C6709" s="66">
        <v>8116</v>
      </c>
      <c r="D6709" s="2" t="s">
        <v>37</v>
      </c>
      <c r="E6709" s="23" t="s">
        <v>1149</v>
      </c>
      <c r="F6709" s="69" t="s">
        <v>38</v>
      </c>
      <c r="G6709" s="3">
        <v>12</v>
      </c>
      <c r="H6709" s="3">
        <v>1869</v>
      </c>
      <c r="I6709" s="10" t="str">
        <f t="shared" si="104"/>
        <v>08116</v>
      </c>
    </row>
    <row r="6710" spans="1:9">
      <c r="A6710" s="66"/>
      <c r="C6710" s="66">
        <v>8116</v>
      </c>
      <c r="D6710" s="2" t="s">
        <v>39</v>
      </c>
      <c r="E6710" s="23" t="s">
        <v>1149</v>
      </c>
      <c r="F6710" s="69" t="s">
        <v>40</v>
      </c>
      <c r="G6710" s="3">
        <v>17</v>
      </c>
      <c r="H6710" s="3">
        <v>1020</v>
      </c>
      <c r="I6710" s="10" t="str">
        <f t="shared" si="104"/>
        <v>08116</v>
      </c>
    </row>
    <row r="6711" spans="1:9">
      <c r="A6711" s="66"/>
      <c r="C6711" s="66">
        <v>8116</v>
      </c>
      <c r="D6711" s="2" t="s">
        <v>41</v>
      </c>
      <c r="E6711" s="16" t="s">
        <v>1146</v>
      </c>
      <c r="F6711" s="69" t="s">
        <v>42</v>
      </c>
      <c r="G6711" s="3"/>
      <c r="H6711" s="3"/>
      <c r="I6711" s="10" t="str">
        <f t="shared" si="104"/>
        <v>08116</v>
      </c>
    </row>
    <row r="6712" spans="1:9">
      <c r="A6712" s="66"/>
      <c r="C6712" s="66">
        <v>8116</v>
      </c>
      <c r="D6712" s="2" t="s">
        <v>43</v>
      </c>
      <c r="E6712" s="16" t="s">
        <v>1146</v>
      </c>
      <c r="F6712" s="69" t="s">
        <v>44</v>
      </c>
      <c r="G6712" s="3">
        <v>11</v>
      </c>
      <c r="H6712" s="3">
        <v>831</v>
      </c>
      <c r="I6712" s="10" t="str">
        <f t="shared" si="104"/>
        <v>08116</v>
      </c>
    </row>
    <row r="6713" spans="1:9">
      <c r="A6713" s="66"/>
      <c r="C6713" s="66">
        <v>8116</v>
      </c>
      <c r="D6713" s="2" t="s">
        <v>45</v>
      </c>
      <c r="E6713" s="16" t="s">
        <v>1146</v>
      </c>
      <c r="F6713" s="69" t="s">
        <v>46</v>
      </c>
      <c r="G6713" s="3">
        <v>2</v>
      </c>
      <c r="H6713" s="3"/>
      <c r="I6713" s="10" t="str">
        <f t="shared" si="104"/>
        <v>08116</v>
      </c>
    </row>
    <row r="6714" spans="1:9">
      <c r="A6714" s="66"/>
      <c r="C6714" s="66">
        <v>8116</v>
      </c>
      <c r="D6714" s="2" t="s">
        <v>47</v>
      </c>
      <c r="E6714" s="16" t="s">
        <v>1146</v>
      </c>
      <c r="F6714" s="69" t="s">
        <v>48</v>
      </c>
      <c r="G6714" s="3">
        <v>20</v>
      </c>
      <c r="H6714" s="3">
        <v>2034</v>
      </c>
      <c r="I6714" s="10" t="str">
        <f t="shared" si="104"/>
        <v>08116</v>
      </c>
    </row>
    <row r="6715" spans="1:9">
      <c r="A6715" s="66"/>
      <c r="C6715" s="66">
        <v>8116</v>
      </c>
      <c r="D6715" s="2" t="s">
        <v>49</v>
      </c>
      <c r="E6715" s="14" t="s">
        <v>1144</v>
      </c>
      <c r="F6715" s="69" t="s">
        <v>50</v>
      </c>
      <c r="G6715" s="3">
        <v>14</v>
      </c>
      <c r="H6715" s="3">
        <v>272</v>
      </c>
      <c r="I6715" s="10" t="str">
        <f t="shared" si="104"/>
        <v>08116</v>
      </c>
    </row>
    <row r="6716" spans="1:9">
      <c r="A6716" s="66"/>
      <c r="C6716" s="66">
        <v>8116</v>
      </c>
      <c r="D6716" s="2" t="s">
        <v>51</v>
      </c>
      <c r="E6716" s="15" t="s">
        <v>1145</v>
      </c>
      <c r="F6716" s="69" t="s">
        <v>52</v>
      </c>
      <c r="G6716" s="3">
        <v>5</v>
      </c>
      <c r="H6716" s="3"/>
      <c r="I6716" s="10" t="str">
        <f t="shared" si="104"/>
        <v>08116</v>
      </c>
    </row>
    <row r="6717" spans="1:9">
      <c r="A6717" s="66"/>
      <c r="C6717" s="66">
        <v>8116</v>
      </c>
      <c r="D6717" s="2" t="s">
        <v>53</v>
      </c>
      <c r="E6717" s="15" t="s">
        <v>1145</v>
      </c>
      <c r="F6717" s="69" t="s">
        <v>54</v>
      </c>
      <c r="G6717" s="3">
        <v>74</v>
      </c>
      <c r="H6717" s="3">
        <v>6941</v>
      </c>
      <c r="I6717" s="10" t="str">
        <f t="shared" si="104"/>
        <v>08116</v>
      </c>
    </row>
    <row r="6718" spans="1:9">
      <c r="A6718" s="66"/>
      <c r="C6718" s="66">
        <v>8116</v>
      </c>
      <c r="D6718" s="2" t="s">
        <v>55</v>
      </c>
      <c r="E6718" s="21" t="s">
        <v>1152</v>
      </c>
      <c r="F6718" s="69" t="s">
        <v>56</v>
      </c>
      <c r="G6718" s="3">
        <v>17</v>
      </c>
      <c r="H6718" s="3">
        <v>2218</v>
      </c>
      <c r="I6718" s="10" t="str">
        <f t="shared" si="104"/>
        <v>08116</v>
      </c>
    </row>
    <row r="6719" spans="1:9">
      <c r="A6719" s="66"/>
      <c r="C6719" s="66">
        <v>8116</v>
      </c>
      <c r="D6719" s="2" t="s">
        <v>57</v>
      </c>
      <c r="E6719" s="21" t="s">
        <v>1152</v>
      </c>
      <c r="F6719" s="69" t="s">
        <v>58</v>
      </c>
      <c r="G6719" s="3">
        <v>45</v>
      </c>
      <c r="H6719" s="3">
        <v>6020</v>
      </c>
      <c r="I6719" s="10" t="str">
        <f t="shared" si="104"/>
        <v>08116</v>
      </c>
    </row>
    <row r="6720" spans="1:9">
      <c r="A6720" s="66"/>
      <c r="C6720" s="66">
        <v>8116</v>
      </c>
      <c r="D6720" s="2" t="s">
        <v>59</v>
      </c>
      <c r="E6720" s="21" t="s">
        <v>1152</v>
      </c>
      <c r="F6720" s="69" t="s">
        <v>60</v>
      </c>
      <c r="G6720" s="3">
        <v>101</v>
      </c>
      <c r="H6720" s="3">
        <v>22398</v>
      </c>
      <c r="I6720" s="10" t="str">
        <f t="shared" si="104"/>
        <v>08116</v>
      </c>
    </row>
    <row r="6721" spans="1:9">
      <c r="A6721" s="66"/>
      <c r="C6721" s="66">
        <v>8116</v>
      </c>
      <c r="D6721" s="2" t="s">
        <v>61</v>
      </c>
      <c r="E6721" s="20" t="s">
        <v>1151</v>
      </c>
      <c r="F6721" s="69" t="s">
        <v>62</v>
      </c>
      <c r="G6721" s="3">
        <v>14</v>
      </c>
      <c r="H6721" s="3">
        <v>12342</v>
      </c>
      <c r="I6721" s="10" t="str">
        <f t="shared" si="104"/>
        <v>08116</v>
      </c>
    </row>
    <row r="6722" spans="1:9">
      <c r="A6722" s="66"/>
      <c r="C6722" s="66">
        <v>8116</v>
      </c>
      <c r="D6722" s="2" t="s">
        <v>63</v>
      </c>
      <c r="E6722" s="20" t="s">
        <v>1151</v>
      </c>
      <c r="F6722" s="69" t="s">
        <v>64</v>
      </c>
      <c r="G6722" s="3">
        <v>2</v>
      </c>
      <c r="H6722" s="3"/>
      <c r="I6722" s="10" t="str">
        <f t="shared" si="104"/>
        <v>08116</v>
      </c>
    </row>
    <row r="6723" spans="1:9">
      <c r="A6723" s="66"/>
      <c r="C6723" s="66">
        <v>8116</v>
      </c>
      <c r="D6723" s="2" t="s">
        <v>65</v>
      </c>
      <c r="E6723" s="19" t="s">
        <v>1150</v>
      </c>
      <c r="F6723" s="69" t="s">
        <v>66</v>
      </c>
      <c r="G6723" s="3">
        <v>4</v>
      </c>
      <c r="H6723" s="3"/>
      <c r="I6723" s="10" t="str">
        <f t="shared" si="104"/>
        <v>08116</v>
      </c>
    </row>
    <row r="6724" spans="1:9">
      <c r="A6724" s="66"/>
      <c r="C6724" s="66">
        <v>8116</v>
      </c>
      <c r="D6724" s="2" t="s">
        <v>67</v>
      </c>
      <c r="E6724" s="22" t="s">
        <v>1153</v>
      </c>
      <c r="F6724" s="69" t="s">
        <v>68</v>
      </c>
      <c r="G6724" s="3">
        <v>7</v>
      </c>
      <c r="H6724" s="3">
        <v>932</v>
      </c>
      <c r="I6724" s="10" t="str">
        <f t="shared" si="104"/>
        <v>08116</v>
      </c>
    </row>
    <row r="6725" spans="1:9">
      <c r="A6725" s="66"/>
      <c r="C6725" s="66">
        <v>8116</v>
      </c>
      <c r="D6725" s="2" t="s">
        <v>69</v>
      </c>
      <c r="E6725" s="21" t="s">
        <v>1152</v>
      </c>
      <c r="F6725" s="69" t="s">
        <v>70</v>
      </c>
      <c r="G6725" s="3">
        <v>18</v>
      </c>
      <c r="H6725" s="3">
        <v>1004</v>
      </c>
      <c r="I6725" s="10" t="str">
        <f t="shared" si="104"/>
        <v>08116</v>
      </c>
    </row>
    <row r="6726" spans="1:9">
      <c r="A6726" s="66"/>
      <c r="C6726" s="66">
        <v>8116</v>
      </c>
      <c r="E6726" s="71"/>
      <c r="F6726" s="69" t="s">
        <v>71</v>
      </c>
      <c r="G6726" s="3">
        <v>413</v>
      </c>
      <c r="H6726" s="3">
        <v>62864</v>
      </c>
      <c r="I6726" s="10" t="str">
        <f t="shared" si="104"/>
        <v>08116</v>
      </c>
    </row>
    <row r="6727" spans="1:9">
      <c r="A6727" s="65" t="s">
        <v>489</v>
      </c>
      <c r="B6727" s="2" t="s">
        <v>490</v>
      </c>
      <c r="C6727" s="65">
        <v>8117</v>
      </c>
      <c r="D6727" s="2" t="s">
        <v>9</v>
      </c>
      <c r="E6727" s="14" t="s">
        <v>1144</v>
      </c>
      <c r="F6727" s="69" t="s">
        <v>10</v>
      </c>
      <c r="G6727" s="3">
        <v>2</v>
      </c>
      <c r="H6727" s="3"/>
      <c r="I6727" s="10" t="str">
        <f t="shared" si="104"/>
        <v>08117</v>
      </c>
    </row>
    <row r="6728" spans="1:9">
      <c r="A6728" s="66"/>
      <c r="C6728" s="66">
        <v>8117</v>
      </c>
      <c r="D6728" s="2" t="s">
        <v>11</v>
      </c>
      <c r="E6728" s="14" t="s">
        <v>1144</v>
      </c>
      <c r="F6728" s="69" t="s">
        <v>12</v>
      </c>
      <c r="G6728" s="3"/>
      <c r="H6728" s="3"/>
      <c r="I6728" s="10" t="str">
        <f t="shared" si="104"/>
        <v>08117</v>
      </c>
    </row>
    <row r="6729" spans="1:9">
      <c r="A6729" s="66"/>
      <c r="C6729" s="66">
        <v>8117</v>
      </c>
      <c r="D6729" s="2" t="s">
        <v>13</v>
      </c>
      <c r="E6729" s="14" t="s">
        <v>1144</v>
      </c>
      <c r="F6729" s="69" t="s">
        <v>14</v>
      </c>
      <c r="G6729" s="3"/>
      <c r="H6729" s="3"/>
      <c r="I6729" s="10" t="str">
        <f t="shared" ref="I6729:I6792" si="105">IF(A6729="",I6728,A6729)</f>
        <v>08117</v>
      </c>
    </row>
    <row r="6730" spans="1:9">
      <c r="A6730" s="66"/>
      <c r="C6730" s="66">
        <v>8117</v>
      </c>
      <c r="D6730" s="2" t="s">
        <v>15</v>
      </c>
      <c r="E6730" s="15" t="s">
        <v>1145</v>
      </c>
      <c r="F6730" s="69" t="s">
        <v>16</v>
      </c>
      <c r="G6730" s="3"/>
      <c r="H6730" s="3"/>
      <c r="I6730" s="10" t="str">
        <f t="shared" si="105"/>
        <v>08117</v>
      </c>
    </row>
    <row r="6731" spans="1:9">
      <c r="A6731" s="66"/>
      <c r="C6731" s="66">
        <v>8117</v>
      </c>
      <c r="D6731" s="2" t="s">
        <v>17</v>
      </c>
      <c r="E6731" s="14" t="s">
        <v>1144</v>
      </c>
      <c r="F6731" s="69" t="s">
        <v>18</v>
      </c>
      <c r="G6731" s="3">
        <v>2</v>
      </c>
      <c r="H6731" s="3"/>
      <c r="I6731" s="10" t="str">
        <f t="shared" si="105"/>
        <v>08117</v>
      </c>
    </row>
    <row r="6732" spans="1:9">
      <c r="A6732" s="66"/>
      <c r="C6732" s="66">
        <v>8117</v>
      </c>
      <c r="D6732" s="2" t="s">
        <v>19</v>
      </c>
      <c r="E6732" s="14" t="s">
        <v>1144</v>
      </c>
      <c r="F6732" s="69" t="s">
        <v>20</v>
      </c>
      <c r="G6732" s="3"/>
      <c r="H6732" s="3"/>
      <c r="I6732" s="10" t="str">
        <f t="shared" si="105"/>
        <v>08117</v>
      </c>
    </row>
    <row r="6733" spans="1:9">
      <c r="A6733" s="66"/>
      <c r="C6733" s="66">
        <v>8117</v>
      </c>
      <c r="D6733" s="2" t="s">
        <v>21</v>
      </c>
      <c r="E6733" s="4"/>
      <c r="F6733" s="69" t="s">
        <v>22</v>
      </c>
      <c r="G6733" s="3">
        <v>238</v>
      </c>
      <c r="H6733" s="3"/>
      <c r="I6733" s="10" t="str">
        <f t="shared" si="105"/>
        <v>08117</v>
      </c>
    </row>
    <row r="6734" spans="1:9">
      <c r="A6734" s="66"/>
      <c r="C6734" s="66">
        <v>8117</v>
      </c>
      <c r="D6734" s="2" t="s">
        <v>23</v>
      </c>
      <c r="E6734" s="17" t="s">
        <v>1147</v>
      </c>
      <c r="F6734" s="69" t="s">
        <v>24</v>
      </c>
      <c r="G6734" s="3">
        <v>19</v>
      </c>
      <c r="H6734" s="3">
        <v>1231</v>
      </c>
      <c r="I6734" s="10" t="str">
        <f t="shared" si="105"/>
        <v>08117</v>
      </c>
    </row>
    <row r="6735" spans="1:9">
      <c r="A6735" s="66"/>
      <c r="C6735" s="66">
        <v>8117</v>
      </c>
      <c r="D6735" s="2" t="s">
        <v>25</v>
      </c>
      <c r="E6735" s="17" t="s">
        <v>1147</v>
      </c>
      <c r="F6735" s="69" t="s">
        <v>26</v>
      </c>
      <c r="G6735" s="3">
        <v>4</v>
      </c>
      <c r="H6735" s="3">
        <v>283</v>
      </c>
      <c r="I6735" s="10" t="str">
        <f t="shared" si="105"/>
        <v>08117</v>
      </c>
    </row>
    <row r="6736" spans="1:9">
      <c r="A6736" s="66"/>
      <c r="C6736" s="66">
        <v>8117</v>
      </c>
      <c r="D6736" s="2" t="s">
        <v>27</v>
      </c>
      <c r="E6736" s="17" t="s">
        <v>1147</v>
      </c>
      <c r="F6736" s="69" t="s">
        <v>28</v>
      </c>
      <c r="G6736" s="3"/>
      <c r="H6736" s="3"/>
      <c r="I6736" s="10" t="str">
        <f t="shared" si="105"/>
        <v>08117</v>
      </c>
    </row>
    <row r="6737" spans="1:9">
      <c r="A6737" s="66"/>
      <c r="C6737" s="66">
        <v>8117</v>
      </c>
      <c r="D6737" s="2" t="s">
        <v>29</v>
      </c>
      <c r="E6737" s="18" t="s">
        <v>1148</v>
      </c>
      <c r="F6737" s="69" t="s">
        <v>30</v>
      </c>
      <c r="G6737" s="3">
        <v>4</v>
      </c>
      <c r="H6737" s="3">
        <v>115</v>
      </c>
      <c r="I6737" s="10" t="str">
        <f t="shared" si="105"/>
        <v>08117</v>
      </c>
    </row>
    <row r="6738" spans="1:9">
      <c r="A6738" s="66"/>
      <c r="C6738" s="66">
        <v>8117</v>
      </c>
      <c r="D6738" s="2" t="s">
        <v>31</v>
      </c>
      <c r="E6738" s="18" t="s">
        <v>1148</v>
      </c>
      <c r="F6738" s="69" t="s">
        <v>32</v>
      </c>
      <c r="G6738" s="3">
        <v>1</v>
      </c>
      <c r="H6738" s="3"/>
      <c r="I6738" s="10" t="str">
        <f t="shared" si="105"/>
        <v>08117</v>
      </c>
    </row>
    <row r="6739" spans="1:9">
      <c r="A6739" s="66"/>
      <c r="C6739" s="66">
        <v>8117</v>
      </c>
      <c r="D6739" s="2" t="s">
        <v>33</v>
      </c>
      <c r="E6739" s="18" t="s">
        <v>1148</v>
      </c>
      <c r="F6739" s="69" t="s">
        <v>34</v>
      </c>
      <c r="G6739" s="3">
        <v>1</v>
      </c>
      <c r="H6739" s="3"/>
      <c r="I6739" s="10" t="str">
        <f t="shared" si="105"/>
        <v>08117</v>
      </c>
    </row>
    <row r="6740" spans="1:9">
      <c r="A6740" s="66"/>
      <c r="C6740" s="66">
        <v>8117</v>
      </c>
      <c r="D6740" s="2" t="s">
        <v>35</v>
      </c>
      <c r="E6740" s="19" t="s">
        <v>1150</v>
      </c>
      <c r="F6740" s="69" t="s">
        <v>36</v>
      </c>
      <c r="G6740" s="3">
        <v>6</v>
      </c>
      <c r="H6740" s="3">
        <v>180</v>
      </c>
      <c r="I6740" s="10" t="str">
        <f t="shared" si="105"/>
        <v>08117</v>
      </c>
    </row>
    <row r="6741" spans="1:9">
      <c r="A6741" s="66"/>
      <c r="C6741" s="66">
        <v>8117</v>
      </c>
      <c r="D6741" s="2" t="s">
        <v>37</v>
      </c>
      <c r="E6741" s="23" t="s">
        <v>1149</v>
      </c>
      <c r="F6741" s="69" t="s">
        <v>38</v>
      </c>
      <c r="G6741" s="3">
        <v>2</v>
      </c>
      <c r="H6741" s="3"/>
      <c r="I6741" s="10" t="str">
        <f t="shared" si="105"/>
        <v>08117</v>
      </c>
    </row>
    <row r="6742" spans="1:9">
      <c r="A6742" s="66"/>
      <c r="C6742" s="66">
        <v>8117</v>
      </c>
      <c r="D6742" s="2" t="s">
        <v>39</v>
      </c>
      <c r="E6742" s="23" t="s">
        <v>1149</v>
      </c>
      <c r="F6742" s="69" t="s">
        <v>40</v>
      </c>
      <c r="G6742" s="3">
        <v>3</v>
      </c>
      <c r="H6742" s="3">
        <v>166</v>
      </c>
      <c r="I6742" s="10" t="str">
        <f t="shared" si="105"/>
        <v>08117</v>
      </c>
    </row>
    <row r="6743" spans="1:9">
      <c r="A6743" s="66"/>
      <c r="C6743" s="66">
        <v>8117</v>
      </c>
      <c r="D6743" s="2" t="s">
        <v>41</v>
      </c>
      <c r="E6743" s="16" t="s">
        <v>1146</v>
      </c>
      <c r="F6743" s="69" t="s">
        <v>42</v>
      </c>
      <c r="G6743" s="3">
        <v>1</v>
      </c>
      <c r="H6743" s="3"/>
      <c r="I6743" s="10" t="str">
        <f t="shared" si="105"/>
        <v>08117</v>
      </c>
    </row>
    <row r="6744" spans="1:9">
      <c r="A6744" s="66"/>
      <c r="C6744" s="66">
        <v>8117</v>
      </c>
      <c r="D6744" s="2" t="s">
        <v>43</v>
      </c>
      <c r="E6744" s="16" t="s">
        <v>1146</v>
      </c>
      <c r="F6744" s="69" t="s">
        <v>44</v>
      </c>
      <c r="G6744" s="3">
        <v>7</v>
      </c>
      <c r="H6744" s="3">
        <v>2229</v>
      </c>
      <c r="I6744" s="10" t="str">
        <f t="shared" si="105"/>
        <v>08117</v>
      </c>
    </row>
    <row r="6745" spans="1:9">
      <c r="A6745" s="66"/>
      <c r="C6745" s="66">
        <v>8117</v>
      </c>
      <c r="D6745" s="2" t="s">
        <v>45</v>
      </c>
      <c r="E6745" s="16" t="s">
        <v>1146</v>
      </c>
      <c r="F6745" s="69" t="s">
        <v>46</v>
      </c>
      <c r="G6745" s="3">
        <v>1</v>
      </c>
      <c r="H6745" s="3"/>
      <c r="I6745" s="10" t="str">
        <f t="shared" si="105"/>
        <v>08117</v>
      </c>
    </row>
    <row r="6746" spans="1:9">
      <c r="A6746" s="66"/>
      <c r="C6746" s="66">
        <v>8117</v>
      </c>
      <c r="D6746" s="2" t="s">
        <v>47</v>
      </c>
      <c r="E6746" s="16" t="s">
        <v>1146</v>
      </c>
      <c r="F6746" s="69" t="s">
        <v>48</v>
      </c>
      <c r="G6746" s="3">
        <v>12</v>
      </c>
      <c r="H6746" s="3">
        <v>1140</v>
      </c>
      <c r="I6746" s="10" t="str">
        <f t="shared" si="105"/>
        <v>08117</v>
      </c>
    </row>
    <row r="6747" spans="1:9">
      <c r="A6747" s="66"/>
      <c r="C6747" s="66">
        <v>8117</v>
      </c>
      <c r="D6747" s="2" t="s">
        <v>49</v>
      </c>
      <c r="E6747" s="14" t="s">
        <v>1144</v>
      </c>
      <c r="F6747" s="69" t="s">
        <v>50</v>
      </c>
      <c r="G6747" s="3">
        <v>5</v>
      </c>
      <c r="H6747" s="3">
        <v>208</v>
      </c>
      <c r="I6747" s="10" t="str">
        <f t="shared" si="105"/>
        <v>08117</v>
      </c>
    </row>
    <row r="6748" spans="1:9">
      <c r="A6748" s="66"/>
      <c r="C6748" s="66">
        <v>8117</v>
      </c>
      <c r="D6748" s="2" t="s">
        <v>51</v>
      </c>
      <c r="E6748" s="15" t="s">
        <v>1145</v>
      </c>
      <c r="F6748" s="69" t="s">
        <v>52</v>
      </c>
      <c r="G6748" s="3">
        <v>6</v>
      </c>
      <c r="H6748" s="3">
        <v>499</v>
      </c>
      <c r="I6748" s="10" t="str">
        <f t="shared" si="105"/>
        <v>08117</v>
      </c>
    </row>
    <row r="6749" spans="1:9">
      <c r="A6749" s="66"/>
      <c r="C6749" s="66">
        <v>8117</v>
      </c>
      <c r="D6749" s="2" t="s">
        <v>53</v>
      </c>
      <c r="E6749" s="15" t="s">
        <v>1145</v>
      </c>
      <c r="F6749" s="69" t="s">
        <v>54</v>
      </c>
      <c r="G6749" s="3">
        <v>56</v>
      </c>
      <c r="H6749" s="3">
        <v>4280</v>
      </c>
      <c r="I6749" s="10" t="str">
        <f t="shared" si="105"/>
        <v>08117</v>
      </c>
    </row>
    <row r="6750" spans="1:9">
      <c r="A6750" s="66"/>
      <c r="C6750" s="66">
        <v>8117</v>
      </c>
      <c r="D6750" s="2" t="s">
        <v>55</v>
      </c>
      <c r="E6750" s="21" t="s">
        <v>1152</v>
      </c>
      <c r="F6750" s="69" t="s">
        <v>56</v>
      </c>
      <c r="G6750" s="3">
        <v>8</v>
      </c>
      <c r="H6750" s="3">
        <v>386</v>
      </c>
      <c r="I6750" s="10" t="str">
        <f t="shared" si="105"/>
        <v>08117</v>
      </c>
    </row>
    <row r="6751" spans="1:9">
      <c r="A6751" s="66"/>
      <c r="C6751" s="66">
        <v>8117</v>
      </c>
      <c r="D6751" s="2" t="s">
        <v>57</v>
      </c>
      <c r="E6751" s="21" t="s">
        <v>1152</v>
      </c>
      <c r="F6751" s="69" t="s">
        <v>58</v>
      </c>
      <c r="G6751" s="3">
        <v>17</v>
      </c>
      <c r="H6751" s="3">
        <v>2413</v>
      </c>
      <c r="I6751" s="10" t="str">
        <f t="shared" si="105"/>
        <v>08117</v>
      </c>
    </row>
    <row r="6752" spans="1:9">
      <c r="A6752" s="66"/>
      <c r="C6752" s="66">
        <v>8117</v>
      </c>
      <c r="D6752" s="2" t="s">
        <v>59</v>
      </c>
      <c r="E6752" s="21" t="s">
        <v>1152</v>
      </c>
      <c r="F6752" s="69" t="s">
        <v>60</v>
      </c>
      <c r="G6752" s="3">
        <v>54</v>
      </c>
      <c r="H6752" s="3">
        <v>9997</v>
      </c>
      <c r="I6752" s="10" t="str">
        <f t="shared" si="105"/>
        <v>08117</v>
      </c>
    </row>
    <row r="6753" spans="1:9">
      <c r="A6753" s="66"/>
      <c r="C6753" s="66">
        <v>8117</v>
      </c>
      <c r="D6753" s="2" t="s">
        <v>61</v>
      </c>
      <c r="E6753" s="20" t="s">
        <v>1151</v>
      </c>
      <c r="F6753" s="69" t="s">
        <v>62</v>
      </c>
      <c r="G6753" s="3">
        <v>11</v>
      </c>
      <c r="H6753" s="3">
        <v>2644</v>
      </c>
      <c r="I6753" s="10" t="str">
        <f t="shared" si="105"/>
        <v>08117</v>
      </c>
    </row>
    <row r="6754" spans="1:9">
      <c r="A6754" s="66"/>
      <c r="C6754" s="66">
        <v>8117</v>
      </c>
      <c r="D6754" s="2" t="s">
        <v>63</v>
      </c>
      <c r="E6754" s="20" t="s">
        <v>1151</v>
      </c>
      <c r="F6754" s="69" t="s">
        <v>64</v>
      </c>
      <c r="G6754" s="3"/>
      <c r="H6754" s="3"/>
      <c r="I6754" s="10" t="str">
        <f t="shared" si="105"/>
        <v>08117</v>
      </c>
    </row>
    <row r="6755" spans="1:9">
      <c r="A6755" s="66"/>
      <c r="C6755" s="66">
        <v>8117</v>
      </c>
      <c r="D6755" s="2" t="s">
        <v>65</v>
      </c>
      <c r="E6755" s="19" t="s">
        <v>1150</v>
      </c>
      <c r="F6755" s="69" t="s">
        <v>66</v>
      </c>
      <c r="G6755" s="3">
        <v>4</v>
      </c>
      <c r="H6755" s="3">
        <v>195</v>
      </c>
      <c r="I6755" s="10" t="str">
        <f t="shared" si="105"/>
        <v>08117</v>
      </c>
    </row>
    <row r="6756" spans="1:9">
      <c r="A6756" s="66"/>
      <c r="C6756" s="66">
        <v>8117</v>
      </c>
      <c r="D6756" s="2" t="s">
        <v>67</v>
      </c>
      <c r="E6756" s="22" t="s">
        <v>1153</v>
      </c>
      <c r="F6756" s="69" t="s">
        <v>68</v>
      </c>
      <c r="G6756" s="3">
        <v>10</v>
      </c>
      <c r="H6756" s="3">
        <v>1358</v>
      </c>
      <c r="I6756" s="10" t="str">
        <f t="shared" si="105"/>
        <v>08117</v>
      </c>
    </row>
    <row r="6757" spans="1:9">
      <c r="A6757" s="66"/>
      <c r="C6757" s="66">
        <v>8117</v>
      </c>
      <c r="D6757" s="2" t="s">
        <v>69</v>
      </c>
      <c r="E6757" s="21" t="s">
        <v>1152</v>
      </c>
      <c r="F6757" s="69" t="s">
        <v>70</v>
      </c>
      <c r="G6757" s="3">
        <v>6</v>
      </c>
      <c r="H6757" s="3">
        <v>432</v>
      </c>
      <c r="I6757" s="10" t="str">
        <f t="shared" si="105"/>
        <v>08117</v>
      </c>
    </row>
    <row r="6758" spans="1:9">
      <c r="A6758" s="66"/>
      <c r="C6758" s="66">
        <v>8117</v>
      </c>
      <c r="E6758" s="71"/>
      <c r="F6758" s="69" t="s">
        <v>71</v>
      </c>
      <c r="G6758" s="3">
        <v>240</v>
      </c>
      <c r="H6758" s="3">
        <v>28328</v>
      </c>
      <c r="I6758" s="10" t="str">
        <f t="shared" si="105"/>
        <v>08117</v>
      </c>
    </row>
    <row r="6759" spans="1:9">
      <c r="A6759" s="65" t="s">
        <v>491</v>
      </c>
      <c r="B6759" s="2" t="s">
        <v>492</v>
      </c>
      <c r="C6759" s="65">
        <v>8118</v>
      </c>
      <c r="D6759" s="2" t="s">
        <v>9</v>
      </c>
      <c r="E6759" s="14" t="s">
        <v>1144</v>
      </c>
      <c r="F6759" s="69" t="s">
        <v>10</v>
      </c>
      <c r="G6759" s="3">
        <v>6</v>
      </c>
      <c r="H6759" s="3">
        <v>203</v>
      </c>
      <c r="I6759" s="10" t="str">
        <f t="shared" si="105"/>
        <v>08118</v>
      </c>
    </row>
    <row r="6760" spans="1:9">
      <c r="A6760" s="66"/>
      <c r="C6760" s="66">
        <v>8118</v>
      </c>
      <c r="D6760" s="2" t="s">
        <v>11</v>
      </c>
      <c r="E6760" s="14" t="s">
        <v>1144</v>
      </c>
      <c r="F6760" s="69" t="s">
        <v>12</v>
      </c>
      <c r="G6760" s="3"/>
      <c r="H6760" s="3"/>
      <c r="I6760" s="10" t="str">
        <f t="shared" si="105"/>
        <v>08118</v>
      </c>
    </row>
    <row r="6761" spans="1:9">
      <c r="A6761" s="66"/>
      <c r="C6761" s="66">
        <v>8118</v>
      </c>
      <c r="D6761" s="2" t="s">
        <v>13</v>
      </c>
      <c r="E6761" s="14" t="s">
        <v>1144</v>
      </c>
      <c r="F6761" s="69" t="s">
        <v>14</v>
      </c>
      <c r="G6761" s="3"/>
      <c r="H6761" s="3"/>
      <c r="I6761" s="10" t="str">
        <f t="shared" si="105"/>
        <v>08118</v>
      </c>
    </row>
    <row r="6762" spans="1:9">
      <c r="A6762" s="66"/>
      <c r="C6762" s="66">
        <v>8118</v>
      </c>
      <c r="D6762" s="2" t="s">
        <v>15</v>
      </c>
      <c r="E6762" s="15" t="s">
        <v>1145</v>
      </c>
      <c r="F6762" s="69" t="s">
        <v>16</v>
      </c>
      <c r="G6762" s="3"/>
      <c r="H6762" s="3"/>
      <c r="I6762" s="10" t="str">
        <f t="shared" si="105"/>
        <v>08118</v>
      </c>
    </row>
    <row r="6763" spans="1:9">
      <c r="A6763" s="66"/>
      <c r="C6763" s="66">
        <v>8118</v>
      </c>
      <c r="D6763" s="2" t="s">
        <v>17</v>
      </c>
      <c r="E6763" s="14" t="s">
        <v>1144</v>
      </c>
      <c r="F6763" s="69" t="s">
        <v>18</v>
      </c>
      <c r="G6763" s="3">
        <v>6</v>
      </c>
      <c r="H6763" s="3">
        <v>203</v>
      </c>
      <c r="I6763" s="10" t="str">
        <f t="shared" si="105"/>
        <v>08118</v>
      </c>
    </row>
    <row r="6764" spans="1:9">
      <c r="A6764" s="66"/>
      <c r="C6764" s="66">
        <v>8118</v>
      </c>
      <c r="D6764" s="2" t="s">
        <v>19</v>
      </c>
      <c r="E6764" s="14" t="s">
        <v>1144</v>
      </c>
      <c r="F6764" s="69" t="s">
        <v>20</v>
      </c>
      <c r="G6764" s="3"/>
      <c r="H6764" s="3"/>
      <c r="I6764" s="10" t="str">
        <f t="shared" si="105"/>
        <v>08118</v>
      </c>
    </row>
    <row r="6765" spans="1:9">
      <c r="A6765" s="66"/>
      <c r="C6765" s="66">
        <v>8118</v>
      </c>
      <c r="D6765" s="2" t="s">
        <v>21</v>
      </c>
      <c r="E6765" s="4"/>
      <c r="F6765" s="69" t="s">
        <v>22</v>
      </c>
      <c r="G6765" s="3">
        <v>367</v>
      </c>
      <c r="H6765" s="3">
        <v>59206</v>
      </c>
      <c r="I6765" s="10" t="str">
        <f t="shared" si="105"/>
        <v>08118</v>
      </c>
    </row>
    <row r="6766" spans="1:9">
      <c r="A6766" s="66"/>
      <c r="C6766" s="66">
        <v>8118</v>
      </c>
      <c r="D6766" s="2" t="s">
        <v>23</v>
      </c>
      <c r="E6766" s="17" t="s">
        <v>1147</v>
      </c>
      <c r="F6766" s="69" t="s">
        <v>24</v>
      </c>
      <c r="G6766" s="3">
        <v>34</v>
      </c>
      <c r="H6766" s="3">
        <v>3392</v>
      </c>
      <c r="I6766" s="10" t="str">
        <f t="shared" si="105"/>
        <v>08118</v>
      </c>
    </row>
    <row r="6767" spans="1:9">
      <c r="A6767" s="66"/>
      <c r="C6767" s="66">
        <v>8118</v>
      </c>
      <c r="D6767" s="2" t="s">
        <v>25</v>
      </c>
      <c r="E6767" s="17" t="s">
        <v>1147</v>
      </c>
      <c r="F6767" s="69" t="s">
        <v>26</v>
      </c>
      <c r="G6767" s="3">
        <v>3</v>
      </c>
      <c r="H6767" s="3">
        <v>306</v>
      </c>
      <c r="I6767" s="10" t="str">
        <f t="shared" si="105"/>
        <v>08118</v>
      </c>
    </row>
    <row r="6768" spans="1:9">
      <c r="A6768" s="66"/>
      <c r="C6768" s="66">
        <v>8118</v>
      </c>
      <c r="D6768" s="2" t="s">
        <v>27</v>
      </c>
      <c r="E6768" s="17" t="s">
        <v>1147</v>
      </c>
      <c r="F6768" s="69" t="s">
        <v>28</v>
      </c>
      <c r="G6768" s="3"/>
      <c r="H6768" s="3"/>
      <c r="I6768" s="10" t="str">
        <f t="shared" si="105"/>
        <v>08118</v>
      </c>
    </row>
    <row r="6769" spans="1:9">
      <c r="A6769" s="66"/>
      <c r="C6769" s="66">
        <v>8118</v>
      </c>
      <c r="D6769" s="2" t="s">
        <v>29</v>
      </c>
      <c r="E6769" s="18" t="s">
        <v>1148</v>
      </c>
      <c r="F6769" s="69" t="s">
        <v>30</v>
      </c>
      <c r="G6769" s="3">
        <v>2</v>
      </c>
      <c r="H6769" s="3"/>
      <c r="I6769" s="10" t="str">
        <f t="shared" si="105"/>
        <v>08118</v>
      </c>
    </row>
    <row r="6770" spans="1:9">
      <c r="A6770" s="66"/>
      <c r="C6770" s="66">
        <v>8118</v>
      </c>
      <c r="D6770" s="2" t="s">
        <v>31</v>
      </c>
      <c r="E6770" s="18" t="s">
        <v>1148</v>
      </c>
      <c r="F6770" s="69" t="s">
        <v>32</v>
      </c>
      <c r="G6770" s="3">
        <v>3</v>
      </c>
      <c r="H6770" s="3"/>
      <c r="I6770" s="10" t="str">
        <f t="shared" si="105"/>
        <v>08118</v>
      </c>
    </row>
    <row r="6771" spans="1:9">
      <c r="A6771" s="66"/>
      <c r="C6771" s="66">
        <v>8118</v>
      </c>
      <c r="D6771" s="2" t="s">
        <v>33</v>
      </c>
      <c r="E6771" s="18" t="s">
        <v>1148</v>
      </c>
      <c r="F6771" s="69" t="s">
        <v>34</v>
      </c>
      <c r="G6771" s="3">
        <v>3</v>
      </c>
      <c r="H6771" s="3"/>
      <c r="I6771" s="10" t="str">
        <f t="shared" si="105"/>
        <v>08118</v>
      </c>
    </row>
    <row r="6772" spans="1:9">
      <c r="A6772" s="66"/>
      <c r="C6772" s="66">
        <v>8118</v>
      </c>
      <c r="D6772" s="2" t="s">
        <v>35</v>
      </c>
      <c r="E6772" s="19" t="s">
        <v>1150</v>
      </c>
      <c r="F6772" s="69" t="s">
        <v>36</v>
      </c>
      <c r="G6772" s="3">
        <v>3</v>
      </c>
      <c r="H6772" s="3">
        <v>194</v>
      </c>
      <c r="I6772" s="10" t="str">
        <f t="shared" si="105"/>
        <v>08118</v>
      </c>
    </row>
    <row r="6773" spans="1:9">
      <c r="A6773" s="66"/>
      <c r="C6773" s="66">
        <v>8118</v>
      </c>
      <c r="D6773" s="2" t="s">
        <v>37</v>
      </c>
      <c r="E6773" s="23" t="s">
        <v>1149</v>
      </c>
      <c r="F6773" s="69" t="s">
        <v>38</v>
      </c>
      <c r="G6773" s="3">
        <v>6</v>
      </c>
      <c r="H6773" s="3">
        <v>639</v>
      </c>
      <c r="I6773" s="10" t="str">
        <f t="shared" si="105"/>
        <v>08118</v>
      </c>
    </row>
    <row r="6774" spans="1:9">
      <c r="A6774" s="66"/>
      <c r="C6774" s="66">
        <v>8118</v>
      </c>
      <c r="D6774" s="2" t="s">
        <v>39</v>
      </c>
      <c r="E6774" s="23" t="s">
        <v>1149</v>
      </c>
      <c r="F6774" s="69" t="s">
        <v>40</v>
      </c>
      <c r="G6774" s="3">
        <v>9</v>
      </c>
      <c r="H6774" s="3">
        <v>508</v>
      </c>
      <c r="I6774" s="10" t="str">
        <f t="shared" si="105"/>
        <v>08118</v>
      </c>
    </row>
    <row r="6775" spans="1:9">
      <c r="A6775" s="66"/>
      <c r="C6775" s="66">
        <v>8118</v>
      </c>
      <c r="D6775" s="2" t="s">
        <v>41</v>
      </c>
      <c r="E6775" s="16" t="s">
        <v>1146</v>
      </c>
      <c r="F6775" s="69" t="s">
        <v>42</v>
      </c>
      <c r="G6775" s="3"/>
      <c r="H6775" s="3"/>
      <c r="I6775" s="10" t="str">
        <f t="shared" si="105"/>
        <v>08118</v>
      </c>
    </row>
    <row r="6776" spans="1:9">
      <c r="A6776" s="66"/>
      <c r="C6776" s="66">
        <v>8118</v>
      </c>
      <c r="D6776" s="2" t="s">
        <v>43</v>
      </c>
      <c r="E6776" s="16" t="s">
        <v>1146</v>
      </c>
      <c r="F6776" s="69" t="s">
        <v>44</v>
      </c>
      <c r="G6776" s="3">
        <v>17</v>
      </c>
      <c r="H6776" s="3">
        <v>1680</v>
      </c>
      <c r="I6776" s="10" t="str">
        <f t="shared" si="105"/>
        <v>08118</v>
      </c>
    </row>
    <row r="6777" spans="1:9">
      <c r="A6777" s="66"/>
      <c r="C6777" s="66">
        <v>8118</v>
      </c>
      <c r="D6777" s="2" t="s">
        <v>45</v>
      </c>
      <c r="E6777" s="16" t="s">
        <v>1146</v>
      </c>
      <c r="F6777" s="69" t="s">
        <v>46</v>
      </c>
      <c r="G6777" s="3"/>
      <c r="H6777" s="3"/>
      <c r="I6777" s="10" t="str">
        <f t="shared" si="105"/>
        <v>08118</v>
      </c>
    </row>
    <row r="6778" spans="1:9">
      <c r="A6778" s="66"/>
      <c r="C6778" s="66">
        <v>8118</v>
      </c>
      <c r="D6778" s="2" t="s">
        <v>47</v>
      </c>
      <c r="E6778" s="16" t="s">
        <v>1146</v>
      </c>
      <c r="F6778" s="69" t="s">
        <v>48</v>
      </c>
      <c r="G6778" s="3">
        <v>27</v>
      </c>
      <c r="H6778" s="3">
        <v>2921</v>
      </c>
      <c r="I6778" s="10" t="str">
        <f t="shared" si="105"/>
        <v>08118</v>
      </c>
    </row>
    <row r="6779" spans="1:9">
      <c r="A6779" s="66"/>
      <c r="C6779" s="66">
        <v>8118</v>
      </c>
      <c r="D6779" s="2" t="s">
        <v>49</v>
      </c>
      <c r="E6779" s="14" t="s">
        <v>1144</v>
      </c>
      <c r="F6779" s="69" t="s">
        <v>50</v>
      </c>
      <c r="G6779" s="3">
        <v>13</v>
      </c>
      <c r="H6779" s="3">
        <v>424</v>
      </c>
      <c r="I6779" s="10" t="str">
        <f t="shared" si="105"/>
        <v>08118</v>
      </c>
    </row>
    <row r="6780" spans="1:9">
      <c r="A6780" s="66"/>
      <c r="C6780" s="66">
        <v>8118</v>
      </c>
      <c r="D6780" s="2" t="s">
        <v>51</v>
      </c>
      <c r="E6780" s="15" t="s">
        <v>1145</v>
      </c>
      <c r="F6780" s="69" t="s">
        <v>52</v>
      </c>
      <c r="G6780" s="3">
        <v>5</v>
      </c>
      <c r="H6780" s="3">
        <v>294</v>
      </c>
      <c r="I6780" s="10" t="str">
        <f t="shared" si="105"/>
        <v>08118</v>
      </c>
    </row>
    <row r="6781" spans="1:9">
      <c r="A6781" s="66"/>
      <c r="C6781" s="66">
        <v>8118</v>
      </c>
      <c r="D6781" s="2" t="s">
        <v>53</v>
      </c>
      <c r="E6781" s="15" t="s">
        <v>1145</v>
      </c>
      <c r="F6781" s="69" t="s">
        <v>54</v>
      </c>
      <c r="G6781" s="3">
        <v>73</v>
      </c>
      <c r="H6781" s="3">
        <v>6724</v>
      </c>
      <c r="I6781" s="10" t="str">
        <f t="shared" si="105"/>
        <v>08118</v>
      </c>
    </row>
    <row r="6782" spans="1:9">
      <c r="A6782" s="66"/>
      <c r="C6782" s="66">
        <v>8118</v>
      </c>
      <c r="D6782" s="2" t="s">
        <v>55</v>
      </c>
      <c r="E6782" s="21" t="s">
        <v>1152</v>
      </c>
      <c r="F6782" s="69" t="s">
        <v>56</v>
      </c>
      <c r="G6782" s="3">
        <v>15</v>
      </c>
      <c r="H6782" s="3">
        <v>2103</v>
      </c>
      <c r="I6782" s="10" t="str">
        <f t="shared" si="105"/>
        <v>08118</v>
      </c>
    </row>
    <row r="6783" spans="1:9">
      <c r="A6783" s="66"/>
      <c r="C6783" s="66">
        <v>8118</v>
      </c>
      <c r="D6783" s="2" t="s">
        <v>57</v>
      </c>
      <c r="E6783" s="21" t="s">
        <v>1152</v>
      </c>
      <c r="F6783" s="69" t="s">
        <v>58</v>
      </c>
      <c r="G6783" s="3">
        <v>24</v>
      </c>
      <c r="H6783" s="3">
        <v>2749</v>
      </c>
      <c r="I6783" s="10" t="str">
        <f t="shared" si="105"/>
        <v>08118</v>
      </c>
    </row>
    <row r="6784" spans="1:9">
      <c r="A6784" s="66"/>
      <c r="C6784" s="66">
        <v>8118</v>
      </c>
      <c r="D6784" s="2" t="s">
        <v>59</v>
      </c>
      <c r="E6784" s="21" t="s">
        <v>1152</v>
      </c>
      <c r="F6784" s="69" t="s">
        <v>60</v>
      </c>
      <c r="G6784" s="3">
        <v>73</v>
      </c>
      <c r="H6784" s="3">
        <v>23507</v>
      </c>
      <c r="I6784" s="10" t="str">
        <f t="shared" si="105"/>
        <v>08118</v>
      </c>
    </row>
    <row r="6785" spans="1:9">
      <c r="A6785" s="66"/>
      <c r="C6785" s="66">
        <v>8118</v>
      </c>
      <c r="D6785" s="2" t="s">
        <v>61</v>
      </c>
      <c r="E6785" s="20" t="s">
        <v>1151</v>
      </c>
      <c r="F6785" s="69" t="s">
        <v>62</v>
      </c>
      <c r="G6785" s="3">
        <v>26</v>
      </c>
      <c r="H6785" s="3">
        <v>9591</v>
      </c>
      <c r="I6785" s="10" t="str">
        <f t="shared" si="105"/>
        <v>08118</v>
      </c>
    </row>
    <row r="6786" spans="1:9">
      <c r="A6786" s="66"/>
      <c r="C6786" s="66">
        <v>8118</v>
      </c>
      <c r="D6786" s="2" t="s">
        <v>63</v>
      </c>
      <c r="E6786" s="20" t="s">
        <v>1151</v>
      </c>
      <c r="F6786" s="69" t="s">
        <v>64</v>
      </c>
      <c r="G6786" s="3"/>
      <c r="H6786" s="3"/>
      <c r="I6786" s="10" t="str">
        <f t="shared" si="105"/>
        <v>08118</v>
      </c>
    </row>
    <row r="6787" spans="1:9">
      <c r="A6787" s="66"/>
      <c r="C6787" s="66">
        <v>8118</v>
      </c>
      <c r="D6787" s="2" t="s">
        <v>65</v>
      </c>
      <c r="E6787" s="19" t="s">
        <v>1150</v>
      </c>
      <c r="F6787" s="69" t="s">
        <v>66</v>
      </c>
      <c r="G6787" s="3">
        <v>8</v>
      </c>
      <c r="H6787" s="3">
        <v>499</v>
      </c>
      <c r="I6787" s="10" t="str">
        <f t="shared" si="105"/>
        <v>08118</v>
      </c>
    </row>
    <row r="6788" spans="1:9">
      <c r="A6788" s="66"/>
      <c r="C6788" s="66">
        <v>8118</v>
      </c>
      <c r="D6788" s="2" t="s">
        <v>67</v>
      </c>
      <c r="E6788" s="22" t="s">
        <v>1153</v>
      </c>
      <c r="F6788" s="69" t="s">
        <v>68</v>
      </c>
      <c r="G6788" s="3">
        <v>10</v>
      </c>
      <c r="H6788" s="3">
        <v>1152</v>
      </c>
      <c r="I6788" s="10" t="str">
        <f t="shared" si="105"/>
        <v>08118</v>
      </c>
    </row>
    <row r="6789" spans="1:9">
      <c r="A6789" s="66"/>
      <c r="C6789" s="66">
        <v>8118</v>
      </c>
      <c r="D6789" s="2" t="s">
        <v>69</v>
      </c>
      <c r="E6789" s="21" t="s">
        <v>1152</v>
      </c>
      <c r="F6789" s="69" t="s">
        <v>70</v>
      </c>
      <c r="G6789" s="3">
        <v>13</v>
      </c>
      <c r="H6789" s="3">
        <v>1609</v>
      </c>
      <c r="I6789" s="10" t="str">
        <f t="shared" si="105"/>
        <v>08118</v>
      </c>
    </row>
    <row r="6790" spans="1:9">
      <c r="A6790" s="66"/>
      <c r="C6790" s="66">
        <v>8118</v>
      </c>
      <c r="E6790" s="71"/>
      <c r="F6790" s="69" t="s">
        <v>71</v>
      </c>
      <c r="G6790" s="3">
        <v>373</v>
      </c>
      <c r="H6790" s="3">
        <v>59409</v>
      </c>
      <c r="I6790" s="10" t="str">
        <f t="shared" si="105"/>
        <v>08118</v>
      </c>
    </row>
    <row r="6791" spans="1:9">
      <c r="A6791" s="65" t="s">
        <v>493</v>
      </c>
      <c r="B6791" s="2" t="s">
        <v>494</v>
      </c>
      <c r="C6791" s="65">
        <v>8119</v>
      </c>
      <c r="D6791" s="2" t="s">
        <v>9</v>
      </c>
      <c r="E6791" s="14" t="s">
        <v>1144</v>
      </c>
      <c r="F6791" s="69" t="s">
        <v>10</v>
      </c>
      <c r="G6791" s="3">
        <v>1</v>
      </c>
      <c r="H6791" s="3"/>
      <c r="I6791" s="10" t="str">
        <f t="shared" si="105"/>
        <v>08119</v>
      </c>
    </row>
    <row r="6792" spans="1:9">
      <c r="A6792" s="66"/>
      <c r="C6792" s="66">
        <v>8119</v>
      </c>
      <c r="D6792" s="2" t="s">
        <v>11</v>
      </c>
      <c r="E6792" s="14" t="s">
        <v>1144</v>
      </c>
      <c r="F6792" s="69" t="s">
        <v>12</v>
      </c>
      <c r="G6792" s="3"/>
      <c r="H6792" s="3"/>
      <c r="I6792" s="10" t="str">
        <f t="shared" si="105"/>
        <v>08119</v>
      </c>
    </row>
    <row r="6793" spans="1:9">
      <c r="A6793" s="66"/>
      <c r="C6793" s="66">
        <v>8119</v>
      </c>
      <c r="D6793" s="2" t="s">
        <v>13</v>
      </c>
      <c r="E6793" s="14" t="s">
        <v>1144</v>
      </c>
      <c r="F6793" s="69" t="s">
        <v>14</v>
      </c>
      <c r="G6793" s="3"/>
      <c r="H6793" s="3"/>
      <c r="I6793" s="10" t="str">
        <f t="shared" ref="I6793:I6856" si="106">IF(A6793="",I6792,A6793)</f>
        <v>08119</v>
      </c>
    </row>
    <row r="6794" spans="1:9">
      <c r="A6794" s="66"/>
      <c r="C6794" s="66">
        <v>8119</v>
      </c>
      <c r="D6794" s="2" t="s">
        <v>15</v>
      </c>
      <c r="E6794" s="15" t="s">
        <v>1145</v>
      </c>
      <c r="F6794" s="69" t="s">
        <v>16</v>
      </c>
      <c r="G6794" s="3"/>
      <c r="H6794" s="3"/>
      <c r="I6794" s="10" t="str">
        <f t="shared" si="106"/>
        <v>08119</v>
      </c>
    </row>
    <row r="6795" spans="1:9">
      <c r="A6795" s="66"/>
      <c r="C6795" s="66">
        <v>8119</v>
      </c>
      <c r="D6795" s="2" t="s">
        <v>17</v>
      </c>
      <c r="E6795" s="14" t="s">
        <v>1144</v>
      </c>
      <c r="F6795" s="69" t="s">
        <v>18</v>
      </c>
      <c r="G6795" s="3">
        <v>1</v>
      </c>
      <c r="H6795" s="3"/>
      <c r="I6795" s="10" t="str">
        <f t="shared" si="106"/>
        <v>08119</v>
      </c>
    </row>
    <row r="6796" spans="1:9">
      <c r="A6796" s="66"/>
      <c r="C6796" s="66">
        <v>8119</v>
      </c>
      <c r="D6796" s="2" t="s">
        <v>19</v>
      </c>
      <c r="E6796" s="14" t="s">
        <v>1144</v>
      </c>
      <c r="F6796" s="69" t="s">
        <v>20</v>
      </c>
      <c r="G6796" s="3"/>
      <c r="H6796" s="3"/>
      <c r="I6796" s="10" t="str">
        <f t="shared" si="106"/>
        <v>08119</v>
      </c>
    </row>
    <row r="6797" spans="1:9">
      <c r="A6797" s="66"/>
      <c r="C6797" s="66">
        <v>8119</v>
      </c>
      <c r="D6797" s="2" t="s">
        <v>21</v>
      </c>
      <c r="E6797" s="4"/>
      <c r="F6797" s="69" t="s">
        <v>22</v>
      </c>
      <c r="G6797" s="3">
        <v>325</v>
      </c>
      <c r="H6797" s="3"/>
      <c r="I6797" s="10" t="str">
        <f t="shared" si="106"/>
        <v>08119</v>
      </c>
    </row>
    <row r="6798" spans="1:9">
      <c r="A6798" s="66"/>
      <c r="C6798" s="66">
        <v>8119</v>
      </c>
      <c r="D6798" s="2" t="s">
        <v>23</v>
      </c>
      <c r="E6798" s="17" t="s">
        <v>1147</v>
      </c>
      <c r="F6798" s="69" t="s">
        <v>24</v>
      </c>
      <c r="G6798" s="3">
        <v>42</v>
      </c>
      <c r="H6798" s="3">
        <v>3005</v>
      </c>
      <c r="I6798" s="10" t="str">
        <f t="shared" si="106"/>
        <v>08119</v>
      </c>
    </row>
    <row r="6799" spans="1:9">
      <c r="A6799" s="66"/>
      <c r="C6799" s="66">
        <v>8119</v>
      </c>
      <c r="D6799" s="2" t="s">
        <v>25</v>
      </c>
      <c r="E6799" s="17" t="s">
        <v>1147</v>
      </c>
      <c r="F6799" s="69" t="s">
        <v>26</v>
      </c>
      <c r="G6799" s="3">
        <v>1</v>
      </c>
      <c r="H6799" s="3"/>
      <c r="I6799" s="10" t="str">
        <f t="shared" si="106"/>
        <v>08119</v>
      </c>
    </row>
    <row r="6800" spans="1:9">
      <c r="A6800" s="66"/>
      <c r="C6800" s="66">
        <v>8119</v>
      </c>
      <c r="D6800" s="2" t="s">
        <v>27</v>
      </c>
      <c r="E6800" s="17" t="s">
        <v>1147</v>
      </c>
      <c r="F6800" s="69" t="s">
        <v>28</v>
      </c>
      <c r="G6800" s="3"/>
      <c r="H6800" s="3"/>
      <c r="I6800" s="10" t="str">
        <f t="shared" si="106"/>
        <v>08119</v>
      </c>
    </row>
    <row r="6801" spans="1:9">
      <c r="A6801" s="66"/>
      <c r="C6801" s="66">
        <v>8119</v>
      </c>
      <c r="D6801" s="2" t="s">
        <v>29</v>
      </c>
      <c r="E6801" s="18" t="s">
        <v>1148</v>
      </c>
      <c r="F6801" s="69" t="s">
        <v>30</v>
      </c>
      <c r="G6801" s="3">
        <v>1</v>
      </c>
      <c r="H6801" s="3"/>
      <c r="I6801" s="10" t="str">
        <f t="shared" si="106"/>
        <v>08119</v>
      </c>
    </row>
    <row r="6802" spans="1:9">
      <c r="A6802" s="66"/>
      <c r="C6802" s="66">
        <v>8119</v>
      </c>
      <c r="D6802" s="2" t="s">
        <v>31</v>
      </c>
      <c r="E6802" s="18" t="s">
        <v>1148</v>
      </c>
      <c r="F6802" s="69" t="s">
        <v>32</v>
      </c>
      <c r="G6802" s="3">
        <v>2</v>
      </c>
      <c r="H6802" s="3"/>
      <c r="I6802" s="10" t="str">
        <f t="shared" si="106"/>
        <v>08119</v>
      </c>
    </row>
    <row r="6803" spans="1:9">
      <c r="A6803" s="66"/>
      <c r="C6803" s="66">
        <v>8119</v>
      </c>
      <c r="D6803" s="2" t="s">
        <v>33</v>
      </c>
      <c r="E6803" s="18" t="s">
        <v>1148</v>
      </c>
      <c r="F6803" s="69" t="s">
        <v>34</v>
      </c>
      <c r="G6803" s="3"/>
      <c r="H6803" s="3"/>
      <c r="I6803" s="10" t="str">
        <f t="shared" si="106"/>
        <v>08119</v>
      </c>
    </row>
    <row r="6804" spans="1:9">
      <c r="A6804" s="66"/>
      <c r="C6804" s="66">
        <v>8119</v>
      </c>
      <c r="D6804" s="2" t="s">
        <v>35</v>
      </c>
      <c r="E6804" s="19" t="s">
        <v>1150</v>
      </c>
      <c r="F6804" s="69" t="s">
        <v>36</v>
      </c>
      <c r="G6804" s="3">
        <v>4</v>
      </c>
      <c r="H6804" s="3">
        <v>269</v>
      </c>
      <c r="I6804" s="10" t="str">
        <f t="shared" si="106"/>
        <v>08119</v>
      </c>
    </row>
    <row r="6805" spans="1:9">
      <c r="A6805" s="66"/>
      <c r="C6805" s="66">
        <v>8119</v>
      </c>
      <c r="D6805" s="2" t="s">
        <v>37</v>
      </c>
      <c r="E6805" s="23" t="s">
        <v>1149</v>
      </c>
      <c r="F6805" s="69" t="s">
        <v>38</v>
      </c>
      <c r="G6805" s="3">
        <v>5</v>
      </c>
      <c r="H6805" s="3">
        <v>418</v>
      </c>
      <c r="I6805" s="10" t="str">
        <f t="shared" si="106"/>
        <v>08119</v>
      </c>
    </row>
    <row r="6806" spans="1:9">
      <c r="A6806" s="66"/>
      <c r="C6806" s="66">
        <v>8119</v>
      </c>
      <c r="D6806" s="2" t="s">
        <v>39</v>
      </c>
      <c r="E6806" s="23" t="s">
        <v>1149</v>
      </c>
      <c r="F6806" s="69" t="s">
        <v>40</v>
      </c>
      <c r="G6806" s="3">
        <v>12</v>
      </c>
      <c r="H6806" s="3">
        <v>778</v>
      </c>
      <c r="I6806" s="10" t="str">
        <f t="shared" si="106"/>
        <v>08119</v>
      </c>
    </row>
    <row r="6807" spans="1:9">
      <c r="A6807" s="66"/>
      <c r="C6807" s="66">
        <v>8119</v>
      </c>
      <c r="D6807" s="2" t="s">
        <v>41</v>
      </c>
      <c r="E6807" s="16" t="s">
        <v>1146</v>
      </c>
      <c r="F6807" s="69" t="s">
        <v>42</v>
      </c>
      <c r="G6807" s="3"/>
      <c r="H6807" s="3"/>
      <c r="I6807" s="10" t="str">
        <f t="shared" si="106"/>
        <v>08119</v>
      </c>
    </row>
    <row r="6808" spans="1:9">
      <c r="A6808" s="66"/>
      <c r="C6808" s="66">
        <v>8119</v>
      </c>
      <c r="D6808" s="2" t="s">
        <v>43</v>
      </c>
      <c r="E6808" s="16" t="s">
        <v>1146</v>
      </c>
      <c r="F6808" s="69" t="s">
        <v>44</v>
      </c>
      <c r="G6808" s="3">
        <v>3</v>
      </c>
      <c r="H6808" s="3">
        <v>258</v>
      </c>
      <c r="I6808" s="10" t="str">
        <f t="shared" si="106"/>
        <v>08119</v>
      </c>
    </row>
    <row r="6809" spans="1:9">
      <c r="A6809" s="66"/>
      <c r="C6809" s="66">
        <v>8119</v>
      </c>
      <c r="D6809" s="2" t="s">
        <v>45</v>
      </c>
      <c r="E6809" s="16" t="s">
        <v>1146</v>
      </c>
      <c r="F6809" s="69" t="s">
        <v>46</v>
      </c>
      <c r="G6809" s="3"/>
      <c r="H6809" s="3"/>
      <c r="I6809" s="10" t="str">
        <f t="shared" si="106"/>
        <v>08119</v>
      </c>
    </row>
    <row r="6810" spans="1:9">
      <c r="A6810" s="66"/>
      <c r="C6810" s="66">
        <v>8119</v>
      </c>
      <c r="D6810" s="2" t="s">
        <v>47</v>
      </c>
      <c r="E6810" s="16" t="s">
        <v>1146</v>
      </c>
      <c r="F6810" s="69" t="s">
        <v>48</v>
      </c>
      <c r="G6810" s="3">
        <v>25</v>
      </c>
      <c r="H6810" s="3">
        <v>2830</v>
      </c>
      <c r="I6810" s="10" t="str">
        <f t="shared" si="106"/>
        <v>08119</v>
      </c>
    </row>
    <row r="6811" spans="1:9">
      <c r="A6811" s="66"/>
      <c r="C6811" s="66">
        <v>8119</v>
      </c>
      <c r="D6811" s="2" t="s">
        <v>49</v>
      </c>
      <c r="E6811" s="14" t="s">
        <v>1144</v>
      </c>
      <c r="F6811" s="69" t="s">
        <v>50</v>
      </c>
      <c r="G6811" s="3">
        <v>8</v>
      </c>
      <c r="H6811" s="3">
        <v>308</v>
      </c>
      <c r="I6811" s="10" t="str">
        <f t="shared" si="106"/>
        <v>08119</v>
      </c>
    </row>
    <row r="6812" spans="1:9">
      <c r="A6812" s="66"/>
      <c r="C6812" s="66">
        <v>8119</v>
      </c>
      <c r="D6812" s="2" t="s">
        <v>51</v>
      </c>
      <c r="E6812" s="15" t="s">
        <v>1145</v>
      </c>
      <c r="F6812" s="69" t="s">
        <v>52</v>
      </c>
      <c r="G6812" s="3">
        <v>5</v>
      </c>
      <c r="H6812" s="3">
        <v>883</v>
      </c>
      <c r="I6812" s="10" t="str">
        <f t="shared" si="106"/>
        <v>08119</v>
      </c>
    </row>
    <row r="6813" spans="1:9">
      <c r="A6813" s="66"/>
      <c r="C6813" s="66">
        <v>8119</v>
      </c>
      <c r="D6813" s="2" t="s">
        <v>53</v>
      </c>
      <c r="E6813" s="15" t="s">
        <v>1145</v>
      </c>
      <c r="F6813" s="69" t="s">
        <v>54</v>
      </c>
      <c r="G6813" s="3">
        <v>56</v>
      </c>
      <c r="H6813" s="3">
        <v>5522</v>
      </c>
      <c r="I6813" s="10" t="str">
        <f t="shared" si="106"/>
        <v>08119</v>
      </c>
    </row>
    <row r="6814" spans="1:9">
      <c r="A6814" s="66"/>
      <c r="C6814" s="66">
        <v>8119</v>
      </c>
      <c r="D6814" s="2" t="s">
        <v>55</v>
      </c>
      <c r="E6814" s="21" t="s">
        <v>1152</v>
      </c>
      <c r="F6814" s="69" t="s">
        <v>56</v>
      </c>
      <c r="G6814" s="3">
        <v>20</v>
      </c>
      <c r="H6814" s="3">
        <v>1953</v>
      </c>
      <c r="I6814" s="10" t="str">
        <f t="shared" si="106"/>
        <v>08119</v>
      </c>
    </row>
    <row r="6815" spans="1:9">
      <c r="A6815" s="66"/>
      <c r="C6815" s="66">
        <v>8119</v>
      </c>
      <c r="D6815" s="2" t="s">
        <v>57</v>
      </c>
      <c r="E6815" s="21" t="s">
        <v>1152</v>
      </c>
      <c r="F6815" s="69" t="s">
        <v>58</v>
      </c>
      <c r="G6815" s="3">
        <v>24</v>
      </c>
      <c r="H6815" s="3">
        <v>4197</v>
      </c>
      <c r="I6815" s="10" t="str">
        <f t="shared" si="106"/>
        <v>08119</v>
      </c>
    </row>
    <row r="6816" spans="1:9">
      <c r="A6816" s="66"/>
      <c r="C6816" s="66">
        <v>8119</v>
      </c>
      <c r="D6816" s="2" t="s">
        <v>59</v>
      </c>
      <c r="E6816" s="21" t="s">
        <v>1152</v>
      </c>
      <c r="F6816" s="69" t="s">
        <v>60</v>
      </c>
      <c r="G6816" s="3">
        <v>84</v>
      </c>
      <c r="H6816" s="3">
        <v>18338</v>
      </c>
      <c r="I6816" s="10" t="str">
        <f t="shared" si="106"/>
        <v>08119</v>
      </c>
    </row>
    <row r="6817" spans="1:9">
      <c r="A6817" s="66"/>
      <c r="C6817" s="66">
        <v>8119</v>
      </c>
      <c r="D6817" s="2" t="s">
        <v>61</v>
      </c>
      <c r="E6817" s="20" t="s">
        <v>1151</v>
      </c>
      <c r="F6817" s="69" t="s">
        <v>62</v>
      </c>
      <c r="G6817" s="3">
        <v>7</v>
      </c>
      <c r="H6817" s="3"/>
      <c r="I6817" s="10" t="str">
        <f t="shared" si="106"/>
        <v>08119</v>
      </c>
    </row>
    <row r="6818" spans="1:9">
      <c r="A6818" s="66"/>
      <c r="C6818" s="66">
        <v>8119</v>
      </c>
      <c r="D6818" s="2" t="s">
        <v>63</v>
      </c>
      <c r="E6818" s="20" t="s">
        <v>1151</v>
      </c>
      <c r="F6818" s="69" t="s">
        <v>64</v>
      </c>
      <c r="G6818" s="3"/>
      <c r="H6818" s="3"/>
      <c r="I6818" s="10" t="str">
        <f t="shared" si="106"/>
        <v>08119</v>
      </c>
    </row>
    <row r="6819" spans="1:9">
      <c r="A6819" s="66"/>
      <c r="C6819" s="66">
        <v>8119</v>
      </c>
      <c r="D6819" s="2" t="s">
        <v>65</v>
      </c>
      <c r="E6819" s="19" t="s">
        <v>1150</v>
      </c>
      <c r="F6819" s="69" t="s">
        <v>66</v>
      </c>
      <c r="G6819" s="3">
        <v>6</v>
      </c>
      <c r="H6819" s="3">
        <v>165</v>
      </c>
      <c r="I6819" s="10" t="str">
        <f t="shared" si="106"/>
        <v>08119</v>
      </c>
    </row>
    <row r="6820" spans="1:9">
      <c r="A6820" s="66"/>
      <c r="C6820" s="66">
        <v>8119</v>
      </c>
      <c r="D6820" s="2" t="s">
        <v>67</v>
      </c>
      <c r="E6820" s="22" t="s">
        <v>1153</v>
      </c>
      <c r="F6820" s="69" t="s">
        <v>68</v>
      </c>
      <c r="G6820" s="3">
        <v>7</v>
      </c>
      <c r="H6820" s="3">
        <v>538</v>
      </c>
      <c r="I6820" s="10" t="str">
        <f t="shared" si="106"/>
        <v>08119</v>
      </c>
    </row>
    <row r="6821" spans="1:9">
      <c r="A6821" s="66"/>
      <c r="C6821" s="66">
        <v>8119</v>
      </c>
      <c r="D6821" s="2" t="s">
        <v>69</v>
      </c>
      <c r="E6821" s="21" t="s">
        <v>1152</v>
      </c>
      <c r="F6821" s="69" t="s">
        <v>70</v>
      </c>
      <c r="G6821" s="3">
        <v>13</v>
      </c>
      <c r="H6821" s="3">
        <v>470</v>
      </c>
      <c r="I6821" s="10" t="str">
        <f t="shared" si="106"/>
        <v>08119</v>
      </c>
    </row>
    <row r="6822" spans="1:9">
      <c r="A6822" s="66"/>
      <c r="C6822" s="66">
        <v>8119</v>
      </c>
      <c r="E6822" s="71"/>
      <c r="F6822" s="69" t="s">
        <v>71</v>
      </c>
      <c r="G6822" s="3">
        <v>326</v>
      </c>
      <c r="H6822" s="3">
        <v>42536</v>
      </c>
      <c r="I6822" s="10" t="str">
        <f t="shared" si="106"/>
        <v>08119</v>
      </c>
    </row>
    <row r="6823" spans="1:9">
      <c r="A6823" s="65" t="s">
        <v>495</v>
      </c>
      <c r="B6823" s="2" t="s">
        <v>496</v>
      </c>
      <c r="C6823" s="65">
        <v>8121</v>
      </c>
      <c r="D6823" s="2" t="s">
        <v>9</v>
      </c>
      <c r="E6823" s="14" t="s">
        <v>1144</v>
      </c>
      <c r="F6823" s="69" t="s">
        <v>10</v>
      </c>
      <c r="G6823" s="3">
        <v>1</v>
      </c>
      <c r="H6823" s="3"/>
      <c r="I6823" s="10" t="str">
        <f t="shared" si="106"/>
        <v>08121</v>
      </c>
    </row>
    <row r="6824" spans="1:9">
      <c r="A6824" s="66"/>
      <c r="C6824" s="66">
        <v>8121</v>
      </c>
      <c r="D6824" s="2" t="s">
        <v>11</v>
      </c>
      <c r="E6824" s="14" t="s">
        <v>1144</v>
      </c>
      <c r="F6824" s="69" t="s">
        <v>12</v>
      </c>
      <c r="G6824" s="3"/>
      <c r="H6824" s="3"/>
      <c r="I6824" s="10" t="str">
        <f t="shared" si="106"/>
        <v>08121</v>
      </c>
    </row>
    <row r="6825" spans="1:9">
      <c r="A6825" s="66"/>
      <c r="C6825" s="66">
        <v>8121</v>
      </c>
      <c r="D6825" s="2" t="s">
        <v>13</v>
      </c>
      <c r="E6825" s="14" t="s">
        <v>1144</v>
      </c>
      <c r="F6825" s="69" t="s">
        <v>14</v>
      </c>
      <c r="G6825" s="3"/>
      <c r="H6825" s="3"/>
      <c r="I6825" s="10" t="str">
        <f t="shared" si="106"/>
        <v>08121</v>
      </c>
    </row>
    <row r="6826" spans="1:9">
      <c r="A6826" s="66"/>
      <c r="C6826" s="66">
        <v>8121</v>
      </c>
      <c r="D6826" s="2" t="s">
        <v>15</v>
      </c>
      <c r="E6826" s="15" t="s">
        <v>1145</v>
      </c>
      <c r="F6826" s="69" t="s">
        <v>16</v>
      </c>
      <c r="G6826" s="3"/>
      <c r="H6826" s="3"/>
      <c r="I6826" s="10" t="str">
        <f t="shared" si="106"/>
        <v>08121</v>
      </c>
    </row>
    <row r="6827" spans="1:9">
      <c r="A6827" s="66"/>
      <c r="C6827" s="66">
        <v>8121</v>
      </c>
      <c r="D6827" s="2" t="s">
        <v>17</v>
      </c>
      <c r="E6827" s="14" t="s">
        <v>1144</v>
      </c>
      <c r="F6827" s="69" t="s">
        <v>18</v>
      </c>
      <c r="G6827" s="3">
        <v>1</v>
      </c>
      <c r="H6827" s="3"/>
      <c r="I6827" s="10" t="str">
        <f t="shared" si="106"/>
        <v>08121</v>
      </c>
    </row>
    <row r="6828" spans="1:9">
      <c r="A6828" s="66"/>
      <c r="C6828" s="66">
        <v>8121</v>
      </c>
      <c r="D6828" s="2" t="s">
        <v>19</v>
      </c>
      <c r="E6828" s="14" t="s">
        <v>1144</v>
      </c>
      <c r="F6828" s="69" t="s">
        <v>20</v>
      </c>
      <c r="G6828" s="3"/>
      <c r="H6828" s="3"/>
      <c r="I6828" s="10" t="str">
        <f t="shared" si="106"/>
        <v>08121</v>
      </c>
    </row>
    <row r="6829" spans="1:9">
      <c r="A6829" s="66"/>
      <c r="C6829" s="66">
        <v>8121</v>
      </c>
      <c r="D6829" s="2" t="s">
        <v>21</v>
      </c>
      <c r="E6829" s="4"/>
      <c r="F6829" s="69" t="s">
        <v>22</v>
      </c>
      <c r="G6829" s="3">
        <v>75</v>
      </c>
      <c r="H6829" s="3"/>
      <c r="I6829" s="10" t="str">
        <f t="shared" si="106"/>
        <v>08121</v>
      </c>
    </row>
    <row r="6830" spans="1:9">
      <c r="A6830" s="66"/>
      <c r="C6830" s="66">
        <v>8121</v>
      </c>
      <c r="D6830" s="2" t="s">
        <v>23</v>
      </c>
      <c r="E6830" s="17" t="s">
        <v>1147</v>
      </c>
      <c r="F6830" s="69" t="s">
        <v>24</v>
      </c>
      <c r="G6830" s="3">
        <v>14</v>
      </c>
      <c r="H6830" s="3">
        <v>2127</v>
      </c>
      <c r="I6830" s="10" t="str">
        <f t="shared" si="106"/>
        <v>08121</v>
      </c>
    </row>
    <row r="6831" spans="1:9">
      <c r="A6831" s="66"/>
      <c r="C6831" s="66">
        <v>8121</v>
      </c>
      <c r="D6831" s="2" t="s">
        <v>25</v>
      </c>
      <c r="E6831" s="17" t="s">
        <v>1147</v>
      </c>
      <c r="F6831" s="69" t="s">
        <v>26</v>
      </c>
      <c r="G6831" s="3"/>
      <c r="H6831" s="3"/>
      <c r="I6831" s="10" t="str">
        <f t="shared" si="106"/>
        <v>08121</v>
      </c>
    </row>
    <row r="6832" spans="1:9">
      <c r="A6832" s="66"/>
      <c r="C6832" s="66">
        <v>8121</v>
      </c>
      <c r="D6832" s="2" t="s">
        <v>27</v>
      </c>
      <c r="E6832" s="17" t="s">
        <v>1147</v>
      </c>
      <c r="F6832" s="69" t="s">
        <v>28</v>
      </c>
      <c r="G6832" s="3"/>
      <c r="H6832" s="3"/>
      <c r="I6832" s="10" t="str">
        <f t="shared" si="106"/>
        <v>08121</v>
      </c>
    </row>
    <row r="6833" spans="1:9">
      <c r="A6833" s="66"/>
      <c r="C6833" s="66">
        <v>8121</v>
      </c>
      <c r="D6833" s="2" t="s">
        <v>29</v>
      </c>
      <c r="E6833" s="18" t="s">
        <v>1148</v>
      </c>
      <c r="F6833" s="69" t="s">
        <v>30</v>
      </c>
      <c r="G6833" s="3"/>
      <c r="H6833" s="3"/>
      <c r="I6833" s="10" t="str">
        <f t="shared" si="106"/>
        <v>08121</v>
      </c>
    </row>
    <row r="6834" spans="1:9">
      <c r="A6834" s="66"/>
      <c r="C6834" s="66">
        <v>8121</v>
      </c>
      <c r="D6834" s="2" t="s">
        <v>31</v>
      </c>
      <c r="E6834" s="18" t="s">
        <v>1148</v>
      </c>
      <c r="F6834" s="69" t="s">
        <v>32</v>
      </c>
      <c r="G6834" s="3"/>
      <c r="H6834" s="3"/>
      <c r="I6834" s="10" t="str">
        <f t="shared" si="106"/>
        <v>08121</v>
      </c>
    </row>
    <row r="6835" spans="1:9">
      <c r="A6835" s="66"/>
      <c r="C6835" s="66">
        <v>8121</v>
      </c>
      <c r="D6835" s="2" t="s">
        <v>33</v>
      </c>
      <c r="E6835" s="18" t="s">
        <v>1148</v>
      </c>
      <c r="F6835" s="69" t="s">
        <v>34</v>
      </c>
      <c r="G6835" s="3"/>
      <c r="H6835" s="3"/>
      <c r="I6835" s="10" t="str">
        <f t="shared" si="106"/>
        <v>08121</v>
      </c>
    </row>
    <row r="6836" spans="1:9">
      <c r="A6836" s="66"/>
      <c r="C6836" s="66">
        <v>8121</v>
      </c>
      <c r="D6836" s="2" t="s">
        <v>35</v>
      </c>
      <c r="E6836" s="19" t="s">
        <v>1150</v>
      </c>
      <c r="F6836" s="69" t="s">
        <v>36</v>
      </c>
      <c r="G6836" s="3">
        <v>3</v>
      </c>
      <c r="H6836" s="3">
        <v>111</v>
      </c>
      <c r="I6836" s="10" t="str">
        <f t="shared" si="106"/>
        <v>08121</v>
      </c>
    </row>
    <row r="6837" spans="1:9">
      <c r="A6837" s="66"/>
      <c r="C6837" s="66">
        <v>8121</v>
      </c>
      <c r="D6837" s="2" t="s">
        <v>37</v>
      </c>
      <c r="E6837" s="23" t="s">
        <v>1149</v>
      </c>
      <c r="F6837" s="69" t="s">
        <v>38</v>
      </c>
      <c r="G6837" s="3">
        <v>6</v>
      </c>
      <c r="H6837" s="3">
        <v>1119</v>
      </c>
      <c r="I6837" s="10" t="str">
        <f t="shared" si="106"/>
        <v>08121</v>
      </c>
    </row>
    <row r="6838" spans="1:9">
      <c r="A6838" s="66"/>
      <c r="C6838" s="66">
        <v>8121</v>
      </c>
      <c r="D6838" s="2" t="s">
        <v>39</v>
      </c>
      <c r="E6838" s="23" t="s">
        <v>1149</v>
      </c>
      <c r="F6838" s="69" t="s">
        <v>40</v>
      </c>
      <c r="G6838" s="3"/>
      <c r="H6838" s="3"/>
      <c r="I6838" s="10" t="str">
        <f t="shared" si="106"/>
        <v>08121</v>
      </c>
    </row>
    <row r="6839" spans="1:9">
      <c r="A6839" s="66"/>
      <c r="C6839" s="66">
        <v>8121</v>
      </c>
      <c r="D6839" s="2" t="s">
        <v>41</v>
      </c>
      <c r="E6839" s="16" t="s">
        <v>1146</v>
      </c>
      <c r="F6839" s="69" t="s">
        <v>42</v>
      </c>
      <c r="G6839" s="3"/>
      <c r="H6839" s="3"/>
      <c r="I6839" s="10" t="str">
        <f t="shared" si="106"/>
        <v>08121</v>
      </c>
    </row>
    <row r="6840" spans="1:9">
      <c r="A6840" s="66"/>
      <c r="C6840" s="66">
        <v>8121</v>
      </c>
      <c r="D6840" s="2" t="s">
        <v>43</v>
      </c>
      <c r="E6840" s="16" t="s">
        <v>1146</v>
      </c>
      <c r="F6840" s="69" t="s">
        <v>44</v>
      </c>
      <c r="G6840" s="3">
        <v>4</v>
      </c>
      <c r="H6840" s="3">
        <v>339</v>
      </c>
      <c r="I6840" s="10" t="str">
        <f t="shared" si="106"/>
        <v>08121</v>
      </c>
    </row>
    <row r="6841" spans="1:9">
      <c r="A6841" s="66"/>
      <c r="C6841" s="66">
        <v>8121</v>
      </c>
      <c r="D6841" s="2" t="s">
        <v>45</v>
      </c>
      <c r="E6841" s="16" t="s">
        <v>1146</v>
      </c>
      <c r="F6841" s="69" t="s">
        <v>46</v>
      </c>
      <c r="G6841" s="3"/>
      <c r="H6841" s="3"/>
      <c r="I6841" s="10" t="str">
        <f t="shared" si="106"/>
        <v>08121</v>
      </c>
    </row>
    <row r="6842" spans="1:9">
      <c r="A6842" s="66"/>
      <c r="C6842" s="66">
        <v>8121</v>
      </c>
      <c r="D6842" s="2" t="s">
        <v>47</v>
      </c>
      <c r="E6842" s="16" t="s">
        <v>1146</v>
      </c>
      <c r="F6842" s="69" t="s">
        <v>48</v>
      </c>
      <c r="G6842" s="3">
        <v>1</v>
      </c>
      <c r="H6842" s="3"/>
      <c r="I6842" s="10" t="str">
        <f t="shared" si="106"/>
        <v>08121</v>
      </c>
    </row>
    <row r="6843" spans="1:9">
      <c r="A6843" s="66"/>
      <c r="C6843" s="66">
        <v>8121</v>
      </c>
      <c r="D6843" s="2" t="s">
        <v>49</v>
      </c>
      <c r="E6843" s="14" t="s">
        <v>1144</v>
      </c>
      <c r="F6843" s="69" t="s">
        <v>50</v>
      </c>
      <c r="G6843" s="3">
        <v>2</v>
      </c>
      <c r="H6843" s="3"/>
      <c r="I6843" s="10" t="str">
        <f t="shared" si="106"/>
        <v>08121</v>
      </c>
    </row>
    <row r="6844" spans="1:9">
      <c r="A6844" s="66"/>
      <c r="C6844" s="66">
        <v>8121</v>
      </c>
      <c r="D6844" s="2" t="s">
        <v>51</v>
      </c>
      <c r="E6844" s="15" t="s">
        <v>1145</v>
      </c>
      <c r="F6844" s="69" t="s">
        <v>52</v>
      </c>
      <c r="G6844" s="3">
        <v>2</v>
      </c>
      <c r="H6844" s="3"/>
      <c r="I6844" s="10" t="str">
        <f t="shared" si="106"/>
        <v>08121</v>
      </c>
    </row>
    <row r="6845" spans="1:9">
      <c r="A6845" s="66"/>
      <c r="C6845" s="66">
        <v>8121</v>
      </c>
      <c r="D6845" s="2" t="s">
        <v>53</v>
      </c>
      <c r="E6845" s="15" t="s">
        <v>1145</v>
      </c>
      <c r="F6845" s="69" t="s">
        <v>54</v>
      </c>
      <c r="G6845" s="3">
        <v>9</v>
      </c>
      <c r="H6845" s="3">
        <v>1124</v>
      </c>
      <c r="I6845" s="10" t="str">
        <f t="shared" si="106"/>
        <v>08121</v>
      </c>
    </row>
    <row r="6846" spans="1:9">
      <c r="A6846" s="66"/>
      <c r="C6846" s="66">
        <v>8121</v>
      </c>
      <c r="D6846" s="2" t="s">
        <v>55</v>
      </c>
      <c r="E6846" s="21" t="s">
        <v>1152</v>
      </c>
      <c r="F6846" s="69" t="s">
        <v>56</v>
      </c>
      <c r="G6846" s="3">
        <v>4</v>
      </c>
      <c r="H6846" s="3">
        <v>1385</v>
      </c>
      <c r="I6846" s="10" t="str">
        <f t="shared" si="106"/>
        <v>08121</v>
      </c>
    </row>
    <row r="6847" spans="1:9">
      <c r="A6847" s="66"/>
      <c r="C6847" s="66">
        <v>8121</v>
      </c>
      <c r="D6847" s="2" t="s">
        <v>57</v>
      </c>
      <c r="E6847" s="21" t="s">
        <v>1152</v>
      </c>
      <c r="F6847" s="69" t="s">
        <v>58</v>
      </c>
      <c r="G6847" s="3">
        <v>2</v>
      </c>
      <c r="H6847" s="3"/>
      <c r="I6847" s="10" t="str">
        <f t="shared" si="106"/>
        <v>08121</v>
      </c>
    </row>
    <row r="6848" spans="1:9">
      <c r="A6848" s="66"/>
      <c r="C6848" s="66">
        <v>8121</v>
      </c>
      <c r="D6848" s="2" t="s">
        <v>59</v>
      </c>
      <c r="E6848" s="21" t="s">
        <v>1152</v>
      </c>
      <c r="F6848" s="69" t="s">
        <v>60</v>
      </c>
      <c r="G6848" s="3">
        <v>11</v>
      </c>
      <c r="H6848" s="3">
        <v>1772</v>
      </c>
      <c r="I6848" s="10" t="str">
        <f t="shared" si="106"/>
        <v>08121</v>
      </c>
    </row>
    <row r="6849" spans="1:9">
      <c r="A6849" s="66"/>
      <c r="C6849" s="66">
        <v>8121</v>
      </c>
      <c r="D6849" s="2" t="s">
        <v>61</v>
      </c>
      <c r="E6849" s="20" t="s">
        <v>1151</v>
      </c>
      <c r="F6849" s="69" t="s">
        <v>62</v>
      </c>
      <c r="G6849" s="3">
        <v>8</v>
      </c>
      <c r="H6849" s="3">
        <v>2131</v>
      </c>
      <c r="I6849" s="10" t="str">
        <f t="shared" si="106"/>
        <v>08121</v>
      </c>
    </row>
    <row r="6850" spans="1:9">
      <c r="A6850" s="66"/>
      <c r="C6850" s="66">
        <v>8121</v>
      </c>
      <c r="D6850" s="2" t="s">
        <v>63</v>
      </c>
      <c r="E6850" s="20" t="s">
        <v>1151</v>
      </c>
      <c r="F6850" s="69" t="s">
        <v>64</v>
      </c>
      <c r="G6850" s="3"/>
      <c r="H6850" s="3"/>
      <c r="I6850" s="10" t="str">
        <f t="shared" si="106"/>
        <v>08121</v>
      </c>
    </row>
    <row r="6851" spans="1:9">
      <c r="A6851" s="66"/>
      <c r="C6851" s="66">
        <v>8121</v>
      </c>
      <c r="D6851" s="2" t="s">
        <v>65</v>
      </c>
      <c r="E6851" s="19" t="s">
        <v>1150</v>
      </c>
      <c r="F6851" s="69" t="s">
        <v>66</v>
      </c>
      <c r="G6851" s="3"/>
      <c r="H6851" s="3"/>
      <c r="I6851" s="10" t="str">
        <f t="shared" si="106"/>
        <v>08121</v>
      </c>
    </row>
    <row r="6852" spans="1:9">
      <c r="A6852" s="66"/>
      <c r="C6852" s="66">
        <v>8121</v>
      </c>
      <c r="D6852" s="2" t="s">
        <v>67</v>
      </c>
      <c r="E6852" s="22" t="s">
        <v>1153</v>
      </c>
      <c r="F6852" s="69" t="s">
        <v>68</v>
      </c>
      <c r="G6852" s="3">
        <v>3</v>
      </c>
      <c r="H6852" s="3">
        <v>85</v>
      </c>
      <c r="I6852" s="10" t="str">
        <f t="shared" si="106"/>
        <v>08121</v>
      </c>
    </row>
    <row r="6853" spans="1:9">
      <c r="A6853" s="66"/>
      <c r="C6853" s="66">
        <v>8121</v>
      </c>
      <c r="D6853" s="2" t="s">
        <v>69</v>
      </c>
      <c r="E6853" s="21" t="s">
        <v>1152</v>
      </c>
      <c r="F6853" s="69" t="s">
        <v>70</v>
      </c>
      <c r="G6853" s="3">
        <v>6</v>
      </c>
      <c r="H6853" s="3">
        <v>223</v>
      </c>
      <c r="I6853" s="10" t="str">
        <f t="shared" si="106"/>
        <v>08121</v>
      </c>
    </row>
    <row r="6854" spans="1:9">
      <c r="A6854" s="66"/>
      <c r="C6854" s="66">
        <v>8121</v>
      </c>
      <c r="E6854" s="71"/>
      <c r="F6854" s="69" t="s">
        <v>71</v>
      </c>
      <c r="G6854" s="3">
        <v>76</v>
      </c>
      <c r="H6854" s="3">
        <v>11518</v>
      </c>
      <c r="I6854" s="10" t="str">
        <f t="shared" si="106"/>
        <v>08121</v>
      </c>
    </row>
    <row r="6855" spans="1:9">
      <c r="A6855" s="65" t="s">
        <v>497</v>
      </c>
      <c r="B6855" s="2" t="s">
        <v>498</v>
      </c>
      <c r="C6855" s="65">
        <v>8125</v>
      </c>
      <c r="D6855" s="2" t="s">
        <v>9</v>
      </c>
      <c r="E6855" s="14" t="s">
        <v>1144</v>
      </c>
      <c r="F6855" s="69" t="s">
        <v>10</v>
      </c>
      <c r="G6855" s="3">
        <v>5</v>
      </c>
      <c r="H6855" s="3">
        <v>272</v>
      </c>
      <c r="I6855" s="10" t="str">
        <f t="shared" si="106"/>
        <v>08125</v>
      </c>
    </row>
    <row r="6856" spans="1:9">
      <c r="A6856" s="66"/>
      <c r="C6856" s="66">
        <v>8125</v>
      </c>
      <c r="D6856" s="2" t="s">
        <v>11</v>
      </c>
      <c r="E6856" s="14" t="s">
        <v>1144</v>
      </c>
      <c r="F6856" s="69" t="s">
        <v>12</v>
      </c>
      <c r="G6856" s="3"/>
      <c r="H6856" s="3"/>
      <c r="I6856" s="10" t="str">
        <f t="shared" si="106"/>
        <v>08125</v>
      </c>
    </row>
    <row r="6857" spans="1:9">
      <c r="A6857" s="66"/>
      <c r="C6857" s="66">
        <v>8125</v>
      </c>
      <c r="D6857" s="2" t="s">
        <v>13</v>
      </c>
      <c r="E6857" s="14" t="s">
        <v>1144</v>
      </c>
      <c r="F6857" s="69" t="s">
        <v>14</v>
      </c>
      <c r="G6857" s="3"/>
      <c r="H6857" s="3"/>
      <c r="I6857" s="10" t="str">
        <f t="shared" ref="I6857:I6920" si="107">IF(A6857="",I6856,A6857)</f>
        <v>08125</v>
      </c>
    </row>
    <row r="6858" spans="1:9">
      <c r="A6858" s="66"/>
      <c r="C6858" s="66">
        <v>8125</v>
      </c>
      <c r="D6858" s="2" t="s">
        <v>15</v>
      </c>
      <c r="E6858" s="15" t="s">
        <v>1145</v>
      </c>
      <c r="F6858" s="69" t="s">
        <v>16</v>
      </c>
      <c r="G6858" s="3"/>
      <c r="H6858" s="3"/>
      <c r="I6858" s="10" t="str">
        <f t="shared" si="107"/>
        <v>08125</v>
      </c>
    </row>
    <row r="6859" spans="1:9">
      <c r="A6859" s="66"/>
      <c r="C6859" s="66">
        <v>8125</v>
      </c>
      <c r="D6859" s="2" t="s">
        <v>17</v>
      </c>
      <c r="E6859" s="14" t="s">
        <v>1144</v>
      </c>
      <c r="F6859" s="69" t="s">
        <v>18</v>
      </c>
      <c r="G6859" s="3">
        <v>5</v>
      </c>
      <c r="H6859" s="3">
        <v>272</v>
      </c>
      <c r="I6859" s="10" t="str">
        <f t="shared" si="107"/>
        <v>08125</v>
      </c>
    </row>
    <row r="6860" spans="1:9">
      <c r="A6860" s="66"/>
      <c r="C6860" s="66">
        <v>8125</v>
      </c>
      <c r="D6860" s="2" t="s">
        <v>19</v>
      </c>
      <c r="E6860" s="14" t="s">
        <v>1144</v>
      </c>
      <c r="F6860" s="69" t="s">
        <v>20</v>
      </c>
      <c r="G6860" s="3"/>
      <c r="H6860" s="3"/>
      <c r="I6860" s="10" t="str">
        <f t="shared" si="107"/>
        <v>08125</v>
      </c>
    </row>
    <row r="6861" spans="1:9">
      <c r="A6861" s="66"/>
      <c r="C6861" s="66">
        <v>8125</v>
      </c>
      <c r="D6861" s="2" t="s">
        <v>21</v>
      </c>
      <c r="E6861" s="4"/>
      <c r="F6861" s="69" t="s">
        <v>22</v>
      </c>
      <c r="G6861" s="3">
        <v>320</v>
      </c>
      <c r="H6861" s="3">
        <v>57386</v>
      </c>
      <c r="I6861" s="10" t="str">
        <f t="shared" si="107"/>
        <v>08125</v>
      </c>
    </row>
    <row r="6862" spans="1:9">
      <c r="A6862" s="66"/>
      <c r="C6862" s="66">
        <v>8125</v>
      </c>
      <c r="D6862" s="2" t="s">
        <v>23</v>
      </c>
      <c r="E6862" s="17" t="s">
        <v>1147</v>
      </c>
      <c r="F6862" s="69" t="s">
        <v>24</v>
      </c>
      <c r="G6862" s="3">
        <v>35</v>
      </c>
      <c r="H6862" s="3">
        <v>3780</v>
      </c>
      <c r="I6862" s="10" t="str">
        <f t="shared" si="107"/>
        <v>08125</v>
      </c>
    </row>
    <row r="6863" spans="1:9">
      <c r="A6863" s="66"/>
      <c r="C6863" s="66">
        <v>8125</v>
      </c>
      <c r="D6863" s="2" t="s">
        <v>25</v>
      </c>
      <c r="E6863" s="17" t="s">
        <v>1147</v>
      </c>
      <c r="F6863" s="69" t="s">
        <v>26</v>
      </c>
      <c r="G6863" s="3">
        <v>5</v>
      </c>
      <c r="H6863" s="3"/>
      <c r="I6863" s="10" t="str">
        <f t="shared" si="107"/>
        <v>08125</v>
      </c>
    </row>
    <row r="6864" spans="1:9">
      <c r="A6864" s="66"/>
      <c r="C6864" s="66">
        <v>8125</v>
      </c>
      <c r="D6864" s="2" t="s">
        <v>27</v>
      </c>
      <c r="E6864" s="17" t="s">
        <v>1147</v>
      </c>
      <c r="F6864" s="69" t="s">
        <v>28</v>
      </c>
      <c r="G6864" s="3"/>
      <c r="H6864" s="3"/>
      <c r="I6864" s="10" t="str">
        <f t="shared" si="107"/>
        <v>08125</v>
      </c>
    </row>
    <row r="6865" spans="1:9">
      <c r="A6865" s="66"/>
      <c r="C6865" s="66">
        <v>8125</v>
      </c>
      <c r="D6865" s="2" t="s">
        <v>29</v>
      </c>
      <c r="E6865" s="18" t="s">
        <v>1148</v>
      </c>
      <c r="F6865" s="69" t="s">
        <v>30</v>
      </c>
      <c r="G6865" s="3"/>
      <c r="H6865" s="3"/>
      <c r="I6865" s="10" t="str">
        <f t="shared" si="107"/>
        <v>08125</v>
      </c>
    </row>
    <row r="6866" spans="1:9">
      <c r="A6866" s="66"/>
      <c r="C6866" s="66">
        <v>8125</v>
      </c>
      <c r="D6866" s="2" t="s">
        <v>31</v>
      </c>
      <c r="E6866" s="18" t="s">
        <v>1148</v>
      </c>
      <c r="F6866" s="69" t="s">
        <v>32</v>
      </c>
      <c r="G6866" s="3"/>
      <c r="H6866" s="3"/>
      <c r="I6866" s="10" t="str">
        <f t="shared" si="107"/>
        <v>08125</v>
      </c>
    </row>
    <row r="6867" spans="1:9">
      <c r="A6867" s="66"/>
      <c r="C6867" s="66">
        <v>8125</v>
      </c>
      <c r="D6867" s="2" t="s">
        <v>33</v>
      </c>
      <c r="E6867" s="18" t="s">
        <v>1148</v>
      </c>
      <c r="F6867" s="69" t="s">
        <v>34</v>
      </c>
      <c r="G6867" s="3">
        <v>1</v>
      </c>
      <c r="H6867" s="3"/>
      <c r="I6867" s="10" t="str">
        <f t="shared" si="107"/>
        <v>08125</v>
      </c>
    </row>
    <row r="6868" spans="1:9">
      <c r="A6868" s="66"/>
      <c r="C6868" s="66">
        <v>8125</v>
      </c>
      <c r="D6868" s="2" t="s">
        <v>35</v>
      </c>
      <c r="E6868" s="19" t="s">
        <v>1150</v>
      </c>
      <c r="F6868" s="69" t="s">
        <v>36</v>
      </c>
      <c r="G6868" s="3">
        <v>7</v>
      </c>
      <c r="H6868" s="3">
        <v>431</v>
      </c>
      <c r="I6868" s="10" t="str">
        <f t="shared" si="107"/>
        <v>08125</v>
      </c>
    </row>
    <row r="6869" spans="1:9">
      <c r="A6869" s="66"/>
      <c r="C6869" s="66">
        <v>8125</v>
      </c>
      <c r="D6869" s="2" t="s">
        <v>37</v>
      </c>
      <c r="E6869" s="23" t="s">
        <v>1149</v>
      </c>
      <c r="F6869" s="69" t="s">
        <v>38</v>
      </c>
      <c r="G6869" s="3">
        <v>9</v>
      </c>
      <c r="H6869" s="3">
        <v>1314</v>
      </c>
      <c r="I6869" s="10" t="str">
        <f t="shared" si="107"/>
        <v>08125</v>
      </c>
    </row>
    <row r="6870" spans="1:9">
      <c r="A6870" s="66"/>
      <c r="C6870" s="66">
        <v>8125</v>
      </c>
      <c r="D6870" s="2" t="s">
        <v>39</v>
      </c>
      <c r="E6870" s="23" t="s">
        <v>1149</v>
      </c>
      <c r="F6870" s="69" t="s">
        <v>40</v>
      </c>
      <c r="G6870" s="3">
        <v>5</v>
      </c>
      <c r="H6870" s="3">
        <v>312</v>
      </c>
      <c r="I6870" s="10" t="str">
        <f t="shared" si="107"/>
        <v>08125</v>
      </c>
    </row>
    <row r="6871" spans="1:9">
      <c r="A6871" s="66"/>
      <c r="C6871" s="66">
        <v>8125</v>
      </c>
      <c r="D6871" s="2" t="s">
        <v>41</v>
      </c>
      <c r="E6871" s="16" t="s">
        <v>1146</v>
      </c>
      <c r="F6871" s="69" t="s">
        <v>42</v>
      </c>
      <c r="G6871" s="3"/>
      <c r="H6871" s="3"/>
      <c r="I6871" s="10" t="str">
        <f t="shared" si="107"/>
        <v>08125</v>
      </c>
    </row>
    <row r="6872" spans="1:9">
      <c r="A6872" s="66"/>
      <c r="C6872" s="66">
        <v>8125</v>
      </c>
      <c r="D6872" s="2" t="s">
        <v>43</v>
      </c>
      <c r="E6872" s="16" t="s">
        <v>1146</v>
      </c>
      <c r="F6872" s="69" t="s">
        <v>44</v>
      </c>
      <c r="G6872" s="3">
        <v>8</v>
      </c>
      <c r="H6872" s="3">
        <v>1612</v>
      </c>
      <c r="I6872" s="10" t="str">
        <f t="shared" si="107"/>
        <v>08125</v>
      </c>
    </row>
    <row r="6873" spans="1:9">
      <c r="A6873" s="66"/>
      <c r="C6873" s="66">
        <v>8125</v>
      </c>
      <c r="D6873" s="2" t="s">
        <v>45</v>
      </c>
      <c r="E6873" s="16" t="s">
        <v>1146</v>
      </c>
      <c r="F6873" s="69" t="s">
        <v>46</v>
      </c>
      <c r="G6873" s="3"/>
      <c r="H6873" s="3"/>
      <c r="I6873" s="10" t="str">
        <f t="shared" si="107"/>
        <v>08125</v>
      </c>
    </row>
    <row r="6874" spans="1:9">
      <c r="A6874" s="66"/>
      <c r="C6874" s="66">
        <v>8125</v>
      </c>
      <c r="D6874" s="2" t="s">
        <v>47</v>
      </c>
      <c r="E6874" s="16" t="s">
        <v>1146</v>
      </c>
      <c r="F6874" s="69" t="s">
        <v>48</v>
      </c>
      <c r="G6874" s="3">
        <v>33</v>
      </c>
      <c r="H6874" s="3">
        <v>4288</v>
      </c>
      <c r="I6874" s="10" t="str">
        <f t="shared" si="107"/>
        <v>08125</v>
      </c>
    </row>
    <row r="6875" spans="1:9">
      <c r="A6875" s="66"/>
      <c r="C6875" s="66">
        <v>8125</v>
      </c>
      <c r="D6875" s="2" t="s">
        <v>49</v>
      </c>
      <c r="E6875" s="14" t="s">
        <v>1144</v>
      </c>
      <c r="F6875" s="69" t="s">
        <v>50</v>
      </c>
      <c r="G6875" s="3">
        <v>16</v>
      </c>
      <c r="H6875" s="3"/>
      <c r="I6875" s="10" t="str">
        <f t="shared" si="107"/>
        <v>08125</v>
      </c>
    </row>
    <row r="6876" spans="1:9">
      <c r="A6876" s="66"/>
      <c r="C6876" s="66">
        <v>8125</v>
      </c>
      <c r="D6876" s="2" t="s">
        <v>51</v>
      </c>
      <c r="E6876" s="15" t="s">
        <v>1145</v>
      </c>
      <c r="F6876" s="69" t="s">
        <v>52</v>
      </c>
      <c r="G6876" s="3">
        <v>5</v>
      </c>
      <c r="H6876" s="3"/>
      <c r="I6876" s="10" t="str">
        <f t="shared" si="107"/>
        <v>08125</v>
      </c>
    </row>
    <row r="6877" spans="1:9">
      <c r="A6877" s="66"/>
      <c r="C6877" s="66">
        <v>8125</v>
      </c>
      <c r="D6877" s="2" t="s">
        <v>53</v>
      </c>
      <c r="E6877" s="15" t="s">
        <v>1145</v>
      </c>
      <c r="F6877" s="69" t="s">
        <v>54</v>
      </c>
      <c r="G6877" s="3">
        <v>76</v>
      </c>
      <c r="H6877" s="3">
        <v>5707</v>
      </c>
      <c r="I6877" s="10" t="str">
        <f t="shared" si="107"/>
        <v>08125</v>
      </c>
    </row>
    <row r="6878" spans="1:9">
      <c r="A6878" s="66"/>
      <c r="C6878" s="66">
        <v>8125</v>
      </c>
      <c r="D6878" s="2" t="s">
        <v>55</v>
      </c>
      <c r="E6878" s="21" t="s">
        <v>1152</v>
      </c>
      <c r="F6878" s="69" t="s">
        <v>56</v>
      </c>
      <c r="G6878" s="3">
        <v>10</v>
      </c>
      <c r="H6878" s="3"/>
      <c r="I6878" s="10" t="str">
        <f t="shared" si="107"/>
        <v>08125</v>
      </c>
    </row>
    <row r="6879" spans="1:9">
      <c r="A6879" s="66"/>
      <c r="C6879" s="66">
        <v>8125</v>
      </c>
      <c r="D6879" s="2" t="s">
        <v>57</v>
      </c>
      <c r="E6879" s="21" t="s">
        <v>1152</v>
      </c>
      <c r="F6879" s="69" t="s">
        <v>58</v>
      </c>
      <c r="G6879" s="3">
        <v>18</v>
      </c>
      <c r="H6879" s="3">
        <v>2889</v>
      </c>
      <c r="I6879" s="10" t="str">
        <f t="shared" si="107"/>
        <v>08125</v>
      </c>
    </row>
    <row r="6880" spans="1:9">
      <c r="A6880" s="66"/>
      <c r="C6880" s="66">
        <v>8125</v>
      </c>
      <c r="D6880" s="2" t="s">
        <v>59</v>
      </c>
      <c r="E6880" s="21" t="s">
        <v>1152</v>
      </c>
      <c r="F6880" s="69" t="s">
        <v>60</v>
      </c>
      <c r="G6880" s="3">
        <v>58</v>
      </c>
      <c r="H6880" s="3">
        <v>10108</v>
      </c>
      <c r="I6880" s="10" t="str">
        <f t="shared" si="107"/>
        <v>08125</v>
      </c>
    </row>
    <row r="6881" spans="1:9">
      <c r="A6881" s="66"/>
      <c r="C6881" s="66">
        <v>8125</v>
      </c>
      <c r="D6881" s="2" t="s">
        <v>61</v>
      </c>
      <c r="E6881" s="20" t="s">
        <v>1151</v>
      </c>
      <c r="F6881" s="69" t="s">
        <v>62</v>
      </c>
      <c r="G6881" s="3">
        <v>15</v>
      </c>
      <c r="H6881" s="3"/>
      <c r="I6881" s="10" t="str">
        <f t="shared" si="107"/>
        <v>08125</v>
      </c>
    </row>
    <row r="6882" spans="1:9">
      <c r="A6882" s="66"/>
      <c r="C6882" s="66">
        <v>8125</v>
      </c>
      <c r="D6882" s="2" t="s">
        <v>63</v>
      </c>
      <c r="E6882" s="20" t="s">
        <v>1151</v>
      </c>
      <c r="F6882" s="69" t="s">
        <v>64</v>
      </c>
      <c r="G6882" s="3">
        <v>1</v>
      </c>
      <c r="H6882" s="3"/>
      <c r="I6882" s="10" t="str">
        <f t="shared" si="107"/>
        <v>08125</v>
      </c>
    </row>
    <row r="6883" spans="1:9">
      <c r="A6883" s="66"/>
      <c r="C6883" s="66">
        <v>8125</v>
      </c>
      <c r="D6883" s="2" t="s">
        <v>65</v>
      </c>
      <c r="E6883" s="19" t="s">
        <v>1150</v>
      </c>
      <c r="F6883" s="69" t="s">
        <v>66</v>
      </c>
      <c r="G6883" s="3">
        <v>5</v>
      </c>
      <c r="H6883" s="3">
        <v>332</v>
      </c>
      <c r="I6883" s="10" t="str">
        <f t="shared" si="107"/>
        <v>08125</v>
      </c>
    </row>
    <row r="6884" spans="1:9">
      <c r="A6884" s="66"/>
      <c r="C6884" s="66">
        <v>8125</v>
      </c>
      <c r="D6884" s="2" t="s">
        <v>67</v>
      </c>
      <c r="E6884" s="22" t="s">
        <v>1153</v>
      </c>
      <c r="F6884" s="69" t="s">
        <v>68</v>
      </c>
      <c r="G6884" s="3">
        <v>6</v>
      </c>
      <c r="H6884" s="3">
        <v>221</v>
      </c>
      <c r="I6884" s="10" t="str">
        <f t="shared" si="107"/>
        <v>08125</v>
      </c>
    </row>
    <row r="6885" spans="1:9">
      <c r="A6885" s="66"/>
      <c r="C6885" s="66">
        <v>8125</v>
      </c>
      <c r="D6885" s="2" t="s">
        <v>69</v>
      </c>
      <c r="E6885" s="21" t="s">
        <v>1152</v>
      </c>
      <c r="F6885" s="69" t="s">
        <v>70</v>
      </c>
      <c r="G6885" s="3">
        <v>7</v>
      </c>
      <c r="H6885" s="3">
        <v>207</v>
      </c>
      <c r="I6885" s="10" t="str">
        <f t="shared" si="107"/>
        <v>08125</v>
      </c>
    </row>
    <row r="6886" spans="1:9">
      <c r="A6886" s="66"/>
      <c r="C6886" s="66">
        <v>8125</v>
      </c>
      <c r="E6886" s="71"/>
      <c r="F6886" s="69" t="s">
        <v>71</v>
      </c>
      <c r="G6886" s="3">
        <v>325</v>
      </c>
      <c r="H6886" s="3">
        <v>57658</v>
      </c>
      <c r="I6886" s="10" t="str">
        <f t="shared" si="107"/>
        <v>08125</v>
      </c>
    </row>
    <row r="6887" spans="1:9">
      <c r="A6887" s="65" t="s">
        <v>499</v>
      </c>
      <c r="B6887" s="2" t="s">
        <v>500</v>
      </c>
      <c r="C6887" s="65">
        <v>8126</v>
      </c>
      <c r="D6887" s="2" t="s">
        <v>9</v>
      </c>
      <c r="E6887" s="14" t="s">
        <v>1144</v>
      </c>
      <c r="F6887" s="69" t="s">
        <v>10</v>
      </c>
      <c r="G6887" s="3">
        <v>5</v>
      </c>
      <c r="H6887" s="3">
        <v>99</v>
      </c>
      <c r="I6887" s="10" t="str">
        <f t="shared" si="107"/>
        <v>08126</v>
      </c>
    </row>
    <row r="6888" spans="1:9">
      <c r="A6888" s="66"/>
      <c r="C6888" s="66">
        <v>8126</v>
      </c>
      <c r="D6888" s="2" t="s">
        <v>11</v>
      </c>
      <c r="E6888" s="14" t="s">
        <v>1144</v>
      </c>
      <c r="F6888" s="69" t="s">
        <v>12</v>
      </c>
      <c r="G6888" s="3"/>
      <c r="H6888" s="3"/>
      <c r="I6888" s="10" t="str">
        <f t="shared" si="107"/>
        <v>08126</v>
      </c>
    </row>
    <row r="6889" spans="1:9">
      <c r="A6889" s="66"/>
      <c r="C6889" s="66">
        <v>8126</v>
      </c>
      <c r="D6889" s="2" t="s">
        <v>13</v>
      </c>
      <c r="E6889" s="14" t="s">
        <v>1144</v>
      </c>
      <c r="F6889" s="69" t="s">
        <v>14</v>
      </c>
      <c r="G6889" s="3"/>
      <c r="H6889" s="3"/>
      <c r="I6889" s="10" t="str">
        <f t="shared" si="107"/>
        <v>08126</v>
      </c>
    </row>
    <row r="6890" spans="1:9">
      <c r="A6890" s="66"/>
      <c r="C6890" s="66">
        <v>8126</v>
      </c>
      <c r="D6890" s="2" t="s">
        <v>15</v>
      </c>
      <c r="E6890" s="15" t="s">
        <v>1145</v>
      </c>
      <c r="F6890" s="69" t="s">
        <v>16</v>
      </c>
      <c r="G6890" s="3"/>
      <c r="H6890" s="3"/>
      <c r="I6890" s="10" t="str">
        <f t="shared" si="107"/>
        <v>08126</v>
      </c>
    </row>
    <row r="6891" spans="1:9">
      <c r="A6891" s="66"/>
      <c r="C6891" s="66">
        <v>8126</v>
      </c>
      <c r="D6891" s="2" t="s">
        <v>17</v>
      </c>
      <c r="E6891" s="14" t="s">
        <v>1144</v>
      </c>
      <c r="F6891" s="69" t="s">
        <v>18</v>
      </c>
      <c r="G6891" s="3">
        <v>5</v>
      </c>
      <c r="H6891" s="3">
        <v>99</v>
      </c>
      <c r="I6891" s="10" t="str">
        <f t="shared" si="107"/>
        <v>08126</v>
      </c>
    </row>
    <row r="6892" spans="1:9">
      <c r="A6892" s="66"/>
      <c r="C6892" s="66">
        <v>8126</v>
      </c>
      <c r="D6892" s="2" t="s">
        <v>19</v>
      </c>
      <c r="E6892" s="14" t="s">
        <v>1144</v>
      </c>
      <c r="F6892" s="69" t="s">
        <v>20</v>
      </c>
      <c r="G6892" s="3"/>
      <c r="H6892" s="3"/>
      <c r="I6892" s="10" t="str">
        <f t="shared" si="107"/>
        <v>08126</v>
      </c>
    </row>
    <row r="6893" spans="1:9">
      <c r="A6893" s="66"/>
      <c r="C6893" s="66">
        <v>8126</v>
      </c>
      <c r="D6893" s="2" t="s">
        <v>21</v>
      </c>
      <c r="E6893" s="4"/>
      <c r="F6893" s="69" t="s">
        <v>22</v>
      </c>
      <c r="G6893" s="3">
        <v>129</v>
      </c>
      <c r="H6893" s="3">
        <v>23529</v>
      </c>
      <c r="I6893" s="10" t="str">
        <f t="shared" si="107"/>
        <v>08126</v>
      </c>
    </row>
    <row r="6894" spans="1:9">
      <c r="A6894" s="66"/>
      <c r="C6894" s="66">
        <v>8126</v>
      </c>
      <c r="D6894" s="2" t="s">
        <v>23</v>
      </c>
      <c r="E6894" s="17" t="s">
        <v>1147</v>
      </c>
      <c r="F6894" s="69" t="s">
        <v>24</v>
      </c>
      <c r="G6894" s="3">
        <v>6</v>
      </c>
      <c r="H6894" s="3">
        <v>489</v>
      </c>
      <c r="I6894" s="10" t="str">
        <f t="shared" si="107"/>
        <v>08126</v>
      </c>
    </row>
    <row r="6895" spans="1:9">
      <c r="A6895" s="66"/>
      <c r="C6895" s="66">
        <v>8126</v>
      </c>
      <c r="D6895" s="2" t="s">
        <v>25</v>
      </c>
      <c r="E6895" s="17" t="s">
        <v>1147</v>
      </c>
      <c r="F6895" s="69" t="s">
        <v>26</v>
      </c>
      <c r="G6895" s="3"/>
      <c r="H6895" s="3"/>
      <c r="I6895" s="10" t="str">
        <f t="shared" si="107"/>
        <v>08126</v>
      </c>
    </row>
    <row r="6896" spans="1:9">
      <c r="A6896" s="66"/>
      <c r="C6896" s="66">
        <v>8126</v>
      </c>
      <c r="D6896" s="2" t="s">
        <v>27</v>
      </c>
      <c r="E6896" s="17" t="s">
        <v>1147</v>
      </c>
      <c r="F6896" s="69" t="s">
        <v>28</v>
      </c>
      <c r="G6896" s="3"/>
      <c r="H6896" s="3"/>
      <c r="I6896" s="10" t="str">
        <f t="shared" si="107"/>
        <v>08126</v>
      </c>
    </row>
    <row r="6897" spans="1:9">
      <c r="A6897" s="66"/>
      <c r="C6897" s="66">
        <v>8126</v>
      </c>
      <c r="D6897" s="2" t="s">
        <v>29</v>
      </c>
      <c r="E6897" s="18" t="s">
        <v>1148</v>
      </c>
      <c r="F6897" s="69" t="s">
        <v>30</v>
      </c>
      <c r="G6897" s="3">
        <v>3</v>
      </c>
      <c r="H6897" s="3"/>
      <c r="I6897" s="10" t="str">
        <f t="shared" si="107"/>
        <v>08126</v>
      </c>
    </row>
    <row r="6898" spans="1:9">
      <c r="A6898" s="66"/>
      <c r="C6898" s="66">
        <v>8126</v>
      </c>
      <c r="D6898" s="2" t="s">
        <v>31</v>
      </c>
      <c r="E6898" s="18" t="s">
        <v>1148</v>
      </c>
      <c r="F6898" s="69" t="s">
        <v>32</v>
      </c>
      <c r="G6898" s="3"/>
      <c r="H6898" s="3"/>
      <c r="I6898" s="10" t="str">
        <f t="shared" si="107"/>
        <v>08126</v>
      </c>
    </row>
    <row r="6899" spans="1:9">
      <c r="A6899" s="66"/>
      <c r="C6899" s="66">
        <v>8126</v>
      </c>
      <c r="D6899" s="2" t="s">
        <v>33</v>
      </c>
      <c r="E6899" s="18" t="s">
        <v>1148</v>
      </c>
      <c r="F6899" s="69" t="s">
        <v>34</v>
      </c>
      <c r="G6899" s="3"/>
      <c r="H6899" s="3"/>
      <c r="I6899" s="10" t="str">
        <f t="shared" si="107"/>
        <v>08126</v>
      </c>
    </row>
    <row r="6900" spans="1:9">
      <c r="A6900" s="66"/>
      <c r="C6900" s="66">
        <v>8126</v>
      </c>
      <c r="D6900" s="2" t="s">
        <v>35</v>
      </c>
      <c r="E6900" s="19" t="s">
        <v>1150</v>
      </c>
      <c r="F6900" s="69" t="s">
        <v>36</v>
      </c>
      <c r="G6900" s="3">
        <v>1</v>
      </c>
      <c r="H6900" s="3"/>
      <c r="I6900" s="10" t="str">
        <f t="shared" si="107"/>
        <v>08126</v>
      </c>
    </row>
    <row r="6901" spans="1:9">
      <c r="A6901" s="66"/>
      <c r="C6901" s="66">
        <v>8126</v>
      </c>
      <c r="D6901" s="2" t="s">
        <v>37</v>
      </c>
      <c r="E6901" s="23" t="s">
        <v>1149</v>
      </c>
      <c r="F6901" s="69" t="s">
        <v>38</v>
      </c>
      <c r="G6901" s="3">
        <v>3</v>
      </c>
      <c r="H6901" s="3">
        <v>315</v>
      </c>
      <c r="I6901" s="10" t="str">
        <f t="shared" si="107"/>
        <v>08126</v>
      </c>
    </row>
    <row r="6902" spans="1:9">
      <c r="A6902" s="66"/>
      <c r="C6902" s="66">
        <v>8126</v>
      </c>
      <c r="D6902" s="2" t="s">
        <v>39</v>
      </c>
      <c r="E6902" s="23" t="s">
        <v>1149</v>
      </c>
      <c r="F6902" s="69" t="s">
        <v>40</v>
      </c>
      <c r="G6902" s="3"/>
      <c r="H6902" s="3"/>
      <c r="I6902" s="10" t="str">
        <f t="shared" si="107"/>
        <v>08126</v>
      </c>
    </row>
    <row r="6903" spans="1:9">
      <c r="A6903" s="66"/>
      <c r="C6903" s="66">
        <v>8126</v>
      </c>
      <c r="D6903" s="2" t="s">
        <v>41</v>
      </c>
      <c r="E6903" s="16" t="s">
        <v>1146</v>
      </c>
      <c r="F6903" s="69" t="s">
        <v>42</v>
      </c>
      <c r="G6903" s="3"/>
      <c r="H6903" s="3"/>
      <c r="I6903" s="10" t="str">
        <f t="shared" si="107"/>
        <v>08126</v>
      </c>
    </row>
    <row r="6904" spans="1:9">
      <c r="A6904" s="66"/>
      <c r="C6904" s="66">
        <v>8126</v>
      </c>
      <c r="D6904" s="2" t="s">
        <v>43</v>
      </c>
      <c r="E6904" s="16" t="s">
        <v>1146</v>
      </c>
      <c r="F6904" s="69" t="s">
        <v>44</v>
      </c>
      <c r="G6904" s="3">
        <v>2</v>
      </c>
      <c r="H6904" s="3"/>
      <c r="I6904" s="10" t="str">
        <f t="shared" si="107"/>
        <v>08126</v>
      </c>
    </row>
    <row r="6905" spans="1:9">
      <c r="A6905" s="66"/>
      <c r="C6905" s="66">
        <v>8126</v>
      </c>
      <c r="D6905" s="2" t="s">
        <v>45</v>
      </c>
      <c r="E6905" s="16" t="s">
        <v>1146</v>
      </c>
      <c r="F6905" s="69" t="s">
        <v>46</v>
      </c>
      <c r="G6905" s="3"/>
      <c r="H6905" s="3"/>
      <c r="I6905" s="10" t="str">
        <f t="shared" si="107"/>
        <v>08126</v>
      </c>
    </row>
    <row r="6906" spans="1:9">
      <c r="A6906" s="66"/>
      <c r="C6906" s="66">
        <v>8126</v>
      </c>
      <c r="D6906" s="2" t="s">
        <v>47</v>
      </c>
      <c r="E6906" s="16" t="s">
        <v>1146</v>
      </c>
      <c r="F6906" s="69" t="s">
        <v>48</v>
      </c>
      <c r="G6906" s="3">
        <v>11</v>
      </c>
      <c r="H6906" s="3"/>
      <c r="I6906" s="10" t="str">
        <f t="shared" si="107"/>
        <v>08126</v>
      </c>
    </row>
    <row r="6907" spans="1:9">
      <c r="A6907" s="66"/>
      <c r="C6907" s="66">
        <v>8126</v>
      </c>
      <c r="D6907" s="2" t="s">
        <v>49</v>
      </c>
      <c r="E6907" s="14" t="s">
        <v>1144</v>
      </c>
      <c r="F6907" s="69" t="s">
        <v>50</v>
      </c>
      <c r="G6907" s="3">
        <v>6</v>
      </c>
      <c r="H6907" s="3">
        <v>71</v>
      </c>
      <c r="I6907" s="10" t="str">
        <f t="shared" si="107"/>
        <v>08126</v>
      </c>
    </row>
    <row r="6908" spans="1:9">
      <c r="A6908" s="66"/>
      <c r="C6908" s="66">
        <v>8126</v>
      </c>
      <c r="D6908" s="2" t="s">
        <v>51</v>
      </c>
      <c r="E6908" s="15" t="s">
        <v>1145</v>
      </c>
      <c r="F6908" s="69" t="s">
        <v>52</v>
      </c>
      <c r="G6908" s="3">
        <v>2</v>
      </c>
      <c r="H6908" s="3"/>
      <c r="I6908" s="10" t="str">
        <f t="shared" si="107"/>
        <v>08126</v>
      </c>
    </row>
    <row r="6909" spans="1:9">
      <c r="A6909" s="66"/>
      <c r="C6909" s="66">
        <v>8126</v>
      </c>
      <c r="D6909" s="2" t="s">
        <v>53</v>
      </c>
      <c r="E6909" s="15" t="s">
        <v>1145</v>
      </c>
      <c r="F6909" s="69" t="s">
        <v>54</v>
      </c>
      <c r="G6909" s="3">
        <v>36</v>
      </c>
      <c r="H6909" s="3">
        <v>4520</v>
      </c>
      <c r="I6909" s="10" t="str">
        <f t="shared" si="107"/>
        <v>08126</v>
      </c>
    </row>
    <row r="6910" spans="1:9">
      <c r="A6910" s="66"/>
      <c r="C6910" s="66">
        <v>8126</v>
      </c>
      <c r="D6910" s="2" t="s">
        <v>55</v>
      </c>
      <c r="E6910" s="21" t="s">
        <v>1152</v>
      </c>
      <c r="F6910" s="69" t="s">
        <v>56</v>
      </c>
      <c r="G6910" s="3">
        <v>3</v>
      </c>
      <c r="H6910" s="3"/>
      <c r="I6910" s="10" t="str">
        <f t="shared" si="107"/>
        <v>08126</v>
      </c>
    </row>
    <row r="6911" spans="1:9">
      <c r="A6911" s="66"/>
      <c r="C6911" s="66">
        <v>8126</v>
      </c>
      <c r="D6911" s="2" t="s">
        <v>57</v>
      </c>
      <c r="E6911" s="21" t="s">
        <v>1152</v>
      </c>
      <c r="F6911" s="69" t="s">
        <v>58</v>
      </c>
      <c r="G6911" s="3">
        <v>8</v>
      </c>
      <c r="H6911" s="3">
        <v>1403</v>
      </c>
      <c r="I6911" s="10" t="str">
        <f t="shared" si="107"/>
        <v>08126</v>
      </c>
    </row>
    <row r="6912" spans="1:9">
      <c r="A6912" s="66"/>
      <c r="C6912" s="66">
        <v>8126</v>
      </c>
      <c r="D6912" s="2" t="s">
        <v>59</v>
      </c>
      <c r="E6912" s="21" t="s">
        <v>1152</v>
      </c>
      <c r="F6912" s="69" t="s">
        <v>60</v>
      </c>
      <c r="G6912" s="3">
        <v>30</v>
      </c>
      <c r="H6912" s="3">
        <v>10026</v>
      </c>
      <c r="I6912" s="10" t="str">
        <f t="shared" si="107"/>
        <v>08126</v>
      </c>
    </row>
    <row r="6913" spans="1:9">
      <c r="A6913" s="66"/>
      <c r="C6913" s="66">
        <v>8126</v>
      </c>
      <c r="D6913" s="2" t="s">
        <v>61</v>
      </c>
      <c r="E6913" s="20" t="s">
        <v>1151</v>
      </c>
      <c r="F6913" s="69" t="s">
        <v>62</v>
      </c>
      <c r="G6913" s="3">
        <v>8</v>
      </c>
      <c r="H6913" s="3">
        <v>2365</v>
      </c>
      <c r="I6913" s="10" t="str">
        <f t="shared" si="107"/>
        <v>08126</v>
      </c>
    </row>
    <row r="6914" spans="1:9">
      <c r="A6914" s="66"/>
      <c r="C6914" s="66">
        <v>8126</v>
      </c>
      <c r="D6914" s="2" t="s">
        <v>63</v>
      </c>
      <c r="E6914" s="20" t="s">
        <v>1151</v>
      </c>
      <c r="F6914" s="69" t="s">
        <v>64</v>
      </c>
      <c r="G6914" s="3"/>
      <c r="H6914" s="3"/>
      <c r="I6914" s="10" t="str">
        <f t="shared" si="107"/>
        <v>08126</v>
      </c>
    </row>
    <row r="6915" spans="1:9">
      <c r="A6915" s="66"/>
      <c r="C6915" s="66">
        <v>8126</v>
      </c>
      <c r="D6915" s="2" t="s">
        <v>65</v>
      </c>
      <c r="E6915" s="19" t="s">
        <v>1150</v>
      </c>
      <c r="F6915" s="69" t="s">
        <v>66</v>
      </c>
      <c r="G6915" s="3">
        <v>3</v>
      </c>
      <c r="H6915" s="3"/>
      <c r="I6915" s="10" t="str">
        <f t="shared" si="107"/>
        <v>08126</v>
      </c>
    </row>
    <row r="6916" spans="1:9">
      <c r="A6916" s="66"/>
      <c r="C6916" s="66">
        <v>8126</v>
      </c>
      <c r="D6916" s="2" t="s">
        <v>67</v>
      </c>
      <c r="E6916" s="22" t="s">
        <v>1153</v>
      </c>
      <c r="F6916" s="69" t="s">
        <v>68</v>
      </c>
      <c r="G6916" s="3">
        <v>2</v>
      </c>
      <c r="H6916" s="3"/>
      <c r="I6916" s="10" t="str">
        <f t="shared" si="107"/>
        <v>08126</v>
      </c>
    </row>
    <row r="6917" spans="1:9">
      <c r="A6917" s="66"/>
      <c r="C6917" s="66">
        <v>8126</v>
      </c>
      <c r="D6917" s="2" t="s">
        <v>69</v>
      </c>
      <c r="E6917" s="21" t="s">
        <v>1152</v>
      </c>
      <c r="F6917" s="69" t="s">
        <v>70</v>
      </c>
      <c r="G6917" s="3">
        <v>5</v>
      </c>
      <c r="H6917" s="3">
        <v>334</v>
      </c>
      <c r="I6917" s="10" t="str">
        <f t="shared" si="107"/>
        <v>08126</v>
      </c>
    </row>
    <row r="6918" spans="1:9">
      <c r="A6918" s="66"/>
      <c r="C6918" s="66">
        <v>8126</v>
      </c>
      <c r="E6918" s="71"/>
      <c r="F6918" s="69" t="s">
        <v>71</v>
      </c>
      <c r="G6918" s="3">
        <v>134</v>
      </c>
      <c r="H6918" s="3">
        <v>23628</v>
      </c>
      <c r="I6918" s="10" t="str">
        <f t="shared" si="107"/>
        <v>08126</v>
      </c>
    </row>
    <row r="6919" spans="1:9">
      <c r="A6919" s="65" t="s">
        <v>501</v>
      </c>
      <c r="B6919" s="2" t="s">
        <v>502</v>
      </c>
      <c r="C6919" s="65">
        <v>8127</v>
      </c>
      <c r="D6919" s="2" t="s">
        <v>9</v>
      </c>
      <c r="E6919" s="14" t="s">
        <v>1144</v>
      </c>
      <c r="F6919" s="69" t="s">
        <v>10</v>
      </c>
      <c r="G6919" s="3">
        <v>4</v>
      </c>
      <c r="H6919" s="3">
        <v>125</v>
      </c>
      <c r="I6919" s="10" t="str">
        <f t="shared" si="107"/>
        <v>08127</v>
      </c>
    </row>
    <row r="6920" spans="1:9">
      <c r="A6920" s="66"/>
      <c r="C6920" s="66">
        <v>8127</v>
      </c>
      <c r="D6920" s="2" t="s">
        <v>11</v>
      </c>
      <c r="E6920" s="14" t="s">
        <v>1144</v>
      </c>
      <c r="F6920" s="69" t="s">
        <v>12</v>
      </c>
      <c r="G6920" s="3"/>
      <c r="H6920" s="3"/>
      <c r="I6920" s="10" t="str">
        <f t="shared" si="107"/>
        <v>08127</v>
      </c>
    </row>
    <row r="6921" spans="1:9">
      <c r="A6921" s="66"/>
      <c r="C6921" s="66">
        <v>8127</v>
      </c>
      <c r="D6921" s="2" t="s">
        <v>13</v>
      </c>
      <c r="E6921" s="14" t="s">
        <v>1144</v>
      </c>
      <c r="F6921" s="69" t="s">
        <v>14</v>
      </c>
      <c r="G6921" s="3"/>
      <c r="H6921" s="3"/>
      <c r="I6921" s="10" t="str">
        <f t="shared" ref="I6921:I6984" si="108">IF(A6921="",I6920,A6921)</f>
        <v>08127</v>
      </c>
    </row>
    <row r="6922" spans="1:9">
      <c r="A6922" s="66"/>
      <c r="C6922" s="66">
        <v>8127</v>
      </c>
      <c r="D6922" s="2" t="s">
        <v>15</v>
      </c>
      <c r="E6922" s="15" t="s">
        <v>1145</v>
      </c>
      <c r="F6922" s="69" t="s">
        <v>16</v>
      </c>
      <c r="G6922" s="3"/>
      <c r="H6922" s="3"/>
      <c r="I6922" s="10" t="str">
        <f t="shared" si="108"/>
        <v>08127</v>
      </c>
    </row>
    <row r="6923" spans="1:9">
      <c r="A6923" s="66"/>
      <c r="C6923" s="66">
        <v>8127</v>
      </c>
      <c r="D6923" s="2" t="s">
        <v>17</v>
      </c>
      <c r="E6923" s="14" t="s">
        <v>1144</v>
      </c>
      <c r="F6923" s="69" t="s">
        <v>18</v>
      </c>
      <c r="G6923" s="3">
        <v>4</v>
      </c>
      <c r="H6923" s="3">
        <v>125</v>
      </c>
      <c r="I6923" s="10" t="str">
        <f t="shared" si="108"/>
        <v>08127</v>
      </c>
    </row>
    <row r="6924" spans="1:9">
      <c r="A6924" s="66"/>
      <c r="C6924" s="66">
        <v>8127</v>
      </c>
      <c r="D6924" s="2" t="s">
        <v>19</v>
      </c>
      <c r="E6924" s="14" t="s">
        <v>1144</v>
      </c>
      <c r="F6924" s="69" t="s">
        <v>20</v>
      </c>
      <c r="G6924" s="3"/>
      <c r="H6924" s="3"/>
      <c r="I6924" s="10" t="str">
        <f t="shared" si="108"/>
        <v>08127</v>
      </c>
    </row>
    <row r="6925" spans="1:9">
      <c r="A6925" s="66"/>
      <c r="C6925" s="66">
        <v>8127</v>
      </c>
      <c r="D6925" s="2" t="s">
        <v>21</v>
      </c>
      <c r="E6925" s="4"/>
      <c r="F6925" s="69" t="s">
        <v>22</v>
      </c>
      <c r="G6925" s="3">
        <v>231</v>
      </c>
      <c r="H6925" s="3">
        <v>31508</v>
      </c>
      <c r="I6925" s="10" t="str">
        <f t="shared" si="108"/>
        <v>08127</v>
      </c>
    </row>
    <row r="6926" spans="1:9">
      <c r="A6926" s="66"/>
      <c r="C6926" s="66">
        <v>8127</v>
      </c>
      <c r="D6926" s="2" t="s">
        <v>23</v>
      </c>
      <c r="E6926" s="17" t="s">
        <v>1147</v>
      </c>
      <c r="F6926" s="69" t="s">
        <v>24</v>
      </c>
      <c r="G6926" s="3">
        <v>30</v>
      </c>
      <c r="H6926" s="3">
        <v>4300</v>
      </c>
      <c r="I6926" s="10" t="str">
        <f t="shared" si="108"/>
        <v>08127</v>
      </c>
    </row>
    <row r="6927" spans="1:9">
      <c r="A6927" s="66"/>
      <c r="C6927" s="66">
        <v>8127</v>
      </c>
      <c r="D6927" s="2" t="s">
        <v>25</v>
      </c>
      <c r="E6927" s="17" t="s">
        <v>1147</v>
      </c>
      <c r="F6927" s="69" t="s">
        <v>26</v>
      </c>
      <c r="G6927" s="3">
        <v>4</v>
      </c>
      <c r="H6927" s="3">
        <v>164</v>
      </c>
      <c r="I6927" s="10" t="str">
        <f t="shared" si="108"/>
        <v>08127</v>
      </c>
    </row>
    <row r="6928" spans="1:9">
      <c r="A6928" s="66"/>
      <c r="C6928" s="66">
        <v>8127</v>
      </c>
      <c r="D6928" s="2" t="s">
        <v>27</v>
      </c>
      <c r="E6928" s="17" t="s">
        <v>1147</v>
      </c>
      <c r="F6928" s="69" t="s">
        <v>28</v>
      </c>
      <c r="G6928" s="3"/>
      <c r="H6928" s="3"/>
      <c r="I6928" s="10" t="str">
        <f t="shared" si="108"/>
        <v>08127</v>
      </c>
    </row>
    <row r="6929" spans="1:9">
      <c r="A6929" s="66"/>
      <c r="C6929" s="66">
        <v>8127</v>
      </c>
      <c r="D6929" s="2" t="s">
        <v>29</v>
      </c>
      <c r="E6929" s="18" t="s">
        <v>1148</v>
      </c>
      <c r="F6929" s="69" t="s">
        <v>30</v>
      </c>
      <c r="G6929" s="3">
        <v>1</v>
      </c>
      <c r="H6929" s="3"/>
      <c r="I6929" s="10" t="str">
        <f t="shared" si="108"/>
        <v>08127</v>
      </c>
    </row>
    <row r="6930" spans="1:9">
      <c r="A6930" s="66"/>
      <c r="C6930" s="66">
        <v>8127</v>
      </c>
      <c r="D6930" s="2" t="s">
        <v>31</v>
      </c>
      <c r="E6930" s="18" t="s">
        <v>1148</v>
      </c>
      <c r="F6930" s="69" t="s">
        <v>32</v>
      </c>
      <c r="G6930" s="3">
        <v>2</v>
      </c>
      <c r="H6930" s="3"/>
      <c r="I6930" s="10" t="str">
        <f t="shared" si="108"/>
        <v>08127</v>
      </c>
    </row>
    <row r="6931" spans="1:9">
      <c r="A6931" s="66"/>
      <c r="C6931" s="66">
        <v>8127</v>
      </c>
      <c r="D6931" s="2" t="s">
        <v>33</v>
      </c>
      <c r="E6931" s="18" t="s">
        <v>1148</v>
      </c>
      <c r="F6931" s="69" t="s">
        <v>34</v>
      </c>
      <c r="G6931" s="3"/>
      <c r="H6931" s="3"/>
      <c r="I6931" s="10" t="str">
        <f t="shared" si="108"/>
        <v>08127</v>
      </c>
    </row>
    <row r="6932" spans="1:9">
      <c r="A6932" s="66"/>
      <c r="C6932" s="66">
        <v>8127</v>
      </c>
      <c r="D6932" s="2" t="s">
        <v>35</v>
      </c>
      <c r="E6932" s="19" t="s">
        <v>1150</v>
      </c>
      <c r="F6932" s="69" t="s">
        <v>36</v>
      </c>
      <c r="G6932" s="3">
        <v>10</v>
      </c>
      <c r="H6932" s="3">
        <v>1715</v>
      </c>
      <c r="I6932" s="10" t="str">
        <f t="shared" si="108"/>
        <v>08127</v>
      </c>
    </row>
    <row r="6933" spans="1:9">
      <c r="A6933" s="66"/>
      <c r="C6933" s="66">
        <v>8127</v>
      </c>
      <c r="D6933" s="2" t="s">
        <v>37</v>
      </c>
      <c r="E6933" s="23" t="s">
        <v>1149</v>
      </c>
      <c r="F6933" s="69" t="s">
        <v>38</v>
      </c>
      <c r="G6933" s="3">
        <v>5</v>
      </c>
      <c r="H6933" s="3"/>
      <c r="I6933" s="10" t="str">
        <f t="shared" si="108"/>
        <v>08127</v>
      </c>
    </row>
    <row r="6934" spans="1:9">
      <c r="A6934" s="66"/>
      <c r="C6934" s="66">
        <v>8127</v>
      </c>
      <c r="D6934" s="2" t="s">
        <v>39</v>
      </c>
      <c r="E6934" s="23" t="s">
        <v>1149</v>
      </c>
      <c r="F6934" s="69" t="s">
        <v>40</v>
      </c>
      <c r="G6934" s="3">
        <v>5</v>
      </c>
      <c r="H6934" s="3"/>
      <c r="I6934" s="10" t="str">
        <f t="shared" si="108"/>
        <v>08127</v>
      </c>
    </row>
    <row r="6935" spans="1:9">
      <c r="A6935" s="66"/>
      <c r="C6935" s="66">
        <v>8127</v>
      </c>
      <c r="D6935" s="2" t="s">
        <v>41</v>
      </c>
      <c r="E6935" s="16" t="s">
        <v>1146</v>
      </c>
      <c r="F6935" s="69" t="s">
        <v>42</v>
      </c>
      <c r="G6935" s="3"/>
      <c r="H6935" s="3"/>
      <c r="I6935" s="10" t="str">
        <f t="shared" si="108"/>
        <v>08127</v>
      </c>
    </row>
    <row r="6936" spans="1:9">
      <c r="A6936" s="66"/>
      <c r="C6936" s="66">
        <v>8127</v>
      </c>
      <c r="D6936" s="2" t="s">
        <v>43</v>
      </c>
      <c r="E6936" s="16" t="s">
        <v>1146</v>
      </c>
      <c r="F6936" s="69" t="s">
        <v>44</v>
      </c>
      <c r="G6936" s="3">
        <v>1</v>
      </c>
      <c r="H6936" s="3"/>
      <c r="I6936" s="10" t="str">
        <f t="shared" si="108"/>
        <v>08127</v>
      </c>
    </row>
    <row r="6937" spans="1:9">
      <c r="A6937" s="66"/>
      <c r="C6937" s="66">
        <v>8127</v>
      </c>
      <c r="D6937" s="2" t="s">
        <v>45</v>
      </c>
      <c r="E6937" s="16" t="s">
        <v>1146</v>
      </c>
      <c r="F6937" s="69" t="s">
        <v>46</v>
      </c>
      <c r="G6937" s="3"/>
      <c r="H6937" s="3"/>
      <c r="I6937" s="10" t="str">
        <f t="shared" si="108"/>
        <v>08127</v>
      </c>
    </row>
    <row r="6938" spans="1:9">
      <c r="A6938" s="66"/>
      <c r="C6938" s="66">
        <v>8127</v>
      </c>
      <c r="D6938" s="2" t="s">
        <v>47</v>
      </c>
      <c r="E6938" s="16" t="s">
        <v>1146</v>
      </c>
      <c r="F6938" s="69" t="s">
        <v>48</v>
      </c>
      <c r="G6938" s="3">
        <v>15</v>
      </c>
      <c r="H6938" s="3">
        <v>1290</v>
      </c>
      <c r="I6938" s="10" t="str">
        <f t="shared" si="108"/>
        <v>08127</v>
      </c>
    </row>
    <row r="6939" spans="1:9">
      <c r="A6939" s="66"/>
      <c r="C6939" s="66">
        <v>8127</v>
      </c>
      <c r="D6939" s="2" t="s">
        <v>49</v>
      </c>
      <c r="E6939" s="14" t="s">
        <v>1144</v>
      </c>
      <c r="F6939" s="69" t="s">
        <v>50</v>
      </c>
      <c r="G6939" s="3">
        <v>19</v>
      </c>
      <c r="H6939" s="3">
        <v>792</v>
      </c>
      <c r="I6939" s="10" t="str">
        <f t="shared" si="108"/>
        <v>08127</v>
      </c>
    </row>
    <row r="6940" spans="1:9">
      <c r="A6940" s="66"/>
      <c r="C6940" s="66">
        <v>8127</v>
      </c>
      <c r="D6940" s="2" t="s">
        <v>51</v>
      </c>
      <c r="E6940" s="15" t="s">
        <v>1145</v>
      </c>
      <c r="F6940" s="69" t="s">
        <v>52</v>
      </c>
      <c r="G6940" s="3">
        <v>2</v>
      </c>
      <c r="H6940" s="3"/>
      <c r="I6940" s="10" t="str">
        <f t="shared" si="108"/>
        <v>08127</v>
      </c>
    </row>
    <row r="6941" spans="1:9">
      <c r="A6941" s="66"/>
      <c r="C6941" s="66">
        <v>8127</v>
      </c>
      <c r="D6941" s="2" t="s">
        <v>53</v>
      </c>
      <c r="E6941" s="15" t="s">
        <v>1145</v>
      </c>
      <c r="F6941" s="69" t="s">
        <v>54</v>
      </c>
      <c r="G6941" s="3">
        <v>36</v>
      </c>
      <c r="H6941" s="3">
        <v>2909</v>
      </c>
      <c r="I6941" s="10" t="str">
        <f t="shared" si="108"/>
        <v>08127</v>
      </c>
    </row>
    <row r="6942" spans="1:9">
      <c r="A6942" s="66"/>
      <c r="C6942" s="66">
        <v>8127</v>
      </c>
      <c r="D6942" s="2" t="s">
        <v>55</v>
      </c>
      <c r="E6942" s="21" t="s">
        <v>1152</v>
      </c>
      <c r="F6942" s="69" t="s">
        <v>56</v>
      </c>
      <c r="G6942" s="3">
        <v>11</v>
      </c>
      <c r="H6942" s="3">
        <v>1198</v>
      </c>
      <c r="I6942" s="10" t="str">
        <f t="shared" si="108"/>
        <v>08127</v>
      </c>
    </row>
    <row r="6943" spans="1:9">
      <c r="A6943" s="66"/>
      <c r="C6943" s="66">
        <v>8127</v>
      </c>
      <c r="D6943" s="2" t="s">
        <v>57</v>
      </c>
      <c r="E6943" s="21" t="s">
        <v>1152</v>
      </c>
      <c r="F6943" s="69" t="s">
        <v>58</v>
      </c>
      <c r="G6943" s="3">
        <v>14</v>
      </c>
      <c r="H6943" s="3"/>
      <c r="I6943" s="10" t="str">
        <f t="shared" si="108"/>
        <v>08127</v>
      </c>
    </row>
    <row r="6944" spans="1:9">
      <c r="A6944" s="66"/>
      <c r="C6944" s="66">
        <v>8127</v>
      </c>
      <c r="D6944" s="2" t="s">
        <v>59</v>
      </c>
      <c r="E6944" s="21" t="s">
        <v>1152</v>
      </c>
      <c r="F6944" s="69" t="s">
        <v>60</v>
      </c>
      <c r="G6944" s="3">
        <v>53</v>
      </c>
      <c r="H6944" s="3">
        <v>11371</v>
      </c>
      <c r="I6944" s="10" t="str">
        <f t="shared" si="108"/>
        <v>08127</v>
      </c>
    </row>
    <row r="6945" spans="1:9">
      <c r="A6945" s="66"/>
      <c r="C6945" s="66">
        <v>8127</v>
      </c>
      <c r="D6945" s="2" t="s">
        <v>61</v>
      </c>
      <c r="E6945" s="20" t="s">
        <v>1151</v>
      </c>
      <c r="F6945" s="69" t="s">
        <v>62</v>
      </c>
      <c r="G6945" s="3">
        <v>7</v>
      </c>
      <c r="H6945" s="3">
        <v>1274</v>
      </c>
      <c r="I6945" s="10" t="str">
        <f t="shared" si="108"/>
        <v>08127</v>
      </c>
    </row>
    <row r="6946" spans="1:9">
      <c r="A6946" s="66"/>
      <c r="C6946" s="66">
        <v>8127</v>
      </c>
      <c r="D6946" s="2" t="s">
        <v>63</v>
      </c>
      <c r="E6946" s="20" t="s">
        <v>1151</v>
      </c>
      <c r="F6946" s="69" t="s">
        <v>64</v>
      </c>
      <c r="G6946" s="3">
        <v>1</v>
      </c>
      <c r="H6946" s="3"/>
      <c r="I6946" s="10" t="str">
        <f t="shared" si="108"/>
        <v>08127</v>
      </c>
    </row>
    <row r="6947" spans="1:9">
      <c r="A6947" s="66"/>
      <c r="C6947" s="66">
        <v>8127</v>
      </c>
      <c r="D6947" s="2" t="s">
        <v>65</v>
      </c>
      <c r="E6947" s="19" t="s">
        <v>1150</v>
      </c>
      <c r="F6947" s="69" t="s">
        <v>66</v>
      </c>
      <c r="G6947" s="3">
        <v>4</v>
      </c>
      <c r="H6947" s="3">
        <v>330</v>
      </c>
      <c r="I6947" s="10" t="str">
        <f t="shared" si="108"/>
        <v>08127</v>
      </c>
    </row>
    <row r="6948" spans="1:9">
      <c r="A6948" s="66"/>
      <c r="C6948" s="66">
        <v>8127</v>
      </c>
      <c r="D6948" s="2" t="s">
        <v>67</v>
      </c>
      <c r="E6948" s="22" t="s">
        <v>1153</v>
      </c>
      <c r="F6948" s="69" t="s">
        <v>68</v>
      </c>
      <c r="G6948" s="3">
        <v>2</v>
      </c>
      <c r="H6948" s="3"/>
      <c r="I6948" s="10" t="str">
        <f t="shared" si="108"/>
        <v>08127</v>
      </c>
    </row>
    <row r="6949" spans="1:9">
      <c r="A6949" s="66"/>
      <c r="C6949" s="66">
        <v>8127</v>
      </c>
      <c r="D6949" s="2" t="s">
        <v>69</v>
      </c>
      <c r="E6949" s="21" t="s">
        <v>1152</v>
      </c>
      <c r="F6949" s="69" t="s">
        <v>70</v>
      </c>
      <c r="G6949" s="3">
        <v>9</v>
      </c>
      <c r="H6949" s="3">
        <v>316</v>
      </c>
      <c r="I6949" s="10" t="str">
        <f t="shared" si="108"/>
        <v>08127</v>
      </c>
    </row>
    <row r="6950" spans="1:9">
      <c r="A6950" s="66"/>
      <c r="C6950" s="66">
        <v>8127</v>
      </c>
      <c r="E6950" s="71"/>
      <c r="F6950" s="69" t="s">
        <v>71</v>
      </c>
      <c r="G6950" s="3">
        <v>235</v>
      </c>
      <c r="H6950" s="3">
        <v>31633</v>
      </c>
      <c r="I6950" s="10" t="str">
        <f t="shared" si="108"/>
        <v>08127</v>
      </c>
    </row>
    <row r="6951" spans="1:9">
      <c r="A6951" s="65" t="s">
        <v>503</v>
      </c>
      <c r="B6951" s="2" t="s">
        <v>504</v>
      </c>
      <c r="C6951" s="65">
        <v>8128</v>
      </c>
      <c r="D6951" s="2" t="s">
        <v>9</v>
      </c>
      <c r="E6951" s="14" t="s">
        <v>1144</v>
      </c>
      <c r="F6951" s="69" t="s">
        <v>10</v>
      </c>
      <c r="G6951" s="3">
        <v>2</v>
      </c>
      <c r="H6951" s="3"/>
      <c r="I6951" s="10" t="str">
        <f t="shared" si="108"/>
        <v>08128</v>
      </c>
    </row>
    <row r="6952" spans="1:9">
      <c r="A6952" s="66"/>
      <c r="C6952" s="66">
        <v>8128</v>
      </c>
      <c r="D6952" s="2" t="s">
        <v>11</v>
      </c>
      <c r="E6952" s="14" t="s">
        <v>1144</v>
      </c>
      <c r="F6952" s="69" t="s">
        <v>12</v>
      </c>
      <c r="G6952" s="3"/>
      <c r="H6952" s="3"/>
      <c r="I6952" s="10" t="str">
        <f t="shared" si="108"/>
        <v>08128</v>
      </c>
    </row>
    <row r="6953" spans="1:9">
      <c r="A6953" s="66"/>
      <c r="C6953" s="66">
        <v>8128</v>
      </c>
      <c r="D6953" s="2" t="s">
        <v>13</v>
      </c>
      <c r="E6953" s="14" t="s">
        <v>1144</v>
      </c>
      <c r="F6953" s="69" t="s">
        <v>14</v>
      </c>
      <c r="G6953" s="3"/>
      <c r="H6953" s="3"/>
      <c r="I6953" s="10" t="str">
        <f t="shared" si="108"/>
        <v>08128</v>
      </c>
    </row>
    <row r="6954" spans="1:9">
      <c r="A6954" s="66"/>
      <c r="C6954" s="66">
        <v>8128</v>
      </c>
      <c r="D6954" s="2" t="s">
        <v>15</v>
      </c>
      <c r="E6954" s="15" t="s">
        <v>1145</v>
      </c>
      <c r="F6954" s="69" t="s">
        <v>16</v>
      </c>
      <c r="G6954" s="3"/>
      <c r="H6954" s="3"/>
      <c r="I6954" s="10" t="str">
        <f t="shared" si="108"/>
        <v>08128</v>
      </c>
    </row>
    <row r="6955" spans="1:9">
      <c r="A6955" s="66"/>
      <c r="C6955" s="66">
        <v>8128</v>
      </c>
      <c r="D6955" s="2" t="s">
        <v>17</v>
      </c>
      <c r="E6955" s="14" t="s">
        <v>1144</v>
      </c>
      <c r="F6955" s="69" t="s">
        <v>18</v>
      </c>
      <c r="G6955" s="3">
        <v>2</v>
      </c>
      <c r="H6955" s="3"/>
      <c r="I6955" s="10" t="str">
        <f t="shared" si="108"/>
        <v>08128</v>
      </c>
    </row>
    <row r="6956" spans="1:9">
      <c r="A6956" s="66"/>
      <c r="C6956" s="66">
        <v>8128</v>
      </c>
      <c r="D6956" s="2" t="s">
        <v>19</v>
      </c>
      <c r="E6956" s="14" t="s">
        <v>1144</v>
      </c>
      <c r="F6956" s="69" t="s">
        <v>20</v>
      </c>
      <c r="G6956" s="3"/>
      <c r="H6956" s="3"/>
      <c r="I6956" s="10" t="str">
        <f t="shared" si="108"/>
        <v>08128</v>
      </c>
    </row>
    <row r="6957" spans="1:9">
      <c r="A6957" s="66"/>
      <c r="C6957" s="66">
        <v>8128</v>
      </c>
      <c r="D6957" s="2" t="s">
        <v>21</v>
      </c>
      <c r="E6957" s="4"/>
      <c r="F6957" s="69" t="s">
        <v>22</v>
      </c>
      <c r="G6957" s="3">
        <v>137</v>
      </c>
      <c r="H6957" s="3"/>
      <c r="I6957" s="10" t="str">
        <f t="shared" si="108"/>
        <v>08128</v>
      </c>
    </row>
    <row r="6958" spans="1:9">
      <c r="A6958" s="66"/>
      <c r="C6958" s="66">
        <v>8128</v>
      </c>
      <c r="D6958" s="2" t="s">
        <v>23</v>
      </c>
      <c r="E6958" s="17" t="s">
        <v>1147</v>
      </c>
      <c r="F6958" s="69" t="s">
        <v>24</v>
      </c>
      <c r="G6958" s="3">
        <v>9</v>
      </c>
      <c r="H6958" s="3">
        <v>590</v>
      </c>
      <c r="I6958" s="10" t="str">
        <f t="shared" si="108"/>
        <v>08128</v>
      </c>
    </row>
    <row r="6959" spans="1:9">
      <c r="A6959" s="66"/>
      <c r="C6959" s="66">
        <v>8128</v>
      </c>
      <c r="D6959" s="2" t="s">
        <v>25</v>
      </c>
      <c r="E6959" s="17" t="s">
        <v>1147</v>
      </c>
      <c r="F6959" s="69" t="s">
        <v>26</v>
      </c>
      <c r="G6959" s="3">
        <v>2</v>
      </c>
      <c r="H6959" s="3"/>
      <c r="I6959" s="10" t="str">
        <f t="shared" si="108"/>
        <v>08128</v>
      </c>
    </row>
    <row r="6960" spans="1:9">
      <c r="A6960" s="66"/>
      <c r="C6960" s="66">
        <v>8128</v>
      </c>
      <c r="D6960" s="2" t="s">
        <v>27</v>
      </c>
      <c r="E6960" s="17" t="s">
        <v>1147</v>
      </c>
      <c r="F6960" s="69" t="s">
        <v>28</v>
      </c>
      <c r="G6960" s="3"/>
      <c r="H6960" s="3"/>
      <c r="I6960" s="10" t="str">
        <f t="shared" si="108"/>
        <v>08128</v>
      </c>
    </row>
    <row r="6961" spans="1:9">
      <c r="A6961" s="66"/>
      <c r="C6961" s="66">
        <v>8128</v>
      </c>
      <c r="D6961" s="2" t="s">
        <v>29</v>
      </c>
      <c r="E6961" s="18" t="s">
        <v>1148</v>
      </c>
      <c r="F6961" s="69" t="s">
        <v>30</v>
      </c>
      <c r="G6961" s="3">
        <v>1</v>
      </c>
      <c r="H6961" s="3"/>
      <c r="I6961" s="10" t="str">
        <f t="shared" si="108"/>
        <v>08128</v>
      </c>
    </row>
    <row r="6962" spans="1:9">
      <c r="A6962" s="66"/>
      <c r="C6962" s="66">
        <v>8128</v>
      </c>
      <c r="D6962" s="2" t="s">
        <v>31</v>
      </c>
      <c r="E6962" s="18" t="s">
        <v>1148</v>
      </c>
      <c r="F6962" s="69" t="s">
        <v>32</v>
      </c>
      <c r="G6962" s="3">
        <v>1</v>
      </c>
      <c r="H6962" s="3"/>
      <c r="I6962" s="10" t="str">
        <f t="shared" si="108"/>
        <v>08128</v>
      </c>
    </row>
    <row r="6963" spans="1:9">
      <c r="A6963" s="66"/>
      <c r="C6963" s="66">
        <v>8128</v>
      </c>
      <c r="D6963" s="2" t="s">
        <v>33</v>
      </c>
      <c r="E6963" s="18" t="s">
        <v>1148</v>
      </c>
      <c r="F6963" s="69" t="s">
        <v>34</v>
      </c>
      <c r="G6963" s="3">
        <v>1</v>
      </c>
      <c r="H6963" s="3"/>
      <c r="I6963" s="10" t="str">
        <f t="shared" si="108"/>
        <v>08128</v>
      </c>
    </row>
    <row r="6964" spans="1:9">
      <c r="A6964" s="66"/>
      <c r="C6964" s="66">
        <v>8128</v>
      </c>
      <c r="D6964" s="2" t="s">
        <v>35</v>
      </c>
      <c r="E6964" s="19" t="s">
        <v>1150</v>
      </c>
      <c r="F6964" s="69" t="s">
        <v>36</v>
      </c>
      <c r="G6964" s="3">
        <v>2</v>
      </c>
      <c r="H6964" s="3"/>
      <c r="I6964" s="10" t="str">
        <f t="shared" si="108"/>
        <v>08128</v>
      </c>
    </row>
    <row r="6965" spans="1:9">
      <c r="A6965" s="66"/>
      <c r="C6965" s="66">
        <v>8128</v>
      </c>
      <c r="D6965" s="2" t="s">
        <v>37</v>
      </c>
      <c r="E6965" s="23" t="s">
        <v>1149</v>
      </c>
      <c r="F6965" s="69" t="s">
        <v>38</v>
      </c>
      <c r="G6965" s="3">
        <v>2</v>
      </c>
      <c r="H6965" s="3"/>
      <c r="I6965" s="10" t="str">
        <f t="shared" si="108"/>
        <v>08128</v>
      </c>
    </row>
    <row r="6966" spans="1:9">
      <c r="A6966" s="66"/>
      <c r="C6966" s="66">
        <v>8128</v>
      </c>
      <c r="D6966" s="2" t="s">
        <v>39</v>
      </c>
      <c r="E6966" s="23" t="s">
        <v>1149</v>
      </c>
      <c r="F6966" s="69" t="s">
        <v>40</v>
      </c>
      <c r="G6966" s="3">
        <v>2</v>
      </c>
      <c r="H6966" s="3"/>
      <c r="I6966" s="10" t="str">
        <f t="shared" si="108"/>
        <v>08128</v>
      </c>
    </row>
    <row r="6967" spans="1:9">
      <c r="A6967" s="66"/>
      <c r="C6967" s="66">
        <v>8128</v>
      </c>
      <c r="D6967" s="2" t="s">
        <v>41</v>
      </c>
      <c r="E6967" s="16" t="s">
        <v>1146</v>
      </c>
      <c r="F6967" s="69" t="s">
        <v>42</v>
      </c>
      <c r="G6967" s="3"/>
      <c r="H6967" s="3"/>
      <c r="I6967" s="10" t="str">
        <f t="shared" si="108"/>
        <v>08128</v>
      </c>
    </row>
    <row r="6968" spans="1:9">
      <c r="A6968" s="66"/>
      <c r="C6968" s="66">
        <v>8128</v>
      </c>
      <c r="D6968" s="2" t="s">
        <v>43</v>
      </c>
      <c r="E6968" s="16" t="s">
        <v>1146</v>
      </c>
      <c r="F6968" s="69" t="s">
        <v>44</v>
      </c>
      <c r="G6968" s="3">
        <v>1</v>
      </c>
      <c r="H6968" s="3"/>
      <c r="I6968" s="10" t="str">
        <f t="shared" si="108"/>
        <v>08128</v>
      </c>
    </row>
    <row r="6969" spans="1:9">
      <c r="A6969" s="66"/>
      <c r="C6969" s="66">
        <v>8128</v>
      </c>
      <c r="D6969" s="2" t="s">
        <v>45</v>
      </c>
      <c r="E6969" s="16" t="s">
        <v>1146</v>
      </c>
      <c r="F6969" s="69" t="s">
        <v>46</v>
      </c>
      <c r="G6969" s="3"/>
      <c r="H6969" s="3"/>
      <c r="I6969" s="10" t="str">
        <f t="shared" si="108"/>
        <v>08128</v>
      </c>
    </row>
    <row r="6970" spans="1:9">
      <c r="A6970" s="66"/>
      <c r="C6970" s="66">
        <v>8128</v>
      </c>
      <c r="D6970" s="2" t="s">
        <v>47</v>
      </c>
      <c r="E6970" s="16" t="s">
        <v>1146</v>
      </c>
      <c r="F6970" s="69" t="s">
        <v>48</v>
      </c>
      <c r="G6970" s="3">
        <v>13</v>
      </c>
      <c r="H6970" s="3">
        <v>1833</v>
      </c>
      <c r="I6970" s="10" t="str">
        <f t="shared" si="108"/>
        <v>08128</v>
      </c>
    </row>
    <row r="6971" spans="1:9">
      <c r="A6971" s="66"/>
      <c r="C6971" s="66">
        <v>8128</v>
      </c>
      <c r="D6971" s="2" t="s">
        <v>49</v>
      </c>
      <c r="E6971" s="14" t="s">
        <v>1144</v>
      </c>
      <c r="F6971" s="69" t="s">
        <v>50</v>
      </c>
      <c r="G6971" s="3">
        <v>11</v>
      </c>
      <c r="H6971" s="3">
        <v>1424</v>
      </c>
      <c r="I6971" s="10" t="str">
        <f t="shared" si="108"/>
        <v>08128</v>
      </c>
    </row>
    <row r="6972" spans="1:9">
      <c r="A6972" s="66"/>
      <c r="C6972" s="66">
        <v>8128</v>
      </c>
      <c r="D6972" s="2" t="s">
        <v>51</v>
      </c>
      <c r="E6972" s="15" t="s">
        <v>1145</v>
      </c>
      <c r="F6972" s="69" t="s">
        <v>52</v>
      </c>
      <c r="G6972" s="3">
        <v>1</v>
      </c>
      <c r="H6972" s="3"/>
      <c r="I6972" s="10" t="str">
        <f t="shared" si="108"/>
        <v>08128</v>
      </c>
    </row>
    <row r="6973" spans="1:9">
      <c r="A6973" s="66"/>
      <c r="C6973" s="66">
        <v>8128</v>
      </c>
      <c r="D6973" s="2" t="s">
        <v>53</v>
      </c>
      <c r="E6973" s="15" t="s">
        <v>1145</v>
      </c>
      <c r="F6973" s="69" t="s">
        <v>54</v>
      </c>
      <c r="G6973" s="3">
        <v>15</v>
      </c>
      <c r="H6973" s="3">
        <v>1351</v>
      </c>
      <c r="I6973" s="10" t="str">
        <f t="shared" si="108"/>
        <v>08128</v>
      </c>
    </row>
    <row r="6974" spans="1:9">
      <c r="A6974" s="66"/>
      <c r="C6974" s="66">
        <v>8128</v>
      </c>
      <c r="D6974" s="2" t="s">
        <v>55</v>
      </c>
      <c r="E6974" s="21" t="s">
        <v>1152</v>
      </c>
      <c r="F6974" s="69" t="s">
        <v>56</v>
      </c>
      <c r="G6974" s="3">
        <v>9</v>
      </c>
      <c r="H6974" s="3">
        <v>1070</v>
      </c>
      <c r="I6974" s="10" t="str">
        <f t="shared" si="108"/>
        <v>08128</v>
      </c>
    </row>
    <row r="6975" spans="1:9">
      <c r="A6975" s="66"/>
      <c r="C6975" s="66">
        <v>8128</v>
      </c>
      <c r="D6975" s="2" t="s">
        <v>57</v>
      </c>
      <c r="E6975" s="21" t="s">
        <v>1152</v>
      </c>
      <c r="F6975" s="69" t="s">
        <v>58</v>
      </c>
      <c r="G6975" s="3">
        <v>11</v>
      </c>
      <c r="H6975" s="3">
        <v>1249</v>
      </c>
      <c r="I6975" s="10" t="str">
        <f t="shared" si="108"/>
        <v>08128</v>
      </c>
    </row>
    <row r="6976" spans="1:9">
      <c r="A6976" s="66"/>
      <c r="C6976" s="66">
        <v>8128</v>
      </c>
      <c r="D6976" s="2" t="s">
        <v>59</v>
      </c>
      <c r="E6976" s="21" t="s">
        <v>1152</v>
      </c>
      <c r="F6976" s="69" t="s">
        <v>60</v>
      </c>
      <c r="G6976" s="3">
        <v>34</v>
      </c>
      <c r="H6976" s="3">
        <v>7667</v>
      </c>
      <c r="I6976" s="10" t="str">
        <f t="shared" si="108"/>
        <v>08128</v>
      </c>
    </row>
    <row r="6977" spans="1:9">
      <c r="A6977" s="66"/>
      <c r="C6977" s="66">
        <v>8128</v>
      </c>
      <c r="D6977" s="2" t="s">
        <v>61</v>
      </c>
      <c r="E6977" s="20" t="s">
        <v>1151</v>
      </c>
      <c r="F6977" s="69" t="s">
        <v>62</v>
      </c>
      <c r="G6977" s="3">
        <v>1</v>
      </c>
      <c r="H6977" s="3"/>
      <c r="I6977" s="10" t="str">
        <f t="shared" si="108"/>
        <v>08128</v>
      </c>
    </row>
    <row r="6978" spans="1:9">
      <c r="A6978" s="66"/>
      <c r="C6978" s="66">
        <v>8128</v>
      </c>
      <c r="D6978" s="2" t="s">
        <v>63</v>
      </c>
      <c r="E6978" s="20" t="s">
        <v>1151</v>
      </c>
      <c r="F6978" s="69" t="s">
        <v>64</v>
      </c>
      <c r="G6978" s="3"/>
      <c r="H6978" s="3"/>
      <c r="I6978" s="10" t="str">
        <f t="shared" si="108"/>
        <v>08128</v>
      </c>
    </row>
    <row r="6979" spans="1:9">
      <c r="A6979" s="66"/>
      <c r="C6979" s="66">
        <v>8128</v>
      </c>
      <c r="D6979" s="2" t="s">
        <v>65</v>
      </c>
      <c r="E6979" s="19" t="s">
        <v>1150</v>
      </c>
      <c r="F6979" s="69" t="s">
        <v>66</v>
      </c>
      <c r="G6979" s="3">
        <v>7</v>
      </c>
      <c r="H6979" s="3"/>
      <c r="I6979" s="10" t="str">
        <f t="shared" si="108"/>
        <v>08128</v>
      </c>
    </row>
    <row r="6980" spans="1:9">
      <c r="A6980" s="66"/>
      <c r="C6980" s="66">
        <v>8128</v>
      </c>
      <c r="D6980" s="2" t="s">
        <v>67</v>
      </c>
      <c r="E6980" s="22" t="s">
        <v>1153</v>
      </c>
      <c r="F6980" s="69" t="s">
        <v>68</v>
      </c>
      <c r="G6980" s="3">
        <v>7</v>
      </c>
      <c r="H6980" s="3">
        <v>913</v>
      </c>
      <c r="I6980" s="10" t="str">
        <f t="shared" si="108"/>
        <v>08128</v>
      </c>
    </row>
    <row r="6981" spans="1:9">
      <c r="A6981" s="66"/>
      <c r="C6981" s="66">
        <v>8128</v>
      </c>
      <c r="D6981" s="2" t="s">
        <v>69</v>
      </c>
      <c r="E6981" s="21" t="s">
        <v>1152</v>
      </c>
      <c r="F6981" s="69" t="s">
        <v>70</v>
      </c>
      <c r="G6981" s="3">
        <v>7</v>
      </c>
      <c r="H6981" s="3">
        <v>414</v>
      </c>
      <c r="I6981" s="10" t="str">
        <f t="shared" si="108"/>
        <v>08128</v>
      </c>
    </row>
    <row r="6982" spans="1:9">
      <c r="A6982" s="66"/>
      <c r="C6982" s="66">
        <v>8128</v>
      </c>
      <c r="E6982" s="71"/>
      <c r="F6982" s="69" t="s">
        <v>71</v>
      </c>
      <c r="G6982" s="3">
        <v>139</v>
      </c>
      <c r="H6982" s="3">
        <v>20848</v>
      </c>
      <c r="I6982" s="10" t="str">
        <f t="shared" si="108"/>
        <v>08128</v>
      </c>
    </row>
    <row r="6983" spans="1:9">
      <c r="A6983" s="65" t="s">
        <v>505</v>
      </c>
      <c r="B6983" s="2" t="s">
        <v>506</v>
      </c>
      <c r="C6983" s="65">
        <v>8135</v>
      </c>
      <c r="D6983" s="2" t="s">
        <v>9</v>
      </c>
      <c r="E6983" s="14" t="s">
        <v>1144</v>
      </c>
      <c r="F6983" s="69" t="s">
        <v>10</v>
      </c>
      <c r="G6983" s="3">
        <v>5</v>
      </c>
      <c r="H6983" s="3">
        <v>216</v>
      </c>
      <c r="I6983" s="10" t="str">
        <f t="shared" si="108"/>
        <v>08135</v>
      </c>
    </row>
    <row r="6984" spans="1:9">
      <c r="A6984" s="66"/>
      <c r="C6984" s="66">
        <v>8135</v>
      </c>
      <c r="D6984" s="2" t="s">
        <v>11</v>
      </c>
      <c r="E6984" s="14" t="s">
        <v>1144</v>
      </c>
      <c r="F6984" s="69" t="s">
        <v>12</v>
      </c>
      <c r="G6984" s="3"/>
      <c r="H6984" s="3"/>
      <c r="I6984" s="10" t="str">
        <f t="shared" si="108"/>
        <v>08135</v>
      </c>
    </row>
    <row r="6985" spans="1:9">
      <c r="A6985" s="66"/>
      <c r="C6985" s="66">
        <v>8135</v>
      </c>
      <c r="D6985" s="2" t="s">
        <v>13</v>
      </c>
      <c r="E6985" s="14" t="s">
        <v>1144</v>
      </c>
      <c r="F6985" s="69" t="s">
        <v>14</v>
      </c>
      <c r="G6985" s="3"/>
      <c r="H6985" s="3"/>
      <c r="I6985" s="10" t="str">
        <f t="shared" ref="I6985:I7048" si="109">IF(A6985="",I6984,A6985)</f>
        <v>08135</v>
      </c>
    </row>
    <row r="6986" spans="1:9">
      <c r="A6986" s="66"/>
      <c r="C6986" s="66">
        <v>8135</v>
      </c>
      <c r="D6986" s="2" t="s">
        <v>15</v>
      </c>
      <c r="E6986" s="15" t="s">
        <v>1145</v>
      </c>
      <c r="F6986" s="69" t="s">
        <v>16</v>
      </c>
      <c r="G6986" s="3"/>
      <c r="H6986" s="3"/>
      <c r="I6986" s="10" t="str">
        <f t="shared" si="109"/>
        <v>08135</v>
      </c>
    </row>
    <row r="6987" spans="1:9">
      <c r="A6987" s="66"/>
      <c r="C6987" s="66">
        <v>8135</v>
      </c>
      <c r="D6987" s="2" t="s">
        <v>17</v>
      </c>
      <c r="E6987" s="14" t="s">
        <v>1144</v>
      </c>
      <c r="F6987" s="69" t="s">
        <v>18</v>
      </c>
      <c r="G6987" s="3">
        <v>5</v>
      </c>
      <c r="H6987" s="3">
        <v>216</v>
      </c>
      <c r="I6987" s="10" t="str">
        <f t="shared" si="109"/>
        <v>08135</v>
      </c>
    </row>
    <row r="6988" spans="1:9">
      <c r="A6988" s="66"/>
      <c r="C6988" s="66">
        <v>8135</v>
      </c>
      <c r="D6988" s="2" t="s">
        <v>19</v>
      </c>
      <c r="E6988" s="14" t="s">
        <v>1144</v>
      </c>
      <c r="F6988" s="69" t="s">
        <v>20</v>
      </c>
      <c r="G6988" s="3"/>
      <c r="H6988" s="3"/>
      <c r="I6988" s="10" t="str">
        <f t="shared" si="109"/>
        <v>08135</v>
      </c>
    </row>
    <row r="6989" spans="1:9">
      <c r="A6989" s="66"/>
      <c r="C6989" s="66">
        <v>8135</v>
      </c>
      <c r="D6989" s="2" t="s">
        <v>21</v>
      </c>
      <c r="E6989" s="4"/>
      <c r="F6989" s="69" t="s">
        <v>22</v>
      </c>
      <c r="G6989" s="3">
        <v>114</v>
      </c>
      <c r="H6989" s="3">
        <v>18379</v>
      </c>
      <c r="I6989" s="10" t="str">
        <f t="shared" si="109"/>
        <v>08135</v>
      </c>
    </row>
    <row r="6990" spans="1:9">
      <c r="A6990" s="66"/>
      <c r="C6990" s="66">
        <v>8135</v>
      </c>
      <c r="D6990" s="2" t="s">
        <v>23</v>
      </c>
      <c r="E6990" s="17" t="s">
        <v>1147</v>
      </c>
      <c r="F6990" s="69" t="s">
        <v>24</v>
      </c>
      <c r="G6990" s="3">
        <v>14</v>
      </c>
      <c r="H6990" s="3">
        <v>829</v>
      </c>
      <c r="I6990" s="10" t="str">
        <f t="shared" si="109"/>
        <v>08135</v>
      </c>
    </row>
    <row r="6991" spans="1:9">
      <c r="A6991" s="66"/>
      <c r="C6991" s="66">
        <v>8135</v>
      </c>
      <c r="D6991" s="2" t="s">
        <v>25</v>
      </c>
      <c r="E6991" s="17" t="s">
        <v>1147</v>
      </c>
      <c r="F6991" s="69" t="s">
        <v>26</v>
      </c>
      <c r="G6991" s="3">
        <v>3</v>
      </c>
      <c r="H6991" s="3">
        <v>109</v>
      </c>
      <c r="I6991" s="10" t="str">
        <f t="shared" si="109"/>
        <v>08135</v>
      </c>
    </row>
    <row r="6992" spans="1:9">
      <c r="A6992" s="66"/>
      <c r="C6992" s="66">
        <v>8135</v>
      </c>
      <c r="D6992" s="2" t="s">
        <v>27</v>
      </c>
      <c r="E6992" s="17" t="s">
        <v>1147</v>
      </c>
      <c r="F6992" s="69" t="s">
        <v>28</v>
      </c>
      <c r="G6992" s="3"/>
      <c r="H6992" s="3"/>
      <c r="I6992" s="10" t="str">
        <f t="shared" si="109"/>
        <v>08135</v>
      </c>
    </row>
    <row r="6993" spans="1:9">
      <c r="A6993" s="66"/>
      <c r="C6993" s="66">
        <v>8135</v>
      </c>
      <c r="D6993" s="2" t="s">
        <v>29</v>
      </c>
      <c r="E6993" s="18" t="s">
        <v>1148</v>
      </c>
      <c r="F6993" s="69" t="s">
        <v>30</v>
      </c>
      <c r="G6993" s="3">
        <v>7</v>
      </c>
      <c r="H6993" s="3">
        <v>1444</v>
      </c>
      <c r="I6993" s="10" t="str">
        <f t="shared" si="109"/>
        <v>08135</v>
      </c>
    </row>
    <row r="6994" spans="1:9">
      <c r="A6994" s="66"/>
      <c r="C6994" s="66">
        <v>8135</v>
      </c>
      <c r="D6994" s="2" t="s">
        <v>31</v>
      </c>
      <c r="E6994" s="18" t="s">
        <v>1148</v>
      </c>
      <c r="F6994" s="69" t="s">
        <v>32</v>
      </c>
      <c r="G6994" s="3"/>
      <c r="H6994" s="3"/>
      <c r="I6994" s="10" t="str">
        <f t="shared" si="109"/>
        <v>08135</v>
      </c>
    </row>
    <row r="6995" spans="1:9">
      <c r="A6995" s="66"/>
      <c r="C6995" s="66">
        <v>8135</v>
      </c>
      <c r="D6995" s="2" t="s">
        <v>33</v>
      </c>
      <c r="E6995" s="18" t="s">
        <v>1148</v>
      </c>
      <c r="F6995" s="69" t="s">
        <v>34</v>
      </c>
      <c r="G6995" s="3"/>
      <c r="H6995" s="3"/>
      <c r="I6995" s="10" t="str">
        <f t="shared" si="109"/>
        <v>08135</v>
      </c>
    </row>
    <row r="6996" spans="1:9">
      <c r="A6996" s="66"/>
      <c r="C6996" s="66">
        <v>8135</v>
      </c>
      <c r="D6996" s="2" t="s">
        <v>35</v>
      </c>
      <c r="E6996" s="19" t="s">
        <v>1150</v>
      </c>
      <c r="F6996" s="69" t="s">
        <v>36</v>
      </c>
      <c r="G6996" s="3">
        <v>5</v>
      </c>
      <c r="H6996" s="3">
        <v>371</v>
      </c>
      <c r="I6996" s="10" t="str">
        <f t="shared" si="109"/>
        <v>08135</v>
      </c>
    </row>
    <row r="6997" spans="1:9">
      <c r="A6997" s="66"/>
      <c r="C6997" s="66">
        <v>8135</v>
      </c>
      <c r="D6997" s="2" t="s">
        <v>37</v>
      </c>
      <c r="E6997" s="23" t="s">
        <v>1149</v>
      </c>
      <c r="F6997" s="69" t="s">
        <v>38</v>
      </c>
      <c r="G6997" s="3">
        <v>5</v>
      </c>
      <c r="H6997" s="3">
        <v>1210</v>
      </c>
      <c r="I6997" s="10" t="str">
        <f t="shared" si="109"/>
        <v>08135</v>
      </c>
    </row>
    <row r="6998" spans="1:9">
      <c r="A6998" s="66"/>
      <c r="C6998" s="66">
        <v>8135</v>
      </c>
      <c r="D6998" s="2" t="s">
        <v>39</v>
      </c>
      <c r="E6998" s="23" t="s">
        <v>1149</v>
      </c>
      <c r="F6998" s="69" t="s">
        <v>40</v>
      </c>
      <c r="G6998" s="3">
        <v>1</v>
      </c>
      <c r="H6998" s="3"/>
      <c r="I6998" s="10" t="str">
        <f t="shared" si="109"/>
        <v>08135</v>
      </c>
    </row>
    <row r="6999" spans="1:9">
      <c r="A6999" s="66"/>
      <c r="C6999" s="66">
        <v>8135</v>
      </c>
      <c r="D6999" s="2" t="s">
        <v>41</v>
      </c>
      <c r="E6999" s="16" t="s">
        <v>1146</v>
      </c>
      <c r="F6999" s="69" t="s">
        <v>42</v>
      </c>
      <c r="G6999" s="3"/>
      <c r="H6999" s="3"/>
      <c r="I6999" s="10" t="str">
        <f t="shared" si="109"/>
        <v>08135</v>
      </c>
    </row>
    <row r="7000" spans="1:9">
      <c r="A7000" s="66"/>
      <c r="C7000" s="66">
        <v>8135</v>
      </c>
      <c r="D7000" s="2" t="s">
        <v>43</v>
      </c>
      <c r="E7000" s="16" t="s">
        <v>1146</v>
      </c>
      <c r="F7000" s="69" t="s">
        <v>44</v>
      </c>
      <c r="G7000" s="3">
        <v>1</v>
      </c>
      <c r="H7000" s="3"/>
      <c r="I7000" s="10" t="str">
        <f t="shared" si="109"/>
        <v>08135</v>
      </c>
    </row>
    <row r="7001" spans="1:9">
      <c r="A7001" s="66"/>
      <c r="C7001" s="66">
        <v>8135</v>
      </c>
      <c r="D7001" s="2" t="s">
        <v>45</v>
      </c>
      <c r="E7001" s="16" t="s">
        <v>1146</v>
      </c>
      <c r="F7001" s="69" t="s">
        <v>46</v>
      </c>
      <c r="G7001" s="3"/>
      <c r="H7001" s="3"/>
      <c r="I7001" s="10" t="str">
        <f t="shared" si="109"/>
        <v>08135</v>
      </c>
    </row>
    <row r="7002" spans="1:9">
      <c r="A7002" s="66"/>
      <c r="C7002" s="66">
        <v>8135</v>
      </c>
      <c r="D7002" s="2" t="s">
        <v>47</v>
      </c>
      <c r="E7002" s="16" t="s">
        <v>1146</v>
      </c>
      <c r="F7002" s="69" t="s">
        <v>48</v>
      </c>
      <c r="G7002" s="3">
        <v>10</v>
      </c>
      <c r="H7002" s="3">
        <v>859</v>
      </c>
      <c r="I7002" s="10" t="str">
        <f t="shared" si="109"/>
        <v>08135</v>
      </c>
    </row>
    <row r="7003" spans="1:9">
      <c r="A7003" s="66"/>
      <c r="C7003" s="66">
        <v>8135</v>
      </c>
      <c r="D7003" s="2" t="s">
        <v>49</v>
      </c>
      <c r="E7003" s="14" t="s">
        <v>1144</v>
      </c>
      <c r="F7003" s="69" t="s">
        <v>50</v>
      </c>
      <c r="G7003" s="3">
        <v>5</v>
      </c>
      <c r="H7003" s="3">
        <v>249</v>
      </c>
      <c r="I7003" s="10" t="str">
        <f t="shared" si="109"/>
        <v>08135</v>
      </c>
    </row>
    <row r="7004" spans="1:9">
      <c r="A7004" s="66"/>
      <c r="C7004" s="66">
        <v>8135</v>
      </c>
      <c r="D7004" s="2" t="s">
        <v>51</v>
      </c>
      <c r="E7004" s="15" t="s">
        <v>1145</v>
      </c>
      <c r="F7004" s="69" t="s">
        <v>52</v>
      </c>
      <c r="G7004" s="3">
        <v>3</v>
      </c>
      <c r="H7004" s="3">
        <v>169</v>
      </c>
      <c r="I7004" s="10" t="str">
        <f t="shared" si="109"/>
        <v>08135</v>
      </c>
    </row>
    <row r="7005" spans="1:9">
      <c r="A7005" s="66"/>
      <c r="C7005" s="66">
        <v>8135</v>
      </c>
      <c r="D7005" s="2" t="s">
        <v>53</v>
      </c>
      <c r="E7005" s="15" t="s">
        <v>1145</v>
      </c>
      <c r="F7005" s="69" t="s">
        <v>54</v>
      </c>
      <c r="G7005" s="3">
        <v>18</v>
      </c>
      <c r="H7005" s="3">
        <v>1164</v>
      </c>
      <c r="I7005" s="10" t="str">
        <f t="shared" si="109"/>
        <v>08135</v>
      </c>
    </row>
    <row r="7006" spans="1:9">
      <c r="A7006" s="66"/>
      <c r="C7006" s="66">
        <v>8135</v>
      </c>
      <c r="D7006" s="2" t="s">
        <v>55</v>
      </c>
      <c r="E7006" s="21" t="s">
        <v>1152</v>
      </c>
      <c r="F7006" s="69" t="s">
        <v>56</v>
      </c>
      <c r="G7006" s="3">
        <v>1</v>
      </c>
      <c r="H7006" s="3"/>
      <c r="I7006" s="10" t="str">
        <f t="shared" si="109"/>
        <v>08135</v>
      </c>
    </row>
    <row r="7007" spans="1:9">
      <c r="A7007" s="66"/>
      <c r="C7007" s="66">
        <v>8135</v>
      </c>
      <c r="D7007" s="2" t="s">
        <v>57</v>
      </c>
      <c r="E7007" s="21" t="s">
        <v>1152</v>
      </c>
      <c r="F7007" s="69" t="s">
        <v>58</v>
      </c>
      <c r="G7007" s="3">
        <v>10</v>
      </c>
      <c r="H7007" s="3">
        <v>5370</v>
      </c>
      <c r="I7007" s="10" t="str">
        <f t="shared" si="109"/>
        <v>08135</v>
      </c>
    </row>
    <row r="7008" spans="1:9">
      <c r="A7008" s="66"/>
      <c r="C7008" s="66">
        <v>8135</v>
      </c>
      <c r="D7008" s="2" t="s">
        <v>59</v>
      </c>
      <c r="E7008" s="21" t="s">
        <v>1152</v>
      </c>
      <c r="F7008" s="69" t="s">
        <v>60</v>
      </c>
      <c r="G7008" s="3">
        <v>19</v>
      </c>
      <c r="H7008" s="3">
        <v>4638</v>
      </c>
      <c r="I7008" s="10" t="str">
        <f t="shared" si="109"/>
        <v>08135</v>
      </c>
    </row>
    <row r="7009" spans="1:9">
      <c r="A7009" s="66"/>
      <c r="C7009" s="66">
        <v>8135</v>
      </c>
      <c r="D7009" s="2" t="s">
        <v>61</v>
      </c>
      <c r="E7009" s="20" t="s">
        <v>1151</v>
      </c>
      <c r="F7009" s="69" t="s">
        <v>62</v>
      </c>
      <c r="G7009" s="3">
        <v>5</v>
      </c>
      <c r="H7009" s="3"/>
      <c r="I7009" s="10" t="str">
        <f t="shared" si="109"/>
        <v>08135</v>
      </c>
    </row>
    <row r="7010" spans="1:9">
      <c r="A7010" s="66"/>
      <c r="C7010" s="66">
        <v>8135</v>
      </c>
      <c r="D7010" s="2" t="s">
        <v>63</v>
      </c>
      <c r="E7010" s="20" t="s">
        <v>1151</v>
      </c>
      <c r="F7010" s="69" t="s">
        <v>64</v>
      </c>
      <c r="G7010" s="3"/>
      <c r="H7010" s="3"/>
      <c r="I7010" s="10" t="str">
        <f t="shared" si="109"/>
        <v>08135</v>
      </c>
    </row>
    <row r="7011" spans="1:9">
      <c r="A7011" s="66"/>
      <c r="C7011" s="66">
        <v>8135</v>
      </c>
      <c r="D7011" s="2" t="s">
        <v>65</v>
      </c>
      <c r="E7011" s="19" t="s">
        <v>1150</v>
      </c>
      <c r="F7011" s="69" t="s">
        <v>66</v>
      </c>
      <c r="G7011" s="3">
        <v>1</v>
      </c>
      <c r="H7011" s="3"/>
      <c r="I7011" s="10" t="str">
        <f t="shared" si="109"/>
        <v>08135</v>
      </c>
    </row>
    <row r="7012" spans="1:9">
      <c r="A7012" s="66"/>
      <c r="C7012" s="66">
        <v>8135</v>
      </c>
      <c r="D7012" s="2" t="s">
        <v>67</v>
      </c>
      <c r="E7012" s="22" t="s">
        <v>1153</v>
      </c>
      <c r="F7012" s="69" t="s">
        <v>68</v>
      </c>
      <c r="G7012" s="3">
        <v>3</v>
      </c>
      <c r="H7012" s="3"/>
      <c r="I7012" s="10" t="str">
        <f t="shared" si="109"/>
        <v>08135</v>
      </c>
    </row>
    <row r="7013" spans="1:9">
      <c r="A7013" s="66"/>
      <c r="C7013" s="66">
        <v>8135</v>
      </c>
      <c r="D7013" s="2" t="s">
        <v>69</v>
      </c>
      <c r="E7013" s="21" t="s">
        <v>1152</v>
      </c>
      <c r="F7013" s="69" t="s">
        <v>70</v>
      </c>
      <c r="G7013" s="3">
        <v>3</v>
      </c>
      <c r="H7013" s="3"/>
      <c r="I7013" s="10" t="str">
        <f t="shared" si="109"/>
        <v>08135</v>
      </c>
    </row>
    <row r="7014" spans="1:9">
      <c r="A7014" s="66"/>
      <c r="C7014" s="66">
        <v>8135</v>
      </c>
      <c r="E7014" s="71"/>
      <c r="F7014" s="69" t="s">
        <v>71</v>
      </c>
      <c r="G7014" s="3">
        <v>119</v>
      </c>
      <c r="H7014" s="3">
        <v>18595</v>
      </c>
      <c r="I7014" s="10" t="str">
        <f t="shared" si="109"/>
        <v>08135</v>
      </c>
    </row>
    <row r="7015" spans="1:9">
      <c r="A7015" s="65" t="s">
        <v>507</v>
      </c>
      <c r="B7015" s="2" t="s">
        <v>508</v>
      </c>
      <c r="C7015" s="65">
        <v>8136</v>
      </c>
      <c r="D7015" s="2" t="s">
        <v>9</v>
      </c>
      <c r="E7015" s="14" t="s">
        <v>1144</v>
      </c>
      <c r="F7015" s="69" t="s">
        <v>10</v>
      </c>
      <c r="G7015" s="3">
        <v>3</v>
      </c>
      <c r="H7015" s="3">
        <v>63</v>
      </c>
      <c r="I7015" s="10" t="str">
        <f t="shared" si="109"/>
        <v>08136</v>
      </c>
    </row>
    <row r="7016" spans="1:9">
      <c r="A7016" s="66"/>
      <c r="C7016" s="66">
        <v>8136</v>
      </c>
      <c r="D7016" s="2" t="s">
        <v>11</v>
      </c>
      <c r="E7016" s="14" t="s">
        <v>1144</v>
      </c>
      <c r="F7016" s="69" t="s">
        <v>12</v>
      </c>
      <c r="G7016" s="3"/>
      <c r="H7016" s="3"/>
      <c r="I7016" s="10" t="str">
        <f t="shared" si="109"/>
        <v>08136</v>
      </c>
    </row>
    <row r="7017" spans="1:9">
      <c r="A7017" s="66"/>
      <c r="C7017" s="66">
        <v>8136</v>
      </c>
      <c r="D7017" s="2" t="s">
        <v>13</v>
      </c>
      <c r="E7017" s="14" t="s">
        <v>1144</v>
      </c>
      <c r="F7017" s="69" t="s">
        <v>14</v>
      </c>
      <c r="G7017" s="3"/>
      <c r="H7017" s="3"/>
      <c r="I7017" s="10" t="str">
        <f t="shared" si="109"/>
        <v>08136</v>
      </c>
    </row>
    <row r="7018" spans="1:9">
      <c r="A7018" s="66"/>
      <c r="C7018" s="66">
        <v>8136</v>
      </c>
      <c r="D7018" s="2" t="s">
        <v>15</v>
      </c>
      <c r="E7018" s="15" t="s">
        <v>1145</v>
      </c>
      <c r="F7018" s="69" t="s">
        <v>16</v>
      </c>
      <c r="G7018" s="3"/>
      <c r="H7018" s="3"/>
      <c r="I7018" s="10" t="str">
        <f t="shared" si="109"/>
        <v>08136</v>
      </c>
    </row>
    <row r="7019" spans="1:9">
      <c r="A7019" s="66"/>
      <c r="C7019" s="66">
        <v>8136</v>
      </c>
      <c r="D7019" s="2" t="s">
        <v>17</v>
      </c>
      <c r="E7019" s="14" t="s">
        <v>1144</v>
      </c>
      <c r="F7019" s="69" t="s">
        <v>18</v>
      </c>
      <c r="G7019" s="3">
        <v>3</v>
      </c>
      <c r="H7019" s="3">
        <v>63</v>
      </c>
      <c r="I7019" s="10" t="str">
        <f t="shared" si="109"/>
        <v>08136</v>
      </c>
    </row>
    <row r="7020" spans="1:9">
      <c r="A7020" s="66"/>
      <c r="C7020" s="66">
        <v>8136</v>
      </c>
      <c r="D7020" s="2" t="s">
        <v>19</v>
      </c>
      <c r="E7020" s="14" t="s">
        <v>1144</v>
      </c>
      <c r="F7020" s="69" t="s">
        <v>20</v>
      </c>
      <c r="G7020" s="3"/>
      <c r="H7020" s="3"/>
      <c r="I7020" s="10" t="str">
        <f t="shared" si="109"/>
        <v>08136</v>
      </c>
    </row>
    <row r="7021" spans="1:9">
      <c r="A7021" s="66"/>
      <c r="C7021" s="66">
        <v>8136</v>
      </c>
      <c r="D7021" s="2" t="s">
        <v>21</v>
      </c>
      <c r="E7021" s="4"/>
      <c r="F7021" s="69" t="s">
        <v>22</v>
      </c>
      <c r="G7021" s="3">
        <v>260</v>
      </c>
      <c r="H7021" s="3">
        <v>46407</v>
      </c>
      <c r="I7021" s="10" t="str">
        <f t="shared" si="109"/>
        <v>08136</v>
      </c>
    </row>
    <row r="7022" spans="1:9">
      <c r="A7022" s="66"/>
      <c r="C7022" s="66">
        <v>8136</v>
      </c>
      <c r="D7022" s="2" t="s">
        <v>23</v>
      </c>
      <c r="E7022" s="17" t="s">
        <v>1147</v>
      </c>
      <c r="F7022" s="69" t="s">
        <v>24</v>
      </c>
      <c r="G7022" s="3">
        <v>24</v>
      </c>
      <c r="H7022" s="3">
        <v>1420</v>
      </c>
      <c r="I7022" s="10" t="str">
        <f t="shared" si="109"/>
        <v>08136</v>
      </c>
    </row>
    <row r="7023" spans="1:9">
      <c r="A7023" s="66"/>
      <c r="C7023" s="66">
        <v>8136</v>
      </c>
      <c r="D7023" s="2" t="s">
        <v>25</v>
      </c>
      <c r="E7023" s="17" t="s">
        <v>1147</v>
      </c>
      <c r="F7023" s="69" t="s">
        <v>26</v>
      </c>
      <c r="G7023" s="3">
        <v>3</v>
      </c>
      <c r="H7023" s="3">
        <v>75</v>
      </c>
      <c r="I7023" s="10" t="str">
        <f t="shared" si="109"/>
        <v>08136</v>
      </c>
    </row>
    <row r="7024" spans="1:9">
      <c r="A7024" s="66"/>
      <c r="C7024" s="66">
        <v>8136</v>
      </c>
      <c r="D7024" s="2" t="s">
        <v>27</v>
      </c>
      <c r="E7024" s="17" t="s">
        <v>1147</v>
      </c>
      <c r="F7024" s="69" t="s">
        <v>28</v>
      </c>
      <c r="G7024" s="3"/>
      <c r="H7024" s="3"/>
      <c r="I7024" s="10" t="str">
        <f t="shared" si="109"/>
        <v>08136</v>
      </c>
    </row>
    <row r="7025" spans="1:9">
      <c r="A7025" s="66"/>
      <c r="C7025" s="66">
        <v>8136</v>
      </c>
      <c r="D7025" s="2" t="s">
        <v>29</v>
      </c>
      <c r="E7025" s="18" t="s">
        <v>1148</v>
      </c>
      <c r="F7025" s="69" t="s">
        <v>30</v>
      </c>
      <c r="G7025" s="3">
        <v>3</v>
      </c>
      <c r="H7025" s="3">
        <v>302</v>
      </c>
      <c r="I7025" s="10" t="str">
        <f t="shared" si="109"/>
        <v>08136</v>
      </c>
    </row>
    <row r="7026" spans="1:9">
      <c r="A7026" s="66"/>
      <c r="C7026" s="66">
        <v>8136</v>
      </c>
      <c r="D7026" s="2" t="s">
        <v>31</v>
      </c>
      <c r="E7026" s="18" t="s">
        <v>1148</v>
      </c>
      <c r="F7026" s="69" t="s">
        <v>32</v>
      </c>
      <c r="G7026" s="3">
        <v>1</v>
      </c>
      <c r="H7026" s="3"/>
      <c r="I7026" s="10" t="str">
        <f t="shared" si="109"/>
        <v>08136</v>
      </c>
    </row>
    <row r="7027" spans="1:9">
      <c r="A7027" s="66"/>
      <c r="C7027" s="66">
        <v>8136</v>
      </c>
      <c r="D7027" s="2" t="s">
        <v>33</v>
      </c>
      <c r="E7027" s="18" t="s">
        <v>1148</v>
      </c>
      <c r="F7027" s="69" t="s">
        <v>34</v>
      </c>
      <c r="G7027" s="3">
        <v>1</v>
      </c>
      <c r="H7027" s="3"/>
      <c r="I7027" s="10" t="str">
        <f t="shared" si="109"/>
        <v>08136</v>
      </c>
    </row>
    <row r="7028" spans="1:9">
      <c r="A7028" s="66"/>
      <c r="C7028" s="66">
        <v>8136</v>
      </c>
      <c r="D7028" s="2" t="s">
        <v>35</v>
      </c>
      <c r="E7028" s="19" t="s">
        <v>1150</v>
      </c>
      <c r="F7028" s="69" t="s">
        <v>36</v>
      </c>
      <c r="G7028" s="3">
        <v>8</v>
      </c>
      <c r="H7028" s="3">
        <v>780</v>
      </c>
      <c r="I7028" s="10" t="str">
        <f t="shared" si="109"/>
        <v>08136</v>
      </c>
    </row>
    <row r="7029" spans="1:9">
      <c r="A7029" s="66"/>
      <c r="C7029" s="66">
        <v>8136</v>
      </c>
      <c r="D7029" s="2" t="s">
        <v>37</v>
      </c>
      <c r="E7029" s="23" t="s">
        <v>1149</v>
      </c>
      <c r="F7029" s="69" t="s">
        <v>38</v>
      </c>
      <c r="G7029" s="3">
        <v>7</v>
      </c>
      <c r="H7029" s="3">
        <v>1822</v>
      </c>
      <c r="I7029" s="10" t="str">
        <f t="shared" si="109"/>
        <v>08136</v>
      </c>
    </row>
    <row r="7030" spans="1:9">
      <c r="A7030" s="66"/>
      <c r="C7030" s="66">
        <v>8136</v>
      </c>
      <c r="D7030" s="2" t="s">
        <v>39</v>
      </c>
      <c r="E7030" s="23" t="s">
        <v>1149</v>
      </c>
      <c r="F7030" s="69" t="s">
        <v>40</v>
      </c>
      <c r="G7030" s="3">
        <v>2</v>
      </c>
      <c r="H7030" s="3"/>
      <c r="I7030" s="10" t="str">
        <f t="shared" si="109"/>
        <v>08136</v>
      </c>
    </row>
    <row r="7031" spans="1:9">
      <c r="A7031" s="66"/>
      <c r="C7031" s="66">
        <v>8136</v>
      </c>
      <c r="D7031" s="2" t="s">
        <v>41</v>
      </c>
      <c r="E7031" s="16" t="s">
        <v>1146</v>
      </c>
      <c r="F7031" s="69" t="s">
        <v>42</v>
      </c>
      <c r="G7031" s="3"/>
      <c r="H7031" s="3"/>
      <c r="I7031" s="10" t="str">
        <f t="shared" si="109"/>
        <v>08136</v>
      </c>
    </row>
    <row r="7032" spans="1:9">
      <c r="A7032" s="66"/>
      <c r="C7032" s="66">
        <v>8136</v>
      </c>
      <c r="D7032" s="2" t="s">
        <v>43</v>
      </c>
      <c r="E7032" s="16" t="s">
        <v>1146</v>
      </c>
      <c r="F7032" s="69" t="s">
        <v>44</v>
      </c>
      <c r="G7032" s="3">
        <v>4</v>
      </c>
      <c r="H7032" s="3"/>
      <c r="I7032" s="10" t="str">
        <f t="shared" si="109"/>
        <v>08136</v>
      </c>
    </row>
    <row r="7033" spans="1:9">
      <c r="A7033" s="66"/>
      <c r="C7033" s="66">
        <v>8136</v>
      </c>
      <c r="D7033" s="2" t="s">
        <v>45</v>
      </c>
      <c r="E7033" s="16" t="s">
        <v>1146</v>
      </c>
      <c r="F7033" s="69" t="s">
        <v>46</v>
      </c>
      <c r="G7033" s="3"/>
      <c r="H7033" s="3"/>
      <c r="I7033" s="10" t="str">
        <f t="shared" si="109"/>
        <v>08136</v>
      </c>
    </row>
    <row r="7034" spans="1:9">
      <c r="A7034" s="66"/>
      <c r="C7034" s="66">
        <v>8136</v>
      </c>
      <c r="D7034" s="2" t="s">
        <v>47</v>
      </c>
      <c r="E7034" s="16" t="s">
        <v>1146</v>
      </c>
      <c r="F7034" s="69" t="s">
        <v>48</v>
      </c>
      <c r="G7034" s="3">
        <v>15</v>
      </c>
      <c r="H7034" s="3">
        <v>1653</v>
      </c>
      <c r="I7034" s="10" t="str">
        <f t="shared" si="109"/>
        <v>08136</v>
      </c>
    </row>
    <row r="7035" spans="1:9">
      <c r="A7035" s="66"/>
      <c r="C7035" s="66">
        <v>8136</v>
      </c>
      <c r="D7035" s="2" t="s">
        <v>49</v>
      </c>
      <c r="E7035" s="14" t="s">
        <v>1144</v>
      </c>
      <c r="F7035" s="69" t="s">
        <v>50</v>
      </c>
      <c r="G7035" s="3">
        <v>10</v>
      </c>
      <c r="H7035" s="3">
        <v>463</v>
      </c>
      <c r="I7035" s="10" t="str">
        <f t="shared" si="109"/>
        <v>08136</v>
      </c>
    </row>
    <row r="7036" spans="1:9">
      <c r="A7036" s="66"/>
      <c r="C7036" s="66">
        <v>8136</v>
      </c>
      <c r="D7036" s="2" t="s">
        <v>51</v>
      </c>
      <c r="E7036" s="15" t="s">
        <v>1145</v>
      </c>
      <c r="F7036" s="69" t="s">
        <v>52</v>
      </c>
      <c r="G7036" s="3">
        <v>5</v>
      </c>
      <c r="H7036" s="3">
        <v>683</v>
      </c>
      <c r="I7036" s="10" t="str">
        <f t="shared" si="109"/>
        <v>08136</v>
      </c>
    </row>
    <row r="7037" spans="1:9">
      <c r="A7037" s="66"/>
      <c r="C7037" s="66">
        <v>8136</v>
      </c>
      <c r="D7037" s="2" t="s">
        <v>53</v>
      </c>
      <c r="E7037" s="15" t="s">
        <v>1145</v>
      </c>
      <c r="F7037" s="69" t="s">
        <v>54</v>
      </c>
      <c r="G7037" s="3">
        <v>72</v>
      </c>
      <c r="H7037" s="3">
        <v>7819</v>
      </c>
      <c r="I7037" s="10" t="str">
        <f t="shared" si="109"/>
        <v>08136</v>
      </c>
    </row>
    <row r="7038" spans="1:9">
      <c r="A7038" s="66"/>
      <c r="C7038" s="66">
        <v>8136</v>
      </c>
      <c r="D7038" s="2" t="s">
        <v>55</v>
      </c>
      <c r="E7038" s="21" t="s">
        <v>1152</v>
      </c>
      <c r="F7038" s="69" t="s">
        <v>56</v>
      </c>
      <c r="G7038" s="3">
        <v>18</v>
      </c>
      <c r="H7038" s="3"/>
      <c r="I7038" s="10" t="str">
        <f t="shared" si="109"/>
        <v>08136</v>
      </c>
    </row>
    <row r="7039" spans="1:9">
      <c r="A7039" s="66"/>
      <c r="C7039" s="66">
        <v>8136</v>
      </c>
      <c r="D7039" s="2" t="s">
        <v>57</v>
      </c>
      <c r="E7039" s="21" t="s">
        <v>1152</v>
      </c>
      <c r="F7039" s="69" t="s">
        <v>58</v>
      </c>
      <c r="G7039" s="3">
        <v>17</v>
      </c>
      <c r="H7039" s="3">
        <v>3210</v>
      </c>
      <c r="I7039" s="10" t="str">
        <f t="shared" si="109"/>
        <v>08136</v>
      </c>
    </row>
    <row r="7040" spans="1:9">
      <c r="A7040" s="66"/>
      <c r="C7040" s="66">
        <v>8136</v>
      </c>
      <c r="D7040" s="2" t="s">
        <v>59</v>
      </c>
      <c r="E7040" s="21" t="s">
        <v>1152</v>
      </c>
      <c r="F7040" s="69" t="s">
        <v>60</v>
      </c>
      <c r="G7040" s="3">
        <v>42</v>
      </c>
      <c r="H7040" s="3">
        <v>6953</v>
      </c>
      <c r="I7040" s="10" t="str">
        <f t="shared" si="109"/>
        <v>08136</v>
      </c>
    </row>
    <row r="7041" spans="1:9">
      <c r="A7041" s="66"/>
      <c r="C7041" s="66">
        <v>8136</v>
      </c>
      <c r="D7041" s="2" t="s">
        <v>61</v>
      </c>
      <c r="E7041" s="20" t="s">
        <v>1151</v>
      </c>
      <c r="F7041" s="69" t="s">
        <v>62</v>
      </c>
      <c r="G7041" s="3">
        <v>13</v>
      </c>
      <c r="H7041" s="3"/>
      <c r="I7041" s="10" t="str">
        <f t="shared" si="109"/>
        <v>08136</v>
      </c>
    </row>
    <row r="7042" spans="1:9">
      <c r="A7042" s="66"/>
      <c r="C7042" s="66">
        <v>8136</v>
      </c>
      <c r="D7042" s="2" t="s">
        <v>63</v>
      </c>
      <c r="E7042" s="20" t="s">
        <v>1151</v>
      </c>
      <c r="F7042" s="69" t="s">
        <v>64</v>
      </c>
      <c r="G7042" s="3"/>
      <c r="H7042" s="3"/>
      <c r="I7042" s="10" t="str">
        <f t="shared" si="109"/>
        <v>08136</v>
      </c>
    </row>
    <row r="7043" spans="1:9">
      <c r="A7043" s="66"/>
      <c r="C7043" s="66">
        <v>8136</v>
      </c>
      <c r="D7043" s="2" t="s">
        <v>65</v>
      </c>
      <c r="E7043" s="19" t="s">
        <v>1150</v>
      </c>
      <c r="F7043" s="69" t="s">
        <v>66</v>
      </c>
      <c r="G7043" s="3">
        <v>2</v>
      </c>
      <c r="H7043" s="3"/>
      <c r="I7043" s="10" t="str">
        <f t="shared" si="109"/>
        <v>08136</v>
      </c>
    </row>
    <row r="7044" spans="1:9">
      <c r="A7044" s="66"/>
      <c r="C7044" s="66">
        <v>8136</v>
      </c>
      <c r="D7044" s="2" t="s">
        <v>67</v>
      </c>
      <c r="E7044" s="22" t="s">
        <v>1153</v>
      </c>
      <c r="F7044" s="69" t="s">
        <v>68</v>
      </c>
      <c r="G7044" s="3">
        <v>9</v>
      </c>
      <c r="H7044" s="3"/>
      <c r="I7044" s="10" t="str">
        <f t="shared" si="109"/>
        <v>08136</v>
      </c>
    </row>
    <row r="7045" spans="1:9">
      <c r="A7045" s="66"/>
      <c r="C7045" s="66">
        <v>8136</v>
      </c>
      <c r="D7045" s="2" t="s">
        <v>69</v>
      </c>
      <c r="E7045" s="21" t="s">
        <v>1152</v>
      </c>
      <c r="F7045" s="69" t="s">
        <v>70</v>
      </c>
      <c r="G7045" s="3">
        <v>4</v>
      </c>
      <c r="H7045" s="3"/>
      <c r="I7045" s="10" t="str">
        <f t="shared" si="109"/>
        <v>08136</v>
      </c>
    </row>
    <row r="7046" spans="1:9">
      <c r="A7046" s="66"/>
      <c r="C7046" s="66">
        <v>8136</v>
      </c>
      <c r="E7046" s="71"/>
      <c r="F7046" s="69" t="s">
        <v>71</v>
      </c>
      <c r="G7046" s="3">
        <v>263</v>
      </c>
      <c r="H7046" s="3">
        <v>46470</v>
      </c>
      <c r="I7046" s="10" t="str">
        <f t="shared" si="109"/>
        <v>08136</v>
      </c>
    </row>
    <row r="7047" spans="1:9">
      <c r="A7047" s="65" t="s">
        <v>509</v>
      </c>
      <c r="B7047" s="2" t="s">
        <v>510</v>
      </c>
      <c r="C7047" s="65">
        <v>82</v>
      </c>
      <c r="D7047" s="2" t="s">
        <v>9</v>
      </c>
      <c r="E7047" s="14" t="s">
        <v>1144</v>
      </c>
      <c r="F7047" s="69" t="s">
        <v>10</v>
      </c>
      <c r="G7047" s="3">
        <v>33</v>
      </c>
      <c r="H7047" s="3">
        <v>515</v>
      </c>
      <c r="I7047" s="10" t="str">
        <f t="shared" si="109"/>
        <v>082</v>
      </c>
    </row>
    <row r="7048" spans="1:9">
      <c r="A7048" s="66"/>
      <c r="C7048" s="66">
        <v>82</v>
      </c>
      <c r="D7048" s="2" t="s">
        <v>11</v>
      </c>
      <c r="E7048" s="14" t="s">
        <v>1144</v>
      </c>
      <c r="F7048" s="69" t="s">
        <v>12</v>
      </c>
      <c r="G7048" s="3"/>
      <c r="H7048" s="3"/>
      <c r="I7048" s="10" t="str">
        <f t="shared" si="109"/>
        <v>082</v>
      </c>
    </row>
    <row r="7049" spans="1:9">
      <c r="A7049" s="66"/>
      <c r="C7049" s="66">
        <v>82</v>
      </c>
      <c r="D7049" s="2" t="s">
        <v>13</v>
      </c>
      <c r="E7049" s="14" t="s">
        <v>1144</v>
      </c>
      <c r="F7049" s="69" t="s">
        <v>14</v>
      </c>
      <c r="G7049" s="3"/>
      <c r="H7049" s="3"/>
      <c r="I7049" s="10" t="str">
        <f t="shared" ref="I7049:I7112" si="110">IF(A7049="",I7048,A7049)</f>
        <v>082</v>
      </c>
    </row>
    <row r="7050" spans="1:9">
      <c r="A7050" s="66"/>
      <c r="C7050" s="66">
        <v>82</v>
      </c>
      <c r="D7050" s="2" t="s">
        <v>15</v>
      </c>
      <c r="E7050" s="15" t="s">
        <v>1145</v>
      </c>
      <c r="F7050" s="69" t="s">
        <v>16</v>
      </c>
      <c r="G7050" s="3"/>
      <c r="H7050" s="3"/>
      <c r="I7050" s="10" t="str">
        <f t="shared" si="110"/>
        <v>082</v>
      </c>
    </row>
    <row r="7051" spans="1:9">
      <c r="A7051" s="66"/>
      <c r="C7051" s="66">
        <v>82</v>
      </c>
      <c r="D7051" s="2" t="s">
        <v>17</v>
      </c>
      <c r="E7051" s="14" t="s">
        <v>1144</v>
      </c>
      <c r="F7051" s="69" t="s">
        <v>18</v>
      </c>
      <c r="G7051" s="3">
        <v>33</v>
      </c>
      <c r="H7051" s="3">
        <v>515</v>
      </c>
      <c r="I7051" s="10" t="str">
        <f t="shared" si="110"/>
        <v>082</v>
      </c>
    </row>
    <row r="7052" spans="1:9">
      <c r="A7052" s="66"/>
      <c r="C7052" s="66">
        <v>82</v>
      </c>
      <c r="D7052" s="2" t="s">
        <v>19</v>
      </c>
      <c r="E7052" s="14" t="s">
        <v>1144</v>
      </c>
      <c r="F7052" s="69" t="s">
        <v>20</v>
      </c>
      <c r="G7052" s="3"/>
      <c r="H7052" s="3"/>
      <c r="I7052" s="10" t="str">
        <f t="shared" si="110"/>
        <v>082</v>
      </c>
    </row>
    <row r="7053" spans="1:9">
      <c r="A7053" s="66"/>
      <c r="C7053" s="66">
        <v>82</v>
      </c>
      <c r="D7053" s="2" t="s">
        <v>21</v>
      </c>
      <c r="E7053" s="4"/>
      <c r="F7053" s="69" t="s">
        <v>22</v>
      </c>
      <c r="G7053" s="3">
        <v>1815</v>
      </c>
      <c r="H7053" s="3">
        <v>270737</v>
      </c>
      <c r="I7053" s="10" t="str">
        <f t="shared" si="110"/>
        <v>082</v>
      </c>
    </row>
    <row r="7054" spans="1:9">
      <c r="A7054" s="66"/>
      <c r="C7054" s="66">
        <v>82</v>
      </c>
      <c r="D7054" s="2" t="s">
        <v>23</v>
      </c>
      <c r="E7054" s="17" t="s">
        <v>1147</v>
      </c>
      <c r="F7054" s="69" t="s">
        <v>24</v>
      </c>
      <c r="G7054" s="3">
        <v>180</v>
      </c>
      <c r="H7054" s="3">
        <v>15194</v>
      </c>
      <c r="I7054" s="10" t="str">
        <f t="shared" si="110"/>
        <v>082</v>
      </c>
    </row>
    <row r="7055" spans="1:9">
      <c r="A7055" s="66"/>
      <c r="C7055" s="66">
        <v>82</v>
      </c>
      <c r="D7055" s="2" t="s">
        <v>25</v>
      </c>
      <c r="E7055" s="17" t="s">
        <v>1147</v>
      </c>
      <c r="F7055" s="69" t="s">
        <v>26</v>
      </c>
      <c r="G7055" s="3">
        <v>22</v>
      </c>
      <c r="H7055" s="3">
        <v>2796</v>
      </c>
      <c r="I7055" s="10" t="str">
        <f t="shared" si="110"/>
        <v>082</v>
      </c>
    </row>
    <row r="7056" spans="1:9">
      <c r="A7056" s="66"/>
      <c r="C7056" s="66">
        <v>82</v>
      </c>
      <c r="D7056" s="2" t="s">
        <v>27</v>
      </c>
      <c r="E7056" s="17" t="s">
        <v>1147</v>
      </c>
      <c r="F7056" s="69" t="s">
        <v>28</v>
      </c>
      <c r="G7056" s="3">
        <v>1</v>
      </c>
      <c r="H7056" s="3"/>
      <c r="I7056" s="10" t="str">
        <f t="shared" si="110"/>
        <v>082</v>
      </c>
    </row>
    <row r="7057" spans="1:9">
      <c r="A7057" s="66"/>
      <c r="C7057" s="66">
        <v>82</v>
      </c>
      <c r="D7057" s="2" t="s">
        <v>29</v>
      </c>
      <c r="E7057" s="18" t="s">
        <v>1148</v>
      </c>
      <c r="F7057" s="69" t="s">
        <v>30</v>
      </c>
      <c r="G7057" s="3">
        <v>20</v>
      </c>
      <c r="H7057" s="3">
        <v>1760</v>
      </c>
      <c r="I7057" s="10" t="str">
        <f t="shared" si="110"/>
        <v>082</v>
      </c>
    </row>
    <row r="7058" spans="1:9">
      <c r="A7058" s="66"/>
      <c r="C7058" s="66">
        <v>82</v>
      </c>
      <c r="D7058" s="2" t="s">
        <v>31</v>
      </c>
      <c r="E7058" s="18" t="s">
        <v>1148</v>
      </c>
      <c r="F7058" s="69" t="s">
        <v>32</v>
      </c>
      <c r="G7058" s="3">
        <v>5</v>
      </c>
      <c r="H7058" s="3">
        <v>716</v>
      </c>
      <c r="I7058" s="10" t="str">
        <f t="shared" si="110"/>
        <v>082</v>
      </c>
    </row>
    <row r="7059" spans="1:9">
      <c r="A7059" s="66"/>
      <c r="C7059" s="66">
        <v>82</v>
      </c>
      <c r="D7059" s="2" t="s">
        <v>33</v>
      </c>
      <c r="E7059" s="18" t="s">
        <v>1148</v>
      </c>
      <c r="F7059" s="69" t="s">
        <v>34</v>
      </c>
      <c r="G7059" s="3">
        <v>3</v>
      </c>
      <c r="H7059" s="3"/>
      <c r="I7059" s="10" t="str">
        <f t="shared" si="110"/>
        <v>082</v>
      </c>
    </row>
    <row r="7060" spans="1:9">
      <c r="A7060" s="66"/>
      <c r="C7060" s="66">
        <v>82</v>
      </c>
      <c r="D7060" s="2" t="s">
        <v>35</v>
      </c>
      <c r="E7060" s="19" t="s">
        <v>1150</v>
      </c>
      <c r="F7060" s="69" t="s">
        <v>36</v>
      </c>
      <c r="G7060" s="3">
        <v>41</v>
      </c>
      <c r="H7060" s="3">
        <v>1712</v>
      </c>
      <c r="I7060" s="10" t="str">
        <f t="shared" si="110"/>
        <v>082</v>
      </c>
    </row>
    <row r="7061" spans="1:9">
      <c r="A7061" s="66"/>
      <c r="C7061" s="66">
        <v>82</v>
      </c>
      <c r="D7061" s="2" t="s">
        <v>37</v>
      </c>
      <c r="E7061" s="23" t="s">
        <v>1149</v>
      </c>
      <c r="F7061" s="69" t="s">
        <v>38</v>
      </c>
      <c r="G7061" s="3">
        <v>45</v>
      </c>
      <c r="H7061" s="3">
        <v>6767</v>
      </c>
      <c r="I7061" s="10" t="str">
        <f t="shared" si="110"/>
        <v>082</v>
      </c>
    </row>
    <row r="7062" spans="1:9">
      <c r="A7062" s="66"/>
      <c r="C7062" s="66">
        <v>82</v>
      </c>
      <c r="D7062" s="2" t="s">
        <v>39</v>
      </c>
      <c r="E7062" s="23" t="s">
        <v>1149</v>
      </c>
      <c r="F7062" s="69" t="s">
        <v>40</v>
      </c>
      <c r="G7062" s="3">
        <v>41</v>
      </c>
      <c r="H7062" s="3">
        <v>3175</v>
      </c>
      <c r="I7062" s="10" t="str">
        <f t="shared" si="110"/>
        <v>082</v>
      </c>
    </row>
    <row r="7063" spans="1:9">
      <c r="A7063" s="66"/>
      <c r="C7063" s="66">
        <v>82</v>
      </c>
      <c r="D7063" s="2" t="s">
        <v>41</v>
      </c>
      <c r="E7063" s="16" t="s">
        <v>1146</v>
      </c>
      <c r="F7063" s="69" t="s">
        <v>42</v>
      </c>
      <c r="G7063" s="3">
        <v>3</v>
      </c>
      <c r="H7063" s="3"/>
      <c r="I7063" s="10" t="str">
        <f t="shared" si="110"/>
        <v>082</v>
      </c>
    </row>
    <row r="7064" spans="1:9">
      <c r="A7064" s="66"/>
      <c r="C7064" s="66">
        <v>82</v>
      </c>
      <c r="D7064" s="2" t="s">
        <v>43</v>
      </c>
      <c r="E7064" s="16" t="s">
        <v>1146</v>
      </c>
      <c r="F7064" s="69" t="s">
        <v>44</v>
      </c>
      <c r="G7064" s="3">
        <v>66</v>
      </c>
      <c r="H7064" s="3">
        <v>9370</v>
      </c>
      <c r="I7064" s="10" t="str">
        <f t="shared" si="110"/>
        <v>082</v>
      </c>
    </row>
    <row r="7065" spans="1:9">
      <c r="A7065" s="66"/>
      <c r="C7065" s="66">
        <v>82</v>
      </c>
      <c r="D7065" s="2" t="s">
        <v>45</v>
      </c>
      <c r="E7065" s="16" t="s">
        <v>1146</v>
      </c>
      <c r="F7065" s="69" t="s">
        <v>46</v>
      </c>
      <c r="G7065" s="3">
        <v>17</v>
      </c>
      <c r="H7065" s="3">
        <v>10335</v>
      </c>
      <c r="I7065" s="10" t="str">
        <f t="shared" si="110"/>
        <v>082</v>
      </c>
    </row>
    <row r="7066" spans="1:9">
      <c r="A7066" s="66"/>
      <c r="C7066" s="66">
        <v>82</v>
      </c>
      <c r="D7066" s="2" t="s">
        <v>47</v>
      </c>
      <c r="E7066" s="16" t="s">
        <v>1146</v>
      </c>
      <c r="F7066" s="69" t="s">
        <v>48</v>
      </c>
      <c r="G7066" s="3">
        <v>133</v>
      </c>
      <c r="H7066" s="3">
        <v>18065</v>
      </c>
      <c r="I7066" s="10" t="str">
        <f t="shared" si="110"/>
        <v>082</v>
      </c>
    </row>
    <row r="7067" spans="1:9">
      <c r="A7067" s="66"/>
      <c r="C7067" s="66">
        <v>82</v>
      </c>
      <c r="D7067" s="2" t="s">
        <v>49</v>
      </c>
      <c r="E7067" s="14" t="s">
        <v>1144</v>
      </c>
      <c r="F7067" s="69" t="s">
        <v>50</v>
      </c>
      <c r="G7067" s="3">
        <v>73</v>
      </c>
      <c r="H7067" s="3">
        <v>5518</v>
      </c>
      <c r="I7067" s="10" t="str">
        <f t="shared" si="110"/>
        <v>082</v>
      </c>
    </row>
    <row r="7068" spans="1:9">
      <c r="A7068" s="66"/>
      <c r="C7068" s="66">
        <v>82</v>
      </c>
      <c r="D7068" s="2" t="s">
        <v>51</v>
      </c>
      <c r="E7068" s="15" t="s">
        <v>1145</v>
      </c>
      <c r="F7068" s="69" t="s">
        <v>52</v>
      </c>
      <c r="G7068" s="3">
        <v>30</v>
      </c>
      <c r="H7068" s="3">
        <v>3341</v>
      </c>
      <c r="I7068" s="10" t="str">
        <f t="shared" si="110"/>
        <v>082</v>
      </c>
    </row>
    <row r="7069" spans="1:9">
      <c r="A7069" s="66"/>
      <c r="C7069" s="66">
        <v>82</v>
      </c>
      <c r="D7069" s="2" t="s">
        <v>53</v>
      </c>
      <c r="E7069" s="15" t="s">
        <v>1145</v>
      </c>
      <c r="F7069" s="69" t="s">
        <v>54</v>
      </c>
      <c r="G7069" s="3">
        <v>328</v>
      </c>
      <c r="H7069" s="3">
        <v>29075</v>
      </c>
      <c r="I7069" s="10" t="str">
        <f t="shared" si="110"/>
        <v>082</v>
      </c>
    </row>
    <row r="7070" spans="1:9">
      <c r="A7070" s="66"/>
      <c r="C7070" s="66">
        <v>82</v>
      </c>
      <c r="D7070" s="2" t="s">
        <v>55</v>
      </c>
      <c r="E7070" s="21" t="s">
        <v>1152</v>
      </c>
      <c r="F7070" s="69" t="s">
        <v>56</v>
      </c>
      <c r="G7070" s="3">
        <v>111</v>
      </c>
      <c r="H7070" s="3">
        <v>13753</v>
      </c>
      <c r="I7070" s="10" t="str">
        <f t="shared" si="110"/>
        <v>082</v>
      </c>
    </row>
    <row r="7071" spans="1:9">
      <c r="A7071" s="66"/>
      <c r="C7071" s="66">
        <v>82</v>
      </c>
      <c r="D7071" s="2" t="s">
        <v>57</v>
      </c>
      <c r="E7071" s="21" t="s">
        <v>1152</v>
      </c>
      <c r="F7071" s="69" t="s">
        <v>58</v>
      </c>
      <c r="G7071" s="3">
        <v>105</v>
      </c>
      <c r="H7071" s="3">
        <v>30768</v>
      </c>
      <c r="I7071" s="10" t="str">
        <f t="shared" si="110"/>
        <v>082</v>
      </c>
    </row>
    <row r="7072" spans="1:9">
      <c r="A7072" s="66"/>
      <c r="C7072" s="66">
        <v>82</v>
      </c>
      <c r="D7072" s="2" t="s">
        <v>59</v>
      </c>
      <c r="E7072" s="21" t="s">
        <v>1152</v>
      </c>
      <c r="F7072" s="69" t="s">
        <v>60</v>
      </c>
      <c r="G7072" s="3">
        <v>287</v>
      </c>
      <c r="H7072" s="3">
        <v>50619</v>
      </c>
      <c r="I7072" s="10" t="str">
        <f t="shared" si="110"/>
        <v>082</v>
      </c>
    </row>
    <row r="7073" spans="1:9">
      <c r="A7073" s="66"/>
      <c r="C7073" s="66">
        <v>82</v>
      </c>
      <c r="D7073" s="2" t="s">
        <v>61</v>
      </c>
      <c r="E7073" s="20" t="s">
        <v>1151</v>
      </c>
      <c r="F7073" s="69" t="s">
        <v>62</v>
      </c>
      <c r="G7073" s="3">
        <v>66</v>
      </c>
      <c r="H7073" s="3">
        <v>43517</v>
      </c>
      <c r="I7073" s="10" t="str">
        <f t="shared" si="110"/>
        <v>082</v>
      </c>
    </row>
    <row r="7074" spans="1:9">
      <c r="A7074" s="66"/>
      <c r="C7074" s="66">
        <v>82</v>
      </c>
      <c r="D7074" s="2" t="s">
        <v>63</v>
      </c>
      <c r="E7074" s="20" t="s">
        <v>1151</v>
      </c>
      <c r="F7074" s="69" t="s">
        <v>64</v>
      </c>
      <c r="G7074" s="3">
        <v>13</v>
      </c>
      <c r="H7074" s="3">
        <v>1097</v>
      </c>
      <c r="I7074" s="10" t="str">
        <f t="shared" si="110"/>
        <v>082</v>
      </c>
    </row>
    <row r="7075" spans="1:9">
      <c r="A7075" s="66"/>
      <c r="C7075" s="66">
        <v>82</v>
      </c>
      <c r="D7075" s="2" t="s">
        <v>65</v>
      </c>
      <c r="E7075" s="19" t="s">
        <v>1150</v>
      </c>
      <c r="F7075" s="69" t="s">
        <v>66</v>
      </c>
      <c r="G7075" s="3">
        <v>41</v>
      </c>
      <c r="H7075" s="3">
        <v>3342</v>
      </c>
      <c r="I7075" s="10" t="str">
        <f t="shared" si="110"/>
        <v>082</v>
      </c>
    </row>
    <row r="7076" spans="1:9">
      <c r="A7076" s="66"/>
      <c r="C7076" s="66">
        <v>82</v>
      </c>
      <c r="D7076" s="2" t="s">
        <v>67</v>
      </c>
      <c r="E7076" s="22" t="s">
        <v>1153</v>
      </c>
      <c r="F7076" s="69" t="s">
        <v>68</v>
      </c>
      <c r="G7076" s="3">
        <v>97</v>
      </c>
      <c r="H7076" s="3">
        <v>10240</v>
      </c>
      <c r="I7076" s="10" t="str">
        <f t="shared" si="110"/>
        <v>082</v>
      </c>
    </row>
    <row r="7077" spans="1:9">
      <c r="A7077" s="66"/>
      <c r="C7077" s="66">
        <v>82</v>
      </c>
      <c r="D7077" s="2" t="s">
        <v>69</v>
      </c>
      <c r="E7077" s="21" t="s">
        <v>1152</v>
      </c>
      <c r="F7077" s="69" t="s">
        <v>70</v>
      </c>
      <c r="G7077" s="3">
        <v>87</v>
      </c>
      <c r="H7077" s="3">
        <v>7215</v>
      </c>
      <c r="I7077" s="10" t="str">
        <f t="shared" si="110"/>
        <v>082</v>
      </c>
    </row>
    <row r="7078" spans="1:9">
      <c r="A7078" s="66"/>
      <c r="C7078" s="66">
        <v>82</v>
      </c>
      <c r="E7078" s="71"/>
      <c r="F7078" s="69" t="s">
        <v>71</v>
      </c>
      <c r="G7078" s="3">
        <v>1848</v>
      </c>
      <c r="H7078" s="3">
        <v>271252</v>
      </c>
      <c r="I7078" s="10" t="str">
        <f t="shared" si="110"/>
        <v>082</v>
      </c>
    </row>
    <row r="7079" spans="1:9">
      <c r="A7079" s="65" t="s">
        <v>511</v>
      </c>
      <c r="B7079" s="2" t="s">
        <v>512</v>
      </c>
      <c r="C7079" s="65">
        <v>8211</v>
      </c>
      <c r="D7079" s="2" t="s">
        <v>9</v>
      </c>
      <c r="E7079" s="14" t="s">
        <v>1144</v>
      </c>
      <c r="F7079" s="69" t="s">
        <v>10</v>
      </c>
      <c r="G7079" s="3"/>
      <c r="H7079" s="3"/>
      <c r="I7079" s="10" t="str">
        <f t="shared" si="110"/>
        <v>08211</v>
      </c>
    </row>
    <row r="7080" spans="1:9">
      <c r="A7080" s="66"/>
      <c r="C7080" s="66">
        <v>8211</v>
      </c>
      <c r="D7080" s="2" t="s">
        <v>11</v>
      </c>
      <c r="E7080" s="14" t="s">
        <v>1144</v>
      </c>
      <c r="F7080" s="69" t="s">
        <v>12</v>
      </c>
      <c r="G7080" s="3"/>
      <c r="H7080" s="3"/>
      <c r="I7080" s="10" t="str">
        <f t="shared" si="110"/>
        <v>08211</v>
      </c>
    </row>
    <row r="7081" spans="1:9">
      <c r="A7081" s="66"/>
      <c r="C7081" s="66">
        <v>8211</v>
      </c>
      <c r="D7081" s="2" t="s">
        <v>13</v>
      </c>
      <c r="E7081" s="14" t="s">
        <v>1144</v>
      </c>
      <c r="F7081" s="69" t="s">
        <v>14</v>
      </c>
      <c r="G7081" s="3"/>
      <c r="H7081" s="3"/>
      <c r="I7081" s="10" t="str">
        <f t="shared" si="110"/>
        <v>08211</v>
      </c>
    </row>
    <row r="7082" spans="1:9">
      <c r="A7082" s="66"/>
      <c r="C7082" s="66">
        <v>8211</v>
      </c>
      <c r="D7082" s="2" t="s">
        <v>15</v>
      </c>
      <c r="E7082" s="15" t="s">
        <v>1145</v>
      </c>
      <c r="F7082" s="69" t="s">
        <v>16</v>
      </c>
      <c r="G7082" s="3"/>
      <c r="H7082" s="3"/>
      <c r="I7082" s="10" t="str">
        <f t="shared" si="110"/>
        <v>08211</v>
      </c>
    </row>
    <row r="7083" spans="1:9">
      <c r="A7083" s="66"/>
      <c r="C7083" s="66">
        <v>8211</v>
      </c>
      <c r="D7083" s="2" t="s">
        <v>17</v>
      </c>
      <c r="E7083" s="14" t="s">
        <v>1144</v>
      </c>
      <c r="F7083" s="69" t="s">
        <v>18</v>
      </c>
      <c r="G7083" s="3"/>
      <c r="H7083" s="3"/>
      <c r="I7083" s="10" t="str">
        <f t="shared" si="110"/>
        <v>08211</v>
      </c>
    </row>
    <row r="7084" spans="1:9">
      <c r="A7084" s="66"/>
      <c r="C7084" s="66">
        <v>8211</v>
      </c>
      <c r="D7084" s="2" t="s">
        <v>19</v>
      </c>
      <c r="E7084" s="14" t="s">
        <v>1144</v>
      </c>
      <c r="F7084" s="69" t="s">
        <v>20</v>
      </c>
      <c r="G7084" s="3"/>
      <c r="H7084" s="3"/>
      <c r="I7084" s="10" t="str">
        <f t="shared" si="110"/>
        <v>08211</v>
      </c>
    </row>
    <row r="7085" spans="1:9">
      <c r="A7085" s="66"/>
      <c r="C7085" s="66">
        <v>8211</v>
      </c>
      <c r="D7085" s="2" t="s">
        <v>21</v>
      </c>
      <c r="E7085" s="4"/>
      <c r="F7085" s="69" t="s">
        <v>22</v>
      </c>
      <c r="G7085" s="3">
        <v>31</v>
      </c>
      <c r="H7085" s="3">
        <v>4563</v>
      </c>
      <c r="I7085" s="10" t="str">
        <f t="shared" si="110"/>
        <v>08211</v>
      </c>
    </row>
    <row r="7086" spans="1:9">
      <c r="A7086" s="66"/>
      <c r="C7086" s="66">
        <v>8211</v>
      </c>
      <c r="D7086" s="2" t="s">
        <v>23</v>
      </c>
      <c r="E7086" s="17" t="s">
        <v>1147</v>
      </c>
      <c r="F7086" s="69" t="s">
        <v>24</v>
      </c>
      <c r="G7086" s="3">
        <v>1</v>
      </c>
      <c r="H7086" s="3"/>
      <c r="I7086" s="10" t="str">
        <f t="shared" si="110"/>
        <v>08211</v>
      </c>
    </row>
    <row r="7087" spans="1:9">
      <c r="A7087" s="66"/>
      <c r="C7087" s="66">
        <v>8211</v>
      </c>
      <c r="D7087" s="2" t="s">
        <v>25</v>
      </c>
      <c r="E7087" s="17" t="s">
        <v>1147</v>
      </c>
      <c r="F7087" s="69" t="s">
        <v>26</v>
      </c>
      <c r="G7087" s="3"/>
      <c r="H7087" s="3"/>
      <c r="I7087" s="10" t="str">
        <f t="shared" si="110"/>
        <v>08211</v>
      </c>
    </row>
    <row r="7088" spans="1:9">
      <c r="A7088" s="66"/>
      <c r="C7088" s="66">
        <v>8211</v>
      </c>
      <c r="D7088" s="2" t="s">
        <v>27</v>
      </c>
      <c r="E7088" s="17" t="s">
        <v>1147</v>
      </c>
      <c r="F7088" s="69" t="s">
        <v>28</v>
      </c>
      <c r="G7088" s="3"/>
      <c r="H7088" s="3"/>
      <c r="I7088" s="10" t="str">
        <f t="shared" si="110"/>
        <v>08211</v>
      </c>
    </row>
    <row r="7089" spans="1:9">
      <c r="A7089" s="66"/>
      <c r="C7089" s="66">
        <v>8211</v>
      </c>
      <c r="D7089" s="2" t="s">
        <v>29</v>
      </c>
      <c r="E7089" s="18" t="s">
        <v>1148</v>
      </c>
      <c r="F7089" s="69" t="s">
        <v>30</v>
      </c>
      <c r="G7089" s="3">
        <v>1</v>
      </c>
      <c r="H7089" s="3"/>
      <c r="I7089" s="10" t="str">
        <f t="shared" si="110"/>
        <v>08211</v>
      </c>
    </row>
    <row r="7090" spans="1:9">
      <c r="A7090" s="66"/>
      <c r="C7090" s="66">
        <v>8211</v>
      </c>
      <c r="D7090" s="2" t="s">
        <v>31</v>
      </c>
      <c r="E7090" s="18" t="s">
        <v>1148</v>
      </c>
      <c r="F7090" s="69" t="s">
        <v>32</v>
      </c>
      <c r="G7090" s="3"/>
      <c r="H7090" s="3"/>
      <c r="I7090" s="10" t="str">
        <f t="shared" si="110"/>
        <v>08211</v>
      </c>
    </row>
    <row r="7091" spans="1:9">
      <c r="A7091" s="66"/>
      <c r="C7091" s="66">
        <v>8211</v>
      </c>
      <c r="D7091" s="2" t="s">
        <v>33</v>
      </c>
      <c r="E7091" s="18" t="s">
        <v>1148</v>
      </c>
      <c r="F7091" s="69" t="s">
        <v>34</v>
      </c>
      <c r="G7091" s="3"/>
      <c r="H7091" s="3"/>
      <c r="I7091" s="10" t="str">
        <f t="shared" si="110"/>
        <v>08211</v>
      </c>
    </row>
    <row r="7092" spans="1:9">
      <c r="A7092" s="66"/>
      <c r="C7092" s="66">
        <v>8211</v>
      </c>
      <c r="D7092" s="2" t="s">
        <v>35</v>
      </c>
      <c r="E7092" s="19" t="s">
        <v>1150</v>
      </c>
      <c r="F7092" s="69" t="s">
        <v>36</v>
      </c>
      <c r="G7092" s="3">
        <v>1</v>
      </c>
      <c r="H7092" s="3"/>
      <c r="I7092" s="10" t="str">
        <f t="shared" si="110"/>
        <v>08211</v>
      </c>
    </row>
    <row r="7093" spans="1:9">
      <c r="A7093" s="66"/>
      <c r="C7093" s="66">
        <v>8211</v>
      </c>
      <c r="D7093" s="2" t="s">
        <v>37</v>
      </c>
      <c r="E7093" s="23" t="s">
        <v>1149</v>
      </c>
      <c r="F7093" s="69" t="s">
        <v>38</v>
      </c>
      <c r="G7093" s="3">
        <v>1</v>
      </c>
      <c r="H7093" s="3"/>
      <c r="I7093" s="10" t="str">
        <f t="shared" si="110"/>
        <v>08211</v>
      </c>
    </row>
    <row r="7094" spans="1:9">
      <c r="A7094" s="66"/>
      <c r="C7094" s="66">
        <v>8211</v>
      </c>
      <c r="D7094" s="2" t="s">
        <v>39</v>
      </c>
      <c r="E7094" s="23" t="s">
        <v>1149</v>
      </c>
      <c r="F7094" s="69" t="s">
        <v>40</v>
      </c>
      <c r="G7094" s="3">
        <v>4</v>
      </c>
      <c r="H7094" s="3"/>
      <c r="I7094" s="10" t="str">
        <f t="shared" si="110"/>
        <v>08211</v>
      </c>
    </row>
    <row r="7095" spans="1:9">
      <c r="A7095" s="66"/>
      <c r="C7095" s="66">
        <v>8211</v>
      </c>
      <c r="D7095" s="2" t="s">
        <v>41</v>
      </c>
      <c r="E7095" s="16" t="s">
        <v>1146</v>
      </c>
      <c r="F7095" s="69" t="s">
        <v>42</v>
      </c>
      <c r="G7095" s="3"/>
      <c r="H7095" s="3"/>
      <c r="I7095" s="10" t="str">
        <f t="shared" si="110"/>
        <v>08211</v>
      </c>
    </row>
    <row r="7096" spans="1:9">
      <c r="A7096" s="66"/>
      <c r="C7096" s="66">
        <v>8211</v>
      </c>
      <c r="D7096" s="2" t="s">
        <v>43</v>
      </c>
      <c r="E7096" s="16" t="s">
        <v>1146</v>
      </c>
      <c r="F7096" s="69" t="s">
        <v>44</v>
      </c>
      <c r="G7096" s="3">
        <v>3</v>
      </c>
      <c r="H7096" s="3"/>
      <c r="I7096" s="10" t="str">
        <f t="shared" si="110"/>
        <v>08211</v>
      </c>
    </row>
    <row r="7097" spans="1:9">
      <c r="A7097" s="66"/>
      <c r="C7097" s="66">
        <v>8211</v>
      </c>
      <c r="D7097" s="2" t="s">
        <v>45</v>
      </c>
      <c r="E7097" s="16" t="s">
        <v>1146</v>
      </c>
      <c r="F7097" s="69" t="s">
        <v>46</v>
      </c>
      <c r="G7097" s="3">
        <v>2</v>
      </c>
      <c r="H7097" s="3"/>
      <c r="I7097" s="10" t="str">
        <f t="shared" si="110"/>
        <v>08211</v>
      </c>
    </row>
    <row r="7098" spans="1:9">
      <c r="A7098" s="66"/>
      <c r="C7098" s="66">
        <v>8211</v>
      </c>
      <c r="D7098" s="2" t="s">
        <v>47</v>
      </c>
      <c r="E7098" s="16" t="s">
        <v>1146</v>
      </c>
      <c r="F7098" s="69" t="s">
        <v>48</v>
      </c>
      <c r="G7098" s="3">
        <v>2</v>
      </c>
      <c r="H7098" s="3"/>
      <c r="I7098" s="10" t="str">
        <f t="shared" si="110"/>
        <v>08211</v>
      </c>
    </row>
    <row r="7099" spans="1:9">
      <c r="A7099" s="66"/>
      <c r="C7099" s="66">
        <v>8211</v>
      </c>
      <c r="D7099" s="2" t="s">
        <v>49</v>
      </c>
      <c r="E7099" s="14" t="s">
        <v>1144</v>
      </c>
      <c r="F7099" s="69" t="s">
        <v>50</v>
      </c>
      <c r="G7099" s="3">
        <v>2</v>
      </c>
      <c r="H7099" s="3"/>
      <c r="I7099" s="10" t="str">
        <f t="shared" si="110"/>
        <v>08211</v>
      </c>
    </row>
    <row r="7100" spans="1:9">
      <c r="A7100" s="66"/>
      <c r="C7100" s="66">
        <v>8211</v>
      </c>
      <c r="D7100" s="2" t="s">
        <v>51</v>
      </c>
      <c r="E7100" s="15" t="s">
        <v>1145</v>
      </c>
      <c r="F7100" s="69" t="s">
        <v>52</v>
      </c>
      <c r="G7100" s="3"/>
      <c r="H7100" s="3"/>
      <c r="I7100" s="10" t="str">
        <f t="shared" si="110"/>
        <v>08211</v>
      </c>
    </row>
    <row r="7101" spans="1:9">
      <c r="A7101" s="66"/>
      <c r="C7101" s="66">
        <v>8211</v>
      </c>
      <c r="D7101" s="2" t="s">
        <v>53</v>
      </c>
      <c r="E7101" s="15" t="s">
        <v>1145</v>
      </c>
      <c r="F7101" s="69" t="s">
        <v>54</v>
      </c>
      <c r="G7101" s="3">
        <v>1</v>
      </c>
      <c r="H7101" s="3"/>
      <c r="I7101" s="10" t="str">
        <f t="shared" si="110"/>
        <v>08211</v>
      </c>
    </row>
    <row r="7102" spans="1:9">
      <c r="A7102" s="66"/>
      <c r="C7102" s="66">
        <v>8211</v>
      </c>
      <c r="D7102" s="2" t="s">
        <v>55</v>
      </c>
      <c r="E7102" s="21" t="s">
        <v>1152</v>
      </c>
      <c r="F7102" s="69" t="s">
        <v>56</v>
      </c>
      <c r="G7102" s="3">
        <v>3</v>
      </c>
      <c r="H7102" s="3">
        <v>160</v>
      </c>
      <c r="I7102" s="10" t="str">
        <f t="shared" si="110"/>
        <v>08211</v>
      </c>
    </row>
    <row r="7103" spans="1:9">
      <c r="A7103" s="66"/>
      <c r="C7103" s="66">
        <v>8211</v>
      </c>
      <c r="D7103" s="2" t="s">
        <v>57</v>
      </c>
      <c r="E7103" s="21" t="s">
        <v>1152</v>
      </c>
      <c r="F7103" s="69" t="s">
        <v>58</v>
      </c>
      <c r="G7103" s="3"/>
      <c r="H7103" s="3"/>
      <c r="I7103" s="10" t="str">
        <f t="shared" si="110"/>
        <v>08211</v>
      </c>
    </row>
    <row r="7104" spans="1:9">
      <c r="A7104" s="66"/>
      <c r="C7104" s="66">
        <v>8211</v>
      </c>
      <c r="D7104" s="2" t="s">
        <v>59</v>
      </c>
      <c r="E7104" s="21" t="s">
        <v>1152</v>
      </c>
      <c r="F7104" s="69" t="s">
        <v>60</v>
      </c>
      <c r="G7104" s="3">
        <v>5</v>
      </c>
      <c r="H7104" s="3">
        <v>1303</v>
      </c>
      <c r="I7104" s="10" t="str">
        <f t="shared" si="110"/>
        <v>08211</v>
      </c>
    </row>
    <row r="7105" spans="1:9">
      <c r="A7105" s="66"/>
      <c r="C7105" s="66">
        <v>8211</v>
      </c>
      <c r="D7105" s="2" t="s">
        <v>61</v>
      </c>
      <c r="E7105" s="20" t="s">
        <v>1151</v>
      </c>
      <c r="F7105" s="69" t="s">
        <v>62</v>
      </c>
      <c r="G7105" s="3"/>
      <c r="H7105" s="3"/>
      <c r="I7105" s="10" t="str">
        <f t="shared" si="110"/>
        <v>08211</v>
      </c>
    </row>
    <row r="7106" spans="1:9">
      <c r="A7106" s="66"/>
      <c r="C7106" s="66">
        <v>8211</v>
      </c>
      <c r="D7106" s="2" t="s">
        <v>63</v>
      </c>
      <c r="E7106" s="20" t="s">
        <v>1151</v>
      </c>
      <c r="F7106" s="69" t="s">
        <v>64</v>
      </c>
      <c r="G7106" s="3"/>
      <c r="H7106" s="3"/>
      <c r="I7106" s="10" t="str">
        <f t="shared" si="110"/>
        <v>08211</v>
      </c>
    </row>
    <row r="7107" spans="1:9">
      <c r="A7107" s="66"/>
      <c r="C7107" s="66">
        <v>8211</v>
      </c>
      <c r="D7107" s="2" t="s">
        <v>65</v>
      </c>
      <c r="E7107" s="19" t="s">
        <v>1150</v>
      </c>
      <c r="F7107" s="69" t="s">
        <v>66</v>
      </c>
      <c r="G7107" s="3"/>
      <c r="H7107" s="3"/>
      <c r="I7107" s="10" t="str">
        <f t="shared" si="110"/>
        <v>08211</v>
      </c>
    </row>
    <row r="7108" spans="1:9">
      <c r="A7108" s="66"/>
      <c r="C7108" s="66">
        <v>8211</v>
      </c>
      <c r="D7108" s="2" t="s">
        <v>67</v>
      </c>
      <c r="E7108" s="22" t="s">
        <v>1153</v>
      </c>
      <c r="F7108" s="69" t="s">
        <v>68</v>
      </c>
      <c r="G7108" s="3">
        <v>1</v>
      </c>
      <c r="H7108" s="3"/>
      <c r="I7108" s="10" t="str">
        <f t="shared" si="110"/>
        <v>08211</v>
      </c>
    </row>
    <row r="7109" spans="1:9">
      <c r="A7109" s="66"/>
      <c r="C7109" s="66">
        <v>8211</v>
      </c>
      <c r="D7109" s="2" t="s">
        <v>69</v>
      </c>
      <c r="E7109" s="21" t="s">
        <v>1152</v>
      </c>
      <c r="F7109" s="69" t="s">
        <v>70</v>
      </c>
      <c r="G7109" s="3">
        <v>4</v>
      </c>
      <c r="H7109" s="3"/>
      <c r="I7109" s="10" t="str">
        <f t="shared" si="110"/>
        <v>08211</v>
      </c>
    </row>
    <row r="7110" spans="1:9">
      <c r="A7110" s="66"/>
      <c r="C7110" s="66">
        <v>8211</v>
      </c>
      <c r="E7110" s="71"/>
      <c r="F7110" s="69" t="s">
        <v>71</v>
      </c>
      <c r="G7110" s="3">
        <v>31</v>
      </c>
      <c r="H7110" s="3">
        <v>4563</v>
      </c>
      <c r="I7110" s="10" t="str">
        <f t="shared" si="110"/>
        <v>08211</v>
      </c>
    </row>
    <row r="7111" spans="1:9">
      <c r="A7111" s="65" t="s">
        <v>513</v>
      </c>
      <c r="B7111" s="2" t="s">
        <v>514</v>
      </c>
      <c r="C7111" s="65">
        <v>8212</v>
      </c>
      <c r="D7111" s="2" t="s">
        <v>9</v>
      </c>
      <c r="E7111" s="14" t="s">
        <v>1144</v>
      </c>
      <c r="F7111" s="69" t="s">
        <v>10</v>
      </c>
      <c r="G7111" s="3"/>
      <c r="H7111" s="3"/>
      <c r="I7111" s="10" t="str">
        <f t="shared" si="110"/>
        <v>08212</v>
      </c>
    </row>
    <row r="7112" spans="1:9">
      <c r="A7112" s="66"/>
      <c r="C7112" s="66">
        <v>8212</v>
      </c>
      <c r="D7112" s="2" t="s">
        <v>11</v>
      </c>
      <c r="E7112" s="14" t="s">
        <v>1144</v>
      </c>
      <c r="F7112" s="69" t="s">
        <v>12</v>
      </c>
      <c r="G7112" s="3"/>
      <c r="H7112" s="3"/>
      <c r="I7112" s="10" t="str">
        <f t="shared" si="110"/>
        <v>08212</v>
      </c>
    </row>
    <row r="7113" spans="1:9">
      <c r="A7113" s="66"/>
      <c r="C7113" s="66">
        <v>8212</v>
      </c>
      <c r="D7113" s="2" t="s">
        <v>13</v>
      </c>
      <c r="E7113" s="14" t="s">
        <v>1144</v>
      </c>
      <c r="F7113" s="69" t="s">
        <v>14</v>
      </c>
      <c r="G7113" s="3"/>
      <c r="H7113" s="3"/>
      <c r="I7113" s="10" t="str">
        <f t="shared" ref="I7113:I7176" si="111">IF(A7113="",I7112,A7113)</f>
        <v>08212</v>
      </c>
    </row>
    <row r="7114" spans="1:9">
      <c r="A7114" s="66"/>
      <c r="C7114" s="66">
        <v>8212</v>
      </c>
      <c r="D7114" s="2" t="s">
        <v>15</v>
      </c>
      <c r="E7114" s="15" t="s">
        <v>1145</v>
      </c>
      <c r="F7114" s="69" t="s">
        <v>16</v>
      </c>
      <c r="G7114" s="3"/>
      <c r="H7114" s="3"/>
      <c r="I7114" s="10" t="str">
        <f t="shared" si="111"/>
        <v>08212</v>
      </c>
    </row>
    <row r="7115" spans="1:9">
      <c r="A7115" s="66"/>
      <c r="C7115" s="66">
        <v>8212</v>
      </c>
      <c r="D7115" s="2" t="s">
        <v>17</v>
      </c>
      <c r="E7115" s="14" t="s">
        <v>1144</v>
      </c>
      <c r="F7115" s="69" t="s">
        <v>18</v>
      </c>
      <c r="G7115" s="3"/>
      <c r="H7115" s="3"/>
      <c r="I7115" s="10" t="str">
        <f t="shared" si="111"/>
        <v>08212</v>
      </c>
    </row>
    <row r="7116" spans="1:9">
      <c r="A7116" s="66"/>
      <c r="C7116" s="66">
        <v>8212</v>
      </c>
      <c r="D7116" s="2" t="s">
        <v>19</v>
      </c>
      <c r="E7116" s="14" t="s">
        <v>1144</v>
      </c>
      <c r="F7116" s="69" t="s">
        <v>20</v>
      </c>
      <c r="G7116" s="3"/>
      <c r="H7116" s="3"/>
      <c r="I7116" s="10" t="str">
        <f t="shared" si="111"/>
        <v>08212</v>
      </c>
    </row>
    <row r="7117" spans="1:9">
      <c r="A7117" s="66"/>
      <c r="C7117" s="66">
        <v>8212</v>
      </c>
      <c r="D7117" s="2" t="s">
        <v>21</v>
      </c>
      <c r="E7117" s="4"/>
      <c r="F7117" s="69" t="s">
        <v>22</v>
      </c>
      <c r="G7117" s="3">
        <v>98</v>
      </c>
      <c r="H7117" s="3">
        <v>18672</v>
      </c>
      <c r="I7117" s="10" t="str">
        <f t="shared" si="111"/>
        <v>08212</v>
      </c>
    </row>
    <row r="7118" spans="1:9">
      <c r="A7118" s="66"/>
      <c r="C7118" s="66">
        <v>8212</v>
      </c>
      <c r="D7118" s="2" t="s">
        <v>23</v>
      </c>
      <c r="E7118" s="17" t="s">
        <v>1147</v>
      </c>
      <c r="F7118" s="69" t="s">
        <v>24</v>
      </c>
      <c r="G7118" s="3">
        <v>9</v>
      </c>
      <c r="H7118" s="3"/>
      <c r="I7118" s="10" t="str">
        <f t="shared" si="111"/>
        <v>08212</v>
      </c>
    </row>
    <row r="7119" spans="1:9">
      <c r="A7119" s="66"/>
      <c r="C7119" s="66">
        <v>8212</v>
      </c>
      <c r="D7119" s="2" t="s">
        <v>25</v>
      </c>
      <c r="E7119" s="17" t="s">
        <v>1147</v>
      </c>
      <c r="F7119" s="69" t="s">
        <v>26</v>
      </c>
      <c r="G7119" s="3">
        <v>3</v>
      </c>
      <c r="H7119" s="3"/>
      <c r="I7119" s="10" t="str">
        <f t="shared" si="111"/>
        <v>08212</v>
      </c>
    </row>
    <row r="7120" spans="1:9">
      <c r="A7120" s="66"/>
      <c r="C7120" s="66">
        <v>8212</v>
      </c>
      <c r="D7120" s="2" t="s">
        <v>27</v>
      </c>
      <c r="E7120" s="17" t="s">
        <v>1147</v>
      </c>
      <c r="F7120" s="69" t="s">
        <v>28</v>
      </c>
      <c r="G7120" s="3"/>
      <c r="H7120" s="3"/>
      <c r="I7120" s="10" t="str">
        <f t="shared" si="111"/>
        <v>08212</v>
      </c>
    </row>
    <row r="7121" spans="1:9">
      <c r="A7121" s="66"/>
      <c r="C7121" s="66">
        <v>8212</v>
      </c>
      <c r="D7121" s="2" t="s">
        <v>29</v>
      </c>
      <c r="E7121" s="18" t="s">
        <v>1148</v>
      </c>
      <c r="F7121" s="69" t="s">
        <v>30</v>
      </c>
      <c r="G7121" s="3"/>
      <c r="H7121" s="3"/>
      <c r="I7121" s="10" t="str">
        <f t="shared" si="111"/>
        <v>08212</v>
      </c>
    </row>
    <row r="7122" spans="1:9">
      <c r="A7122" s="66"/>
      <c r="C7122" s="66">
        <v>8212</v>
      </c>
      <c r="D7122" s="2" t="s">
        <v>31</v>
      </c>
      <c r="E7122" s="18" t="s">
        <v>1148</v>
      </c>
      <c r="F7122" s="69" t="s">
        <v>32</v>
      </c>
      <c r="G7122" s="3"/>
      <c r="H7122" s="3"/>
      <c r="I7122" s="10" t="str">
        <f t="shared" si="111"/>
        <v>08212</v>
      </c>
    </row>
    <row r="7123" spans="1:9">
      <c r="A7123" s="66"/>
      <c r="C7123" s="66">
        <v>8212</v>
      </c>
      <c r="D7123" s="2" t="s">
        <v>33</v>
      </c>
      <c r="E7123" s="18" t="s">
        <v>1148</v>
      </c>
      <c r="F7123" s="69" t="s">
        <v>34</v>
      </c>
      <c r="G7123" s="3"/>
      <c r="H7123" s="3"/>
      <c r="I7123" s="10" t="str">
        <f t="shared" si="111"/>
        <v>08212</v>
      </c>
    </row>
    <row r="7124" spans="1:9">
      <c r="A7124" s="66"/>
      <c r="C7124" s="66">
        <v>8212</v>
      </c>
      <c r="D7124" s="2" t="s">
        <v>35</v>
      </c>
      <c r="E7124" s="19" t="s">
        <v>1150</v>
      </c>
      <c r="F7124" s="69" t="s">
        <v>36</v>
      </c>
      <c r="G7124" s="3">
        <v>4</v>
      </c>
      <c r="H7124" s="3">
        <v>419</v>
      </c>
      <c r="I7124" s="10" t="str">
        <f t="shared" si="111"/>
        <v>08212</v>
      </c>
    </row>
    <row r="7125" spans="1:9">
      <c r="A7125" s="66"/>
      <c r="C7125" s="66">
        <v>8212</v>
      </c>
      <c r="D7125" s="2" t="s">
        <v>37</v>
      </c>
      <c r="E7125" s="23" t="s">
        <v>1149</v>
      </c>
      <c r="F7125" s="69" t="s">
        <v>38</v>
      </c>
      <c r="G7125" s="3">
        <v>1</v>
      </c>
      <c r="H7125" s="3"/>
      <c r="I7125" s="10" t="str">
        <f t="shared" si="111"/>
        <v>08212</v>
      </c>
    </row>
    <row r="7126" spans="1:9">
      <c r="A7126" s="66"/>
      <c r="C7126" s="66">
        <v>8212</v>
      </c>
      <c r="D7126" s="2" t="s">
        <v>39</v>
      </c>
      <c r="E7126" s="23" t="s">
        <v>1149</v>
      </c>
      <c r="F7126" s="69" t="s">
        <v>40</v>
      </c>
      <c r="G7126" s="3">
        <v>2</v>
      </c>
      <c r="H7126" s="3"/>
      <c r="I7126" s="10" t="str">
        <f t="shared" si="111"/>
        <v>08212</v>
      </c>
    </row>
    <row r="7127" spans="1:9">
      <c r="A7127" s="66"/>
      <c r="C7127" s="66">
        <v>8212</v>
      </c>
      <c r="D7127" s="2" t="s">
        <v>41</v>
      </c>
      <c r="E7127" s="16" t="s">
        <v>1146</v>
      </c>
      <c r="F7127" s="69" t="s">
        <v>42</v>
      </c>
      <c r="G7127" s="3">
        <v>1</v>
      </c>
      <c r="H7127" s="3"/>
      <c r="I7127" s="10" t="str">
        <f t="shared" si="111"/>
        <v>08212</v>
      </c>
    </row>
    <row r="7128" spans="1:9">
      <c r="A7128" s="66"/>
      <c r="C7128" s="66">
        <v>8212</v>
      </c>
      <c r="D7128" s="2" t="s">
        <v>43</v>
      </c>
      <c r="E7128" s="16" t="s">
        <v>1146</v>
      </c>
      <c r="F7128" s="69" t="s">
        <v>44</v>
      </c>
      <c r="G7128" s="3">
        <v>2</v>
      </c>
      <c r="H7128" s="3"/>
      <c r="I7128" s="10" t="str">
        <f t="shared" si="111"/>
        <v>08212</v>
      </c>
    </row>
    <row r="7129" spans="1:9">
      <c r="A7129" s="66"/>
      <c r="C7129" s="66">
        <v>8212</v>
      </c>
      <c r="D7129" s="2" t="s">
        <v>45</v>
      </c>
      <c r="E7129" s="16" t="s">
        <v>1146</v>
      </c>
      <c r="F7129" s="69" t="s">
        <v>46</v>
      </c>
      <c r="G7129" s="3">
        <v>2</v>
      </c>
      <c r="H7129" s="3"/>
      <c r="I7129" s="10" t="str">
        <f t="shared" si="111"/>
        <v>08212</v>
      </c>
    </row>
    <row r="7130" spans="1:9">
      <c r="A7130" s="66"/>
      <c r="C7130" s="66">
        <v>8212</v>
      </c>
      <c r="D7130" s="2" t="s">
        <v>47</v>
      </c>
      <c r="E7130" s="16" t="s">
        <v>1146</v>
      </c>
      <c r="F7130" s="69" t="s">
        <v>48</v>
      </c>
      <c r="G7130" s="3">
        <v>6</v>
      </c>
      <c r="H7130" s="3"/>
      <c r="I7130" s="10" t="str">
        <f t="shared" si="111"/>
        <v>08212</v>
      </c>
    </row>
    <row r="7131" spans="1:9">
      <c r="A7131" s="66"/>
      <c r="C7131" s="66">
        <v>8212</v>
      </c>
      <c r="D7131" s="2" t="s">
        <v>49</v>
      </c>
      <c r="E7131" s="14" t="s">
        <v>1144</v>
      </c>
      <c r="F7131" s="69" t="s">
        <v>50</v>
      </c>
      <c r="G7131" s="3">
        <v>2</v>
      </c>
      <c r="H7131" s="3"/>
      <c r="I7131" s="10" t="str">
        <f t="shared" si="111"/>
        <v>08212</v>
      </c>
    </row>
    <row r="7132" spans="1:9">
      <c r="A7132" s="66"/>
      <c r="C7132" s="66">
        <v>8212</v>
      </c>
      <c r="D7132" s="2" t="s">
        <v>51</v>
      </c>
      <c r="E7132" s="15" t="s">
        <v>1145</v>
      </c>
      <c r="F7132" s="69" t="s">
        <v>52</v>
      </c>
      <c r="G7132" s="3"/>
      <c r="H7132" s="3"/>
      <c r="I7132" s="10" t="str">
        <f t="shared" si="111"/>
        <v>08212</v>
      </c>
    </row>
    <row r="7133" spans="1:9">
      <c r="A7133" s="66"/>
      <c r="C7133" s="66">
        <v>8212</v>
      </c>
      <c r="D7133" s="2" t="s">
        <v>53</v>
      </c>
      <c r="E7133" s="15" t="s">
        <v>1145</v>
      </c>
      <c r="F7133" s="69" t="s">
        <v>54</v>
      </c>
      <c r="G7133" s="3">
        <v>11</v>
      </c>
      <c r="H7133" s="3"/>
      <c r="I7133" s="10" t="str">
        <f t="shared" si="111"/>
        <v>08212</v>
      </c>
    </row>
    <row r="7134" spans="1:9">
      <c r="A7134" s="66"/>
      <c r="C7134" s="66">
        <v>8212</v>
      </c>
      <c r="D7134" s="2" t="s">
        <v>55</v>
      </c>
      <c r="E7134" s="21" t="s">
        <v>1152</v>
      </c>
      <c r="F7134" s="69" t="s">
        <v>56</v>
      </c>
      <c r="G7134" s="3">
        <v>15</v>
      </c>
      <c r="H7134" s="3">
        <v>2059</v>
      </c>
      <c r="I7134" s="10" t="str">
        <f t="shared" si="111"/>
        <v>08212</v>
      </c>
    </row>
    <row r="7135" spans="1:9">
      <c r="A7135" s="66"/>
      <c r="C7135" s="66">
        <v>8212</v>
      </c>
      <c r="D7135" s="2" t="s">
        <v>57</v>
      </c>
      <c r="E7135" s="21" t="s">
        <v>1152</v>
      </c>
      <c r="F7135" s="69" t="s">
        <v>58</v>
      </c>
      <c r="G7135" s="3">
        <v>4</v>
      </c>
      <c r="H7135" s="3"/>
      <c r="I7135" s="10" t="str">
        <f t="shared" si="111"/>
        <v>08212</v>
      </c>
    </row>
    <row r="7136" spans="1:9">
      <c r="A7136" s="66"/>
      <c r="C7136" s="66">
        <v>8212</v>
      </c>
      <c r="D7136" s="2" t="s">
        <v>59</v>
      </c>
      <c r="E7136" s="21" t="s">
        <v>1152</v>
      </c>
      <c r="F7136" s="69" t="s">
        <v>60</v>
      </c>
      <c r="G7136" s="3">
        <v>12</v>
      </c>
      <c r="H7136" s="3">
        <v>799</v>
      </c>
      <c r="I7136" s="10" t="str">
        <f t="shared" si="111"/>
        <v>08212</v>
      </c>
    </row>
    <row r="7137" spans="1:9">
      <c r="A7137" s="66"/>
      <c r="C7137" s="66">
        <v>8212</v>
      </c>
      <c r="D7137" s="2" t="s">
        <v>61</v>
      </c>
      <c r="E7137" s="20" t="s">
        <v>1151</v>
      </c>
      <c r="F7137" s="69" t="s">
        <v>62</v>
      </c>
      <c r="G7137" s="3">
        <v>5</v>
      </c>
      <c r="H7137" s="3">
        <v>2423</v>
      </c>
      <c r="I7137" s="10" t="str">
        <f t="shared" si="111"/>
        <v>08212</v>
      </c>
    </row>
    <row r="7138" spans="1:9">
      <c r="A7138" s="66"/>
      <c r="C7138" s="66">
        <v>8212</v>
      </c>
      <c r="D7138" s="2" t="s">
        <v>63</v>
      </c>
      <c r="E7138" s="20" t="s">
        <v>1151</v>
      </c>
      <c r="F7138" s="69" t="s">
        <v>64</v>
      </c>
      <c r="G7138" s="3">
        <v>1</v>
      </c>
      <c r="H7138" s="3"/>
      <c r="I7138" s="10" t="str">
        <f t="shared" si="111"/>
        <v>08212</v>
      </c>
    </row>
    <row r="7139" spans="1:9">
      <c r="A7139" s="66"/>
      <c r="C7139" s="66">
        <v>8212</v>
      </c>
      <c r="D7139" s="2" t="s">
        <v>65</v>
      </c>
      <c r="E7139" s="19" t="s">
        <v>1150</v>
      </c>
      <c r="F7139" s="69" t="s">
        <v>66</v>
      </c>
      <c r="G7139" s="3">
        <v>1</v>
      </c>
      <c r="H7139" s="3"/>
      <c r="I7139" s="10" t="str">
        <f t="shared" si="111"/>
        <v>08212</v>
      </c>
    </row>
    <row r="7140" spans="1:9">
      <c r="A7140" s="66"/>
      <c r="C7140" s="66">
        <v>8212</v>
      </c>
      <c r="D7140" s="2" t="s">
        <v>67</v>
      </c>
      <c r="E7140" s="22" t="s">
        <v>1153</v>
      </c>
      <c r="F7140" s="69" t="s">
        <v>68</v>
      </c>
      <c r="G7140" s="3">
        <v>4</v>
      </c>
      <c r="H7140" s="3"/>
      <c r="I7140" s="10" t="str">
        <f t="shared" si="111"/>
        <v>08212</v>
      </c>
    </row>
    <row r="7141" spans="1:9">
      <c r="A7141" s="66"/>
      <c r="C7141" s="66">
        <v>8212</v>
      </c>
      <c r="D7141" s="2" t="s">
        <v>69</v>
      </c>
      <c r="E7141" s="21" t="s">
        <v>1152</v>
      </c>
      <c r="F7141" s="69" t="s">
        <v>70</v>
      </c>
      <c r="G7141" s="3">
        <v>13</v>
      </c>
      <c r="H7141" s="3">
        <v>569</v>
      </c>
      <c r="I7141" s="10" t="str">
        <f t="shared" si="111"/>
        <v>08212</v>
      </c>
    </row>
    <row r="7142" spans="1:9">
      <c r="A7142" s="66"/>
      <c r="C7142" s="66">
        <v>8212</v>
      </c>
      <c r="E7142" s="71"/>
      <c r="F7142" s="69" t="s">
        <v>71</v>
      </c>
      <c r="G7142" s="3">
        <v>98</v>
      </c>
      <c r="H7142" s="3">
        <v>18672</v>
      </c>
      <c r="I7142" s="10" t="str">
        <f t="shared" si="111"/>
        <v>08212</v>
      </c>
    </row>
    <row r="7143" spans="1:9">
      <c r="A7143" s="65" t="s">
        <v>515</v>
      </c>
      <c r="B7143" s="2" t="s">
        <v>516</v>
      </c>
      <c r="C7143" s="65">
        <v>8215</v>
      </c>
      <c r="D7143" s="2" t="s">
        <v>9</v>
      </c>
      <c r="E7143" s="14" t="s">
        <v>1144</v>
      </c>
      <c r="F7143" s="69" t="s">
        <v>10</v>
      </c>
      <c r="G7143" s="3">
        <v>9</v>
      </c>
      <c r="H7143" s="3">
        <v>135</v>
      </c>
      <c r="I7143" s="10" t="str">
        <f t="shared" si="111"/>
        <v>08215</v>
      </c>
    </row>
    <row r="7144" spans="1:9">
      <c r="A7144" s="66"/>
      <c r="C7144" s="66">
        <v>8215</v>
      </c>
      <c r="D7144" s="2" t="s">
        <v>11</v>
      </c>
      <c r="E7144" s="14" t="s">
        <v>1144</v>
      </c>
      <c r="F7144" s="69" t="s">
        <v>12</v>
      </c>
      <c r="G7144" s="3"/>
      <c r="H7144" s="3"/>
      <c r="I7144" s="10" t="str">
        <f t="shared" si="111"/>
        <v>08215</v>
      </c>
    </row>
    <row r="7145" spans="1:9">
      <c r="A7145" s="66"/>
      <c r="C7145" s="66">
        <v>8215</v>
      </c>
      <c r="D7145" s="2" t="s">
        <v>13</v>
      </c>
      <c r="E7145" s="14" t="s">
        <v>1144</v>
      </c>
      <c r="F7145" s="69" t="s">
        <v>14</v>
      </c>
      <c r="G7145" s="3"/>
      <c r="H7145" s="3"/>
      <c r="I7145" s="10" t="str">
        <f t="shared" si="111"/>
        <v>08215</v>
      </c>
    </row>
    <row r="7146" spans="1:9">
      <c r="A7146" s="66"/>
      <c r="C7146" s="66">
        <v>8215</v>
      </c>
      <c r="D7146" s="2" t="s">
        <v>15</v>
      </c>
      <c r="E7146" s="15" t="s">
        <v>1145</v>
      </c>
      <c r="F7146" s="69" t="s">
        <v>16</v>
      </c>
      <c r="G7146" s="3"/>
      <c r="H7146" s="3"/>
      <c r="I7146" s="10" t="str">
        <f t="shared" si="111"/>
        <v>08215</v>
      </c>
    </row>
    <row r="7147" spans="1:9">
      <c r="A7147" s="66"/>
      <c r="C7147" s="66">
        <v>8215</v>
      </c>
      <c r="D7147" s="2" t="s">
        <v>17</v>
      </c>
      <c r="E7147" s="14" t="s">
        <v>1144</v>
      </c>
      <c r="F7147" s="69" t="s">
        <v>18</v>
      </c>
      <c r="G7147" s="3">
        <v>9</v>
      </c>
      <c r="H7147" s="3">
        <v>135</v>
      </c>
      <c r="I7147" s="10" t="str">
        <f t="shared" si="111"/>
        <v>08215</v>
      </c>
    </row>
    <row r="7148" spans="1:9">
      <c r="A7148" s="66"/>
      <c r="C7148" s="66">
        <v>8215</v>
      </c>
      <c r="D7148" s="2" t="s">
        <v>19</v>
      </c>
      <c r="E7148" s="14" t="s">
        <v>1144</v>
      </c>
      <c r="F7148" s="69" t="s">
        <v>20</v>
      </c>
      <c r="G7148" s="3"/>
      <c r="H7148" s="3"/>
      <c r="I7148" s="10" t="str">
        <f t="shared" si="111"/>
        <v>08215</v>
      </c>
    </row>
    <row r="7149" spans="1:9">
      <c r="A7149" s="66"/>
      <c r="C7149" s="66">
        <v>8215</v>
      </c>
      <c r="D7149" s="2" t="s">
        <v>21</v>
      </c>
      <c r="E7149" s="4"/>
      <c r="F7149" s="69" t="s">
        <v>22</v>
      </c>
      <c r="G7149" s="3">
        <v>300</v>
      </c>
      <c r="H7149" s="3">
        <v>39476</v>
      </c>
      <c r="I7149" s="10" t="str">
        <f t="shared" si="111"/>
        <v>08215</v>
      </c>
    </row>
    <row r="7150" spans="1:9">
      <c r="A7150" s="66"/>
      <c r="C7150" s="66">
        <v>8215</v>
      </c>
      <c r="D7150" s="2" t="s">
        <v>23</v>
      </c>
      <c r="E7150" s="17" t="s">
        <v>1147</v>
      </c>
      <c r="F7150" s="69" t="s">
        <v>24</v>
      </c>
      <c r="G7150" s="3">
        <v>31</v>
      </c>
      <c r="H7150" s="3">
        <v>3284</v>
      </c>
      <c r="I7150" s="10" t="str">
        <f t="shared" si="111"/>
        <v>08215</v>
      </c>
    </row>
    <row r="7151" spans="1:9">
      <c r="A7151" s="66"/>
      <c r="C7151" s="66">
        <v>8215</v>
      </c>
      <c r="D7151" s="2" t="s">
        <v>25</v>
      </c>
      <c r="E7151" s="17" t="s">
        <v>1147</v>
      </c>
      <c r="F7151" s="69" t="s">
        <v>26</v>
      </c>
      <c r="G7151" s="3">
        <v>3</v>
      </c>
      <c r="H7151" s="3"/>
      <c r="I7151" s="10" t="str">
        <f t="shared" si="111"/>
        <v>08215</v>
      </c>
    </row>
    <row r="7152" spans="1:9">
      <c r="A7152" s="66"/>
      <c r="C7152" s="66">
        <v>8215</v>
      </c>
      <c r="D7152" s="2" t="s">
        <v>27</v>
      </c>
      <c r="E7152" s="17" t="s">
        <v>1147</v>
      </c>
      <c r="F7152" s="69" t="s">
        <v>28</v>
      </c>
      <c r="G7152" s="3"/>
      <c r="H7152" s="3"/>
      <c r="I7152" s="10" t="str">
        <f t="shared" si="111"/>
        <v>08215</v>
      </c>
    </row>
    <row r="7153" spans="1:9">
      <c r="A7153" s="66"/>
      <c r="C7153" s="66">
        <v>8215</v>
      </c>
      <c r="D7153" s="2" t="s">
        <v>29</v>
      </c>
      <c r="E7153" s="18" t="s">
        <v>1148</v>
      </c>
      <c r="F7153" s="69" t="s">
        <v>30</v>
      </c>
      <c r="G7153" s="3">
        <v>7</v>
      </c>
      <c r="H7153" s="3"/>
      <c r="I7153" s="10" t="str">
        <f t="shared" si="111"/>
        <v>08215</v>
      </c>
    </row>
    <row r="7154" spans="1:9">
      <c r="A7154" s="66"/>
      <c r="C7154" s="66">
        <v>8215</v>
      </c>
      <c r="D7154" s="2" t="s">
        <v>31</v>
      </c>
      <c r="E7154" s="18" t="s">
        <v>1148</v>
      </c>
      <c r="F7154" s="69" t="s">
        <v>32</v>
      </c>
      <c r="G7154" s="3"/>
      <c r="H7154" s="3"/>
      <c r="I7154" s="10" t="str">
        <f t="shared" si="111"/>
        <v>08215</v>
      </c>
    </row>
    <row r="7155" spans="1:9">
      <c r="A7155" s="66"/>
      <c r="C7155" s="66">
        <v>8215</v>
      </c>
      <c r="D7155" s="2" t="s">
        <v>33</v>
      </c>
      <c r="E7155" s="18" t="s">
        <v>1148</v>
      </c>
      <c r="F7155" s="69" t="s">
        <v>34</v>
      </c>
      <c r="G7155" s="3"/>
      <c r="H7155" s="3"/>
      <c r="I7155" s="10" t="str">
        <f t="shared" si="111"/>
        <v>08215</v>
      </c>
    </row>
    <row r="7156" spans="1:9">
      <c r="A7156" s="66"/>
      <c r="C7156" s="66">
        <v>8215</v>
      </c>
      <c r="D7156" s="2" t="s">
        <v>35</v>
      </c>
      <c r="E7156" s="19" t="s">
        <v>1150</v>
      </c>
      <c r="F7156" s="69" t="s">
        <v>36</v>
      </c>
      <c r="G7156" s="3">
        <v>3</v>
      </c>
      <c r="H7156" s="3"/>
      <c r="I7156" s="10" t="str">
        <f t="shared" si="111"/>
        <v>08215</v>
      </c>
    </row>
    <row r="7157" spans="1:9">
      <c r="A7157" s="66"/>
      <c r="C7157" s="66">
        <v>8215</v>
      </c>
      <c r="D7157" s="2" t="s">
        <v>37</v>
      </c>
      <c r="E7157" s="23" t="s">
        <v>1149</v>
      </c>
      <c r="F7157" s="69" t="s">
        <v>38</v>
      </c>
      <c r="G7157" s="3">
        <v>5</v>
      </c>
      <c r="H7157" s="3"/>
      <c r="I7157" s="10" t="str">
        <f t="shared" si="111"/>
        <v>08215</v>
      </c>
    </row>
    <row r="7158" spans="1:9">
      <c r="A7158" s="66"/>
      <c r="C7158" s="66">
        <v>8215</v>
      </c>
      <c r="D7158" s="2" t="s">
        <v>39</v>
      </c>
      <c r="E7158" s="23" t="s">
        <v>1149</v>
      </c>
      <c r="F7158" s="69" t="s">
        <v>40</v>
      </c>
      <c r="G7158" s="3">
        <v>5</v>
      </c>
      <c r="H7158" s="3">
        <v>265</v>
      </c>
      <c r="I7158" s="10" t="str">
        <f t="shared" si="111"/>
        <v>08215</v>
      </c>
    </row>
    <row r="7159" spans="1:9">
      <c r="A7159" s="66"/>
      <c r="C7159" s="66">
        <v>8215</v>
      </c>
      <c r="D7159" s="2" t="s">
        <v>41</v>
      </c>
      <c r="E7159" s="16" t="s">
        <v>1146</v>
      </c>
      <c r="F7159" s="69" t="s">
        <v>42</v>
      </c>
      <c r="G7159" s="3"/>
      <c r="H7159" s="3"/>
      <c r="I7159" s="10" t="str">
        <f t="shared" si="111"/>
        <v>08215</v>
      </c>
    </row>
    <row r="7160" spans="1:9">
      <c r="A7160" s="66"/>
      <c r="C7160" s="66">
        <v>8215</v>
      </c>
      <c r="D7160" s="2" t="s">
        <v>43</v>
      </c>
      <c r="E7160" s="16" t="s">
        <v>1146</v>
      </c>
      <c r="F7160" s="69" t="s">
        <v>44</v>
      </c>
      <c r="G7160" s="3">
        <v>7</v>
      </c>
      <c r="H7160" s="3">
        <v>970</v>
      </c>
      <c r="I7160" s="10" t="str">
        <f t="shared" si="111"/>
        <v>08215</v>
      </c>
    </row>
    <row r="7161" spans="1:9">
      <c r="A7161" s="66"/>
      <c r="C7161" s="66">
        <v>8215</v>
      </c>
      <c r="D7161" s="2" t="s">
        <v>45</v>
      </c>
      <c r="E7161" s="16" t="s">
        <v>1146</v>
      </c>
      <c r="F7161" s="69" t="s">
        <v>46</v>
      </c>
      <c r="G7161" s="3"/>
      <c r="H7161" s="3"/>
      <c r="I7161" s="10" t="str">
        <f t="shared" si="111"/>
        <v>08215</v>
      </c>
    </row>
    <row r="7162" spans="1:9">
      <c r="A7162" s="66"/>
      <c r="C7162" s="66">
        <v>8215</v>
      </c>
      <c r="D7162" s="2" t="s">
        <v>47</v>
      </c>
      <c r="E7162" s="16" t="s">
        <v>1146</v>
      </c>
      <c r="F7162" s="69" t="s">
        <v>48</v>
      </c>
      <c r="G7162" s="3">
        <v>26</v>
      </c>
      <c r="H7162" s="3">
        <v>1965</v>
      </c>
      <c r="I7162" s="10" t="str">
        <f t="shared" si="111"/>
        <v>08215</v>
      </c>
    </row>
    <row r="7163" spans="1:9">
      <c r="A7163" s="66"/>
      <c r="C7163" s="66">
        <v>8215</v>
      </c>
      <c r="D7163" s="2" t="s">
        <v>49</v>
      </c>
      <c r="E7163" s="14" t="s">
        <v>1144</v>
      </c>
      <c r="F7163" s="69" t="s">
        <v>50</v>
      </c>
      <c r="G7163" s="3">
        <v>23</v>
      </c>
      <c r="H7163" s="3">
        <v>1441</v>
      </c>
      <c r="I7163" s="10" t="str">
        <f t="shared" si="111"/>
        <v>08215</v>
      </c>
    </row>
    <row r="7164" spans="1:9">
      <c r="A7164" s="66"/>
      <c r="C7164" s="66">
        <v>8215</v>
      </c>
      <c r="D7164" s="2" t="s">
        <v>51</v>
      </c>
      <c r="E7164" s="15" t="s">
        <v>1145</v>
      </c>
      <c r="F7164" s="69" t="s">
        <v>52</v>
      </c>
      <c r="G7164" s="3">
        <v>4</v>
      </c>
      <c r="H7164" s="3">
        <v>465</v>
      </c>
      <c r="I7164" s="10" t="str">
        <f t="shared" si="111"/>
        <v>08215</v>
      </c>
    </row>
    <row r="7165" spans="1:9">
      <c r="A7165" s="66"/>
      <c r="C7165" s="66">
        <v>8215</v>
      </c>
      <c r="D7165" s="2" t="s">
        <v>53</v>
      </c>
      <c r="E7165" s="15" t="s">
        <v>1145</v>
      </c>
      <c r="F7165" s="69" t="s">
        <v>54</v>
      </c>
      <c r="G7165" s="3">
        <v>57</v>
      </c>
      <c r="H7165" s="3">
        <v>4801</v>
      </c>
      <c r="I7165" s="10" t="str">
        <f t="shared" si="111"/>
        <v>08215</v>
      </c>
    </row>
    <row r="7166" spans="1:9">
      <c r="A7166" s="66"/>
      <c r="C7166" s="66">
        <v>8215</v>
      </c>
      <c r="D7166" s="2" t="s">
        <v>55</v>
      </c>
      <c r="E7166" s="21" t="s">
        <v>1152</v>
      </c>
      <c r="F7166" s="69" t="s">
        <v>56</v>
      </c>
      <c r="G7166" s="3">
        <v>17</v>
      </c>
      <c r="H7166" s="3">
        <v>3376</v>
      </c>
      <c r="I7166" s="10" t="str">
        <f t="shared" si="111"/>
        <v>08215</v>
      </c>
    </row>
    <row r="7167" spans="1:9">
      <c r="A7167" s="66"/>
      <c r="C7167" s="66">
        <v>8215</v>
      </c>
      <c r="D7167" s="2" t="s">
        <v>57</v>
      </c>
      <c r="E7167" s="21" t="s">
        <v>1152</v>
      </c>
      <c r="F7167" s="69" t="s">
        <v>58</v>
      </c>
      <c r="G7167" s="3">
        <v>22</v>
      </c>
      <c r="H7167" s="3">
        <v>9745</v>
      </c>
      <c r="I7167" s="10" t="str">
        <f t="shared" si="111"/>
        <v>08215</v>
      </c>
    </row>
    <row r="7168" spans="1:9">
      <c r="A7168" s="66"/>
      <c r="C7168" s="66">
        <v>8215</v>
      </c>
      <c r="D7168" s="2" t="s">
        <v>59</v>
      </c>
      <c r="E7168" s="21" t="s">
        <v>1152</v>
      </c>
      <c r="F7168" s="69" t="s">
        <v>60</v>
      </c>
      <c r="G7168" s="3">
        <v>53</v>
      </c>
      <c r="H7168" s="3">
        <v>6926</v>
      </c>
      <c r="I7168" s="10" t="str">
        <f t="shared" si="111"/>
        <v>08215</v>
      </c>
    </row>
    <row r="7169" spans="1:9">
      <c r="A7169" s="66"/>
      <c r="C7169" s="66">
        <v>8215</v>
      </c>
      <c r="D7169" s="2" t="s">
        <v>61</v>
      </c>
      <c r="E7169" s="20" t="s">
        <v>1151</v>
      </c>
      <c r="F7169" s="69" t="s">
        <v>62</v>
      </c>
      <c r="G7169" s="3">
        <v>12</v>
      </c>
      <c r="H7169" s="3">
        <v>3068</v>
      </c>
      <c r="I7169" s="10" t="str">
        <f t="shared" si="111"/>
        <v>08215</v>
      </c>
    </row>
    <row r="7170" spans="1:9">
      <c r="A7170" s="66"/>
      <c r="C7170" s="66">
        <v>8215</v>
      </c>
      <c r="D7170" s="2" t="s">
        <v>63</v>
      </c>
      <c r="E7170" s="20" t="s">
        <v>1151</v>
      </c>
      <c r="F7170" s="69" t="s">
        <v>64</v>
      </c>
      <c r="G7170" s="3">
        <v>2</v>
      </c>
      <c r="H7170" s="3"/>
      <c r="I7170" s="10" t="str">
        <f t="shared" si="111"/>
        <v>08215</v>
      </c>
    </row>
    <row r="7171" spans="1:9">
      <c r="A7171" s="66"/>
      <c r="C7171" s="66">
        <v>8215</v>
      </c>
      <c r="D7171" s="2" t="s">
        <v>65</v>
      </c>
      <c r="E7171" s="19" t="s">
        <v>1150</v>
      </c>
      <c r="F7171" s="69" t="s">
        <v>66</v>
      </c>
      <c r="G7171" s="3">
        <v>6</v>
      </c>
      <c r="H7171" s="3">
        <v>304</v>
      </c>
      <c r="I7171" s="10" t="str">
        <f t="shared" si="111"/>
        <v>08215</v>
      </c>
    </row>
    <row r="7172" spans="1:9">
      <c r="A7172" s="66"/>
      <c r="C7172" s="66">
        <v>8215</v>
      </c>
      <c r="D7172" s="2" t="s">
        <v>67</v>
      </c>
      <c r="E7172" s="22" t="s">
        <v>1153</v>
      </c>
      <c r="F7172" s="69" t="s">
        <v>68</v>
      </c>
      <c r="G7172" s="3">
        <v>5</v>
      </c>
      <c r="H7172" s="3">
        <v>415</v>
      </c>
      <c r="I7172" s="10" t="str">
        <f t="shared" si="111"/>
        <v>08215</v>
      </c>
    </row>
    <row r="7173" spans="1:9">
      <c r="A7173" s="66"/>
      <c r="C7173" s="66">
        <v>8215</v>
      </c>
      <c r="D7173" s="2" t="s">
        <v>69</v>
      </c>
      <c r="E7173" s="21" t="s">
        <v>1152</v>
      </c>
      <c r="F7173" s="69" t="s">
        <v>70</v>
      </c>
      <c r="G7173" s="3">
        <v>12</v>
      </c>
      <c r="H7173" s="3"/>
      <c r="I7173" s="10" t="str">
        <f t="shared" si="111"/>
        <v>08215</v>
      </c>
    </row>
    <row r="7174" spans="1:9">
      <c r="A7174" s="66"/>
      <c r="C7174" s="66">
        <v>8215</v>
      </c>
      <c r="E7174" s="71"/>
      <c r="F7174" s="69" t="s">
        <v>71</v>
      </c>
      <c r="G7174" s="3">
        <v>309</v>
      </c>
      <c r="H7174" s="3">
        <v>39611</v>
      </c>
      <c r="I7174" s="10" t="str">
        <f t="shared" si="111"/>
        <v>08215</v>
      </c>
    </row>
    <row r="7175" spans="1:9">
      <c r="A7175" s="65" t="s">
        <v>517</v>
      </c>
      <c r="B7175" s="2" t="s">
        <v>518</v>
      </c>
      <c r="C7175" s="65">
        <v>8216</v>
      </c>
      <c r="D7175" s="2" t="s">
        <v>9</v>
      </c>
      <c r="E7175" s="14" t="s">
        <v>1144</v>
      </c>
      <c r="F7175" s="69" t="s">
        <v>10</v>
      </c>
      <c r="G7175" s="3">
        <v>8</v>
      </c>
      <c r="H7175" s="3">
        <v>121</v>
      </c>
      <c r="I7175" s="10" t="str">
        <f t="shared" si="111"/>
        <v>08216</v>
      </c>
    </row>
    <row r="7176" spans="1:9">
      <c r="A7176" s="66"/>
      <c r="C7176" s="66">
        <v>8216</v>
      </c>
      <c r="D7176" s="2" t="s">
        <v>11</v>
      </c>
      <c r="E7176" s="14" t="s">
        <v>1144</v>
      </c>
      <c r="F7176" s="69" t="s">
        <v>12</v>
      </c>
      <c r="G7176" s="3"/>
      <c r="H7176" s="3"/>
      <c r="I7176" s="10" t="str">
        <f t="shared" si="111"/>
        <v>08216</v>
      </c>
    </row>
    <row r="7177" spans="1:9">
      <c r="A7177" s="66"/>
      <c r="C7177" s="66">
        <v>8216</v>
      </c>
      <c r="D7177" s="2" t="s">
        <v>13</v>
      </c>
      <c r="E7177" s="14" t="s">
        <v>1144</v>
      </c>
      <c r="F7177" s="69" t="s">
        <v>14</v>
      </c>
      <c r="G7177" s="3"/>
      <c r="H7177" s="3"/>
      <c r="I7177" s="10" t="str">
        <f t="shared" ref="I7177:I7240" si="112">IF(A7177="",I7176,A7177)</f>
        <v>08216</v>
      </c>
    </row>
    <row r="7178" spans="1:9">
      <c r="A7178" s="66"/>
      <c r="C7178" s="66">
        <v>8216</v>
      </c>
      <c r="D7178" s="2" t="s">
        <v>15</v>
      </c>
      <c r="E7178" s="15" t="s">
        <v>1145</v>
      </c>
      <c r="F7178" s="69" t="s">
        <v>16</v>
      </c>
      <c r="G7178" s="3"/>
      <c r="H7178" s="3"/>
      <c r="I7178" s="10" t="str">
        <f t="shared" si="112"/>
        <v>08216</v>
      </c>
    </row>
    <row r="7179" spans="1:9">
      <c r="A7179" s="66"/>
      <c r="C7179" s="66">
        <v>8216</v>
      </c>
      <c r="D7179" s="2" t="s">
        <v>17</v>
      </c>
      <c r="E7179" s="14" t="s">
        <v>1144</v>
      </c>
      <c r="F7179" s="69" t="s">
        <v>18</v>
      </c>
      <c r="G7179" s="3">
        <v>8</v>
      </c>
      <c r="H7179" s="3">
        <v>121</v>
      </c>
      <c r="I7179" s="10" t="str">
        <f t="shared" si="112"/>
        <v>08216</v>
      </c>
    </row>
    <row r="7180" spans="1:9">
      <c r="A7180" s="66"/>
      <c r="C7180" s="66">
        <v>8216</v>
      </c>
      <c r="D7180" s="2" t="s">
        <v>19</v>
      </c>
      <c r="E7180" s="14" t="s">
        <v>1144</v>
      </c>
      <c r="F7180" s="69" t="s">
        <v>20</v>
      </c>
      <c r="G7180" s="3"/>
      <c r="H7180" s="3"/>
      <c r="I7180" s="10" t="str">
        <f t="shared" si="112"/>
        <v>08216</v>
      </c>
    </row>
    <row r="7181" spans="1:9">
      <c r="A7181" s="66"/>
      <c r="C7181" s="66">
        <v>8216</v>
      </c>
      <c r="D7181" s="2" t="s">
        <v>21</v>
      </c>
      <c r="E7181" s="4"/>
      <c r="F7181" s="69" t="s">
        <v>22</v>
      </c>
      <c r="G7181" s="3">
        <v>165</v>
      </c>
      <c r="H7181" s="3">
        <v>40290</v>
      </c>
      <c r="I7181" s="10" t="str">
        <f t="shared" si="112"/>
        <v>08216</v>
      </c>
    </row>
    <row r="7182" spans="1:9">
      <c r="A7182" s="66"/>
      <c r="C7182" s="66">
        <v>8216</v>
      </c>
      <c r="D7182" s="2" t="s">
        <v>23</v>
      </c>
      <c r="E7182" s="17" t="s">
        <v>1147</v>
      </c>
      <c r="F7182" s="69" t="s">
        <v>24</v>
      </c>
      <c r="G7182" s="3">
        <v>16</v>
      </c>
      <c r="H7182" s="3">
        <v>1241</v>
      </c>
      <c r="I7182" s="10" t="str">
        <f t="shared" si="112"/>
        <v>08216</v>
      </c>
    </row>
    <row r="7183" spans="1:9">
      <c r="A7183" s="66"/>
      <c r="C7183" s="66">
        <v>8216</v>
      </c>
      <c r="D7183" s="2" t="s">
        <v>25</v>
      </c>
      <c r="E7183" s="17" t="s">
        <v>1147</v>
      </c>
      <c r="F7183" s="69" t="s">
        <v>26</v>
      </c>
      <c r="G7183" s="3"/>
      <c r="H7183" s="3"/>
      <c r="I7183" s="10" t="str">
        <f t="shared" si="112"/>
        <v>08216</v>
      </c>
    </row>
    <row r="7184" spans="1:9">
      <c r="A7184" s="66"/>
      <c r="C7184" s="66">
        <v>8216</v>
      </c>
      <c r="D7184" s="2" t="s">
        <v>27</v>
      </c>
      <c r="E7184" s="17" t="s">
        <v>1147</v>
      </c>
      <c r="F7184" s="69" t="s">
        <v>28</v>
      </c>
      <c r="G7184" s="3"/>
      <c r="H7184" s="3"/>
      <c r="I7184" s="10" t="str">
        <f t="shared" si="112"/>
        <v>08216</v>
      </c>
    </row>
    <row r="7185" spans="1:9">
      <c r="A7185" s="66"/>
      <c r="C7185" s="66">
        <v>8216</v>
      </c>
      <c r="D7185" s="2" t="s">
        <v>29</v>
      </c>
      <c r="E7185" s="18" t="s">
        <v>1148</v>
      </c>
      <c r="F7185" s="69" t="s">
        <v>30</v>
      </c>
      <c r="G7185" s="3">
        <v>1</v>
      </c>
      <c r="H7185" s="3"/>
      <c r="I7185" s="10" t="str">
        <f t="shared" si="112"/>
        <v>08216</v>
      </c>
    </row>
    <row r="7186" spans="1:9">
      <c r="A7186" s="66"/>
      <c r="C7186" s="66">
        <v>8216</v>
      </c>
      <c r="D7186" s="2" t="s">
        <v>31</v>
      </c>
      <c r="E7186" s="18" t="s">
        <v>1148</v>
      </c>
      <c r="F7186" s="69" t="s">
        <v>32</v>
      </c>
      <c r="G7186" s="3"/>
      <c r="H7186" s="3"/>
      <c r="I7186" s="10" t="str">
        <f t="shared" si="112"/>
        <v>08216</v>
      </c>
    </row>
    <row r="7187" spans="1:9">
      <c r="A7187" s="66"/>
      <c r="C7187" s="66">
        <v>8216</v>
      </c>
      <c r="D7187" s="2" t="s">
        <v>33</v>
      </c>
      <c r="E7187" s="18" t="s">
        <v>1148</v>
      </c>
      <c r="F7187" s="69" t="s">
        <v>34</v>
      </c>
      <c r="G7187" s="3"/>
      <c r="H7187" s="3"/>
      <c r="I7187" s="10" t="str">
        <f t="shared" si="112"/>
        <v>08216</v>
      </c>
    </row>
    <row r="7188" spans="1:9">
      <c r="A7188" s="66"/>
      <c r="C7188" s="66">
        <v>8216</v>
      </c>
      <c r="D7188" s="2" t="s">
        <v>35</v>
      </c>
      <c r="E7188" s="19" t="s">
        <v>1150</v>
      </c>
      <c r="F7188" s="69" t="s">
        <v>36</v>
      </c>
      <c r="G7188" s="3">
        <v>6</v>
      </c>
      <c r="H7188" s="3">
        <v>252</v>
      </c>
      <c r="I7188" s="10" t="str">
        <f t="shared" si="112"/>
        <v>08216</v>
      </c>
    </row>
    <row r="7189" spans="1:9">
      <c r="A7189" s="66"/>
      <c r="C7189" s="66">
        <v>8216</v>
      </c>
      <c r="D7189" s="2" t="s">
        <v>37</v>
      </c>
      <c r="E7189" s="23" t="s">
        <v>1149</v>
      </c>
      <c r="F7189" s="69" t="s">
        <v>38</v>
      </c>
      <c r="G7189" s="3">
        <v>11</v>
      </c>
      <c r="H7189" s="3">
        <v>1823</v>
      </c>
      <c r="I7189" s="10" t="str">
        <f t="shared" si="112"/>
        <v>08216</v>
      </c>
    </row>
    <row r="7190" spans="1:9">
      <c r="A7190" s="66"/>
      <c r="C7190" s="66">
        <v>8216</v>
      </c>
      <c r="D7190" s="2" t="s">
        <v>39</v>
      </c>
      <c r="E7190" s="23" t="s">
        <v>1149</v>
      </c>
      <c r="F7190" s="69" t="s">
        <v>40</v>
      </c>
      <c r="G7190" s="3">
        <v>7</v>
      </c>
      <c r="H7190" s="3">
        <v>839</v>
      </c>
      <c r="I7190" s="10" t="str">
        <f t="shared" si="112"/>
        <v>08216</v>
      </c>
    </row>
    <row r="7191" spans="1:9">
      <c r="A7191" s="66"/>
      <c r="C7191" s="66">
        <v>8216</v>
      </c>
      <c r="D7191" s="2" t="s">
        <v>41</v>
      </c>
      <c r="E7191" s="16" t="s">
        <v>1146</v>
      </c>
      <c r="F7191" s="69" t="s">
        <v>42</v>
      </c>
      <c r="G7191" s="3"/>
      <c r="H7191" s="3"/>
      <c r="I7191" s="10" t="str">
        <f t="shared" si="112"/>
        <v>08216</v>
      </c>
    </row>
    <row r="7192" spans="1:9">
      <c r="A7192" s="66"/>
      <c r="C7192" s="66">
        <v>8216</v>
      </c>
      <c r="D7192" s="2" t="s">
        <v>43</v>
      </c>
      <c r="E7192" s="16" t="s">
        <v>1146</v>
      </c>
      <c r="F7192" s="69" t="s">
        <v>44</v>
      </c>
      <c r="G7192" s="3">
        <v>11</v>
      </c>
      <c r="H7192" s="3">
        <v>1118</v>
      </c>
      <c r="I7192" s="10" t="str">
        <f t="shared" si="112"/>
        <v>08216</v>
      </c>
    </row>
    <row r="7193" spans="1:9">
      <c r="A7193" s="66"/>
      <c r="C7193" s="66">
        <v>8216</v>
      </c>
      <c r="D7193" s="2" t="s">
        <v>45</v>
      </c>
      <c r="E7193" s="16" t="s">
        <v>1146</v>
      </c>
      <c r="F7193" s="69" t="s">
        <v>46</v>
      </c>
      <c r="G7193" s="3"/>
      <c r="H7193" s="3"/>
      <c r="I7193" s="10" t="str">
        <f t="shared" si="112"/>
        <v>08216</v>
      </c>
    </row>
    <row r="7194" spans="1:9">
      <c r="A7194" s="66"/>
      <c r="C7194" s="66">
        <v>8216</v>
      </c>
      <c r="D7194" s="2" t="s">
        <v>47</v>
      </c>
      <c r="E7194" s="16" t="s">
        <v>1146</v>
      </c>
      <c r="F7194" s="69" t="s">
        <v>48</v>
      </c>
      <c r="G7194" s="3">
        <v>13</v>
      </c>
      <c r="H7194" s="3">
        <v>1865</v>
      </c>
      <c r="I7194" s="10" t="str">
        <f t="shared" si="112"/>
        <v>08216</v>
      </c>
    </row>
    <row r="7195" spans="1:9">
      <c r="A7195" s="66"/>
      <c r="C7195" s="66">
        <v>8216</v>
      </c>
      <c r="D7195" s="2" t="s">
        <v>49</v>
      </c>
      <c r="E7195" s="14" t="s">
        <v>1144</v>
      </c>
      <c r="F7195" s="69" t="s">
        <v>50</v>
      </c>
      <c r="G7195" s="3">
        <v>10</v>
      </c>
      <c r="H7195" s="3">
        <v>937</v>
      </c>
      <c r="I7195" s="10" t="str">
        <f t="shared" si="112"/>
        <v>08216</v>
      </c>
    </row>
    <row r="7196" spans="1:9">
      <c r="A7196" s="66"/>
      <c r="C7196" s="66">
        <v>8216</v>
      </c>
      <c r="D7196" s="2" t="s">
        <v>51</v>
      </c>
      <c r="E7196" s="15" t="s">
        <v>1145</v>
      </c>
      <c r="F7196" s="69" t="s">
        <v>52</v>
      </c>
      <c r="G7196" s="3">
        <v>3</v>
      </c>
      <c r="H7196" s="3">
        <v>112</v>
      </c>
      <c r="I7196" s="10" t="str">
        <f t="shared" si="112"/>
        <v>08216</v>
      </c>
    </row>
    <row r="7197" spans="1:9">
      <c r="A7197" s="66"/>
      <c r="C7197" s="66">
        <v>8216</v>
      </c>
      <c r="D7197" s="2" t="s">
        <v>53</v>
      </c>
      <c r="E7197" s="15" t="s">
        <v>1145</v>
      </c>
      <c r="F7197" s="69" t="s">
        <v>54</v>
      </c>
      <c r="G7197" s="3">
        <v>19</v>
      </c>
      <c r="H7197" s="3">
        <v>2060</v>
      </c>
      <c r="I7197" s="10" t="str">
        <f t="shared" si="112"/>
        <v>08216</v>
      </c>
    </row>
    <row r="7198" spans="1:9">
      <c r="A7198" s="66"/>
      <c r="C7198" s="66">
        <v>8216</v>
      </c>
      <c r="D7198" s="2" t="s">
        <v>55</v>
      </c>
      <c r="E7198" s="21" t="s">
        <v>1152</v>
      </c>
      <c r="F7198" s="69" t="s">
        <v>56</v>
      </c>
      <c r="G7198" s="3">
        <v>8</v>
      </c>
      <c r="H7198" s="3">
        <v>1686</v>
      </c>
      <c r="I7198" s="10" t="str">
        <f t="shared" si="112"/>
        <v>08216</v>
      </c>
    </row>
    <row r="7199" spans="1:9">
      <c r="A7199" s="66"/>
      <c r="C7199" s="66">
        <v>8216</v>
      </c>
      <c r="D7199" s="2" t="s">
        <v>57</v>
      </c>
      <c r="E7199" s="21" t="s">
        <v>1152</v>
      </c>
      <c r="F7199" s="69" t="s">
        <v>58</v>
      </c>
      <c r="G7199" s="3">
        <v>7</v>
      </c>
      <c r="H7199" s="3"/>
      <c r="I7199" s="10" t="str">
        <f t="shared" si="112"/>
        <v>08216</v>
      </c>
    </row>
    <row r="7200" spans="1:9">
      <c r="A7200" s="66"/>
      <c r="C7200" s="66">
        <v>8216</v>
      </c>
      <c r="D7200" s="2" t="s">
        <v>59</v>
      </c>
      <c r="E7200" s="21" t="s">
        <v>1152</v>
      </c>
      <c r="F7200" s="69" t="s">
        <v>60</v>
      </c>
      <c r="G7200" s="3">
        <v>13</v>
      </c>
      <c r="H7200" s="3">
        <v>1565</v>
      </c>
      <c r="I7200" s="10" t="str">
        <f t="shared" si="112"/>
        <v>08216</v>
      </c>
    </row>
    <row r="7201" spans="1:9">
      <c r="A7201" s="66"/>
      <c r="C7201" s="66">
        <v>8216</v>
      </c>
      <c r="D7201" s="2" t="s">
        <v>61</v>
      </c>
      <c r="E7201" s="20" t="s">
        <v>1151</v>
      </c>
      <c r="F7201" s="69" t="s">
        <v>62</v>
      </c>
      <c r="G7201" s="3">
        <v>14</v>
      </c>
      <c r="H7201" s="3">
        <v>20214</v>
      </c>
      <c r="I7201" s="10" t="str">
        <f t="shared" si="112"/>
        <v>08216</v>
      </c>
    </row>
    <row r="7202" spans="1:9">
      <c r="A7202" s="66"/>
      <c r="C7202" s="66">
        <v>8216</v>
      </c>
      <c r="D7202" s="2" t="s">
        <v>63</v>
      </c>
      <c r="E7202" s="20" t="s">
        <v>1151</v>
      </c>
      <c r="F7202" s="69" t="s">
        <v>64</v>
      </c>
      <c r="G7202" s="3">
        <v>2</v>
      </c>
      <c r="H7202" s="3"/>
      <c r="I7202" s="10" t="str">
        <f t="shared" si="112"/>
        <v>08216</v>
      </c>
    </row>
    <row r="7203" spans="1:9">
      <c r="A7203" s="66"/>
      <c r="C7203" s="66">
        <v>8216</v>
      </c>
      <c r="D7203" s="2" t="s">
        <v>65</v>
      </c>
      <c r="E7203" s="19" t="s">
        <v>1150</v>
      </c>
      <c r="F7203" s="69" t="s">
        <v>66</v>
      </c>
      <c r="G7203" s="3">
        <v>4</v>
      </c>
      <c r="H7203" s="3"/>
      <c r="I7203" s="10" t="str">
        <f t="shared" si="112"/>
        <v>08216</v>
      </c>
    </row>
    <row r="7204" spans="1:9">
      <c r="A7204" s="66"/>
      <c r="C7204" s="66">
        <v>8216</v>
      </c>
      <c r="D7204" s="2" t="s">
        <v>67</v>
      </c>
      <c r="E7204" s="22" t="s">
        <v>1153</v>
      </c>
      <c r="F7204" s="69" t="s">
        <v>68</v>
      </c>
      <c r="G7204" s="3">
        <v>9</v>
      </c>
      <c r="H7204" s="3">
        <v>1089</v>
      </c>
      <c r="I7204" s="10" t="str">
        <f t="shared" si="112"/>
        <v>08216</v>
      </c>
    </row>
    <row r="7205" spans="1:9">
      <c r="A7205" s="66"/>
      <c r="C7205" s="66">
        <v>8216</v>
      </c>
      <c r="D7205" s="2" t="s">
        <v>69</v>
      </c>
      <c r="E7205" s="21" t="s">
        <v>1152</v>
      </c>
      <c r="F7205" s="69" t="s">
        <v>70</v>
      </c>
      <c r="G7205" s="3">
        <v>11</v>
      </c>
      <c r="H7205" s="3">
        <v>546</v>
      </c>
      <c r="I7205" s="10" t="str">
        <f t="shared" si="112"/>
        <v>08216</v>
      </c>
    </row>
    <row r="7206" spans="1:9">
      <c r="A7206" s="66"/>
      <c r="C7206" s="66">
        <v>8216</v>
      </c>
      <c r="E7206" s="71"/>
      <c r="F7206" s="69" t="s">
        <v>71</v>
      </c>
      <c r="G7206" s="3">
        <v>173</v>
      </c>
      <c r="H7206" s="3">
        <v>40411</v>
      </c>
      <c r="I7206" s="10" t="str">
        <f t="shared" si="112"/>
        <v>08216</v>
      </c>
    </row>
    <row r="7207" spans="1:9">
      <c r="A7207" s="65" t="s">
        <v>519</v>
      </c>
      <c r="B7207" s="2" t="s">
        <v>520</v>
      </c>
      <c r="C7207" s="65">
        <v>8221</v>
      </c>
      <c r="D7207" s="2" t="s">
        <v>9</v>
      </c>
      <c r="E7207" s="14" t="s">
        <v>1144</v>
      </c>
      <c r="F7207" s="69" t="s">
        <v>10</v>
      </c>
      <c r="G7207" s="3">
        <v>1</v>
      </c>
      <c r="H7207" s="3"/>
      <c r="I7207" s="10" t="str">
        <f t="shared" si="112"/>
        <v>08221</v>
      </c>
    </row>
    <row r="7208" spans="1:9">
      <c r="A7208" s="66"/>
      <c r="C7208" s="66">
        <v>8221</v>
      </c>
      <c r="D7208" s="2" t="s">
        <v>11</v>
      </c>
      <c r="E7208" s="14" t="s">
        <v>1144</v>
      </c>
      <c r="F7208" s="69" t="s">
        <v>12</v>
      </c>
      <c r="G7208" s="3"/>
      <c r="H7208" s="3"/>
      <c r="I7208" s="10" t="str">
        <f t="shared" si="112"/>
        <v>08221</v>
      </c>
    </row>
    <row r="7209" spans="1:9">
      <c r="A7209" s="66"/>
      <c r="C7209" s="66">
        <v>8221</v>
      </c>
      <c r="D7209" s="2" t="s">
        <v>13</v>
      </c>
      <c r="E7209" s="14" t="s">
        <v>1144</v>
      </c>
      <c r="F7209" s="69" t="s">
        <v>14</v>
      </c>
      <c r="G7209" s="3"/>
      <c r="H7209" s="3"/>
      <c r="I7209" s="10" t="str">
        <f t="shared" si="112"/>
        <v>08221</v>
      </c>
    </row>
    <row r="7210" spans="1:9">
      <c r="A7210" s="66"/>
      <c r="C7210" s="66">
        <v>8221</v>
      </c>
      <c r="D7210" s="2" t="s">
        <v>15</v>
      </c>
      <c r="E7210" s="15" t="s">
        <v>1145</v>
      </c>
      <c r="F7210" s="69" t="s">
        <v>16</v>
      </c>
      <c r="G7210" s="3"/>
      <c r="H7210" s="3"/>
      <c r="I7210" s="10" t="str">
        <f t="shared" si="112"/>
        <v>08221</v>
      </c>
    </row>
    <row r="7211" spans="1:9">
      <c r="A7211" s="66"/>
      <c r="C7211" s="66">
        <v>8221</v>
      </c>
      <c r="D7211" s="2" t="s">
        <v>17</v>
      </c>
      <c r="E7211" s="14" t="s">
        <v>1144</v>
      </c>
      <c r="F7211" s="69" t="s">
        <v>18</v>
      </c>
      <c r="G7211" s="3">
        <v>1</v>
      </c>
      <c r="H7211" s="3"/>
      <c r="I7211" s="10" t="str">
        <f t="shared" si="112"/>
        <v>08221</v>
      </c>
    </row>
    <row r="7212" spans="1:9">
      <c r="A7212" s="66"/>
      <c r="C7212" s="66">
        <v>8221</v>
      </c>
      <c r="D7212" s="2" t="s">
        <v>19</v>
      </c>
      <c r="E7212" s="14" t="s">
        <v>1144</v>
      </c>
      <c r="F7212" s="69" t="s">
        <v>20</v>
      </c>
      <c r="G7212" s="3"/>
      <c r="H7212" s="3"/>
      <c r="I7212" s="10" t="str">
        <f t="shared" si="112"/>
        <v>08221</v>
      </c>
    </row>
    <row r="7213" spans="1:9">
      <c r="A7213" s="66"/>
      <c r="C7213" s="66">
        <v>8221</v>
      </c>
      <c r="D7213" s="2" t="s">
        <v>21</v>
      </c>
      <c r="E7213" s="4"/>
      <c r="F7213" s="69" t="s">
        <v>22</v>
      </c>
      <c r="G7213" s="3">
        <v>52</v>
      </c>
      <c r="H7213" s="3"/>
      <c r="I7213" s="10" t="str">
        <f t="shared" si="112"/>
        <v>08221</v>
      </c>
    </row>
    <row r="7214" spans="1:9">
      <c r="A7214" s="66"/>
      <c r="C7214" s="66">
        <v>8221</v>
      </c>
      <c r="D7214" s="2" t="s">
        <v>23</v>
      </c>
      <c r="E7214" s="17" t="s">
        <v>1147</v>
      </c>
      <c r="F7214" s="69" t="s">
        <v>24</v>
      </c>
      <c r="G7214" s="3">
        <v>7</v>
      </c>
      <c r="H7214" s="3">
        <v>474</v>
      </c>
      <c r="I7214" s="10" t="str">
        <f t="shared" si="112"/>
        <v>08221</v>
      </c>
    </row>
    <row r="7215" spans="1:9">
      <c r="A7215" s="66"/>
      <c r="C7215" s="66">
        <v>8221</v>
      </c>
      <c r="D7215" s="2" t="s">
        <v>25</v>
      </c>
      <c r="E7215" s="17" t="s">
        <v>1147</v>
      </c>
      <c r="F7215" s="69" t="s">
        <v>26</v>
      </c>
      <c r="G7215" s="3">
        <v>2</v>
      </c>
      <c r="H7215" s="3"/>
      <c r="I7215" s="10" t="str">
        <f t="shared" si="112"/>
        <v>08221</v>
      </c>
    </row>
    <row r="7216" spans="1:9">
      <c r="A7216" s="66"/>
      <c r="C7216" s="66">
        <v>8221</v>
      </c>
      <c r="D7216" s="2" t="s">
        <v>27</v>
      </c>
      <c r="E7216" s="17" t="s">
        <v>1147</v>
      </c>
      <c r="F7216" s="69" t="s">
        <v>28</v>
      </c>
      <c r="G7216" s="3"/>
      <c r="H7216" s="3"/>
      <c r="I7216" s="10" t="str">
        <f t="shared" si="112"/>
        <v>08221</v>
      </c>
    </row>
    <row r="7217" spans="1:9">
      <c r="A7217" s="66"/>
      <c r="C7217" s="66">
        <v>8221</v>
      </c>
      <c r="D7217" s="2" t="s">
        <v>29</v>
      </c>
      <c r="E7217" s="18" t="s">
        <v>1148</v>
      </c>
      <c r="F7217" s="69" t="s">
        <v>30</v>
      </c>
      <c r="G7217" s="3"/>
      <c r="H7217" s="3"/>
      <c r="I7217" s="10" t="str">
        <f t="shared" si="112"/>
        <v>08221</v>
      </c>
    </row>
    <row r="7218" spans="1:9">
      <c r="A7218" s="66"/>
      <c r="C7218" s="66">
        <v>8221</v>
      </c>
      <c r="D7218" s="2" t="s">
        <v>31</v>
      </c>
      <c r="E7218" s="18" t="s">
        <v>1148</v>
      </c>
      <c r="F7218" s="69" t="s">
        <v>32</v>
      </c>
      <c r="G7218" s="3"/>
      <c r="H7218" s="3"/>
      <c r="I7218" s="10" t="str">
        <f t="shared" si="112"/>
        <v>08221</v>
      </c>
    </row>
    <row r="7219" spans="1:9">
      <c r="A7219" s="66"/>
      <c r="C7219" s="66">
        <v>8221</v>
      </c>
      <c r="D7219" s="2" t="s">
        <v>33</v>
      </c>
      <c r="E7219" s="18" t="s">
        <v>1148</v>
      </c>
      <c r="F7219" s="69" t="s">
        <v>34</v>
      </c>
      <c r="G7219" s="3"/>
      <c r="H7219" s="3"/>
      <c r="I7219" s="10" t="str">
        <f t="shared" si="112"/>
        <v>08221</v>
      </c>
    </row>
    <row r="7220" spans="1:9">
      <c r="A7220" s="66"/>
      <c r="C7220" s="66">
        <v>8221</v>
      </c>
      <c r="D7220" s="2" t="s">
        <v>35</v>
      </c>
      <c r="E7220" s="19" t="s">
        <v>1150</v>
      </c>
      <c r="F7220" s="69" t="s">
        <v>36</v>
      </c>
      <c r="G7220" s="3">
        <v>1</v>
      </c>
      <c r="H7220" s="3"/>
      <c r="I7220" s="10" t="str">
        <f t="shared" si="112"/>
        <v>08221</v>
      </c>
    </row>
    <row r="7221" spans="1:9">
      <c r="A7221" s="66"/>
      <c r="C7221" s="66">
        <v>8221</v>
      </c>
      <c r="D7221" s="2" t="s">
        <v>37</v>
      </c>
      <c r="E7221" s="23" t="s">
        <v>1149</v>
      </c>
      <c r="F7221" s="69" t="s">
        <v>38</v>
      </c>
      <c r="G7221" s="3">
        <v>1</v>
      </c>
      <c r="H7221" s="3"/>
      <c r="I7221" s="10" t="str">
        <f t="shared" si="112"/>
        <v>08221</v>
      </c>
    </row>
    <row r="7222" spans="1:9">
      <c r="A7222" s="66"/>
      <c r="C7222" s="66">
        <v>8221</v>
      </c>
      <c r="D7222" s="2" t="s">
        <v>39</v>
      </c>
      <c r="E7222" s="23" t="s">
        <v>1149</v>
      </c>
      <c r="F7222" s="69" t="s">
        <v>40</v>
      </c>
      <c r="G7222" s="3">
        <v>4</v>
      </c>
      <c r="H7222" s="3"/>
      <c r="I7222" s="10" t="str">
        <f t="shared" si="112"/>
        <v>08221</v>
      </c>
    </row>
    <row r="7223" spans="1:9">
      <c r="A7223" s="66"/>
      <c r="C7223" s="66">
        <v>8221</v>
      </c>
      <c r="D7223" s="2" t="s">
        <v>41</v>
      </c>
      <c r="E7223" s="16" t="s">
        <v>1146</v>
      </c>
      <c r="F7223" s="69" t="s">
        <v>42</v>
      </c>
      <c r="G7223" s="3"/>
      <c r="H7223" s="3"/>
      <c r="I7223" s="10" t="str">
        <f t="shared" si="112"/>
        <v>08221</v>
      </c>
    </row>
    <row r="7224" spans="1:9">
      <c r="A7224" s="66"/>
      <c r="C7224" s="66">
        <v>8221</v>
      </c>
      <c r="D7224" s="2" t="s">
        <v>43</v>
      </c>
      <c r="E7224" s="16" t="s">
        <v>1146</v>
      </c>
      <c r="F7224" s="69" t="s">
        <v>44</v>
      </c>
      <c r="G7224" s="3">
        <v>5</v>
      </c>
      <c r="H7224" s="3"/>
      <c r="I7224" s="10" t="str">
        <f t="shared" si="112"/>
        <v>08221</v>
      </c>
    </row>
    <row r="7225" spans="1:9">
      <c r="A7225" s="66"/>
      <c r="C7225" s="66">
        <v>8221</v>
      </c>
      <c r="D7225" s="2" t="s">
        <v>45</v>
      </c>
      <c r="E7225" s="16" t="s">
        <v>1146</v>
      </c>
      <c r="F7225" s="69" t="s">
        <v>46</v>
      </c>
      <c r="G7225" s="3">
        <v>1</v>
      </c>
      <c r="H7225" s="3"/>
      <c r="I7225" s="10" t="str">
        <f t="shared" si="112"/>
        <v>08221</v>
      </c>
    </row>
    <row r="7226" spans="1:9">
      <c r="A7226" s="66"/>
      <c r="C7226" s="66">
        <v>8221</v>
      </c>
      <c r="D7226" s="2" t="s">
        <v>47</v>
      </c>
      <c r="E7226" s="16" t="s">
        <v>1146</v>
      </c>
      <c r="F7226" s="69" t="s">
        <v>48</v>
      </c>
      <c r="G7226" s="3"/>
      <c r="H7226" s="3"/>
      <c r="I7226" s="10" t="str">
        <f t="shared" si="112"/>
        <v>08221</v>
      </c>
    </row>
    <row r="7227" spans="1:9">
      <c r="A7227" s="66"/>
      <c r="C7227" s="66">
        <v>8221</v>
      </c>
      <c r="D7227" s="2" t="s">
        <v>49</v>
      </c>
      <c r="E7227" s="14" t="s">
        <v>1144</v>
      </c>
      <c r="F7227" s="69" t="s">
        <v>50</v>
      </c>
      <c r="G7227" s="3">
        <v>3</v>
      </c>
      <c r="H7227" s="3"/>
      <c r="I7227" s="10" t="str">
        <f t="shared" si="112"/>
        <v>08221</v>
      </c>
    </row>
    <row r="7228" spans="1:9">
      <c r="A7228" s="66"/>
      <c r="C7228" s="66">
        <v>8221</v>
      </c>
      <c r="D7228" s="2" t="s">
        <v>51</v>
      </c>
      <c r="E7228" s="15" t="s">
        <v>1145</v>
      </c>
      <c r="F7228" s="69" t="s">
        <v>52</v>
      </c>
      <c r="G7228" s="3"/>
      <c r="H7228" s="3"/>
      <c r="I7228" s="10" t="str">
        <f t="shared" si="112"/>
        <v>08221</v>
      </c>
    </row>
    <row r="7229" spans="1:9">
      <c r="A7229" s="66"/>
      <c r="C7229" s="66">
        <v>8221</v>
      </c>
      <c r="D7229" s="2" t="s">
        <v>53</v>
      </c>
      <c r="E7229" s="15" t="s">
        <v>1145</v>
      </c>
      <c r="F7229" s="69" t="s">
        <v>54</v>
      </c>
      <c r="G7229" s="3">
        <v>2</v>
      </c>
      <c r="H7229" s="3"/>
      <c r="I7229" s="10" t="str">
        <f t="shared" si="112"/>
        <v>08221</v>
      </c>
    </row>
    <row r="7230" spans="1:9">
      <c r="A7230" s="66"/>
      <c r="C7230" s="66">
        <v>8221</v>
      </c>
      <c r="D7230" s="2" t="s">
        <v>55</v>
      </c>
      <c r="E7230" s="21" t="s">
        <v>1152</v>
      </c>
      <c r="F7230" s="69" t="s">
        <v>56</v>
      </c>
      <c r="G7230" s="3">
        <v>3</v>
      </c>
      <c r="H7230" s="3"/>
      <c r="I7230" s="10" t="str">
        <f t="shared" si="112"/>
        <v>08221</v>
      </c>
    </row>
    <row r="7231" spans="1:9">
      <c r="A7231" s="66"/>
      <c r="C7231" s="66">
        <v>8221</v>
      </c>
      <c r="D7231" s="2" t="s">
        <v>57</v>
      </c>
      <c r="E7231" s="21" t="s">
        <v>1152</v>
      </c>
      <c r="F7231" s="69" t="s">
        <v>58</v>
      </c>
      <c r="G7231" s="3">
        <v>3</v>
      </c>
      <c r="H7231" s="3"/>
      <c r="I7231" s="10" t="str">
        <f t="shared" si="112"/>
        <v>08221</v>
      </c>
    </row>
    <row r="7232" spans="1:9">
      <c r="A7232" s="66"/>
      <c r="C7232" s="66">
        <v>8221</v>
      </c>
      <c r="D7232" s="2" t="s">
        <v>59</v>
      </c>
      <c r="E7232" s="21" t="s">
        <v>1152</v>
      </c>
      <c r="F7232" s="69" t="s">
        <v>60</v>
      </c>
      <c r="G7232" s="3">
        <v>6</v>
      </c>
      <c r="H7232" s="3">
        <v>1004</v>
      </c>
      <c r="I7232" s="10" t="str">
        <f t="shared" si="112"/>
        <v>08221</v>
      </c>
    </row>
    <row r="7233" spans="1:9">
      <c r="A7233" s="66"/>
      <c r="C7233" s="66">
        <v>8221</v>
      </c>
      <c r="D7233" s="2" t="s">
        <v>61</v>
      </c>
      <c r="E7233" s="20" t="s">
        <v>1151</v>
      </c>
      <c r="F7233" s="69" t="s">
        <v>62</v>
      </c>
      <c r="G7233" s="3">
        <v>4</v>
      </c>
      <c r="H7233" s="3"/>
      <c r="I7233" s="10" t="str">
        <f t="shared" si="112"/>
        <v>08221</v>
      </c>
    </row>
    <row r="7234" spans="1:9">
      <c r="A7234" s="66"/>
      <c r="C7234" s="66">
        <v>8221</v>
      </c>
      <c r="D7234" s="2" t="s">
        <v>63</v>
      </c>
      <c r="E7234" s="20" t="s">
        <v>1151</v>
      </c>
      <c r="F7234" s="69" t="s">
        <v>64</v>
      </c>
      <c r="G7234" s="3">
        <v>1</v>
      </c>
      <c r="H7234" s="3"/>
      <c r="I7234" s="10" t="str">
        <f t="shared" si="112"/>
        <v>08221</v>
      </c>
    </row>
    <row r="7235" spans="1:9">
      <c r="A7235" s="66"/>
      <c r="C7235" s="66">
        <v>8221</v>
      </c>
      <c r="D7235" s="2" t="s">
        <v>65</v>
      </c>
      <c r="E7235" s="19" t="s">
        <v>1150</v>
      </c>
      <c r="F7235" s="69" t="s">
        <v>66</v>
      </c>
      <c r="G7235" s="3">
        <v>1</v>
      </c>
      <c r="H7235" s="3"/>
      <c r="I7235" s="10" t="str">
        <f t="shared" si="112"/>
        <v>08221</v>
      </c>
    </row>
    <row r="7236" spans="1:9">
      <c r="A7236" s="66"/>
      <c r="C7236" s="66">
        <v>8221</v>
      </c>
      <c r="D7236" s="2" t="s">
        <v>67</v>
      </c>
      <c r="E7236" s="22" t="s">
        <v>1153</v>
      </c>
      <c r="F7236" s="69" t="s">
        <v>68</v>
      </c>
      <c r="G7236" s="3">
        <v>5</v>
      </c>
      <c r="H7236" s="3">
        <v>762</v>
      </c>
      <c r="I7236" s="10" t="str">
        <f t="shared" si="112"/>
        <v>08221</v>
      </c>
    </row>
    <row r="7237" spans="1:9">
      <c r="A7237" s="66"/>
      <c r="C7237" s="66">
        <v>8221</v>
      </c>
      <c r="D7237" s="2" t="s">
        <v>69</v>
      </c>
      <c r="E7237" s="21" t="s">
        <v>1152</v>
      </c>
      <c r="F7237" s="69" t="s">
        <v>70</v>
      </c>
      <c r="G7237" s="3">
        <v>3</v>
      </c>
      <c r="H7237" s="3"/>
      <c r="I7237" s="10" t="str">
        <f t="shared" si="112"/>
        <v>08221</v>
      </c>
    </row>
    <row r="7238" spans="1:9">
      <c r="A7238" s="66"/>
      <c r="C7238" s="66">
        <v>8221</v>
      </c>
      <c r="E7238" s="71"/>
      <c r="F7238" s="69" t="s">
        <v>71</v>
      </c>
      <c r="G7238" s="3">
        <v>53</v>
      </c>
      <c r="H7238" s="3">
        <v>8305</v>
      </c>
      <c r="I7238" s="10" t="str">
        <f t="shared" si="112"/>
        <v>08221</v>
      </c>
    </row>
    <row r="7239" spans="1:9">
      <c r="A7239" s="65" t="s">
        <v>521</v>
      </c>
      <c r="B7239" s="2" t="s">
        <v>522</v>
      </c>
      <c r="C7239" s="65">
        <v>8222</v>
      </c>
      <c r="D7239" s="2" t="s">
        <v>9</v>
      </c>
      <c r="E7239" s="14" t="s">
        <v>1144</v>
      </c>
      <c r="F7239" s="69" t="s">
        <v>10</v>
      </c>
      <c r="G7239" s="3">
        <v>1</v>
      </c>
      <c r="H7239" s="3"/>
      <c r="I7239" s="10" t="str">
        <f t="shared" si="112"/>
        <v>08222</v>
      </c>
    </row>
    <row r="7240" spans="1:9">
      <c r="A7240" s="66"/>
      <c r="C7240" s="66">
        <v>8222</v>
      </c>
      <c r="D7240" s="2" t="s">
        <v>11</v>
      </c>
      <c r="E7240" s="14" t="s">
        <v>1144</v>
      </c>
      <c r="F7240" s="69" t="s">
        <v>12</v>
      </c>
      <c r="G7240" s="3"/>
      <c r="H7240" s="3"/>
      <c r="I7240" s="10" t="str">
        <f t="shared" si="112"/>
        <v>08222</v>
      </c>
    </row>
    <row r="7241" spans="1:9">
      <c r="A7241" s="66"/>
      <c r="C7241" s="66">
        <v>8222</v>
      </c>
      <c r="D7241" s="2" t="s">
        <v>13</v>
      </c>
      <c r="E7241" s="14" t="s">
        <v>1144</v>
      </c>
      <c r="F7241" s="69" t="s">
        <v>14</v>
      </c>
      <c r="G7241" s="3"/>
      <c r="H7241" s="3"/>
      <c r="I7241" s="10" t="str">
        <f t="shared" ref="I7241:I7304" si="113">IF(A7241="",I7240,A7241)</f>
        <v>08222</v>
      </c>
    </row>
    <row r="7242" spans="1:9">
      <c r="A7242" s="66"/>
      <c r="C7242" s="66">
        <v>8222</v>
      </c>
      <c r="D7242" s="2" t="s">
        <v>15</v>
      </c>
      <c r="E7242" s="15" t="s">
        <v>1145</v>
      </c>
      <c r="F7242" s="69" t="s">
        <v>16</v>
      </c>
      <c r="G7242" s="3"/>
      <c r="H7242" s="3"/>
      <c r="I7242" s="10" t="str">
        <f t="shared" si="113"/>
        <v>08222</v>
      </c>
    </row>
    <row r="7243" spans="1:9">
      <c r="A7243" s="66"/>
      <c r="C7243" s="66">
        <v>8222</v>
      </c>
      <c r="D7243" s="2" t="s">
        <v>17</v>
      </c>
      <c r="E7243" s="14" t="s">
        <v>1144</v>
      </c>
      <c r="F7243" s="69" t="s">
        <v>18</v>
      </c>
      <c r="G7243" s="3">
        <v>1</v>
      </c>
      <c r="H7243" s="3"/>
      <c r="I7243" s="10" t="str">
        <f t="shared" si="113"/>
        <v>08222</v>
      </c>
    </row>
    <row r="7244" spans="1:9">
      <c r="A7244" s="66"/>
      <c r="C7244" s="66">
        <v>8222</v>
      </c>
      <c r="D7244" s="2" t="s">
        <v>19</v>
      </c>
      <c r="E7244" s="14" t="s">
        <v>1144</v>
      </c>
      <c r="F7244" s="69" t="s">
        <v>20</v>
      </c>
      <c r="G7244" s="3"/>
      <c r="H7244" s="3"/>
      <c r="I7244" s="10" t="str">
        <f t="shared" si="113"/>
        <v>08222</v>
      </c>
    </row>
    <row r="7245" spans="1:9">
      <c r="A7245" s="66"/>
      <c r="C7245" s="66">
        <v>8222</v>
      </c>
      <c r="D7245" s="2" t="s">
        <v>21</v>
      </c>
      <c r="E7245" s="4"/>
      <c r="F7245" s="69" t="s">
        <v>22</v>
      </c>
      <c r="G7245" s="3">
        <v>135</v>
      </c>
      <c r="H7245" s="3"/>
      <c r="I7245" s="10" t="str">
        <f t="shared" si="113"/>
        <v>08222</v>
      </c>
    </row>
    <row r="7246" spans="1:9">
      <c r="A7246" s="66"/>
      <c r="C7246" s="66">
        <v>8222</v>
      </c>
      <c r="D7246" s="2" t="s">
        <v>23</v>
      </c>
      <c r="E7246" s="17" t="s">
        <v>1147</v>
      </c>
      <c r="F7246" s="69" t="s">
        <v>24</v>
      </c>
      <c r="G7246" s="3">
        <v>20</v>
      </c>
      <c r="H7246" s="3">
        <v>2418</v>
      </c>
      <c r="I7246" s="10" t="str">
        <f t="shared" si="113"/>
        <v>08222</v>
      </c>
    </row>
    <row r="7247" spans="1:9">
      <c r="A7247" s="66"/>
      <c r="C7247" s="66">
        <v>8222</v>
      </c>
      <c r="D7247" s="2" t="s">
        <v>25</v>
      </c>
      <c r="E7247" s="17" t="s">
        <v>1147</v>
      </c>
      <c r="F7247" s="69" t="s">
        <v>26</v>
      </c>
      <c r="G7247" s="3">
        <v>2</v>
      </c>
      <c r="H7247" s="3"/>
      <c r="I7247" s="10" t="str">
        <f t="shared" si="113"/>
        <v>08222</v>
      </c>
    </row>
    <row r="7248" spans="1:9">
      <c r="A7248" s="66"/>
      <c r="C7248" s="66">
        <v>8222</v>
      </c>
      <c r="D7248" s="2" t="s">
        <v>27</v>
      </c>
      <c r="E7248" s="17" t="s">
        <v>1147</v>
      </c>
      <c r="F7248" s="69" t="s">
        <v>28</v>
      </c>
      <c r="G7248" s="3"/>
      <c r="H7248" s="3"/>
      <c r="I7248" s="10" t="str">
        <f t="shared" si="113"/>
        <v>08222</v>
      </c>
    </row>
    <row r="7249" spans="1:9">
      <c r="A7249" s="66"/>
      <c r="C7249" s="66">
        <v>8222</v>
      </c>
      <c r="D7249" s="2" t="s">
        <v>29</v>
      </c>
      <c r="E7249" s="18" t="s">
        <v>1148</v>
      </c>
      <c r="F7249" s="69" t="s">
        <v>30</v>
      </c>
      <c r="G7249" s="3"/>
      <c r="H7249" s="3"/>
      <c r="I7249" s="10" t="str">
        <f t="shared" si="113"/>
        <v>08222</v>
      </c>
    </row>
    <row r="7250" spans="1:9">
      <c r="A7250" s="66"/>
      <c r="C7250" s="66">
        <v>8222</v>
      </c>
      <c r="D7250" s="2" t="s">
        <v>31</v>
      </c>
      <c r="E7250" s="18" t="s">
        <v>1148</v>
      </c>
      <c r="F7250" s="69" t="s">
        <v>32</v>
      </c>
      <c r="G7250" s="3">
        <v>1</v>
      </c>
      <c r="H7250" s="3"/>
      <c r="I7250" s="10" t="str">
        <f t="shared" si="113"/>
        <v>08222</v>
      </c>
    </row>
    <row r="7251" spans="1:9">
      <c r="A7251" s="66"/>
      <c r="C7251" s="66">
        <v>8222</v>
      </c>
      <c r="D7251" s="2" t="s">
        <v>33</v>
      </c>
      <c r="E7251" s="18" t="s">
        <v>1148</v>
      </c>
      <c r="F7251" s="69" t="s">
        <v>34</v>
      </c>
      <c r="G7251" s="3"/>
      <c r="H7251" s="3"/>
      <c r="I7251" s="10" t="str">
        <f t="shared" si="113"/>
        <v>08222</v>
      </c>
    </row>
    <row r="7252" spans="1:9">
      <c r="A7252" s="66"/>
      <c r="C7252" s="66">
        <v>8222</v>
      </c>
      <c r="D7252" s="2" t="s">
        <v>35</v>
      </c>
      <c r="E7252" s="19" t="s">
        <v>1150</v>
      </c>
      <c r="F7252" s="69" t="s">
        <v>36</v>
      </c>
      <c r="G7252" s="3"/>
      <c r="H7252" s="3"/>
      <c r="I7252" s="10" t="str">
        <f t="shared" si="113"/>
        <v>08222</v>
      </c>
    </row>
    <row r="7253" spans="1:9">
      <c r="A7253" s="66"/>
      <c r="C7253" s="66">
        <v>8222</v>
      </c>
      <c r="D7253" s="2" t="s">
        <v>37</v>
      </c>
      <c r="E7253" s="23" t="s">
        <v>1149</v>
      </c>
      <c r="F7253" s="69" t="s">
        <v>38</v>
      </c>
      <c r="G7253" s="3">
        <v>4</v>
      </c>
      <c r="H7253" s="3"/>
      <c r="I7253" s="10" t="str">
        <f t="shared" si="113"/>
        <v>08222</v>
      </c>
    </row>
    <row r="7254" spans="1:9">
      <c r="A7254" s="66"/>
      <c r="C7254" s="66">
        <v>8222</v>
      </c>
      <c r="D7254" s="2" t="s">
        <v>39</v>
      </c>
      <c r="E7254" s="23" t="s">
        <v>1149</v>
      </c>
      <c r="F7254" s="69" t="s">
        <v>40</v>
      </c>
      <c r="G7254" s="3">
        <v>1</v>
      </c>
      <c r="H7254" s="3"/>
      <c r="I7254" s="10" t="str">
        <f t="shared" si="113"/>
        <v>08222</v>
      </c>
    </row>
    <row r="7255" spans="1:9">
      <c r="A7255" s="66"/>
      <c r="C7255" s="66">
        <v>8222</v>
      </c>
      <c r="D7255" s="2" t="s">
        <v>41</v>
      </c>
      <c r="E7255" s="16" t="s">
        <v>1146</v>
      </c>
      <c r="F7255" s="69" t="s">
        <v>42</v>
      </c>
      <c r="G7255" s="3">
        <v>1</v>
      </c>
      <c r="H7255" s="3"/>
      <c r="I7255" s="10" t="str">
        <f t="shared" si="113"/>
        <v>08222</v>
      </c>
    </row>
    <row r="7256" spans="1:9">
      <c r="A7256" s="66"/>
      <c r="C7256" s="66">
        <v>8222</v>
      </c>
      <c r="D7256" s="2" t="s">
        <v>43</v>
      </c>
      <c r="E7256" s="16" t="s">
        <v>1146</v>
      </c>
      <c r="F7256" s="69" t="s">
        <v>44</v>
      </c>
      <c r="G7256" s="3">
        <v>14</v>
      </c>
      <c r="H7256" s="3">
        <v>1657</v>
      </c>
      <c r="I7256" s="10" t="str">
        <f t="shared" si="113"/>
        <v>08222</v>
      </c>
    </row>
    <row r="7257" spans="1:9">
      <c r="A7257" s="66"/>
      <c r="C7257" s="66">
        <v>8222</v>
      </c>
      <c r="D7257" s="2" t="s">
        <v>45</v>
      </c>
      <c r="E7257" s="16" t="s">
        <v>1146</v>
      </c>
      <c r="F7257" s="69" t="s">
        <v>46</v>
      </c>
      <c r="G7257" s="3">
        <v>4</v>
      </c>
      <c r="H7257" s="3"/>
      <c r="I7257" s="10" t="str">
        <f t="shared" si="113"/>
        <v>08222</v>
      </c>
    </row>
    <row r="7258" spans="1:9">
      <c r="A7258" s="66"/>
      <c r="C7258" s="66">
        <v>8222</v>
      </c>
      <c r="D7258" s="2" t="s">
        <v>47</v>
      </c>
      <c r="E7258" s="16" t="s">
        <v>1146</v>
      </c>
      <c r="F7258" s="69" t="s">
        <v>48</v>
      </c>
      <c r="G7258" s="3">
        <v>8</v>
      </c>
      <c r="H7258" s="3">
        <v>1606</v>
      </c>
      <c r="I7258" s="10" t="str">
        <f t="shared" si="113"/>
        <v>08222</v>
      </c>
    </row>
    <row r="7259" spans="1:9">
      <c r="A7259" s="66"/>
      <c r="C7259" s="66">
        <v>8222</v>
      </c>
      <c r="D7259" s="2" t="s">
        <v>49</v>
      </c>
      <c r="E7259" s="14" t="s">
        <v>1144</v>
      </c>
      <c r="F7259" s="69" t="s">
        <v>50</v>
      </c>
      <c r="G7259" s="3">
        <v>5</v>
      </c>
      <c r="H7259" s="3">
        <v>294</v>
      </c>
      <c r="I7259" s="10" t="str">
        <f t="shared" si="113"/>
        <v>08222</v>
      </c>
    </row>
    <row r="7260" spans="1:9">
      <c r="A7260" s="66"/>
      <c r="C7260" s="66">
        <v>8222</v>
      </c>
      <c r="D7260" s="2" t="s">
        <v>51</v>
      </c>
      <c r="E7260" s="15" t="s">
        <v>1145</v>
      </c>
      <c r="F7260" s="69" t="s">
        <v>52</v>
      </c>
      <c r="G7260" s="3">
        <v>2</v>
      </c>
      <c r="H7260" s="3"/>
      <c r="I7260" s="10" t="str">
        <f t="shared" si="113"/>
        <v>08222</v>
      </c>
    </row>
    <row r="7261" spans="1:9">
      <c r="A7261" s="66"/>
      <c r="C7261" s="66">
        <v>8222</v>
      </c>
      <c r="D7261" s="2" t="s">
        <v>53</v>
      </c>
      <c r="E7261" s="15" t="s">
        <v>1145</v>
      </c>
      <c r="F7261" s="69" t="s">
        <v>54</v>
      </c>
      <c r="G7261" s="3">
        <v>8</v>
      </c>
      <c r="H7261" s="3"/>
      <c r="I7261" s="10" t="str">
        <f t="shared" si="113"/>
        <v>08222</v>
      </c>
    </row>
    <row r="7262" spans="1:9">
      <c r="A7262" s="66"/>
      <c r="C7262" s="66">
        <v>8222</v>
      </c>
      <c r="D7262" s="2" t="s">
        <v>55</v>
      </c>
      <c r="E7262" s="21" t="s">
        <v>1152</v>
      </c>
      <c r="F7262" s="69" t="s">
        <v>56</v>
      </c>
      <c r="G7262" s="3">
        <v>8</v>
      </c>
      <c r="H7262" s="3"/>
      <c r="I7262" s="10" t="str">
        <f t="shared" si="113"/>
        <v>08222</v>
      </c>
    </row>
    <row r="7263" spans="1:9">
      <c r="A7263" s="66"/>
      <c r="C7263" s="66">
        <v>8222</v>
      </c>
      <c r="D7263" s="2" t="s">
        <v>57</v>
      </c>
      <c r="E7263" s="21" t="s">
        <v>1152</v>
      </c>
      <c r="F7263" s="69" t="s">
        <v>58</v>
      </c>
      <c r="G7263" s="3">
        <v>6</v>
      </c>
      <c r="H7263" s="3">
        <v>2172</v>
      </c>
      <c r="I7263" s="10" t="str">
        <f t="shared" si="113"/>
        <v>08222</v>
      </c>
    </row>
    <row r="7264" spans="1:9">
      <c r="A7264" s="66"/>
      <c r="C7264" s="66">
        <v>8222</v>
      </c>
      <c r="D7264" s="2" t="s">
        <v>59</v>
      </c>
      <c r="E7264" s="21" t="s">
        <v>1152</v>
      </c>
      <c r="F7264" s="69" t="s">
        <v>60</v>
      </c>
      <c r="G7264" s="3">
        <v>17</v>
      </c>
      <c r="H7264" s="3">
        <v>6097</v>
      </c>
      <c r="I7264" s="10" t="str">
        <f t="shared" si="113"/>
        <v>08222</v>
      </c>
    </row>
    <row r="7265" spans="1:9">
      <c r="A7265" s="66"/>
      <c r="C7265" s="66">
        <v>8222</v>
      </c>
      <c r="D7265" s="2" t="s">
        <v>61</v>
      </c>
      <c r="E7265" s="20" t="s">
        <v>1151</v>
      </c>
      <c r="F7265" s="69" t="s">
        <v>62</v>
      </c>
      <c r="G7265" s="3">
        <v>5</v>
      </c>
      <c r="H7265" s="3"/>
      <c r="I7265" s="10" t="str">
        <f t="shared" si="113"/>
        <v>08222</v>
      </c>
    </row>
    <row r="7266" spans="1:9">
      <c r="A7266" s="66"/>
      <c r="C7266" s="66">
        <v>8222</v>
      </c>
      <c r="D7266" s="2" t="s">
        <v>63</v>
      </c>
      <c r="E7266" s="20" t="s">
        <v>1151</v>
      </c>
      <c r="F7266" s="69" t="s">
        <v>64</v>
      </c>
      <c r="G7266" s="3">
        <v>1</v>
      </c>
      <c r="H7266" s="3"/>
      <c r="I7266" s="10" t="str">
        <f t="shared" si="113"/>
        <v>08222</v>
      </c>
    </row>
    <row r="7267" spans="1:9">
      <c r="A7267" s="66"/>
      <c r="C7267" s="66">
        <v>8222</v>
      </c>
      <c r="D7267" s="2" t="s">
        <v>65</v>
      </c>
      <c r="E7267" s="19" t="s">
        <v>1150</v>
      </c>
      <c r="F7267" s="69" t="s">
        <v>66</v>
      </c>
      <c r="G7267" s="3"/>
      <c r="H7267" s="3"/>
      <c r="I7267" s="10" t="str">
        <f t="shared" si="113"/>
        <v>08222</v>
      </c>
    </row>
    <row r="7268" spans="1:9">
      <c r="A7268" s="66"/>
      <c r="C7268" s="66">
        <v>8222</v>
      </c>
      <c r="D7268" s="2" t="s">
        <v>67</v>
      </c>
      <c r="E7268" s="22" t="s">
        <v>1153</v>
      </c>
      <c r="F7268" s="69" t="s">
        <v>68</v>
      </c>
      <c r="G7268" s="3">
        <v>7</v>
      </c>
      <c r="H7268" s="3">
        <v>342</v>
      </c>
      <c r="I7268" s="10" t="str">
        <f t="shared" si="113"/>
        <v>08222</v>
      </c>
    </row>
    <row r="7269" spans="1:9">
      <c r="A7269" s="66"/>
      <c r="C7269" s="66">
        <v>8222</v>
      </c>
      <c r="D7269" s="2" t="s">
        <v>69</v>
      </c>
      <c r="E7269" s="21" t="s">
        <v>1152</v>
      </c>
      <c r="F7269" s="69" t="s">
        <v>70</v>
      </c>
      <c r="G7269" s="3">
        <v>21</v>
      </c>
      <c r="H7269" s="3">
        <v>2720</v>
      </c>
      <c r="I7269" s="10" t="str">
        <f t="shared" si="113"/>
        <v>08222</v>
      </c>
    </row>
    <row r="7270" spans="1:9">
      <c r="A7270" s="66"/>
      <c r="C7270" s="66">
        <v>8222</v>
      </c>
      <c r="E7270" s="71"/>
      <c r="F7270" s="69" t="s">
        <v>71</v>
      </c>
      <c r="G7270" s="3">
        <v>136</v>
      </c>
      <c r="H7270" s="3">
        <v>38339</v>
      </c>
      <c r="I7270" s="10" t="str">
        <f t="shared" si="113"/>
        <v>08222</v>
      </c>
    </row>
    <row r="7271" spans="1:9">
      <c r="A7271" s="65" t="s">
        <v>523</v>
      </c>
      <c r="B7271" s="2" t="s">
        <v>524</v>
      </c>
      <c r="C7271" s="65">
        <v>8225</v>
      </c>
      <c r="D7271" s="2" t="s">
        <v>9</v>
      </c>
      <c r="E7271" s="14" t="s">
        <v>1144</v>
      </c>
      <c r="F7271" s="69" t="s">
        <v>10</v>
      </c>
      <c r="G7271" s="3">
        <v>4</v>
      </c>
      <c r="H7271" s="3">
        <v>80</v>
      </c>
      <c r="I7271" s="10" t="str">
        <f t="shared" si="113"/>
        <v>08225</v>
      </c>
    </row>
    <row r="7272" spans="1:9">
      <c r="A7272" s="66"/>
      <c r="C7272" s="66">
        <v>8225</v>
      </c>
      <c r="D7272" s="2" t="s">
        <v>11</v>
      </c>
      <c r="E7272" s="14" t="s">
        <v>1144</v>
      </c>
      <c r="F7272" s="69" t="s">
        <v>12</v>
      </c>
      <c r="G7272" s="3"/>
      <c r="H7272" s="3"/>
      <c r="I7272" s="10" t="str">
        <f t="shared" si="113"/>
        <v>08225</v>
      </c>
    </row>
    <row r="7273" spans="1:9">
      <c r="A7273" s="66"/>
      <c r="C7273" s="66">
        <v>8225</v>
      </c>
      <c r="D7273" s="2" t="s">
        <v>13</v>
      </c>
      <c r="E7273" s="14" t="s">
        <v>1144</v>
      </c>
      <c r="F7273" s="69" t="s">
        <v>14</v>
      </c>
      <c r="G7273" s="3"/>
      <c r="H7273" s="3"/>
      <c r="I7273" s="10" t="str">
        <f t="shared" si="113"/>
        <v>08225</v>
      </c>
    </row>
    <row r="7274" spans="1:9">
      <c r="A7274" s="66"/>
      <c r="C7274" s="66">
        <v>8225</v>
      </c>
      <c r="D7274" s="2" t="s">
        <v>15</v>
      </c>
      <c r="E7274" s="15" t="s">
        <v>1145</v>
      </c>
      <c r="F7274" s="69" t="s">
        <v>16</v>
      </c>
      <c r="G7274" s="3"/>
      <c r="H7274" s="3"/>
      <c r="I7274" s="10" t="str">
        <f t="shared" si="113"/>
        <v>08225</v>
      </c>
    </row>
    <row r="7275" spans="1:9">
      <c r="A7275" s="66"/>
      <c r="C7275" s="66">
        <v>8225</v>
      </c>
      <c r="D7275" s="2" t="s">
        <v>17</v>
      </c>
      <c r="E7275" s="14" t="s">
        <v>1144</v>
      </c>
      <c r="F7275" s="69" t="s">
        <v>18</v>
      </c>
      <c r="G7275" s="3">
        <v>4</v>
      </c>
      <c r="H7275" s="3">
        <v>80</v>
      </c>
      <c r="I7275" s="10" t="str">
        <f t="shared" si="113"/>
        <v>08225</v>
      </c>
    </row>
    <row r="7276" spans="1:9">
      <c r="A7276" s="66"/>
      <c r="C7276" s="66">
        <v>8225</v>
      </c>
      <c r="D7276" s="2" t="s">
        <v>19</v>
      </c>
      <c r="E7276" s="14" t="s">
        <v>1144</v>
      </c>
      <c r="F7276" s="69" t="s">
        <v>20</v>
      </c>
      <c r="G7276" s="3"/>
      <c r="H7276" s="3"/>
      <c r="I7276" s="10" t="str">
        <f t="shared" si="113"/>
        <v>08225</v>
      </c>
    </row>
    <row r="7277" spans="1:9">
      <c r="A7277" s="66"/>
      <c r="C7277" s="66">
        <v>8225</v>
      </c>
      <c r="D7277" s="2" t="s">
        <v>21</v>
      </c>
      <c r="E7277" s="4"/>
      <c r="F7277" s="69" t="s">
        <v>22</v>
      </c>
      <c r="G7277" s="3">
        <v>139</v>
      </c>
      <c r="H7277" s="3">
        <v>15709</v>
      </c>
      <c r="I7277" s="10" t="str">
        <f t="shared" si="113"/>
        <v>08225</v>
      </c>
    </row>
    <row r="7278" spans="1:9">
      <c r="A7278" s="66"/>
      <c r="C7278" s="66">
        <v>8225</v>
      </c>
      <c r="D7278" s="2" t="s">
        <v>23</v>
      </c>
      <c r="E7278" s="17" t="s">
        <v>1147</v>
      </c>
      <c r="F7278" s="69" t="s">
        <v>24</v>
      </c>
      <c r="G7278" s="3">
        <v>14</v>
      </c>
      <c r="H7278" s="3">
        <v>746</v>
      </c>
      <c r="I7278" s="10" t="str">
        <f t="shared" si="113"/>
        <v>08225</v>
      </c>
    </row>
    <row r="7279" spans="1:9">
      <c r="A7279" s="66"/>
      <c r="C7279" s="66">
        <v>8225</v>
      </c>
      <c r="D7279" s="2" t="s">
        <v>25</v>
      </c>
      <c r="E7279" s="17" t="s">
        <v>1147</v>
      </c>
      <c r="F7279" s="69" t="s">
        <v>26</v>
      </c>
      <c r="G7279" s="3"/>
      <c r="H7279" s="3"/>
      <c r="I7279" s="10" t="str">
        <f t="shared" si="113"/>
        <v>08225</v>
      </c>
    </row>
    <row r="7280" spans="1:9">
      <c r="A7280" s="66"/>
      <c r="C7280" s="66">
        <v>8225</v>
      </c>
      <c r="D7280" s="2" t="s">
        <v>27</v>
      </c>
      <c r="E7280" s="17" t="s">
        <v>1147</v>
      </c>
      <c r="F7280" s="69" t="s">
        <v>28</v>
      </c>
      <c r="G7280" s="3"/>
      <c r="H7280" s="3"/>
      <c r="I7280" s="10" t="str">
        <f t="shared" si="113"/>
        <v>08225</v>
      </c>
    </row>
    <row r="7281" spans="1:9">
      <c r="A7281" s="66"/>
      <c r="C7281" s="66">
        <v>8225</v>
      </c>
      <c r="D7281" s="2" t="s">
        <v>29</v>
      </c>
      <c r="E7281" s="18" t="s">
        <v>1148</v>
      </c>
      <c r="F7281" s="69" t="s">
        <v>30</v>
      </c>
      <c r="G7281" s="3">
        <v>1</v>
      </c>
      <c r="H7281" s="3"/>
      <c r="I7281" s="10" t="str">
        <f t="shared" si="113"/>
        <v>08225</v>
      </c>
    </row>
    <row r="7282" spans="1:9">
      <c r="A7282" s="66"/>
      <c r="C7282" s="66">
        <v>8225</v>
      </c>
      <c r="D7282" s="2" t="s">
        <v>31</v>
      </c>
      <c r="E7282" s="18" t="s">
        <v>1148</v>
      </c>
      <c r="F7282" s="69" t="s">
        <v>32</v>
      </c>
      <c r="G7282" s="3"/>
      <c r="H7282" s="3"/>
      <c r="I7282" s="10" t="str">
        <f t="shared" si="113"/>
        <v>08225</v>
      </c>
    </row>
    <row r="7283" spans="1:9">
      <c r="A7283" s="66"/>
      <c r="C7283" s="66">
        <v>8225</v>
      </c>
      <c r="D7283" s="2" t="s">
        <v>33</v>
      </c>
      <c r="E7283" s="18" t="s">
        <v>1148</v>
      </c>
      <c r="F7283" s="69" t="s">
        <v>34</v>
      </c>
      <c r="G7283" s="3">
        <v>2</v>
      </c>
      <c r="H7283" s="3"/>
      <c r="I7283" s="10" t="str">
        <f t="shared" si="113"/>
        <v>08225</v>
      </c>
    </row>
    <row r="7284" spans="1:9">
      <c r="A7284" s="66"/>
      <c r="C7284" s="66">
        <v>8225</v>
      </c>
      <c r="D7284" s="2" t="s">
        <v>35</v>
      </c>
      <c r="E7284" s="19" t="s">
        <v>1150</v>
      </c>
      <c r="F7284" s="69" t="s">
        <v>36</v>
      </c>
      <c r="G7284" s="3">
        <v>6</v>
      </c>
      <c r="H7284" s="3">
        <v>203</v>
      </c>
      <c r="I7284" s="10" t="str">
        <f t="shared" si="113"/>
        <v>08225</v>
      </c>
    </row>
    <row r="7285" spans="1:9">
      <c r="A7285" s="66"/>
      <c r="C7285" s="66">
        <v>8225</v>
      </c>
      <c r="D7285" s="2" t="s">
        <v>37</v>
      </c>
      <c r="E7285" s="23" t="s">
        <v>1149</v>
      </c>
      <c r="F7285" s="69" t="s">
        <v>38</v>
      </c>
      <c r="G7285" s="3"/>
      <c r="H7285" s="3"/>
      <c r="I7285" s="10" t="str">
        <f t="shared" si="113"/>
        <v>08225</v>
      </c>
    </row>
    <row r="7286" spans="1:9">
      <c r="A7286" s="66"/>
      <c r="C7286" s="66">
        <v>8225</v>
      </c>
      <c r="D7286" s="2" t="s">
        <v>39</v>
      </c>
      <c r="E7286" s="23" t="s">
        <v>1149</v>
      </c>
      <c r="F7286" s="69" t="s">
        <v>40</v>
      </c>
      <c r="G7286" s="3">
        <v>3</v>
      </c>
      <c r="H7286" s="3">
        <v>220</v>
      </c>
      <c r="I7286" s="10" t="str">
        <f t="shared" si="113"/>
        <v>08225</v>
      </c>
    </row>
    <row r="7287" spans="1:9">
      <c r="A7287" s="66"/>
      <c r="C7287" s="66">
        <v>8225</v>
      </c>
      <c r="D7287" s="2" t="s">
        <v>41</v>
      </c>
      <c r="E7287" s="16" t="s">
        <v>1146</v>
      </c>
      <c r="F7287" s="69" t="s">
        <v>42</v>
      </c>
      <c r="G7287" s="3"/>
      <c r="H7287" s="3"/>
      <c r="I7287" s="10" t="str">
        <f t="shared" si="113"/>
        <v>08225</v>
      </c>
    </row>
    <row r="7288" spans="1:9">
      <c r="A7288" s="66"/>
      <c r="C7288" s="66">
        <v>8225</v>
      </c>
      <c r="D7288" s="2" t="s">
        <v>43</v>
      </c>
      <c r="E7288" s="16" t="s">
        <v>1146</v>
      </c>
      <c r="F7288" s="69" t="s">
        <v>44</v>
      </c>
      <c r="G7288" s="3">
        <v>3</v>
      </c>
      <c r="H7288" s="3"/>
      <c r="I7288" s="10" t="str">
        <f t="shared" si="113"/>
        <v>08225</v>
      </c>
    </row>
    <row r="7289" spans="1:9">
      <c r="A7289" s="66"/>
      <c r="C7289" s="66">
        <v>8225</v>
      </c>
      <c r="D7289" s="2" t="s">
        <v>45</v>
      </c>
      <c r="E7289" s="16" t="s">
        <v>1146</v>
      </c>
      <c r="F7289" s="69" t="s">
        <v>46</v>
      </c>
      <c r="G7289" s="3"/>
      <c r="H7289" s="3"/>
      <c r="I7289" s="10" t="str">
        <f t="shared" si="113"/>
        <v>08225</v>
      </c>
    </row>
    <row r="7290" spans="1:9">
      <c r="A7290" s="66"/>
      <c r="C7290" s="66">
        <v>8225</v>
      </c>
      <c r="D7290" s="2" t="s">
        <v>47</v>
      </c>
      <c r="E7290" s="16" t="s">
        <v>1146</v>
      </c>
      <c r="F7290" s="69" t="s">
        <v>48</v>
      </c>
      <c r="G7290" s="3">
        <v>11</v>
      </c>
      <c r="H7290" s="3">
        <v>723</v>
      </c>
      <c r="I7290" s="10" t="str">
        <f t="shared" si="113"/>
        <v>08225</v>
      </c>
    </row>
    <row r="7291" spans="1:9">
      <c r="A7291" s="66"/>
      <c r="C7291" s="66">
        <v>8225</v>
      </c>
      <c r="D7291" s="2" t="s">
        <v>49</v>
      </c>
      <c r="E7291" s="14" t="s">
        <v>1144</v>
      </c>
      <c r="F7291" s="69" t="s">
        <v>50</v>
      </c>
      <c r="G7291" s="3">
        <v>3</v>
      </c>
      <c r="H7291" s="3"/>
      <c r="I7291" s="10" t="str">
        <f t="shared" si="113"/>
        <v>08225</v>
      </c>
    </row>
    <row r="7292" spans="1:9">
      <c r="A7292" s="66"/>
      <c r="C7292" s="66">
        <v>8225</v>
      </c>
      <c r="D7292" s="2" t="s">
        <v>51</v>
      </c>
      <c r="E7292" s="15" t="s">
        <v>1145</v>
      </c>
      <c r="F7292" s="69" t="s">
        <v>52</v>
      </c>
      <c r="G7292" s="3">
        <v>4</v>
      </c>
      <c r="H7292" s="3">
        <v>442</v>
      </c>
      <c r="I7292" s="10" t="str">
        <f t="shared" si="113"/>
        <v>08225</v>
      </c>
    </row>
    <row r="7293" spans="1:9">
      <c r="A7293" s="66"/>
      <c r="C7293" s="66">
        <v>8225</v>
      </c>
      <c r="D7293" s="2" t="s">
        <v>53</v>
      </c>
      <c r="E7293" s="15" t="s">
        <v>1145</v>
      </c>
      <c r="F7293" s="69" t="s">
        <v>54</v>
      </c>
      <c r="G7293" s="3">
        <v>33</v>
      </c>
      <c r="H7293" s="3">
        <v>3286</v>
      </c>
      <c r="I7293" s="10" t="str">
        <f t="shared" si="113"/>
        <v>08225</v>
      </c>
    </row>
    <row r="7294" spans="1:9">
      <c r="A7294" s="66"/>
      <c r="C7294" s="66">
        <v>8225</v>
      </c>
      <c r="D7294" s="2" t="s">
        <v>55</v>
      </c>
      <c r="E7294" s="21" t="s">
        <v>1152</v>
      </c>
      <c r="F7294" s="69" t="s">
        <v>56</v>
      </c>
      <c r="G7294" s="3">
        <v>7</v>
      </c>
      <c r="H7294" s="3">
        <v>530</v>
      </c>
      <c r="I7294" s="10" t="str">
        <f t="shared" si="113"/>
        <v>08225</v>
      </c>
    </row>
    <row r="7295" spans="1:9">
      <c r="A7295" s="66"/>
      <c r="C7295" s="66">
        <v>8225</v>
      </c>
      <c r="D7295" s="2" t="s">
        <v>57</v>
      </c>
      <c r="E7295" s="21" t="s">
        <v>1152</v>
      </c>
      <c r="F7295" s="69" t="s">
        <v>58</v>
      </c>
      <c r="G7295" s="3">
        <v>10</v>
      </c>
      <c r="H7295" s="3"/>
      <c r="I7295" s="10" t="str">
        <f t="shared" si="113"/>
        <v>08225</v>
      </c>
    </row>
    <row r="7296" spans="1:9">
      <c r="A7296" s="66"/>
      <c r="C7296" s="66">
        <v>8225</v>
      </c>
      <c r="D7296" s="2" t="s">
        <v>59</v>
      </c>
      <c r="E7296" s="21" t="s">
        <v>1152</v>
      </c>
      <c r="F7296" s="69" t="s">
        <v>60</v>
      </c>
      <c r="G7296" s="3">
        <v>24</v>
      </c>
      <c r="H7296" s="3">
        <v>4502</v>
      </c>
      <c r="I7296" s="10" t="str">
        <f t="shared" si="113"/>
        <v>08225</v>
      </c>
    </row>
    <row r="7297" spans="1:9">
      <c r="A7297" s="66"/>
      <c r="C7297" s="66">
        <v>8225</v>
      </c>
      <c r="D7297" s="2" t="s">
        <v>61</v>
      </c>
      <c r="E7297" s="20" t="s">
        <v>1151</v>
      </c>
      <c r="F7297" s="69" t="s">
        <v>62</v>
      </c>
      <c r="G7297" s="3">
        <v>6</v>
      </c>
      <c r="H7297" s="3">
        <v>1795</v>
      </c>
      <c r="I7297" s="10" t="str">
        <f t="shared" si="113"/>
        <v>08225</v>
      </c>
    </row>
    <row r="7298" spans="1:9">
      <c r="A7298" s="66"/>
      <c r="C7298" s="66">
        <v>8225</v>
      </c>
      <c r="D7298" s="2" t="s">
        <v>63</v>
      </c>
      <c r="E7298" s="20" t="s">
        <v>1151</v>
      </c>
      <c r="F7298" s="69" t="s">
        <v>64</v>
      </c>
      <c r="G7298" s="3">
        <v>2</v>
      </c>
      <c r="H7298" s="3"/>
      <c r="I7298" s="10" t="str">
        <f t="shared" si="113"/>
        <v>08225</v>
      </c>
    </row>
    <row r="7299" spans="1:9">
      <c r="A7299" s="66"/>
      <c r="C7299" s="66">
        <v>8225</v>
      </c>
      <c r="D7299" s="2" t="s">
        <v>65</v>
      </c>
      <c r="E7299" s="19" t="s">
        <v>1150</v>
      </c>
      <c r="F7299" s="69" t="s">
        <v>66</v>
      </c>
      <c r="G7299" s="3">
        <v>1</v>
      </c>
      <c r="H7299" s="3"/>
      <c r="I7299" s="10" t="str">
        <f t="shared" si="113"/>
        <v>08225</v>
      </c>
    </row>
    <row r="7300" spans="1:9">
      <c r="A7300" s="66"/>
      <c r="C7300" s="66">
        <v>8225</v>
      </c>
      <c r="D7300" s="2" t="s">
        <v>67</v>
      </c>
      <c r="E7300" s="22" t="s">
        <v>1153</v>
      </c>
      <c r="F7300" s="69" t="s">
        <v>68</v>
      </c>
      <c r="G7300" s="3">
        <v>5</v>
      </c>
      <c r="H7300" s="3">
        <v>169</v>
      </c>
      <c r="I7300" s="10" t="str">
        <f t="shared" si="113"/>
        <v>08225</v>
      </c>
    </row>
    <row r="7301" spans="1:9">
      <c r="A7301" s="66"/>
      <c r="C7301" s="66">
        <v>8225</v>
      </c>
      <c r="D7301" s="2" t="s">
        <v>69</v>
      </c>
      <c r="E7301" s="21" t="s">
        <v>1152</v>
      </c>
      <c r="F7301" s="69" t="s">
        <v>70</v>
      </c>
      <c r="G7301" s="3">
        <v>4</v>
      </c>
      <c r="H7301" s="3"/>
      <c r="I7301" s="10" t="str">
        <f t="shared" si="113"/>
        <v>08225</v>
      </c>
    </row>
    <row r="7302" spans="1:9">
      <c r="A7302" s="66"/>
      <c r="C7302" s="66">
        <v>8225</v>
      </c>
      <c r="E7302" s="71"/>
      <c r="F7302" s="69" t="s">
        <v>71</v>
      </c>
      <c r="G7302" s="3">
        <v>143</v>
      </c>
      <c r="H7302" s="3">
        <v>15789</v>
      </c>
      <c r="I7302" s="10" t="str">
        <f t="shared" si="113"/>
        <v>08225</v>
      </c>
    </row>
    <row r="7303" spans="1:9">
      <c r="A7303" s="65" t="s">
        <v>525</v>
      </c>
      <c r="B7303" s="2" t="s">
        <v>526</v>
      </c>
      <c r="C7303" s="65">
        <v>8226</v>
      </c>
      <c r="D7303" s="2" t="s">
        <v>9</v>
      </c>
      <c r="E7303" s="14" t="s">
        <v>1144</v>
      </c>
      <c r="F7303" s="69" t="s">
        <v>10</v>
      </c>
      <c r="G7303" s="3">
        <v>1</v>
      </c>
      <c r="H7303" s="3"/>
      <c r="I7303" s="10" t="str">
        <f t="shared" si="113"/>
        <v>08226</v>
      </c>
    </row>
    <row r="7304" spans="1:9">
      <c r="A7304" s="66"/>
      <c r="C7304" s="66">
        <v>8226</v>
      </c>
      <c r="D7304" s="2" t="s">
        <v>11</v>
      </c>
      <c r="E7304" s="14" t="s">
        <v>1144</v>
      </c>
      <c r="F7304" s="69" t="s">
        <v>12</v>
      </c>
      <c r="G7304" s="3"/>
      <c r="H7304" s="3"/>
      <c r="I7304" s="10" t="str">
        <f t="shared" si="113"/>
        <v>08226</v>
      </c>
    </row>
    <row r="7305" spans="1:9">
      <c r="A7305" s="66"/>
      <c r="C7305" s="66">
        <v>8226</v>
      </c>
      <c r="D7305" s="2" t="s">
        <v>13</v>
      </c>
      <c r="E7305" s="14" t="s">
        <v>1144</v>
      </c>
      <c r="F7305" s="69" t="s">
        <v>14</v>
      </c>
      <c r="G7305" s="3"/>
      <c r="H7305" s="3"/>
      <c r="I7305" s="10" t="str">
        <f t="shared" ref="I7305:I7368" si="114">IF(A7305="",I7304,A7305)</f>
        <v>08226</v>
      </c>
    </row>
    <row r="7306" spans="1:9">
      <c r="A7306" s="66"/>
      <c r="C7306" s="66">
        <v>8226</v>
      </c>
      <c r="D7306" s="2" t="s">
        <v>15</v>
      </c>
      <c r="E7306" s="15" t="s">
        <v>1145</v>
      </c>
      <c r="F7306" s="69" t="s">
        <v>16</v>
      </c>
      <c r="G7306" s="3"/>
      <c r="H7306" s="3"/>
      <c r="I7306" s="10" t="str">
        <f t="shared" si="114"/>
        <v>08226</v>
      </c>
    </row>
    <row r="7307" spans="1:9">
      <c r="A7307" s="66"/>
      <c r="C7307" s="66">
        <v>8226</v>
      </c>
      <c r="D7307" s="2" t="s">
        <v>17</v>
      </c>
      <c r="E7307" s="14" t="s">
        <v>1144</v>
      </c>
      <c r="F7307" s="69" t="s">
        <v>18</v>
      </c>
      <c r="G7307" s="3">
        <v>1</v>
      </c>
      <c r="H7307" s="3"/>
      <c r="I7307" s="10" t="str">
        <f t="shared" si="114"/>
        <v>08226</v>
      </c>
    </row>
    <row r="7308" spans="1:9">
      <c r="A7308" s="66"/>
      <c r="C7308" s="66">
        <v>8226</v>
      </c>
      <c r="D7308" s="2" t="s">
        <v>19</v>
      </c>
      <c r="E7308" s="14" t="s">
        <v>1144</v>
      </c>
      <c r="F7308" s="69" t="s">
        <v>20</v>
      </c>
      <c r="G7308" s="3"/>
      <c r="H7308" s="3"/>
      <c r="I7308" s="10" t="str">
        <f t="shared" si="114"/>
        <v>08226</v>
      </c>
    </row>
    <row r="7309" spans="1:9">
      <c r="A7309" s="66"/>
      <c r="C7309" s="66">
        <v>8226</v>
      </c>
      <c r="D7309" s="2" t="s">
        <v>21</v>
      </c>
      <c r="E7309" s="4"/>
      <c r="F7309" s="69" t="s">
        <v>22</v>
      </c>
      <c r="G7309" s="3">
        <v>273</v>
      </c>
      <c r="H7309" s="3"/>
      <c r="I7309" s="10" t="str">
        <f t="shared" si="114"/>
        <v>08226</v>
      </c>
    </row>
    <row r="7310" spans="1:9">
      <c r="A7310" s="66"/>
      <c r="C7310" s="66">
        <v>8226</v>
      </c>
      <c r="D7310" s="2" t="s">
        <v>23</v>
      </c>
      <c r="E7310" s="17" t="s">
        <v>1147</v>
      </c>
      <c r="F7310" s="69" t="s">
        <v>24</v>
      </c>
      <c r="G7310" s="3">
        <v>32</v>
      </c>
      <c r="H7310" s="3">
        <v>2960</v>
      </c>
      <c r="I7310" s="10" t="str">
        <f t="shared" si="114"/>
        <v>08226</v>
      </c>
    </row>
    <row r="7311" spans="1:9">
      <c r="A7311" s="66"/>
      <c r="C7311" s="66">
        <v>8226</v>
      </c>
      <c r="D7311" s="2" t="s">
        <v>25</v>
      </c>
      <c r="E7311" s="17" t="s">
        <v>1147</v>
      </c>
      <c r="F7311" s="69" t="s">
        <v>26</v>
      </c>
      <c r="G7311" s="3">
        <v>5</v>
      </c>
      <c r="H7311" s="3"/>
      <c r="I7311" s="10" t="str">
        <f t="shared" si="114"/>
        <v>08226</v>
      </c>
    </row>
    <row r="7312" spans="1:9">
      <c r="A7312" s="66"/>
      <c r="C7312" s="66">
        <v>8226</v>
      </c>
      <c r="D7312" s="2" t="s">
        <v>27</v>
      </c>
      <c r="E7312" s="17" t="s">
        <v>1147</v>
      </c>
      <c r="F7312" s="69" t="s">
        <v>28</v>
      </c>
      <c r="G7312" s="3">
        <v>1</v>
      </c>
      <c r="H7312" s="3"/>
      <c r="I7312" s="10" t="str">
        <f t="shared" si="114"/>
        <v>08226</v>
      </c>
    </row>
    <row r="7313" spans="1:9">
      <c r="A7313" s="66"/>
      <c r="C7313" s="66">
        <v>8226</v>
      </c>
      <c r="D7313" s="2" t="s">
        <v>29</v>
      </c>
      <c r="E7313" s="18" t="s">
        <v>1148</v>
      </c>
      <c r="F7313" s="69" t="s">
        <v>30</v>
      </c>
      <c r="G7313" s="3">
        <v>5</v>
      </c>
      <c r="H7313" s="3"/>
      <c r="I7313" s="10" t="str">
        <f t="shared" si="114"/>
        <v>08226</v>
      </c>
    </row>
    <row r="7314" spans="1:9">
      <c r="A7314" s="66"/>
      <c r="C7314" s="66">
        <v>8226</v>
      </c>
      <c r="D7314" s="2" t="s">
        <v>31</v>
      </c>
      <c r="E7314" s="18" t="s">
        <v>1148</v>
      </c>
      <c r="F7314" s="69" t="s">
        <v>32</v>
      </c>
      <c r="G7314" s="3"/>
      <c r="H7314" s="3"/>
      <c r="I7314" s="10" t="str">
        <f t="shared" si="114"/>
        <v>08226</v>
      </c>
    </row>
    <row r="7315" spans="1:9">
      <c r="A7315" s="66"/>
      <c r="C7315" s="66">
        <v>8226</v>
      </c>
      <c r="D7315" s="2" t="s">
        <v>33</v>
      </c>
      <c r="E7315" s="18" t="s">
        <v>1148</v>
      </c>
      <c r="F7315" s="69" t="s">
        <v>34</v>
      </c>
      <c r="G7315" s="3"/>
      <c r="H7315" s="3"/>
      <c r="I7315" s="10" t="str">
        <f t="shared" si="114"/>
        <v>08226</v>
      </c>
    </row>
    <row r="7316" spans="1:9">
      <c r="A7316" s="66"/>
      <c r="C7316" s="66">
        <v>8226</v>
      </c>
      <c r="D7316" s="2" t="s">
        <v>35</v>
      </c>
      <c r="E7316" s="19" t="s">
        <v>1150</v>
      </c>
      <c r="F7316" s="69" t="s">
        <v>36</v>
      </c>
      <c r="G7316" s="3">
        <v>6</v>
      </c>
      <c r="H7316" s="3"/>
      <c r="I7316" s="10" t="str">
        <f t="shared" si="114"/>
        <v>08226</v>
      </c>
    </row>
    <row r="7317" spans="1:9">
      <c r="A7317" s="66"/>
      <c r="C7317" s="66">
        <v>8226</v>
      </c>
      <c r="D7317" s="2" t="s">
        <v>37</v>
      </c>
      <c r="E7317" s="23" t="s">
        <v>1149</v>
      </c>
      <c r="F7317" s="69" t="s">
        <v>38</v>
      </c>
      <c r="G7317" s="3">
        <v>9</v>
      </c>
      <c r="H7317" s="3">
        <v>966</v>
      </c>
      <c r="I7317" s="10" t="str">
        <f t="shared" si="114"/>
        <v>08226</v>
      </c>
    </row>
    <row r="7318" spans="1:9">
      <c r="A7318" s="66"/>
      <c r="C7318" s="66">
        <v>8226</v>
      </c>
      <c r="D7318" s="2" t="s">
        <v>39</v>
      </c>
      <c r="E7318" s="23" t="s">
        <v>1149</v>
      </c>
      <c r="F7318" s="69" t="s">
        <v>40</v>
      </c>
      <c r="G7318" s="3">
        <v>5</v>
      </c>
      <c r="H7318" s="3">
        <v>262</v>
      </c>
      <c r="I7318" s="10" t="str">
        <f t="shared" si="114"/>
        <v>08226</v>
      </c>
    </row>
    <row r="7319" spans="1:9">
      <c r="A7319" s="66"/>
      <c r="C7319" s="66">
        <v>8226</v>
      </c>
      <c r="D7319" s="2" t="s">
        <v>41</v>
      </c>
      <c r="E7319" s="16" t="s">
        <v>1146</v>
      </c>
      <c r="F7319" s="69" t="s">
        <v>42</v>
      </c>
      <c r="G7319" s="3"/>
      <c r="H7319" s="3"/>
      <c r="I7319" s="10" t="str">
        <f t="shared" si="114"/>
        <v>08226</v>
      </c>
    </row>
    <row r="7320" spans="1:9">
      <c r="A7320" s="66"/>
      <c r="C7320" s="66">
        <v>8226</v>
      </c>
      <c r="D7320" s="2" t="s">
        <v>43</v>
      </c>
      <c r="E7320" s="16" t="s">
        <v>1146</v>
      </c>
      <c r="F7320" s="69" t="s">
        <v>44</v>
      </c>
      <c r="G7320" s="3">
        <v>15</v>
      </c>
      <c r="H7320" s="3">
        <v>2437</v>
      </c>
      <c r="I7320" s="10" t="str">
        <f t="shared" si="114"/>
        <v>08226</v>
      </c>
    </row>
    <row r="7321" spans="1:9">
      <c r="A7321" s="66"/>
      <c r="C7321" s="66">
        <v>8226</v>
      </c>
      <c r="D7321" s="2" t="s">
        <v>45</v>
      </c>
      <c r="E7321" s="16" t="s">
        <v>1146</v>
      </c>
      <c r="F7321" s="69" t="s">
        <v>46</v>
      </c>
      <c r="G7321" s="3">
        <v>5</v>
      </c>
      <c r="H7321" s="3">
        <v>1181</v>
      </c>
      <c r="I7321" s="10" t="str">
        <f t="shared" si="114"/>
        <v>08226</v>
      </c>
    </row>
    <row r="7322" spans="1:9">
      <c r="A7322" s="66"/>
      <c r="C7322" s="66">
        <v>8226</v>
      </c>
      <c r="D7322" s="2" t="s">
        <v>47</v>
      </c>
      <c r="E7322" s="16" t="s">
        <v>1146</v>
      </c>
      <c r="F7322" s="69" t="s">
        <v>48</v>
      </c>
      <c r="G7322" s="3">
        <v>26</v>
      </c>
      <c r="H7322" s="3">
        <v>4495</v>
      </c>
      <c r="I7322" s="10" t="str">
        <f t="shared" si="114"/>
        <v>08226</v>
      </c>
    </row>
    <row r="7323" spans="1:9">
      <c r="A7323" s="66"/>
      <c r="C7323" s="66">
        <v>8226</v>
      </c>
      <c r="D7323" s="2" t="s">
        <v>49</v>
      </c>
      <c r="E7323" s="14" t="s">
        <v>1144</v>
      </c>
      <c r="F7323" s="69" t="s">
        <v>50</v>
      </c>
      <c r="G7323" s="3">
        <v>15</v>
      </c>
      <c r="H7323" s="3">
        <v>817</v>
      </c>
      <c r="I7323" s="10" t="str">
        <f t="shared" si="114"/>
        <v>08226</v>
      </c>
    </row>
    <row r="7324" spans="1:9">
      <c r="A7324" s="66"/>
      <c r="C7324" s="66">
        <v>8226</v>
      </c>
      <c r="D7324" s="2" t="s">
        <v>51</v>
      </c>
      <c r="E7324" s="15" t="s">
        <v>1145</v>
      </c>
      <c r="F7324" s="69" t="s">
        <v>52</v>
      </c>
      <c r="G7324" s="3">
        <v>1</v>
      </c>
      <c r="H7324" s="3"/>
      <c r="I7324" s="10" t="str">
        <f t="shared" si="114"/>
        <v>08226</v>
      </c>
    </row>
    <row r="7325" spans="1:9">
      <c r="A7325" s="66"/>
      <c r="C7325" s="66">
        <v>8226</v>
      </c>
      <c r="D7325" s="2" t="s">
        <v>53</v>
      </c>
      <c r="E7325" s="15" t="s">
        <v>1145</v>
      </c>
      <c r="F7325" s="69" t="s">
        <v>54</v>
      </c>
      <c r="G7325" s="3">
        <v>38</v>
      </c>
      <c r="H7325" s="3">
        <v>2008</v>
      </c>
      <c r="I7325" s="10" t="str">
        <f t="shared" si="114"/>
        <v>08226</v>
      </c>
    </row>
    <row r="7326" spans="1:9">
      <c r="A7326" s="66"/>
      <c r="C7326" s="66">
        <v>8226</v>
      </c>
      <c r="D7326" s="2" t="s">
        <v>55</v>
      </c>
      <c r="E7326" s="21" t="s">
        <v>1152</v>
      </c>
      <c r="F7326" s="69" t="s">
        <v>56</v>
      </c>
      <c r="G7326" s="3">
        <v>16</v>
      </c>
      <c r="H7326" s="3">
        <v>1272</v>
      </c>
      <c r="I7326" s="10" t="str">
        <f t="shared" si="114"/>
        <v>08226</v>
      </c>
    </row>
    <row r="7327" spans="1:9">
      <c r="A7327" s="66"/>
      <c r="C7327" s="66">
        <v>8226</v>
      </c>
      <c r="D7327" s="2" t="s">
        <v>57</v>
      </c>
      <c r="E7327" s="21" t="s">
        <v>1152</v>
      </c>
      <c r="F7327" s="69" t="s">
        <v>58</v>
      </c>
      <c r="G7327" s="3">
        <v>13</v>
      </c>
      <c r="H7327" s="3">
        <v>1501</v>
      </c>
      <c r="I7327" s="10" t="str">
        <f t="shared" si="114"/>
        <v>08226</v>
      </c>
    </row>
    <row r="7328" spans="1:9">
      <c r="A7328" s="66"/>
      <c r="C7328" s="66">
        <v>8226</v>
      </c>
      <c r="D7328" s="2" t="s">
        <v>59</v>
      </c>
      <c r="E7328" s="21" t="s">
        <v>1152</v>
      </c>
      <c r="F7328" s="69" t="s">
        <v>60</v>
      </c>
      <c r="G7328" s="3">
        <v>42</v>
      </c>
      <c r="H7328" s="3">
        <v>9567</v>
      </c>
      <c r="I7328" s="10" t="str">
        <f t="shared" si="114"/>
        <v>08226</v>
      </c>
    </row>
    <row r="7329" spans="1:9">
      <c r="A7329" s="66"/>
      <c r="C7329" s="66">
        <v>8226</v>
      </c>
      <c r="D7329" s="2" t="s">
        <v>61</v>
      </c>
      <c r="E7329" s="20" t="s">
        <v>1151</v>
      </c>
      <c r="F7329" s="69" t="s">
        <v>62</v>
      </c>
      <c r="G7329" s="3">
        <v>7</v>
      </c>
      <c r="H7329" s="3">
        <v>1120</v>
      </c>
      <c r="I7329" s="10" t="str">
        <f t="shared" si="114"/>
        <v>08226</v>
      </c>
    </row>
    <row r="7330" spans="1:9">
      <c r="A7330" s="66"/>
      <c r="C7330" s="66">
        <v>8226</v>
      </c>
      <c r="D7330" s="2" t="s">
        <v>63</v>
      </c>
      <c r="E7330" s="20" t="s">
        <v>1151</v>
      </c>
      <c r="F7330" s="69" t="s">
        <v>64</v>
      </c>
      <c r="G7330" s="3">
        <v>4</v>
      </c>
      <c r="H7330" s="3">
        <v>546</v>
      </c>
      <c r="I7330" s="10" t="str">
        <f t="shared" si="114"/>
        <v>08226</v>
      </c>
    </row>
    <row r="7331" spans="1:9">
      <c r="A7331" s="66"/>
      <c r="C7331" s="66">
        <v>8226</v>
      </c>
      <c r="D7331" s="2" t="s">
        <v>65</v>
      </c>
      <c r="E7331" s="19" t="s">
        <v>1150</v>
      </c>
      <c r="F7331" s="69" t="s">
        <v>66</v>
      </c>
      <c r="G7331" s="3">
        <v>8</v>
      </c>
      <c r="H7331" s="3"/>
      <c r="I7331" s="10" t="str">
        <f t="shared" si="114"/>
        <v>08226</v>
      </c>
    </row>
    <row r="7332" spans="1:9">
      <c r="A7332" s="66"/>
      <c r="C7332" s="66">
        <v>8226</v>
      </c>
      <c r="D7332" s="2" t="s">
        <v>67</v>
      </c>
      <c r="E7332" s="22" t="s">
        <v>1153</v>
      </c>
      <c r="F7332" s="69" t="s">
        <v>68</v>
      </c>
      <c r="G7332" s="3">
        <v>10</v>
      </c>
      <c r="H7332" s="3">
        <v>704</v>
      </c>
      <c r="I7332" s="10" t="str">
        <f t="shared" si="114"/>
        <v>08226</v>
      </c>
    </row>
    <row r="7333" spans="1:9">
      <c r="A7333" s="66"/>
      <c r="C7333" s="66">
        <v>8226</v>
      </c>
      <c r="D7333" s="2" t="s">
        <v>69</v>
      </c>
      <c r="E7333" s="21" t="s">
        <v>1152</v>
      </c>
      <c r="F7333" s="69" t="s">
        <v>70</v>
      </c>
      <c r="G7333" s="3">
        <v>10</v>
      </c>
      <c r="H7333" s="3">
        <v>938</v>
      </c>
      <c r="I7333" s="10" t="str">
        <f t="shared" si="114"/>
        <v>08226</v>
      </c>
    </row>
    <row r="7334" spans="1:9">
      <c r="A7334" s="66"/>
      <c r="C7334" s="66">
        <v>8226</v>
      </c>
      <c r="E7334" s="71"/>
      <c r="F7334" s="69" t="s">
        <v>71</v>
      </c>
      <c r="G7334" s="3">
        <v>274</v>
      </c>
      <c r="H7334" s="3">
        <v>33301</v>
      </c>
      <c r="I7334" s="10" t="str">
        <f t="shared" si="114"/>
        <v>08226</v>
      </c>
    </row>
    <row r="7335" spans="1:9">
      <c r="A7335" s="65" t="s">
        <v>527</v>
      </c>
      <c r="B7335" s="2" t="s">
        <v>528</v>
      </c>
      <c r="C7335" s="65">
        <v>8231</v>
      </c>
      <c r="D7335" s="2" t="s">
        <v>9</v>
      </c>
      <c r="E7335" s="14" t="s">
        <v>1144</v>
      </c>
      <c r="F7335" s="69" t="s">
        <v>10</v>
      </c>
      <c r="G7335" s="3"/>
      <c r="H7335" s="3"/>
      <c r="I7335" s="10" t="str">
        <f t="shared" si="114"/>
        <v>08231</v>
      </c>
    </row>
    <row r="7336" spans="1:9">
      <c r="A7336" s="66"/>
      <c r="C7336" s="66">
        <v>8231</v>
      </c>
      <c r="D7336" s="2" t="s">
        <v>11</v>
      </c>
      <c r="E7336" s="14" t="s">
        <v>1144</v>
      </c>
      <c r="F7336" s="69" t="s">
        <v>12</v>
      </c>
      <c r="G7336" s="3"/>
      <c r="H7336" s="3"/>
      <c r="I7336" s="10" t="str">
        <f t="shared" si="114"/>
        <v>08231</v>
      </c>
    </row>
    <row r="7337" spans="1:9">
      <c r="A7337" s="66"/>
      <c r="C7337" s="66">
        <v>8231</v>
      </c>
      <c r="D7337" s="2" t="s">
        <v>13</v>
      </c>
      <c r="E7337" s="14" t="s">
        <v>1144</v>
      </c>
      <c r="F7337" s="69" t="s">
        <v>14</v>
      </c>
      <c r="G7337" s="3"/>
      <c r="H7337" s="3"/>
      <c r="I7337" s="10" t="str">
        <f t="shared" si="114"/>
        <v>08231</v>
      </c>
    </row>
    <row r="7338" spans="1:9">
      <c r="A7338" s="66"/>
      <c r="C7338" s="66">
        <v>8231</v>
      </c>
      <c r="D7338" s="2" t="s">
        <v>15</v>
      </c>
      <c r="E7338" s="15" t="s">
        <v>1145</v>
      </c>
      <c r="F7338" s="69" t="s">
        <v>16</v>
      </c>
      <c r="G7338" s="3"/>
      <c r="H7338" s="3"/>
      <c r="I7338" s="10" t="str">
        <f t="shared" si="114"/>
        <v>08231</v>
      </c>
    </row>
    <row r="7339" spans="1:9">
      <c r="A7339" s="66"/>
      <c r="C7339" s="66">
        <v>8231</v>
      </c>
      <c r="D7339" s="2" t="s">
        <v>17</v>
      </c>
      <c r="E7339" s="14" t="s">
        <v>1144</v>
      </c>
      <c r="F7339" s="69" t="s">
        <v>18</v>
      </c>
      <c r="G7339" s="3"/>
      <c r="H7339" s="3"/>
      <c r="I7339" s="10" t="str">
        <f t="shared" si="114"/>
        <v>08231</v>
      </c>
    </row>
    <row r="7340" spans="1:9">
      <c r="A7340" s="66"/>
      <c r="C7340" s="66">
        <v>8231</v>
      </c>
      <c r="D7340" s="2" t="s">
        <v>19</v>
      </c>
      <c r="E7340" s="14" t="s">
        <v>1144</v>
      </c>
      <c r="F7340" s="69" t="s">
        <v>20</v>
      </c>
      <c r="G7340" s="3"/>
      <c r="H7340" s="3"/>
      <c r="I7340" s="10" t="str">
        <f t="shared" si="114"/>
        <v>08231</v>
      </c>
    </row>
    <row r="7341" spans="1:9">
      <c r="A7341" s="66"/>
      <c r="C7341" s="66">
        <v>8231</v>
      </c>
      <c r="D7341" s="2" t="s">
        <v>21</v>
      </c>
      <c r="E7341" s="4"/>
      <c r="F7341" s="69" t="s">
        <v>22</v>
      </c>
      <c r="G7341" s="3">
        <v>108</v>
      </c>
      <c r="H7341" s="3">
        <v>13489</v>
      </c>
      <c r="I7341" s="10" t="str">
        <f t="shared" si="114"/>
        <v>08231</v>
      </c>
    </row>
    <row r="7342" spans="1:9">
      <c r="A7342" s="66"/>
      <c r="C7342" s="66">
        <v>8231</v>
      </c>
      <c r="D7342" s="2" t="s">
        <v>23</v>
      </c>
      <c r="E7342" s="17" t="s">
        <v>1147</v>
      </c>
      <c r="F7342" s="69" t="s">
        <v>24</v>
      </c>
      <c r="G7342" s="3">
        <v>5</v>
      </c>
      <c r="H7342" s="3">
        <v>202</v>
      </c>
      <c r="I7342" s="10" t="str">
        <f t="shared" si="114"/>
        <v>08231</v>
      </c>
    </row>
    <row r="7343" spans="1:9">
      <c r="A7343" s="66"/>
      <c r="C7343" s="66">
        <v>8231</v>
      </c>
      <c r="D7343" s="2" t="s">
        <v>25</v>
      </c>
      <c r="E7343" s="17" t="s">
        <v>1147</v>
      </c>
      <c r="F7343" s="69" t="s">
        <v>26</v>
      </c>
      <c r="G7343" s="3"/>
      <c r="H7343" s="3"/>
      <c r="I7343" s="10" t="str">
        <f t="shared" si="114"/>
        <v>08231</v>
      </c>
    </row>
    <row r="7344" spans="1:9">
      <c r="A7344" s="66"/>
      <c r="C7344" s="66">
        <v>8231</v>
      </c>
      <c r="D7344" s="2" t="s">
        <v>27</v>
      </c>
      <c r="E7344" s="17" t="s">
        <v>1147</v>
      </c>
      <c r="F7344" s="69" t="s">
        <v>28</v>
      </c>
      <c r="G7344" s="3"/>
      <c r="H7344" s="3"/>
      <c r="I7344" s="10" t="str">
        <f t="shared" si="114"/>
        <v>08231</v>
      </c>
    </row>
    <row r="7345" spans="1:9">
      <c r="A7345" s="66"/>
      <c r="C7345" s="66">
        <v>8231</v>
      </c>
      <c r="D7345" s="2" t="s">
        <v>29</v>
      </c>
      <c r="E7345" s="18" t="s">
        <v>1148</v>
      </c>
      <c r="F7345" s="69" t="s">
        <v>30</v>
      </c>
      <c r="G7345" s="3"/>
      <c r="H7345" s="3"/>
      <c r="I7345" s="10" t="str">
        <f t="shared" si="114"/>
        <v>08231</v>
      </c>
    </row>
    <row r="7346" spans="1:9">
      <c r="A7346" s="66"/>
      <c r="C7346" s="66">
        <v>8231</v>
      </c>
      <c r="D7346" s="2" t="s">
        <v>31</v>
      </c>
      <c r="E7346" s="18" t="s">
        <v>1148</v>
      </c>
      <c r="F7346" s="69" t="s">
        <v>32</v>
      </c>
      <c r="G7346" s="3">
        <v>1</v>
      </c>
      <c r="H7346" s="3"/>
      <c r="I7346" s="10" t="str">
        <f t="shared" si="114"/>
        <v>08231</v>
      </c>
    </row>
    <row r="7347" spans="1:9">
      <c r="A7347" s="66"/>
      <c r="C7347" s="66">
        <v>8231</v>
      </c>
      <c r="D7347" s="2" t="s">
        <v>33</v>
      </c>
      <c r="E7347" s="18" t="s">
        <v>1148</v>
      </c>
      <c r="F7347" s="69" t="s">
        <v>34</v>
      </c>
      <c r="G7347" s="3"/>
      <c r="H7347" s="3"/>
      <c r="I7347" s="10" t="str">
        <f t="shared" si="114"/>
        <v>08231</v>
      </c>
    </row>
    <row r="7348" spans="1:9">
      <c r="A7348" s="66"/>
      <c r="C7348" s="66">
        <v>8231</v>
      </c>
      <c r="D7348" s="2" t="s">
        <v>35</v>
      </c>
      <c r="E7348" s="19" t="s">
        <v>1150</v>
      </c>
      <c r="F7348" s="69" t="s">
        <v>36</v>
      </c>
      <c r="G7348" s="3"/>
      <c r="H7348" s="3"/>
      <c r="I7348" s="10" t="str">
        <f t="shared" si="114"/>
        <v>08231</v>
      </c>
    </row>
    <row r="7349" spans="1:9">
      <c r="A7349" s="66"/>
      <c r="C7349" s="66">
        <v>8231</v>
      </c>
      <c r="D7349" s="2" t="s">
        <v>37</v>
      </c>
      <c r="E7349" s="23" t="s">
        <v>1149</v>
      </c>
      <c r="F7349" s="69" t="s">
        <v>38</v>
      </c>
      <c r="G7349" s="3">
        <v>1</v>
      </c>
      <c r="H7349" s="3"/>
      <c r="I7349" s="10" t="str">
        <f t="shared" si="114"/>
        <v>08231</v>
      </c>
    </row>
    <row r="7350" spans="1:9">
      <c r="A7350" s="66"/>
      <c r="C7350" s="66">
        <v>8231</v>
      </c>
      <c r="D7350" s="2" t="s">
        <v>39</v>
      </c>
      <c r="E7350" s="23" t="s">
        <v>1149</v>
      </c>
      <c r="F7350" s="69" t="s">
        <v>40</v>
      </c>
      <c r="G7350" s="3">
        <v>2</v>
      </c>
      <c r="H7350" s="3"/>
      <c r="I7350" s="10" t="str">
        <f t="shared" si="114"/>
        <v>08231</v>
      </c>
    </row>
    <row r="7351" spans="1:9">
      <c r="A7351" s="66"/>
      <c r="C7351" s="66">
        <v>8231</v>
      </c>
      <c r="D7351" s="2" t="s">
        <v>41</v>
      </c>
      <c r="E7351" s="16" t="s">
        <v>1146</v>
      </c>
      <c r="F7351" s="69" t="s">
        <v>42</v>
      </c>
      <c r="G7351" s="3"/>
      <c r="H7351" s="3"/>
      <c r="I7351" s="10" t="str">
        <f t="shared" si="114"/>
        <v>08231</v>
      </c>
    </row>
    <row r="7352" spans="1:9">
      <c r="A7352" s="66"/>
      <c r="C7352" s="66">
        <v>8231</v>
      </c>
      <c r="D7352" s="2" t="s">
        <v>43</v>
      </c>
      <c r="E7352" s="16" t="s">
        <v>1146</v>
      </c>
      <c r="F7352" s="69" t="s">
        <v>44</v>
      </c>
      <c r="G7352" s="3">
        <v>1</v>
      </c>
      <c r="H7352" s="3"/>
      <c r="I7352" s="10" t="str">
        <f t="shared" si="114"/>
        <v>08231</v>
      </c>
    </row>
    <row r="7353" spans="1:9">
      <c r="A7353" s="66"/>
      <c r="C7353" s="66">
        <v>8231</v>
      </c>
      <c r="D7353" s="2" t="s">
        <v>45</v>
      </c>
      <c r="E7353" s="16" t="s">
        <v>1146</v>
      </c>
      <c r="F7353" s="69" t="s">
        <v>46</v>
      </c>
      <c r="G7353" s="3">
        <v>1</v>
      </c>
      <c r="H7353" s="3"/>
      <c r="I7353" s="10" t="str">
        <f t="shared" si="114"/>
        <v>08231</v>
      </c>
    </row>
    <row r="7354" spans="1:9">
      <c r="A7354" s="66"/>
      <c r="C7354" s="66">
        <v>8231</v>
      </c>
      <c r="D7354" s="2" t="s">
        <v>47</v>
      </c>
      <c r="E7354" s="16" t="s">
        <v>1146</v>
      </c>
      <c r="F7354" s="69" t="s">
        <v>48</v>
      </c>
      <c r="G7354" s="3">
        <v>4</v>
      </c>
      <c r="H7354" s="3">
        <v>186</v>
      </c>
      <c r="I7354" s="10" t="str">
        <f t="shared" si="114"/>
        <v>08231</v>
      </c>
    </row>
    <row r="7355" spans="1:9">
      <c r="A7355" s="66"/>
      <c r="C7355" s="66">
        <v>8231</v>
      </c>
      <c r="D7355" s="2" t="s">
        <v>49</v>
      </c>
      <c r="E7355" s="14" t="s">
        <v>1144</v>
      </c>
      <c r="F7355" s="69" t="s">
        <v>50</v>
      </c>
      <c r="G7355" s="3">
        <v>2</v>
      </c>
      <c r="H7355" s="3"/>
      <c r="I7355" s="10" t="str">
        <f t="shared" si="114"/>
        <v>08231</v>
      </c>
    </row>
    <row r="7356" spans="1:9">
      <c r="A7356" s="66"/>
      <c r="C7356" s="66">
        <v>8231</v>
      </c>
      <c r="D7356" s="2" t="s">
        <v>51</v>
      </c>
      <c r="E7356" s="15" t="s">
        <v>1145</v>
      </c>
      <c r="F7356" s="69" t="s">
        <v>52</v>
      </c>
      <c r="G7356" s="3">
        <v>4</v>
      </c>
      <c r="H7356" s="3">
        <v>866</v>
      </c>
      <c r="I7356" s="10" t="str">
        <f t="shared" si="114"/>
        <v>08231</v>
      </c>
    </row>
    <row r="7357" spans="1:9">
      <c r="A7357" s="66"/>
      <c r="C7357" s="66">
        <v>8231</v>
      </c>
      <c r="D7357" s="2" t="s">
        <v>53</v>
      </c>
      <c r="E7357" s="15" t="s">
        <v>1145</v>
      </c>
      <c r="F7357" s="69" t="s">
        <v>54</v>
      </c>
      <c r="G7357" s="3">
        <v>35</v>
      </c>
      <c r="H7357" s="3">
        <v>5731</v>
      </c>
      <c r="I7357" s="10" t="str">
        <f t="shared" si="114"/>
        <v>08231</v>
      </c>
    </row>
    <row r="7358" spans="1:9">
      <c r="A7358" s="66"/>
      <c r="C7358" s="66">
        <v>8231</v>
      </c>
      <c r="D7358" s="2" t="s">
        <v>55</v>
      </c>
      <c r="E7358" s="21" t="s">
        <v>1152</v>
      </c>
      <c r="F7358" s="69" t="s">
        <v>56</v>
      </c>
      <c r="G7358" s="3">
        <v>7</v>
      </c>
      <c r="H7358" s="3">
        <v>351</v>
      </c>
      <c r="I7358" s="10" t="str">
        <f t="shared" si="114"/>
        <v>08231</v>
      </c>
    </row>
    <row r="7359" spans="1:9">
      <c r="A7359" s="66"/>
      <c r="C7359" s="66">
        <v>8231</v>
      </c>
      <c r="D7359" s="2" t="s">
        <v>57</v>
      </c>
      <c r="E7359" s="21" t="s">
        <v>1152</v>
      </c>
      <c r="F7359" s="69" t="s">
        <v>58</v>
      </c>
      <c r="G7359" s="3">
        <v>10</v>
      </c>
      <c r="H7359" s="3">
        <v>939</v>
      </c>
      <c r="I7359" s="10" t="str">
        <f t="shared" si="114"/>
        <v>08231</v>
      </c>
    </row>
    <row r="7360" spans="1:9">
      <c r="A7360" s="66"/>
      <c r="C7360" s="66">
        <v>8231</v>
      </c>
      <c r="D7360" s="2" t="s">
        <v>59</v>
      </c>
      <c r="E7360" s="21" t="s">
        <v>1152</v>
      </c>
      <c r="F7360" s="69" t="s">
        <v>60</v>
      </c>
      <c r="G7360" s="3">
        <v>12</v>
      </c>
      <c r="H7360" s="3">
        <v>1579</v>
      </c>
      <c r="I7360" s="10" t="str">
        <f t="shared" si="114"/>
        <v>08231</v>
      </c>
    </row>
    <row r="7361" spans="1:9">
      <c r="A7361" s="66"/>
      <c r="C7361" s="66">
        <v>8231</v>
      </c>
      <c r="D7361" s="2" t="s">
        <v>61</v>
      </c>
      <c r="E7361" s="20" t="s">
        <v>1151</v>
      </c>
      <c r="F7361" s="69" t="s">
        <v>62</v>
      </c>
      <c r="G7361" s="3">
        <v>1</v>
      </c>
      <c r="H7361" s="3"/>
      <c r="I7361" s="10" t="str">
        <f t="shared" si="114"/>
        <v>08231</v>
      </c>
    </row>
    <row r="7362" spans="1:9">
      <c r="A7362" s="66"/>
      <c r="C7362" s="66">
        <v>8231</v>
      </c>
      <c r="D7362" s="2" t="s">
        <v>63</v>
      </c>
      <c r="E7362" s="20" t="s">
        <v>1151</v>
      </c>
      <c r="F7362" s="69" t="s">
        <v>64</v>
      </c>
      <c r="G7362" s="3"/>
      <c r="H7362" s="3"/>
      <c r="I7362" s="10" t="str">
        <f t="shared" si="114"/>
        <v>08231</v>
      </c>
    </row>
    <row r="7363" spans="1:9">
      <c r="A7363" s="66"/>
      <c r="C7363" s="66">
        <v>8231</v>
      </c>
      <c r="D7363" s="2" t="s">
        <v>65</v>
      </c>
      <c r="E7363" s="19" t="s">
        <v>1150</v>
      </c>
      <c r="F7363" s="69" t="s">
        <v>66</v>
      </c>
      <c r="G7363" s="3"/>
      <c r="H7363" s="3"/>
      <c r="I7363" s="10" t="str">
        <f t="shared" si="114"/>
        <v>08231</v>
      </c>
    </row>
    <row r="7364" spans="1:9">
      <c r="A7364" s="66"/>
      <c r="C7364" s="66">
        <v>8231</v>
      </c>
      <c r="D7364" s="2" t="s">
        <v>67</v>
      </c>
      <c r="E7364" s="22" t="s">
        <v>1153</v>
      </c>
      <c r="F7364" s="69" t="s">
        <v>68</v>
      </c>
      <c r="G7364" s="3">
        <v>21</v>
      </c>
      <c r="H7364" s="3">
        <v>2227</v>
      </c>
      <c r="I7364" s="10" t="str">
        <f t="shared" si="114"/>
        <v>08231</v>
      </c>
    </row>
    <row r="7365" spans="1:9">
      <c r="A7365" s="66"/>
      <c r="C7365" s="66">
        <v>8231</v>
      </c>
      <c r="D7365" s="2" t="s">
        <v>69</v>
      </c>
      <c r="E7365" s="21" t="s">
        <v>1152</v>
      </c>
      <c r="F7365" s="69" t="s">
        <v>70</v>
      </c>
      <c r="G7365" s="3">
        <v>1</v>
      </c>
      <c r="H7365" s="3"/>
      <c r="I7365" s="10" t="str">
        <f t="shared" si="114"/>
        <v>08231</v>
      </c>
    </row>
    <row r="7366" spans="1:9">
      <c r="A7366" s="66"/>
      <c r="C7366" s="66">
        <v>8231</v>
      </c>
      <c r="E7366" s="71"/>
      <c r="F7366" s="69" t="s">
        <v>71</v>
      </c>
      <c r="G7366" s="3">
        <v>108</v>
      </c>
      <c r="H7366" s="3">
        <v>13489</v>
      </c>
      <c r="I7366" s="10" t="str">
        <f t="shared" si="114"/>
        <v>08231</v>
      </c>
    </row>
    <row r="7367" spans="1:9">
      <c r="A7367" s="65" t="s">
        <v>529</v>
      </c>
      <c r="B7367" s="2" t="s">
        <v>530</v>
      </c>
      <c r="C7367" s="65">
        <v>8235</v>
      </c>
      <c r="D7367" s="2" t="s">
        <v>9</v>
      </c>
      <c r="E7367" s="14" t="s">
        <v>1144</v>
      </c>
      <c r="F7367" s="69" t="s">
        <v>10</v>
      </c>
      <c r="G7367" s="3">
        <v>2</v>
      </c>
      <c r="H7367" s="3"/>
      <c r="I7367" s="10" t="str">
        <f t="shared" si="114"/>
        <v>08235</v>
      </c>
    </row>
    <row r="7368" spans="1:9">
      <c r="A7368" s="66"/>
      <c r="C7368" s="66">
        <v>8235</v>
      </c>
      <c r="D7368" s="2" t="s">
        <v>11</v>
      </c>
      <c r="E7368" s="14" t="s">
        <v>1144</v>
      </c>
      <c r="F7368" s="69" t="s">
        <v>12</v>
      </c>
      <c r="G7368" s="3"/>
      <c r="H7368" s="3"/>
      <c r="I7368" s="10" t="str">
        <f t="shared" si="114"/>
        <v>08235</v>
      </c>
    </row>
    <row r="7369" spans="1:9">
      <c r="A7369" s="66"/>
      <c r="C7369" s="66">
        <v>8235</v>
      </c>
      <c r="D7369" s="2" t="s">
        <v>13</v>
      </c>
      <c r="E7369" s="14" t="s">
        <v>1144</v>
      </c>
      <c r="F7369" s="69" t="s">
        <v>14</v>
      </c>
      <c r="G7369" s="3"/>
      <c r="H7369" s="3"/>
      <c r="I7369" s="10" t="str">
        <f t="shared" ref="I7369:I7432" si="115">IF(A7369="",I7368,A7369)</f>
        <v>08235</v>
      </c>
    </row>
    <row r="7370" spans="1:9">
      <c r="A7370" s="66"/>
      <c r="C7370" s="66">
        <v>8235</v>
      </c>
      <c r="D7370" s="2" t="s">
        <v>15</v>
      </c>
      <c r="E7370" s="15" t="s">
        <v>1145</v>
      </c>
      <c r="F7370" s="69" t="s">
        <v>16</v>
      </c>
      <c r="G7370" s="3"/>
      <c r="H7370" s="3"/>
      <c r="I7370" s="10" t="str">
        <f t="shared" si="115"/>
        <v>08235</v>
      </c>
    </row>
    <row r="7371" spans="1:9">
      <c r="A7371" s="66"/>
      <c r="C7371" s="66">
        <v>8235</v>
      </c>
      <c r="D7371" s="2" t="s">
        <v>17</v>
      </c>
      <c r="E7371" s="14" t="s">
        <v>1144</v>
      </c>
      <c r="F7371" s="69" t="s">
        <v>18</v>
      </c>
      <c r="G7371" s="3">
        <v>2</v>
      </c>
      <c r="H7371" s="3"/>
      <c r="I7371" s="10" t="str">
        <f t="shared" si="115"/>
        <v>08235</v>
      </c>
    </row>
    <row r="7372" spans="1:9">
      <c r="A7372" s="66"/>
      <c r="C7372" s="66">
        <v>8235</v>
      </c>
      <c r="D7372" s="2" t="s">
        <v>19</v>
      </c>
      <c r="E7372" s="14" t="s">
        <v>1144</v>
      </c>
      <c r="F7372" s="69" t="s">
        <v>20</v>
      </c>
      <c r="G7372" s="3"/>
      <c r="H7372" s="3"/>
      <c r="I7372" s="10" t="str">
        <f t="shared" si="115"/>
        <v>08235</v>
      </c>
    </row>
    <row r="7373" spans="1:9">
      <c r="A7373" s="66"/>
      <c r="C7373" s="66">
        <v>8235</v>
      </c>
      <c r="D7373" s="2" t="s">
        <v>21</v>
      </c>
      <c r="E7373" s="4"/>
      <c r="F7373" s="69" t="s">
        <v>22</v>
      </c>
      <c r="G7373" s="3">
        <v>103</v>
      </c>
      <c r="H7373" s="3"/>
      <c r="I7373" s="10" t="str">
        <f t="shared" si="115"/>
        <v>08235</v>
      </c>
    </row>
    <row r="7374" spans="1:9">
      <c r="A7374" s="66"/>
      <c r="C7374" s="66">
        <v>8235</v>
      </c>
      <c r="D7374" s="2" t="s">
        <v>23</v>
      </c>
      <c r="E7374" s="17" t="s">
        <v>1147</v>
      </c>
      <c r="F7374" s="69" t="s">
        <v>24</v>
      </c>
      <c r="G7374" s="3">
        <v>10</v>
      </c>
      <c r="H7374" s="3">
        <v>577</v>
      </c>
      <c r="I7374" s="10" t="str">
        <f t="shared" si="115"/>
        <v>08235</v>
      </c>
    </row>
    <row r="7375" spans="1:9">
      <c r="A7375" s="66"/>
      <c r="C7375" s="66">
        <v>8235</v>
      </c>
      <c r="D7375" s="2" t="s">
        <v>25</v>
      </c>
      <c r="E7375" s="17" t="s">
        <v>1147</v>
      </c>
      <c r="F7375" s="69" t="s">
        <v>26</v>
      </c>
      <c r="G7375" s="3">
        <v>4</v>
      </c>
      <c r="H7375" s="3">
        <v>311</v>
      </c>
      <c r="I7375" s="10" t="str">
        <f t="shared" si="115"/>
        <v>08235</v>
      </c>
    </row>
    <row r="7376" spans="1:9">
      <c r="A7376" s="66"/>
      <c r="C7376" s="66">
        <v>8235</v>
      </c>
      <c r="D7376" s="2" t="s">
        <v>27</v>
      </c>
      <c r="E7376" s="17" t="s">
        <v>1147</v>
      </c>
      <c r="F7376" s="69" t="s">
        <v>28</v>
      </c>
      <c r="G7376" s="3"/>
      <c r="H7376" s="3"/>
      <c r="I7376" s="10" t="str">
        <f t="shared" si="115"/>
        <v>08235</v>
      </c>
    </row>
    <row r="7377" spans="1:9">
      <c r="A7377" s="66"/>
      <c r="C7377" s="66">
        <v>8235</v>
      </c>
      <c r="D7377" s="2" t="s">
        <v>29</v>
      </c>
      <c r="E7377" s="18" t="s">
        <v>1148</v>
      </c>
      <c r="F7377" s="69" t="s">
        <v>30</v>
      </c>
      <c r="G7377" s="3">
        <v>3</v>
      </c>
      <c r="H7377" s="3"/>
      <c r="I7377" s="10" t="str">
        <f t="shared" si="115"/>
        <v>08235</v>
      </c>
    </row>
    <row r="7378" spans="1:9">
      <c r="A7378" s="66"/>
      <c r="C7378" s="66">
        <v>8235</v>
      </c>
      <c r="D7378" s="2" t="s">
        <v>31</v>
      </c>
      <c r="E7378" s="18" t="s">
        <v>1148</v>
      </c>
      <c r="F7378" s="69" t="s">
        <v>32</v>
      </c>
      <c r="G7378" s="3">
        <v>2</v>
      </c>
      <c r="H7378" s="3"/>
      <c r="I7378" s="10" t="str">
        <f t="shared" si="115"/>
        <v>08235</v>
      </c>
    </row>
    <row r="7379" spans="1:9">
      <c r="A7379" s="66"/>
      <c r="C7379" s="66">
        <v>8235</v>
      </c>
      <c r="D7379" s="2" t="s">
        <v>33</v>
      </c>
      <c r="E7379" s="18" t="s">
        <v>1148</v>
      </c>
      <c r="F7379" s="69" t="s">
        <v>34</v>
      </c>
      <c r="G7379" s="3"/>
      <c r="H7379" s="3"/>
      <c r="I7379" s="10" t="str">
        <f t="shared" si="115"/>
        <v>08235</v>
      </c>
    </row>
    <row r="7380" spans="1:9">
      <c r="A7380" s="66"/>
      <c r="C7380" s="66">
        <v>8235</v>
      </c>
      <c r="D7380" s="2" t="s">
        <v>35</v>
      </c>
      <c r="E7380" s="19" t="s">
        <v>1150</v>
      </c>
      <c r="F7380" s="69" t="s">
        <v>36</v>
      </c>
      <c r="G7380" s="3">
        <v>5</v>
      </c>
      <c r="H7380" s="3"/>
      <c r="I7380" s="10" t="str">
        <f t="shared" si="115"/>
        <v>08235</v>
      </c>
    </row>
    <row r="7381" spans="1:9">
      <c r="A7381" s="66"/>
      <c r="C7381" s="66">
        <v>8235</v>
      </c>
      <c r="D7381" s="2" t="s">
        <v>37</v>
      </c>
      <c r="E7381" s="23" t="s">
        <v>1149</v>
      </c>
      <c r="F7381" s="69" t="s">
        <v>38</v>
      </c>
      <c r="G7381" s="3">
        <v>2</v>
      </c>
      <c r="H7381" s="3"/>
      <c r="I7381" s="10" t="str">
        <f t="shared" si="115"/>
        <v>08235</v>
      </c>
    </row>
    <row r="7382" spans="1:9">
      <c r="A7382" s="66"/>
      <c r="C7382" s="66">
        <v>8235</v>
      </c>
      <c r="D7382" s="2" t="s">
        <v>39</v>
      </c>
      <c r="E7382" s="23" t="s">
        <v>1149</v>
      </c>
      <c r="F7382" s="69" t="s">
        <v>40</v>
      </c>
      <c r="G7382" s="3">
        <v>1</v>
      </c>
      <c r="H7382" s="3"/>
      <c r="I7382" s="10" t="str">
        <f t="shared" si="115"/>
        <v>08235</v>
      </c>
    </row>
    <row r="7383" spans="1:9">
      <c r="A7383" s="66"/>
      <c r="C7383" s="66">
        <v>8235</v>
      </c>
      <c r="D7383" s="2" t="s">
        <v>41</v>
      </c>
      <c r="E7383" s="16" t="s">
        <v>1146</v>
      </c>
      <c r="F7383" s="69" t="s">
        <v>42</v>
      </c>
      <c r="G7383" s="3"/>
      <c r="H7383" s="3"/>
      <c r="I7383" s="10" t="str">
        <f t="shared" si="115"/>
        <v>08235</v>
      </c>
    </row>
    <row r="7384" spans="1:9">
      <c r="A7384" s="66"/>
      <c r="C7384" s="66">
        <v>8235</v>
      </c>
      <c r="D7384" s="2" t="s">
        <v>43</v>
      </c>
      <c r="E7384" s="16" t="s">
        <v>1146</v>
      </c>
      <c r="F7384" s="69" t="s">
        <v>44</v>
      </c>
      <c r="G7384" s="3">
        <v>1</v>
      </c>
      <c r="H7384" s="3"/>
      <c r="I7384" s="10" t="str">
        <f t="shared" si="115"/>
        <v>08235</v>
      </c>
    </row>
    <row r="7385" spans="1:9">
      <c r="A7385" s="66"/>
      <c r="C7385" s="66">
        <v>8235</v>
      </c>
      <c r="D7385" s="2" t="s">
        <v>45</v>
      </c>
      <c r="E7385" s="16" t="s">
        <v>1146</v>
      </c>
      <c r="F7385" s="69" t="s">
        <v>46</v>
      </c>
      <c r="G7385" s="3"/>
      <c r="H7385" s="3"/>
      <c r="I7385" s="10" t="str">
        <f t="shared" si="115"/>
        <v>08235</v>
      </c>
    </row>
    <row r="7386" spans="1:9">
      <c r="A7386" s="66"/>
      <c r="C7386" s="66">
        <v>8235</v>
      </c>
      <c r="D7386" s="2" t="s">
        <v>47</v>
      </c>
      <c r="E7386" s="16" t="s">
        <v>1146</v>
      </c>
      <c r="F7386" s="69" t="s">
        <v>48</v>
      </c>
      <c r="G7386" s="3">
        <v>6</v>
      </c>
      <c r="H7386" s="3">
        <v>509</v>
      </c>
      <c r="I7386" s="10" t="str">
        <f t="shared" si="115"/>
        <v>08235</v>
      </c>
    </row>
    <row r="7387" spans="1:9">
      <c r="A7387" s="66"/>
      <c r="C7387" s="66">
        <v>8235</v>
      </c>
      <c r="D7387" s="2" t="s">
        <v>49</v>
      </c>
      <c r="E7387" s="14" t="s">
        <v>1144</v>
      </c>
      <c r="F7387" s="69" t="s">
        <v>50</v>
      </c>
      <c r="G7387" s="3">
        <v>1</v>
      </c>
      <c r="H7387" s="3"/>
      <c r="I7387" s="10" t="str">
        <f t="shared" si="115"/>
        <v>08235</v>
      </c>
    </row>
    <row r="7388" spans="1:9">
      <c r="A7388" s="66"/>
      <c r="C7388" s="66">
        <v>8235</v>
      </c>
      <c r="D7388" s="2" t="s">
        <v>51</v>
      </c>
      <c r="E7388" s="15" t="s">
        <v>1145</v>
      </c>
      <c r="F7388" s="69" t="s">
        <v>52</v>
      </c>
      <c r="G7388" s="3">
        <v>1</v>
      </c>
      <c r="H7388" s="3"/>
      <c r="I7388" s="10" t="str">
        <f t="shared" si="115"/>
        <v>08235</v>
      </c>
    </row>
    <row r="7389" spans="1:9">
      <c r="A7389" s="66"/>
      <c r="C7389" s="66">
        <v>8235</v>
      </c>
      <c r="D7389" s="2" t="s">
        <v>53</v>
      </c>
      <c r="E7389" s="15" t="s">
        <v>1145</v>
      </c>
      <c r="F7389" s="69" t="s">
        <v>54</v>
      </c>
      <c r="G7389" s="3">
        <v>19</v>
      </c>
      <c r="H7389" s="3">
        <v>1464</v>
      </c>
      <c r="I7389" s="10" t="str">
        <f t="shared" si="115"/>
        <v>08235</v>
      </c>
    </row>
    <row r="7390" spans="1:9">
      <c r="A7390" s="66"/>
      <c r="C7390" s="66">
        <v>8235</v>
      </c>
      <c r="D7390" s="2" t="s">
        <v>55</v>
      </c>
      <c r="E7390" s="21" t="s">
        <v>1152</v>
      </c>
      <c r="F7390" s="69" t="s">
        <v>56</v>
      </c>
      <c r="G7390" s="3">
        <v>9</v>
      </c>
      <c r="H7390" s="3">
        <v>1277</v>
      </c>
      <c r="I7390" s="10" t="str">
        <f t="shared" si="115"/>
        <v>08235</v>
      </c>
    </row>
    <row r="7391" spans="1:9">
      <c r="A7391" s="66"/>
      <c r="C7391" s="66">
        <v>8235</v>
      </c>
      <c r="D7391" s="2" t="s">
        <v>57</v>
      </c>
      <c r="E7391" s="21" t="s">
        <v>1152</v>
      </c>
      <c r="F7391" s="69" t="s">
        <v>58</v>
      </c>
      <c r="G7391" s="3">
        <v>4</v>
      </c>
      <c r="H7391" s="3"/>
      <c r="I7391" s="10" t="str">
        <f t="shared" si="115"/>
        <v>08235</v>
      </c>
    </row>
    <row r="7392" spans="1:9">
      <c r="A7392" s="66"/>
      <c r="C7392" s="66">
        <v>8235</v>
      </c>
      <c r="D7392" s="2" t="s">
        <v>59</v>
      </c>
      <c r="E7392" s="21" t="s">
        <v>1152</v>
      </c>
      <c r="F7392" s="69" t="s">
        <v>60</v>
      </c>
      <c r="G7392" s="3">
        <v>17</v>
      </c>
      <c r="H7392" s="3">
        <v>1823</v>
      </c>
      <c r="I7392" s="10" t="str">
        <f t="shared" si="115"/>
        <v>08235</v>
      </c>
    </row>
    <row r="7393" spans="1:9">
      <c r="A7393" s="66"/>
      <c r="C7393" s="66">
        <v>8235</v>
      </c>
      <c r="D7393" s="2" t="s">
        <v>61</v>
      </c>
      <c r="E7393" s="20" t="s">
        <v>1151</v>
      </c>
      <c r="F7393" s="69" t="s">
        <v>62</v>
      </c>
      <c r="G7393" s="3">
        <v>5</v>
      </c>
      <c r="H7393" s="3">
        <v>2133</v>
      </c>
      <c r="I7393" s="10" t="str">
        <f t="shared" si="115"/>
        <v>08235</v>
      </c>
    </row>
    <row r="7394" spans="1:9">
      <c r="A7394" s="66"/>
      <c r="C7394" s="66">
        <v>8235</v>
      </c>
      <c r="D7394" s="2" t="s">
        <v>63</v>
      </c>
      <c r="E7394" s="20" t="s">
        <v>1151</v>
      </c>
      <c r="F7394" s="69" t="s">
        <v>64</v>
      </c>
      <c r="G7394" s="3"/>
      <c r="H7394" s="3"/>
      <c r="I7394" s="10" t="str">
        <f t="shared" si="115"/>
        <v>08235</v>
      </c>
    </row>
    <row r="7395" spans="1:9">
      <c r="A7395" s="66"/>
      <c r="C7395" s="66">
        <v>8235</v>
      </c>
      <c r="D7395" s="2" t="s">
        <v>65</v>
      </c>
      <c r="E7395" s="19" t="s">
        <v>1150</v>
      </c>
      <c r="F7395" s="69" t="s">
        <v>66</v>
      </c>
      <c r="G7395" s="3">
        <v>8</v>
      </c>
      <c r="H7395" s="3"/>
      <c r="I7395" s="10" t="str">
        <f t="shared" si="115"/>
        <v>08235</v>
      </c>
    </row>
    <row r="7396" spans="1:9">
      <c r="A7396" s="66"/>
      <c r="C7396" s="66">
        <v>8235</v>
      </c>
      <c r="D7396" s="2" t="s">
        <v>67</v>
      </c>
      <c r="E7396" s="22" t="s">
        <v>1153</v>
      </c>
      <c r="F7396" s="69" t="s">
        <v>68</v>
      </c>
      <c r="G7396" s="3">
        <v>3</v>
      </c>
      <c r="H7396" s="3"/>
      <c r="I7396" s="10" t="str">
        <f t="shared" si="115"/>
        <v>08235</v>
      </c>
    </row>
    <row r="7397" spans="1:9">
      <c r="A7397" s="66"/>
      <c r="C7397" s="66">
        <v>8235</v>
      </c>
      <c r="D7397" s="2" t="s">
        <v>69</v>
      </c>
      <c r="E7397" s="21" t="s">
        <v>1152</v>
      </c>
      <c r="F7397" s="69" t="s">
        <v>70</v>
      </c>
      <c r="G7397" s="3">
        <v>2</v>
      </c>
      <c r="H7397" s="3"/>
      <c r="I7397" s="10" t="str">
        <f t="shared" si="115"/>
        <v>08235</v>
      </c>
    </row>
    <row r="7398" spans="1:9">
      <c r="A7398" s="66"/>
      <c r="C7398" s="66">
        <v>8235</v>
      </c>
      <c r="E7398" s="71"/>
      <c r="F7398" s="69" t="s">
        <v>71</v>
      </c>
      <c r="G7398" s="3">
        <v>105</v>
      </c>
      <c r="H7398" s="3">
        <v>11726</v>
      </c>
      <c r="I7398" s="10" t="str">
        <f t="shared" si="115"/>
        <v>08235</v>
      </c>
    </row>
    <row r="7399" spans="1:9">
      <c r="A7399" s="65" t="s">
        <v>531</v>
      </c>
      <c r="B7399" s="2" t="s">
        <v>532</v>
      </c>
      <c r="C7399" s="65">
        <v>8236</v>
      </c>
      <c r="D7399" s="2" t="s">
        <v>9</v>
      </c>
      <c r="E7399" s="14" t="s">
        <v>1144</v>
      </c>
      <c r="F7399" s="69" t="s">
        <v>10</v>
      </c>
      <c r="G7399" s="3">
        <v>7</v>
      </c>
      <c r="H7399" s="3"/>
      <c r="I7399" s="10" t="str">
        <f t="shared" si="115"/>
        <v>08236</v>
      </c>
    </row>
    <row r="7400" spans="1:9">
      <c r="A7400" s="66"/>
      <c r="C7400" s="66">
        <v>8236</v>
      </c>
      <c r="D7400" s="2" t="s">
        <v>11</v>
      </c>
      <c r="E7400" s="14" t="s">
        <v>1144</v>
      </c>
      <c r="F7400" s="69" t="s">
        <v>12</v>
      </c>
      <c r="G7400" s="3"/>
      <c r="H7400" s="3"/>
      <c r="I7400" s="10" t="str">
        <f t="shared" si="115"/>
        <v>08236</v>
      </c>
    </row>
    <row r="7401" spans="1:9">
      <c r="A7401" s="66"/>
      <c r="C7401" s="66">
        <v>8236</v>
      </c>
      <c r="D7401" s="2" t="s">
        <v>13</v>
      </c>
      <c r="E7401" s="14" t="s">
        <v>1144</v>
      </c>
      <c r="F7401" s="69" t="s">
        <v>14</v>
      </c>
      <c r="G7401" s="3"/>
      <c r="H7401" s="3"/>
      <c r="I7401" s="10" t="str">
        <f t="shared" si="115"/>
        <v>08236</v>
      </c>
    </row>
    <row r="7402" spans="1:9">
      <c r="A7402" s="66"/>
      <c r="C7402" s="66">
        <v>8236</v>
      </c>
      <c r="D7402" s="2" t="s">
        <v>15</v>
      </c>
      <c r="E7402" s="15" t="s">
        <v>1145</v>
      </c>
      <c r="F7402" s="69" t="s">
        <v>16</v>
      </c>
      <c r="G7402" s="3"/>
      <c r="H7402" s="3"/>
      <c r="I7402" s="10" t="str">
        <f t="shared" si="115"/>
        <v>08236</v>
      </c>
    </row>
    <row r="7403" spans="1:9">
      <c r="A7403" s="66"/>
      <c r="C7403" s="66">
        <v>8236</v>
      </c>
      <c r="D7403" s="2" t="s">
        <v>17</v>
      </c>
      <c r="E7403" s="14" t="s">
        <v>1144</v>
      </c>
      <c r="F7403" s="69" t="s">
        <v>18</v>
      </c>
      <c r="G7403" s="3">
        <v>7</v>
      </c>
      <c r="H7403" s="3"/>
      <c r="I7403" s="10" t="str">
        <f t="shared" si="115"/>
        <v>08236</v>
      </c>
    </row>
    <row r="7404" spans="1:9">
      <c r="A7404" s="66"/>
      <c r="C7404" s="66">
        <v>8236</v>
      </c>
      <c r="D7404" s="2" t="s">
        <v>19</v>
      </c>
      <c r="E7404" s="14" t="s">
        <v>1144</v>
      </c>
      <c r="F7404" s="69" t="s">
        <v>20</v>
      </c>
      <c r="G7404" s="3"/>
      <c r="H7404" s="3"/>
      <c r="I7404" s="10" t="str">
        <f t="shared" si="115"/>
        <v>08236</v>
      </c>
    </row>
    <row r="7405" spans="1:9">
      <c r="A7405" s="66"/>
      <c r="C7405" s="66">
        <v>8236</v>
      </c>
      <c r="D7405" s="2" t="s">
        <v>21</v>
      </c>
      <c r="E7405" s="4"/>
      <c r="F7405" s="69" t="s">
        <v>22</v>
      </c>
      <c r="G7405" s="3">
        <v>275</v>
      </c>
      <c r="H7405" s="3"/>
      <c r="I7405" s="10" t="str">
        <f t="shared" si="115"/>
        <v>08236</v>
      </c>
    </row>
    <row r="7406" spans="1:9">
      <c r="A7406" s="66"/>
      <c r="C7406" s="66">
        <v>8236</v>
      </c>
      <c r="D7406" s="2" t="s">
        <v>23</v>
      </c>
      <c r="E7406" s="17" t="s">
        <v>1147</v>
      </c>
      <c r="F7406" s="69" t="s">
        <v>24</v>
      </c>
      <c r="G7406" s="3">
        <v>22</v>
      </c>
      <c r="H7406" s="3">
        <v>1592</v>
      </c>
      <c r="I7406" s="10" t="str">
        <f t="shared" si="115"/>
        <v>08236</v>
      </c>
    </row>
    <row r="7407" spans="1:9">
      <c r="A7407" s="66"/>
      <c r="C7407" s="66">
        <v>8236</v>
      </c>
      <c r="D7407" s="2" t="s">
        <v>25</v>
      </c>
      <c r="E7407" s="17" t="s">
        <v>1147</v>
      </c>
      <c r="F7407" s="69" t="s">
        <v>26</v>
      </c>
      <c r="G7407" s="3">
        <v>1</v>
      </c>
      <c r="H7407" s="3"/>
      <c r="I7407" s="10" t="str">
        <f t="shared" si="115"/>
        <v>08236</v>
      </c>
    </row>
    <row r="7408" spans="1:9">
      <c r="A7408" s="66"/>
      <c r="C7408" s="66">
        <v>8236</v>
      </c>
      <c r="D7408" s="2" t="s">
        <v>27</v>
      </c>
      <c r="E7408" s="17" t="s">
        <v>1147</v>
      </c>
      <c r="F7408" s="69" t="s">
        <v>28</v>
      </c>
      <c r="G7408" s="3"/>
      <c r="H7408" s="3"/>
      <c r="I7408" s="10" t="str">
        <f t="shared" si="115"/>
        <v>08236</v>
      </c>
    </row>
    <row r="7409" spans="1:9">
      <c r="A7409" s="66"/>
      <c r="C7409" s="66">
        <v>8236</v>
      </c>
      <c r="D7409" s="2" t="s">
        <v>29</v>
      </c>
      <c r="E7409" s="18" t="s">
        <v>1148</v>
      </c>
      <c r="F7409" s="69" t="s">
        <v>30</v>
      </c>
      <c r="G7409" s="3"/>
      <c r="H7409" s="3"/>
      <c r="I7409" s="10" t="str">
        <f t="shared" si="115"/>
        <v>08236</v>
      </c>
    </row>
    <row r="7410" spans="1:9">
      <c r="A7410" s="66"/>
      <c r="C7410" s="66">
        <v>8236</v>
      </c>
      <c r="D7410" s="2" t="s">
        <v>31</v>
      </c>
      <c r="E7410" s="18" t="s">
        <v>1148</v>
      </c>
      <c r="F7410" s="69" t="s">
        <v>32</v>
      </c>
      <c r="G7410" s="3">
        <v>1</v>
      </c>
      <c r="H7410" s="3"/>
      <c r="I7410" s="10" t="str">
        <f t="shared" si="115"/>
        <v>08236</v>
      </c>
    </row>
    <row r="7411" spans="1:9">
      <c r="A7411" s="66"/>
      <c r="C7411" s="66">
        <v>8236</v>
      </c>
      <c r="D7411" s="2" t="s">
        <v>33</v>
      </c>
      <c r="E7411" s="18" t="s">
        <v>1148</v>
      </c>
      <c r="F7411" s="69" t="s">
        <v>34</v>
      </c>
      <c r="G7411" s="3">
        <v>1</v>
      </c>
      <c r="H7411" s="3"/>
      <c r="I7411" s="10" t="str">
        <f t="shared" si="115"/>
        <v>08236</v>
      </c>
    </row>
    <row r="7412" spans="1:9">
      <c r="A7412" s="66"/>
      <c r="C7412" s="66">
        <v>8236</v>
      </c>
      <c r="D7412" s="2" t="s">
        <v>35</v>
      </c>
      <c r="E7412" s="19" t="s">
        <v>1150</v>
      </c>
      <c r="F7412" s="69" t="s">
        <v>36</v>
      </c>
      <c r="G7412" s="3">
        <v>1</v>
      </c>
      <c r="H7412" s="3"/>
      <c r="I7412" s="10" t="str">
        <f t="shared" si="115"/>
        <v>08236</v>
      </c>
    </row>
    <row r="7413" spans="1:9">
      <c r="A7413" s="66"/>
      <c r="C7413" s="66">
        <v>8236</v>
      </c>
      <c r="D7413" s="2" t="s">
        <v>37</v>
      </c>
      <c r="E7413" s="23" t="s">
        <v>1149</v>
      </c>
      <c r="F7413" s="69" t="s">
        <v>38</v>
      </c>
      <c r="G7413" s="3">
        <v>5</v>
      </c>
      <c r="H7413" s="3">
        <v>367</v>
      </c>
      <c r="I7413" s="10" t="str">
        <f t="shared" si="115"/>
        <v>08236</v>
      </c>
    </row>
    <row r="7414" spans="1:9">
      <c r="A7414" s="66"/>
      <c r="C7414" s="66">
        <v>8236</v>
      </c>
      <c r="D7414" s="2" t="s">
        <v>39</v>
      </c>
      <c r="E7414" s="23" t="s">
        <v>1149</v>
      </c>
      <c r="F7414" s="69" t="s">
        <v>40</v>
      </c>
      <c r="G7414" s="3">
        <v>5</v>
      </c>
      <c r="H7414" s="3">
        <v>313</v>
      </c>
      <c r="I7414" s="10" t="str">
        <f t="shared" si="115"/>
        <v>08236</v>
      </c>
    </row>
    <row r="7415" spans="1:9">
      <c r="A7415" s="66"/>
      <c r="C7415" s="66">
        <v>8236</v>
      </c>
      <c r="D7415" s="2" t="s">
        <v>41</v>
      </c>
      <c r="E7415" s="16" t="s">
        <v>1146</v>
      </c>
      <c r="F7415" s="69" t="s">
        <v>42</v>
      </c>
      <c r="G7415" s="3"/>
      <c r="H7415" s="3"/>
      <c r="I7415" s="10" t="str">
        <f t="shared" si="115"/>
        <v>08236</v>
      </c>
    </row>
    <row r="7416" spans="1:9">
      <c r="A7416" s="66"/>
      <c r="C7416" s="66">
        <v>8236</v>
      </c>
      <c r="D7416" s="2" t="s">
        <v>43</v>
      </c>
      <c r="E7416" s="16" t="s">
        <v>1146</v>
      </c>
      <c r="F7416" s="69" t="s">
        <v>44</v>
      </c>
      <c r="G7416" s="3">
        <v>1</v>
      </c>
      <c r="H7416" s="3"/>
      <c r="I7416" s="10" t="str">
        <f t="shared" si="115"/>
        <v>08236</v>
      </c>
    </row>
    <row r="7417" spans="1:9">
      <c r="A7417" s="66"/>
      <c r="C7417" s="66">
        <v>8236</v>
      </c>
      <c r="D7417" s="2" t="s">
        <v>45</v>
      </c>
      <c r="E7417" s="16" t="s">
        <v>1146</v>
      </c>
      <c r="F7417" s="69" t="s">
        <v>46</v>
      </c>
      <c r="G7417" s="3">
        <v>1</v>
      </c>
      <c r="H7417" s="3"/>
      <c r="I7417" s="10" t="str">
        <f t="shared" si="115"/>
        <v>08236</v>
      </c>
    </row>
    <row r="7418" spans="1:9">
      <c r="A7418" s="66"/>
      <c r="C7418" s="66">
        <v>8236</v>
      </c>
      <c r="D7418" s="2" t="s">
        <v>47</v>
      </c>
      <c r="E7418" s="16" t="s">
        <v>1146</v>
      </c>
      <c r="F7418" s="69" t="s">
        <v>48</v>
      </c>
      <c r="G7418" s="3">
        <v>17</v>
      </c>
      <c r="H7418" s="3">
        <v>1700</v>
      </c>
      <c r="I7418" s="10" t="str">
        <f t="shared" si="115"/>
        <v>08236</v>
      </c>
    </row>
    <row r="7419" spans="1:9">
      <c r="A7419" s="66"/>
      <c r="C7419" s="66">
        <v>8236</v>
      </c>
      <c r="D7419" s="2" t="s">
        <v>49</v>
      </c>
      <c r="E7419" s="14" t="s">
        <v>1144</v>
      </c>
      <c r="F7419" s="69" t="s">
        <v>50</v>
      </c>
      <c r="G7419" s="3">
        <v>5</v>
      </c>
      <c r="H7419" s="3">
        <v>271</v>
      </c>
      <c r="I7419" s="10" t="str">
        <f t="shared" si="115"/>
        <v>08236</v>
      </c>
    </row>
    <row r="7420" spans="1:9">
      <c r="A7420" s="66"/>
      <c r="C7420" s="66">
        <v>8236</v>
      </c>
      <c r="D7420" s="2" t="s">
        <v>51</v>
      </c>
      <c r="E7420" s="15" t="s">
        <v>1145</v>
      </c>
      <c r="F7420" s="69" t="s">
        <v>52</v>
      </c>
      <c r="G7420" s="3">
        <v>11</v>
      </c>
      <c r="H7420" s="3"/>
      <c r="I7420" s="10" t="str">
        <f t="shared" si="115"/>
        <v>08236</v>
      </c>
    </row>
    <row r="7421" spans="1:9">
      <c r="A7421" s="66"/>
      <c r="C7421" s="66">
        <v>8236</v>
      </c>
      <c r="D7421" s="2" t="s">
        <v>53</v>
      </c>
      <c r="E7421" s="15" t="s">
        <v>1145</v>
      </c>
      <c r="F7421" s="69" t="s">
        <v>54</v>
      </c>
      <c r="G7421" s="3">
        <v>81</v>
      </c>
      <c r="H7421" s="3">
        <v>6631</v>
      </c>
      <c r="I7421" s="10" t="str">
        <f t="shared" si="115"/>
        <v>08236</v>
      </c>
    </row>
    <row r="7422" spans="1:9">
      <c r="A7422" s="66"/>
      <c r="C7422" s="66">
        <v>8236</v>
      </c>
      <c r="D7422" s="2" t="s">
        <v>55</v>
      </c>
      <c r="E7422" s="21" t="s">
        <v>1152</v>
      </c>
      <c r="F7422" s="69" t="s">
        <v>56</v>
      </c>
      <c r="G7422" s="3">
        <v>13</v>
      </c>
      <c r="H7422" s="3">
        <v>1471</v>
      </c>
      <c r="I7422" s="10" t="str">
        <f t="shared" si="115"/>
        <v>08236</v>
      </c>
    </row>
    <row r="7423" spans="1:9">
      <c r="A7423" s="66"/>
      <c r="C7423" s="66">
        <v>8236</v>
      </c>
      <c r="D7423" s="2" t="s">
        <v>57</v>
      </c>
      <c r="E7423" s="21" t="s">
        <v>1152</v>
      </c>
      <c r="F7423" s="69" t="s">
        <v>58</v>
      </c>
      <c r="G7423" s="3">
        <v>20</v>
      </c>
      <c r="H7423" s="3">
        <v>3101</v>
      </c>
      <c r="I7423" s="10" t="str">
        <f t="shared" si="115"/>
        <v>08236</v>
      </c>
    </row>
    <row r="7424" spans="1:9">
      <c r="A7424" s="66"/>
      <c r="C7424" s="66">
        <v>8236</v>
      </c>
      <c r="D7424" s="2" t="s">
        <v>59</v>
      </c>
      <c r="E7424" s="21" t="s">
        <v>1152</v>
      </c>
      <c r="F7424" s="69" t="s">
        <v>60</v>
      </c>
      <c r="G7424" s="3">
        <v>55</v>
      </c>
      <c r="H7424" s="3">
        <v>5481</v>
      </c>
      <c r="I7424" s="10" t="str">
        <f t="shared" si="115"/>
        <v>08236</v>
      </c>
    </row>
    <row r="7425" spans="1:9">
      <c r="A7425" s="66"/>
      <c r="C7425" s="66">
        <v>8236</v>
      </c>
      <c r="D7425" s="2" t="s">
        <v>61</v>
      </c>
      <c r="E7425" s="20" t="s">
        <v>1151</v>
      </c>
      <c r="F7425" s="69" t="s">
        <v>62</v>
      </c>
      <c r="G7425" s="3">
        <v>4</v>
      </c>
      <c r="H7425" s="3"/>
      <c r="I7425" s="10" t="str">
        <f t="shared" si="115"/>
        <v>08236</v>
      </c>
    </row>
    <row r="7426" spans="1:9">
      <c r="A7426" s="66"/>
      <c r="C7426" s="66">
        <v>8236</v>
      </c>
      <c r="D7426" s="2" t="s">
        <v>63</v>
      </c>
      <c r="E7426" s="20" t="s">
        <v>1151</v>
      </c>
      <c r="F7426" s="69" t="s">
        <v>64</v>
      </c>
      <c r="G7426" s="3"/>
      <c r="H7426" s="3"/>
      <c r="I7426" s="10" t="str">
        <f t="shared" si="115"/>
        <v>08236</v>
      </c>
    </row>
    <row r="7427" spans="1:9">
      <c r="A7427" s="66"/>
      <c r="C7427" s="66">
        <v>8236</v>
      </c>
      <c r="D7427" s="2" t="s">
        <v>65</v>
      </c>
      <c r="E7427" s="19" t="s">
        <v>1150</v>
      </c>
      <c r="F7427" s="69" t="s">
        <v>66</v>
      </c>
      <c r="G7427" s="3">
        <v>1</v>
      </c>
      <c r="H7427" s="3"/>
      <c r="I7427" s="10" t="str">
        <f t="shared" si="115"/>
        <v>08236</v>
      </c>
    </row>
    <row r="7428" spans="1:9">
      <c r="A7428" s="66"/>
      <c r="C7428" s="66">
        <v>8236</v>
      </c>
      <c r="D7428" s="2" t="s">
        <v>67</v>
      </c>
      <c r="E7428" s="22" t="s">
        <v>1153</v>
      </c>
      <c r="F7428" s="69" t="s">
        <v>68</v>
      </c>
      <c r="G7428" s="3">
        <v>24</v>
      </c>
      <c r="H7428" s="3">
        <v>3428</v>
      </c>
      <c r="I7428" s="10" t="str">
        <f t="shared" si="115"/>
        <v>08236</v>
      </c>
    </row>
    <row r="7429" spans="1:9">
      <c r="A7429" s="66"/>
      <c r="C7429" s="66">
        <v>8236</v>
      </c>
      <c r="D7429" s="2" t="s">
        <v>69</v>
      </c>
      <c r="E7429" s="21" t="s">
        <v>1152</v>
      </c>
      <c r="F7429" s="69" t="s">
        <v>70</v>
      </c>
      <c r="G7429" s="3">
        <v>6</v>
      </c>
      <c r="H7429" s="3">
        <v>198</v>
      </c>
      <c r="I7429" s="10" t="str">
        <f t="shared" si="115"/>
        <v>08236</v>
      </c>
    </row>
    <row r="7430" spans="1:9">
      <c r="A7430" s="66"/>
      <c r="C7430" s="66">
        <v>8236</v>
      </c>
      <c r="E7430" s="71"/>
      <c r="F7430" s="69" t="s">
        <v>71</v>
      </c>
      <c r="G7430" s="3">
        <v>282</v>
      </c>
      <c r="H7430" s="3">
        <v>27934</v>
      </c>
      <c r="I7430" s="10" t="str">
        <f t="shared" si="115"/>
        <v>08236</v>
      </c>
    </row>
    <row r="7431" spans="1:9">
      <c r="A7431" s="65" t="s">
        <v>533</v>
      </c>
      <c r="B7431" s="2" t="s">
        <v>534</v>
      </c>
      <c r="C7431" s="65">
        <v>8237</v>
      </c>
      <c r="D7431" s="2" t="s">
        <v>9</v>
      </c>
      <c r="E7431" s="14" t="s">
        <v>1144</v>
      </c>
      <c r="F7431" s="69" t="s">
        <v>10</v>
      </c>
      <c r="G7431" s="3"/>
      <c r="H7431" s="3"/>
      <c r="I7431" s="10" t="str">
        <f t="shared" si="115"/>
        <v>08237</v>
      </c>
    </row>
    <row r="7432" spans="1:9">
      <c r="A7432" s="66"/>
      <c r="C7432" s="66">
        <v>8237</v>
      </c>
      <c r="D7432" s="2" t="s">
        <v>11</v>
      </c>
      <c r="E7432" s="14" t="s">
        <v>1144</v>
      </c>
      <c r="F7432" s="69" t="s">
        <v>12</v>
      </c>
      <c r="G7432" s="3"/>
      <c r="H7432" s="3"/>
      <c r="I7432" s="10" t="str">
        <f t="shared" si="115"/>
        <v>08237</v>
      </c>
    </row>
    <row r="7433" spans="1:9">
      <c r="A7433" s="66"/>
      <c r="C7433" s="66">
        <v>8237</v>
      </c>
      <c r="D7433" s="2" t="s">
        <v>13</v>
      </c>
      <c r="E7433" s="14" t="s">
        <v>1144</v>
      </c>
      <c r="F7433" s="69" t="s">
        <v>14</v>
      </c>
      <c r="G7433" s="3"/>
      <c r="H7433" s="3"/>
      <c r="I7433" s="10" t="str">
        <f t="shared" ref="I7433:I7496" si="116">IF(A7433="",I7432,A7433)</f>
        <v>08237</v>
      </c>
    </row>
    <row r="7434" spans="1:9">
      <c r="A7434" s="66"/>
      <c r="C7434" s="66">
        <v>8237</v>
      </c>
      <c r="D7434" s="2" t="s">
        <v>15</v>
      </c>
      <c r="E7434" s="15" t="s">
        <v>1145</v>
      </c>
      <c r="F7434" s="69" t="s">
        <v>16</v>
      </c>
      <c r="G7434" s="3"/>
      <c r="H7434" s="3"/>
      <c r="I7434" s="10" t="str">
        <f t="shared" si="116"/>
        <v>08237</v>
      </c>
    </row>
    <row r="7435" spans="1:9">
      <c r="A7435" s="66"/>
      <c r="C7435" s="66">
        <v>8237</v>
      </c>
      <c r="D7435" s="2" t="s">
        <v>17</v>
      </c>
      <c r="E7435" s="14" t="s">
        <v>1144</v>
      </c>
      <c r="F7435" s="69" t="s">
        <v>18</v>
      </c>
      <c r="G7435" s="3"/>
      <c r="H7435" s="3"/>
      <c r="I7435" s="10" t="str">
        <f t="shared" si="116"/>
        <v>08237</v>
      </c>
    </row>
    <row r="7436" spans="1:9">
      <c r="A7436" s="66"/>
      <c r="C7436" s="66">
        <v>8237</v>
      </c>
      <c r="D7436" s="2" t="s">
        <v>19</v>
      </c>
      <c r="E7436" s="14" t="s">
        <v>1144</v>
      </c>
      <c r="F7436" s="69" t="s">
        <v>20</v>
      </c>
      <c r="G7436" s="3"/>
      <c r="H7436" s="3"/>
      <c r="I7436" s="10" t="str">
        <f t="shared" si="116"/>
        <v>08237</v>
      </c>
    </row>
    <row r="7437" spans="1:9">
      <c r="A7437" s="66"/>
      <c r="C7437" s="66">
        <v>8237</v>
      </c>
      <c r="D7437" s="2" t="s">
        <v>21</v>
      </c>
      <c r="E7437" s="4"/>
      <c r="F7437" s="69" t="s">
        <v>22</v>
      </c>
      <c r="G7437" s="3">
        <v>136</v>
      </c>
      <c r="H7437" s="3">
        <v>19112</v>
      </c>
      <c r="I7437" s="10" t="str">
        <f t="shared" si="116"/>
        <v>08237</v>
      </c>
    </row>
    <row r="7438" spans="1:9">
      <c r="A7438" s="66"/>
      <c r="C7438" s="66">
        <v>8237</v>
      </c>
      <c r="D7438" s="2" t="s">
        <v>23</v>
      </c>
      <c r="E7438" s="17" t="s">
        <v>1147</v>
      </c>
      <c r="F7438" s="69" t="s">
        <v>24</v>
      </c>
      <c r="G7438" s="3">
        <v>13</v>
      </c>
      <c r="H7438" s="3">
        <v>980</v>
      </c>
      <c r="I7438" s="10" t="str">
        <f t="shared" si="116"/>
        <v>08237</v>
      </c>
    </row>
    <row r="7439" spans="1:9">
      <c r="A7439" s="66"/>
      <c r="C7439" s="66">
        <v>8237</v>
      </c>
      <c r="D7439" s="2" t="s">
        <v>25</v>
      </c>
      <c r="E7439" s="17" t="s">
        <v>1147</v>
      </c>
      <c r="F7439" s="69" t="s">
        <v>26</v>
      </c>
      <c r="G7439" s="3">
        <v>2</v>
      </c>
      <c r="H7439" s="3"/>
      <c r="I7439" s="10" t="str">
        <f t="shared" si="116"/>
        <v>08237</v>
      </c>
    </row>
    <row r="7440" spans="1:9">
      <c r="A7440" s="66"/>
      <c r="C7440" s="66">
        <v>8237</v>
      </c>
      <c r="D7440" s="2" t="s">
        <v>27</v>
      </c>
      <c r="E7440" s="17" t="s">
        <v>1147</v>
      </c>
      <c r="F7440" s="69" t="s">
        <v>28</v>
      </c>
      <c r="G7440" s="3"/>
      <c r="H7440" s="3"/>
      <c r="I7440" s="10" t="str">
        <f t="shared" si="116"/>
        <v>08237</v>
      </c>
    </row>
    <row r="7441" spans="1:9">
      <c r="A7441" s="66"/>
      <c r="C7441" s="66">
        <v>8237</v>
      </c>
      <c r="D7441" s="2" t="s">
        <v>29</v>
      </c>
      <c r="E7441" s="18" t="s">
        <v>1148</v>
      </c>
      <c r="F7441" s="69" t="s">
        <v>30</v>
      </c>
      <c r="G7441" s="3">
        <v>2</v>
      </c>
      <c r="H7441" s="3"/>
      <c r="I7441" s="10" t="str">
        <f t="shared" si="116"/>
        <v>08237</v>
      </c>
    </row>
    <row r="7442" spans="1:9">
      <c r="A7442" s="66"/>
      <c r="C7442" s="66">
        <v>8237</v>
      </c>
      <c r="D7442" s="2" t="s">
        <v>31</v>
      </c>
      <c r="E7442" s="18" t="s">
        <v>1148</v>
      </c>
      <c r="F7442" s="69" t="s">
        <v>32</v>
      </c>
      <c r="G7442" s="3"/>
      <c r="H7442" s="3"/>
      <c r="I7442" s="10" t="str">
        <f t="shared" si="116"/>
        <v>08237</v>
      </c>
    </row>
    <row r="7443" spans="1:9">
      <c r="A7443" s="66"/>
      <c r="C7443" s="66">
        <v>8237</v>
      </c>
      <c r="D7443" s="2" t="s">
        <v>33</v>
      </c>
      <c r="E7443" s="18" t="s">
        <v>1148</v>
      </c>
      <c r="F7443" s="69" t="s">
        <v>34</v>
      </c>
      <c r="G7443" s="3"/>
      <c r="H7443" s="3"/>
      <c r="I7443" s="10" t="str">
        <f t="shared" si="116"/>
        <v>08237</v>
      </c>
    </row>
    <row r="7444" spans="1:9">
      <c r="A7444" s="66"/>
      <c r="C7444" s="66">
        <v>8237</v>
      </c>
      <c r="D7444" s="2" t="s">
        <v>35</v>
      </c>
      <c r="E7444" s="19" t="s">
        <v>1150</v>
      </c>
      <c r="F7444" s="69" t="s">
        <v>36</v>
      </c>
      <c r="G7444" s="3">
        <v>8</v>
      </c>
      <c r="H7444" s="3">
        <v>233</v>
      </c>
      <c r="I7444" s="10" t="str">
        <f t="shared" si="116"/>
        <v>08237</v>
      </c>
    </row>
    <row r="7445" spans="1:9">
      <c r="A7445" s="66"/>
      <c r="C7445" s="66">
        <v>8237</v>
      </c>
      <c r="D7445" s="2" t="s">
        <v>37</v>
      </c>
      <c r="E7445" s="23" t="s">
        <v>1149</v>
      </c>
      <c r="F7445" s="69" t="s">
        <v>38</v>
      </c>
      <c r="G7445" s="3">
        <v>5</v>
      </c>
      <c r="H7445" s="3">
        <v>496</v>
      </c>
      <c r="I7445" s="10" t="str">
        <f t="shared" si="116"/>
        <v>08237</v>
      </c>
    </row>
    <row r="7446" spans="1:9">
      <c r="A7446" s="66"/>
      <c r="C7446" s="66">
        <v>8237</v>
      </c>
      <c r="D7446" s="2" t="s">
        <v>39</v>
      </c>
      <c r="E7446" s="23" t="s">
        <v>1149</v>
      </c>
      <c r="F7446" s="69" t="s">
        <v>40</v>
      </c>
      <c r="G7446" s="3">
        <v>2</v>
      </c>
      <c r="H7446" s="3"/>
      <c r="I7446" s="10" t="str">
        <f t="shared" si="116"/>
        <v>08237</v>
      </c>
    </row>
    <row r="7447" spans="1:9">
      <c r="A7447" s="66"/>
      <c r="C7447" s="66">
        <v>8237</v>
      </c>
      <c r="D7447" s="2" t="s">
        <v>41</v>
      </c>
      <c r="E7447" s="16" t="s">
        <v>1146</v>
      </c>
      <c r="F7447" s="69" t="s">
        <v>42</v>
      </c>
      <c r="G7447" s="3">
        <v>1</v>
      </c>
      <c r="H7447" s="3"/>
      <c r="I7447" s="10" t="str">
        <f t="shared" si="116"/>
        <v>08237</v>
      </c>
    </row>
    <row r="7448" spans="1:9">
      <c r="A7448" s="66"/>
      <c r="C7448" s="66">
        <v>8237</v>
      </c>
      <c r="D7448" s="2" t="s">
        <v>43</v>
      </c>
      <c r="E7448" s="16" t="s">
        <v>1146</v>
      </c>
      <c r="F7448" s="69" t="s">
        <v>44</v>
      </c>
      <c r="G7448" s="3">
        <v>3</v>
      </c>
      <c r="H7448" s="3">
        <v>186</v>
      </c>
      <c r="I7448" s="10" t="str">
        <f t="shared" si="116"/>
        <v>08237</v>
      </c>
    </row>
    <row r="7449" spans="1:9">
      <c r="A7449" s="66"/>
      <c r="C7449" s="66">
        <v>8237</v>
      </c>
      <c r="D7449" s="2" t="s">
        <v>45</v>
      </c>
      <c r="E7449" s="16" t="s">
        <v>1146</v>
      </c>
      <c r="F7449" s="69" t="s">
        <v>46</v>
      </c>
      <c r="G7449" s="3">
        <v>1</v>
      </c>
      <c r="H7449" s="3"/>
      <c r="I7449" s="10" t="str">
        <f t="shared" si="116"/>
        <v>08237</v>
      </c>
    </row>
    <row r="7450" spans="1:9">
      <c r="A7450" s="66"/>
      <c r="C7450" s="66">
        <v>8237</v>
      </c>
      <c r="D7450" s="2" t="s">
        <v>47</v>
      </c>
      <c r="E7450" s="16" t="s">
        <v>1146</v>
      </c>
      <c r="F7450" s="69" t="s">
        <v>48</v>
      </c>
      <c r="G7450" s="3">
        <v>14</v>
      </c>
      <c r="H7450" s="3">
        <v>2270</v>
      </c>
      <c r="I7450" s="10" t="str">
        <f t="shared" si="116"/>
        <v>08237</v>
      </c>
    </row>
    <row r="7451" spans="1:9">
      <c r="A7451" s="66"/>
      <c r="C7451" s="66">
        <v>8237</v>
      </c>
      <c r="D7451" s="2" t="s">
        <v>49</v>
      </c>
      <c r="E7451" s="14" t="s">
        <v>1144</v>
      </c>
      <c r="F7451" s="69" t="s">
        <v>50</v>
      </c>
      <c r="G7451" s="3">
        <v>2</v>
      </c>
      <c r="H7451" s="3"/>
      <c r="I7451" s="10" t="str">
        <f t="shared" si="116"/>
        <v>08237</v>
      </c>
    </row>
    <row r="7452" spans="1:9">
      <c r="A7452" s="66"/>
      <c r="C7452" s="66">
        <v>8237</v>
      </c>
      <c r="D7452" s="2" t="s">
        <v>51</v>
      </c>
      <c r="E7452" s="15" t="s">
        <v>1145</v>
      </c>
      <c r="F7452" s="69" t="s">
        <v>52</v>
      </c>
      <c r="G7452" s="3"/>
      <c r="H7452" s="3"/>
      <c r="I7452" s="10" t="str">
        <f t="shared" si="116"/>
        <v>08237</v>
      </c>
    </row>
    <row r="7453" spans="1:9">
      <c r="A7453" s="66"/>
      <c r="C7453" s="66">
        <v>8237</v>
      </c>
      <c r="D7453" s="2" t="s">
        <v>53</v>
      </c>
      <c r="E7453" s="15" t="s">
        <v>1145</v>
      </c>
      <c r="F7453" s="69" t="s">
        <v>54</v>
      </c>
      <c r="G7453" s="3">
        <v>24</v>
      </c>
      <c r="H7453" s="3">
        <v>1935</v>
      </c>
      <c r="I7453" s="10" t="str">
        <f t="shared" si="116"/>
        <v>08237</v>
      </c>
    </row>
    <row r="7454" spans="1:9">
      <c r="A7454" s="66"/>
      <c r="C7454" s="66">
        <v>8237</v>
      </c>
      <c r="D7454" s="2" t="s">
        <v>55</v>
      </c>
      <c r="E7454" s="21" t="s">
        <v>1152</v>
      </c>
      <c r="F7454" s="69" t="s">
        <v>56</v>
      </c>
      <c r="G7454" s="3">
        <v>5</v>
      </c>
      <c r="H7454" s="3">
        <v>368</v>
      </c>
      <c r="I7454" s="10" t="str">
        <f t="shared" si="116"/>
        <v>08237</v>
      </c>
    </row>
    <row r="7455" spans="1:9">
      <c r="A7455" s="66"/>
      <c r="C7455" s="66">
        <v>8237</v>
      </c>
      <c r="D7455" s="2" t="s">
        <v>57</v>
      </c>
      <c r="E7455" s="21" t="s">
        <v>1152</v>
      </c>
      <c r="F7455" s="69" t="s">
        <v>58</v>
      </c>
      <c r="G7455" s="3">
        <v>6</v>
      </c>
      <c r="H7455" s="3"/>
      <c r="I7455" s="10" t="str">
        <f t="shared" si="116"/>
        <v>08237</v>
      </c>
    </row>
    <row r="7456" spans="1:9">
      <c r="A7456" s="66"/>
      <c r="C7456" s="66">
        <v>8237</v>
      </c>
      <c r="D7456" s="2" t="s">
        <v>59</v>
      </c>
      <c r="E7456" s="21" t="s">
        <v>1152</v>
      </c>
      <c r="F7456" s="69" t="s">
        <v>60</v>
      </c>
      <c r="G7456" s="3">
        <v>31</v>
      </c>
      <c r="H7456" s="3">
        <v>9973</v>
      </c>
      <c r="I7456" s="10" t="str">
        <f t="shared" si="116"/>
        <v>08237</v>
      </c>
    </row>
    <row r="7457" spans="1:9">
      <c r="A7457" s="66"/>
      <c r="C7457" s="66">
        <v>8237</v>
      </c>
      <c r="D7457" s="2" t="s">
        <v>61</v>
      </c>
      <c r="E7457" s="20" t="s">
        <v>1151</v>
      </c>
      <c r="F7457" s="69" t="s">
        <v>62</v>
      </c>
      <c r="G7457" s="3">
        <v>3</v>
      </c>
      <c r="H7457" s="3">
        <v>654</v>
      </c>
      <c r="I7457" s="10" t="str">
        <f t="shared" si="116"/>
        <v>08237</v>
      </c>
    </row>
    <row r="7458" spans="1:9">
      <c r="A7458" s="66"/>
      <c r="C7458" s="66">
        <v>8237</v>
      </c>
      <c r="D7458" s="2" t="s">
        <v>63</v>
      </c>
      <c r="E7458" s="20" t="s">
        <v>1151</v>
      </c>
      <c r="F7458" s="69" t="s">
        <v>64</v>
      </c>
      <c r="G7458" s="3"/>
      <c r="H7458" s="3"/>
      <c r="I7458" s="10" t="str">
        <f t="shared" si="116"/>
        <v>08237</v>
      </c>
    </row>
    <row r="7459" spans="1:9">
      <c r="A7459" s="66"/>
      <c r="C7459" s="66">
        <v>8237</v>
      </c>
      <c r="D7459" s="2" t="s">
        <v>65</v>
      </c>
      <c r="E7459" s="19" t="s">
        <v>1150</v>
      </c>
      <c r="F7459" s="69" t="s">
        <v>66</v>
      </c>
      <c r="G7459" s="3">
        <v>11</v>
      </c>
      <c r="H7459" s="3">
        <v>841</v>
      </c>
      <c r="I7459" s="10" t="str">
        <f t="shared" si="116"/>
        <v>08237</v>
      </c>
    </row>
    <row r="7460" spans="1:9">
      <c r="A7460" s="66"/>
      <c r="C7460" s="66">
        <v>8237</v>
      </c>
      <c r="D7460" s="2" t="s">
        <v>67</v>
      </c>
      <c r="E7460" s="22" t="s">
        <v>1153</v>
      </c>
      <c r="F7460" s="69" t="s">
        <v>68</v>
      </c>
      <c r="G7460" s="3">
        <v>3</v>
      </c>
      <c r="H7460" s="3"/>
      <c r="I7460" s="10" t="str">
        <f t="shared" si="116"/>
        <v>08237</v>
      </c>
    </row>
    <row r="7461" spans="1:9">
      <c r="A7461" s="66"/>
      <c r="C7461" s="66">
        <v>8237</v>
      </c>
      <c r="D7461" s="2" t="s">
        <v>69</v>
      </c>
      <c r="E7461" s="21" t="s">
        <v>1152</v>
      </c>
      <c r="F7461" s="69" t="s">
        <v>70</v>
      </c>
      <c r="G7461" s="3"/>
      <c r="H7461" s="3"/>
      <c r="I7461" s="10" t="str">
        <f t="shared" si="116"/>
        <v>08237</v>
      </c>
    </row>
    <row r="7462" spans="1:9">
      <c r="A7462" s="66"/>
      <c r="C7462" s="66">
        <v>8237</v>
      </c>
      <c r="E7462" s="71"/>
      <c r="F7462" s="69" t="s">
        <v>71</v>
      </c>
      <c r="G7462" s="3">
        <v>136</v>
      </c>
      <c r="H7462" s="3">
        <v>19112</v>
      </c>
      <c r="I7462" s="10" t="str">
        <f t="shared" si="116"/>
        <v>08237</v>
      </c>
    </row>
    <row r="7463" spans="1:9">
      <c r="A7463" s="65" t="s">
        <v>535</v>
      </c>
      <c r="B7463" s="2" t="s">
        <v>536</v>
      </c>
      <c r="C7463" s="65">
        <v>83</v>
      </c>
      <c r="D7463" s="2" t="s">
        <v>9</v>
      </c>
      <c r="E7463" s="14" t="s">
        <v>1144</v>
      </c>
      <c r="F7463" s="69" t="s">
        <v>10</v>
      </c>
      <c r="G7463" s="3">
        <v>40</v>
      </c>
      <c r="H7463" s="3">
        <v>1244</v>
      </c>
      <c r="I7463" s="10" t="str">
        <f t="shared" si="116"/>
        <v>083</v>
      </c>
    </row>
    <row r="7464" spans="1:9">
      <c r="A7464" s="66"/>
      <c r="C7464" s="66">
        <v>83</v>
      </c>
      <c r="D7464" s="2" t="s">
        <v>11</v>
      </c>
      <c r="E7464" s="14" t="s">
        <v>1144</v>
      </c>
      <c r="F7464" s="69" t="s">
        <v>12</v>
      </c>
      <c r="G7464" s="3"/>
      <c r="H7464" s="3"/>
      <c r="I7464" s="10" t="str">
        <f t="shared" si="116"/>
        <v>083</v>
      </c>
    </row>
    <row r="7465" spans="1:9">
      <c r="A7465" s="66"/>
      <c r="C7465" s="66">
        <v>83</v>
      </c>
      <c r="D7465" s="2" t="s">
        <v>13</v>
      </c>
      <c r="E7465" s="14" t="s">
        <v>1144</v>
      </c>
      <c r="F7465" s="69" t="s">
        <v>14</v>
      </c>
      <c r="G7465" s="3"/>
      <c r="H7465" s="3"/>
      <c r="I7465" s="10" t="str">
        <f t="shared" si="116"/>
        <v>083</v>
      </c>
    </row>
    <row r="7466" spans="1:9">
      <c r="A7466" s="66"/>
      <c r="C7466" s="66">
        <v>83</v>
      </c>
      <c r="D7466" s="2" t="s">
        <v>15</v>
      </c>
      <c r="E7466" s="15" t="s">
        <v>1145</v>
      </c>
      <c r="F7466" s="69" t="s">
        <v>16</v>
      </c>
      <c r="G7466" s="3"/>
      <c r="H7466" s="3"/>
      <c r="I7466" s="10" t="str">
        <f t="shared" si="116"/>
        <v>083</v>
      </c>
    </row>
    <row r="7467" spans="1:9">
      <c r="A7467" s="66"/>
      <c r="C7467" s="66">
        <v>83</v>
      </c>
      <c r="D7467" s="2" t="s">
        <v>17</v>
      </c>
      <c r="E7467" s="14" t="s">
        <v>1144</v>
      </c>
      <c r="F7467" s="69" t="s">
        <v>18</v>
      </c>
      <c r="G7467" s="3">
        <v>40</v>
      </c>
      <c r="H7467" s="3">
        <v>1244</v>
      </c>
      <c r="I7467" s="10" t="str">
        <f t="shared" si="116"/>
        <v>083</v>
      </c>
    </row>
    <row r="7468" spans="1:9">
      <c r="A7468" s="66"/>
      <c r="C7468" s="66">
        <v>83</v>
      </c>
      <c r="D7468" s="2" t="s">
        <v>19</v>
      </c>
      <c r="E7468" s="14" t="s">
        <v>1144</v>
      </c>
      <c r="F7468" s="69" t="s">
        <v>20</v>
      </c>
      <c r="G7468" s="3"/>
      <c r="H7468" s="3"/>
      <c r="I7468" s="10" t="str">
        <f t="shared" si="116"/>
        <v>083</v>
      </c>
    </row>
    <row r="7469" spans="1:9">
      <c r="A7469" s="66"/>
      <c r="C7469" s="66">
        <v>83</v>
      </c>
      <c r="D7469" s="2" t="s">
        <v>21</v>
      </c>
      <c r="E7469" s="4"/>
      <c r="F7469" s="69" t="s">
        <v>22</v>
      </c>
      <c r="G7469" s="3">
        <v>2009</v>
      </c>
      <c r="H7469" s="3">
        <v>255018</v>
      </c>
      <c r="I7469" s="10" t="str">
        <f t="shared" si="116"/>
        <v>083</v>
      </c>
    </row>
    <row r="7470" spans="1:9">
      <c r="A7470" s="66"/>
      <c r="C7470" s="66">
        <v>83</v>
      </c>
      <c r="D7470" s="2" t="s">
        <v>23</v>
      </c>
      <c r="E7470" s="17" t="s">
        <v>1147</v>
      </c>
      <c r="F7470" s="69" t="s">
        <v>24</v>
      </c>
      <c r="G7470" s="3">
        <v>179</v>
      </c>
      <c r="H7470" s="3">
        <v>13086</v>
      </c>
      <c r="I7470" s="10" t="str">
        <f t="shared" si="116"/>
        <v>083</v>
      </c>
    </row>
    <row r="7471" spans="1:9">
      <c r="A7471" s="66"/>
      <c r="C7471" s="66">
        <v>83</v>
      </c>
      <c r="D7471" s="2" t="s">
        <v>25</v>
      </c>
      <c r="E7471" s="17" t="s">
        <v>1147</v>
      </c>
      <c r="F7471" s="69" t="s">
        <v>26</v>
      </c>
      <c r="G7471" s="3">
        <v>24</v>
      </c>
      <c r="H7471" s="3">
        <v>1739</v>
      </c>
      <c r="I7471" s="10" t="str">
        <f t="shared" si="116"/>
        <v>083</v>
      </c>
    </row>
    <row r="7472" spans="1:9">
      <c r="A7472" s="66"/>
      <c r="C7472" s="66">
        <v>83</v>
      </c>
      <c r="D7472" s="2" t="s">
        <v>27</v>
      </c>
      <c r="E7472" s="17" t="s">
        <v>1147</v>
      </c>
      <c r="F7472" s="69" t="s">
        <v>28</v>
      </c>
      <c r="G7472" s="3">
        <v>2</v>
      </c>
      <c r="H7472" s="3"/>
      <c r="I7472" s="10" t="str">
        <f t="shared" si="116"/>
        <v>083</v>
      </c>
    </row>
    <row r="7473" spans="1:9">
      <c r="A7473" s="66"/>
      <c r="C7473" s="66">
        <v>83</v>
      </c>
      <c r="D7473" s="2" t="s">
        <v>29</v>
      </c>
      <c r="E7473" s="18" t="s">
        <v>1148</v>
      </c>
      <c r="F7473" s="69" t="s">
        <v>30</v>
      </c>
      <c r="G7473" s="3">
        <v>30</v>
      </c>
      <c r="H7473" s="3">
        <v>2481</v>
      </c>
      <c r="I7473" s="10" t="str">
        <f t="shared" si="116"/>
        <v>083</v>
      </c>
    </row>
    <row r="7474" spans="1:9">
      <c r="A7474" s="66"/>
      <c r="C7474" s="66">
        <v>83</v>
      </c>
      <c r="D7474" s="2" t="s">
        <v>31</v>
      </c>
      <c r="E7474" s="18" t="s">
        <v>1148</v>
      </c>
      <c r="F7474" s="69" t="s">
        <v>32</v>
      </c>
      <c r="G7474" s="3">
        <v>5</v>
      </c>
      <c r="H7474" s="3">
        <v>294</v>
      </c>
      <c r="I7474" s="10" t="str">
        <f t="shared" si="116"/>
        <v>083</v>
      </c>
    </row>
    <row r="7475" spans="1:9">
      <c r="A7475" s="66"/>
      <c r="C7475" s="66">
        <v>83</v>
      </c>
      <c r="D7475" s="2" t="s">
        <v>33</v>
      </c>
      <c r="E7475" s="18" t="s">
        <v>1148</v>
      </c>
      <c r="F7475" s="69" t="s">
        <v>34</v>
      </c>
      <c r="G7475" s="3">
        <v>2</v>
      </c>
      <c r="H7475" s="3"/>
      <c r="I7475" s="10" t="str">
        <f t="shared" si="116"/>
        <v>083</v>
      </c>
    </row>
    <row r="7476" spans="1:9">
      <c r="A7476" s="66"/>
      <c r="C7476" s="66">
        <v>83</v>
      </c>
      <c r="D7476" s="2" t="s">
        <v>35</v>
      </c>
      <c r="E7476" s="19" t="s">
        <v>1150</v>
      </c>
      <c r="F7476" s="69" t="s">
        <v>36</v>
      </c>
      <c r="G7476" s="3">
        <v>60</v>
      </c>
      <c r="H7476" s="3">
        <v>3540</v>
      </c>
      <c r="I7476" s="10" t="str">
        <f t="shared" si="116"/>
        <v>083</v>
      </c>
    </row>
    <row r="7477" spans="1:9">
      <c r="A7477" s="66"/>
      <c r="C7477" s="66">
        <v>83</v>
      </c>
      <c r="D7477" s="2" t="s">
        <v>37</v>
      </c>
      <c r="E7477" s="23" t="s">
        <v>1149</v>
      </c>
      <c r="F7477" s="69" t="s">
        <v>38</v>
      </c>
      <c r="G7477" s="3">
        <v>37</v>
      </c>
      <c r="H7477" s="3">
        <v>5804</v>
      </c>
      <c r="I7477" s="10" t="str">
        <f t="shared" si="116"/>
        <v>083</v>
      </c>
    </row>
    <row r="7478" spans="1:9">
      <c r="A7478" s="66"/>
      <c r="C7478" s="66">
        <v>83</v>
      </c>
      <c r="D7478" s="2" t="s">
        <v>39</v>
      </c>
      <c r="E7478" s="23" t="s">
        <v>1149</v>
      </c>
      <c r="F7478" s="69" t="s">
        <v>40</v>
      </c>
      <c r="G7478" s="3">
        <v>46</v>
      </c>
      <c r="H7478" s="3">
        <v>3212</v>
      </c>
      <c r="I7478" s="10" t="str">
        <f t="shared" si="116"/>
        <v>083</v>
      </c>
    </row>
    <row r="7479" spans="1:9">
      <c r="A7479" s="66"/>
      <c r="C7479" s="66">
        <v>83</v>
      </c>
      <c r="D7479" s="2" t="s">
        <v>41</v>
      </c>
      <c r="E7479" s="16" t="s">
        <v>1146</v>
      </c>
      <c r="F7479" s="69" t="s">
        <v>42</v>
      </c>
      <c r="G7479" s="3">
        <v>1</v>
      </c>
      <c r="H7479" s="3"/>
      <c r="I7479" s="10" t="str">
        <f t="shared" si="116"/>
        <v>083</v>
      </c>
    </row>
    <row r="7480" spans="1:9">
      <c r="A7480" s="66"/>
      <c r="C7480" s="66">
        <v>83</v>
      </c>
      <c r="D7480" s="2" t="s">
        <v>43</v>
      </c>
      <c r="E7480" s="16" t="s">
        <v>1146</v>
      </c>
      <c r="F7480" s="69" t="s">
        <v>44</v>
      </c>
      <c r="G7480" s="3">
        <v>41</v>
      </c>
      <c r="H7480" s="3">
        <v>6861</v>
      </c>
      <c r="I7480" s="10" t="str">
        <f t="shared" si="116"/>
        <v>083</v>
      </c>
    </row>
    <row r="7481" spans="1:9">
      <c r="A7481" s="66"/>
      <c r="C7481" s="66">
        <v>83</v>
      </c>
      <c r="D7481" s="2" t="s">
        <v>45</v>
      </c>
      <c r="E7481" s="16" t="s">
        <v>1146</v>
      </c>
      <c r="F7481" s="69" t="s">
        <v>46</v>
      </c>
      <c r="G7481" s="3">
        <v>13</v>
      </c>
      <c r="H7481" s="3">
        <v>5860</v>
      </c>
      <c r="I7481" s="10" t="str">
        <f t="shared" si="116"/>
        <v>083</v>
      </c>
    </row>
    <row r="7482" spans="1:9">
      <c r="A7482" s="66"/>
      <c r="C7482" s="66">
        <v>83</v>
      </c>
      <c r="D7482" s="2" t="s">
        <v>47</v>
      </c>
      <c r="E7482" s="16" t="s">
        <v>1146</v>
      </c>
      <c r="F7482" s="69" t="s">
        <v>48</v>
      </c>
      <c r="G7482" s="3">
        <v>122</v>
      </c>
      <c r="H7482" s="3">
        <v>14685</v>
      </c>
      <c r="I7482" s="10" t="str">
        <f t="shared" si="116"/>
        <v>083</v>
      </c>
    </row>
    <row r="7483" spans="1:9">
      <c r="A7483" s="66"/>
      <c r="C7483" s="66">
        <v>83</v>
      </c>
      <c r="D7483" s="2" t="s">
        <v>49</v>
      </c>
      <c r="E7483" s="14" t="s">
        <v>1144</v>
      </c>
      <c r="F7483" s="69" t="s">
        <v>50</v>
      </c>
      <c r="G7483" s="3">
        <v>76</v>
      </c>
      <c r="H7483" s="3">
        <v>5033</v>
      </c>
      <c r="I7483" s="10" t="str">
        <f t="shared" si="116"/>
        <v>083</v>
      </c>
    </row>
    <row r="7484" spans="1:9">
      <c r="A7484" s="66"/>
      <c r="C7484" s="66">
        <v>83</v>
      </c>
      <c r="D7484" s="2" t="s">
        <v>51</v>
      </c>
      <c r="E7484" s="15" t="s">
        <v>1145</v>
      </c>
      <c r="F7484" s="69" t="s">
        <v>52</v>
      </c>
      <c r="G7484" s="3">
        <v>36</v>
      </c>
      <c r="H7484" s="3">
        <v>8758</v>
      </c>
      <c r="I7484" s="10" t="str">
        <f t="shared" si="116"/>
        <v>083</v>
      </c>
    </row>
    <row r="7485" spans="1:9">
      <c r="A7485" s="66"/>
      <c r="C7485" s="66">
        <v>83</v>
      </c>
      <c r="D7485" s="2" t="s">
        <v>53</v>
      </c>
      <c r="E7485" s="15" t="s">
        <v>1145</v>
      </c>
      <c r="F7485" s="69" t="s">
        <v>54</v>
      </c>
      <c r="G7485" s="3">
        <v>481</v>
      </c>
      <c r="H7485" s="3">
        <v>48079</v>
      </c>
      <c r="I7485" s="10" t="str">
        <f t="shared" si="116"/>
        <v>083</v>
      </c>
    </row>
    <row r="7486" spans="1:9">
      <c r="A7486" s="66"/>
      <c r="C7486" s="66">
        <v>83</v>
      </c>
      <c r="D7486" s="2" t="s">
        <v>55</v>
      </c>
      <c r="E7486" s="21" t="s">
        <v>1152</v>
      </c>
      <c r="F7486" s="69" t="s">
        <v>56</v>
      </c>
      <c r="G7486" s="3">
        <v>112</v>
      </c>
      <c r="H7486" s="3">
        <v>19918</v>
      </c>
      <c r="I7486" s="10" t="str">
        <f t="shared" si="116"/>
        <v>083</v>
      </c>
    </row>
    <row r="7487" spans="1:9">
      <c r="A7487" s="66"/>
      <c r="C7487" s="66">
        <v>83</v>
      </c>
      <c r="D7487" s="2" t="s">
        <v>57</v>
      </c>
      <c r="E7487" s="21" t="s">
        <v>1152</v>
      </c>
      <c r="F7487" s="69" t="s">
        <v>58</v>
      </c>
      <c r="G7487" s="3">
        <v>131</v>
      </c>
      <c r="H7487" s="3">
        <v>24387</v>
      </c>
      <c r="I7487" s="10" t="str">
        <f t="shared" si="116"/>
        <v>083</v>
      </c>
    </row>
    <row r="7488" spans="1:9">
      <c r="A7488" s="66"/>
      <c r="C7488" s="66">
        <v>83</v>
      </c>
      <c r="D7488" s="2" t="s">
        <v>59</v>
      </c>
      <c r="E7488" s="21" t="s">
        <v>1152</v>
      </c>
      <c r="F7488" s="69" t="s">
        <v>60</v>
      </c>
      <c r="G7488" s="3">
        <v>332</v>
      </c>
      <c r="H7488" s="3">
        <v>54925</v>
      </c>
      <c r="I7488" s="10" t="str">
        <f t="shared" si="116"/>
        <v>083</v>
      </c>
    </row>
    <row r="7489" spans="1:9">
      <c r="A7489" s="66"/>
      <c r="C7489" s="66">
        <v>83</v>
      </c>
      <c r="D7489" s="2" t="s">
        <v>61</v>
      </c>
      <c r="E7489" s="20" t="s">
        <v>1151</v>
      </c>
      <c r="F7489" s="69" t="s">
        <v>62</v>
      </c>
      <c r="G7489" s="3">
        <v>40</v>
      </c>
      <c r="H7489" s="3">
        <v>10612</v>
      </c>
      <c r="I7489" s="10" t="str">
        <f t="shared" si="116"/>
        <v>083</v>
      </c>
    </row>
    <row r="7490" spans="1:9">
      <c r="A7490" s="66"/>
      <c r="C7490" s="66">
        <v>83</v>
      </c>
      <c r="D7490" s="2" t="s">
        <v>63</v>
      </c>
      <c r="E7490" s="20" t="s">
        <v>1151</v>
      </c>
      <c r="F7490" s="69" t="s">
        <v>64</v>
      </c>
      <c r="G7490" s="3">
        <v>5</v>
      </c>
      <c r="H7490" s="3"/>
      <c r="I7490" s="10" t="str">
        <f t="shared" si="116"/>
        <v>083</v>
      </c>
    </row>
    <row r="7491" spans="1:9">
      <c r="A7491" s="66"/>
      <c r="C7491" s="66">
        <v>83</v>
      </c>
      <c r="D7491" s="2" t="s">
        <v>65</v>
      </c>
      <c r="E7491" s="19" t="s">
        <v>1150</v>
      </c>
      <c r="F7491" s="69" t="s">
        <v>66</v>
      </c>
      <c r="G7491" s="3">
        <v>40</v>
      </c>
      <c r="H7491" s="3">
        <v>3763</v>
      </c>
      <c r="I7491" s="10" t="str">
        <f t="shared" si="116"/>
        <v>083</v>
      </c>
    </row>
    <row r="7492" spans="1:9">
      <c r="A7492" s="66"/>
      <c r="C7492" s="66">
        <v>83</v>
      </c>
      <c r="D7492" s="2" t="s">
        <v>67</v>
      </c>
      <c r="E7492" s="22" t="s">
        <v>1153</v>
      </c>
      <c r="F7492" s="69" t="s">
        <v>68</v>
      </c>
      <c r="G7492" s="3">
        <v>143</v>
      </c>
      <c r="H7492" s="3">
        <v>18680</v>
      </c>
      <c r="I7492" s="10" t="str">
        <f t="shared" si="116"/>
        <v>083</v>
      </c>
    </row>
    <row r="7493" spans="1:9">
      <c r="A7493" s="66"/>
      <c r="C7493" s="66">
        <v>83</v>
      </c>
      <c r="D7493" s="2" t="s">
        <v>69</v>
      </c>
      <c r="E7493" s="21" t="s">
        <v>1152</v>
      </c>
      <c r="F7493" s="69" t="s">
        <v>70</v>
      </c>
      <c r="G7493" s="3">
        <v>51</v>
      </c>
      <c r="H7493" s="3">
        <v>2238</v>
      </c>
      <c r="I7493" s="10" t="str">
        <f t="shared" si="116"/>
        <v>083</v>
      </c>
    </row>
    <row r="7494" spans="1:9">
      <c r="A7494" s="66"/>
      <c r="C7494" s="66">
        <v>83</v>
      </c>
      <c r="E7494" s="71"/>
      <c r="F7494" s="69" t="s">
        <v>71</v>
      </c>
      <c r="G7494" s="3">
        <v>2049</v>
      </c>
      <c r="H7494" s="3">
        <v>256262</v>
      </c>
      <c r="I7494" s="10" t="str">
        <f t="shared" si="116"/>
        <v>083</v>
      </c>
    </row>
    <row r="7495" spans="1:9">
      <c r="A7495" s="65" t="s">
        <v>537</v>
      </c>
      <c r="B7495" s="2" t="s">
        <v>538</v>
      </c>
      <c r="C7495" s="65">
        <v>8311</v>
      </c>
      <c r="D7495" s="2" t="s">
        <v>9</v>
      </c>
      <c r="E7495" s="14" t="s">
        <v>1144</v>
      </c>
      <c r="F7495" s="69" t="s">
        <v>10</v>
      </c>
      <c r="G7495" s="3">
        <v>1</v>
      </c>
      <c r="H7495" s="3"/>
      <c r="I7495" s="10" t="str">
        <f t="shared" si="116"/>
        <v>08311</v>
      </c>
    </row>
    <row r="7496" spans="1:9">
      <c r="A7496" s="66"/>
      <c r="C7496" s="66">
        <v>8311</v>
      </c>
      <c r="D7496" s="2" t="s">
        <v>11</v>
      </c>
      <c r="E7496" s="14" t="s">
        <v>1144</v>
      </c>
      <c r="F7496" s="69" t="s">
        <v>12</v>
      </c>
      <c r="G7496" s="3"/>
      <c r="H7496" s="3"/>
      <c r="I7496" s="10" t="str">
        <f t="shared" si="116"/>
        <v>08311</v>
      </c>
    </row>
    <row r="7497" spans="1:9">
      <c r="A7497" s="66"/>
      <c r="C7497" s="66">
        <v>8311</v>
      </c>
      <c r="D7497" s="2" t="s">
        <v>13</v>
      </c>
      <c r="E7497" s="14" t="s">
        <v>1144</v>
      </c>
      <c r="F7497" s="69" t="s">
        <v>14</v>
      </c>
      <c r="G7497" s="3"/>
      <c r="H7497" s="3"/>
      <c r="I7497" s="10" t="str">
        <f t="shared" ref="I7497:I7560" si="117">IF(A7497="",I7496,A7497)</f>
        <v>08311</v>
      </c>
    </row>
    <row r="7498" spans="1:9">
      <c r="A7498" s="66"/>
      <c r="C7498" s="66">
        <v>8311</v>
      </c>
      <c r="D7498" s="2" t="s">
        <v>15</v>
      </c>
      <c r="E7498" s="15" t="s">
        <v>1145</v>
      </c>
      <c r="F7498" s="69" t="s">
        <v>16</v>
      </c>
      <c r="G7498" s="3"/>
      <c r="H7498" s="3"/>
      <c r="I7498" s="10" t="str">
        <f t="shared" si="117"/>
        <v>08311</v>
      </c>
    </row>
    <row r="7499" spans="1:9">
      <c r="A7499" s="66"/>
      <c r="C7499" s="66">
        <v>8311</v>
      </c>
      <c r="D7499" s="2" t="s">
        <v>17</v>
      </c>
      <c r="E7499" s="14" t="s">
        <v>1144</v>
      </c>
      <c r="F7499" s="69" t="s">
        <v>18</v>
      </c>
      <c r="G7499" s="3">
        <v>1</v>
      </c>
      <c r="H7499" s="3"/>
      <c r="I7499" s="10" t="str">
        <f t="shared" si="117"/>
        <v>08311</v>
      </c>
    </row>
    <row r="7500" spans="1:9">
      <c r="A7500" s="66"/>
      <c r="C7500" s="66">
        <v>8311</v>
      </c>
      <c r="D7500" s="2" t="s">
        <v>19</v>
      </c>
      <c r="E7500" s="14" t="s">
        <v>1144</v>
      </c>
      <c r="F7500" s="69" t="s">
        <v>20</v>
      </c>
      <c r="G7500" s="3"/>
      <c r="H7500" s="3"/>
      <c r="I7500" s="10" t="str">
        <f t="shared" si="117"/>
        <v>08311</v>
      </c>
    </row>
    <row r="7501" spans="1:9">
      <c r="A7501" s="66"/>
      <c r="C7501" s="66">
        <v>8311</v>
      </c>
      <c r="D7501" s="2" t="s">
        <v>21</v>
      </c>
      <c r="E7501" s="4"/>
      <c r="F7501" s="69" t="s">
        <v>22</v>
      </c>
      <c r="G7501" s="3">
        <v>81</v>
      </c>
      <c r="H7501" s="3"/>
      <c r="I7501" s="10" t="str">
        <f t="shared" si="117"/>
        <v>08311</v>
      </c>
    </row>
    <row r="7502" spans="1:9">
      <c r="A7502" s="66"/>
      <c r="C7502" s="66">
        <v>8311</v>
      </c>
      <c r="D7502" s="2" t="s">
        <v>23</v>
      </c>
      <c r="E7502" s="17" t="s">
        <v>1147</v>
      </c>
      <c r="F7502" s="69" t="s">
        <v>24</v>
      </c>
      <c r="G7502" s="3">
        <v>15</v>
      </c>
      <c r="H7502" s="3">
        <v>1144</v>
      </c>
      <c r="I7502" s="10" t="str">
        <f t="shared" si="117"/>
        <v>08311</v>
      </c>
    </row>
    <row r="7503" spans="1:9">
      <c r="A7503" s="66"/>
      <c r="C7503" s="66">
        <v>8311</v>
      </c>
      <c r="D7503" s="2" t="s">
        <v>25</v>
      </c>
      <c r="E7503" s="17" t="s">
        <v>1147</v>
      </c>
      <c r="F7503" s="69" t="s">
        <v>26</v>
      </c>
      <c r="G7503" s="3">
        <v>1</v>
      </c>
      <c r="H7503" s="3"/>
      <c r="I7503" s="10" t="str">
        <f t="shared" si="117"/>
        <v>08311</v>
      </c>
    </row>
    <row r="7504" spans="1:9">
      <c r="A7504" s="66"/>
      <c r="C7504" s="66">
        <v>8311</v>
      </c>
      <c r="D7504" s="2" t="s">
        <v>27</v>
      </c>
      <c r="E7504" s="17" t="s">
        <v>1147</v>
      </c>
      <c r="F7504" s="69" t="s">
        <v>28</v>
      </c>
      <c r="G7504" s="3"/>
      <c r="H7504" s="3"/>
      <c r="I7504" s="10" t="str">
        <f t="shared" si="117"/>
        <v>08311</v>
      </c>
    </row>
    <row r="7505" spans="1:9">
      <c r="A7505" s="66"/>
      <c r="C7505" s="66">
        <v>8311</v>
      </c>
      <c r="D7505" s="2" t="s">
        <v>29</v>
      </c>
      <c r="E7505" s="18" t="s">
        <v>1148</v>
      </c>
      <c r="F7505" s="69" t="s">
        <v>30</v>
      </c>
      <c r="G7505" s="3">
        <v>3</v>
      </c>
      <c r="H7505" s="3">
        <v>199</v>
      </c>
      <c r="I7505" s="10" t="str">
        <f t="shared" si="117"/>
        <v>08311</v>
      </c>
    </row>
    <row r="7506" spans="1:9">
      <c r="A7506" s="66"/>
      <c r="C7506" s="66">
        <v>8311</v>
      </c>
      <c r="D7506" s="2" t="s">
        <v>31</v>
      </c>
      <c r="E7506" s="18" t="s">
        <v>1148</v>
      </c>
      <c r="F7506" s="69" t="s">
        <v>32</v>
      </c>
      <c r="G7506" s="3"/>
      <c r="H7506" s="3"/>
      <c r="I7506" s="10" t="str">
        <f t="shared" si="117"/>
        <v>08311</v>
      </c>
    </row>
    <row r="7507" spans="1:9">
      <c r="A7507" s="66"/>
      <c r="C7507" s="66">
        <v>8311</v>
      </c>
      <c r="D7507" s="2" t="s">
        <v>33</v>
      </c>
      <c r="E7507" s="18" t="s">
        <v>1148</v>
      </c>
      <c r="F7507" s="69" t="s">
        <v>34</v>
      </c>
      <c r="G7507" s="3"/>
      <c r="H7507" s="3"/>
      <c r="I7507" s="10" t="str">
        <f t="shared" si="117"/>
        <v>08311</v>
      </c>
    </row>
    <row r="7508" spans="1:9">
      <c r="A7508" s="66"/>
      <c r="C7508" s="66">
        <v>8311</v>
      </c>
      <c r="D7508" s="2" t="s">
        <v>35</v>
      </c>
      <c r="E7508" s="19" t="s">
        <v>1150</v>
      </c>
      <c r="F7508" s="69" t="s">
        <v>36</v>
      </c>
      <c r="G7508" s="3">
        <v>1</v>
      </c>
      <c r="H7508" s="3"/>
      <c r="I7508" s="10" t="str">
        <f t="shared" si="117"/>
        <v>08311</v>
      </c>
    </row>
    <row r="7509" spans="1:9">
      <c r="A7509" s="66"/>
      <c r="C7509" s="66">
        <v>8311</v>
      </c>
      <c r="D7509" s="2" t="s">
        <v>37</v>
      </c>
      <c r="E7509" s="23" t="s">
        <v>1149</v>
      </c>
      <c r="F7509" s="69" t="s">
        <v>38</v>
      </c>
      <c r="G7509" s="3"/>
      <c r="H7509" s="3"/>
      <c r="I7509" s="10" t="str">
        <f t="shared" si="117"/>
        <v>08311</v>
      </c>
    </row>
    <row r="7510" spans="1:9">
      <c r="A7510" s="66"/>
      <c r="C7510" s="66">
        <v>8311</v>
      </c>
      <c r="D7510" s="2" t="s">
        <v>39</v>
      </c>
      <c r="E7510" s="23" t="s">
        <v>1149</v>
      </c>
      <c r="F7510" s="69" t="s">
        <v>40</v>
      </c>
      <c r="G7510" s="3">
        <v>2</v>
      </c>
      <c r="H7510" s="3"/>
      <c r="I7510" s="10" t="str">
        <f t="shared" si="117"/>
        <v>08311</v>
      </c>
    </row>
    <row r="7511" spans="1:9">
      <c r="A7511" s="66"/>
      <c r="C7511" s="66">
        <v>8311</v>
      </c>
      <c r="D7511" s="2" t="s">
        <v>41</v>
      </c>
      <c r="E7511" s="16" t="s">
        <v>1146</v>
      </c>
      <c r="F7511" s="69" t="s">
        <v>42</v>
      </c>
      <c r="G7511" s="3"/>
      <c r="H7511" s="3"/>
      <c r="I7511" s="10" t="str">
        <f t="shared" si="117"/>
        <v>08311</v>
      </c>
    </row>
    <row r="7512" spans="1:9">
      <c r="A7512" s="66"/>
      <c r="C7512" s="66">
        <v>8311</v>
      </c>
      <c r="D7512" s="2" t="s">
        <v>43</v>
      </c>
      <c r="E7512" s="16" t="s">
        <v>1146</v>
      </c>
      <c r="F7512" s="69" t="s">
        <v>44</v>
      </c>
      <c r="G7512" s="3">
        <v>6</v>
      </c>
      <c r="H7512" s="3"/>
      <c r="I7512" s="10" t="str">
        <f t="shared" si="117"/>
        <v>08311</v>
      </c>
    </row>
    <row r="7513" spans="1:9">
      <c r="A7513" s="66"/>
      <c r="C7513" s="66">
        <v>8311</v>
      </c>
      <c r="D7513" s="2" t="s">
        <v>45</v>
      </c>
      <c r="E7513" s="16" t="s">
        <v>1146</v>
      </c>
      <c r="F7513" s="69" t="s">
        <v>46</v>
      </c>
      <c r="G7513" s="3">
        <v>2</v>
      </c>
      <c r="H7513" s="3"/>
      <c r="I7513" s="10" t="str">
        <f t="shared" si="117"/>
        <v>08311</v>
      </c>
    </row>
    <row r="7514" spans="1:9">
      <c r="A7514" s="66"/>
      <c r="C7514" s="66">
        <v>8311</v>
      </c>
      <c r="D7514" s="2" t="s">
        <v>47</v>
      </c>
      <c r="E7514" s="16" t="s">
        <v>1146</v>
      </c>
      <c r="F7514" s="69" t="s">
        <v>48</v>
      </c>
      <c r="G7514" s="3">
        <v>3</v>
      </c>
      <c r="H7514" s="3"/>
      <c r="I7514" s="10" t="str">
        <f t="shared" si="117"/>
        <v>08311</v>
      </c>
    </row>
    <row r="7515" spans="1:9">
      <c r="A7515" s="66"/>
      <c r="C7515" s="66">
        <v>8311</v>
      </c>
      <c r="D7515" s="2" t="s">
        <v>49</v>
      </c>
      <c r="E7515" s="14" t="s">
        <v>1144</v>
      </c>
      <c r="F7515" s="69" t="s">
        <v>50</v>
      </c>
      <c r="G7515" s="3">
        <v>1</v>
      </c>
      <c r="H7515" s="3"/>
      <c r="I7515" s="10" t="str">
        <f t="shared" si="117"/>
        <v>08311</v>
      </c>
    </row>
    <row r="7516" spans="1:9">
      <c r="A7516" s="66"/>
      <c r="C7516" s="66">
        <v>8311</v>
      </c>
      <c r="D7516" s="2" t="s">
        <v>51</v>
      </c>
      <c r="E7516" s="15" t="s">
        <v>1145</v>
      </c>
      <c r="F7516" s="69" t="s">
        <v>52</v>
      </c>
      <c r="G7516" s="3"/>
      <c r="H7516" s="3"/>
      <c r="I7516" s="10" t="str">
        <f t="shared" si="117"/>
        <v>08311</v>
      </c>
    </row>
    <row r="7517" spans="1:9">
      <c r="A7517" s="66"/>
      <c r="C7517" s="66">
        <v>8311</v>
      </c>
      <c r="D7517" s="2" t="s">
        <v>53</v>
      </c>
      <c r="E7517" s="15" t="s">
        <v>1145</v>
      </c>
      <c r="F7517" s="69" t="s">
        <v>54</v>
      </c>
      <c r="G7517" s="3">
        <v>9</v>
      </c>
      <c r="H7517" s="3">
        <v>522</v>
      </c>
      <c r="I7517" s="10" t="str">
        <f t="shared" si="117"/>
        <v>08311</v>
      </c>
    </row>
    <row r="7518" spans="1:9">
      <c r="A7518" s="66"/>
      <c r="C7518" s="66">
        <v>8311</v>
      </c>
      <c r="D7518" s="2" t="s">
        <v>55</v>
      </c>
      <c r="E7518" s="21" t="s">
        <v>1152</v>
      </c>
      <c r="F7518" s="69" t="s">
        <v>56</v>
      </c>
      <c r="G7518" s="3">
        <v>11</v>
      </c>
      <c r="H7518" s="3">
        <v>2472</v>
      </c>
      <c r="I7518" s="10" t="str">
        <f t="shared" si="117"/>
        <v>08311</v>
      </c>
    </row>
    <row r="7519" spans="1:9">
      <c r="A7519" s="66"/>
      <c r="C7519" s="66">
        <v>8311</v>
      </c>
      <c r="D7519" s="2" t="s">
        <v>57</v>
      </c>
      <c r="E7519" s="21" t="s">
        <v>1152</v>
      </c>
      <c r="F7519" s="69" t="s">
        <v>58</v>
      </c>
      <c r="G7519" s="3">
        <v>4</v>
      </c>
      <c r="H7519" s="3">
        <v>656</v>
      </c>
      <c r="I7519" s="10" t="str">
        <f t="shared" si="117"/>
        <v>08311</v>
      </c>
    </row>
    <row r="7520" spans="1:9">
      <c r="A7520" s="66"/>
      <c r="C7520" s="66">
        <v>8311</v>
      </c>
      <c r="D7520" s="2" t="s">
        <v>59</v>
      </c>
      <c r="E7520" s="21" t="s">
        <v>1152</v>
      </c>
      <c r="F7520" s="69" t="s">
        <v>60</v>
      </c>
      <c r="G7520" s="3">
        <v>9</v>
      </c>
      <c r="H7520" s="3">
        <v>896</v>
      </c>
      <c r="I7520" s="10" t="str">
        <f t="shared" si="117"/>
        <v>08311</v>
      </c>
    </row>
    <row r="7521" spans="1:9">
      <c r="A7521" s="66"/>
      <c r="C7521" s="66">
        <v>8311</v>
      </c>
      <c r="D7521" s="2" t="s">
        <v>61</v>
      </c>
      <c r="E7521" s="20" t="s">
        <v>1151</v>
      </c>
      <c r="F7521" s="69" t="s">
        <v>62</v>
      </c>
      <c r="G7521" s="3"/>
      <c r="H7521" s="3"/>
      <c r="I7521" s="10" t="str">
        <f t="shared" si="117"/>
        <v>08311</v>
      </c>
    </row>
    <row r="7522" spans="1:9">
      <c r="A7522" s="66"/>
      <c r="C7522" s="66">
        <v>8311</v>
      </c>
      <c r="D7522" s="2" t="s">
        <v>63</v>
      </c>
      <c r="E7522" s="20" t="s">
        <v>1151</v>
      </c>
      <c r="F7522" s="69" t="s">
        <v>64</v>
      </c>
      <c r="G7522" s="3"/>
      <c r="H7522" s="3"/>
      <c r="I7522" s="10" t="str">
        <f t="shared" si="117"/>
        <v>08311</v>
      </c>
    </row>
    <row r="7523" spans="1:9">
      <c r="A7523" s="66"/>
      <c r="C7523" s="66">
        <v>8311</v>
      </c>
      <c r="D7523" s="2" t="s">
        <v>65</v>
      </c>
      <c r="E7523" s="19" t="s">
        <v>1150</v>
      </c>
      <c r="F7523" s="69" t="s">
        <v>66</v>
      </c>
      <c r="G7523" s="3"/>
      <c r="H7523" s="3"/>
      <c r="I7523" s="10" t="str">
        <f t="shared" si="117"/>
        <v>08311</v>
      </c>
    </row>
    <row r="7524" spans="1:9">
      <c r="A7524" s="66"/>
      <c r="C7524" s="66">
        <v>8311</v>
      </c>
      <c r="D7524" s="2" t="s">
        <v>67</v>
      </c>
      <c r="E7524" s="22" t="s">
        <v>1153</v>
      </c>
      <c r="F7524" s="69" t="s">
        <v>68</v>
      </c>
      <c r="G7524" s="3">
        <v>9</v>
      </c>
      <c r="H7524" s="3">
        <v>1368</v>
      </c>
      <c r="I7524" s="10" t="str">
        <f t="shared" si="117"/>
        <v>08311</v>
      </c>
    </row>
    <row r="7525" spans="1:9">
      <c r="A7525" s="66"/>
      <c r="C7525" s="66">
        <v>8311</v>
      </c>
      <c r="D7525" s="2" t="s">
        <v>69</v>
      </c>
      <c r="E7525" s="21" t="s">
        <v>1152</v>
      </c>
      <c r="F7525" s="69" t="s">
        <v>70</v>
      </c>
      <c r="G7525" s="3">
        <v>5</v>
      </c>
      <c r="H7525" s="3">
        <v>519</v>
      </c>
      <c r="I7525" s="10" t="str">
        <f t="shared" si="117"/>
        <v>08311</v>
      </c>
    </row>
    <row r="7526" spans="1:9">
      <c r="A7526" s="66"/>
      <c r="C7526" s="66">
        <v>8311</v>
      </c>
      <c r="E7526" s="71"/>
      <c r="F7526" s="69" t="s">
        <v>71</v>
      </c>
      <c r="G7526" s="3">
        <v>82</v>
      </c>
      <c r="H7526" s="3">
        <v>10907</v>
      </c>
      <c r="I7526" s="10" t="str">
        <f t="shared" si="117"/>
        <v>08311</v>
      </c>
    </row>
    <row r="7527" spans="1:9">
      <c r="A7527" s="65" t="s">
        <v>539</v>
      </c>
      <c r="B7527" s="2" t="s">
        <v>540</v>
      </c>
      <c r="C7527" s="65">
        <v>8315</v>
      </c>
      <c r="D7527" s="2" t="s">
        <v>9</v>
      </c>
      <c r="E7527" s="14" t="s">
        <v>1144</v>
      </c>
      <c r="F7527" s="69" t="s">
        <v>10</v>
      </c>
      <c r="G7527" s="3">
        <v>7</v>
      </c>
      <c r="H7527" s="3">
        <v>230</v>
      </c>
      <c r="I7527" s="10" t="str">
        <f t="shared" si="117"/>
        <v>08315</v>
      </c>
    </row>
    <row r="7528" spans="1:9">
      <c r="A7528" s="66"/>
      <c r="C7528" s="66">
        <v>8315</v>
      </c>
      <c r="D7528" s="2" t="s">
        <v>11</v>
      </c>
      <c r="E7528" s="14" t="s">
        <v>1144</v>
      </c>
      <c r="F7528" s="69" t="s">
        <v>12</v>
      </c>
      <c r="G7528" s="3"/>
      <c r="H7528" s="3"/>
      <c r="I7528" s="10" t="str">
        <f t="shared" si="117"/>
        <v>08315</v>
      </c>
    </row>
    <row r="7529" spans="1:9">
      <c r="A7529" s="66"/>
      <c r="C7529" s="66">
        <v>8315</v>
      </c>
      <c r="D7529" s="2" t="s">
        <v>13</v>
      </c>
      <c r="E7529" s="14" t="s">
        <v>1144</v>
      </c>
      <c r="F7529" s="69" t="s">
        <v>14</v>
      </c>
      <c r="G7529" s="3"/>
      <c r="H7529" s="3"/>
      <c r="I7529" s="10" t="str">
        <f t="shared" si="117"/>
        <v>08315</v>
      </c>
    </row>
    <row r="7530" spans="1:9">
      <c r="A7530" s="66"/>
      <c r="C7530" s="66">
        <v>8315</v>
      </c>
      <c r="D7530" s="2" t="s">
        <v>15</v>
      </c>
      <c r="E7530" s="15" t="s">
        <v>1145</v>
      </c>
      <c r="F7530" s="69" t="s">
        <v>16</v>
      </c>
      <c r="G7530" s="3"/>
      <c r="H7530" s="3"/>
      <c r="I7530" s="10" t="str">
        <f t="shared" si="117"/>
        <v>08315</v>
      </c>
    </row>
    <row r="7531" spans="1:9">
      <c r="A7531" s="66"/>
      <c r="C7531" s="66">
        <v>8315</v>
      </c>
      <c r="D7531" s="2" t="s">
        <v>17</v>
      </c>
      <c r="E7531" s="14" t="s">
        <v>1144</v>
      </c>
      <c r="F7531" s="69" t="s">
        <v>18</v>
      </c>
      <c r="G7531" s="3">
        <v>7</v>
      </c>
      <c r="H7531" s="3">
        <v>230</v>
      </c>
      <c r="I7531" s="10" t="str">
        <f t="shared" si="117"/>
        <v>08315</v>
      </c>
    </row>
    <row r="7532" spans="1:9">
      <c r="A7532" s="66"/>
      <c r="C7532" s="66">
        <v>8315</v>
      </c>
      <c r="D7532" s="2" t="s">
        <v>19</v>
      </c>
      <c r="E7532" s="14" t="s">
        <v>1144</v>
      </c>
      <c r="F7532" s="69" t="s">
        <v>20</v>
      </c>
      <c r="G7532" s="3"/>
      <c r="H7532" s="3"/>
      <c r="I7532" s="10" t="str">
        <f t="shared" si="117"/>
        <v>08315</v>
      </c>
    </row>
    <row r="7533" spans="1:9">
      <c r="A7533" s="66"/>
      <c r="C7533" s="66">
        <v>8315</v>
      </c>
      <c r="D7533" s="2" t="s">
        <v>21</v>
      </c>
      <c r="E7533" s="4"/>
      <c r="F7533" s="69" t="s">
        <v>22</v>
      </c>
      <c r="G7533" s="3">
        <v>174</v>
      </c>
      <c r="H7533" s="3">
        <v>21495</v>
      </c>
      <c r="I7533" s="10" t="str">
        <f t="shared" si="117"/>
        <v>08315</v>
      </c>
    </row>
    <row r="7534" spans="1:9">
      <c r="A7534" s="66"/>
      <c r="C7534" s="66">
        <v>8315</v>
      </c>
      <c r="D7534" s="2" t="s">
        <v>23</v>
      </c>
      <c r="E7534" s="17" t="s">
        <v>1147</v>
      </c>
      <c r="F7534" s="69" t="s">
        <v>24</v>
      </c>
      <c r="G7534" s="3">
        <v>18</v>
      </c>
      <c r="H7534" s="3">
        <v>1582</v>
      </c>
      <c r="I7534" s="10" t="str">
        <f t="shared" si="117"/>
        <v>08315</v>
      </c>
    </row>
    <row r="7535" spans="1:9">
      <c r="A7535" s="66"/>
      <c r="C7535" s="66">
        <v>8315</v>
      </c>
      <c r="D7535" s="2" t="s">
        <v>25</v>
      </c>
      <c r="E7535" s="17" t="s">
        <v>1147</v>
      </c>
      <c r="F7535" s="69" t="s">
        <v>26</v>
      </c>
      <c r="G7535" s="3">
        <v>3</v>
      </c>
      <c r="H7535" s="3"/>
      <c r="I7535" s="10" t="str">
        <f t="shared" si="117"/>
        <v>08315</v>
      </c>
    </row>
    <row r="7536" spans="1:9">
      <c r="A7536" s="66"/>
      <c r="C7536" s="66">
        <v>8315</v>
      </c>
      <c r="D7536" s="2" t="s">
        <v>27</v>
      </c>
      <c r="E7536" s="17" t="s">
        <v>1147</v>
      </c>
      <c r="F7536" s="69" t="s">
        <v>28</v>
      </c>
      <c r="G7536" s="3"/>
      <c r="H7536" s="3"/>
      <c r="I7536" s="10" t="str">
        <f t="shared" si="117"/>
        <v>08315</v>
      </c>
    </row>
    <row r="7537" spans="1:9">
      <c r="A7537" s="66"/>
      <c r="C7537" s="66">
        <v>8315</v>
      </c>
      <c r="D7537" s="2" t="s">
        <v>29</v>
      </c>
      <c r="E7537" s="18" t="s">
        <v>1148</v>
      </c>
      <c r="F7537" s="69" t="s">
        <v>30</v>
      </c>
      <c r="G7537" s="3">
        <v>2</v>
      </c>
      <c r="H7537" s="3"/>
      <c r="I7537" s="10" t="str">
        <f t="shared" si="117"/>
        <v>08315</v>
      </c>
    </row>
    <row r="7538" spans="1:9">
      <c r="A7538" s="66"/>
      <c r="C7538" s="66">
        <v>8315</v>
      </c>
      <c r="D7538" s="2" t="s">
        <v>31</v>
      </c>
      <c r="E7538" s="18" t="s">
        <v>1148</v>
      </c>
      <c r="F7538" s="69" t="s">
        <v>32</v>
      </c>
      <c r="G7538" s="3">
        <v>1</v>
      </c>
      <c r="H7538" s="3"/>
      <c r="I7538" s="10" t="str">
        <f t="shared" si="117"/>
        <v>08315</v>
      </c>
    </row>
    <row r="7539" spans="1:9">
      <c r="A7539" s="66"/>
      <c r="C7539" s="66">
        <v>8315</v>
      </c>
      <c r="D7539" s="2" t="s">
        <v>33</v>
      </c>
      <c r="E7539" s="18" t="s">
        <v>1148</v>
      </c>
      <c r="F7539" s="69" t="s">
        <v>34</v>
      </c>
      <c r="G7539" s="3"/>
      <c r="H7539" s="3"/>
      <c r="I7539" s="10" t="str">
        <f t="shared" si="117"/>
        <v>08315</v>
      </c>
    </row>
    <row r="7540" spans="1:9">
      <c r="A7540" s="66"/>
      <c r="C7540" s="66">
        <v>8315</v>
      </c>
      <c r="D7540" s="2" t="s">
        <v>35</v>
      </c>
      <c r="E7540" s="19" t="s">
        <v>1150</v>
      </c>
      <c r="F7540" s="69" t="s">
        <v>36</v>
      </c>
      <c r="G7540" s="3">
        <v>5</v>
      </c>
      <c r="H7540" s="3"/>
      <c r="I7540" s="10" t="str">
        <f t="shared" si="117"/>
        <v>08315</v>
      </c>
    </row>
    <row r="7541" spans="1:9">
      <c r="A7541" s="66"/>
      <c r="C7541" s="66">
        <v>8315</v>
      </c>
      <c r="D7541" s="2" t="s">
        <v>37</v>
      </c>
      <c r="E7541" s="23" t="s">
        <v>1149</v>
      </c>
      <c r="F7541" s="69" t="s">
        <v>38</v>
      </c>
      <c r="G7541" s="3">
        <v>3</v>
      </c>
      <c r="H7541" s="3">
        <v>337</v>
      </c>
      <c r="I7541" s="10" t="str">
        <f t="shared" si="117"/>
        <v>08315</v>
      </c>
    </row>
    <row r="7542" spans="1:9">
      <c r="A7542" s="66"/>
      <c r="C7542" s="66">
        <v>8315</v>
      </c>
      <c r="D7542" s="2" t="s">
        <v>39</v>
      </c>
      <c r="E7542" s="23" t="s">
        <v>1149</v>
      </c>
      <c r="F7542" s="69" t="s">
        <v>40</v>
      </c>
      <c r="G7542" s="3">
        <v>1</v>
      </c>
      <c r="H7542" s="3"/>
      <c r="I7542" s="10" t="str">
        <f t="shared" si="117"/>
        <v>08315</v>
      </c>
    </row>
    <row r="7543" spans="1:9">
      <c r="A7543" s="66"/>
      <c r="C7543" s="66">
        <v>8315</v>
      </c>
      <c r="D7543" s="2" t="s">
        <v>41</v>
      </c>
      <c r="E7543" s="16" t="s">
        <v>1146</v>
      </c>
      <c r="F7543" s="69" t="s">
        <v>42</v>
      </c>
      <c r="G7543" s="3"/>
      <c r="H7543" s="3"/>
      <c r="I7543" s="10" t="str">
        <f t="shared" si="117"/>
        <v>08315</v>
      </c>
    </row>
    <row r="7544" spans="1:9">
      <c r="A7544" s="66"/>
      <c r="C7544" s="66">
        <v>8315</v>
      </c>
      <c r="D7544" s="2" t="s">
        <v>43</v>
      </c>
      <c r="E7544" s="16" t="s">
        <v>1146</v>
      </c>
      <c r="F7544" s="69" t="s">
        <v>44</v>
      </c>
      <c r="G7544" s="3">
        <v>4</v>
      </c>
      <c r="H7544" s="3">
        <v>286</v>
      </c>
      <c r="I7544" s="10" t="str">
        <f t="shared" si="117"/>
        <v>08315</v>
      </c>
    </row>
    <row r="7545" spans="1:9">
      <c r="A7545" s="66"/>
      <c r="C7545" s="66">
        <v>8315</v>
      </c>
      <c r="D7545" s="2" t="s">
        <v>45</v>
      </c>
      <c r="E7545" s="16" t="s">
        <v>1146</v>
      </c>
      <c r="F7545" s="69" t="s">
        <v>46</v>
      </c>
      <c r="G7545" s="3">
        <v>2</v>
      </c>
      <c r="H7545" s="3"/>
      <c r="I7545" s="10" t="str">
        <f t="shared" si="117"/>
        <v>08315</v>
      </c>
    </row>
    <row r="7546" spans="1:9">
      <c r="A7546" s="66"/>
      <c r="C7546" s="66">
        <v>8315</v>
      </c>
      <c r="D7546" s="2" t="s">
        <v>47</v>
      </c>
      <c r="E7546" s="16" t="s">
        <v>1146</v>
      </c>
      <c r="F7546" s="69" t="s">
        <v>48</v>
      </c>
      <c r="G7546" s="3">
        <v>16</v>
      </c>
      <c r="H7546" s="3">
        <v>2803</v>
      </c>
      <c r="I7546" s="10" t="str">
        <f t="shared" si="117"/>
        <v>08315</v>
      </c>
    </row>
    <row r="7547" spans="1:9">
      <c r="A7547" s="66"/>
      <c r="C7547" s="66">
        <v>8315</v>
      </c>
      <c r="D7547" s="2" t="s">
        <v>49</v>
      </c>
      <c r="E7547" s="14" t="s">
        <v>1144</v>
      </c>
      <c r="F7547" s="69" t="s">
        <v>50</v>
      </c>
      <c r="G7547" s="3">
        <v>14</v>
      </c>
      <c r="H7547" s="3">
        <v>1341</v>
      </c>
      <c r="I7547" s="10" t="str">
        <f t="shared" si="117"/>
        <v>08315</v>
      </c>
    </row>
    <row r="7548" spans="1:9">
      <c r="A7548" s="66"/>
      <c r="C7548" s="66">
        <v>8315</v>
      </c>
      <c r="D7548" s="2" t="s">
        <v>51</v>
      </c>
      <c r="E7548" s="15" t="s">
        <v>1145</v>
      </c>
      <c r="F7548" s="69" t="s">
        <v>52</v>
      </c>
      <c r="G7548" s="3"/>
      <c r="H7548" s="3"/>
      <c r="I7548" s="10" t="str">
        <f t="shared" si="117"/>
        <v>08315</v>
      </c>
    </row>
    <row r="7549" spans="1:9">
      <c r="A7549" s="66"/>
      <c r="C7549" s="66">
        <v>8315</v>
      </c>
      <c r="D7549" s="2" t="s">
        <v>53</v>
      </c>
      <c r="E7549" s="15" t="s">
        <v>1145</v>
      </c>
      <c r="F7549" s="69" t="s">
        <v>54</v>
      </c>
      <c r="G7549" s="3">
        <v>25</v>
      </c>
      <c r="H7549" s="3">
        <v>2682</v>
      </c>
      <c r="I7549" s="10" t="str">
        <f t="shared" si="117"/>
        <v>08315</v>
      </c>
    </row>
    <row r="7550" spans="1:9">
      <c r="A7550" s="66"/>
      <c r="C7550" s="66">
        <v>8315</v>
      </c>
      <c r="D7550" s="2" t="s">
        <v>55</v>
      </c>
      <c r="E7550" s="21" t="s">
        <v>1152</v>
      </c>
      <c r="F7550" s="69" t="s">
        <v>56</v>
      </c>
      <c r="G7550" s="3">
        <v>16</v>
      </c>
      <c r="H7550" s="3">
        <v>2533</v>
      </c>
      <c r="I7550" s="10" t="str">
        <f t="shared" si="117"/>
        <v>08315</v>
      </c>
    </row>
    <row r="7551" spans="1:9">
      <c r="A7551" s="66"/>
      <c r="C7551" s="66">
        <v>8315</v>
      </c>
      <c r="D7551" s="2" t="s">
        <v>57</v>
      </c>
      <c r="E7551" s="21" t="s">
        <v>1152</v>
      </c>
      <c r="F7551" s="69" t="s">
        <v>58</v>
      </c>
      <c r="G7551" s="3">
        <v>8</v>
      </c>
      <c r="H7551" s="3">
        <v>445</v>
      </c>
      <c r="I7551" s="10" t="str">
        <f t="shared" si="117"/>
        <v>08315</v>
      </c>
    </row>
    <row r="7552" spans="1:9">
      <c r="A7552" s="66"/>
      <c r="C7552" s="66">
        <v>8315</v>
      </c>
      <c r="D7552" s="2" t="s">
        <v>59</v>
      </c>
      <c r="E7552" s="21" t="s">
        <v>1152</v>
      </c>
      <c r="F7552" s="69" t="s">
        <v>60</v>
      </c>
      <c r="G7552" s="3">
        <v>30</v>
      </c>
      <c r="H7552" s="3">
        <v>4843</v>
      </c>
      <c r="I7552" s="10" t="str">
        <f t="shared" si="117"/>
        <v>08315</v>
      </c>
    </row>
    <row r="7553" spans="1:9">
      <c r="A7553" s="66"/>
      <c r="C7553" s="66">
        <v>8315</v>
      </c>
      <c r="D7553" s="2" t="s">
        <v>61</v>
      </c>
      <c r="E7553" s="20" t="s">
        <v>1151</v>
      </c>
      <c r="F7553" s="69" t="s">
        <v>62</v>
      </c>
      <c r="G7553" s="3">
        <v>5</v>
      </c>
      <c r="H7553" s="3"/>
      <c r="I7553" s="10" t="str">
        <f t="shared" si="117"/>
        <v>08315</v>
      </c>
    </row>
    <row r="7554" spans="1:9">
      <c r="A7554" s="66"/>
      <c r="C7554" s="66">
        <v>8315</v>
      </c>
      <c r="D7554" s="2" t="s">
        <v>63</v>
      </c>
      <c r="E7554" s="20" t="s">
        <v>1151</v>
      </c>
      <c r="F7554" s="69" t="s">
        <v>64</v>
      </c>
      <c r="G7554" s="3">
        <v>2</v>
      </c>
      <c r="H7554" s="3"/>
      <c r="I7554" s="10" t="str">
        <f t="shared" si="117"/>
        <v>08315</v>
      </c>
    </row>
    <row r="7555" spans="1:9">
      <c r="A7555" s="66"/>
      <c r="C7555" s="66">
        <v>8315</v>
      </c>
      <c r="D7555" s="2" t="s">
        <v>65</v>
      </c>
      <c r="E7555" s="19" t="s">
        <v>1150</v>
      </c>
      <c r="F7555" s="69" t="s">
        <v>66</v>
      </c>
      <c r="G7555" s="3">
        <v>4</v>
      </c>
      <c r="H7555" s="3">
        <v>283</v>
      </c>
      <c r="I7555" s="10" t="str">
        <f t="shared" si="117"/>
        <v>08315</v>
      </c>
    </row>
    <row r="7556" spans="1:9">
      <c r="A7556" s="66"/>
      <c r="C7556" s="66">
        <v>8315</v>
      </c>
      <c r="D7556" s="2" t="s">
        <v>67</v>
      </c>
      <c r="E7556" s="22" t="s">
        <v>1153</v>
      </c>
      <c r="F7556" s="69" t="s">
        <v>68</v>
      </c>
      <c r="G7556" s="3">
        <v>10</v>
      </c>
      <c r="H7556" s="3">
        <v>620</v>
      </c>
      <c r="I7556" s="10" t="str">
        <f t="shared" si="117"/>
        <v>08315</v>
      </c>
    </row>
    <row r="7557" spans="1:9">
      <c r="A7557" s="66"/>
      <c r="C7557" s="66">
        <v>8315</v>
      </c>
      <c r="D7557" s="2" t="s">
        <v>69</v>
      </c>
      <c r="E7557" s="21" t="s">
        <v>1152</v>
      </c>
      <c r="F7557" s="69" t="s">
        <v>70</v>
      </c>
      <c r="G7557" s="3">
        <v>5</v>
      </c>
      <c r="H7557" s="3">
        <v>76</v>
      </c>
      <c r="I7557" s="10" t="str">
        <f t="shared" si="117"/>
        <v>08315</v>
      </c>
    </row>
    <row r="7558" spans="1:9">
      <c r="A7558" s="66"/>
      <c r="C7558" s="66">
        <v>8315</v>
      </c>
      <c r="E7558" s="71"/>
      <c r="F7558" s="69" t="s">
        <v>71</v>
      </c>
      <c r="G7558" s="3">
        <v>181</v>
      </c>
      <c r="H7558" s="3">
        <v>21725</v>
      </c>
      <c r="I7558" s="10" t="str">
        <f t="shared" si="117"/>
        <v>08315</v>
      </c>
    </row>
    <row r="7559" spans="1:9">
      <c r="A7559" s="65" t="s">
        <v>541</v>
      </c>
      <c r="B7559" s="2" t="s">
        <v>542</v>
      </c>
      <c r="C7559" s="65">
        <v>8316</v>
      </c>
      <c r="D7559" s="2" t="s">
        <v>9</v>
      </c>
      <c r="E7559" s="14" t="s">
        <v>1144</v>
      </c>
      <c r="F7559" s="69" t="s">
        <v>10</v>
      </c>
      <c r="G7559" s="3">
        <v>2</v>
      </c>
      <c r="H7559" s="3"/>
      <c r="I7559" s="10" t="str">
        <f t="shared" si="117"/>
        <v>08316</v>
      </c>
    </row>
    <row r="7560" spans="1:9">
      <c r="A7560" s="66"/>
      <c r="C7560" s="66">
        <v>8316</v>
      </c>
      <c r="D7560" s="2" t="s">
        <v>11</v>
      </c>
      <c r="E7560" s="14" t="s">
        <v>1144</v>
      </c>
      <c r="F7560" s="69" t="s">
        <v>12</v>
      </c>
      <c r="G7560" s="3"/>
      <c r="H7560" s="3"/>
      <c r="I7560" s="10" t="str">
        <f t="shared" si="117"/>
        <v>08316</v>
      </c>
    </row>
    <row r="7561" spans="1:9">
      <c r="A7561" s="66"/>
      <c r="C7561" s="66">
        <v>8316</v>
      </c>
      <c r="D7561" s="2" t="s">
        <v>13</v>
      </c>
      <c r="E7561" s="14" t="s">
        <v>1144</v>
      </c>
      <c r="F7561" s="69" t="s">
        <v>14</v>
      </c>
      <c r="G7561" s="3"/>
      <c r="H7561" s="3"/>
      <c r="I7561" s="10" t="str">
        <f t="shared" ref="I7561:I7624" si="118">IF(A7561="",I7560,A7561)</f>
        <v>08316</v>
      </c>
    </row>
    <row r="7562" spans="1:9">
      <c r="A7562" s="66"/>
      <c r="C7562" s="66">
        <v>8316</v>
      </c>
      <c r="D7562" s="2" t="s">
        <v>15</v>
      </c>
      <c r="E7562" s="15" t="s">
        <v>1145</v>
      </c>
      <c r="F7562" s="69" t="s">
        <v>16</v>
      </c>
      <c r="G7562" s="3"/>
      <c r="H7562" s="3"/>
      <c r="I7562" s="10" t="str">
        <f t="shared" si="118"/>
        <v>08316</v>
      </c>
    </row>
    <row r="7563" spans="1:9">
      <c r="A7563" s="66"/>
      <c r="C7563" s="66">
        <v>8316</v>
      </c>
      <c r="D7563" s="2" t="s">
        <v>17</v>
      </c>
      <c r="E7563" s="14" t="s">
        <v>1144</v>
      </c>
      <c r="F7563" s="69" t="s">
        <v>18</v>
      </c>
      <c r="G7563" s="3">
        <v>2</v>
      </c>
      <c r="H7563" s="3"/>
      <c r="I7563" s="10" t="str">
        <f t="shared" si="118"/>
        <v>08316</v>
      </c>
    </row>
    <row r="7564" spans="1:9">
      <c r="A7564" s="66"/>
      <c r="C7564" s="66">
        <v>8316</v>
      </c>
      <c r="D7564" s="2" t="s">
        <v>19</v>
      </c>
      <c r="E7564" s="14" t="s">
        <v>1144</v>
      </c>
      <c r="F7564" s="69" t="s">
        <v>20</v>
      </c>
      <c r="G7564" s="3"/>
      <c r="H7564" s="3"/>
      <c r="I7564" s="10" t="str">
        <f t="shared" si="118"/>
        <v>08316</v>
      </c>
    </row>
    <row r="7565" spans="1:9">
      <c r="A7565" s="66"/>
      <c r="C7565" s="66">
        <v>8316</v>
      </c>
      <c r="D7565" s="2" t="s">
        <v>21</v>
      </c>
      <c r="E7565" s="4"/>
      <c r="F7565" s="69" t="s">
        <v>22</v>
      </c>
      <c r="G7565" s="3">
        <v>148</v>
      </c>
      <c r="H7565" s="3"/>
      <c r="I7565" s="10" t="str">
        <f t="shared" si="118"/>
        <v>08316</v>
      </c>
    </row>
    <row r="7566" spans="1:9">
      <c r="A7566" s="66"/>
      <c r="C7566" s="66">
        <v>8316</v>
      </c>
      <c r="D7566" s="2" t="s">
        <v>23</v>
      </c>
      <c r="E7566" s="17" t="s">
        <v>1147</v>
      </c>
      <c r="F7566" s="69" t="s">
        <v>24</v>
      </c>
      <c r="G7566" s="3">
        <v>17</v>
      </c>
      <c r="H7566" s="3">
        <v>927</v>
      </c>
      <c r="I7566" s="10" t="str">
        <f t="shared" si="118"/>
        <v>08316</v>
      </c>
    </row>
    <row r="7567" spans="1:9">
      <c r="A7567" s="66"/>
      <c r="C7567" s="66">
        <v>8316</v>
      </c>
      <c r="D7567" s="2" t="s">
        <v>25</v>
      </c>
      <c r="E7567" s="17" t="s">
        <v>1147</v>
      </c>
      <c r="F7567" s="69" t="s">
        <v>26</v>
      </c>
      <c r="G7567" s="3">
        <v>1</v>
      </c>
      <c r="H7567" s="3"/>
      <c r="I7567" s="10" t="str">
        <f t="shared" si="118"/>
        <v>08316</v>
      </c>
    </row>
    <row r="7568" spans="1:9">
      <c r="A7568" s="66"/>
      <c r="C7568" s="66">
        <v>8316</v>
      </c>
      <c r="D7568" s="2" t="s">
        <v>27</v>
      </c>
      <c r="E7568" s="17" t="s">
        <v>1147</v>
      </c>
      <c r="F7568" s="69" t="s">
        <v>28</v>
      </c>
      <c r="G7568" s="3"/>
      <c r="H7568" s="3"/>
      <c r="I7568" s="10" t="str">
        <f t="shared" si="118"/>
        <v>08316</v>
      </c>
    </row>
    <row r="7569" spans="1:9">
      <c r="A7569" s="66"/>
      <c r="C7569" s="66">
        <v>8316</v>
      </c>
      <c r="D7569" s="2" t="s">
        <v>29</v>
      </c>
      <c r="E7569" s="18" t="s">
        <v>1148</v>
      </c>
      <c r="F7569" s="69" t="s">
        <v>30</v>
      </c>
      <c r="G7569" s="3">
        <v>3</v>
      </c>
      <c r="H7569" s="3"/>
      <c r="I7569" s="10" t="str">
        <f t="shared" si="118"/>
        <v>08316</v>
      </c>
    </row>
    <row r="7570" spans="1:9">
      <c r="A7570" s="66"/>
      <c r="C7570" s="66">
        <v>8316</v>
      </c>
      <c r="D7570" s="2" t="s">
        <v>31</v>
      </c>
      <c r="E7570" s="18" t="s">
        <v>1148</v>
      </c>
      <c r="F7570" s="69" t="s">
        <v>32</v>
      </c>
      <c r="G7570" s="3"/>
      <c r="H7570" s="3"/>
      <c r="I7570" s="10" t="str">
        <f t="shared" si="118"/>
        <v>08316</v>
      </c>
    </row>
    <row r="7571" spans="1:9">
      <c r="A7571" s="66"/>
      <c r="C7571" s="66">
        <v>8316</v>
      </c>
      <c r="D7571" s="2" t="s">
        <v>33</v>
      </c>
      <c r="E7571" s="18" t="s">
        <v>1148</v>
      </c>
      <c r="F7571" s="69" t="s">
        <v>34</v>
      </c>
      <c r="G7571" s="3"/>
      <c r="H7571" s="3"/>
      <c r="I7571" s="10" t="str">
        <f t="shared" si="118"/>
        <v>08316</v>
      </c>
    </row>
    <row r="7572" spans="1:9">
      <c r="A7572" s="66"/>
      <c r="C7572" s="66">
        <v>8316</v>
      </c>
      <c r="D7572" s="2" t="s">
        <v>35</v>
      </c>
      <c r="E7572" s="19" t="s">
        <v>1150</v>
      </c>
      <c r="F7572" s="69" t="s">
        <v>36</v>
      </c>
      <c r="G7572" s="3">
        <v>6</v>
      </c>
      <c r="H7572" s="3">
        <v>182</v>
      </c>
      <c r="I7572" s="10" t="str">
        <f t="shared" si="118"/>
        <v>08316</v>
      </c>
    </row>
    <row r="7573" spans="1:9">
      <c r="A7573" s="66"/>
      <c r="C7573" s="66">
        <v>8316</v>
      </c>
      <c r="D7573" s="2" t="s">
        <v>37</v>
      </c>
      <c r="E7573" s="23" t="s">
        <v>1149</v>
      </c>
      <c r="F7573" s="69" t="s">
        <v>38</v>
      </c>
      <c r="G7573" s="3">
        <v>4</v>
      </c>
      <c r="H7573" s="3">
        <v>781</v>
      </c>
      <c r="I7573" s="10" t="str">
        <f t="shared" si="118"/>
        <v>08316</v>
      </c>
    </row>
    <row r="7574" spans="1:9">
      <c r="A7574" s="66"/>
      <c r="C7574" s="66">
        <v>8316</v>
      </c>
      <c r="D7574" s="2" t="s">
        <v>39</v>
      </c>
      <c r="E7574" s="23" t="s">
        <v>1149</v>
      </c>
      <c r="F7574" s="69" t="s">
        <v>40</v>
      </c>
      <c r="G7574" s="3">
        <v>4</v>
      </c>
      <c r="H7574" s="3">
        <v>158</v>
      </c>
      <c r="I7574" s="10" t="str">
        <f t="shared" si="118"/>
        <v>08316</v>
      </c>
    </row>
    <row r="7575" spans="1:9">
      <c r="A7575" s="66"/>
      <c r="C7575" s="66">
        <v>8316</v>
      </c>
      <c r="D7575" s="2" t="s">
        <v>41</v>
      </c>
      <c r="E7575" s="16" t="s">
        <v>1146</v>
      </c>
      <c r="F7575" s="69" t="s">
        <v>42</v>
      </c>
      <c r="G7575" s="3"/>
      <c r="H7575" s="3"/>
      <c r="I7575" s="10" t="str">
        <f t="shared" si="118"/>
        <v>08316</v>
      </c>
    </row>
    <row r="7576" spans="1:9">
      <c r="A7576" s="66"/>
      <c r="C7576" s="66">
        <v>8316</v>
      </c>
      <c r="D7576" s="2" t="s">
        <v>43</v>
      </c>
      <c r="E7576" s="16" t="s">
        <v>1146</v>
      </c>
      <c r="F7576" s="69" t="s">
        <v>44</v>
      </c>
      <c r="G7576" s="3">
        <v>2</v>
      </c>
      <c r="H7576" s="3"/>
      <c r="I7576" s="10" t="str">
        <f t="shared" si="118"/>
        <v>08316</v>
      </c>
    </row>
    <row r="7577" spans="1:9">
      <c r="A7577" s="66"/>
      <c r="C7577" s="66">
        <v>8316</v>
      </c>
      <c r="D7577" s="2" t="s">
        <v>45</v>
      </c>
      <c r="E7577" s="16" t="s">
        <v>1146</v>
      </c>
      <c r="F7577" s="69" t="s">
        <v>46</v>
      </c>
      <c r="G7577" s="3"/>
      <c r="H7577" s="3"/>
      <c r="I7577" s="10" t="str">
        <f t="shared" si="118"/>
        <v>08316</v>
      </c>
    </row>
    <row r="7578" spans="1:9">
      <c r="A7578" s="66"/>
      <c r="C7578" s="66">
        <v>8316</v>
      </c>
      <c r="D7578" s="2" t="s">
        <v>47</v>
      </c>
      <c r="E7578" s="16" t="s">
        <v>1146</v>
      </c>
      <c r="F7578" s="69" t="s">
        <v>48</v>
      </c>
      <c r="G7578" s="3">
        <v>10</v>
      </c>
      <c r="H7578" s="3"/>
      <c r="I7578" s="10" t="str">
        <f t="shared" si="118"/>
        <v>08316</v>
      </c>
    </row>
    <row r="7579" spans="1:9">
      <c r="A7579" s="66"/>
      <c r="C7579" s="66">
        <v>8316</v>
      </c>
      <c r="D7579" s="2" t="s">
        <v>49</v>
      </c>
      <c r="E7579" s="14" t="s">
        <v>1144</v>
      </c>
      <c r="F7579" s="69" t="s">
        <v>50</v>
      </c>
      <c r="G7579" s="3">
        <v>8</v>
      </c>
      <c r="H7579" s="3"/>
      <c r="I7579" s="10" t="str">
        <f t="shared" si="118"/>
        <v>08316</v>
      </c>
    </row>
    <row r="7580" spans="1:9">
      <c r="A7580" s="66"/>
      <c r="C7580" s="66">
        <v>8316</v>
      </c>
      <c r="D7580" s="2" t="s">
        <v>51</v>
      </c>
      <c r="E7580" s="15" t="s">
        <v>1145</v>
      </c>
      <c r="F7580" s="69" t="s">
        <v>52</v>
      </c>
      <c r="G7580" s="3">
        <v>2</v>
      </c>
      <c r="H7580" s="3"/>
      <c r="I7580" s="10" t="str">
        <f t="shared" si="118"/>
        <v>08316</v>
      </c>
    </row>
    <row r="7581" spans="1:9">
      <c r="A7581" s="66"/>
      <c r="C7581" s="66">
        <v>8316</v>
      </c>
      <c r="D7581" s="2" t="s">
        <v>53</v>
      </c>
      <c r="E7581" s="15" t="s">
        <v>1145</v>
      </c>
      <c r="F7581" s="69" t="s">
        <v>54</v>
      </c>
      <c r="G7581" s="3">
        <v>36</v>
      </c>
      <c r="H7581" s="3">
        <v>3188</v>
      </c>
      <c r="I7581" s="10" t="str">
        <f t="shared" si="118"/>
        <v>08316</v>
      </c>
    </row>
    <row r="7582" spans="1:9">
      <c r="A7582" s="66"/>
      <c r="C7582" s="66">
        <v>8316</v>
      </c>
      <c r="D7582" s="2" t="s">
        <v>55</v>
      </c>
      <c r="E7582" s="21" t="s">
        <v>1152</v>
      </c>
      <c r="F7582" s="69" t="s">
        <v>56</v>
      </c>
      <c r="G7582" s="3">
        <v>5</v>
      </c>
      <c r="H7582" s="3"/>
      <c r="I7582" s="10" t="str">
        <f t="shared" si="118"/>
        <v>08316</v>
      </c>
    </row>
    <row r="7583" spans="1:9">
      <c r="A7583" s="66"/>
      <c r="C7583" s="66">
        <v>8316</v>
      </c>
      <c r="D7583" s="2" t="s">
        <v>57</v>
      </c>
      <c r="E7583" s="21" t="s">
        <v>1152</v>
      </c>
      <c r="F7583" s="69" t="s">
        <v>58</v>
      </c>
      <c r="G7583" s="3">
        <v>13</v>
      </c>
      <c r="H7583" s="3">
        <v>4432</v>
      </c>
      <c r="I7583" s="10" t="str">
        <f t="shared" si="118"/>
        <v>08316</v>
      </c>
    </row>
    <row r="7584" spans="1:9">
      <c r="A7584" s="66"/>
      <c r="C7584" s="66">
        <v>8316</v>
      </c>
      <c r="D7584" s="2" t="s">
        <v>59</v>
      </c>
      <c r="E7584" s="21" t="s">
        <v>1152</v>
      </c>
      <c r="F7584" s="69" t="s">
        <v>60</v>
      </c>
      <c r="G7584" s="3">
        <v>14</v>
      </c>
      <c r="H7584" s="3">
        <v>1886</v>
      </c>
      <c r="I7584" s="10" t="str">
        <f t="shared" si="118"/>
        <v>08316</v>
      </c>
    </row>
    <row r="7585" spans="1:9">
      <c r="A7585" s="66"/>
      <c r="C7585" s="66">
        <v>8316</v>
      </c>
      <c r="D7585" s="2" t="s">
        <v>61</v>
      </c>
      <c r="E7585" s="20" t="s">
        <v>1151</v>
      </c>
      <c r="F7585" s="69" t="s">
        <v>62</v>
      </c>
      <c r="G7585" s="3">
        <v>2</v>
      </c>
      <c r="H7585" s="3"/>
      <c r="I7585" s="10" t="str">
        <f t="shared" si="118"/>
        <v>08316</v>
      </c>
    </row>
    <row r="7586" spans="1:9">
      <c r="A7586" s="66"/>
      <c r="C7586" s="66">
        <v>8316</v>
      </c>
      <c r="D7586" s="2" t="s">
        <v>63</v>
      </c>
      <c r="E7586" s="20" t="s">
        <v>1151</v>
      </c>
      <c r="F7586" s="69" t="s">
        <v>64</v>
      </c>
      <c r="G7586" s="3">
        <v>1</v>
      </c>
      <c r="H7586" s="3"/>
      <c r="I7586" s="10" t="str">
        <f t="shared" si="118"/>
        <v>08316</v>
      </c>
    </row>
    <row r="7587" spans="1:9">
      <c r="A7587" s="66"/>
      <c r="C7587" s="66">
        <v>8316</v>
      </c>
      <c r="D7587" s="2" t="s">
        <v>65</v>
      </c>
      <c r="E7587" s="19" t="s">
        <v>1150</v>
      </c>
      <c r="F7587" s="69" t="s">
        <v>66</v>
      </c>
      <c r="G7587" s="3">
        <v>4</v>
      </c>
      <c r="H7587" s="3">
        <v>308</v>
      </c>
      <c r="I7587" s="10" t="str">
        <f t="shared" si="118"/>
        <v>08316</v>
      </c>
    </row>
    <row r="7588" spans="1:9">
      <c r="A7588" s="66"/>
      <c r="C7588" s="66">
        <v>8316</v>
      </c>
      <c r="D7588" s="2" t="s">
        <v>67</v>
      </c>
      <c r="E7588" s="22" t="s">
        <v>1153</v>
      </c>
      <c r="F7588" s="69" t="s">
        <v>68</v>
      </c>
      <c r="G7588" s="3">
        <v>9</v>
      </c>
      <c r="H7588" s="3">
        <v>1083</v>
      </c>
      <c r="I7588" s="10" t="str">
        <f t="shared" si="118"/>
        <v>08316</v>
      </c>
    </row>
    <row r="7589" spans="1:9">
      <c r="A7589" s="66"/>
      <c r="C7589" s="66">
        <v>8316</v>
      </c>
      <c r="D7589" s="2" t="s">
        <v>69</v>
      </c>
      <c r="E7589" s="21" t="s">
        <v>1152</v>
      </c>
      <c r="F7589" s="69" t="s">
        <v>70</v>
      </c>
      <c r="G7589" s="3">
        <v>7</v>
      </c>
      <c r="H7589" s="3">
        <v>331</v>
      </c>
      <c r="I7589" s="10" t="str">
        <f t="shared" si="118"/>
        <v>08316</v>
      </c>
    </row>
    <row r="7590" spans="1:9">
      <c r="A7590" s="66"/>
      <c r="C7590" s="66">
        <v>8316</v>
      </c>
      <c r="E7590" s="71"/>
      <c r="F7590" s="69" t="s">
        <v>71</v>
      </c>
      <c r="G7590" s="3">
        <v>150</v>
      </c>
      <c r="H7590" s="3">
        <v>17111</v>
      </c>
      <c r="I7590" s="10" t="str">
        <f t="shared" si="118"/>
        <v>08316</v>
      </c>
    </row>
    <row r="7591" spans="1:9">
      <c r="A7591" s="65" t="s">
        <v>543</v>
      </c>
      <c r="B7591" s="2" t="s">
        <v>544</v>
      </c>
      <c r="C7591" s="65">
        <v>8317</v>
      </c>
      <c r="D7591" s="2" t="s">
        <v>9</v>
      </c>
      <c r="E7591" s="14" t="s">
        <v>1144</v>
      </c>
      <c r="F7591" s="69" t="s">
        <v>10</v>
      </c>
      <c r="G7591" s="3">
        <v>16</v>
      </c>
      <c r="H7591" s="3">
        <v>452</v>
      </c>
      <c r="I7591" s="10" t="str">
        <f t="shared" si="118"/>
        <v>08317</v>
      </c>
    </row>
    <row r="7592" spans="1:9">
      <c r="A7592" s="66"/>
      <c r="C7592" s="66">
        <v>8317</v>
      </c>
      <c r="D7592" s="2" t="s">
        <v>11</v>
      </c>
      <c r="E7592" s="14" t="s">
        <v>1144</v>
      </c>
      <c r="F7592" s="69" t="s">
        <v>12</v>
      </c>
      <c r="G7592" s="3"/>
      <c r="H7592" s="3"/>
      <c r="I7592" s="10" t="str">
        <f t="shared" si="118"/>
        <v>08317</v>
      </c>
    </row>
    <row r="7593" spans="1:9">
      <c r="A7593" s="66"/>
      <c r="C7593" s="66">
        <v>8317</v>
      </c>
      <c r="D7593" s="2" t="s">
        <v>13</v>
      </c>
      <c r="E7593" s="14" t="s">
        <v>1144</v>
      </c>
      <c r="F7593" s="69" t="s">
        <v>14</v>
      </c>
      <c r="G7593" s="3"/>
      <c r="H7593" s="3"/>
      <c r="I7593" s="10" t="str">
        <f t="shared" si="118"/>
        <v>08317</v>
      </c>
    </row>
    <row r="7594" spans="1:9">
      <c r="A7594" s="66"/>
      <c r="C7594" s="66">
        <v>8317</v>
      </c>
      <c r="D7594" s="2" t="s">
        <v>15</v>
      </c>
      <c r="E7594" s="15" t="s">
        <v>1145</v>
      </c>
      <c r="F7594" s="69" t="s">
        <v>16</v>
      </c>
      <c r="G7594" s="3"/>
      <c r="H7594" s="3"/>
      <c r="I7594" s="10" t="str">
        <f t="shared" si="118"/>
        <v>08317</v>
      </c>
    </row>
    <row r="7595" spans="1:9">
      <c r="A7595" s="66"/>
      <c r="C7595" s="66">
        <v>8317</v>
      </c>
      <c r="D7595" s="2" t="s">
        <v>17</v>
      </c>
      <c r="E7595" s="14" t="s">
        <v>1144</v>
      </c>
      <c r="F7595" s="69" t="s">
        <v>18</v>
      </c>
      <c r="G7595" s="3">
        <v>16</v>
      </c>
      <c r="H7595" s="3">
        <v>452</v>
      </c>
      <c r="I7595" s="10" t="str">
        <f t="shared" si="118"/>
        <v>08317</v>
      </c>
    </row>
    <row r="7596" spans="1:9">
      <c r="A7596" s="66"/>
      <c r="C7596" s="66">
        <v>8317</v>
      </c>
      <c r="D7596" s="2" t="s">
        <v>19</v>
      </c>
      <c r="E7596" s="14" t="s">
        <v>1144</v>
      </c>
      <c r="F7596" s="69" t="s">
        <v>20</v>
      </c>
      <c r="G7596" s="3"/>
      <c r="H7596" s="3"/>
      <c r="I7596" s="10" t="str">
        <f t="shared" si="118"/>
        <v>08317</v>
      </c>
    </row>
    <row r="7597" spans="1:9">
      <c r="A7597" s="66"/>
      <c r="C7597" s="66">
        <v>8317</v>
      </c>
      <c r="D7597" s="2" t="s">
        <v>21</v>
      </c>
      <c r="E7597" s="4"/>
      <c r="F7597" s="69" t="s">
        <v>22</v>
      </c>
      <c r="G7597" s="3">
        <v>416</v>
      </c>
      <c r="H7597" s="3">
        <v>56137</v>
      </c>
      <c r="I7597" s="10" t="str">
        <f t="shared" si="118"/>
        <v>08317</v>
      </c>
    </row>
    <row r="7598" spans="1:9">
      <c r="A7598" s="66"/>
      <c r="C7598" s="66">
        <v>8317</v>
      </c>
      <c r="D7598" s="2" t="s">
        <v>23</v>
      </c>
      <c r="E7598" s="17" t="s">
        <v>1147</v>
      </c>
      <c r="F7598" s="69" t="s">
        <v>24</v>
      </c>
      <c r="G7598" s="3">
        <v>34</v>
      </c>
      <c r="H7598" s="3">
        <v>2359</v>
      </c>
      <c r="I7598" s="10" t="str">
        <f t="shared" si="118"/>
        <v>08317</v>
      </c>
    </row>
    <row r="7599" spans="1:9">
      <c r="A7599" s="66"/>
      <c r="C7599" s="66">
        <v>8317</v>
      </c>
      <c r="D7599" s="2" t="s">
        <v>25</v>
      </c>
      <c r="E7599" s="17" t="s">
        <v>1147</v>
      </c>
      <c r="F7599" s="69" t="s">
        <v>26</v>
      </c>
      <c r="G7599" s="3">
        <v>10</v>
      </c>
      <c r="H7599" s="3">
        <v>610</v>
      </c>
      <c r="I7599" s="10" t="str">
        <f t="shared" si="118"/>
        <v>08317</v>
      </c>
    </row>
    <row r="7600" spans="1:9">
      <c r="A7600" s="66"/>
      <c r="C7600" s="66">
        <v>8317</v>
      </c>
      <c r="D7600" s="2" t="s">
        <v>27</v>
      </c>
      <c r="E7600" s="17" t="s">
        <v>1147</v>
      </c>
      <c r="F7600" s="69" t="s">
        <v>28</v>
      </c>
      <c r="G7600" s="3">
        <v>1</v>
      </c>
      <c r="H7600" s="3"/>
      <c r="I7600" s="10" t="str">
        <f t="shared" si="118"/>
        <v>08317</v>
      </c>
    </row>
    <row r="7601" spans="1:9">
      <c r="A7601" s="66"/>
      <c r="C7601" s="66">
        <v>8317</v>
      </c>
      <c r="D7601" s="2" t="s">
        <v>29</v>
      </c>
      <c r="E7601" s="18" t="s">
        <v>1148</v>
      </c>
      <c r="F7601" s="69" t="s">
        <v>30</v>
      </c>
      <c r="G7601" s="3">
        <v>5</v>
      </c>
      <c r="H7601" s="3">
        <v>434</v>
      </c>
      <c r="I7601" s="10" t="str">
        <f t="shared" si="118"/>
        <v>08317</v>
      </c>
    </row>
    <row r="7602" spans="1:9">
      <c r="A7602" s="66"/>
      <c r="C7602" s="66">
        <v>8317</v>
      </c>
      <c r="D7602" s="2" t="s">
        <v>31</v>
      </c>
      <c r="E7602" s="18" t="s">
        <v>1148</v>
      </c>
      <c r="F7602" s="69" t="s">
        <v>32</v>
      </c>
      <c r="G7602" s="3">
        <v>1</v>
      </c>
      <c r="H7602" s="3"/>
      <c r="I7602" s="10" t="str">
        <f t="shared" si="118"/>
        <v>08317</v>
      </c>
    </row>
    <row r="7603" spans="1:9">
      <c r="A7603" s="66"/>
      <c r="C7603" s="66">
        <v>8317</v>
      </c>
      <c r="D7603" s="2" t="s">
        <v>33</v>
      </c>
      <c r="E7603" s="18" t="s">
        <v>1148</v>
      </c>
      <c r="F7603" s="69" t="s">
        <v>34</v>
      </c>
      <c r="G7603" s="3"/>
      <c r="H7603" s="3"/>
      <c r="I7603" s="10" t="str">
        <f t="shared" si="118"/>
        <v>08317</v>
      </c>
    </row>
    <row r="7604" spans="1:9">
      <c r="A7604" s="66"/>
      <c r="C7604" s="66">
        <v>8317</v>
      </c>
      <c r="D7604" s="2" t="s">
        <v>35</v>
      </c>
      <c r="E7604" s="19" t="s">
        <v>1150</v>
      </c>
      <c r="F7604" s="69" t="s">
        <v>36</v>
      </c>
      <c r="G7604" s="3">
        <v>26</v>
      </c>
      <c r="H7604" s="3">
        <v>2004</v>
      </c>
      <c r="I7604" s="10" t="str">
        <f t="shared" si="118"/>
        <v>08317</v>
      </c>
    </row>
    <row r="7605" spans="1:9">
      <c r="A7605" s="66"/>
      <c r="C7605" s="66">
        <v>8317</v>
      </c>
      <c r="D7605" s="2" t="s">
        <v>37</v>
      </c>
      <c r="E7605" s="23" t="s">
        <v>1149</v>
      </c>
      <c r="F7605" s="69" t="s">
        <v>38</v>
      </c>
      <c r="G7605" s="3">
        <v>12</v>
      </c>
      <c r="H7605" s="3">
        <v>3096</v>
      </c>
      <c r="I7605" s="10" t="str">
        <f t="shared" si="118"/>
        <v>08317</v>
      </c>
    </row>
    <row r="7606" spans="1:9">
      <c r="A7606" s="66"/>
      <c r="C7606" s="66">
        <v>8317</v>
      </c>
      <c r="D7606" s="2" t="s">
        <v>39</v>
      </c>
      <c r="E7606" s="23" t="s">
        <v>1149</v>
      </c>
      <c r="F7606" s="69" t="s">
        <v>40</v>
      </c>
      <c r="G7606" s="3">
        <v>17</v>
      </c>
      <c r="H7606" s="3">
        <v>1563</v>
      </c>
      <c r="I7606" s="10" t="str">
        <f t="shared" si="118"/>
        <v>08317</v>
      </c>
    </row>
    <row r="7607" spans="1:9">
      <c r="A7607" s="66"/>
      <c r="C7607" s="66">
        <v>8317</v>
      </c>
      <c r="D7607" s="2" t="s">
        <v>41</v>
      </c>
      <c r="E7607" s="16" t="s">
        <v>1146</v>
      </c>
      <c r="F7607" s="69" t="s">
        <v>42</v>
      </c>
      <c r="G7607" s="3"/>
      <c r="H7607" s="3"/>
      <c r="I7607" s="10" t="str">
        <f t="shared" si="118"/>
        <v>08317</v>
      </c>
    </row>
    <row r="7608" spans="1:9">
      <c r="A7608" s="66"/>
      <c r="C7608" s="66">
        <v>8317</v>
      </c>
      <c r="D7608" s="2" t="s">
        <v>43</v>
      </c>
      <c r="E7608" s="16" t="s">
        <v>1146</v>
      </c>
      <c r="F7608" s="69" t="s">
        <v>44</v>
      </c>
      <c r="G7608" s="3">
        <v>7</v>
      </c>
      <c r="H7608" s="3">
        <v>929</v>
      </c>
      <c r="I7608" s="10" t="str">
        <f t="shared" si="118"/>
        <v>08317</v>
      </c>
    </row>
    <row r="7609" spans="1:9">
      <c r="A7609" s="66"/>
      <c r="C7609" s="66">
        <v>8317</v>
      </c>
      <c r="D7609" s="2" t="s">
        <v>45</v>
      </c>
      <c r="E7609" s="16" t="s">
        <v>1146</v>
      </c>
      <c r="F7609" s="69" t="s">
        <v>46</v>
      </c>
      <c r="G7609" s="3">
        <v>2</v>
      </c>
      <c r="H7609" s="3"/>
      <c r="I7609" s="10" t="str">
        <f t="shared" si="118"/>
        <v>08317</v>
      </c>
    </row>
    <row r="7610" spans="1:9">
      <c r="A7610" s="66"/>
      <c r="C7610" s="66">
        <v>8317</v>
      </c>
      <c r="D7610" s="2" t="s">
        <v>47</v>
      </c>
      <c r="E7610" s="16" t="s">
        <v>1146</v>
      </c>
      <c r="F7610" s="69" t="s">
        <v>48</v>
      </c>
      <c r="G7610" s="3">
        <v>28</v>
      </c>
      <c r="H7610" s="3">
        <v>3116</v>
      </c>
      <c r="I7610" s="10" t="str">
        <f t="shared" si="118"/>
        <v>08317</v>
      </c>
    </row>
    <row r="7611" spans="1:9">
      <c r="A7611" s="66"/>
      <c r="C7611" s="66">
        <v>8317</v>
      </c>
      <c r="D7611" s="2" t="s">
        <v>49</v>
      </c>
      <c r="E7611" s="14" t="s">
        <v>1144</v>
      </c>
      <c r="F7611" s="69" t="s">
        <v>50</v>
      </c>
      <c r="G7611" s="3">
        <v>15</v>
      </c>
      <c r="H7611" s="3">
        <v>1248</v>
      </c>
      <c r="I7611" s="10" t="str">
        <f t="shared" si="118"/>
        <v>08317</v>
      </c>
    </row>
    <row r="7612" spans="1:9">
      <c r="A7612" s="66"/>
      <c r="C7612" s="66">
        <v>8317</v>
      </c>
      <c r="D7612" s="2" t="s">
        <v>51</v>
      </c>
      <c r="E7612" s="15" t="s">
        <v>1145</v>
      </c>
      <c r="F7612" s="69" t="s">
        <v>52</v>
      </c>
      <c r="G7612" s="3">
        <v>9</v>
      </c>
      <c r="H7612" s="3"/>
      <c r="I7612" s="10" t="str">
        <f t="shared" si="118"/>
        <v>08317</v>
      </c>
    </row>
    <row r="7613" spans="1:9">
      <c r="A7613" s="66"/>
      <c r="C7613" s="66">
        <v>8317</v>
      </c>
      <c r="D7613" s="2" t="s">
        <v>53</v>
      </c>
      <c r="E7613" s="15" t="s">
        <v>1145</v>
      </c>
      <c r="F7613" s="69" t="s">
        <v>54</v>
      </c>
      <c r="G7613" s="3">
        <v>105</v>
      </c>
      <c r="H7613" s="3">
        <v>12382</v>
      </c>
      <c r="I7613" s="10" t="str">
        <f t="shared" si="118"/>
        <v>08317</v>
      </c>
    </row>
    <row r="7614" spans="1:9">
      <c r="A7614" s="66"/>
      <c r="C7614" s="66">
        <v>8317</v>
      </c>
      <c r="D7614" s="2" t="s">
        <v>55</v>
      </c>
      <c r="E7614" s="21" t="s">
        <v>1152</v>
      </c>
      <c r="F7614" s="69" t="s">
        <v>56</v>
      </c>
      <c r="G7614" s="3">
        <v>9</v>
      </c>
      <c r="H7614" s="3"/>
      <c r="I7614" s="10" t="str">
        <f t="shared" si="118"/>
        <v>08317</v>
      </c>
    </row>
    <row r="7615" spans="1:9">
      <c r="A7615" s="66"/>
      <c r="C7615" s="66">
        <v>8317</v>
      </c>
      <c r="D7615" s="2" t="s">
        <v>57</v>
      </c>
      <c r="E7615" s="21" t="s">
        <v>1152</v>
      </c>
      <c r="F7615" s="69" t="s">
        <v>58</v>
      </c>
      <c r="G7615" s="3">
        <v>14</v>
      </c>
      <c r="H7615" s="3">
        <v>2050</v>
      </c>
      <c r="I7615" s="10" t="str">
        <f t="shared" si="118"/>
        <v>08317</v>
      </c>
    </row>
    <row r="7616" spans="1:9">
      <c r="A7616" s="66"/>
      <c r="C7616" s="66">
        <v>8317</v>
      </c>
      <c r="D7616" s="2" t="s">
        <v>59</v>
      </c>
      <c r="E7616" s="21" t="s">
        <v>1152</v>
      </c>
      <c r="F7616" s="69" t="s">
        <v>60</v>
      </c>
      <c r="G7616" s="3">
        <v>71</v>
      </c>
      <c r="H7616" s="3">
        <v>17403</v>
      </c>
      <c r="I7616" s="10" t="str">
        <f t="shared" si="118"/>
        <v>08317</v>
      </c>
    </row>
    <row r="7617" spans="1:9">
      <c r="A7617" s="66"/>
      <c r="C7617" s="66">
        <v>8317</v>
      </c>
      <c r="D7617" s="2" t="s">
        <v>61</v>
      </c>
      <c r="E7617" s="20" t="s">
        <v>1151</v>
      </c>
      <c r="F7617" s="69" t="s">
        <v>62</v>
      </c>
      <c r="G7617" s="3">
        <v>12</v>
      </c>
      <c r="H7617" s="3">
        <v>2681</v>
      </c>
      <c r="I7617" s="10" t="str">
        <f t="shared" si="118"/>
        <v>08317</v>
      </c>
    </row>
    <row r="7618" spans="1:9">
      <c r="A7618" s="66"/>
      <c r="C7618" s="66">
        <v>8317</v>
      </c>
      <c r="D7618" s="2" t="s">
        <v>63</v>
      </c>
      <c r="E7618" s="20" t="s">
        <v>1151</v>
      </c>
      <c r="F7618" s="69" t="s">
        <v>64</v>
      </c>
      <c r="G7618" s="3"/>
      <c r="H7618" s="3"/>
      <c r="I7618" s="10" t="str">
        <f t="shared" si="118"/>
        <v>08317</v>
      </c>
    </row>
    <row r="7619" spans="1:9">
      <c r="A7619" s="66"/>
      <c r="C7619" s="66">
        <v>8317</v>
      </c>
      <c r="D7619" s="2" t="s">
        <v>65</v>
      </c>
      <c r="E7619" s="19" t="s">
        <v>1150</v>
      </c>
      <c r="F7619" s="69" t="s">
        <v>66</v>
      </c>
      <c r="G7619" s="3">
        <v>13</v>
      </c>
      <c r="H7619" s="3">
        <v>1305</v>
      </c>
      <c r="I7619" s="10" t="str">
        <f t="shared" si="118"/>
        <v>08317</v>
      </c>
    </row>
    <row r="7620" spans="1:9">
      <c r="A7620" s="66"/>
      <c r="C7620" s="66">
        <v>8317</v>
      </c>
      <c r="D7620" s="2" t="s">
        <v>67</v>
      </c>
      <c r="E7620" s="22" t="s">
        <v>1153</v>
      </c>
      <c r="F7620" s="69" t="s">
        <v>68</v>
      </c>
      <c r="G7620" s="3">
        <v>12</v>
      </c>
      <c r="H7620" s="3">
        <v>825</v>
      </c>
      <c r="I7620" s="10" t="str">
        <f t="shared" si="118"/>
        <v>08317</v>
      </c>
    </row>
    <row r="7621" spans="1:9">
      <c r="A7621" s="66"/>
      <c r="C7621" s="66">
        <v>8317</v>
      </c>
      <c r="D7621" s="2" t="s">
        <v>69</v>
      </c>
      <c r="E7621" s="21" t="s">
        <v>1152</v>
      </c>
      <c r="F7621" s="69" t="s">
        <v>70</v>
      </c>
      <c r="G7621" s="3">
        <v>13</v>
      </c>
      <c r="H7621" s="3">
        <v>579</v>
      </c>
      <c r="I7621" s="10" t="str">
        <f t="shared" si="118"/>
        <v>08317</v>
      </c>
    </row>
    <row r="7622" spans="1:9">
      <c r="A7622" s="66"/>
      <c r="C7622" s="66">
        <v>8317</v>
      </c>
      <c r="E7622" s="71"/>
      <c r="F7622" s="69" t="s">
        <v>71</v>
      </c>
      <c r="G7622" s="3">
        <v>432</v>
      </c>
      <c r="H7622" s="3">
        <v>56589</v>
      </c>
      <c r="I7622" s="10" t="str">
        <f t="shared" si="118"/>
        <v>08317</v>
      </c>
    </row>
    <row r="7623" spans="1:9">
      <c r="A7623" s="65" t="s">
        <v>545</v>
      </c>
      <c r="B7623" s="2" t="s">
        <v>546</v>
      </c>
      <c r="C7623" s="65">
        <v>8325</v>
      </c>
      <c r="D7623" s="2" t="s">
        <v>9</v>
      </c>
      <c r="E7623" s="14" t="s">
        <v>1144</v>
      </c>
      <c r="F7623" s="69" t="s">
        <v>10</v>
      </c>
      <c r="G7623" s="3">
        <v>2</v>
      </c>
      <c r="H7623" s="3"/>
      <c r="I7623" s="10" t="str">
        <f t="shared" si="118"/>
        <v>08325</v>
      </c>
    </row>
    <row r="7624" spans="1:9">
      <c r="A7624" s="66"/>
      <c r="C7624" s="66">
        <v>8325</v>
      </c>
      <c r="D7624" s="2" t="s">
        <v>11</v>
      </c>
      <c r="E7624" s="14" t="s">
        <v>1144</v>
      </c>
      <c r="F7624" s="69" t="s">
        <v>12</v>
      </c>
      <c r="G7624" s="3"/>
      <c r="H7624" s="3"/>
      <c r="I7624" s="10" t="str">
        <f t="shared" si="118"/>
        <v>08325</v>
      </c>
    </row>
    <row r="7625" spans="1:9">
      <c r="A7625" s="66"/>
      <c r="C7625" s="66">
        <v>8325</v>
      </c>
      <c r="D7625" s="2" t="s">
        <v>13</v>
      </c>
      <c r="E7625" s="14" t="s">
        <v>1144</v>
      </c>
      <c r="F7625" s="69" t="s">
        <v>14</v>
      </c>
      <c r="G7625" s="3"/>
      <c r="H7625" s="3"/>
      <c r="I7625" s="10" t="str">
        <f t="shared" ref="I7625:I7688" si="119">IF(A7625="",I7624,A7625)</f>
        <v>08325</v>
      </c>
    </row>
    <row r="7626" spans="1:9">
      <c r="A7626" s="66"/>
      <c r="C7626" s="66">
        <v>8325</v>
      </c>
      <c r="D7626" s="2" t="s">
        <v>15</v>
      </c>
      <c r="E7626" s="15" t="s">
        <v>1145</v>
      </c>
      <c r="F7626" s="69" t="s">
        <v>16</v>
      </c>
      <c r="G7626" s="3"/>
      <c r="H7626" s="3"/>
      <c r="I7626" s="10" t="str">
        <f t="shared" si="119"/>
        <v>08325</v>
      </c>
    </row>
    <row r="7627" spans="1:9">
      <c r="A7627" s="66"/>
      <c r="C7627" s="66">
        <v>8325</v>
      </c>
      <c r="D7627" s="2" t="s">
        <v>17</v>
      </c>
      <c r="E7627" s="14" t="s">
        <v>1144</v>
      </c>
      <c r="F7627" s="69" t="s">
        <v>18</v>
      </c>
      <c r="G7627" s="3">
        <v>2</v>
      </c>
      <c r="H7627" s="3"/>
      <c r="I7627" s="10" t="str">
        <f t="shared" si="119"/>
        <v>08325</v>
      </c>
    </row>
    <row r="7628" spans="1:9">
      <c r="A7628" s="66"/>
      <c r="C7628" s="66">
        <v>8325</v>
      </c>
      <c r="D7628" s="2" t="s">
        <v>19</v>
      </c>
      <c r="E7628" s="14" t="s">
        <v>1144</v>
      </c>
      <c r="F7628" s="69" t="s">
        <v>20</v>
      </c>
      <c r="G7628" s="3"/>
      <c r="H7628" s="3"/>
      <c r="I7628" s="10" t="str">
        <f t="shared" si="119"/>
        <v>08325</v>
      </c>
    </row>
    <row r="7629" spans="1:9">
      <c r="A7629" s="66"/>
      <c r="C7629" s="66">
        <v>8325</v>
      </c>
      <c r="D7629" s="2" t="s">
        <v>21</v>
      </c>
      <c r="E7629" s="4"/>
      <c r="F7629" s="69" t="s">
        <v>22</v>
      </c>
      <c r="G7629" s="3">
        <v>183</v>
      </c>
      <c r="H7629" s="3"/>
      <c r="I7629" s="10" t="str">
        <f t="shared" si="119"/>
        <v>08325</v>
      </c>
    </row>
    <row r="7630" spans="1:9">
      <c r="A7630" s="66"/>
      <c r="C7630" s="66">
        <v>8325</v>
      </c>
      <c r="D7630" s="2" t="s">
        <v>23</v>
      </c>
      <c r="E7630" s="17" t="s">
        <v>1147</v>
      </c>
      <c r="F7630" s="69" t="s">
        <v>24</v>
      </c>
      <c r="G7630" s="3">
        <v>12</v>
      </c>
      <c r="H7630" s="3">
        <v>591</v>
      </c>
      <c r="I7630" s="10" t="str">
        <f t="shared" si="119"/>
        <v>08325</v>
      </c>
    </row>
    <row r="7631" spans="1:9">
      <c r="A7631" s="66"/>
      <c r="C7631" s="66">
        <v>8325</v>
      </c>
      <c r="D7631" s="2" t="s">
        <v>25</v>
      </c>
      <c r="E7631" s="17" t="s">
        <v>1147</v>
      </c>
      <c r="F7631" s="69" t="s">
        <v>26</v>
      </c>
      <c r="G7631" s="3"/>
      <c r="H7631" s="3"/>
      <c r="I7631" s="10" t="str">
        <f t="shared" si="119"/>
        <v>08325</v>
      </c>
    </row>
    <row r="7632" spans="1:9">
      <c r="A7632" s="66"/>
      <c r="C7632" s="66">
        <v>8325</v>
      </c>
      <c r="D7632" s="2" t="s">
        <v>27</v>
      </c>
      <c r="E7632" s="17" t="s">
        <v>1147</v>
      </c>
      <c r="F7632" s="69" t="s">
        <v>28</v>
      </c>
      <c r="G7632" s="3"/>
      <c r="H7632" s="3"/>
      <c r="I7632" s="10" t="str">
        <f t="shared" si="119"/>
        <v>08325</v>
      </c>
    </row>
    <row r="7633" spans="1:9">
      <c r="A7633" s="66"/>
      <c r="C7633" s="66">
        <v>8325</v>
      </c>
      <c r="D7633" s="2" t="s">
        <v>29</v>
      </c>
      <c r="E7633" s="18" t="s">
        <v>1148</v>
      </c>
      <c r="F7633" s="69" t="s">
        <v>30</v>
      </c>
      <c r="G7633" s="3">
        <v>2</v>
      </c>
      <c r="H7633" s="3"/>
      <c r="I7633" s="10" t="str">
        <f t="shared" si="119"/>
        <v>08325</v>
      </c>
    </row>
    <row r="7634" spans="1:9">
      <c r="A7634" s="66"/>
      <c r="C7634" s="66">
        <v>8325</v>
      </c>
      <c r="D7634" s="2" t="s">
        <v>31</v>
      </c>
      <c r="E7634" s="18" t="s">
        <v>1148</v>
      </c>
      <c r="F7634" s="69" t="s">
        <v>32</v>
      </c>
      <c r="G7634" s="3"/>
      <c r="H7634" s="3"/>
      <c r="I7634" s="10" t="str">
        <f t="shared" si="119"/>
        <v>08325</v>
      </c>
    </row>
    <row r="7635" spans="1:9">
      <c r="A7635" s="66"/>
      <c r="C7635" s="66">
        <v>8325</v>
      </c>
      <c r="D7635" s="2" t="s">
        <v>33</v>
      </c>
      <c r="E7635" s="18" t="s">
        <v>1148</v>
      </c>
      <c r="F7635" s="69" t="s">
        <v>34</v>
      </c>
      <c r="G7635" s="3"/>
      <c r="H7635" s="3"/>
      <c r="I7635" s="10" t="str">
        <f t="shared" si="119"/>
        <v>08325</v>
      </c>
    </row>
    <row r="7636" spans="1:9">
      <c r="A7636" s="66"/>
      <c r="C7636" s="66">
        <v>8325</v>
      </c>
      <c r="D7636" s="2" t="s">
        <v>35</v>
      </c>
      <c r="E7636" s="19" t="s">
        <v>1150</v>
      </c>
      <c r="F7636" s="69" t="s">
        <v>36</v>
      </c>
      <c r="G7636" s="3">
        <v>4</v>
      </c>
      <c r="H7636" s="3"/>
      <c r="I7636" s="10" t="str">
        <f t="shared" si="119"/>
        <v>08325</v>
      </c>
    </row>
    <row r="7637" spans="1:9">
      <c r="A7637" s="66"/>
      <c r="C7637" s="66">
        <v>8325</v>
      </c>
      <c r="D7637" s="2" t="s">
        <v>37</v>
      </c>
      <c r="E7637" s="23" t="s">
        <v>1149</v>
      </c>
      <c r="F7637" s="69" t="s">
        <v>38</v>
      </c>
      <c r="G7637" s="3"/>
      <c r="H7637" s="3"/>
      <c r="I7637" s="10" t="str">
        <f t="shared" si="119"/>
        <v>08325</v>
      </c>
    </row>
    <row r="7638" spans="1:9">
      <c r="A7638" s="66"/>
      <c r="C7638" s="66">
        <v>8325</v>
      </c>
      <c r="D7638" s="2" t="s">
        <v>39</v>
      </c>
      <c r="E7638" s="23" t="s">
        <v>1149</v>
      </c>
      <c r="F7638" s="69" t="s">
        <v>40</v>
      </c>
      <c r="G7638" s="3">
        <v>2</v>
      </c>
      <c r="H7638" s="3"/>
      <c r="I7638" s="10" t="str">
        <f t="shared" si="119"/>
        <v>08325</v>
      </c>
    </row>
    <row r="7639" spans="1:9">
      <c r="A7639" s="66"/>
      <c r="C7639" s="66">
        <v>8325</v>
      </c>
      <c r="D7639" s="2" t="s">
        <v>41</v>
      </c>
      <c r="E7639" s="16" t="s">
        <v>1146</v>
      </c>
      <c r="F7639" s="69" t="s">
        <v>42</v>
      </c>
      <c r="G7639" s="3">
        <v>1</v>
      </c>
      <c r="H7639" s="3"/>
      <c r="I7639" s="10" t="str">
        <f t="shared" si="119"/>
        <v>08325</v>
      </c>
    </row>
    <row r="7640" spans="1:9">
      <c r="A7640" s="66"/>
      <c r="C7640" s="66">
        <v>8325</v>
      </c>
      <c r="D7640" s="2" t="s">
        <v>43</v>
      </c>
      <c r="E7640" s="16" t="s">
        <v>1146</v>
      </c>
      <c r="F7640" s="69" t="s">
        <v>44</v>
      </c>
      <c r="G7640" s="3">
        <v>2</v>
      </c>
      <c r="H7640" s="3"/>
      <c r="I7640" s="10" t="str">
        <f t="shared" si="119"/>
        <v>08325</v>
      </c>
    </row>
    <row r="7641" spans="1:9">
      <c r="A7641" s="66"/>
      <c r="C7641" s="66">
        <v>8325</v>
      </c>
      <c r="D7641" s="2" t="s">
        <v>45</v>
      </c>
      <c r="E7641" s="16" t="s">
        <v>1146</v>
      </c>
      <c r="F7641" s="69" t="s">
        <v>46</v>
      </c>
      <c r="G7641" s="3"/>
      <c r="H7641" s="3"/>
      <c r="I7641" s="10" t="str">
        <f t="shared" si="119"/>
        <v>08325</v>
      </c>
    </row>
    <row r="7642" spans="1:9">
      <c r="A7642" s="66"/>
      <c r="C7642" s="66">
        <v>8325</v>
      </c>
      <c r="D7642" s="2" t="s">
        <v>47</v>
      </c>
      <c r="E7642" s="16" t="s">
        <v>1146</v>
      </c>
      <c r="F7642" s="69" t="s">
        <v>48</v>
      </c>
      <c r="G7642" s="3">
        <v>13</v>
      </c>
      <c r="H7642" s="3">
        <v>1474</v>
      </c>
      <c r="I7642" s="10" t="str">
        <f t="shared" si="119"/>
        <v>08325</v>
      </c>
    </row>
    <row r="7643" spans="1:9">
      <c r="A7643" s="66"/>
      <c r="C7643" s="66">
        <v>8325</v>
      </c>
      <c r="D7643" s="2" t="s">
        <v>49</v>
      </c>
      <c r="E7643" s="14" t="s">
        <v>1144</v>
      </c>
      <c r="F7643" s="69" t="s">
        <v>50</v>
      </c>
      <c r="G7643" s="3">
        <v>7</v>
      </c>
      <c r="H7643" s="3"/>
      <c r="I7643" s="10" t="str">
        <f t="shared" si="119"/>
        <v>08325</v>
      </c>
    </row>
    <row r="7644" spans="1:9">
      <c r="A7644" s="66"/>
      <c r="C7644" s="66">
        <v>8325</v>
      </c>
      <c r="D7644" s="2" t="s">
        <v>51</v>
      </c>
      <c r="E7644" s="15" t="s">
        <v>1145</v>
      </c>
      <c r="F7644" s="69" t="s">
        <v>52</v>
      </c>
      <c r="G7644" s="3">
        <v>1</v>
      </c>
      <c r="H7644" s="3"/>
      <c r="I7644" s="10" t="str">
        <f t="shared" si="119"/>
        <v>08325</v>
      </c>
    </row>
    <row r="7645" spans="1:9">
      <c r="A7645" s="66"/>
      <c r="C7645" s="66">
        <v>8325</v>
      </c>
      <c r="D7645" s="2" t="s">
        <v>53</v>
      </c>
      <c r="E7645" s="15" t="s">
        <v>1145</v>
      </c>
      <c r="F7645" s="69" t="s">
        <v>54</v>
      </c>
      <c r="G7645" s="3">
        <v>67</v>
      </c>
      <c r="H7645" s="3">
        <v>8296</v>
      </c>
      <c r="I7645" s="10" t="str">
        <f t="shared" si="119"/>
        <v>08325</v>
      </c>
    </row>
    <row r="7646" spans="1:9">
      <c r="A7646" s="66"/>
      <c r="C7646" s="66">
        <v>8325</v>
      </c>
      <c r="D7646" s="2" t="s">
        <v>55</v>
      </c>
      <c r="E7646" s="21" t="s">
        <v>1152</v>
      </c>
      <c r="F7646" s="69" t="s">
        <v>56</v>
      </c>
      <c r="G7646" s="3">
        <v>8</v>
      </c>
      <c r="H7646" s="3">
        <v>1933</v>
      </c>
      <c r="I7646" s="10" t="str">
        <f t="shared" si="119"/>
        <v>08325</v>
      </c>
    </row>
    <row r="7647" spans="1:9">
      <c r="A7647" s="66"/>
      <c r="C7647" s="66">
        <v>8325</v>
      </c>
      <c r="D7647" s="2" t="s">
        <v>57</v>
      </c>
      <c r="E7647" s="21" t="s">
        <v>1152</v>
      </c>
      <c r="F7647" s="69" t="s">
        <v>58</v>
      </c>
      <c r="G7647" s="3">
        <v>11</v>
      </c>
      <c r="H7647" s="3">
        <v>2536</v>
      </c>
      <c r="I7647" s="10" t="str">
        <f t="shared" si="119"/>
        <v>08325</v>
      </c>
    </row>
    <row r="7648" spans="1:9">
      <c r="A7648" s="66"/>
      <c r="C7648" s="66">
        <v>8325</v>
      </c>
      <c r="D7648" s="2" t="s">
        <v>59</v>
      </c>
      <c r="E7648" s="21" t="s">
        <v>1152</v>
      </c>
      <c r="F7648" s="69" t="s">
        <v>60</v>
      </c>
      <c r="G7648" s="3">
        <v>40</v>
      </c>
      <c r="H7648" s="3">
        <v>7321</v>
      </c>
      <c r="I7648" s="10" t="str">
        <f t="shared" si="119"/>
        <v>08325</v>
      </c>
    </row>
    <row r="7649" spans="1:9">
      <c r="A7649" s="66"/>
      <c r="C7649" s="66">
        <v>8325</v>
      </c>
      <c r="D7649" s="2" t="s">
        <v>61</v>
      </c>
      <c r="E7649" s="20" t="s">
        <v>1151</v>
      </c>
      <c r="F7649" s="69" t="s">
        <v>62</v>
      </c>
      <c r="G7649" s="3">
        <v>3</v>
      </c>
      <c r="H7649" s="3"/>
      <c r="I7649" s="10" t="str">
        <f t="shared" si="119"/>
        <v>08325</v>
      </c>
    </row>
    <row r="7650" spans="1:9">
      <c r="A7650" s="66"/>
      <c r="C7650" s="66">
        <v>8325</v>
      </c>
      <c r="D7650" s="2" t="s">
        <v>63</v>
      </c>
      <c r="E7650" s="20" t="s">
        <v>1151</v>
      </c>
      <c r="F7650" s="69" t="s">
        <v>64</v>
      </c>
      <c r="G7650" s="3"/>
      <c r="H7650" s="3"/>
      <c r="I7650" s="10" t="str">
        <f t="shared" si="119"/>
        <v>08325</v>
      </c>
    </row>
    <row r="7651" spans="1:9">
      <c r="A7651" s="66"/>
      <c r="C7651" s="66">
        <v>8325</v>
      </c>
      <c r="D7651" s="2" t="s">
        <v>65</v>
      </c>
      <c r="E7651" s="19" t="s">
        <v>1150</v>
      </c>
      <c r="F7651" s="69" t="s">
        <v>66</v>
      </c>
      <c r="G7651" s="3">
        <v>6</v>
      </c>
      <c r="H7651" s="3">
        <v>445</v>
      </c>
      <c r="I7651" s="10" t="str">
        <f t="shared" si="119"/>
        <v>08325</v>
      </c>
    </row>
    <row r="7652" spans="1:9">
      <c r="A7652" s="66"/>
      <c r="C7652" s="66">
        <v>8325</v>
      </c>
      <c r="D7652" s="2" t="s">
        <v>67</v>
      </c>
      <c r="E7652" s="22" t="s">
        <v>1153</v>
      </c>
      <c r="F7652" s="69" t="s">
        <v>68</v>
      </c>
      <c r="G7652" s="3">
        <v>3</v>
      </c>
      <c r="H7652" s="3"/>
      <c r="I7652" s="10" t="str">
        <f t="shared" si="119"/>
        <v>08325</v>
      </c>
    </row>
    <row r="7653" spans="1:9">
      <c r="A7653" s="66"/>
      <c r="C7653" s="66">
        <v>8325</v>
      </c>
      <c r="D7653" s="2" t="s">
        <v>69</v>
      </c>
      <c r="E7653" s="21" t="s">
        <v>1152</v>
      </c>
      <c r="F7653" s="69" t="s">
        <v>70</v>
      </c>
      <c r="G7653" s="3">
        <v>1</v>
      </c>
      <c r="H7653" s="3"/>
      <c r="I7653" s="10" t="str">
        <f t="shared" si="119"/>
        <v>08325</v>
      </c>
    </row>
    <row r="7654" spans="1:9">
      <c r="A7654" s="66"/>
      <c r="C7654" s="66">
        <v>8325</v>
      </c>
      <c r="E7654" s="71"/>
      <c r="F7654" s="69" t="s">
        <v>71</v>
      </c>
      <c r="G7654" s="3">
        <v>185</v>
      </c>
      <c r="H7654" s="3">
        <v>25238</v>
      </c>
      <c r="I7654" s="10" t="str">
        <f t="shared" si="119"/>
        <v>08325</v>
      </c>
    </row>
    <row r="7655" spans="1:9">
      <c r="A7655" s="65" t="s">
        <v>547</v>
      </c>
      <c r="B7655" s="2" t="s">
        <v>548</v>
      </c>
      <c r="C7655" s="65">
        <v>8326</v>
      </c>
      <c r="D7655" s="2" t="s">
        <v>9</v>
      </c>
      <c r="E7655" s="14" t="s">
        <v>1144</v>
      </c>
      <c r="F7655" s="69" t="s">
        <v>10</v>
      </c>
      <c r="G7655" s="3">
        <v>1</v>
      </c>
      <c r="H7655" s="3"/>
      <c r="I7655" s="10" t="str">
        <f t="shared" si="119"/>
        <v>08326</v>
      </c>
    </row>
    <row r="7656" spans="1:9">
      <c r="A7656" s="66"/>
      <c r="C7656" s="66">
        <v>8326</v>
      </c>
      <c r="D7656" s="2" t="s">
        <v>11</v>
      </c>
      <c r="E7656" s="14" t="s">
        <v>1144</v>
      </c>
      <c r="F7656" s="69" t="s">
        <v>12</v>
      </c>
      <c r="G7656" s="3"/>
      <c r="H7656" s="3"/>
      <c r="I7656" s="10" t="str">
        <f t="shared" si="119"/>
        <v>08326</v>
      </c>
    </row>
    <row r="7657" spans="1:9">
      <c r="A7657" s="66"/>
      <c r="C7657" s="66">
        <v>8326</v>
      </c>
      <c r="D7657" s="2" t="s">
        <v>13</v>
      </c>
      <c r="E7657" s="14" t="s">
        <v>1144</v>
      </c>
      <c r="F7657" s="69" t="s">
        <v>14</v>
      </c>
      <c r="G7657" s="3"/>
      <c r="H7657" s="3"/>
      <c r="I7657" s="10" t="str">
        <f t="shared" si="119"/>
        <v>08326</v>
      </c>
    </row>
    <row r="7658" spans="1:9">
      <c r="A7658" s="66"/>
      <c r="C7658" s="66">
        <v>8326</v>
      </c>
      <c r="D7658" s="2" t="s">
        <v>15</v>
      </c>
      <c r="E7658" s="15" t="s">
        <v>1145</v>
      </c>
      <c r="F7658" s="69" t="s">
        <v>16</v>
      </c>
      <c r="G7658" s="3"/>
      <c r="H7658" s="3"/>
      <c r="I7658" s="10" t="str">
        <f t="shared" si="119"/>
        <v>08326</v>
      </c>
    </row>
    <row r="7659" spans="1:9">
      <c r="A7659" s="66"/>
      <c r="C7659" s="66">
        <v>8326</v>
      </c>
      <c r="D7659" s="2" t="s">
        <v>17</v>
      </c>
      <c r="E7659" s="14" t="s">
        <v>1144</v>
      </c>
      <c r="F7659" s="69" t="s">
        <v>18</v>
      </c>
      <c r="G7659" s="3">
        <v>1</v>
      </c>
      <c r="H7659" s="3"/>
      <c r="I7659" s="10" t="str">
        <f t="shared" si="119"/>
        <v>08326</v>
      </c>
    </row>
    <row r="7660" spans="1:9">
      <c r="A7660" s="66"/>
      <c r="C7660" s="66">
        <v>8326</v>
      </c>
      <c r="D7660" s="2" t="s">
        <v>19</v>
      </c>
      <c r="E7660" s="14" t="s">
        <v>1144</v>
      </c>
      <c r="F7660" s="69" t="s">
        <v>20</v>
      </c>
      <c r="G7660" s="3"/>
      <c r="H7660" s="3"/>
      <c r="I7660" s="10" t="str">
        <f t="shared" si="119"/>
        <v>08326</v>
      </c>
    </row>
    <row r="7661" spans="1:9">
      <c r="A7661" s="66"/>
      <c r="C7661" s="66">
        <v>8326</v>
      </c>
      <c r="D7661" s="2" t="s">
        <v>21</v>
      </c>
      <c r="E7661" s="4"/>
      <c r="F7661" s="69" t="s">
        <v>22</v>
      </c>
      <c r="G7661" s="3">
        <v>275</v>
      </c>
      <c r="H7661" s="3"/>
      <c r="I7661" s="10" t="str">
        <f t="shared" si="119"/>
        <v>08326</v>
      </c>
    </row>
    <row r="7662" spans="1:9">
      <c r="A7662" s="66"/>
      <c r="C7662" s="66">
        <v>8326</v>
      </c>
      <c r="D7662" s="2" t="s">
        <v>23</v>
      </c>
      <c r="E7662" s="17" t="s">
        <v>1147</v>
      </c>
      <c r="F7662" s="69" t="s">
        <v>24</v>
      </c>
      <c r="G7662" s="3">
        <v>16</v>
      </c>
      <c r="H7662" s="3">
        <v>1030</v>
      </c>
      <c r="I7662" s="10" t="str">
        <f t="shared" si="119"/>
        <v>08326</v>
      </c>
    </row>
    <row r="7663" spans="1:9">
      <c r="A7663" s="66"/>
      <c r="C7663" s="66">
        <v>8326</v>
      </c>
      <c r="D7663" s="2" t="s">
        <v>25</v>
      </c>
      <c r="E7663" s="17" t="s">
        <v>1147</v>
      </c>
      <c r="F7663" s="69" t="s">
        <v>26</v>
      </c>
      <c r="G7663" s="3">
        <v>2</v>
      </c>
      <c r="H7663" s="3"/>
      <c r="I7663" s="10" t="str">
        <f t="shared" si="119"/>
        <v>08326</v>
      </c>
    </row>
    <row r="7664" spans="1:9">
      <c r="A7664" s="66"/>
      <c r="C7664" s="66">
        <v>8326</v>
      </c>
      <c r="D7664" s="2" t="s">
        <v>27</v>
      </c>
      <c r="E7664" s="17" t="s">
        <v>1147</v>
      </c>
      <c r="F7664" s="69" t="s">
        <v>28</v>
      </c>
      <c r="G7664" s="3"/>
      <c r="H7664" s="3"/>
      <c r="I7664" s="10" t="str">
        <f t="shared" si="119"/>
        <v>08326</v>
      </c>
    </row>
    <row r="7665" spans="1:9">
      <c r="A7665" s="66"/>
      <c r="C7665" s="66">
        <v>8326</v>
      </c>
      <c r="D7665" s="2" t="s">
        <v>29</v>
      </c>
      <c r="E7665" s="18" t="s">
        <v>1148</v>
      </c>
      <c r="F7665" s="69" t="s">
        <v>30</v>
      </c>
      <c r="G7665" s="3">
        <v>1</v>
      </c>
      <c r="H7665" s="3"/>
      <c r="I7665" s="10" t="str">
        <f t="shared" si="119"/>
        <v>08326</v>
      </c>
    </row>
    <row r="7666" spans="1:9">
      <c r="A7666" s="66"/>
      <c r="C7666" s="66">
        <v>8326</v>
      </c>
      <c r="D7666" s="2" t="s">
        <v>31</v>
      </c>
      <c r="E7666" s="18" t="s">
        <v>1148</v>
      </c>
      <c r="F7666" s="69" t="s">
        <v>32</v>
      </c>
      <c r="G7666" s="3"/>
      <c r="H7666" s="3"/>
      <c r="I7666" s="10" t="str">
        <f t="shared" si="119"/>
        <v>08326</v>
      </c>
    </row>
    <row r="7667" spans="1:9">
      <c r="A7667" s="66"/>
      <c r="C7667" s="66">
        <v>8326</v>
      </c>
      <c r="D7667" s="2" t="s">
        <v>33</v>
      </c>
      <c r="E7667" s="18" t="s">
        <v>1148</v>
      </c>
      <c r="F7667" s="69" t="s">
        <v>34</v>
      </c>
      <c r="G7667" s="3">
        <v>1</v>
      </c>
      <c r="H7667" s="3"/>
      <c r="I7667" s="10" t="str">
        <f t="shared" si="119"/>
        <v>08326</v>
      </c>
    </row>
    <row r="7668" spans="1:9">
      <c r="A7668" s="66"/>
      <c r="C7668" s="66">
        <v>8326</v>
      </c>
      <c r="D7668" s="2" t="s">
        <v>35</v>
      </c>
      <c r="E7668" s="19" t="s">
        <v>1150</v>
      </c>
      <c r="F7668" s="69" t="s">
        <v>36</v>
      </c>
      <c r="G7668" s="3">
        <v>10</v>
      </c>
      <c r="H7668" s="3">
        <v>412</v>
      </c>
      <c r="I7668" s="10" t="str">
        <f t="shared" si="119"/>
        <v>08326</v>
      </c>
    </row>
    <row r="7669" spans="1:9">
      <c r="A7669" s="66"/>
      <c r="C7669" s="66">
        <v>8326</v>
      </c>
      <c r="D7669" s="2" t="s">
        <v>37</v>
      </c>
      <c r="E7669" s="23" t="s">
        <v>1149</v>
      </c>
      <c r="F7669" s="69" t="s">
        <v>38</v>
      </c>
      <c r="G7669" s="3">
        <v>7</v>
      </c>
      <c r="H7669" s="3">
        <v>914</v>
      </c>
      <c r="I7669" s="10" t="str">
        <f t="shared" si="119"/>
        <v>08326</v>
      </c>
    </row>
    <row r="7670" spans="1:9">
      <c r="A7670" s="66"/>
      <c r="C7670" s="66">
        <v>8326</v>
      </c>
      <c r="D7670" s="2" t="s">
        <v>39</v>
      </c>
      <c r="E7670" s="23" t="s">
        <v>1149</v>
      </c>
      <c r="F7670" s="69" t="s">
        <v>40</v>
      </c>
      <c r="G7670" s="3">
        <v>5</v>
      </c>
      <c r="H7670" s="3">
        <v>350</v>
      </c>
      <c r="I7670" s="10" t="str">
        <f t="shared" si="119"/>
        <v>08326</v>
      </c>
    </row>
    <row r="7671" spans="1:9">
      <c r="A7671" s="66"/>
      <c r="C7671" s="66">
        <v>8326</v>
      </c>
      <c r="D7671" s="2" t="s">
        <v>41</v>
      </c>
      <c r="E7671" s="16" t="s">
        <v>1146</v>
      </c>
      <c r="F7671" s="69" t="s">
        <v>42</v>
      </c>
      <c r="G7671" s="3"/>
      <c r="H7671" s="3"/>
      <c r="I7671" s="10" t="str">
        <f t="shared" si="119"/>
        <v>08326</v>
      </c>
    </row>
    <row r="7672" spans="1:9">
      <c r="A7672" s="66"/>
      <c r="C7672" s="66">
        <v>8326</v>
      </c>
      <c r="D7672" s="2" t="s">
        <v>43</v>
      </c>
      <c r="E7672" s="16" t="s">
        <v>1146</v>
      </c>
      <c r="F7672" s="69" t="s">
        <v>44</v>
      </c>
      <c r="G7672" s="3">
        <v>2</v>
      </c>
      <c r="H7672" s="3"/>
      <c r="I7672" s="10" t="str">
        <f t="shared" si="119"/>
        <v>08326</v>
      </c>
    </row>
    <row r="7673" spans="1:9">
      <c r="A7673" s="66"/>
      <c r="C7673" s="66">
        <v>8326</v>
      </c>
      <c r="D7673" s="2" t="s">
        <v>45</v>
      </c>
      <c r="E7673" s="16" t="s">
        <v>1146</v>
      </c>
      <c r="F7673" s="69" t="s">
        <v>46</v>
      </c>
      <c r="G7673" s="3"/>
      <c r="H7673" s="3"/>
      <c r="I7673" s="10" t="str">
        <f t="shared" si="119"/>
        <v>08326</v>
      </c>
    </row>
    <row r="7674" spans="1:9">
      <c r="A7674" s="66"/>
      <c r="C7674" s="66">
        <v>8326</v>
      </c>
      <c r="D7674" s="2" t="s">
        <v>47</v>
      </c>
      <c r="E7674" s="16" t="s">
        <v>1146</v>
      </c>
      <c r="F7674" s="69" t="s">
        <v>48</v>
      </c>
      <c r="G7674" s="3">
        <v>19</v>
      </c>
      <c r="H7674" s="3">
        <v>1954</v>
      </c>
      <c r="I7674" s="10" t="str">
        <f t="shared" si="119"/>
        <v>08326</v>
      </c>
    </row>
    <row r="7675" spans="1:9">
      <c r="A7675" s="66"/>
      <c r="C7675" s="66">
        <v>8326</v>
      </c>
      <c r="D7675" s="2" t="s">
        <v>49</v>
      </c>
      <c r="E7675" s="14" t="s">
        <v>1144</v>
      </c>
      <c r="F7675" s="69" t="s">
        <v>50</v>
      </c>
      <c r="G7675" s="3">
        <v>7</v>
      </c>
      <c r="H7675" s="3">
        <v>377</v>
      </c>
      <c r="I7675" s="10" t="str">
        <f t="shared" si="119"/>
        <v>08326</v>
      </c>
    </row>
    <row r="7676" spans="1:9">
      <c r="A7676" s="66"/>
      <c r="C7676" s="66">
        <v>8326</v>
      </c>
      <c r="D7676" s="2" t="s">
        <v>51</v>
      </c>
      <c r="E7676" s="15" t="s">
        <v>1145</v>
      </c>
      <c r="F7676" s="69" t="s">
        <v>52</v>
      </c>
      <c r="G7676" s="3">
        <v>8</v>
      </c>
      <c r="H7676" s="3">
        <v>1366</v>
      </c>
      <c r="I7676" s="10" t="str">
        <f t="shared" si="119"/>
        <v>08326</v>
      </c>
    </row>
    <row r="7677" spans="1:9">
      <c r="A7677" s="66"/>
      <c r="C7677" s="66">
        <v>8326</v>
      </c>
      <c r="D7677" s="2" t="s">
        <v>53</v>
      </c>
      <c r="E7677" s="15" t="s">
        <v>1145</v>
      </c>
      <c r="F7677" s="69" t="s">
        <v>54</v>
      </c>
      <c r="G7677" s="3">
        <v>79</v>
      </c>
      <c r="H7677" s="3">
        <v>5824</v>
      </c>
      <c r="I7677" s="10" t="str">
        <f t="shared" si="119"/>
        <v>08326</v>
      </c>
    </row>
    <row r="7678" spans="1:9">
      <c r="A7678" s="66"/>
      <c r="C7678" s="66">
        <v>8326</v>
      </c>
      <c r="D7678" s="2" t="s">
        <v>55</v>
      </c>
      <c r="E7678" s="21" t="s">
        <v>1152</v>
      </c>
      <c r="F7678" s="69" t="s">
        <v>56</v>
      </c>
      <c r="G7678" s="3">
        <v>32</v>
      </c>
      <c r="H7678" s="3">
        <v>5598</v>
      </c>
      <c r="I7678" s="10" t="str">
        <f t="shared" si="119"/>
        <v>08326</v>
      </c>
    </row>
    <row r="7679" spans="1:9">
      <c r="A7679" s="66"/>
      <c r="C7679" s="66">
        <v>8326</v>
      </c>
      <c r="D7679" s="2" t="s">
        <v>57</v>
      </c>
      <c r="E7679" s="21" t="s">
        <v>1152</v>
      </c>
      <c r="F7679" s="69" t="s">
        <v>58</v>
      </c>
      <c r="G7679" s="3">
        <v>27</v>
      </c>
      <c r="H7679" s="3">
        <v>4139</v>
      </c>
      <c r="I7679" s="10" t="str">
        <f t="shared" si="119"/>
        <v>08326</v>
      </c>
    </row>
    <row r="7680" spans="1:9">
      <c r="A7680" s="66"/>
      <c r="C7680" s="66">
        <v>8326</v>
      </c>
      <c r="D7680" s="2" t="s">
        <v>59</v>
      </c>
      <c r="E7680" s="21" t="s">
        <v>1152</v>
      </c>
      <c r="F7680" s="69" t="s">
        <v>60</v>
      </c>
      <c r="G7680" s="3">
        <v>44</v>
      </c>
      <c r="H7680" s="3">
        <v>7188</v>
      </c>
      <c r="I7680" s="10" t="str">
        <f t="shared" si="119"/>
        <v>08326</v>
      </c>
    </row>
    <row r="7681" spans="1:9">
      <c r="A7681" s="66"/>
      <c r="C7681" s="66">
        <v>8326</v>
      </c>
      <c r="D7681" s="2" t="s">
        <v>61</v>
      </c>
      <c r="E7681" s="20" t="s">
        <v>1151</v>
      </c>
      <c r="F7681" s="69" t="s">
        <v>62</v>
      </c>
      <c r="G7681" s="3">
        <v>4</v>
      </c>
      <c r="H7681" s="3"/>
      <c r="I7681" s="10" t="str">
        <f t="shared" si="119"/>
        <v>08326</v>
      </c>
    </row>
    <row r="7682" spans="1:9">
      <c r="A7682" s="66"/>
      <c r="C7682" s="66">
        <v>8326</v>
      </c>
      <c r="D7682" s="2" t="s">
        <v>63</v>
      </c>
      <c r="E7682" s="20" t="s">
        <v>1151</v>
      </c>
      <c r="F7682" s="69" t="s">
        <v>64</v>
      </c>
      <c r="G7682" s="3">
        <v>1</v>
      </c>
      <c r="H7682" s="3"/>
      <c r="I7682" s="10" t="str">
        <f t="shared" si="119"/>
        <v>08326</v>
      </c>
    </row>
    <row r="7683" spans="1:9">
      <c r="A7683" s="66"/>
      <c r="C7683" s="66">
        <v>8326</v>
      </c>
      <c r="D7683" s="2" t="s">
        <v>65</v>
      </c>
      <c r="E7683" s="19" t="s">
        <v>1150</v>
      </c>
      <c r="F7683" s="69" t="s">
        <v>66</v>
      </c>
      <c r="G7683" s="3">
        <v>2</v>
      </c>
      <c r="H7683" s="3"/>
      <c r="I7683" s="10" t="str">
        <f t="shared" si="119"/>
        <v>08326</v>
      </c>
    </row>
    <row r="7684" spans="1:9">
      <c r="A7684" s="66"/>
      <c r="C7684" s="66">
        <v>8326</v>
      </c>
      <c r="D7684" s="2" t="s">
        <v>67</v>
      </c>
      <c r="E7684" s="22" t="s">
        <v>1153</v>
      </c>
      <c r="F7684" s="69" t="s">
        <v>68</v>
      </c>
      <c r="G7684" s="3">
        <v>6</v>
      </c>
      <c r="H7684" s="3"/>
      <c r="I7684" s="10" t="str">
        <f t="shared" si="119"/>
        <v>08326</v>
      </c>
    </row>
    <row r="7685" spans="1:9">
      <c r="A7685" s="66"/>
      <c r="C7685" s="66">
        <v>8326</v>
      </c>
      <c r="D7685" s="2" t="s">
        <v>69</v>
      </c>
      <c r="E7685" s="21" t="s">
        <v>1152</v>
      </c>
      <c r="F7685" s="69" t="s">
        <v>70</v>
      </c>
      <c r="G7685" s="3">
        <v>2</v>
      </c>
      <c r="H7685" s="3"/>
      <c r="I7685" s="10" t="str">
        <f t="shared" si="119"/>
        <v>08326</v>
      </c>
    </row>
    <row r="7686" spans="1:9">
      <c r="A7686" s="66"/>
      <c r="C7686" s="66">
        <v>8326</v>
      </c>
      <c r="E7686" s="71"/>
      <c r="F7686" s="69" t="s">
        <v>71</v>
      </c>
      <c r="G7686" s="3">
        <v>276</v>
      </c>
      <c r="H7686" s="3">
        <v>32874</v>
      </c>
      <c r="I7686" s="10" t="str">
        <f t="shared" si="119"/>
        <v>08326</v>
      </c>
    </row>
    <row r="7687" spans="1:9">
      <c r="A7687" s="65" t="s">
        <v>549</v>
      </c>
      <c r="B7687" s="2" t="s">
        <v>550</v>
      </c>
      <c r="C7687" s="65">
        <v>8327</v>
      </c>
      <c r="D7687" s="2" t="s">
        <v>9</v>
      </c>
      <c r="E7687" s="14" t="s">
        <v>1144</v>
      </c>
      <c r="F7687" s="69" t="s">
        <v>10</v>
      </c>
      <c r="G7687" s="3">
        <v>2</v>
      </c>
      <c r="H7687" s="3"/>
      <c r="I7687" s="10" t="str">
        <f t="shared" si="119"/>
        <v>08327</v>
      </c>
    </row>
    <row r="7688" spans="1:9">
      <c r="A7688" s="66"/>
      <c r="C7688" s="66">
        <v>8327</v>
      </c>
      <c r="D7688" s="2" t="s">
        <v>11</v>
      </c>
      <c r="E7688" s="14" t="s">
        <v>1144</v>
      </c>
      <c r="F7688" s="69" t="s">
        <v>12</v>
      </c>
      <c r="G7688" s="3"/>
      <c r="H7688" s="3"/>
      <c r="I7688" s="10" t="str">
        <f t="shared" si="119"/>
        <v>08327</v>
      </c>
    </row>
    <row r="7689" spans="1:9">
      <c r="A7689" s="66"/>
      <c r="C7689" s="66">
        <v>8327</v>
      </c>
      <c r="D7689" s="2" t="s">
        <v>13</v>
      </c>
      <c r="E7689" s="14" t="s">
        <v>1144</v>
      </c>
      <c r="F7689" s="69" t="s">
        <v>14</v>
      </c>
      <c r="G7689" s="3"/>
      <c r="H7689" s="3"/>
      <c r="I7689" s="10" t="str">
        <f t="shared" ref="I7689:I7752" si="120">IF(A7689="",I7688,A7689)</f>
        <v>08327</v>
      </c>
    </row>
    <row r="7690" spans="1:9">
      <c r="A7690" s="66"/>
      <c r="C7690" s="66">
        <v>8327</v>
      </c>
      <c r="D7690" s="2" t="s">
        <v>15</v>
      </c>
      <c r="E7690" s="15" t="s">
        <v>1145</v>
      </c>
      <c r="F7690" s="69" t="s">
        <v>16</v>
      </c>
      <c r="G7690" s="3"/>
      <c r="H7690" s="3"/>
      <c r="I7690" s="10" t="str">
        <f t="shared" si="120"/>
        <v>08327</v>
      </c>
    </row>
    <row r="7691" spans="1:9">
      <c r="A7691" s="66"/>
      <c r="C7691" s="66">
        <v>8327</v>
      </c>
      <c r="D7691" s="2" t="s">
        <v>17</v>
      </c>
      <c r="E7691" s="14" t="s">
        <v>1144</v>
      </c>
      <c r="F7691" s="69" t="s">
        <v>18</v>
      </c>
      <c r="G7691" s="3">
        <v>2</v>
      </c>
      <c r="H7691" s="3"/>
      <c r="I7691" s="10" t="str">
        <f t="shared" si="120"/>
        <v>08327</v>
      </c>
    </row>
    <row r="7692" spans="1:9">
      <c r="A7692" s="66"/>
      <c r="C7692" s="66">
        <v>8327</v>
      </c>
      <c r="D7692" s="2" t="s">
        <v>19</v>
      </c>
      <c r="E7692" s="14" t="s">
        <v>1144</v>
      </c>
      <c r="F7692" s="69" t="s">
        <v>20</v>
      </c>
      <c r="G7692" s="3"/>
      <c r="H7692" s="3"/>
      <c r="I7692" s="10" t="str">
        <f t="shared" si="120"/>
        <v>08327</v>
      </c>
    </row>
    <row r="7693" spans="1:9">
      <c r="A7693" s="66"/>
      <c r="C7693" s="66">
        <v>8327</v>
      </c>
      <c r="D7693" s="2" t="s">
        <v>21</v>
      </c>
      <c r="E7693" s="4"/>
      <c r="F7693" s="69" t="s">
        <v>22</v>
      </c>
      <c r="G7693" s="3">
        <v>280</v>
      </c>
      <c r="H7693" s="3"/>
      <c r="I7693" s="10" t="str">
        <f t="shared" si="120"/>
        <v>08327</v>
      </c>
    </row>
    <row r="7694" spans="1:9">
      <c r="A7694" s="66"/>
      <c r="C7694" s="66">
        <v>8327</v>
      </c>
      <c r="D7694" s="2" t="s">
        <v>23</v>
      </c>
      <c r="E7694" s="17" t="s">
        <v>1147</v>
      </c>
      <c r="F7694" s="69" t="s">
        <v>24</v>
      </c>
      <c r="G7694" s="3">
        <v>10</v>
      </c>
      <c r="H7694" s="3">
        <v>739</v>
      </c>
      <c r="I7694" s="10" t="str">
        <f t="shared" si="120"/>
        <v>08327</v>
      </c>
    </row>
    <row r="7695" spans="1:9">
      <c r="A7695" s="66"/>
      <c r="C7695" s="66">
        <v>8327</v>
      </c>
      <c r="D7695" s="2" t="s">
        <v>25</v>
      </c>
      <c r="E7695" s="17" t="s">
        <v>1147</v>
      </c>
      <c r="F7695" s="69" t="s">
        <v>26</v>
      </c>
      <c r="G7695" s="3">
        <v>1</v>
      </c>
      <c r="H7695" s="3"/>
      <c r="I7695" s="10" t="str">
        <f t="shared" si="120"/>
        <v>08327</v>
      </c>
    </row>
    <row r="7696" spans="1:9">
      <c r="A7696" s="66"/>
      <c r="C7696" s="66">
        <v>8327</v>
      </c>
      <c r="D7696" s="2" t="s">
        <v>27</v>
      </c>
      <c r="E7696" s="17" t="s">
        <v>1147</v>
      </c>
      <c r="F7696" s="69" t="s">
        <v>28</v>
      </c>
      <c r="G7696" s="3"/>
      <c r="H7696" s="3"/>
      <c r="I7696" s="10" t="str">
        <f t="shared" si="120"/>
        <v>08327</v>
      </c>
    </row>
    <row r="7697" spans="1:9">
      <c r="A7697" s="66"/>
      <c r="C7697" s="66">
        <v>8327</v>
      </c>
      <c r="D7697" s="2" t="s">
        <v>29</v>
      </c>
      <c r="E7697" s="18" t="s">
        <v>1148</v>
      </c>
      <c r="F7697" s="69" t="s">
        <v>30</v>
      </c>
      <c r="G7697" s="3"/>
      <c r="H7697" s="3"/>
      <c r="I7697" s="10" t="str">
        <f t="shared" si="120"/>
        <v>08327</v>
      </c>
    </row>
    <row r="7698" spans="1:9">
      <c r="A7698" s="66"/>
      <c r="C7698" s="66">
        <v>8327</v>
      </c>
      <c r="D7698" s="2" t="s">
        <v>31</v>
      </c>
      <c r="E7698" s="18" t="s">
        <v>1148</v>
      </c>
      <c r="F7698" s="69" t="s">
        <v>32</v>
      </c>
      <c r="G7698" s="3">
        <v>1</v>
      </c>
      <c r="H7698" s="3"/>
      <c r="I7698" s="10" t="str">
        <f t="shared" si="120"/>
        <v>08327</v>
      </c>
    </row>
    <row r="7699" spans="1:9">
      <c r="A7699" s="66"/>
      <c r="C7699" s="66">
        <v>8327</v>
      </c>
      <c r="D7699" s="2" t="s">
        <v>33</v>
      </c>
      <c r="E7699" s="18" t="s">
        <v>1148</v>
      </c>
      <c r="F7699" s="69" t="s">
        <v>34</v>
      </c>
      <c r="G7699" s="3"/>
      <c r="H7699" s="3"/>
      <c r="I7699" s="10" t="str">
        <f t="shared" si="120"/>
        <v>08327</v>
      </c>
    </row>
    <row r="7700" spans="1:9">
      <c r="A7700" s="66"/>
      <c r="C7700" s="66">
        <v>8327</v>
      </c>
      <c r="D7700" s="2" t="s">
        <v>35</v>
      </c>
      <c r="E7700" s="19" t="s">
        <v>1150</v>
      </c>
      <c r="F7700" s="69" t="s">
        <v>36</v>
      </c>
      <c r="G7700" s="3">
        <v>2</v>
      </c>
      <c r="H7700" s="3"/>
      <c r="I7700" s="10" t="str">
        <f t="shared" si="120"/>
        <v>08327</v>
      </c>
    </row>
    <row r="7701" spans="1:9">
      <c r="A7701" s="66"/>
      <c r="C7701" s="66">
        <v>8327</v>
      </c>
      <c r="D7701" s="2" t="s">
        <v>37</v>
      </c>
      <c r="E7701" s="23" t="s">
        <v>1149</v>
      </c>
      <c r="F7701" s="69" t="s">
        <v>38</v>
      </c>
      <c r="G7701" s="3">
        <v>6</v>
      </c>
      <c r="H7701" s="3">
        <v>346</v>
      </c>
      <c r="I7701" s="10" t="str">
        <f t="shared" si="120"/>
        <v>08327</v>
      </c>
    </row>
    <row r="7702" spans="1:9">
      <c r="A7702" s="66"/>
      <c r="C7702" s="66">
        <v>8327</v>
      </c>
      <c r="D7702" s="2" t="s">
        <v>39</v>
      </c>
      <c r="E7702" s="23" t="s">
        <v>1149</v>
      </c>
      <c r="F7702" s="69" t="s">
        <v>40</v>
      </c>
      <c r="G7702" s="3">
        <v>2</v>
      </c>
      <c r="H7702" s="3"/>
      <c r="I7702" s="10" t="str">
        <f t="shared" si="120"/>
        <v>08327</v>
      </c>
    </row>
    <row r="7703" spans="1:9">
      <c r="A7703" s="66"/>
      <c r="C7703" s="66">
        <v>8327</v>
      </c>
      <c r="D7703" s="2" t="s">
        <v>41</v>
      </c>
      <c r="E7703" s="16" t="s">
        <v>1146</v>
      </c>
      <c r="F7703" s="69" t="s">
        <v>42</v>
      </c>
      <c r="G7703" s="3"/>
      <c r="H7703" s="3"/>
      <c r="I7703" s="10" t="str">
        <f t="shared" si="120"/>
        <v>08327</v>
      </c>
    </row>
    <row r="7704" spans="1:9">
      <c r="A7704" s="66"/>
      <c r="C7704" s="66">
        <v>8327</v>
      </c>
      <c r="D7704" s="2" t="s">
        <v>43</v>
      </c>
      <c r="E7704" s="16" t="s">
        <v>1146</v>
      </c>
      <c r="F7704" s="69" t="s">
        <v>44</v>
      </c>
      <c r="G7704" s="3"/>
      <c r="H7704" s="3"/>
      <c r="I7704" s="10" t="str">
        <f t="shared" si="120"/>
        <v>08327</v>
      </c>
    </row>
    <row r="7705" spans="1:9">
      <c r="A7705" s="66"/>
      <c r="C7705" s="66">
        <v>8327</v>
      </c>
      <c r="D7705" s="2" t="s">
        <v>45</v>
      </c>
      <c r="E7705" s="16" t="s">
        <v>1146</v>
      </c>
      <c r="F7705" s="69" t="s">
        <v>46</v>
      </c>
      <c r="G7705" s="3"/>
      <c r="H7705" s="3"/>
      <c r="I7705" s="10" t="str">
        <f t="shared" si="120"/>
        <v>08327</v>
      </c>
    </row>
    <row r="7706" spans="1:9">
      <c r="A7706" s="66"/>
      <c r="C7706" s="66">
        <v>8327</v>
      </c>
      <c r="D7706" s="2" t="s">
        <v>47</v>
      </c>
      <c r="E7706" s="16" t="s">
        <v>1146</v>
      </c>
      <c r="F7706" s="69" t="s">
        <v>48</v>
      </c>
      <c r="G7706" s="3">
        <v>9</v>
      </c>
      <c r="H7706" s="3">
        <v>465</v>
      </c>
      <c r="I7706" s="10" t="str">
        <f t="shared" si="120"/>
        <v>08327</v>
      </c>
    </row>
    <row r="7707" spans="1:9">
      <c r="A7707" s="66"/>
      <c r="C7707" s="66">
        <v>8327</v>
      </c>
      <c r="D7707" s="2" t="s">
        <v>49</v>
      </c>
      <c r="E7707" s="14" t="s">
        <v>1144</v>
      </c>
      <c r="F7707" s="69" t="s">
        <v>50</v>
      </c>
      <c r="G7707" s="3">
        <v>4</v>
      </c>
      <c r="H7707" s="3"/>
      <c r="I7707" s="10" t="str">
        <f t="shared" si="120"/>
        <v>08327</v>
      </c>
    </row>
    <row r="7708" spans="1:9">
      <c r="A7708" s="66"/>
      <c r="C7708" s="66">
        <v>8327</v>
      </c>
      <c r="D7708" s="2" t="s">
        <v>51</v>
      </c>
      <c r="E7708" s="15" t="s">
        <v>1145</v>
      </c>
      <c r="F7708" s="69" t="s">
        <v>52</v>
      </c>
      <c r="G7708" s="3">
        <v>3</v>
      </c>
      <c r="H7708" s="3"/>
      <c r="I7708" s="10" t="str">
        <f t="shared" si="120"/>
        <v>08327</v>
      </c>
    </row>
    <row r="7709" spans="1:9">
      <c r="A7709" s="66"/>
      <c r="C7709" s="66">
        <v>8327</v>
      </c>
      <c r="D7709" s="2" t="s">
        <v>53</v>
      </c>
      <c r="E7709" s="15" t="s">
        <v>1145</v>
      </c>
      <c r="F7709" s="69" t="s">
        <v>54</v>
      </c>
      <c r="G7709" s="3">
        <v>90</v>
      </c>
      <c r="H7709" s="3">
        <v>9848</v>
      </c>
      <c r="I7709" s="10" t="str">
        <f t="shared" si="120"/>
        <v>08327</v>
      </c>
    </row>
    <row r="7710" spans="1:9">
      <c r="A7710" s="66"/>
      <c r="C7710" s="66">
        <v>8327</v>
      </c>
      <c r="D7710" s="2" t="s">
        <v>55</v>
      </c>
      <c r="E7710" s="21" t="s">
        <v>1152</v>
      </c>
      <c r="F7710" s="69" t="s">
        <v>56</v>
      </c>
      <c r="G7710" s="3">
        <v>10</v>
      </c>
      <c r="H7710" s="3">
        <v>1022</v>
      </c>
      <c r="I7710" s="10" t="str">
        <f t="shared" si="120"/>
        <v>08327</v>
      </c>
    </row>
    <row r="7711" spans="1:9">
      <c r="A7711" s="66"/>
      <c r="C7711" s="66">
        <v>8327</v>
      </c>
      <c r="D7711" s="2" t="s">
        <v>57</v>
      </c>
      <c r="E7711" s="21" t="s">
        <v>1152</v>
      </c>
      <c r="F7711" s="69" t="s">
        <v>58</v>
      </c>
      <c r="G7711" s="3">
        <v>20</v>
      </c>
      <c r="H7711" s="3">
        <v>4662</v>
      </c>
      <c r="I7711" s="10" t="str">
        <f t="shared" si="120"/>
        <v>08327</v>
      </c>
    </row>
    <row r="7712" spans="1:9">
      <c r="A7712" s="66"/>
      <c r="C7712" s="66">
        <v>8327</v>
      </c>
      <c r="D7712" s="2" t="s">
        <v>59</v>
      </c>
      <c r="E7712" s="21" t="s">
        <v>1152</v>
      </c>
      <c r="F7712" s="69" t="s">
        <v>60</v>
      </c>
      <c r="G7712" s="3">
        <v>41</v>
      </c>
      <c r="H7712" s="3">
        <v>5975</v>
      </c>
      <c r="I7712" s="10" t="str">
        <f t="shared" si="120"/>
        <v>08327</v>
      </c>
    </row>
    <row r="7713" spans="1:9">
      <c r="A7713" s="66"/>
      <c r="C7713" s="66">
        <v>8327</v>
      </c>
      <c r="D7713" s="2" t="s">
        <v>61</v>
      </c>
      <c r="E7713" s="20" t="s">
        <v>1151</v>
      </c>
      <c r="F7713" s="69" t="s">
        <v>62</v>
      </c>
      <c r="G7713" s="3">
        <v>3</v>
      </c>
      <c r="H7713" s="3"/>
      <c r="I7713" s="10" t="str">
        <f t="shared" si="120"/>
        <v>08327</v>
      </c>
    </row>
    <row r="7714" spans="1:9">
      <c r="A7714" s="66"/>
      <c r="C7714" s="66">
        <v>8327</v>
      </c>
      <c r="D7714" s="2" t="s">
        <v>63</v>
      </c>
      <c r="E7714" s="20" t="s">
        <v>1151</v>
      </c>
      <c r="F7714" s="69" t="s">
        <v>64</v>
      </c>
      <c r="G7714" s="3"/>
      <c r="H7714" s="3"/>
      <c r="I7714" s="10" t="str">
        <f t="shared" si="120"/>
        <v>08327</v>
      </c>
    </row>
    <row r="7715" spans="1:9">
      <c r="A7715" s="66"/>
      <c r="C7715" s="66">
        <v>8327</v>
      </c>
      <c r="D7715" s="2" t="s">
        <v>65</v>
      </c>
      <c r="E7715" s="19" t="s">
        <v>1150</v>
      </c>
      <c r="F7715" s="69" t="s">
        <v>66</v>
      </c>
      <c r="G7715" s="3">
        <v>2</v>
      </c>
      <c r="H7715" s="3"/>
      <c r="I7715" s="10" t="str">
        <f t="shared" si="120"/>
        <v>08327</v>
      </c>
    </row>
    <row r="7716" spans="1:9">
      <c r="A7716" s="66"/>
      <c r="C7716" s="66">
        <v>8327</v>
      </c>
      <c r="D7716" s="2" t="s">
        <v>67</v>
      </c>
      <c r="E7716" s="22" t="s">
        <v>1153</v>
      </c>
      <c r="F7716" s="69" t="s">
        <v>68</v>
      </c>
      <c r="G7716" s="3">
        <v>74</v>
      </c>
      <c r="H7716" s="3">
        <v>12305</v>
      </c>
      <c r="I7716" s="10" t="str">
        <f t="shared" si="120"/>
        <v>08327</v>
      </c>
    </row>
    <row r="7717" spans="1:9">
      <c r="A7717" s="66"/>
      <c r="C7717" s="66">
        <v>8327</v>
      </c>
      <c r="D7717" s="2" t="s">
        <v>69</v>
      </c>
      <c r="E7717" s="21" t="s">
        <v>1152</v>
      </c>
      <c r="F7717" s="69" t="s">
        <v>70</v>
      </c>
      <c r="G7717" s="3">
        <v>2</v>
      </c>
      <c r="H7717" s="3"/>
      <c r="I7717" s="10" t="str">
        <f t="shared" si="120"/>
        <v>08327</v>
      </c>
    </row>
    <row r="7718" spans="1:9">
      <c r="A7718" s="66"/>
      <c r="C7718" s="66">
        <v>8327</v>
      </c>
      <c r="E7718" s="71"/>
      <c r="F7718" s="69" t="s">
        <v>71</v>
      </c>
      <c r="G7718" s="3">
        <v>282</v>
      </c>
      <c r="H7718" s="3">
        <v>36929</v>
      </c>
      <c r="I7718" s="10" t="str">
        <f t="shared" si="120"/>
        <v>08327</v>
      </c>
    </row>
    <row r="7719" spans="1:9">
      <c r="A7719" s="65" t="s">
        <v>551</v>
      </c>
      <c r="B7719" s="2" t="s">
        <v>552</v>
      </c>
      <c r="C7719" s="65">
        <v>8335</v>
      </c>
      <c r="D7719" s="2" t="s">
        <v>9</v>
      </c>
      <c r="E7719" s="14" t="s">
        <v>1144</v>
      </c>
      <c r="F7719" s="69" t="s">
        <v>10</v>
      </c>
      <c r="G7719" s="3">
        <v>4</v>
      </c>
      <c r="H7719" s="3"/>
      <c r="I7719" s="10" t="str">
        <f t="shared" si="120"/>
        <v>08335</v>
      </c>
    </row>
    <row r="7720" spans="1:9">
      <c r="A7720" s="66"/>
      <c r="C7720" s="66">
        <v>8335</v>
      </c>
      <c r="D7720" s="2" t="s">
        <v>11</v>
      </c>
      <c r="E7720" s="14" t="s">
        <v>1144</v>
      </c>
      <c r="F7720" s="69" t="s">
        <v>12</v>
      </c>
      <c r="G7720" s="3"/>
      <c r="H7720" s="3"/>
      <c r="I7720" s="10" t="str">
        <f t="shared" si="120"/>
        <v>08335</v>
      </c>
    </row>
    <row r="7721" spans="1:9">
      <c r="A7721" s="66"/>
      <c r="C7721" s="66">
        <v>8335</v>
      </c>
      <c r="D7721" s="2" t="s">
        <v>13</v>
      </c>
      <c r="E7721" s="14" t="s">
        <v>1144</v>
      </c>
      <c r="F7721" s="69" t="s">
        <v>14</v>
      </c>
      <c r="G7721" s="3"/>
      <c r="H7721" s="3"/>
      <c r="I7721" s="10" t="str">
        <f t="shared" si="120"/>
        <v>08335</v>
      </c>
    </row>
    <row r="7722" spans="1:9">
      <c r="A7722" s="66"/>
      <c r="C7722" s="66">
        <v>8335</v>
      </c>
      <c r="D7722" s="2" t="s">
        <v>15</v>
      </c>
      <c r="E7722" s="15" t="s">
        <v>1145</v>
      </c>
      <c r="F7722" s="69" t="s">
        <v>16</v>
      </c>
      <c r="G7722" s="3"/>
      <c r="H7722" s="3"/>
      <c r="I7722" s="10" t="str">
        <f t="shared" si="120"/>
        <v>08335</v>
      </c>
    </row>
    <row r="7723" spans="1:9">
      <c r="A7723" s="66"/>
      <c r="C7723" s="66">
        <v>8335</v>
      </c>
      <c r="D7723" s="2" t="s">
        <v>17</v>
      </c>
      <c r="E7723" s="14" t="s">
        <v>1144</v>
      </c>
      <c r="F7723" s="69" t="s">
        <v>18</v>
      </c>
      <c r="G7723" s="3">
        <v>4</v>
      </c>
      <c r="H7723" s="3"/>
      <c r="I7723" s="10" t="str">
        <f t="shared" si="120"/>
        <v>08335</v>
      </c>
    </row>
    <row r="7724" spans="1:9">
      <c r="A7724" s="66"/>
      <c r="C7724" s="66">
        <v>8335</v>
      </c>
      <c r="D7724" s="2" t="s">
        <v>19</v>
      </c>
      <c r="E7724" s="14" t="s">
        <v>1144</v>
      </c>
      <c r="F7724" s="69" t="s">
        <v>20</v>
      </c>
      <c r="G7724" s="3"/>
      <c r="H7724" s="3"/>
      <c r="I7724" s="10" t="str">
        <f t="shared" si="120"/>
        <v>08335</v>
      </c>
    </row>
    <row r="7725" spans="1:9">
      <c r="A7725" s="66"/>
      <c r="C7725" s="66">
        <v>8335</v>
      </c>
      <c r="D7725" s="2" t="s">
        <v>21</v>
      </c>
      <c r="E7725" s="4"/>
      <c r="F7725" s="69" t="s">
        <v>22</v>
      </c>
      <c r="G7725" s="3">
        <v>169</v>
      </c>
      <c r="H7725" s="3"/>
      <c r="I7725" s="10" t="str">
        <f t="shared" si="120"/>
        <v>08335</v>
      </c>
    </row>
    <row r="7726" spans="1:9">
      <c r="A7726" s="66"/>
      <c r="C7726" s="66">
        <v>8335</v>
      </c>
      <c r="D7726" s="2" t="s">
        <v>23</v>
      </c>
      <c r="E7726" s="17" t="s">
        <v>1147</v>
      </c>
      <c r="F7726" s="69" t="s">
        <v>24</v>
      </c>
      <c r="G7726" s="3">
        <v>25</v>
      </c>
      <c r="H7726" s="3">
        <v>2677</v>
      </c>
      <c r="I7726" s="10" t="str">
        <f t="shared" si="120"/>
        <v>08335</v>
      </c>
    </row>
    <row r="7727" spans="1:9">
      <c r="A7727" s="66"/>
      <c r="C7727" s="66">
        <v>8335</v>
      </c>
      <c r="D7727" s="2" t="s">
        <v>25</v>
      </c>
      <c r="E7727" s="17" t="s">
        <v>1147</v>
      </c>
      <c r="F7727" s="69" t="s">
        <v>26</v>
      </c>
      <c r="G7727" s="3">
        <v>2</v>
      </c>
      <c r="H7727" s="3"/>
      <c r="I7727" s="10" t="str">
        <f t="shared" si="120"/>
        <v>08335</v>
      </c>
    </row>
    <row r="7728" spans="1:9">
      <c r="A7728" s="66"/>
      <c r="C7728" s="66">
        <v>8335</v>
      </c>
      <c r="D7728" s="2" t="s">
        <v>27</v>
      </c>
      <c r="E7728" s="17" t="s">
        <v>1147</v>
      </c>
      <c r="F7728" s="69" t="s">
        <v>28</v>
      </c>
      <c r="G7728" s="3"/>
      <c r="H7728" s="3"/>
      <c r="I7728" s="10" t="str">
        <f t="shared" si="120"/>
        <v>08335</v>
      </c>
    </row>
    <row r="7729" spans="1:9">
      <c r="A7729" s="66"/>
      <c r="C7729" s="66">
        <v>8335</v>
      </c>
      <c r="D7729" s="2" t="s">
        <v>29</v>
      </c>
      <c r="E7729" s="18" t="s">
        <v>1148</v>
      </c>
      <c r="F7729" s="69" t="s">
        <v>30</v>
      </c>
      <c r="G7729" s="3">
        <v>1</v>
      </c>
      <c r="H7729" s="3"/>
      <c r="I7729" s="10" t="str">
        <f t="shared" si="120"/>
        <v>08335</v>
      </c>
    </row>
    <row r="7730" spans="1:9">
      <c r="A7730" s="66"/>
      <c r="C7730" s="66">
        <v>8335</v>
      </c>
      <c r="D7730" s="2" t="s">
        <v>31</v>
      </c>
      <c r="E7730" s="18" t="s">
        <v>1148</v>
      </c>
      <c r="F7730" s="69" t="s">
        <v>32</v>
      </c>
      <c r="G7730" s="3"/>
      <c r="H7730" s="3"/>
      <c r="I7730" s="10" t="str">
        <f t="shared" si="120"/>
        <v>08335</v>
      </c>
    </row>
    <row r="7731" spans="1:9">
      <c r="A7731" s="66"/>
      <c r="C7731" s="66">
        <v>8335</v>
      </c>
      <c r="D7731" s="2" t="s">
        <v>33</v>
      </c>
      <c r="E7731" s="18" t="s">
        <v>1148</v>
      </c>
      <c r="F7731" s="69" t="s">
        <v>34</v>
      </c>
      <c r="G7731" s="3">
        <v>1</v>
      </c>
      <c r="H7731" s="3"/>
      <c r="I7731" s="10" t="str">
        <f t="shared" si="120"/>
        <v>08335</v>
      </c>
    </row>
    <row r="7732" spans="1:9">
      <c r="A7732" s="66"/>
      <c r="C7732" s="66">
        <v>8335</v>
      </c>
      <c r="D7732" s="2" t="s">
        <v>35</v>
      </c>
      <c r="E7732" s="19" t="s">
        <v>1150</v>
      </c>
      <c r="F7732" s="69" t="s">
        <v>36</v>
      </c>
      <c r="G7732" s="3">
        <v>1</v>
      </c>
      <c r="H7732" s="3"/>
      <c r="I7732" s="10" t="str">
        <f t="shared" si="120"/>
        <v>08335</v>
      </c>
    </row>
    <row r="7733" spans="1:9">
      <c r="A7733" s="66"/>
      <c r="C7733" s="66">
        <v>8335</v>
      </c>
      <c r="D7733" s="2" t="s">
        <v>37</v>
      </c>
      <c r="E7733" s="23" t="s">
        <v>1149</v>
      </c>
      <c r="F7733" s="69" t="s">
        <v>38</v>
      </c>
      <c r="G7733" s="3">
        <v>2</v>
      </c>
      <c r="H7733" s="3"/>
      <c r="I7733" s="10" t="str">
        <f t="shared" si="120"/>
        <v>08335</v>
      </c>
    </row>
    <row r="7734" spans="1:9">
      <c r="A7734" s="66"/>
      <c r="C7734" s="66">
        <v>8335</v>
      </c>
      <c r="D7734" s="2" t="s">
        <v>39</v>
      </c>
      <c r="E7734" s="23" t="s">
        <v>1149</v>
      </c>
      <c r="F7734" s="69" t="s">
        <v>40</v>
      </c>
      <c r="G7734" s="3">
        <v>5</v>
      </c>
      <c r="H7734" s="3">
        <v>254</v>
      </c>
      <c r="I7734" s="10" t="str">
        <f t="shared" si="120"/>
        <v>08335</v>
      </c>
    </row>
    <row r="7735" spans="1:9">
      <c r="A7735" s="66"/>
      <c r="C7735" s="66">
        <v>8335</v>
      </c>
      <c r="D7735" s="2" t="s">
        <v>41</v>
      </c>
      <c r="E7735" s="16" t="s">
        <v>1146</v>
      </c>
      <c r="F7735" s="69" t="s">
        <v>42</v>
      </c>
      <c r="G7735" s="3"/>
      <c r="H7735" s="3"/>
      <c r="I7735" s="10" t="str">
        <f t="shared" si="120"/>
        <v>08335</v>
      </c>
    </row>
    <row r="7736" spans="1:9">
      <c r="A7736" s="66"/>
      <c r="C7736" s="66">
        <v>8335</v>
      </c>
      <c r="D7736" s="2" t="s">
        <v>43</v>
      </c>
      <c r="E7736" s="16" t="s">
        <v>1146</v>
      </c>
      <c r="F7736" s="69" t="s">
        <v>44</v>
      </c>
      <c r="G7736" s="3">
        <v>2</v>
      </c>
      <c r="H7736" s="3"/>
      <c r="I7736" s="10" t="str">
        <f t="shared" si="120"/>
        <v>08335</v>
      </c>
    </row>
    <row r="7737" spans="1:9">
      <c r="A7737" s="66"/>
      <c r="C7737" s="66">
        <v>8335</v>
      </c>
      <c r="D7737" s="2" t="s">
        <v>45</v>
      </c>
      <c r="E7737" s="16" t="s">
        <v>1146</v>
      </c>
      <c r="F7737" s="69" t="s">
        <v>46</v>
      </c>
      <c r="G7737" s="3">
        <v>3</v>
      </c>
      <c r="H7737" s="3"/>
      <c r="I7737" s="10" t="str">
        <f t="shared" si="120"/>
        <v>08335</v>
      </c>
    </row>
    <row r="7738" spans="1:9">
      <c r="A7738" s="66"/>
      <c r="C7738" s="66">
        <v>8335</v>
      </c>
      <c r="D7738" s="2" t="s">
        <v>47</v>
      </c>
      <c r="E7738" s="16" t="s">
        <v>1146</v>
      </c>
      <c r="F7738" s="69" t="s">
        <v>48</v>
      </c>
      <c r="G7738" s="3">
        <v>7</v>
      </c>
      <c r="H7738" s="3">
        <v>1134</v>
      </c>
      <c r="I7738" s="10" t="str">
        <f t="shared" si="120"/>
        <v>08335</v>
      </c>
    </row>
    <row r="7739" spans="1:9">
      <c r="A7739" s="66"/>
      <c r="C7739" s="66">
        <v>8335</v>
      </c>
      <c r="D7739" s="2" t="s">
        <v>49</v>
      </c>
      <c r="E7739" s="14" t="s">
        <v>1144</v>
      </c>
      <c r="F7739" s="69" t="s">
        <v>50</v>
      </c>
      <c r="G7739" s="3">
        <v>7</v>
      </c>
      <c r="H7739" s="3">
        <v>122</v>
      </c>
      <c r="I7739" s="10" t="str">
        <f t="shared" si="120"/>
        <v>08335</v>
      </c>
    </row>
    <row r="7740" spans="1:9">
      <c r="A7740" s="66"/>
      <c r="C7740" s="66">
        <v>8335</v>
      </c>
      <c r="D7740" s="2" t="s">
        <v>51</v>
      </c>
      <c r="E7740" s="15" t="s">
        <v>1145</v>
      </c>
      <c r="F7740" s="69" t="s">
        <v>52</v>
      </c>
      <c r="G7740" s="3">
        <v>6</v>
      </c>
      <c r="H7740" s="3">
        <v>3405</v>
      </c>
      <c r="I7740" s="10" t="str">
        <f t="shared" si="120"/>
        <v>08335</v>
      </c>
    </row>
    <row r="7741" spans="1:9">
      <c r="A7741" s="66"/>
      <c r="C7741" s="66">
        <v>8335</v>
      </c>
      <c r="D7741" s="2" t="s">
        <v>53</v>
      </c>
      <c r="E7741" s="15" t="s">
        <v>1145</v>
      </c>
      <c r="F7741" s="69" t="s">
        <v>54</v>
      </c>
      <c r="G7741" s="3">
        <v>27</v>
      </c>
      <c r="H7741" s="3">
        <v>1672</v>
      </c>
      <c r="I7741" s="10" t="str">
        <f t="shared" si="120"/>
        <v>08335</v>
      </c>
    </row>
    <row r="7742" spans="1:9">
      <c r="A7742" s="66"/>
      <c r="C7742" s="66">
        <v>8335</v>
      </c>
      <c r="D7742" s="2" t="s">
        <v>55</v>
      </c>
      <c r="E7742" s="21" t="s">
        <v>1152</v>
      </c>
      <c r="F7742" s="69" t="s">
        <v>56</v>
      </c>
      <c r="G7742" s="3">
        <v>13</v>
      </c>
      <c r="H7742" s="3">
        <v>942</v>
      </c>
      <c r="I7742" s="10" t="str">
        <f t="shared" si="120"/>
        <v>08335</v>
      </c>
    </row>
    <row r="7743" spans="1:9">
      <c r="A7743" s="66"/>
      <c r="C7743" s="66">
        <v>8335</v>
      </c>
      <c r="D7743" s="2" t="s">
        <v>57</v>
      </c>
      <c r="E7743" s="21" t="s">
        <v>1152</v>
      </c>
      <c r="F7743" s="69" t="s">
        <v>58</v>
      </c>
      <c r="G7743" s="3">
        <v>16</v>
      </c>
      <c r="H7743" s="3"/>
      <c r="I7743" s="10" t="str">
        <f t="shared" si="120"/>
        <v>08335</v>
      </c>
    </row>
    <row r="7744" spans="1:9">
      <c r="A7744" s="66"/>
      <c r="C7744" s="66">
        <v>8335</v>
      </c>
      <c r="D7744" s="2" t="s">
        <v>59</v>
      </c>
      <c r="E7744" s="21" t="s">
        <v>1152</v>
      </c>
      <c r="F7744" s="69" t="s">
        <v>60</v>
      </c>
      <c r="G7744" s="3">
        <v>27</v>
      </c>
      <c r="H7744" s="3">
        <v>2795</v>
      </c>
      <c r="I7744" s="10" t="str">
        <f t="shared" si="120"/>
        <v>08335</v>
      </c>
    </row>
    <row r="7745" spans="1:9">
      <c r="A7745" s="66"/>
      <c r="C7745" s="66">
        <v>8335</v>
      </c>
      <c r="D7745" s="2" t="s">
        <v>61</v>
      </c>
      <c r="E7745" s="20" t="s">
        <v>1151</v>
      </c>
      <c r="F7745" s="69" t="s">
        <v>62</v>
      </c>
      <c r="G7745" s="3">
        <v>7</v>
      </c>
      <c r="H7745" s="3">
        <v>1946</v>
      </c>
      <c r="I7745" s="10" t="str">
        <f t="shared" si="120"/>
        <v>08335</v>
      </c>
    </row>
    <row r="7746" spans="1:9">
      <c r="A7746" s="66"/>
      <c r="C7746" s="66">
        <v>8335</v>
      </c>
      <c r="D7746" s="2" t="s">
        <v>63</v>
      </c>
      <c r="E7746" s="20" t="s">
        <v>1151</v>
      </c>
      <c r="F7746" s="69" t="s">
        <v>64</v>
      </c>
      <c r="G7746" s="3"/>
      <c r="H7746" s="3"/>
      <c r="I7746" s="10" t="str">
        <f t="shared" si="120"/>
        <v>08335</v>
      </c>
    </row>
    <row r="7747" spans="1:9">
      <c r="A7747" s="66"/>
      <c r="C7747" s="66">
        <v>8335</v>
      </c>
      <c r="D7747" s="2" t="s">
        <v>65</v>
      </c>
      <c r="E7747" s="19" t="s">
        <v>1150</v>
      </c>
      <c r="F7747" s="69" t="s">
        <v>66</v>
      </c>
      <c r="G7747" s="3"/>
      <c r="H7747" s="3"/>
      <c r="I7747" s="10" t="str">
        <f t="shared" si="120"/>
        <v>08335</v>
      </c>
    </row>
    <row r="7748" spans="1:9">
      <c r="A7748" s="66"/>
      <c r="C7748" s="66">
        <v>8335</v>
      </c>
      <c r="D7748" s="2" t="s">
        <v>67</v>
      </c>
      <c r="E7748" s="22" t="s">
        <v>1153</v>
      </c>
      <c r="F7748" s="69" t="s">
        <v>68</v>
      </c>
      <c r="G7748" s="3">
        <v>9</v>
      </c>
      <c r="H7748" s="3"/>
      <c r="I7748" s="10" t="str">
        <f t="shared" si="120"/>
        <v>08335</v>
      </c>
    </row>
    <row r="7749" spans="1:9">
      <c r="A7749" s="66"/>
      <c r="C7749" s="66">
        <v>8335</v>
      </c>
      <c r="D7749" s="2" t="s">
        <v>69</v>
      </c>
      <c r="E7749" s="21" t="s">
        <v>1152</v>
      </c>
      <c r="F7749" s="69" t="s">
        <v>70</v>
      </c>
      <c r="G7749" s="3">
        <v>8</v>
      </c>
      <c r="H7749" s="3">
        <v>247</v>
      </c>
      <c r="I7749" s="10" t="str">
        <f t="shared" si="120"/>
        <v>08335</v>
      </c>
    </row>
    <row r="7750" spans="1:9">
      <c r="A7750" s="66"/>
      <c r="C7750" s="66">
        <v>8335</v>
      </c>
      <c r="E7750" s="71"/>
      <c r="F7750" s="69" t="s">
        <v>71</v>
      </c>
      <c r="G7750" s="3">
        <v>173</v>
      </c>
      <c r="H7750" s="3">
        <v>20691</v>
      </c>
      <c r="I7750" s="10" t="str">
        <f t="shared" si="120"/>
        <v>08335</v>
      </c>
    </row>
    <row r="7751" spans="1:9">
      <c r="A7751" s="65" t="s">
        <v>553</v>
      </c>
      <c r="B7751" s="2" t="s">
        <v>554</v>
      </c>
      <c r="C7751" s="65">
        <v>8336</v>
      </c>
      <c r="D7751" s="2" t="s">
        <v>9</v>
      </c>
      <c r="E7751" s="14" t="s">
        <v>1144</v>
      </c>
      <c r="F7751" s="69" t="s">
        <v>10</v>
      </c>
      <c r="G7751" s="3">
        <v>1</v>
      </c>
      <c r="H7751" s="3"/>
      <c r="I7751" s="10" t="str">
        <f t="shared" si="120"/>
        <v>08336</v>
      </c>
    </row>
    <row r="7752" spans="1:9">
      <c r="A7752" s="66"/>
      <c r="C7752" s="66">
        <v>8336</v>
      </c>
      <c r="D7752" s="2" t="s">
        <v>11</v>
      </c>
      <c r="E7752" s="14" t="s">
        <v>1144</v>
      </c>
      <c r="F7752" s="69" t="s">
        <v>12</v>
      </c>
      <c r="G7752" s="3"/>
      <c r="H7752" s="3"/>
      <c r="I7752" s="10" t="str">
        <f t="shared" si="120"/>
        <v>08336</v>
      </c>
    </row>
    <row r="7753" spans="1:9">
      <c r="A7753" s="66"/>
      <c r="C7753" s="66">
        <v>8336</v>
      </c>
      <c r="D7753" s="2" t="s">
        <v>13</v>
      </c>
      <c r="E7753" s="14" t="s">
        <v>1144</v>
      </c>
      <c r="F7753" s="69" t="s">
        <v>14</v>
      </c>
      <c r="G7753" s="3"/>
      <c r="H7753" s="3"/>
      <c r="I7753" s="10" t="str">
        <f t="shared" ref="I7753:I7816" si="121">IF(A7753="",I7752,A7753)</f>
        <v>08336</v>
      </c>
    </row>
    <row r="7754" spans="1:9">
      <c r="A7754" s="66"/>
      <c r="C7754" s="66">
        <v>8336</v>
      </c>
      <c r="D7754" s="2" t="s">
        <v>15</v>
      </c>
      <c r="E7754" s="15" t="s">
        <v>1145</v>
      </c>
      <c r="F7754" s="69" t="s">
        <v>16</v>
      </c>
      <c r="G7754" s="3"/>
      <c r="H7754" s="3"/>
      <c r="I7754" s="10" t="str">
        <f t="shared" si="121"/>
        <v>08336</v>
      </c>
    </row>
    <row r="7755" spans="1:9">
      <c r="A7755" s="66"/>
      <c r="C7755" s="66">
        <v>8336</v>
      </c>
      <c r="D7755" s="2" t="s">
        <v>17</v>
      </c>
      <c r="E7755" s="14" t="s">
        <v>1144</v>
      </c>
      <c r="F7755" s="69" t="s">
        <v>18</v>
      </c>
      <c r="G7755" s="3">
        <v>1</v>
      </c>
      <c r="H7755" s="3"/>
      <c r="I7755" s="10" t="str">
        <f t="shared" si="121"/>
        <v>08336</v>
      </c>
    </row>
    <row r="7756" spans="1:9">
      <c r="A7756" s="66"/>
      <c r="C7756" s="66">
        <v>8336</v>
      </c>
      <c r="D7756" s="2" t="s">
        <v>19</v>
      </c>
      <c r="E7756" s="14" t="s">
        <v>1144</v>
      </c>
      <c r="F7756" s="69" t="s">
        <v>20</v>
      </c>
      <c r="G7756" s="3"/>
      <c r="H7756" s="3"/>
      <c r="I7756" s="10" t="str">
        <f t="shared" si="121"/>
        <v>08336</v>
      </c>
    </row>
    <row r="7757" spans="1:9">
      <c r="A7757" s="66"/>
      <c r="C7757" s="66">
        <v>8336</v>
      </c>
      <c r="D7757" s="2" t="s">
        <v>21</v>
      </c>
      <c r="E7757" s="4"/>
      <c r="F7757" s="69" t="s">
        <v>22</v>
      </c>
      <c r="G7757" s="3">
        <v>173</v>
      </c>
      <c r="H7757" s="3"/>
      <c r="I7757" s="10" t="str">
        <f t="shared" si="121"/>
        <v>08336</v>
      </c>
    </row>
    <row r="7758" spans="1:9">
      <c r="A7758" s="66"/>
      <c r="C7758" s="66">
        <v>8336</v>
      </c>
      <c r="D7758" s="2" t="s">
        <v>23</v>
      </c>
      <c r="E7758" s="17" t="s">
        <v>1147</v>
      </c>
      <c r="F7758" s="69" t="s">
        <v>24</v>
      </c>
      <c r="G7758" s="3">
        <v>17</v>
      </c>
      <c r="H7758" s="3">
        <v>1159</v>
      </c>
      <c r="I7758" s="10" t="str">
        <f t="shared" si="121"/>
        <v>08336</v>
      </c>
    </row>
    <row r="7759" spans="1:9">
      <c r="A7759" s="66"/>
      <c r="C7759" s="66">
        <v>8336</v>
      </c>
      <c r="D7759" s="2" t="s">
        <v>25</v>
      </c>
      <c r="E7759" s="17" t="s">
        <v>1147</v>
      </c>
      <c r="F7759" s="69" t="s">
        <v>26</v>
      </c>
      <c r="G7759" s="3">
        <v>2</v>
      </c>
      <c r="H7759" s="3"/>
      <c r="I7759" s="10" t="str">
        <f t="shared" si="121"/>
        <v>08336</v>
      </c>
    </row>
    <row r="7760" spans="1:9">
      <c r="A7760" s="66"/>
      <c r="C7760" s="66">
        <v>8336</v>
      </c>
      <c r="D7760" s="2" t="s">
        <v>27</v>
      </c>
      <c r="E7760" s="17" t="s">
        <v>1147</v>
      </c>
      <c r="F7760" s="69" t="s">
        <v>28</v>
      </c>
      <c r="G7760" s="3"/>
      <c r="H7760" s="3"/>
      <c r="I7760" s="10" t="str">
        <f t="shared" si="121"/>
        <v>08336</v>
      </c>
    </row>
    <row r="7761" spans="1:9">
      <c r="A7761" s="66"/>
      <c r="C7761" s="66">
        <v>8336</v>
      </c>
      <c r="D7761" s="2" t="s">
        <v>29</v>
      </c>
      <c r="E7761" s="18" t="s">
        <v>1148</v>
      </c>
      <c r="F7761" s="69" t="s">
        <v>30</v>
      </c>
      <c r="G7761" s="3">
        <v>7</v>
      </c>
      <c r="H7761" s="3">
        <v>571</v>
      </c>
      <c r="I7761" s="10" t="str">
        <f t="shared" si="121"/>
        <v>08336</v>
      </c>
    </row>
    <row r="7762" spans="1:9">
      <c r="A7762" s="66"/>
      <c r="C7762" s="66">
        <v>8336</v>
      </c>
      <c r="D7762" s="2" t="s">
        <v>31</v>
      </c>
      <c r="E7762" s="18" t="s">
        <v>1148</v>
      </c>
      <c r="F7762" s="69" t="s">
        <v>32</v>
      </c>
      <c r="G7762" s="3">
        <v>1</v>
      </c>
      <c r="H7762" s="3"/>
      <c r="I7762" s="10" t="str">
        <f t="shared" si="121"/>
        <v>08336</v>
      </c>
    </row>
    <row r="7763" spans="1:9">
      <c r="A7763" s="66"/>
      <c r="C7763" s="66">
        <v>8336</v>
      </c>
      <c r="D7763" s="2" t="s">
        <v>33</v>
      </c>
      <c r="E7763" s="18" t="s">
        <v>1148</v>
      </c>
      <c r="F7763" s="69" t="s">
        <v>34</v>
      </c>
      <c r="G7763" s="3"/>
      <c r="H7763" s="3"/>
      <c r="I7763" s="10" t="str">
        <f t="shared" si="121"/>
        <v>08336</v>
      </c>
    </row>
    <row r="7764" spans="1:9">
      <c r="A7764" s="66"/>
      <c r="C7764" s="66">
        <v>8336</v>
      </c>
      <c r="D7764" s="2" t="s">
        <v>35</v>
      </c>
      <c r="E7764" s="19" t="s">
        <v>1150</v>
      </c>
      <c r="F7764" s="69" t="s">
        <v>36</v>
      </c>
      <c r="G7764" s="3">
        <v>1</v>
      </c>
      <c r="H7764" s="3"/>
      <c r="I7764" s="10" t="str">
        <f t="shared" si="121"/>
        <v>08336</v>
      </c>
    </row>
    <row r="7765" spans="1:9">
      <c r="A7765" s="66"/>
      <c r="C7765" s="66">
        <v>8336</v>
      </c>
      <c r="D7765" s="2" t="s">
        <v>37</v>
      </c>
      <c r="E7765" s="23" t="s">
        <v>1149</v>
      </c>
      <c r="F7765" s="69" t="s">
        <v>38</v>
      </c>
      <c r="G7765" s="3">
        <v>2</v>
      </c>
      <c r="H7765" s="3"/>
      <c r="I7765" s="10" t="str">
        <f t="shared" si="121"/>
        <v>08336</v>
      </c>
    </row>
    <row r="7766" spans="1:9">
      <c r="A7766" s="66"/>
      <c r="C7766" s="66">
        <v>8336</v>
      </c>
      <c r="D7766" s="2" t="s">
        <v>39</v>
      </c>
      <c r="E7766" s="23" t="s">
        <v>1149</v>
      </c>
      <c r="F7766" s="69" t="s">
        <v>40</v>
      </c>
      <c r="G7766" s="3">
        <v>6</v>
      </c>
      <c r="H7766" s="3"/>
      <c r="I7766" s="10" t="str">
        <f t="shared" si="121"/>
        <v>08336</v>
      </c>
    </row>
    <row r="7767" spans="1:9">
      <c r="A7767" s="66"/>
      <c r="C7767" s="66">
        <v>8336</v>
      </c>
      <c r="D7767" s="2" t="s">
        <v>41</v>
      </c>
      <c r="E7767" s="16" t="s">
        <v>1146</v>
      </c>
      <c r="F7767" s="69" t="s">
        <v>42</v>
      </c>
      <c r="G7767" s="3"/>
      <c r="H7767" s="3"/>
      <c r="I7767" s="10" t="str">
        <f t="shared" si="121"/>
        <v>08336</v>
      </c>
    </row>
    <row r="7768" spans="1:9">
      <c r="A7768" s="66"/>
      <c r="C7768" s="66">
        <v>8336</v>
      </c>
      <c r="D7768" s="2" t="s">
        <v>43</v>
      </c>
      <c r="E7768" s="16" t="s">
        <v>1146</v>
      </c>
      <c r="F7768" s="69" t="s">
        <v>44</v>
      </c>
      <c r="G7768" s="3">
        <v>8</v>
      </c>
      <c r="H7768" s="3">
        <v>1219</v>
      </c>
      <c r="I7768" s="10" t="str">
        <f t="shared" si="121"/>
        <v>08336</v>
      </c>
    </row>
    <row r="7769" spans="1:9">
      <c r="A7769" s="66"/>
      <c r="C7769" s="66">
        <v>8336</v>
      </c>
      <c r="D7769" s="2" t="s">
        <v>45</v>
      </c>
      <c r="E7769" s="16" t="s">
        <v>1146</v>
      </c>
      <c r="F7769" s="69" t="s">
        <v>46</v>
      </c>
      <c r="G7769" s="3">
        <v>3</v>
      </c>
      <c r="H7769" s="3">
        <v>1483</v>
      </c>
      <c r="I7769" s="10" t="str">
        <f t="shared" si="121"/>
        <v>08336</v>
      </c>
    </row>
    <row r="7770" spans="1:9">
      <c r="A7770" s="66"/>
      <c r="C7770" s="66">
        <v>8336</v>
      </c>
      <c r="D7770" s="2" t="s">
        <v>47</v>
      </c>
      <c r="E7770" s="16" t="s">
        <v>1146</v>
      </c>
      <c r="F7770" s="69" t="s">
        <v>48</v>
      </c>
      <c r="G7770" s="3">
        <v>7</v>
      </c>
      <c r="H7770" s="3">
        <v>1576</v>
      </c>
      <c r="I7770" s="10" t="str">
        <f t="shared" si="121"/>
        <v>08336</v>
      </c>
    </row>
    <row r="7771" spans="1:9">
      <c r="A7771" s="66"/>
      <c r="C7771" s="66">
        <v>8336</v>
      </c>
      <c r="D7771" s="2" t="s">
        <v>49</v>
      </c>
      <c r="E7771" s="14" t="s">
        <v>1144</v>
      </c>
      <c r="F7771" s="69" t="s">
        <v>50</v>
      </c>
      <c r="G7771" s="3">
        <v>7</v>
      </c>
      <c r="H7771" s="3">
        <v>233</v>
      </c>
      <c r="I7771" s="10" t="str">
        <f t="shared" si="121"/>
        <v>08336</v>
      </c>
    </row>
    <row r="7772" spans="1:9">
      <c r="A7772" s="66"/>
      <c r="C7772" s="66">
        <v>8336</v>
      </c>
      <c r="D7772" s="2" t="s">
        <v>51</v>
      </c>
      <c r="E7772" s="15" t="s">
        <v>1145</v>
      </c>
      <c r="F7772" s="69" t="s">
        <v>52</v>
      </c>
      <c r="G7772" s="3">
        <v>3</v>
      </c>
      <c r="H7772" s="3"/>
      <c r="I7772" s="10" t="str">
        <f t="shared" si="121"/>
        <v>08336</v>
      </c>
    </row>
    <row r="7773" spans="1:9">
      <c r="A7773" s="66"/>
      <c r="C7773" s="66">
        <v>8336</v>
      </c>
      <c r="D7773" s="2" t="s">
        <v>53</v>
      </c>
      <c r="E7773" s="15" t="s">
        <v>1145</v>
      </c>
      <c r="F7773" s="69" t="s">
        <v>54</v>
      </c>
      <c r="G7773" s="3">
        <v>26</v>
      </c>
      <c r="H7773" s="3">
        <v>1667</v>
      </c>
      <c r="I7773" s="10" t="str">
        <f t="shared" si="121"/>
        <v>08336</v>
      </c>
    </row>
    <row r="7774" spans="1:9">
      <c r="A7774" s="66"/>
      <c r="C7774" s="66">
        <v>8336</v>
      </c>
      <c r="D7774" s="2" t="s">
        <v>55</v>
      </c>
      <c r="E7774" s="21" t="s">
        <v>1152</v>
      </c>
      <c r="F7774" s="69" t="s">
        <v>56</v>
      </c>
      <c r="G7774" s="3">
        <v>6</v>
      </c>
      <c r="H7774" s="3"/>
      <c r="I7774" s="10" t="str">
        <f t="shared" si="121"/>
        <v>08336</v>
      </c>
    </row>
    <row r="7775" spans="1:9">
      <c r="A7775" s="66"/>
      <c r="C7775" s="66">
        <v>8336</v>
      </c>
      <c r="D7775" s="2" t="s">
        <v>57</v>
      </c>
      <c r="E7775" s="21" t="s">
        <v>1152</v>
      </c>
      <c r="F7775" s="69" t="s">
        <v>58</v>
      </c>
      <c r="G7775" s="3">
        <v>13</v>
      </c>
      <c r="H7775" s="3">
        <v>1860</v>
      </c>
      <c r="I7775" s="10" t="str">
        <f t="shared" si="121"/>
        <v>08336</v>
      </c>
    </row>
    <row r="7776" spans="1:9">
      <c r="A7776" s="66"/>
      <c r="C7776" s="66">
        <v>8336</v>
      </c>
      <c r="D7776" s="2" t="s">
        <v>59</v>
      </c>
      <c r="E7776" s="21" t="s">
        <v>1152</v>
      </c>
      <c r="F7776" s="69" t="s">
        <v>60</v>
      </c>
      <c r="G7776" s="3">
        <v>39</v>
      </c>
      <c r="H7776" s="3">
        <v>4985</v>
      </c>
      <c r="I7776" s="10" t="str">
        <f t="shared" si="121"/>
        <v>08336</v>
      </c>
    </row>
    <row r="7777" spans="1:9">
      <c r="A7777" s="66"/>
      <c r="C7777" s="66">
        <v>8336</v>
      </c>
      <c r="D7777" s="2" t="s">
        <v>61</v>
      </c>
      <c r="E7777" s="20" t="s">
        <v>1151</v>
      </c>
      <c r="F7777" s="69" t="s">
        <v>62</v>
      </c>
      <c r="G7777" s="3">
        <v>2</v>
      </c>
      <c r="H7777" s="3"/>
      <c r="I7777" s="10" t="str">
        <f t="shared" si="121"/>
        <v>08336</v>
      </c>
    </row>
    <row r="7778" spans="1:9">
      <c r="A7778" s="66"/>
      <c r="C7778" s="66">
        <v>8336</v>
      </c>
      <c r="D7778" s="2" t="s">
        <v>63</v>
      </c>
      <c r="E7778" s="20" t="s">
        <v>1151</v>
      </c>
      <c r="F7778" s="69" t="s">
        <v>64</v>
      </c>
      <c r="G7778" s="3"/>
      <c r="H7778" s="3"/>
      <c r="I7778" s="10" t="str">
        <f t="shared" si="121"/>
        <v>08336</v>
      </c>
    </row>
    <row r="7779" spans="1:9">
      <c r="A7779" s="66"/>
      <c r="C7779" s="66">
        <v>8336</v>
      </c>
      <c r="D7779" s="2" t="s">
        <v>65</v>
      </c>
      <c r="E7779" s="19" t="s">
        <v>1150</v>
      </c>
      <c r="F7779" s="69" t="s">
        <v>66</v>
      </c>
      <c r="G7779" s="3">
        <v>6</v>
      </c>
      <c r="H7779" s="3"/>
      <c r="I7779" s="10" t="str">
        <f t="shared" si="121"/>
        <v>08336</v>
      </c>
    </row>
    <row r="7780" spans="1:9">
      <c r="A7780" s="66"/>
      <c r="C7780" s="66">
        <v>8336</v>
      </c>
      <c r="D7780" s="2" t="s">
        <v>67</v>
      </c>
      <c r="E7780" s="22" t="s">
        <v>1153</v>
      </c>
      <c r="F7780" s="69" t="s">
        <v>68</v>
      </c>
      <c r="G7780" s="3">
        <v>10</v>
      </c>
      <c r="H7780" s="3">
        <v>745</v>
      </c>
      <c r="I7780" s="10" t="str">
        <f t="shared" si="121"/>
        <v>08336</v>
      </c>
    </row>
    <row r="7781" spans="1:9">
      <c r="A7781" s="66"/>
      <c r="C7781" s="66">
        <v>8336</v>
      </c>
      <c r="D7781" s="2" t="s">
        <v>69</v>
      </c>
      <c r="E7781" s="21" t="s">
        <v>1152</v>
      </c>
      <c r="F7781" s="69" t="s">
        <v>70</v>
      </c>
      <c r="G7781" s="3">
        <v>7</v>
      </c>
      <c r="H7781" s="3"/>
      <c r="I7781" s="10" t="str">
        <f t="shared" si="121"/>
        <v>08336</v>
      </c>
    </row>
    <row r="7782" spans="1:9">
      <c r="A7782" s="66"/>
      <c r="C7782" s="66">
        <v>8336</v>
      </c>
      <c r="E7782" s="71"/>
      <c r="F7782" s="69" t="s">
        <v>71</v>
      </c>
      <c r="G7782" s="3">
        <v>174</v>
      </c>
      <c r="H7782" s="3">
        <v>20309</v>
      </c>
      <c r="I7782" s="10" t="str">
        <f t="shared" si="121"/>
        <v>08336</v>
      </c>
    </row>
    <row r="7783" spans="1:9">
      <c r="A7783" s="65" t="s">
        <v>555</v>
      </c>
      <c r="B7783" s="2" t="s">
        <v>556</v>
      </c>
      <c r="C7783" s="65">
        <v>8337</v>
      </c>
      <c r="D7783" s="2" t="s">
        <v>9</v>
      </c>
      <c r="E7783" s="14" t="s">
        <v>1144</v>
      </c>
      <c r="F7783" s="69" t="s">
        <v>10</v>
      </c>
      <c r="G7783" s="3">
        <v>4</v>
      </c>
      <c r="H7783" s="3">
        <v>58</v>
      </c>
      <c r="I7783" s="10" t="str">
        <f t="shared" si="121"/>
        <v>08337</v>
      </c>
    </row>
    <row r="7784" spans="1:9">
      <c r="A7784" s="66"/>
      <c r="C7784" s="66">
        <v>8337</v>
      </c>
      <c r="D7784" s="2" t="s">
        <v>11</v>
      </c>
      <c r="E7784" s="14" t="s">
        <v>1144</v>
      </c>
      <c r="F7784" s="69" t="s">
        <v>12</v>
      </c>
      <c r="G7784" s="3"/>
      <c r="H7784" s="3"/>
      <c r="I7784" s="10" t="str">
        <f t="shared" si="121"/>
        <v>08337</v>
      </c>
    </row>
    <row r="7785" spans="1:9">
      <c r="A7785" s="66"/>
      <c r="C7785" s="66">
        <v>8337</v>
      </c>
      <c r="D7785" s="2" t="s">
        <v>13</v>
      </c>
      <c r="E7785" s="14" t="s">
        <v>1144</v>
      </c>
      <c r="F7785" s="69" t="s">
        <v>14</v>
      </c>
      <c r="G7785" s="3"/>
      <c r="H7785" s="3"/>
      <c r="I7785" s="10" t="str">
        <f t="shared" si="121"/>
        <v>08337</v>
      </c>
    </row>
    <row r="7786" spans="1:9">
      <c r="A7786" s="66"/>
      <c r="C7786" s="66">
        <v>8337</v>
      </c>
      <c r="D7786" s="2" t="s">
        <v>15</v>
      </c>
      <c r="E7786" s="15" t="s">
        <v>1145</v>
      </c>
      <c r="F7786" s="69" t="s">
        <v>16</v>
      </c>
      <c r="G7786" s="3"/>
      <c r="H7786" s="3"/>
      <c r="I7786" s="10" t="str">
        <f t="shared" si="121"/>
        <v>08337</v>
      </c>
    </row>
    <row r="7787" spans="1:9">
      <c r="A7787" s="66"/>
      <c r="C7787" s="66">
        <v>8337</v>
      </c>
      <c r="D7787" s="2" t="s">
        <v>17</v>
      </c>
      <c r="E7787" s="14" t="s">
        <v>1144</v>
      </c>
      <c r="F7787" s="69" t="s">
        <v>18</v>
      </c>
      <c r="G7787" s="3">
        <v>4</v>
      </c>
      <c r="H7787" s="3">
        <v>58</v>
      </c>
      <c r="I7787" s="10" t="str">
        <f t="shared" si="121"/>
        <v>08337</v>
      </c>
    </row>
    <row r="7788" spans="1:9">
      <c r="A7788" s="66"/>
      <c r="C7788" s="66">
        <v>8337</v>
      </c>
      <c r="D7788" s="2" t="s">
        <v>19</v>
      </c>
      <c r="E7788" s="14" t="s">
        <v>1144</v>
      </c>
      <c r="F7788" s="69" t="s">
        <v>20</v>
      </c>
      <c r="G7788" s="3"/>
      <c r="H7788" s="3"/>
      <c r="I7788" s="10" t="str">
        <f t="shared" si="121"/>
        <v>08337</v>
      </c>
    </row>
    <row r="7789" spans="1:9">
      <c r="A7789" s="66"/>
      <c r="C7789" s="66">
        <v>8337</v>
      </c>
      <c r="D7789" s="2" t="s">
        <v>21</v>
      </c>
      <c r="E7789" s="4"/>
      <c r="F7789" s="69" t="s">
        <v>22</v>
      </c>
      <c r="G7789" s="3">
        <v>110</v>
      </c>
      <c r="H7789" s="3">
        <v>13831</v>
      </c>
      <c r="I7789" s="10" t="str">
        <f t="shared" si="121"/>
        <v>08337</v>
      </c>
    </row>
    <row r="7790" spans="1:9">
      <c r="A7790" s="66"/>
      <c r="C7790" s="66">
        <v>8337</v>
      </c>
      <c r="D7790" s="2" t="s">
        <v>23</v>
      </c>
      <c r="E7790" s="17" t="s">
        <v>1147</v>
      </c>
      <c r="F7790" s="69" t="s">
        <v>24</v>
      </c>
      <c r="G7790" s="3">
        <v>15</v>
      </c>
      <c r="H7790" s="3">
        <v>878</v>
      </c>
      <c r="I7790" s="10" t="str">
        <f t="shared" si="121"/>
        <v>08337</v>
      </c>
    </row>
    <row r="7791" spans="1:9">
      <c r="A7791" s="66"/>
      <c r="C7791" s="66">
        <v>8337</v>
      </c>
      <c r="D7791" s="2" t="s">
        <v>25</v>
      </c>
      <c r="E7791" s="17" t="s">
        <v>1147</v>
      </c>
      <c r="F7791" s="69" t="s">
        <v>26</v>
      </c>
      <c r="G7791" s="3">
        <v>2</v>
      </c>
      <c r="H7791" s="3"/>
      <c r="I7791" s="10" t="str">
        <f t="shared" si="121"/>
        <v>08337</v>
      </c>
    </row>
    <row r="7792" spans="1:9">
      <c r="A7792" s="66"/>
      <c r="C7792" s="66">
        <v>8337</v>
      </c>
      <c r="D7792" s="2" t="s">
        <v>27</v>
      </c>
      <c r="E7792" s="17" t="s">
        <v>1147</v>
      </c>
      <c r="F7792" s="69" t="s">
        <v>28</v>
      </c>
      <c r="G7792" s="3">
        <v>1</v>
      </c>
      <c r="H7792" s="3"/>
      <c r="I7792" s="10" t="str">
        <f t="shared" si="121"/>
        <v>08337</v>
      </c>
    </row>
    <row r="7793" spans="1:9">
      <c r="A7793" s="66"/>
      <c r="C7793" s="66">
        <v>8337</v>
      </c>
      <c r="D7793" s="2" t="s">
        <v>29</v>
      </c>
      <c r="E7793" s="18" t="s">
        <v>1148</v>
      </c>
      <c r="F7793" s="69" t="s">
        <v>30</v>
      </c>
      <c r="G7793" s="3">
        <v>6</v>
      </c>
      <c r="H7793" s="3"/>
      <c r="I7793" s="10" t="str">
        <f t="shared" si="121"/>
        <v>08337</v>
      </c>
    </row>
    <row r="7794" spans="1:9">
      <c r="A7794" s="66"/>
      <c r="C7794" s="66">
        <v>8337</v>
      </c>
      <c r="D7794" s="2" t="s">
        <v>31</v>
      </c>
      <c r="E7794" s="18" t="s">
        <v>1148</v>
      </c>
      <c r="F7794" s="69" t="s">
        <v>32</v>
      </c>
      <c r="G7794" s="3">
        <v>1</v>
      </c>
      <c r="H7794" s="3"/>
      <c r="I7794" s="10" t="str">
        <f t="shared" si="121"/>
        <v>08337</v>
      </c>
    </row>
    <row r="7795" spans="1:9">
      <c r="A7795" s="66"/>
      <c r="C7795" s="66">
        <v>8337</v>
      </c>
      <c r="D7795" s="2" t="s">
        <v>33</v>
      </c>
      <c r="E7795" s="18" t="s">
        <v>1148</v>
      </c>
      <c r="F7795" s="69" t="s">
        <v>34</v>
      </c>
      <c r="G7795" s="3"/>
      <c r="H7795" s="3"/>
      <c r="I7795" s="10" t="str">
        <f t="shared" si="121"/>
        <v>08337</v>
      </c>
    </row>
    <row r="7796" spans="1:9">
      <c r="A7796" s="66"/>
      <c r="C7796" s="66">
        <v>8337</v>
      </c>
      <c r="D7796" s="2" t="s">
        <v>35</v>
      </c>
      <c r="E7796" s="19" t="s">
        <v>1150</v>
      </c>
      <c r="F7796" s="69" t="s">
        <v>36</v>
      </c>
      <c r="G7796" s="3">
        <v>4</v>
      </c>
      <c r="H7796" s="3"/>
      <c r="I7796" s="10" t="str">
        <f t="shared" si="121"/>
        <v>08337</v>
      </c>
    </row>
    <row r="7797" spans="1:9">
      <c r="A7797" s="66"/>
      <c r="C7797" s="66">
        <v>8337</v>
      </c>
      <c r="D7797" s="2" t="s">
        <v>37</v>
      </c>
      <c r="E7797" s="23" t="s">
        <v>1149</v>
      </c>
      <c r="F7797" s="69" t="s">
        <v>38</v>
      </c>
      <c r="G7797" s="3">
        <v>1</v>
      </c>
      <c r="H7797" s="3"/>
      <c r="I7797" s="10" t="str">
        <f t="shared" si="121"/>
        <v>08337</v>
      </c>
    </row>
    <row r="7798" spans="1:9">
      <c r="A7798" s="66"/>
      <c r="C7798" s="66">
        <v>8337</v>
      </c>
      <c r="D7798" s="2" t="s">
        <v>39</v>
      </c>
      <c r="E7798" s="23" t="s">
        <v>1149</v>
      </c>
      <c r="F7798" s="69" t="s">
        <v>40</v>
      </c>
      <c r="G7798" s="3">
        <v>2</v>
      </c>
      <c r="H7798" s="3"/>
      <c r="I7798" s="10" t="str">
        <f t="shared" si="121"/>
        <v>08337</v>
      </c>
    </row>
    <row r="7799" spans="1:9">
      <c r="A7799" s="66"/>
      <c r="C7799" s="66">
        <v>8337</v>
      </c>
      <c r="D7799" s="2" t="s">
        <v>41</v>
      </c>
      <c r="E7799" s="16" t="s">
        <v>1146</v>
      </c>
      <c r="F7799" s="69" t="s">
        <v>42</v>
      </c>
      <c r="G7799" s="3"/>
      <c r="H7799" s="3"/>
      <c r="I7799" s="10" t="str">
        <f t="shared" si="121"/>
        <v>08337</v>
      </c>
    </row>
    <row r="7800" spans="1:9">
      <c r="A7800" s="66"/>
      <c r="C7800" s="66">
        <v>8337</v>
      </c>
      <c r="D7800" s="2" t="s">
        <v>43</v>
      </c>
      <c r="E7800" s="16" t="s">
        <v>1146</v>
      </c>
      <c r="F7800" s="69" t="s">
        <v>44</v>
      </c>
      <c r="G7800" s="3">
        <v>8</v>
      </c>
      <c r="H7800" s="3"/>
      <c r="I7800" s="10" t="str">
        <f t="shared" si="121"/>
        <v>08337</v>
      </c>
    </row>
    <row r="7801" spans="1:9">
      <c r="A7801" s="66"/>
      <c r="C7801" s="66">
        <v>8337</v>
      </c>
      <c r="D7801" s="2" t="s">
        <v>45</v>
      </c>
      <c r="E7801" s="16" t="s">
        <v>1146</v>
      </c>
      <c r="F7801" s="69" t="s">
        <v>46</v>
      </c>
      <c r="G7801" s="3">
        <v>1</v>
      </c>
      <c r="H7801" s="3"/>
      <c r="I7801" s="10" t="str">
        <f t="shared" si="121"/>
        <v>08337</v>
      </c>
    </row>
    <row r="7802" spans="1:9">
      <c r="A7802" s="66"/>
      <c r="C7802" s="66">
        <v>8337</v>
      </c>
      <c r="D7802" s="2" t="s">
        <v>47</v>
      </c>
      <c r="E7802" s="16" t="s">
        <v>1146</v>
      </c>
      <c r="F7802" s="69" t="s">
        <v>48</v>
      </c>
      <c r="G7802" s="3">
        <v>10</v>
      </c>
      <c r="H7802" s="3">
        <v>1153</v>
      </c>
      <c r="I7802" s="10" t="str">
        <f t="shared" si="121"/>
        <v>08337</v>
      </c>
    </row>
    <row r="7803" spans="1:9">
      <c r="A7803" s="66"/>
      <c r="C7803" s="66">
        <v>8337</v>
      </c>
      <c r="D7803" s="2" t="s">
        <v>49</v>
      </c>
      <c r="E7803" s="14" t="s">
        <v>1144</v>
      </c>
      <c r="F7803" s="69" t="s">
        <v>50</v>
      </c>
      <c r="G7803" s="3">
        <v>6</v>
      </c>
      <c r="H7803" s="3">
        <v>929</v>
      </c>
      <c r="I7803" s="10" t="str">
        <f t="shared" si="121"/>
        <v>08337</v>
      </c>
    </row>
    <row r="7804" spans="1:9">
      <c r="A7804" s="66"/>
      <c r="C7804" s="66">
        <v>8337</v>
      </c>
      <c r="D7804" s="2" t="s">
        <v>51</v>
      </c>
      <c r="E7804" s="15" t="s">
        <v>1145</v>
      </c>
      <c r="F7804" s="69" t="s">
        <v>52</v>
      </c>
      <c r="G7804" s="3">
        <v>4</v>
      </c>
      <c r="H7804" s="3"/>
      <c r="I7804" s="10" t="str">
        <f t="shared" si="121"/>
        <v>08337</v>
      </c>
    </row>
    <row r="7805" spans="1:9">
      <c r="A7805" s="66"/>
      <c r="C7805" s="66">
        <v>8337</v>
      </c>
      <c r="D7805" s="2" t="s">
        <v>53</v>
      </c>
      <c r="E7805" s="15" t="s">
        <v>1145</v>
      </c>
      <c r="F7805" s="69" t="s">
        <v>54</v>
      </c>
      <c r="G7805" s="3">
        <v>17</v>
      </c>
      <c r="H7805" s="3">
        <v>1998</v>
      </c>
      <c r="I7805" s="10" t="str">
        <f t="shared" si="121"/>
        <v>08337</v>
      </c>
    </row>
    <row r="7806" spans="1:9">
      <c r="A7806" s="66"/>
      <c r="C7806" s="66">
        <v>8337</v>
      </c>
      <c r="D7806" s="2" t="s">
        <v>55</v>
      </c>
      <c r="E7806" s="21" t="s">
        <v>1152</v>
      </c>
      <c r="F7806" s="69" t="s">
        <v>56</v>
      </c>
      <c r="G7806" s="3">
        <v>2</v>
      </c>
      <c r="H7806" s="3"/>
      <c r="I7806" s="10" t="str">
        <f t="shared" si="121"/>
        <v>08337</v>
      </c>
    </row>
    <row r="7807" spans="1:9">
      <c r="A7807" s="66"/>
      <c r="C7807" s="66">
        <v>8337</v>
      </c>
      <c r="D7807" s="2" t="s">
        <v>57</v>
      </c>
      <c r="E7807" s="21" t="s">
        <v>1152</v>
      </c>
      <c r="F7807" s="69" t="s">
        <v>58</v>
      </c>
      <c r="G7807" s="3">
        <v>5</v>
      </c>
      <c r="H7807" s="3"/>
      <c r="I7807" s="10" t="str">
        <f t="shared" si="121"/>
        <v>08337</v>
      </c>
    </row>
    <row r="7808" spans="1:9">
      <c r="A7808" s="66"/>
      <c r="C7808" s="66">
        <v>8337</v>
      </c>
      <c r="D7808" s="2" t="s">
        <v>59</v>
      </c>
      <c r="E7808" s="21" t="s">
        <v>1152</v>
      </c>
      <c r="F7808" s="69" t="s">
        <v>60</v>
      </c>
      <c r="G7808" s="3">
        <v>17</v>
      </c>
      <c r="H7808" s="3">
        <v>1633</v>
      </c>
      <c r="I7808" s="10" t="str">
        <f t="shared" si="121"/>
        <v>08337</v>
      </c>
    </row>
    <row r="7809" spans="1:9">
      <c r="A7809" s="66"/>
      <c r="C7809" s="66">
        <v>8337</v>
      </c>
      <c r="D7809" s="2" t="s">
        <v>61</v>
      </c>
      <c r="E7809" s="20" t="s">
        <v>1151</v>
      </c>
      <c r="F7809" s="69" t="s">
        <v>62</v>
      </c>
      <c r="G7809" s="3">
        <v>2</v>
      </c>
      <c r="H7809" s="3"/>
      <c r="I7809" s="10" t="str">
        <f t="shared" si="121"/>
        <v>08337</v>
      </c>
    </row>
    <row r="7810" spans="1:9">
      <c r="A7810" s="66"/>
      <c r="C7810" s="66">
        <v>8337</v>
      </c>
      <c r="D7810" s="2" t="s">
        <v>63</v>
      </c>
      <c r="E7810" s="20" t="s">
        <v>1151</v>
      </c>
      <c r="F7810" s="69" t="s">
        <v>64</v>
      </c>
      <c r="G7810" s="3">
        <v>1</v>
      </c>
      <c r="H7810" s="3"/>
      <c r="I7810" s="10" t="str">
        <f t="shared" si="121"/>
        <v>08337</v>
      </c>
    </row>
    <row r="7811" spans="1:9">
      <c r="A7811" s="66"/>
      <c r="C7811" s="66">
        <v>8337</v>
      </c>
      <c r="D7811" s="2" t="s">
        <v>65</v>
      </c>
      <c r="E7811" s="19" t="s">
        <v>1150</v>
      </c>
      <c r="F7811" s="69" t="s">
        <v>66</v>
      </c>
      <c r="G7811" s="3">
        <v>3</v>
      </c>
      <c r="H7811" s="3"/>
      <c r="I7811" s="10" t="str">
        <f t="shared" si="121"/>
        <v>08337</v>
      </c>
    </row>
    <row r="7812" spans="1:9">
      <c r="A7812" s="66"/>
      <c r="C7812" s="66">
        <v>8337</v>
      </c>
      <c r="D7812" s="2" t="s">
        <v>67</v>
      </c>
      <c r="E7812" s="22" t="s">
        <v>1153</v>
      </c>
      <c r="F7812" s="69" t="s">
        <v>68</v>
      </c>
      <c r="G7812" s="3">
        <v>1</v>
      </c>
      <c r="H7812" s="3"/>
      <c r="I7812" s="10" t="str">
        <f t="shared" si="121"/>
        <v>08337</v>
      </c>
    </row>
    <row r="7813" spans="1:9">
      <c r="A7813" s="66"/>
      <c r="C7813" s="66">
        <v>8337</v>
      </c>
      <c r="D7813" s="2" t="s">
        <v>69</v>
      </c>
      <c r="E7813" s="21" t="s">
        <v>1152</v>
      </c>
      <c r="F7813" s="69" t="s">
        <v>70</v>
      </c>
      <c r="G7813" s="3">
        <v>1</v>
      </c>
      <c r="H7813" s="3"/>
      <c r="I7813" s="10" t="str">
        <f t="shared" si="121"/>
        <v>08337</v>
      </c>
    </row>
    <row r="7814" spans="1:9">
      <c r="A7814" s="66"/>
      <c r="C7814" s="66">
        <v>8337</v>
      </c>
      <c r="E7814" s="71"/>
      <c r="F7814" s="69" t="s">
        <v>71</v>
      </c>
      <c r="G7814" s="3">
        <v>114</v>
      </c>
      <c r="H7814" s="3">
        <v>13889</v>
      </c>
      <c r="I7814" s="10" t="str">
        <f t="shared" si="121"/>
        <v>08337</v>
      </c>
    </row>
    <row r="7815" spans="1:9">
      <c r="A7815" s="65" t="s">
        <v>557</v>
      </c>
      <c r="B7815" s="2" t="s">
        <v>558</v>
      </c>
      <c r="C7815" s="65">
        <v>84</v>
      </c>
      <c r="D7815" s="2" t="s">
        <v>9</v>
      </c>
      <c r="E7815" s="14" t="s">
        <v>1144</v>
      </c>
      <c r="F7815" s="69" t="s">
        <v>10</v>
      </c>
      <c r="G7815" s="3">
        <v>42</v>
      </c>
      <c r="H7815" s="3">
        <v>1106</v>
      </c>
      <c r="I7815" s="10" t="str">
        <f t="shared" si="121"/>
        <v>084</v>
      </c>
    </row>
    <row r="7816" spans="1:9">
      <c r="A7816" s="66"/>
      <c r="C7816" s="66">
        <v>84</v>
      </c>
      <c r="D7816" s="2" t="s">
        <v>11</v>
      </c>
      <c r="E7816" s="14" t="s">
        <v>1144</v>
      </c>
      <c r="F7816" s="69" t="s">
        <v>12</v>
      </c>
      <c r="G7816" s="3"/>
      <c r="H7816" s="3"/>
      <c r="I7816" s="10" t="str">
        <f t="shared" si="121"/>
        <v>084</v>
      </c>
    </row>
    <row r="7817" spans="1:9">
      <c r="A7817" s="66"/>
      <c r="C7817" s="66">
        <v>84</v>
      </c>
      <c r="D7817" s="2" t="s">
        <v>13</v>
      </c>
      <c r="E7817" s="14" t="s">
        <v>1144</v>
      </c>
      <c r="F7817" s="69" t="s">
        <v>14</v>
      </c>
      <c r="G7817" s="3"/>
      <c r="H7817" s="3"/>
      <c r="I7817" s="10" t="str">
        <f t="shared" ref="I7817:I7880" si="122">IF(A7817="",I7816,A7817)</f>
        <v>084</v>
      </c>
    </row>
    <row r="7818" spans="1:9">
      <c r="A7818" s="66"/>
      <c r="C7818" s="66">
        <v>84</v>
      </c>
      <c r="D7818" s="2" t="s">
        <v>15</v>
      </c>
      <c r="E7818" s="15" t="s">
        <v>1145</v>
      </c>
      <c r="F7818" s="69" t="s">
        <v>16</v>
      </c>
      <c r="G7818" s="3"/>
      <c r="H7818" s="3"/>
      <c r="I7818" s="10" t="str">
        <f t="shared" si="122"/>
        <v>084</v>
      </c>
    </row>
    <row r="7819" spans="1:9">
      <c r="A7819" s="66"/>
      <c r="C7819" s="66">
        <v>84</v>
      </c>
      <c r="D7819" s="2" t="s">
        <v>17</v>
      </c>
      <c r="E7819" s="14" t="s">
        <v>1144</v>
      </c>
      <c r="F7819" s="69" t="s">
        <v>18</v>
      </c>
      <c r="G7819" s="3">
        <v>42</v>
      </c>
      <c r="H7819" s="3">
        <v>1106</v>
      </c>
      <c r="I7819" s="10" t="str">
        <f t="shared" si="122"/>
        <v>084</v>
      </c>
    </row>
    <row r="7820" spans="1:9">
      <c r="A7820" s="66"/>
      <c r="C7820" s="66">
        <v>84</v>
      </c>
      <c r="D7820" s="2" t="s">
        <v>19</v>
      </c>
      <c r="E7820" s="14" t="s">
        <v>1144</v>
      </c>
      <c r="F7820" s="69" t="s">
        <v>20</v>
      </c>
      <c r="G7820" s="3"/>
      <c r="H7820" s="3"/>
      <c r="I7820" s="10" t="str">
        <f t="shared" si="122"/>
        <v>084</v>
      </c>
    </row>
    <row r="7821" spans="1:9">
      <c r="A7821" s="66"/>
      <c r="C7821" s="66">
        <v>84</v>
      </c>
      <c r="D7821" s="2" t="s">
        <v>21</v>
      </c>
      <c r="E7821" s="4"/>
      <c r="F7821" s="69" t="s">
        <v>22</v>
      </c>
      <c r="G7821" s="3">
        <v>1618</v>
      </c>
      <c r="H7821" s="3">
        <v>247954</v>
      </c>
      <c r="I7821" s="10" t="str">
        <f t="shared" si="122"/>
        <v>084</v>
      </c>
    </row>
    <row r="7822" spans="1:9">
      <c r="A7822" s="66"/>
      <c r="C7822" s="66">
        <v>84</v>
      </c>
      <c r="D7822" s="2" t="s">
        <v>23</v>
      </c>
      <c r="E7822" s="17" t="s">
        <v>1147</v>
      </c>
      <c r="F7822" s="69" t="s">
        <v>24</v>
      </c>
      <c r="G7822" s="3">
        <v>174</v>
      </c>
      <c r="H7822" s="3">
        <v>12956</v>
      </c>
      <c r="I7822" s="10" t="str">
        <f t="shared" si="122"/>
        <v>084</v>
      </c>
    </row>
    <row r="7823" spans="1:9">
      <c r="A7823" s="66"/>
      <c r="C7823" s="66">
        <v>84</v>
      </c>
      <c r="D7823" s="2" t="s">
        <v>25</v>
      </c>
      <c r="E7823" s="17" t="s">
        <v>1147</v>
      </c>
      <c r="F7823" s="69" t="s">
        <v>26</v>
      </c>
      <c r="G7823" s="3">
        <v>17</v>
      </c>
      <c r="H7823" s="3">
        <v>1209</v>
      </c>
      <c r="I7823" s="10" t="str">
        <f t="shared" si="122"/>
        <v>084</v>
      </c>
    </row>
    <row r="7824" spans="1:9">
      <c r="A7824" s="66"/>
      <c r="C7824" s="66">
        <v>84</v>
      </c>
      <c r="D7824" s="2" t="s">
        <v>27</v>
      </c>
      <c r="E7824" s="17" t="s">
        <v>1147</v>
      </c>
      <c r="F7824" s="69" t="s">
        <v>28</v>
      </c>
      <c r="G7824" s="3"/>
      <c r="H7824" s="3"/>
      <c r="I7824" s="10" t="str">
        <f t="shared" si="122"/>
        <v>084</v>
      </c>
    </row>
    <row r="7825" spans="1:9">
      <c r="A7825" s="66"/>
      <c r="C7825" s="66">
        <v>84</v>
      </c>
      <c r="D7825" s="2" t="s">
        <v>29</v>
      </c>
      <c r="E7825" s="18" t="s">
        <v>1148</v>
      </c>
      <c r="F7825" s="69" t="s">
        <v>30</v>
      </c>
      <c r="G7825" s="3">
        <v>43</v>
      </c>
      <c r="H7825" s="3">
        <v>3455</v>
      </c>
      <c r="I7825" s="10" t="str">
        <f t="shared" si="122"/>
        <v>084</v>
      </c>
    </row>
    <row r="7826" spans="1:9">
      <c r="A7826" s="66"/>
      <c r="C7826" s="66">
        <v>84</v>
      </c>
      <c r="D7826" s="2" t="s">
        <v>31</v>
      </c>
      <c r="E7826" s="18" t="s">
        <v>1148</v>
      </c>
      <c r="F7826" s="69" t="s">
        <v>32</v>
      </c>
      <c r="G7826" s="3">
        <v>24</v>
      </c>
      <c r="H7826" s="3">
        <v>7028</v>
      </c>
      <c r="I7826" s="10" t="str">
        <f t="shared" si="122"/>
        <v>084</v>
      </c>
    </row>
    <row r="7827" spans="1:9">
      <c r="A7827" s="66"/>
      <c r="C7827" s="66">
        <v>84</v>
      </c>
      <c r="D7827" s="2" t="s">
        <v>33</v>
      </c>
      <c r="E7827" s="18" t="s">
        <v>1148</v>
      </c>
      <c r="F7827" s="69" t="s">
        <v>34</v>
      </c>
      <c r="G7827" s="3">
        <v>5</v>
      </c>
      <c r="H7827" s="3">
        <v>119</v>
      </c>
      <c r="I7827" s="10" t="str">
        <f t="shared" si="122"/>
        <v>084</v>
      </c>
    </row>
    <row r="7828" spans="1:9">
      <c r="A7828" s="66"/>
      <c r="C7828" s="66">
        <v>84</v>
      </c>
      <c r="D7828" s="2" t="s">
        <v>35</v>
      </c>
      <c r="E7828" s="19" t="s">
        <v>1150</v>
      </c>
      <c r="F7828" s="69" t="s">
        <v>36</v>
      </c>
      <c r="G7828" s="3">
        <v>48</v>
      </c>
      <c r="H7828" s="3">
        <v>4500</v>
      </c>
      <c r="I7828" s="10" t="str">
        <f t="shared" si="122"/>
        <v>084</v>
      </c>
    </row>
    <row r="7829" spans="1:9">
      <c r="A7829" s="66"/>
      <c r="C7829" s="66">
        <v>84</v>
      </c>
      <c r="D7829" s="2" t="s">
        <v>37</v>
      </c>
      <c r="E7829" s="23" t="s">
        <v>1149</v>
      </c>
      <c r="F7829" s="69" t="s">
        <v>38</v>
      </c>
      <c r="G7829" s="3">
        <v>18</v>
      </c>
      <c r="H7829" s="3">
        <v>2076</v>
      </c>
      <c r="I7829" s="10" t="str">
        <f t="shared" si="122"/>
        <v>084</v>
      </c>
    </row>
    <row r="7830" spans="1:9">
      <c r="A7830" s="66"/>
      <c r="C7830" s="66">
        <v>84</v>
      </c>
      <c r="D7830" s="2" t="s">
        <v>39</v>
      </c>
      <c r="E7830" s="23" t="s">
        <v>1149</v>
      </c>
      <c r="F7830" s="69" t="s">
        <v>40</v>
      </c>
      <c r="G7830" s="3">
        <v>36</v>
      </c>
      <c r="H7830" s="3">
        <v>2094</v>
      </c>
      <c r="I7830" s="10" t="str">
        <f t="shared" si="122"/>
        <v>084</v>
      </c>
    </row>
    <row r="7831" spans="1:9">
      <c r="A7831" s="66"/>
      <c r="C7831" s="66">
        <v>84</v>
      </c>
      <c r="D7831" s="2" t="s">
        <v>41</v>
      </c>
      <c r="E7831" s="16" t="s">
        <v>1146</v>
      </c>
      <c r="F7831" s="69" t="s">
        <v>42</v>
      </c>
      <c r="G7831" s="3"/>
      <c r="H7831" s="3"/>
      <c r="I7831" s="10" t="str">
        <f t="shared" si="122"/>
        <v>084</v>
      </c>
    </row>
    <row r="7832" spans="1:9">
      <c r="A7832" s="66"/>
      <c r="C7832" s="66">
        <v>84</v>
      </c>
      <c r="D7832" s="2" t="s">
        <v>43</v>
      </c>
      <c r="E7832" s="16" t="s">
        <v>1146</v>
      </c>
      <c r="F7832" s="69" t="s">
        <v>44</v>
      </c>
      <c r="G7832" s="3">
        <v>27</v>
      </c>
      <c r="H7832" s="3">
        <v>3190</v>
      </c>
      <c r="I7832" s="10" t="str">
        <f t="shared" si="122"/>
        <v>084</v>
      </c>
    </row>
    <row r="7833" spans="1:9">
      <c r="A7833" s="66"/>
      <c r="C7833" s="66">
        <v>84</v>
      </c>
      <c r="D7833" s="2" t="s">
        <v>45</v>
      </c>
      <c r="E7833" s="16" t="s">
        <v>1146</v>
      </c>
      <c r="F7833" s="69" t="s">
        <v>46</v>
      </c>
      <c r="G7833" s="3">
        <v>12</v>
      </c>
      <c r="H7833" s="3">
        <v>14360</v>
      </c>
      <c r="I7833" s="10" t="str">
        <f t="shared" si="122"/>
        <v>084</v>
      </c>
    </row>
    <row r="7834" spans="1:9">
      <c r="A7834" s="66"/>
      <c r="C7834" s="66">
        <v>84</v>
      </c>
      <c r="D7834" s="2" t="s">
        <v>47</v>
      </c>
      <c r="E7834" s="16" t="s">
        <v>1146</v>
      </c>
      <c r="F7834" s="69" t="s">
        <v>48</v>
      </c>
      <c r="G7834" s="3">
        <v>114</v>
      </c>
      <c r="H7834" s="3">
        <v>11090</v>
      </c>
      <c r="I7834" s="10" t="str">
        <f t="shared" si="122"/>
        <v>084</v>
      </c>
    </row>
    <row r="7835" spans="1:9">
      <c r="A7835" s="66"/>
      <c r="C7835" s="66">
        <v>84</v>
      </c>
      <c r="D7835" s="2" t="s">
        <v>49</v>
      </c>
      <c r="E7835" s="14" t="s">
        <v>1144</v>
      </c>
      <c r="F7835" s="69" t="s">
        <v>50</v>
      </c>
      <c r="G7835" s="3">
        <v>80</v>
      </c>
      <c r="H7835" s="3">
        <v>4445</v>
      </c>
      <c r="I7835" s="10" t="str">
        <f t="shared" si="122"/>
        <v>084</v>
      </c>
    </row>
    <row r="7836" spans="1:9">
      <c r="A7836" s="66"/>
      <c r="C7836" s="66">
        <v>84</v>
      </c>
      <c r="D7836" s="2" t="s">
        <v>51</v>
      </c>
      <c r="E7836" s="15" t="s">
        <v>1145</v>
      </c>
      <c r="F7836" s="69" t="s">
        <v>52</v>
      </c>
      <c r="G7836" s="3">
        <v>21</v>
      </c>
      <c r="H7836" s="3">
        <v>5947</v>
      </c>
      <c r="I7836" s="10" t="str">
        <f t="shared" si="122"/>
        <v>084</v>
      </c>
    </row>
    <row r="7837" spans="1:9">
      <c r="A7837" s="66"/>
      <c r="C7837" s="66">
        <v>84</v>
      </c>
      <c r="D7837" s="2" t="s">
        <v>53</v>
      </c>
      <c r="E7837" s="15" t="s">
        <v>1145</v>
      </c>
      <c r="F7837" s="69" t="s">
        <v>54</v>
      </c>
      <c r="G7837" s="3">
        <v>310</v>
      </c>
      <c r="H7837" s="3">
        <v>32786</v>
      </c>
      <c r="I7837" s="10" t="str">
        <f t="shared" si="122"/>
        <v>084</v>
      </c>
    </row>
    <row r="7838" spans="1:9">
      <c r="A7838" s="66"/>
      <c r="C7838" s="66">
        <v>84</v>
      </c>
      <c r="D7838" s="2" t="s">
        <v>55</v>
      </c>
      <c r="E7838" s="21" t="s">
        <v>1152</v>
      </c>
      <c r="F7838" s="69" t="s">
        <v>56</v>
      </c>
      <c r="G7838" s="3">
        <v>70</v>
      </c>
      <c r="H7838" s="3">
        <v>10904</v>
      </c>
      <c r="I7838" s="10" t="str">
        <f t="shared" si="122"/>
        <v>084</v>
      </c>
    </row>
    <row r="7839" spans="1:9">
      <c r="A7839" s="66"/>
      <c r="C7839" s="66">
        <v>84</v>
      </c>
      <c r="D7839" s="2" t="s">
        <v>57</v>
      </c>
      <c r="E7839" s="21" t="s">
        <v>1152</v>
      </c>
      <c r="F7839" s="69" t="s">
        <v>58</v>
      </c>
      <c r="G7839" s="3">
        <v>97</v>
      </c>
      <c r="H7839" s="3">
        <v>16401</v>
      </c>
      <c r="I7839" s="10" t="str">
        <f t="shared" si="122"/>
        <v>084</v>
      </c>
    </row>
    <row r="7840" spans="1:9">
      <c r="A7840" s="66"/>
      <c r="C7840" s="66">
        <v>84</v>
      </c>
      <c r="D7840" s="2" t="s">
        <v>59</v>
      </c>
      <c r="E7840" s="21" t="s">
        <v>1152</v>
      </c>
      <c r="F7840" s="69" t="s">
        <v>60</v>
      </c>
      <c r="G7840" s="3">
        <v>320</v>
      </c>
      <c r="H7840" s="3">
        <v>71108</v>
      </c>
      <c r="I7840" s="10" t="str">
        <f t="shared" si="122"/>
        <v>084</v>
      </c>
    </row>
    <row r="7841" spans="1:9">
      <c r="A7841" s="66"/>
      <c r="C7841" s="66">
        <v>84</v>
      </c>
      <c r="D7841" s="2" t="s">
        <v>61</v>
      </c>
      <c r="E7841" s="20" t="s">
        <v>1151</v>
      </c>
      <c r="F7841" s="69" t="s">
        <v>62</v>
      </c>
      <c r="G7841" s="3">
        <v>48</v>
      </c>
      <c r="H7841" s="3">
        <v>21780</v>
      </c>
      <c r="I7841" s="10" t="str">
        <f t="shared" si="122"/>
        <v>084</v>
      </c>
    </row>
    <row r="7842" spans="1:9">
      <c r="A7842" s="66"/>
      <c r="C7842" s="66">
        <v>84</v>
      </c>
      <c r="D7842" s="2" t="s">
        <v>63</v>
      </c>
      <c r="E7842" s="20" t="s">
        <v>1151</v>
      </c>
      <c r="F7842" s="69" t="s">
        <v>64</v>
      </c>
      <c r="G7842" s="3">
        <v>21</v>
      </c>
      <c r="H7842" s="3">
        <v>7194</v>
      </c>
      <c r="I7842" s="10" t="str">
        <f t="shared" si="122"/>
        <v>084</v>
      </c>
    </row>
    <row r="7843" spans="1:9">
      <c r="A7843" s="66"/>
      <c r="C7843" s="66">
        <v>84</v>
      </c>
      <c r="D7843" s="2" t="s">
        <v>65</v>
      </c>
      <c r="E7843" s="19" t="s">
        <v>1150</v>
      </c>
      <c r="F7843" s="69" t="s">
        <v>66</v>
      </c>
      <c r="G7843" s="3">
        <v>32</v>
      </c>
      <c r="H7843" s="3">
        <v>3680</v>
      </c>
      <c r="I7843" s="10" t="str">
        <f t="shared" si="122"/>
        <v>084</v>
      </c>
    </row>
    <row r="7844" spans="1:9">
      <c r="A7844" s="66"/>
      <c r="C7844" s="66">
        <v>84</v>
      </c>
      <c r="D7844" s="2" t="s">
        <v>67</v>
      </c>
      <c r="E7844" s="22" t="s">
        <v>1153</v>
      </c>
      <c r="F7844" s="69" t="s">
        <v>68</v>
      </c>
      <c r="G7844" s="3">
        <v>63</v>
      </c>
      <c r="H7844" s="3">
        <v>10108</v>
      </c>
      <c r="I7844" s="10" t="str">
        <f t="shared" si="122"/>
        <v>084</v>
      </c>
    </row>
    <row r="7845" spans="1:9">
      <c r="A7845" s="66"/>
      <c r="C7845" s="66">
        <v>84</v>
      </c>
      <c r="D7845" s="2" t="s">
        <v>69</v>
      </c>
      <c r="E7845" s="21" t="s">
        <v>1152</v>
      </c>
      <c r="F7845" s="69" t="s">
        <v>70</v>
      </c>
      <c r="G7845" s="3">
        <v>38</v>
      </c>
      <c r="H7845" s="3">
        <v>1524</v>
      </c>
      <c r="I7845" s="10" t="str">
        <f t="shared" si="122"/>
        <v>084</v>
      </c>
    </row>
    <row r="7846" spans="1:9">
      <c r="A7846" s="66"/>
      <c r="C7846" s="66">
        <v>84</v>
      </c>
      <c r="E7846" s="71"/>
      <c r="F7846" s="69" t="s">
        <v>71</v>
      </c>
      <c r="G7846" s="3">
        <v>1660</v>
      </c>
      <c r="H7846" s="3">
        <v>249060</v>
      </c>
      <c r="I7846" s="10" t="str">
        <f t="shared" si="122"/>
        <v>084</v>
      </c>
    </row>
    <row r="7847" spans="1:9">
      <c r="A7847" s="65" t="s">
        <v>559</v>
      </c>
      <c r="B7847" s="2" t="s">
        <v>560</v>
      </c>
      <c r="C7847" s="65">
        <v>8415</v>
      </c>
      <c r="D7847" s="2" t="s">
        <v>9</v>
      </c>
      <c r="E7847" s="14" t="s">
        <v>1144</v>
      </c>
      <c r="F7847" s="69" t="s">
        <v>10</v>
      </c>
      <c r="G7847" s="3">
        <v>5</v>
      </c>
      <c r="H7847" s="3">
        <v>95</v>
      </c>
      <c r="I7847" s="10" t="str">
        <f t="shared" si="122"/>
        <v>08415</v>
      </c>
    </row>
    <row r="7848" spans="1:9">
      <c r="A7848" s="66"/>
      <c r="C7848" s="66">
        <v>8415</v>
      </c>
      <c r="D7848" s="2" t="s">
        <v>11</v>
      </c>
      <c r="E7848" s="14" t="s">
        <v>1144</v>
      </c>
      <c r="F7848" s="69" t="s">
        <v>12</v>
      </c>
      <c r="G7848" s="3"/>
      <c r="H7848" s="3"/>
      <c r="I7848" s="10" t="str">
        <f t="shared" si="122"/>
        <v>08415</v>
      </c>
    </row>
    <row r="7849" spans="1:9">
      <c r="A7849" s="66"/>
      <c r="C7849" s="66">
        <v>8415</v>
      </c>
      <c r="D7849" s="2" t="s">
        <v>13</v>
      </c>
      <c r="E7849" s="14" t="s">
        <v>1144</v>
      </c>
      <c r="F7849" s="69" t="s">
        <v>14</v>
      </c>
      <c r="G7849" s="3"/>
      <c r="H7849" s="3"/>
      <c r="I7849" s="10" t="str">
        <f t="shared" si="122"/>
        <v>08415</v>
      </c>
    </row>
    <row r="7850" spans="1:9">
      <c r="A7850" s="66"/>
      <c r="C7850" s="66">
        <v>8415</v>
      </c>
      <c r="D7850" s="2" t="s">
        <v>15</v>
      </c>
      <c r="E7850" s="15" t="s">
        <v>1145</v>
      </c>
      <c r="F7850" s="69" t="s">
        <v>16</v>
      </c>
      <c r="G7850" s="3"/>
      <c r="H7850" s="3"/>
      <c r="I7850" s="10" t="str">
        <f t="shared" si="122"/>
        <v>08415</v>
      </c>
    </row>
    <row r="7851" spans="1:9">
      <c r="A7851" s="66"/>
      <c r="C7851" s="66">
        <v>8415</v>
      </c>
      <c r="D7851" s="2" t="s">
        <v>17</v>
      </c>
      <c r="E7851" s="14" t="s">
        <v>1144</v>
      </c>
      <c r="F7851" s="69" t="s">
        <v>18</v>
      </c>
      <c r="G7851" s="3">
        <v>5</v>
      </c>
      <c r="H7851" s="3">
        <v>95</v>
      </c>
      <c r="I7851" s="10" t="str">
        <f t="shared" si="122"/>
        <v>08415</v>
      </c>
    </row>
    <row r="7852" spans="1:9">
      <c r="A7852" s="66"/>
      <c r="C7852" s="66">
        <v>8415</v>
      </c>
      <c r="D7852" s="2" t="s">
        <v>19</v>
      </c>
      <c r="E7852" s="14" t="s">
        <v>1144</v>
      </c>
      <c r="F7852" s="69" t="s">
        <v>20</v>
      </c>
      <c r="G7852" s="3"/>
      <c r="H7852" s="3"/>
      <c r="I7852" s="10" t="str">
        <f t="shared" si="122"/>
        <v>08415</v>
      </c>
    </row>
    <row r="7853" spans="1:9">
      <c r="A7853" s="66"/>
      <c r="C7853" s="66">
        <v>8415</v>
      </c>
      <c r="D7853" s="2" t="s">
        <v>21</v>
      </c>
      <c r="E7853" s="4"/>
      <c r="F7853" s="69" t="s">
        <v>22</v>
      </c>
      <c r="G7853" s="3">
        <v>240</v>
      </c>
      <c r="H7853" s="3">
        <v>36295</v>
      </c>
      <c r="I7853" s="10" t="str">
        <f t="shared" si="122"/>
        <v>08415</v>
      </c>
    </row>
    <row r="7854" spans="1:9">
      <c r="A7854" s="66"/>
      <c r="C7854" s="66">
        <v>8415</v>
      </c>
      <c r="D7854" s="2" t="s">
        <v>23</v>
      </c>
      <c r="E7854" s="17" t="s">
        <v>1147</v>
      </c>
      <c r="F7854" s="69" t="s">
        <v>24</v>
      </c>
      <c r="G7854" s="3">
        <v>29</v>
      </c>
      <c r="H7854" s="3">
        <v>2719</v>
      </c>
      <c r="I7854" s="10" t="str">
        <f t="shared" si="122"/>
        <v>08415</v>
      </c>
    </row>
    <row r="7855" spans="1:9">
      <c r="A7855" s="66"/>
      <c r="C7855" s="66">
        <v>8415</v>
      </c>
      <c r="D7855" s="2" t="s">
        <v>25</v>
      </c>
      <c r="E7855" s="17" t="s">
        <v>1147</v>
      </c>
      <c r="F7855" s="69" t="s">
        <v>26</v>
      </c>
      <c r="G7855" s="3">
        <v>3</v>
      </c>
      <c r="H7855" s="3"/>
      <c r="I7855" s="10" t="str">
        <f t="shared" si="122"/>
        <v>08415</v>
      </c>
    </row>
    <row r="7856" spans="1:9">
      <c r="A7856" s="66"/>
      <c r="C7856" s="66">
        <v>8415</v>
      </c>
      <c r="D7856" s="2" t="s">
        <v>27</v>
      </c>
      <c r="E7856" s="17" t="s">
        <v>1147</v>
      </c>
      <c r="F7856" s="69" t="s">
        <v>28</v>
      </c>
      <c r="G7856" s="3"/>
      <c r="H7856" s="3"/>
      <c r="I7856" s="10" t="str">
        <f t="shared" si="122"/>
        <v>08415</v>
      </c>
    </row>
    <row r="7857" spans="1:9">
      <c r="A7857" s="66"/>
      <c r="C7857" s="66">
        <v>8415</v>
      </c>
      <c r="D7857" s="2" t="s">
        <v>29</v>
      </c>
      <c r="E7857" s="18" t="s">
        <v>1148</v>
      </c>
      <c r="F7857" s="69" t="s">
        <v>30</v>
      </c>
      <c r="G7857" s="3">
        <v>4</v>
      </c>
      <c r="H7857" s="3">
        <v>279</v>
      </c>
      <c r="I7857" s="10" t="str">
        <f t="shared" si="122"/>
        <v>08415</v>
      </c>
    </row>
    <row r="7858" spans="1:9">
      <c r="A7858" s="66"/>
      <c r="C7858" s="66">
        <v>8415</v>
      </c>
      <c r="D7858" s="2" t="s">
        <v>31</v>
      </c>
      <c r="E7858" s="18" t="s">
        <v>1148</v>
      </c>
      <c r="F7858" s="69" t="s">
        <v>32</v>
      </c>
      <c r="G7858" s="3">
        <v>4</v>
      </c>
      <c r="H7858" s="3"/>
      <c r="I7858" s="10" t="str">
        <f t="shared" si="122"/>
        <v>08415</v>
      </c>
    </row>
    <row r="7859" spans="1:9">
      <c r="A7859" s="66"/>
      <c r="C7859" s="66">
        <v>8415</v>
      </c>
      <c r="D7859" s="2" t="s">
        <v>33</v>
      </c>
      <c r="E7859" s="18" t="s">
        <v>1148</v>
      </c>
      <c r="F7859" s="69" t="s">
        <v>34</v>
      </c>
      <c r="G7859" s="3"/>
      <c r="H7859" s="3"/>
      <c r="I7859" s="10" t="str">
        <f t="shared" si="122"/>
        <v>08415</v>
      </c>
    </row>
    <row r="7860" spans="1:9">
      <c r="A7860" s="66"/>
      <c r="C7860" s="66">
        <v>8415</v>
      </c>
      <c r="D7860" s="2" t="s">
        <v>35</v>
      </c>
      <c r="E7860" s="19" t="s">
        <v>1150</v>
      </c>
      <c r="F7860" s="69" t="s">
        <v>36</v>
      </c>
      <c r="G7860" s="3">
        <v>4</v>
      </c>
      <c r="H7860" s="3"/>
      <c r="I7860" s="10" t="str">
        <f t="shared" si="122"/>
        <v>08415</v>
      </c>
    </row>
    <row r="7861" spans="1:9">
      <c r="A7861" s="66"/>
      <c r="C7861" s="66">
        <v>8415</v>
      </c>
      <c r="D7861" s="2" t="s">
        <v>37</v>
      </c>
      <c r="E7861" s="23" t="s">
        <v>1149</v>
      </c>
      <c r="F7861" s="69" t="s">
        <v>38</v>
      </c>
      <c r="G7861" s="3">
        <v>8</v>
      </c>
      <c r="H7861" s="3"/>
      <c r="I7861" s="10" t="str">
        <f t="shared" si="122"/>
        <v>08415</v>
      </c>
    </row>
    <row r="7862" spans="1:9">
      <c r="A7862" s="66"/>
      <c r="C7862" s="66">
        <v>8415</v>
      </c>
      <c r="D7862" s="2" t="s">
        <v>39</v>
      </c>
      <c r="E7862" s="23" t="s">
        <v>1149</v>
      </c>
      <c r="F7862" s="69" t="s">
        <v>40</v>
      </c>
      <c r="G7862" s="3">
        <v>10</v>
      </c>
      <c r="H7862" s="3">
        <v>467</v>
      </c>
      <c r="I7862" s="10" t="str">
        <f t="shared" si="122"/>
        <v>08415</v>
      </c>
    </row>
    <row r="7863" spans="1:9">
      <c r="A7863" s="66"/>
      <c r="C7863" s="66">
        <v>8415</v>
      </c>
      <c r="D7863" s="2" t="s">
        <v>41</v>
      </c>
      <c r="E7863" s="16" t="s">
        <v>1146</v>
      </c>
      <c r="F7863" s="69" t="s">
        <v>42</v>
      </c>
      <c r="G7863" s="3"/>
      <c r="H7863" s="3"/>
      <c r="I7863" s="10" t="str">
        <f t="shared" si="122"/>
        <v>08415</v>
      </c>
    </row>
    <row r="7864" spans="1:9">
      <c r="A7864" s="66"/>
      <c r="C7864" s="66">
        <v>8415</v>
      </c>
      <c r="D7864" s="2" t="s">
        <v>43</v>
      </c>
      <c r="E7864" s="16" t="s">
        <v>1146</v>
      </c>
      <c r="F7864" s="69" t="s">
        <v>44</v>
      </c>
      <c r="G7864" s="3">
        <v>9</v>
      </c>
      <c r="H7864" s="3">
        <v>795</v>
      </c>
      <c r="I7864" s="10" t="str">
        <f t="shared" si="122"/>
        <v>08415</v>
      </c>
    </row>
    <row r="7865" spans="1:9">
      <c r="A7865" s="66"/>
      <c r="C7865" s="66">
        <v>8415</v>
      </c>
      <c r="D7865" s="2" t="s">
        <v>45</v>
      </c>
      <c r="E7865" s="16" t="s">
        <v>1146</v>
      </c>
      <c r="F7865" s="69" t="s">
        <v>46</v>
      </c>
      <c r="G7865" s="3">
        <v>1</v>
      </c>
      <c r="H7865" s="3"/>
      <c r="I7865" s="10" t="str">
        <f t="shared" si="122"/>
        <v>08415</v>
      </c>
    </row>
    <row r="7866" spans="1:9">
      <c r="A7866" s="66"/>
      <c r="C7866" s="66">
        <v>8415</v>
      </c>
      <c r="D7866" s="2" t="s">
        <v>47</v>
      </c>
      <c r="E7866" s="16" t="s">
        <v>1146</v>
      </c>
      <c r="F7866" s="69" t="s">
        <v>48</v>
      </c>
      <c r="G7866" s="3">
        <v>18</v>
      </c>
      <c r="H7866" s="3">
        <v>1386</v>
      </c>
      <c r="I7866" s="10" t="str">
        <f t="shared" si="122"/>
        <v>08415</v>
      </c>
    </row>
    <row r="7867" spans="1:9">
      <c r="A7867" s="66"/>
      <c r="C7867" s="66">
        <v>8415</v>
      </c>
      <c r="D7867" s="2" t="s">
        <v>49</v>
      </c>
      <c r="E7867" s="14" t="s">
        <v>1144</v>
      </c>
      <c r="F7867" s="69" t="s">
        <v>50</v>
      </c>
      <c r="G7867" s="3">
        <v>6</v>
      </c>
      <c r="H7867" s="3">
        <v>108</v>
      </c>
      <c r="I7867" s="10" t="str">
        <f t="shared" si="122"/>
        <v>08415</v>
      </c>
    </row>
    <row r="7868" spans="1:9">
      <c r="A7868" s="66"/>
      <c r="C7868" s="66">
        <v>8415</v>
      </c>
      <c r="D7868" s="2" t="s">
        <v>51</v>
      </c>
      <c r="E7868" s="15" t="s">
        <v>1145</v>
      </c>
      <c r="F7868" s="69" t="s">
        <v>52</v>
      </c>
      <c r="G7868" s="3">
        <v>1</v>
      </c>
      <c r="H7868" s="3"/>
      <c r="I7868" s="10" t="str">
        <f t="shared" si="122"/>
        <v>08415</v>
      </c>
    </row>
    <row r="7869" spans="1:9">
      <c r="A7869" s="66"/>
      <c r="C7869" s="66">
        <v>8415</v>
      </c>
      <c r="D7869" s="2" t="s">
        <v>53</v>
      </c>
      <c r="E7869" s="15" t="s">
        <v>1145</v>
      </c>
      <c r="F7869" s="69" t="s">
        <v>54</v>
      </c>
      <c r="G7869" s="3">
        <v>41</v>
      </c>
      <c r="H7869" s="3">
        <v>4400</v>
      </c>
      <c r="I7869" s="10" t="str">
        <f t="shared" si="122"/>
        <v>08415</v>
      </c>
    </row>
    <row r="7870" spans="1:9">
      <c r="A7870" s="66"/>
      <c r="C7870" s="66">
        <v>8415</v>
      </c>
      <c r="D7870" s="2" t="s">
        <v>55</v>
      </c>
      <c r="E7870" s="21" t="s">
        <v>1152</v>
      </c>
      <c r="F7870" s="69" t="s">
        <v>56</v>
      </c>
      <c r="G7870" s="3">
        <v>10</v>
      </c>
      <c r="H7870" s="3">
        <v>837</v>
      </c>
      <c r="I7870" s="10" t="str">
        <f t="shared" si="122"/>
        <v>08415</v>
      </c>
    </row>
    <row r="7871" spans="1:9">
      <c r="A7871" s="66"/>
      <c r="C7871" s="66">
        <v>8415</v>
      </c>
      <c r="D7871" s="2" t="s">
        <v>57</v>
      </c>
      <c r="E7871" s="21" t="s">
        <v>1152</v>
      </c>
      <c r="F7871" s="69" t="s">
        <v>58</v>
      </c>
      <c r="G7871" s="3">
        <v>11</v>
      </c>
      <c r="H7871" s="3">
        <v>565</v>
      </c>
      <c r="I7871" s="10" t="str">
        <f t="shared" si="122"/>
        <v>08415</v>
      </c>
    </row>
    <row r="7872" spans="1:9">
      <c r="A7872" s="66"/>
      <c r="C7872" s="66">
        <v>8415</v>
      </c>
      <c r="D7872" s="2" t="s">
        <v>59</v>
      </c>
      <c r="E7872" s="21" t="s">
        <v>1152</v>
      </c>
      <c r="F7872" s="69" t="s">
        <v>60</v>
      </c>
      <c r="G7872" s="3">
        <v>52</v>
      </c>
      <c r="H7872" s="3">
        <v>15757</v>
      </c>
      <c r="I7872" s="10" t="str">
        <f t="shared" si="122"/>
        <v>08415</v>
      </c>
    </row>
    <row r="7873" spans="1:9">
      <c r="A7873" s="66"/>
      <c r="C7873" s="66">
        <v>8415</v>
      </c>
      <c r="D7873" s="2" t="s">
        <v>61</v>
      </c>
      <c r="E7873" s="20" t="s">
        <v>1151</v>
      </c>
      <c r="F7873" s="69" t="s">
        <v>62</v>
      </c>
      <c r="G7873" s="3">
        <v>6</v>
      </c>
      <c r="H7873" s="3"/>
      <c r="I7873" s="10" t="str">
        <f t="shared" si="122"/>
        <v>08415</v>
      </c>
    </row>
    <row r="7874" spans="1:9">
      <c r="A7874" s="66"/>
      <c r="C7874" s="66">
        <v>8415</v>
      </c>
      <c r="D7874" s="2" t="s">
        <v>63</v>
      </c>
      <c r="E7874" s="20" t="s">
        <v>1151</v>
      </c>
      <c r="F7874" s="69" t="s">
        <v>64</v>
      </c>
      <c r="G7874" s="3">
        <v>2</v>
      </c>
      <c r="H7874" s="3"/>
      <c r="I7874" s="10" t="str">
        <f t="shared" si="122"/>
        <v>08415</v>
      </c>
    </row>
    <row r="7875" spans="1:9">
      <c r="A7875" s="66"/>
      <c r="C7875" s="66">
        <v>8415</v>
      </c>
      <c r="D7875" s="2" t="s">
        <v>65</v>
      </c>
      <c r="E7875" s="19" t="s">
        <v>1150</v>
      </c>
      <c r="F7875" s="69" t="s">
        <v>66</v>
      </c>
      <c r="G7875" s="3">
        <v>4</v>
      </c>
      <c r="H7875" s="3">
        <v>209</v>
      </c>
      <c r="I7875" s="10" t="str">
        <f t="shared" si="122"/>
        <v>08415</v>
      </c>
    </row>
    <row r="7876" spans="1:9">
      <c r="A7876" s="66"/>
      <c r="C7876" s="66">
        <v>8415</v>
      </c>
      <c r="D7876" s="2" t="s">
        <v>67</v>
      </c>
      <c r="E7876" s="22" t="s">
        <v>1153</v>
      </c>
      <c r="F7876" s="69" t="s">
        <v>68</v>
      </c>
      <c r="G7876" s="3">
        <v>10</v>
      </c>
      <c r="H7876" s="3">
        <v>878</v>
      </c>
      <c r="I7876" s="10" t="str">
        <f t="shared" si="122"/>
        <v>08415</v>
      </c>
    </row>
    <row r="7877" spans="1:9">
      <c r="A7877" s="66"/>
      <c r="C7877" s="66">
        <v>8415</v>
      </c>
      <c r="D7877" s="2" t="s">
        <v>69</v>
      </c>
      <c r="E7877" s="21" t="s">
        <v>1152</v>
      </c>
      <c r="F7877" s="69" t="s">
        <v>70</v>
      </c>
      <c r="G7877" s="3">
        <v>7</v>
      </c>
      <c r="H7877" s="3"/>
      <c r="I7877" s="10" t="str">
        <f t="shared" si="122"/>
        <v>08415</v>
      </c>
    </row>
    <row r="7878" spans="1:9">
      <c r="A7878" s="66"/>
      <c r="C7878" s="66">
        <v>8415</v>
      </c>
      <c r="E7878" s="71"/>
      <c r="F7878" s="69" t="s">
        <v>71</v>
      </c>
      <c r="G7878" s="3">
        <v>245</v>
      </c>
      <c r="H7878" s="3">
        <v>36390</v>
      </c>
      <c r="I7878" s="10" t="str">
        <f t="shared" si="122"/>
        <v>08415</v>
      </c>
    </row>
    <row r="7879" spans="1:9">
      <c r="A7879" s="65" t="s">
        <v>561</v>
      </c>
      <c r="B7879" s="2" t="s">
        <v>562</v>
      </c>
      <c r="C7879" s="65">
        <v>8416</v>
      </c>
      <c r="D7879" s="2" t="s">
        <v>9</v>
      </c>
      <c r="E7879" s="14" t="s">
        <v>1144</v>
      </c>
      <c r="F7879" s="69" t="s">
        <v>10</v>
      </c>
      <c r="G7879" s="3">
        <v>1</v>
      </c>
      <c r="H7879" s="3"/>
      <c r="I7879" s="10" t="str">
        <f t="shared" si="122"/>
        <v>08416</v>
      </c>
    </row>
    <row r="7880" spans="1:9">
      <c r="A7880" s="66"/>
      <c r="C7880" s="66">
        <v>8416</v>
      </c>
      <c r="D7880" s="2" t="s">
        <v>11</v>
      </c>
      <c r="E7880" s="14" t="s">
        <v>1144</v>
      </c>
      <c r="F7880" s="69" t="s">
        <v>12</v>
      </c>
      <c r="G7880" s="3"/>
      <c r="H7880" s="3"/>
      <c r="I7880" s="10" t="str">
        <f t="shared" si="122"/>
        <v>08416</v>
      </c>
    </row>
    <row r="7881" spans="1:9">
      <c r="A7881" s="66"/>
      <c r="C7881" s="66">
        <v>8416</v>
      </c>
      <c r="D7881" s="2" t="s">
        <v>13</v>
      </c>
      <c r="E7881" s="14" t="s">
        <v>1144</v>
      </c>
      <c r="F7881" s="69" t="s">
        <v>14</v>
      </c>
      <c r="G7881" s="3"/>
      <c r="H7881" s="3"/>
      <c r="I7881" s="10" t="str">
        <f t="shared" ref="I7881:I7944" si="123">IF(A7881="",I7880,A7881)</f>
        <v>08416</v>
      </c>
    </row>
    <row r="7882" spans="1:9">
      <c r="A7882" s="66"/>
      <c r="C7882" s="66">
        <v>8416</v>
      </c>
      <c r="D7882" s="2" t="s">
        <v>15</v>
      </c>
      <c r="E7882" s="15" t="s">
        <v>1145</v>
      </c>
      <c r="F7882" s="69" t="s">
        <v>16</v>
      </c>
      <c r="G7882" s="3"/>
      <c r="H7882" s="3"/>
      <c r="I7882" s="10" t="str">
        <f t="shared" si="123"/>
        <v>08416</v>
      </c>
    </row>
    <row r="7883" spans="1:9">
      <c r="A7883" s="66"/>
      <c r="C7883" s="66">
        <v>8416</v>
      </c>
      <c r="D7883" s="2" t="s">
        <v>17</v>
      </c>
      <c r="E7883" s="14" t="s">
        <v>1144</v>
      </c>
      <c r="F7883" s="69" t="s">
        <v>18</v>
      </c>
      <c r="G7883" s="3">
        <v>1</v>
      </c>
      <c r="H7883" s="3"/>
      <c r="I7883" s="10" t="str">
        <f t="shared" si="123"/>
        <v>08416</v>
      </c>
    </row>
    <row r="7884" spans="1:9">
      <c r="A7884" s="66"/>
      <c r="C7884" s="66">
        <v>8416</v>
      </c>
      <c r="D7884" s="2" t="s">
        <v>19</v>
      </c>
      <c r="E7884" s="14" t="s">
        <v>1144</v>
      </c>
      <c r="F7884" s="69" t="s">
        <v>20</v>
      </c>
      <c r="G7884" s="3"/>
      <c r="H7884" s="3"/>
      <c r="I7884" s="10" t="str">
        <f t="shared" si="123"/>
        <v>08416</v>
      </c>
    </row>
    <row r="7885" spans="1:9">
      <c r="A7885" s="66"/>
      <c r="C7885" s="66">
        <v>8416</v>
      </c>
      <c r="D7885" s="2" t="s">
        <v>21</v>
      </c>
      <c r="E7885" s="4"/>
      <c r="F7885" s="69" t="s">
        <v>22</v>
      </c>
      <c r="G7885" s="3">
        <v>134</v>
      </c>
      <c r="H7885" s="3"/>
      <c r="I7885" s="10" t="str">
        <f t="shared" si="123"/>
        <v>08416</v>
      </c>
    </row>
    <row r="7886" spans="1:9">
      <c r="A7886" s="66"/>
      <c r="C7886" s="66">
        <v>8416</v>
      </c>
      <c r="D7886" s="2" t="s">
        <v>23</v>
      </c>
      <c r="E7886" s="17" t="s">
        <v>1147</v>
      </c>
      <c r="F7886" s="69" t="s">
        <v>24</v>
      </c>
      <c r="G7886" s="3">
        <v>13</v>
      </c>
      <c r="H7886" s="3">
        <v>991</v>
      </c>
      <c r="I7886" s="10" t="str">
        <f t="shared" si="123"/>
        <v>08416</v>
      </c>
    </row>
    <row r="7887" spans="1:9">
      <c r="A7887" s="66"/>
      <c r="C7887" s="66">
        <v>8416</v>
      </c>
      <c r="D7887" s="2" t="s">
        <v>25</v>
      </c>
      <c r="E7887" s="17" t="s">
        <v>1147</v>
      </c>
      <c r="F7887" s="69" t="s">
        <v>26</v>
      </c>
      <c r="G7887" s="3">
        <v>3</v>
      </c>
      <c r="H7887" s="3">
        <v>78</v>
      </c>
      <c r="I7887" s="10" t="str">
        <f t="shared" si="123"/>
        <v>08416</v>
      </c>
    </row>
    <row r="7888" spans="1:9">
      <c r="A7888" s="66"/>
      <c r="C7888" s="66">
        <v>8416</v>
      </c>
      <c r="D7888" s="2" t="s">
        <v>27</v>
      </c>
      <c r="E7888" s="17" t="s">
        <v>1147</v>
      </c>
      <c r="F7888" s="69" t="s">
        <v>28</v>
      </c>
      <c r="G7888" s="3"/>
      <c r="H7888" s="3"/>
      <c r="I7888" s="10" t="str">
        <f t="shared" si="123"/>
        <v>08416</v>
      </c>
    </row>
    <row r="7889" spans="1:9">
      <c r="A7889" s="66"/>
      <c r="C7889" s="66">
        <v>8416</v>
      </c>
      <c r="D7889" s="2" t="s">
        <v>29</v>
      </c>
      <c r="E7889" s="18" t="s">
        <v>1148</v>
      </c>
      <c r="F7889" s="69" t="s">
        <v>30</v>
      </c>
      <c r="G7889" s="3">
        <v>4</v>
      </c>
      <c r="H7889" s="3">
        <v>535</v>
      </c>
      <c r="I7889" s="10" t="str">
        <f t="shared" si="123"/>
        <v>08416</v>
      </c>
    </row>
    <row r="7890" spans="1:9">
      <c r="A7890" s="66"/>
      <c r="C7890" s="66">
        <v>8416</v>
      </c>
      <c r="D7890" s="2" t="s">
        <v>31</v>
      </c>
      <c r="E7890" s="18" t="s">
        <v>1148</v>
      </c>
      <c r="F7890" s="69" t="s">
        <v>32</v>
      </c>
      <c r="G7890" s="3">
        <v>2</v>
      </c>
      <c r="H7890" s="3"/>
      <c r="I7890" s="10" t="str">
        <f t="shared" si="123"/>
        <v>08416</v>
      </c>
    </row>
    <row r="7891" spans="1:9">
      <c r="A7891" s="66"/>
      <c r="C7891" s="66">
        <v>8416</v>
      </c>
      <c r="D7891" s="2" t="s">
        <v>33</v>
      </c>
      <c r="E7891" s="18" t="s">
        <v>1148</v>
      </c>
      <c r="F7891" s="69" t="s">
        <v>34</v>
      </c>
      <c r="G7891" s="3"/>
      <c r="H7891" s="3"/>
      <c r="I7891" s="10" t="str">
        <f t="shared" si="123"/>
        <v>08416</v>
      </c>
    </row>
    <row r="7892" spans="1:9">
      <c r="A7892" s="66"/>
      <c r="C7892" s="66">
        <v>8416</v>
      </c>
      <c r="D7892" s="2" t="s">
        <v>35</v>
      </c>
      <c r="E7892" s="19" t="s">
        <v>1150</v>
      </c>
      <c r="F7892" s="69" t="s">
        <v>36</v>
      </c>
      <c r="G7892" s="3">
        <v>2</v>
      </c>
      <c r="H7892" s="3"/>
      <c r="I7892" s="10" t="str">
        <f t="shared" si="123"/>
        <v>08416</v>
      </c>
    </row>
    <row r="7893" spans="1:9">
      <c r="A7893" s="66"/>
      <c r="C7893" s="66">
        <v>8416</v>
      </c>
      <c r="D7893" s="2" t="s">
        <v>37</v>
      </c>
      <c r="E7893" s="23" t="s">
        <v>1149</v>
      </c>
      <c r="F7893" s="69" t="s">
        <v>38</v>
      </c>
      <c r="G7893" s="3"/>
      <c r="H7893" s="3"/>
      <c r="I7893" s="10" t="str">
        <f t="shared" si="123"/>
        <v>08416</v>
      </c>
    </row>
    <row r="7894" spans="1:9">
      <c r="A7894" s="66"/>
      <c r="C7894" s="66">
        <v>8416</v>
      </c>
      <c r="D7894" s="2" t="s">
        <v>39</v>
      </c>
      <c r="E7894" s="23" t="s">
        <v>1149</v>
      </c>
      <c r="F7894" s="69" t="s">
        <v>40</v>
      </c>
      <c r="G7894" s="3">
        <v>3</v>
      </c>
      <c r="H7894" s="3"/>
      <c r="I7894" s="10" t="str">
        <f t="shared" si="123"/>
        <v>08416</v>
      </c>
    </row>
    <row r="7895" spans="1:9">
      <c r="A7895" s="66"/>
      <c r="C7895" s="66">
        <v>8416</v>
      </c>
      <c r="D7895" s="2" t="s">
        <v>41</v>
      </c>
      <c r="E7895" s="16" t="s">
        <v>1146</v>
      </c>
      <c r="F7895" s="69" t="s">
        <v>42</v>
      </c>
      <c r="G7895" s="3"/>
      <c r="H7895" s="3"/>
      <c r="I7895" s="10" t="str">
        <f t="shared" si="123"/>
        <v>08416</v>
      </c>
    </row>
    <row r="7896" spans="1:9">
      <c r="A7896" s="66"/>
      <c r="C7896" s="66">
        <v>8416</v>
      </c>
      <c r="D7896" s="2" t="s">
        <v>43</v>
      </c>
      <c r="E7896" s="16" t="s">
        <v>1146</v>
      </c>
      <c r="F7896" s="69" t="s">
        <v>44</v>
      </c>
      <c r="G7896" s="3">
        <v>5</v>
      </c>
      <c r="H7896" s="3">
        <v>888</v>
      </c>
      <c r="I7896" s="10" t="str">
        <f t="shared" si="123"/>
        <v>08416</v>
      </c>
    </row>
    <row r="7897" spans="1:9">
      <c r="A7897" s="66"/>
      <c r="C7897" s="66">
        <v>8416</v>
      </c>
      <c r="D7897" s="2" t="s">
        <v>45</v>
      </c>
      <c r="E7897" s="16" t="s">
        <v>1146</v>
      </c>
      <c r="F7897" s="69" t="s">
        <v>46</v>
      </c>
      <c r="G7897" s="3"/>
      <c r="H7897" s="3"/>
      <c r="I7897" s="10" t="str">
        <f t="shared" si="123"/>
        <v>08416</v>
      </c>
    </row>
    <row r="7898" spans="1:9">
      <c r="A7898" s="66"/>
      <c r="C7898" s="66">
        <v>8416</v>
      </c>
      <c r="D7898" s="2" t="s">
        <v>47</v>
      </c>
      <c r="E7898" s="16" t="s">
        <v>1146</v>
      </c>
      <c r="F7898" s="69" t="s">
        <v>48</v>
      </c>
      <c r="G7898" s="3">
        <v>12</v>
      </c>
      <c r="H7898" s="3">
        <v>1408</v>
      </c>
      <c r="I7898" s="10" t="str">
        <f t="shared" si="123"/>
        <v>08416</v>
      </c>
    </row>
    <row r="7899" spans="1:9">
      <c r="A7899" s="66"/>
      <c r="C7899" s="66">
        <v>8416</v>
      </c>
      <c r="D7899" s="2" t="s">
        <v>49</v>
      </c>
      <c r="E7899" s="14" t="s">
        <v>1144</v>
      </c>
      <c r="F7899" s="69" t="s">
        <v>50</v>
      </c>
      <c r="G7899" s="3">
        <v>6</v>
      </c>
      <c r="H7899" s="3">
        <v>400</v>
      </c>
      <c r="I7899" s="10" t="str">
        <f t="shared" si="123"/>
        <v>08416</v>
      </c>
    </row>
    <row r="7900" spans="1:9">
      <c r="A7900" s="66"/>
      <c r="C7900" s="66">
        <v>8416</v>
      </c>
      <c r="D7900" s="2" t="s">
        <v>51</v>
      </c>
      <c r="E7900" s="15" t="s">
        <v>1145</v>
      </c>
      <c r="F7900" s="69" t="s">
        <v>52</v>
      </c>
      <c r="G7900" s="3">
        <v>6</v>
      </c>
      <c r="H7900" s="3">
        <v>573</v>
      </c>
      <c r="I7900" s="10" t="str">
        <f t="shared" si="123"/>
        <v>08416</v>
      </c>
    </row>
    <row r="7901" spans="1:9">
      <c r="A7901" s="66"/>
      <c r="C7901" s="66">
        <v>8416</v>
      </c>
      <c r="D7901" s="2" t="s">
        <v>53</v>
      </c>
      <c r="E7901" s="15" t="s">
        <v>1145</v>
      </c>
      <c r="F7901" s="69" t="s">
        <v>54</v>
      </c>
      <c r="G7901" s="3">
        <v>16</v>
      </c>
      <c r="H7901" s="3">
        <v>2526</v>
      </c>
      <c r="I7901" s="10" t="str">
        <f t="shared" si="123"/>
        <v>08416</v>
      </c>
    </row>
    <row r="7902" spans="1:9">
      <c r="A7902" s="66"/>
      <c r="C7902" s="66">
        <v>8416</v>
      </c>
      <c r="D7902" s="2" t="s">
        <v>55</v>
      </c>
      <c r="E7902" s="21" t="s">
        <v>1152</v>
      </c>
      <c r="F7902" s="69" t="s">
        <v>56</v>
      </c>
      <c r="G7902" s="3">
        <v>4</v>
      </c>
      <c r="H7902" s="3">
        <v>203</v>
      </c>
      <c r="I7902" s="10" t="str">
        <f t="shared" si="123"/>
        <v>08416</v>
      </c>
    </row>
    <row r="7903" spans="1:9">
      <c r="A7903" s="66"/>
      <c r="C7903" s="66">
        <v>8416</v>
      </c>
      <c r="D7903" s="2" t="s">
        <v>57</v>
      </c>
      <c r="E7903" s="21" t="s">
        <v>1152</v>
      </c>
      <c r="F7903" s="69" t="s">
        <v>58</v>
      </c>
      <c r="G7903" s="3">
        <v>7</v>
      </c>
      <c r="H7903" s="3">
        <v>518</v>
      </c>
      <c r="I7903" s="10" t="str">
        <f t="shared" si="123"/>
        <v>08416</v>
      </c>
    </row>
    <row r="7904" spans="1:9">
      <c r="A7904" s="66"/>
      <c r="C7904" s="66">
        <v>8416</v>
      </c>
      <c r="D7904" s="2" t="s">
        <v>59</v>
      </c>
      <c r="E7904" s="21" t="s">
        <v>1152</v>
      </c>
      <c r="F7904" s="69" t="s">
        <v>60</v>
      </c>
      <c r="G7904" s="3">
        <v>33</v>
      </c>
      <c r="H7904" s="3">
        <v>5940</v>
      </c>
      <c r="I7904" s="10" t="str">
        <f t="shared" si="123"/>
        <v>08416</v>
      </c>
    </row>
    <row r="7905" spans="1:9">
      <c r="A7905" s="66"/>
      <c r="C7905" s="66">
        <v>8416</v>
      </c>
      <c r="D7905" s="2" t="s">
        <v>61</v>
      </c>
      <c r="E7905" s="20" t="s">
        <v>1151</v>
      </c>
      <c r="F7905" s="69" t="s">
        <v>62</v>
      </c>
      <c r="G7905" s="3">
        <v>1</v>
      </c>
      <c r="H7905" s="3"/>
      <c r="I7905" s="10" t="str">
        <f t="shared" si="123"/>
        <v>08416</v>
      </c>
    </row>
    <row r="7906" spans="1:9">
      <c r="A7906" s="66"/>
      <c r="C7906" s="66">
        <v>8416</v>
      </c>
      <c r="D7906" s="2" t="s">
        <v>63</v>
      </c>
      <c r="E7906" s="20" t="s">
        <v>1151</v>
      </c>
      <c r="F7906" s="69" t="s">
        <v>64</v>
      </c>
      <c r="G7906" s="3">
        <v>2</v>
      </c>
      <c r="H7906" s="3"/>
      <c r="I7906" s="10" t="str">
        <f t="shared" si="123"/>
        <v>08416</v>
      </c>
    </row>
    <row r="7907" spans="1:9">
      <c r="A7907" s="66"/>
      <c r="C7907" s="66">
        <v>8416</v>
      </c>
      <c r="D7907" s="2" t="s">
        <v>65</v>
      </c>
      <c r="E7907" s="19" t="s">
        <v>1150</v>
      </c>
      <c r="F7907" s="69" t="s">
        <v>66</v>
      </c>
      <c r="G7907" s="3">
        <v>2</v>
      </c>
      <c r="H7907" s="3"/>
      <c r="I7907" s="10" t="str">
        <f t="shared" si="123"/>
        <v>08416</v>
      </c>
    </row>
    <row r="7908" spans="1:9">
      <c r="A7908" s="66"/>
      <c r="C7908" s="66">
        <v>8416</v>
      </c>
      <c r="D7908" s="2" t="s">
        <v>67</v>
      </c>
      <c r="E7908" s="22" t="s">
        <v>1153</v>
      </c>
      <c r="F7908" s="69" t="s">
        <v>68</v>
      </c>
      <c r="G7908" s="3">
        <v>10</v>
      </c>
      <c r="H7908" s="3">
        <v>1437</v>
      </c>
      <c r="I7908" s="10" t="str">
        <f t="shared" si="123"/>
        <v>08416</v>
      </c>
    </row>
    <row r="7909" spans="1:9">
      <c r="A7909" s="66"/>
      <c r="C7909" s="66">
        <v>8416</v>
      </c>
      <c r="D7909" s="2" t="s">
        <v>69</v>
      </c>
      <c r="E7909" s="21" t="s">
        <v>1152</v>
      </c>
      <c r="F7909" s="69" t="s">
        <v>70</v>
      </c>
      <c r="G7909" s="3">
        <v>3</v>
      </c>
      <c r="H7909" s="3"/>
      <c r="I7909" s="10" t="str">
        <f t="shared" si="123"/>
        <v>08416</v>
      </c>
    </row>
    <row r="7910" spans="1:9">
      <c r="A7910" s="66"/>
      <c r="C7910" s="66">
        <v>8416</v>
      </c>
      <c r="E7910" s="71"/>
      <c r="F7910" s="69" t="s">
        <v>71</v>
      </c>
      <c r="G7910" s="3">
        <v>135</v>
      </c>
      <c r="H7910" s="3">
        <v>17310</v>
      </c>
      <c r="I7910" s="10" t="str">
        <f t="shared" si="123"/>
        <v>08416</v>
      </c>
    </row>
    <row r="7911" spans="1:9">
      <c r="A7911" s="65" t="s">
        <v>563</v>
      </c>
      <c r="B7911" s="2" t="s">
        <v>564</v>
      </c>
      <c r="C7911" s="65">
        <v>8417</v>
      </c>
      <c r="D7911" s="2" t="s">
        <v>9</v>
      </c>
      <c r="E7911" s="14" t="s">
        <v>1144</v>
      </c>
      <c r="F7911" s="69" t="s">
        <v>10</v>
      </c>
      <c r="G7911" s="3">
        <v>2</v>
      </c>
      <c r="H7911" s="3"/>
      <c r="I7911" s="10" t="str">
        <f t="shared" si="123"/>
        <v>08417</v>
      </c>
    </row>
    <row r="7912" spans="1:9">
      <c r="A7912" s="66"/>
      <c r="C7912" s="66">
        <v>8417</v>
      </c>
      <c r="D7912" s="2" t="s">
        <v>11</v>
      </c>
      <c r="E7912" s="14" t="s">
        <v>1144</v>
      </c>
      <c r="F7912" s="69" t="s">
        <v>12</v>
      </c>
      <c r="G7912" s="3"/>
      <c r="H7912" s="3"/>
      <c r="I7912" s="10" t="str">
        <f t="shared" si="123"/>
        <v>08417</v>
      </c>
    </row>
    <row r="7913" spans="1:9">
      <c r="A7913" s="66"/>
      <c r="C7913" s="66">
        <v>8417</v>
      </c>
      <c r="D7913" s="2" t="s">
        <v>13</v>
      </c>
      <c r="E7913" s="14" t="s">
        <v>1144</v>
      </c>
      <c r="F7913" s="69" t="s">
        <v>14</v>
      </c>
      <c r="G7913" s="3"/>
      <c r="H7913" s="3"/>
      <c r="I7913" s="10" t="str">
        <f t="shared" si="123"/>
        <v>08417</v>
      </c>
    </row>
    <row r="7914" spans="1:9">
      <c r="A7914" s="66"/>
      <c r="C7914" s="66">
        <v>8417</v>
      </c>
      <c r="D7914" s="2" t="s">
        <v>15</v>
      </c>
      <c r="E7914" s="15" t="s">
        <v>1145</v>
      </c>
      <c r="F7914" s="69" t="s">
        <v>16</v>
      </c>
      <c r="G7914" s="3"/>
      <c r="H7914" s="3"/>
      <c r="I7914" s="10" t="str">
        <f t="shared" si="123"/>
        <v>08417</v>
      </c>
    </row>
    <row r="7915" spans="1:9">
      <c r="A7915" s="66"/>
      <c r="C7915" s="66">
        <v>8417</v>
      </c>
      <c r="D7915" s="2" t="s">
        <v>17</v>
      </c>
      <c r="E7915" s="14" t="s">
        <v>1144</v>
      </c>
      <c r="F7915" s="69" t="s">
        <v>18</v>
      </c>
      <c r="G7915" s="3">
        <v>2</v>
      </c>
      <c r="H7915" s="3"/>
      <c r="I7915" s="10" t="str">
        <f t="shared" si="123"/>
        <v>08417</v>
      </c>
    </row>
    <row r="7916" spans="1:9">
      <c r="A7916" s="66"/>
      <c r="C7916" s="66">
        <v>8417</v>
      </c>
      <c r="D7916" s="2" t="s">
        <v>19</v>
      </c>
      <c r="E7916" s="14" t="s">
        <v>1144</v>
      </c>
      <c r="F7916" s="69" t="s">
        <v>20</v>
      </c>
      <c r="G7916" s="3"/>
      <c r="H7916" s="3"/>
      <c r="I7916" s="10" t="str">
        <f t="shared" si="123"/>
        <v>08417</v>
      </c>
    </row>
    <row r="7917" spans="1:9">
      <c r="A7917" s="66"/>
      <c r="C7917" s="66">
        <v>8417</v>
      </c>
      <c r="D7917" s="2" t="s">
        <v>21</v>
      </c>
      <c r="E7917" s="4"/>
      <c r="F7917" s="69" t="s">
        <v>22</v>
      </c>
      <c r="G7917" s="3">
        <v>202</v>
      </c>
      <c r="H7917" s="3"/>
      <c r="I7917" s="10" t="str">
        <f t="shared" si="123"/>
        <v>08417</v>
      </c>
    </row>
    <row r="7918" spans="1:9">
      <c r="A7918" s="66"/>
      <c r="C7918" s="66">
        <v>8417</v>
      </c>
      <c r="D7918" s="2" t="s">
        <v>23</v>
      </c>
      <c r="E7918" s="17" t="s">
        <v>1147</v>
      </c>
      <c r="F7918" s="69" t="s">
        <v>24</v>
      </c>
      <c r="G7918" s="3">
        <v>13</v>
      </c>
      <c r="H7918" s="3">
        <v>622</v>
      </c>
      <c r="I7918" s="10" t="str">
        <f t="shared" si="123"/>
        <v>08417</v>
      </c>
    </row>
    <row r="7919" spans="1:9">
      <c r="A7919" s="66"/>
      <c r="C7919" s="66">
        <v>8417</v>
      </c>
      <c r="D7919" s="2" t="s">
        <v>25</v>
      </c>
      <c r="E7919" s="17" t="s">
        <v>1147</v>
      </c>
      <c r="F7919" s="69" t="s">
        <v>26</v>
      </c>
      <c r="G7919" s="3">
        <v>1</v>
      </c>
      <c r="H7919" s="3"/>
      <c r="I7919" s="10" t="str">
        <f t="shared" si="123"/>
        <v>08417</v>
      </c>
    </row>
    <row r="7920" spans="1:9">
      <c r="A7920" s="66"/>
      <c r="C7920" s="66">
        <v>8417</v>
      </c>
      <c r="D7920" s="2" t="s">
        <v>27</v>
      </c>
      <c r="E7920" s="17" t="s">
        <v>1147</v>
      </c>
      <c r="F7920" s="69" t="s">
        <v>28</v>
      </c>
      <c r="G7920" s="3"/>
      <c r="H7920" s="3"/>
      <c r="I7920" s="10" t="str">
        <f t="shared" si="123"/>
        <v>08417</v>
      </c>
    </row>
    <row r="7921" spans="1:9">
      <c r="A7921" s="66"/>
      <c r="C7921" s="66">
        <v>8417</v>
      </c>
      <c r="D7921" s="2" t="s">
        <v>29</v>
      </c>
      <c r="E7921" s="18" t="s">
        <v>1148</v>
      </c>
      <c r="F7921" s="69" t="s">
        <v>30</v>
      </c>
      <c r="G7921" s="3">
        <v>11</v>
      </c>
      <c r="H7921" s="3">
        <v>695</v>
      </c>
      <c r="I7921" s="10" t="str">
        <f t="shared" si="123"/>
        <v>08417</v>
      </c>
    </row>
    <row r="7922" spans="1:9">
      <c r="A7922" s="66"/>
      <c r="C7922" s="66">
        <v>8417</v>
      </c>
      <c r="D7922" s="2" t="s">
        <v>31</v>
      </c>
      <c r="E7922" s="18" t="s">
        <v>1148</v>
      </c>
      <c r="F7922" s="69" t="s">
        <v>32</v>
      </c>
      <c r="G7922" s="3">
        <v>14</v>
      </c>
      <c r="H7922" s="3">
        <v>2159</v>
      </c>
      <c r="I7922" s="10" t="str">
        <f t="shared" si="123"/>
        <v>08417</v>
      </c>
    </row>
    <row r="7923" spans="1:9">
      <c r="A7923" s="66"/>
      <c r="C7923" s="66">
        <v>8417</v>
      </c>
      <c r="D7923" s="2" t="s">
        <v>33</v>
      </c>
      <c r="E7923" s="18" t="s">
        <v>1148</v>
      </c>
      <c r="F7923" s="69" t="s">
        <v>34</v>
      </c>
      <c r="G7923" s="3"/>
      <c r="H7923" s="3"/>
      <c r="I7923" s="10" t="str">
        <f t="shared" si="123"/>
        <v>08417</v>
      </c>
    </row>
    <row r="7924" spans="1:9">
      <c r="A7924" s="66"/>
      <c r="C7924" s="66">
        <v>8417</v>
      </c>
      <c r="D7924" s="2" t="s">
        <v>35</v>
      </c>
      <c r="E7924" s="19" t="s">
        <v>1150</v>
      </c>
      <c r="F7924" s="69" t="s">
        <v>36</v>
      </c>
      <c r="G7924" s="3">
        <v>3</v>
      </c>
      <c r="H7924" s="3">
        <v>59</v>
      </c>
      <c r="I7924" s="10" t="str">
        <f t="shared" si="123"/>
        <v>08417</v>
      </c>
    </row>
    <row r="7925" spans="1:9">
      <c r="A7925" s="66"/>
      <c r="C7925" s="66">
        <v>8417</v>
      </c>
      <c r="D7925" s="2" t="s">
        <v>37</v>
      </c>
      <c r="E7925" s="23" t="s">
        <v>1149</v>
      </c>
      <c r="F7925" s="69" t="s">
        <v>38</v>
      </c>
      <c r="G7925" s="3">
        <v>2</v>
      </c>
      <c r="H7925" s="3"/>
      <c r="I7925" s="10" t="str">
        <f t="shared" si="123"/>
        <v>08417</v>
      </c>
    </row>
    <row r="7926" spans="1:9">
      <c r="A7926" s="66"/>
      <c r="C7926" s="66">
        <v>8417</v>
      </c>
      <c r="D7926" s="2" t="s">
        <v>39</v>
      </c>
      <c r="E7926" s="23" t="s">
        <v>1149</v>
      </c>
      <c r="F7926" s="69" t="s">
        <v>40</v>
      </c>
      <c r="G7926" s="3">
        <v>2</v>
      </c>
      <c r="H7926" s="3"/>
      <c r="I7926" s="10" t="str">
        <f t="shared" si="123"/>
        <v>08417</v>
      </c>
    </row>
    <row r="7927" spans="1:9">
      <c r="A7927" s="66"/>
      <c r="C7927" s="66">
        <v>8417</v>
      </c>
      <c r="D7927" s="2" t="s">
        <v>41</v>
      </c>
      <c r="E7927" s="16" t="s">
        <v>1146</v>
      </c>
      <c r="F7927" s="69" t="s">
        <v>42</v>
      </c>
      <c r="G7927" s="3"/>
      <c r="H7927" s="3"/>
      <c r="I7927" s="10" t="str">
        <f t="shared" si="123"/>
        <v>08417</v>
      </c>
    </row>
    <row r="7928" spans="1:9">
      <c r="A7928" s="66"/>
      <c r="C7928" s="66">
        <v>8417</v>
      </c>
      <c r="D7928" s="2" t="s">
        <v>43</v>
      </c>
      <c r="E7928" s="16" t="s">
        <v>1146</v>
      </c>
      <c r="F7928" s="69" t="s">
        <v>44</v>
      </c>
      <c r="G7928" s="3">
        <v>3</v>
      </c>
      <c r="H7928" s="3">
        <v>100</v>
      </c>
      <c r="I7928" s="10" t="str">
        <f t="shared" si="123"/>
        <v>08417</v>
      </c>
    </row>
    <row r="7929" spans="1:9">
      <c r="A7929" s="66"/>
      <c r="C7929" s="66">
        <v>8417</v>
      </c>
      <c r="D7929" s="2" t="s">
        <v>45</v>
      </c>
      <c r="E7929" s="16" t="s">
        <v>1146</v>
      </c>
      <c r="F7929" s="69" t="s">
        <v>46</v>
      </c>
      <c r="G7929" s="3">
        <v>1</v>
      </c>
      <c r="H7929" s="3"/>
      <c r="I7929" s="10" t="str">
        <f t="shared" si="123"/>
        <v>08417</v>
      </c>
    </row>
    <row r="7930" spans="1:9">
      <c r="A7930" s="66"/>
      <c r="C7930" s="66">
        <v>8417</v>
      </c>
      <c r="D7930" s="2" t="s">
        <v>47</v>
      </c>
      <c r="E7930" s="16" t="s">
        <v>1146</v>
      </c>
      <c r="F7930" s="69" t="s">
        <v>48</v>
      </c>
      <c r="G7930" s="3">
        <v>13</v>
      </c>
      <c r="H7930" s="3">
        <v>835</v>
      </c>
      <c r="I7930" s="10" t="str">
        <f t="shared" si="123"/>
        <v>08417</v>
      </c>
    </row>
    <row r="7931" spans="1:9">
      <c r="A7931" s="66"/>
      <c r="C7931" s="66">
        <v>8417</v>
      </c>
      <c r="D7931" s="2" t="s">
        <v>49</v>
      </c>
      <c r="E7931" s="14" t="s">
        <v>1144</v>
      </c>
      <c r="F7931" s="69" t="s">
        <v>50</v>
      </c>
      <c r="G7931" s="3">
        <v>11</v>
      </c>
      <c r="H7931" s="3">
        <v>700</v>
      </c>
      <c r="I7931" s="10" t="str">
        <f t="shared" si="123"/>
        <v>08417</v>
      </c>
    </row>
    <row r="7932" spans="1:9">
      <c r="A7932" s="66"/>
      <c r="C7932" s="66">
        <v>8417</v>
      </c>
      <c r="D7932" s="2" t="s">
        <v>51</v>
      </c>
      <c r="E7932" s="15" t="s">
        <v>1145</v>
      </c>
      <c r="F7932" s="69" t="s">
        <v>52</v>
      </c>
      <c r="G7932" s="3">
        <v>2</v>
      </c>
      <c r="H7932" s="3"/>
      <c r="I7932" s="10" t="str">
        <f t="shared" si="123"/>
        <v>08417</v>
      </c>
    </row>
    <row r="7933" spans="1:9">
      <c r="A7933" s="66"/>
      <c r="C7933" s="66">
        <v>8417</v>
      </c>
      <c r="D7933" s="2" t="s">
        <v>53</v>
      </c>
      <c r="E7933" s="15" t="s">
        <v>1145</v>
      </c>
      <c r="F7933" s="69" t="s">
        <v>54</v>
      </c>
      <c r="G7933" s="3">
        <v>39</v>
      </c>
      <c r="H7933" s="3">
        <v>5463</v>
      </c>
      <c r="I7933" s="10" t="str">
        <f t="shared" si="123"/>
        <v>08417</v>
      </c>
    </row>
    <row r="7934" spans="1:9">
      <c r="A7934" s="66"/>
      <c r="C7934" s="66">
        <v>8417</v>
      </c>
      <c r="D7934" s="2" t="s">
        <v>55</v>
      </c>
      <c r="E7934" s="21" t="s">
        <v>1152</v>
      </c>
      <c r="F7934" s="69" t="s">
        <v>56</v>
      </c>
      <c r="G7934" s="3">
        <v>7</v>
      </c>
      <c r="H7934" s="3">
        <v>919</v>
      </c>
      <c r="I7934" s="10" t="str">
        <f t="shared" si="123"/>
        <v>08417</v>
      </c>
    </row>
    <row r="7935" spans="1:9">
      <c r="A7935" s="66"/>
      <c r="C7935" s="66">
        <v>8417</v>
      </c>
      <c r="D7935" s="2" t="s">
        <v>57</v>
      </c>
      <c r="E7935" s="21" t="s">
        <v>1152</v>
      </c>
      <c r="F7935" s="69" t="s">
        <v>58</v>
      </c>
      <c r="G7935" s="3">
        <v>11</v>
      </c>
      <c r="H7935" s="3">
        <v>1775</v>
      </c>
      <c r="I7935" s="10" t="str">
        <f t="shared" si="123"/>
        <v>08417</v>
      </c>
    </row>
    <row r="7936" spans="1:9">
      <c r="A7936" s="66"/>
      <c r="C7936" s="66">
        <v>8417</v>
      </c>
      <c r="D7936" s="2" t="s">
        <v>59</v>
      </c>
      <c r="E7936" s="21" t="s">
        <v>1152</v>
      </c>
      <c r="F7936" s="69" t="s">
        <v>60</v>
      </c>
      <c r="G7936" s="3">
        <v>41</v>
      </c>
      <c r="H7936" s="3">
        <v>7774</v>
      </c>
      <c r="I7936" s="10" t="str">
        <f t="shared" si="123"/>
        <v>08417</v>
      </c>
    </row>
    <row r="7937" spans="1:9">
      <c r="A7937" s="66"/>
      <c r="C7937" s="66">
        <v>8417</v>
      </c>
      <c r="D7937" s="2" t="s">
        <v>61</v>
      </c>
      <c r="E7937" s="20" t="s">
        <v>1151</v>
      </c>
      <c r="F7937" s="69" t="s">
        <v>62</v>
      </c>
      <c r="G7937" s="3">
        <v>1</v>
      </c>
      <c r="H7937" s="3"/>
      <c r="I7937" s="10" t="str">
        <f t="shared" si="123"/>
        <v>08417</v>
      </c>
    </row>
    <row r="7938" spans="1:9">
      <c r="A7938" s="66"/>
      <c r="C7938" s="66">
        <v>8417</v>
      </c>
      <c r="D7938" s="2" t="s">
        <v>63</v>
      </c>
      <c r="E7938" s="20" t="s">
        <v>1151</v>
      </c>
      <c r="F7938" s="69" t="s">
        <v>64</v>
      </c>
      <c r="G7938" s="3">
        <v>4</v>
      </c>
      <c r="H7938" s="3">
        <v>532</v>
      </c>
      <c r="I7938" s="10" t="str">
        <f t="shared" si="123"/>
        <v>08417</v>
      </c>
    </row>
    <row r="7939" spans="1:9">
      <c r="A7939" s="66"/>
      <c r="C7939" s="66">
        <v>8417</v>
      </c>
      <c r="D7939" s="2" t="s">
        <v>65</v>
      </c>
      <c r="E7939" s="19" t="s">
        <v>1150</v>
      </c>
      <c r="F7939" s="69" t="s">
        <v>66</v>
      </c>
      <c r="G7939" s="3">
        <v>5</v>
      </c>
      <c r="H7939" s="3"/>
      <c r="I7939" s="10" t="str">
        <f t="shared" si="123"/>
        <v>08417</v>
      </c>
    </row>
    <row r="7940" spans="1:9">
      <c r="A7940" s="66"/>
      <c r="C7940" s="66">
        <v>8417</v>
      </c>
      <c r="D7940" s="2" t="s">
        <v>67</v>
      </c>
      <c r="E7940" s="22" t="s">
        <v>1153</v>
      </c>
      <c r="F7940" s="69" t="s">
        <v>68</v>
      </c>
      <c r="G7940" s="3">
        <v>14</v>
      </c>
      <c r="H7940" s="3">
        <v>3093</v>
      </c>
      <c r="I7940" s="10" t="str">
        <f t="shared" si="123"/>
        <v>08417</v>
      </c>
    </row>
    <row r="7941" spans="1:9">
      <c r="A7941" s="66"/>
      <c r="C7941" s="66">
        <v>8417</v>
      </c>
      <c r="D7941" s="2" t="s">
        <v>69</v>
      </c>
      <c r="E7941" s="21" t="s">
        <v>1152</v>
      </c>
      <c r="F7941" s="69" t="s">
        <v>70</v>
      </c>
      <c r="G7941" s="3">
        <v>4</v>
      </c>
      <c r="H7941" s="3">
        <v>153</v>
      </c>
      <c r="I7941" s="10" t="str">
        <f t="shared" si="123"/>
        <v>08417</v>
      </c>
    </row>
    <row r="7942" spans="1:9">
      <c r="A7942" s="66"/>
      <c r="C7942" s="66">
        <v>8417</v>
      </c>
      <c r="E7942" s="71"/>
      <c r="F7942" s="69" t="s">
        <v>71</v>
      </c>
      <c r="G7942" s="3">
        <v>204</v>
      </c>
      <c r="H7942" s="3">
        <v>26692</v>
      </c>
      <c r="I7942" s="10" t="str">
        <f t="shared" si="123"/>
        <v>08417</v>
      </c>
    </row>
    <row r="7943" spans="1:9">
      <c r="A7943" s="65" t="s">
        <v>565</v>
      </c>
      <c r="B7943" s="2" t="s">
        <v>566</v>
      </c>
      <c r="C7943" s="65">
        <v>8421</v>
      </c>
      <c r="D7943" s="2" t="s">
        <v>9</v>
      </c>
      <c r="E7943" s="14" t="s">
        <v>1144</v>
      </c>
      <c r="F7943" s="69" t="s">
        <v>10</v>
      </c>
      <c r="G7943" s="3"/>
      <c r="H7943" s="3"/>
      <c r="I7943" s="10" t="str">
        <f t="shared" si="123"/>
        <v>08421</v>
      </c>
    </row>
    <row r="7944" spans="1:9">
      <c r="A7944" s="66"/>
      <c r="C7944" s="66">
        <v>8421</v>
      </c>
      <c r="D7944" s="2" t="s">
        <v>11</v>
      </c>
      <c r="E7944" s="14" t="s">
        <v>1144</v>
      </c>
      <c r="F7944" s="69" t="s">
        <v>12</v>
      </c>
      <c r="G7944" s="3"/>
      <c r="H7944" s="3"/>
      <c r="I7944" s="10" t="str">
        <f t="shared" si="123"/>
        <v>08421</v>
      </c>
    </row>
    <row r="7945" spans="1:9">
      <c r="A7945" s="66"/>
      <c r="C7945" s="66">
        <v>8421</v>
      </c>
      <c r="D7945" s="2" t="s">
        <v>13</v>
      </c>
      <c r="E7945" s="14" t="s">
        <v>1144</v>
      </c>
      <c r="F7945" s="69" t="s">
        <v>14</v>
      </c>
      <c r="G7945" s="3"/>
      <c r="H7945" s="3"/>
      <c r="I7945" s="10" t="str">
        <f t="shared" ref="I7945:I8008" si="124">IF(A7945="",I7944,A7945)</f>
        <v>08421</v>
      </c>
    </row>
    <row r="7946" spans="1:9">
      <c r="A7946" s="66"/>
      <c r="C7946" s="66">
        <v>8421</v>
      </c>
      <c r="D7946" s="2" t="s">
        <v>15</v>
      </c>
      <c r="E7946" s="15" t="s">
        <v>1145</v>
      </c>
      <c r="F7946" s="69" t="s">
        <v>16</v>
      </c>
      <c r="G7946" s="3"/>
      <c r="H7946" s="3"/>
      <c r="I7946" s="10" t="str">
        <f t="shared" si="124"/>
        <v>08421</v>
      </c>
    </row>
    <row r="7947" spans="1:9">
      <c r="A7947" s="66"/>
      <c r="C7947" s="66">
        <v>8421</v>
      </c>
      <c r="D7947" s="2" t="s">
        <v>17</v>
      </c>
      <c r="E7947" s="14" t="s">
        <v>1144</v>
      </c>
      <c r="F7947" s="69" t="s">
        <v>18</v>
      </c>
      <c r="G7947" s="3"/>
      <c r="H7947" s="3"/>
      <c r="I7947" s="10" t="str">
        <f t="shared" si="124"/>
        <v>08421</v>
      </c>
    </row>
    <row r="7948" spans="1:9">
      <c r="A7948" s="66"/>
      <c r="C7948" s="66">
        <v>8421</v>
      </c>
      <c r="D7948" s="2" t="s">
        <v>19</v>
      </c>
      <c r="E7948" s="14" t="s">
        <v>1144</v>
      </c>
      <c r="F7948" s="69" t="s">
        <v>20</v>
      </c>
      <c r="G7948" s="3"/>
      <c r="H7948" s="3"/>
      <c r="I7948" s="10" t="str">
        <f t="shared" si="124"/>
        <v>08421</v>
      </c>
    </row>
    <row r="7949" spans="1:9">
      <c r="A7949" s="66"/>
      <c r="C7949" s="66">
        <v>8421</v>
      </c>
      <c r="D7949" s="2" t="s">
        <v>21</v>
      </c>
      <c r="E7949" s="4"/>
      <c r="F7949" s="69" t="s">
        <v>22</v>
      </c>
      <c r="G7949" s="3">
        <v>82</v>
      </c>
      <c r="H7949" s="3">
        <v>18055</v>
      </c>
      <c r="I7949" s="10" t="str">
        <f t="shared" si="124"/>
        <v>08421</v>
      </c>
    </row>
    <row r="7950" spans="1:9">
      <c r="A7950" s="66"/>
      <c r="C7950" s="66">
        <v>8421</v>
      </c>
      <c r="D7950" s="2" t="s">
        <v>23</v>
      </c>
      <c r="E7950" s="17" t="s">
        <v>1147</v>
      </c>
      <c r="F7950" s="69" t="s">
        <v>24</v>
      </c>
      <c r="G7950" s="3">
        <v>9</v>
      </c>
      <c r="H7950" s="3">
        <v>1052</v>
      </c>
      <c r="I7950" s="10" t="str">
        <f t="shared" si="124"/>
        <v>08421</v>
      </c>
    </row>
    <row r="7951" spans="1:9">
      <c r="A7951" s="66"/>
      <c r="C7951" s="66">
        <v>8421</v>
      </c>
      <c r="D7951" s="2" t="s">
        <v>25</v>
      </c>
      <c r="E7951" s="17" t="s">
        <v>1147</v>
      </c>
      <c r="F7951" s="69" t="s">
        <v>26</v>
      </c>
      <c r="G7951" s="3">
        <v>1</v>
      </c>
      <c r="H7951" s="3"/>
      <c r="I7951" s="10" t="str">
        <f t="shared" si="124"/>
        <v>08421</v>
      </c>
    </row>
    <row r="7952" spans="1:9">
      <c r="A7952" s="66"/>
      <c r="C7952" s="66">
        <v>8421</v>
      </c>
      <c r="D7952" s="2" t="s">
        <v>27</v>
      </c>
      <c r="E7952" s="17" t="s">
        <v>1147</v>
      </c>
      <c r="F7952" s="69" t="s">
        <v>28</v>
      </c>
      <c r="G7952" s="3"/>
      <c r="H7952" s="3"/>
      <c r="I7952" s="10" t="str">
        <f t="shared" si="124"/>
        <v>08421</v>
      </c>
    </row>
    <row r="7953" spans="1:9">
      <c r="A7953" s="66"/>
      <c r="C7953" s="66">
        <v>8421</v>
      </c>
      <c r="D7953" s="2" t="s">
        <v>29</v>
      </c>
      <c r="E7953" s="18" t="s">
        <v>1148</v>
      </c>
      <c r="F7953" s="69" t="s">
        <v>30</v>
      </c>
      <c r="G7953" s="3">
        <v>2</v>
      </c>
      <c r="H7953" s="3"/>
      <c r="I7953" s="10" t="str">
        <f t="shared" si="124"/>
        <v>08421</v>
      </c>
    </row>
    <row r="7954" spans="1:9">
      <c r="A7954" s="66"/>
      <c r="C7954" s="66">
        <v>8421</v>
      </c>
      <c r="D7954" s="2" t="s">
        <v>31</v>
      </c>
      <c r="E7954" s="18" t="s">
        <v>1148</v>
      </c>
      <c r="F7954" s="69" t="s">
        <v>32</v>
      </c>
      <c r="G7954" s="3">
        <v>1</v>
      </c>
      <c r="H7954" s="3"/>
      <c r="I7954" s="10" t="str">
        <f t="shared" si="124"/>
        <v>08421</v>
      </c>
    </row>
    <row r="7955" spans="1:9">
      <c r="A7955" s="66"/>
      <c r="C7955" s="66">
        <v>8421</v>
      </c>
      <c r="D7955" s="2" t="s">
        <v>33</v>
      </c>
      <c r="E7955" s="18" t="s">
        <v>1148</v>
      </c>
      <c r="F7955" s="69" t="s">
        <v>34</v>
      </c>
      <c r="G7955" s="3"/>
      <c r="H7955" s="3"/>
      <c r="I7955" s="10" t="str">
        <f t="shared" si="124"/>
        <v>08421</v>
      </c>
    </row>
    <row r="7956" spans="1:9">
      <c r="A7956" s="66"/>
      <c r="C7956" s="66">
        <v>8421</v>
      </c>
      <c r="D7956" s="2" t="s">
        <v>35</v>
      </c>
      <c r="E7956" s="19" t="s">
        <v>1150</v>
      </c>
      <c r="F7956" s="69" t="s">
        <v>36</v>
      </c>
      <c r="G7956" s="3">
        <v>1</v>
      </c>
      <c r="H7956" s="3"/>
      <c r="I7956" s="10" t="str">
        <f t="shared" si="124"/>
        <v>08421</v>
      </c>
    </row>
    <row r="7957" spans="1:9">
      <c r="A7957" s="66"/>
      <c r="C7957" s="66">
        <v>8421</v>
      </c>
      <c r="D7957" s="2" t="s">
        <v>37</v>
      </c>
      <c r="E7957" s="23" t="s">
        <v>1149</v>
      </c>
      <c r="F7957" s="69" t="s">
        <v>38</v>
      </c>
      <c r="G7957" s="3">
        <v>1</v>
      </c>
      <c r="H7957" s="3"/>
      <c r="I7957" s="10" t="str">
        <f t="shared" si="124"/>
        <v>08421</v>
      </c>
    </row>
    <row r="7958" spans="1:9">
      <c r="A7958" s="66"/>
      <c r="C7958" s="66">
        <v>8421</v>
      </c>
      <c r="D7958" s="2" t="s">
        <v>39</v>
      </c>
      <c r="E7958" s="23" t="s">
        <v>1149</v>
      </c>
      <c r="F7958" s="69" t="s">
        <v>40</v>
      </c>
      <c r="G7958" s="3">
        <v>4</v>
      </c>
      <c r="H7958" s="3"/>
      <c r="I7958" s="10" t="str">
        <f t="shared" si="124"/>
        <v>08421</v>
      </c>
    </row>
    <row r="7959" spans="1:9">
      <c r="A7959" s="66"/>
      <c r="C7959" s="66">
        <v>8421</v>
      </c>
      <c r="D7959" s="2" t="s">
        <v>41</v>
      </c>
      <c r="E7959" s="16" t="s">
        <v>1146</v>
      </c>
      <c r="F7959" s="69" t="s">
        <v>42</v>
      </c>
      <c r="G7959" s="3"/>
      <c r="H7959" s="3"/>
      <c r="I7959" s="10" t="str">
        <f t="shared" si="124"/>
        <v>08421</v>
      </c>
    </row>
    <row r="7960" spans="1:9">
      <c r="A7960" s="66"/>
      <c r="C7960" s="66">
        <v>8421</v>
      </c>
      <c r="D7960" s="2" t="s">
        <v>43</v>
      </c>
      <c r="E7960" s="16" t="s">
        <v>1146</v>
      </c>
      <c r="F7960" s="69" t="s">
        <v>44</v>
      </c>
      <c r="G7960" s="3">
        <v>4</v>
      </c>
      <c r="H7960" s="3">
        <v>934</v>
      </c>
      <c r="I7960" s="10" t="str">
        <f t="shared" si="124"/>
        <v>08421</v>
      </c>
    </row>
    <row r="7961" spans="1:9">
      <c r="A7961" s="66"/>
      <c r="C7961" s="66">
        <v>8421</v>
      </c>
      <c r="D7961" s="2" t="s">
        <v>45</v>
      </c>
      <c r="E7961" s="16" t="s">
        <v>1146</v>
      </c>
      <c r="F7961" s="69" t="s">
        <v>46</v>
      </c>
      <c r="G7961" s="3">
        <v>2</v>
      </c>
      <c r="H7961" s="3"/>
      <c r="I7961" s="10" t="str">
        <f t="shared" si="124"/>
        <v>08421</v>
      </c>
    </row>
    <row r="7962" spans="1:9">
      <c r="A7962" s="66"/>
      <c r="C7962" s="66">
        <v>8421</v>
      </c>
      <c r="D7962" s="2" t="s">
        <v>47</v>
      </c>
      <c r="E7962" s="16" t="s">
        <v>1146</v>
      </c>
      <c r="F7962" s="69" t="s">
        <v>48</v>
      </c>
      <c r="G7962" s="3">
        <v>3</v>
      </c>
      <c r="H7962" s="3">
        <v>128</v>
      </c>
      <c r="I7962" s="10" t="str">
        <f t="shared" si="124"/>
        <v>08421</v>
      </c>
    </row>
    <row r="7963" spans="1:9">
      <c r="A7963" s="66"/>
      <c r="C7963" s="66">
        <v>8421</v>
      </c>
      <c r="D7963" s="2" t="s">
        <v>49</v>
      </c>
      <c r="E7963" s="14" t="s">
        <v>1144</v>
      </c>
      <c r="F7963" s="69" t="s">
        <v>50</v>
      </c>
      <c r="G7963" s="3">
        <v>4</v>
      </c>
      <c r="H7963" s="3">
        <v>459</v>
      </c>
      <c r="I7963" s="10" t="str">
        <f t="shared" si="124"/>
        <v>08421</v>
      </c>
    </row>
    <row r="7964" spans="1:9">
      <c r="A7964" s="66"/>
      <c r="C7964" s="66">
        <v>8421</v>
      </c>
      <c r="D7964" s="2" t="s">
        <v>51</v>
      </c>
      <c r="E7964" s="15" t="s">
        <v>1145</v>
      </c>
      <c r="F7964" s="69" t="s">
        <v>52</v>
      </c>
      <c r="G7964" s="3">
        <v>2</v>
      </c>
      <c r="H7964" s="3"/>
      <c r="I7964" s="10" t="str">
        <f t="shared" si="124"/>
        <v>08421</v>
      </c>
    </row>
    <row r="7965" spans="1:9">
      <c r="A7965" s="66"/>
      <c r="C7965" s="66">
        <v>8421</v>
      </c>
      <c r="D7965" s="2" t="s">
        <v>53</v>
      </c>
      <c r="E7965" s="15" t="s">
        <v>1145</v>
      </c>
      <c r="F7965" s="69" t="s">
        <v>54</v>
      </c>
      <c r="G7965" s="3">
        <v>11</v>
      </c>
      <c r="H7965" s="3">
        <v>1827</v>
      </c>
      <c r="I7965" s="10" t="str">
        <f t="shared" si="124"/>
        <v>08421</v>
      </c>
    </row>
    <row r="7966" spans="1:9">
      <c r="A7966" s="66"/>
      <c r="C7966" s="66">
        <v>8421</v>
      </c>
      <c r="D7966" s="2" t="s">
        <v>55</v>
      </c>
      <c r="E7966" s="21" t="s">
        <v>1152</v>
      </c>
      <c r="F7966" s="69" t="s">
        <v>56</v>
      </c>
      <c r="G7966" s="3">
        <v>10</v>
      </c>
      <c r="H7966" s="3">
        <v>4818</v>
      </c>
      <c r="I7966" s="10" t="str">
        <f t="shared" si="124"/>
        <v>08421</v>
      </c>
    </row>
    <row r="7967" spans="1:9">
      <c r="A7967" s="66"/>
      <c r="C7967" s="66">
        <v>8421</v>
      </c>
      <c r="D7967" s="2" t="s">
        <v>57</v>
      </c>
      <c r="E7967" s="21" t="s">
        <v>1152</v>
      </c>
      <c r="F7967" s="69" t="s">
        <v>58</v>
      </c>
      <c r="G7967" s="3">
        <v>4</v>
      </c>
      <c r="H7967" s="3">
        <v>620</v>
      </c>
      <c r="I7967" s="10" t="str">
        <f t="shared" si="124"/>
        <v>08421</v>
      </c>
    </row>
    <row r="7968" spans="1:9">
      <c r="A7968" s="66"/>
      <c r="C7968" s="66">
        <v>8421</v>
      </c>
      <c r="D7968" s="2" t="s">
        <v>59</v>
      </c>
      <c r="E7968" s="21" t="s">
        <v>1152</v>
      </c>
      <c r="F7968" s="69" t="s">
        <v>60</v>
      </c>
      <c r="G7968" s="3">
        <v>9</v>
      </c>
      <c r="H7968" s="3">
        <v>2953</v>
      </c>
      <c r="I7968" s="10" t="str">
        <f t="shared" si="124"/>
        <v>08421</v>
      </c>
    </row>
    <row r="7969" spans="1:9">
      <c r="A7969" s="66"/>
      <c r="C7969" s="66">
        <v>8421</v>
      </c>
      <c r="D7969" s="2" t="s">
        <v>61</v>
      </c>
      <c r="E7969" s="20" t="s">
        <v>1151</v>
      </c>
      <c r="F7969" s="69" t="s">
        <v>62</v>
      </c>
      <c r="G7969" s="3">
        <v>3</v>
      </c>
      <c r="H7969" s="3"/>
      <c r="I7969" s="10" t="str">
        <f t="shared" si="124"/>
        <v>08421</v>
      </c>
    </row>
    <row r="7970" spans="1:9">
      <c r="A7970" s="66"/>
      <c r="C7970" s="66">
        <v>8421</v>
      </c>
      <c r="D7970" s="2" t="s">
        <v>63</v>
      </c>
      <c r="E7970" s="20" t="s">
        <v>1151</v>
      </c>
      <c r="F7970" s="69" t="s">
        <v>64</v>
      </c>
      <c r="G7970" s="3"/>
      <c r="H7970" s="3"/>
      <c r="I7970" s="10" t="str">
        <f t="shared" si="124"/>
        <v>08421</v>
      </c>
    </row>
    <row r="7971" spans="1:9">
      <c r="A7971" s="66"/>
      <c r="C7971" s="66">
        <v>8421</v>
      </c>
      <c r="D7971" s="2" t="s">
        <v>65</v>
      </c>
      <c r="E7971" s="19" t="s">
        <v>1150</v>
      </c>
      <c r="F7971" s="69" t="s">
        <v>66</v>
      </c>
      <c r="G7971" s="3">
        <v>1</v>
      </c>
      <c r="H7971" s="3"/>
      <c r="I7971" s="10" t="str">
        <f t="shared" si="124"/>
        <v>08421</v>
      </c>
    </row>
    <row r="7972" spans="1:9">
      <c r="A7972" s="66"/>
      <c r="C7972" s="66">
        <v>8421</v>
      </c>
      <c r="D7972" s="2" t="s">
        <v>67</v>
      </c>
      <c r="E7972" s="22" t="s">
        <v>1153</v>
      </c>
      <c r="F7972" s="69" t="s">
        <v>68</v>
      </c>
      <c r="G7972" s="3">
        <v>5</v>
      </c>
      <c r="H7972" s="3"/>
      <c r="I7972" s="10" t="str">
        <f t="shared" si="124"/>
        <v>08421</v>
      </c>
    </row>
    <row r="7973" spans="1:9">
      <c r="A7973" s="66"/>
      <c r="C7973" s="66">
        <v>8421</v>
      </c>
      <c r="D7973" s="2" t="s">
        <v>69</v>
      </c>
      <c r="E7973" s="21" t="s">
        <v>1152</v>
      </c>
      <c r="F7973" s="69" t="s">
        <v>70</v>
      </c>
      <c r="G7973" s="3">
        <v>5</v>
      </c>
      <c r="H7973" s="3"/>
      <c r="I7973" s="10" t="str">
        <f t="shared" si="124"/>
        <v>08421</v>
      </c>
    </row>
    <row r="7974" spans="1:9">
      <c r="A7974" s="66"/>
      <c r="C7974" s="66">
        <v>8421</v>
      </c>
      <c r="E7974" s="71"/>
      <c r="F7974" s="69" t="s">
        <v>71</v>
      </c>
      <c r="G7974" s="3">
        <v>82</v>
      </c>
      <c r="H7974" s="3">
        <v>18055</v>
      </c>
      <c r="I7974" s="10" t="str">
        <f t="shared" si="124"/>
        <v>08421</v>
      </c>
    </row>
    <row r="7975" spans="1:9">
      <c r="A7975" s="65" t="s">
        <v>567</v>
      </c>
      <c r="B7975" s="2" t="s">
        <v>568</v>
      </c>
      <c r="C7975" s="65">
        <v>8425</v>
      </c>
      <c r="D7975" s="2" t="s">
        <v>9</v>
      </c>
      <c r="E7975" s="14" t="s">
        <v>1144</v>
      </c>
      <c r="F7975" s="69" t="s">
        <v>10</v>
      </c>
      <c r="G7975" s="3">
        <v>7</v>
      </c>
      <c r="H7975" s="3">
        <v>150</v>
      </c>
      <c r="I7975" s="10" t="str">
        <f t="shared" si="124"/>
        <v>08425</v>
      </c>
    </row>
    <row r="7976" spans="1:9">
      <c r="A7976" s="66"/>
      <c r="C7976" s="66">
        <v>8425</v>
      </c>
      <c r="D7976" s="2" t="s">
        <v>11</v>
      </c>
      <c r="E7976" s="14" t="s">
        <v>1144</v>
      </c>
      <c r="F7976" s="69" t="s">
        <v>12</v>
      </c>
      <c r="G7976" s="3"/>
      <c r="H7976" s="3"/>
      <c r="I7976" s="10" t="str">
        <f t="shared" si="124"/>
        <v>08425</v>
      </c>
    </row>
    <row r="7977" spans="1:9">
      <c r="A7977" s="66"/>
      <c r="C7977" s="66">
        <v>8425</v>
      </c>
      <c r="D7977" s="2" t="s">
        <v>13</v>
      </c>
      <c r="E7977" s="14" t="s">
        <v>1144</v>
      </c>
      <c r="F7977" s="69" t="s">
        <v>14</v>
      </c>
      <c r="G7977" s="3"/>
      <c r="H7977" s="3"/>
      <c r="I7977" s="10" t="str">
        <f t="shared" si="124"/>
        <v>08425</v>
      </c>
    </row>
    <row r="7978" spans="1:9">
      <c r="A7978" s="66"/>
      <c r="C7978" s="66">
        <v>8425</v>
      </c>
      <c r="D7978" s="2" t="s">
        <v>15</v>
      </c>
      <c r="E7978" s="15" t="s">
        <v>1145</v>
      </c>
      <c r="F7978" s="69" t="s">
        <v>16</v>
      </c>
      <c r="G7978" s="3"/>
      <c r="H7978" s="3"/>
      <c r="I7978" s="10" t="str">
        <f t="shared" si="124"/>
        <v>08425</v>
      </c>
    </row>
    <row r="7979" spans="1:9">
      <c r="A7979" s="66"/>
      <c r="C7979" s="66">
        <v>8425</v>
      </c>
      <c r="D7979" s="2" t="s">
        <v>17</v>
      </c>
      <c r="E7979" s="14" t="s">
        <v>1144</v>
      </c>
      <c r="F7979" s="69" t="s">
        <v>18</v>
      </c>
      <c r="G7979" s="3">
        <v>7</v>
      </c>
      <c r="H7979" s="3">
        <v>150</v>
      </c>
      <c r="I7979" s="10" t="str">
        <f t="shared" si="124"/>
        <v>08425</v>
      </c>
    </row>
    <row r="7980" spans="1:9">
      <c r="A7980" s="66"/>
      <c r="C7980" s="66">
        <v>8425</v>
      </c>
      <c r="D7980" s="2" t="s">
        <v>19</v>
      </c>
      <c r="E7980" s="14" t="s">
        <v>1144</v>
      </c>
      <c r="F7980" s="69" t="s">
        <v>20</v>
      </c>
      <c r="G7980" s="3"/>
      <c r="H7980" s="3"/>
      <c r="I7980" s="10" t="str">
        <f t="shared" si="124"/>
        <v>08425</v>
      </c>
    </row>
    <row r="7981" spans="1:9">
      <c r="A7981" s="66"/>
      <c r="C7981" s="66">
        <v>8425</v>
      </c>
      <c r="D7981" s="2" t="s">
        <v>21</v>
      </c>
      <c r="E7981" s="4"/>
      <c r="F7981" s="69" t="s">
        <v>22</v>
      </c>
      <c r="G7981" s="3">
        <v>185</v>
      </c>
      <c r="H7981" s="3">
        <v>20811</v>
      </c>
      <c r="I7981" s="10" t="str">
        <f t="shared" si="124"/>
        <v>08425</v>
      </c>
    </row>
    <row r="7982" spans="1:9">
      <c r="A7982" s="66"/>
      <c r="C7982" s="66">
        <v>8425</v>
      </c>
      <c r="D7982" s="2" t="s">
        <v>23</v>
      </c>
      <c r="E7982" s="17" t="s">
        <v>1147</v>
      </c>
      <c r="F7982" s="69" t="s">
        <v>24</v>
      </c>
      <c r="G7982" s="3">
        <v>11</v>
      </c>
      <c r="H7982" s="3">
        <v>448</v>
      </c>
      <c r="I7982" s="10" t="str">
        <f t="shared" si="124"/>
        <v>08425</v>
      </c>
    </row>
    <row r="7983" spans="1:9">
      <c r="A7983" s="66"/>
      <c r="C7983" s="66">
        <v>8425</v>
      </c>
      <c r="D7983" s="2" t="s">
        <v>25</v>
      </c>
      <c r="E7983" s="17" t="s">
        <v>1147</v>
      </c>
      <c r="F7983" s="69" t="s">
        <v>26</v>
      </c>
      <c r="G7983" s="3">
        <v>1</v>
      </c>
      <c r="H7983" s="3"/>
      <c r="I7983" s="10" t="str">
        <f t="shared" si="124"/>
        <v>08425</v>
      </c>
    </row>
    <row r="7984" spans="1:9">
      <c r="A7984" s="66"/>
      <c r="C7984" s="66">
        <v>8425</v>
      </c>
      <c r="D7984" s="2" t="s">
        <v>27</v>
      </c>
      <c r="E7984" s="17" t="s">
        <v>1147</v>
      </c>
      <c r="F7984" s="69" t="s">
        <v>28</v>
      </c>
      <c r="G7984" s="3"/>
      <c r="H7984" s="3"/>
      <c r="I7984" s="10" t="str">
        <f t="shared" si="124"/>
        <v>08425</v>
      </c>
    </row>
    <row r="7985" spans="1:9">
      <c r="A7985" s="66"/>
      <c r="C7985" s="66">
        <v>8425</v>
      </c>
      <c r="D7985" s="2" t="s">
        <v>29</v>
      </c>
      <c r="E7985" s="18" t="s">
        <v>1148</v>
      </c>
      <c r="F7985" s="69" t="s">
        <v>30</v>
      </c>
      <c r="G7985" s="3">
        <v>10</v>
      </c>
      <c r="H7985" s="3">
        <v>776</v>
      </c>
      <c r="I7985" s="10" t="str">
        <f t="shared" si="124"/>
        <v>08425</v>
      </c>
    </row>
    <row r="7986" spans="1:9">
      <c r="A7986" s="66"/>
      <c r="C7986" s="66">
        <v>8425</v>
      </c>
      <c r="D7986" s="2" t="s">
        <v>31</v>
      </c>
      <c r="E7986" s="18" t="s">
        <v>1148</v>
      </c>
      <c r="F7986" s="69" t="s">
        <v>32</v>
      </c>
      <c r="G7986" s="3"/>
      <c r="H7986" s="3"/>
      <c r="I7986" s="10" t="str">
        <f t="shared" si="124"/>
        <v>08425</v>
      </c>
    </row>
    <row r="7987" spans="1:9">
      <c r="A7987" s="66"/>
      <c r="C7987" s="66">
        <v>8425</v>
      </c>
      <c r="D7987" s="2" t="s">
        <v>33</v>
      </c>
      <c r="E7987" s="18" t="s">
        <v>1148</v>
      </c>
      <c r="F7987" s="69" t="s">
        <v>34</v>
      </c>
      <c r="G7987" s="3">
        <v>3</v>
      </c>
      <c r="H7987" s="3"/>
      <c r="I7987" s="10" t="str">
        <f t="shared" si="124"/>
        <v>08425</v>
      </c>
    </row>
    <row r="7988" spans="1:9">
      <c r="A7988" s="66"/>
      <c r="C7988" s="66">
        <v>8425</v>
      </c>
      <c r="D7988" s="2" t="s">
        <v>35</v>
      </c>
      <c r="E7988" s="19" t="s">
        <v>1150</v>
      </c>
      <c r="F7988" s="69" t="s">
        <v>36</v>
      </c>
      <c r="G7988" s="3">
        <v>6</v>
      </c>
      <c r="H7988" s="3"/>
      <c r="I7988" s="10" t="str">
        <f t="shared" si="124"/>
        <v>08425</v>
      </c>
    </row>
    <row r="7989" spans="1:9">
      <c r="A7989" s="66"/>
      <c r="C7989" s="66">
        <v>8425</v>
      </c>
      <c r="D7989" s="2" t="s">
        <v>37</v>
      </c>
      <c r="E7989" s="23" t="s">
        <v>1149</v>
      </c>
      <c r="F7989" s="69" t="s">
        <v>38</v>
      </c>
      <c r="G7989" s="3">
        <v>2</v>
      </c>
      <c r="H7989" s="3"/>
      <c r="I7989" s="10" t="str">
        <f t="shared" si="124"/>
        <v>08425</v>
      </c>
    </row>
    <row r="7990" spans="1:9">
      <c r="A7990" s="66"/>
      <c r="C7990" s="66">
        <v>8425</v>
      </c>
      <c r="D7990" s="2" t="s">
        <v>39</v>
      </c>
      <c r="E7990" s="23" t="s">
        <v>1149</v>
      </c>
      <c r="F7990" s="69" t="s">
        <v>40</v>
      </c>
      <c r="G7990" s="3">
        <v>5</v>
      </c>
      <c r="H7990" s="3">
        <v>349</v>
      </c>
      <c r="I7990" s="10" t="str">
        <f t="shared" si="124"/>
        <v>08425</v>
      </c>
    </row>
    <row r="7991" spans="1:9">
      <c r="A7991" s="66"/>
      <c r="C7991" s="66">
        <v>8425</v>
      </c>
      <c r="D7991" s="2" t="s">
        <v>41</v>
      </c>
      <c r="E7991" s="16" t="s">
        <v>1146</v>
      </c>
      <c r="F7991" s="69" t="s">
        <v>42</v>
      </c>
      <c r="G7991" s="3"/>
      <c r="H7991" s="3"/>
      <c r="I7991" s="10" t="str">
        <f t="shared" si="124"/>
        <v>08425</v>
      </c>
    </row>
    <row r="7992" spans="1:9">
      <c r="A7992" s="66"/>
      <c r="C7992" s="66">
        <v>8425</v>
      </c>
      <c r="D7992" s="2" t="s">
        <v>43</v>
      </c>
      <c r="E7992" s="16" t="s">
        <v>1146</v>
      </c>
      <c r="F7992" s="69" t="s">
        <v>44</v>
      </c>
      <c r="G7992" s="3">
        <v>2</v>
      </c>
      <c r="H7992" s="3"/>
      <c r="I7992" s="10" t="str">
        <f t="shared" si="124"/>
        <v>08425</v>
      </c>
    </row>
    <row r="7993" spans="1:9">
      <c r="A7993" s="66"/>
      <c r="C7993" s="66">
        <v>8425</v>
      </c>
      <c r="D7993" s="2" t="s">
        <v>45</v>
      </c>
      <c r="E7993" s="16" t="s">
        <v>1146</v>
      </c>
      <c r="F7993" s="69" t="s">
        <v>46</v>
      </c>
      <c r="G7993" s="3">
        <v>1</v>
      </c>
      <c r="H7993" s="3"/>
      <c r="I7993" s="10" t="str">
        <f t="shared" si="124"/>
        <v>08425</v>
      </c>
    </row>
    <row r="7994" spans="1:9">
      <c r="A7994" s="66"/>
      <c r="C7994" s="66">
        <v>8425</v>
      </c>
      <c r="D7994" s="2" t="s">
        <v>47</v>
      </c>
      <c r="E7994" s="16" t="s">
        <v>1146</v>
      </c>
      <c r="F7994" s="69" t="s">
        <v>48</v>
      </c>
      <c r="G7994" s="3">
        <v>16</v>
      </c>
      <c r="H7994" s="3">
        <v>1511</v>
      </c>
      <c r="I7994" s="10" t="str">
        <f t="shared" si="124"/>
        <v>08425</v>
      </c>
    </row>
    <row r="7995" spans="1:9">
      <c r="A7995" s="66"/>
      <c r="C7995" s="66">
        <v>8425</v>
      </c>
      <c r="D7995" s="2" t="s">
        <v>49</v>
      </c>
      <c r="E7995" s="14" t="s">
        <v>1144</v>
      </c>
      <c r="F7995" s="69" t="s">
        <v>50</v>
      </c>
      <c r="G7995" s="3">
        <v>13</v>
      </c>
      <c r="H7995" s="3">
        <v>708</v>
      </c>
      <c r="I7995" s="10" t="str">
        <f t="shared" si="124"/>
        <v>08425</v>
      </c>
    </row>
    <row r="7996" spans="1:9">
      <c r="A7996" s="66"/>
      <c r="C7996" s="66">
        <v>8425</v>
      </c>
      <c r="D7996" s="2" t="s">
        <v>51</v>
      </c>
      <c r="E7996" s="15" t="s">
        <v>1145</v>
      </c>
      <c r="F7996" s="69" t="s">
        <v>52</v>
      </c>
      <c r="G7996" s="3">
        <v>2</v>
      </c>
      <c r="H7996" s="3"/>
      <c r="I7996" s="10" t="str">
        <f t="shared" si="124"/>
        <v>08425</v>
      </c>
    </row>
    <row r="7997" spans="1:9">
      <c r="A7997" s="66"/>
      <c r="C7997" s="66">
        <v>8425</v>
      </c>
      <c r="D7997" s="2" t="s">
        <v>53</v>
      </c>
      <c r="E7997" s="15" t="s">
        <v>1145</v>
      </c>
      <c r="F7997" s="69" t="s">
        <v>54</v>
      </c>
      <c r="G7997" s="3">
        <v>38</v>
      </c>
      <c r="H7997" s="3">
        <v>3827</v>
      </c>
      <c r="I7997" s="10" t="str">
        <f t="shared" si="124"/>
        <v>08425</v>
      </c>
    </row>
    <row r="7998" spans="1:9">
      <c r="A7998" s="66"/>
      <c r="C7998" s="66">
        <v>8425</v>
      </c>
      <c r="D7998" s="2" t="s">
        <v>55</v>
      </c>
      <c r="E7998" s="21" t="s">
        <v>1152</v>
      </c>
      <c r="F7998" s="69" t="s">
        <v>56</v>
      </c>
      <c r="G7998" s="3">
        <v>8</v>
      </c>
      <c r="H7998" s="3">
        <v>635</v>
      </c>
      <c r="I7998" s="10" t="str">
        <f t="shared" si="124"/>
        <v>08425</v>
      </c>
    </row>
    <row r="7999" spans="1:9">
      <c r="A7999" s="66"/>
      <c r="C7999" s="66">
        <v>8425</v>
      </c>
      <c r="D7999" s="2" t="s">
        <v>57</v>
      </c>
      <c r="E7999" s="21" t="s">
        <v>1152</v>
      </c>
      <c r="F7999" s="69" t="s">
        <v>58</v>
      </c>
      <c r="G7999" s="3">
        <v>8</v>
      </c>
      <c r="H7999" s="3">
        <v>759</v>
      </c>
      <c r="I7999" s="10" t="str">
        <f t="shared" si="124"/>
        <v>08425</v>
      </c>
    </row>
    <row r="8000" spans="1:9">
      <c r="A8000" s="66"/>
      <c r="C8000" s="66">
        <v>8425</v>
      </c>
      <c r="D8000" s="2" t="s">
        <v>59</v>
      </c>
      <c r="E8000" s="21" t="s">
        <v>1152</v>
      </c>
      <c r="F8000" s="69" t="s">
        <v>60</v>
      </c>
      <c r="G8000" s="3">
        <v>42</v>
      </c>
      <c r="H8000" s="3">
        <v>4127</v>
      </c>
      <c r="I8000" s="10" t="str">
        <f t="shared" si="124"/>
        <v>08425</v>
      </c>
    </row>
    <row r="8001" spans="1:9">
      <c r="A8001" s="66"/>
      <c r="C8001" s="66">
        <v>8425</v>
      </c>
      <c r="D8001" s="2" t="s">
        <v>61</v>
      </c>
      <c r="E8001" s="20" t="s">
        <v>1151</v>
      </c>
      <c r="F8001" s="69" t="s">
        <v>62</v>
      </c>
      <c r="G8001" s="3">
        <v>10</v>
      </c>
      <c r="H8001" s="3"/>
      <c r="I8001" s="10" t="str">
        <f t="shared" si="124"/>
        <v>08425</v>
      </c>
    </row>
    <row r="8002" spans="1:9">
      <c r="A8002" s="66"/>
      <c r="C8002" s="66">
        <v>8425</v>
      </c>
      <c r="D8002" s="2" t="s">
        <v>63</v>
      </c>
      <c r="E8002" s="20" t="s">
        <v>1151</v>
      </c>
      <c r="F8002" s="69" t="s">
        <v>64</v>
      </c>
      <c r="G8002" s="3"/>
      <c r="H8002" s="3"/>
      <c r="I8002" s="10" t="str">
        <f t="shared" si="124"/>
        <v>08425</v>
      </c>
    </row>
    <row r="8003" spans="1:9">
      <c r="A8003" s="66"/>
      <c r="C8003" s="66">
        <v>8425</v>
      </c>
      <c r="D8003" s="2" t="s">
        <v>65</v>
      </c>
      <c r="E8003" s="19" t="s">
        <v>1150</v>
      </c>
      <c r="F8003" s="69" t="s">
        <v>66</v>
      </c>
      <c r="G8003" s="3">
        <v>2</v>
      </c>
      <c r="H8003" s="3"/>
      <c r="I8003" s="10" t="str">
        <f t="shared" si="124"/>
        <v>08425</v>
      </c>
    </row>
    <row r="8004" spans="1:9">
      <c r="A8004" s="66"/>
      <c r="C8004" s="66">
        <v>8425</v>
      </c>
      <c r="D8004" s="2" t="s">
        <v>67</v>
      </c>
      <c r="E8004" s="22" t="s">
        <v>1153</v>
      </c>
      <c r="F8004" s="69" t="s">
        <v>68</v>
      </c>
      <c r="G8004" s="3">
        <v>1</v>
      </c>
      <c r="H8004" s="3"/>
      <c r="I8004" s="10" t="str">
        <f t="shared" si="124"/>
        <v>08425</v>
      </c>
    </row>
    <row r="8005" spans="1:9">
      <c r="A8005" s="66"/>
      <c r="C8005" s="66">
        <v>8425</v>
      </c>
      <c r="D8005" s="2" t="s">
        <v>69</v>
      </c>
      <c r="E8005" s="21" t="s">
        <v>1152</v>
      </c>
      <c r="F8005" s="69" t="s">
        <v>70</v>
      </c>
      <c r="G8005" s="3">
        <v>4</v>
      </c>
      <c r="H8005" s="3">
        <v>64</v>
      </c>
      <c r="I8005" s="10" t="str">
        <f t="shared" si="124"/>
        <v>08425</v>
      </c>
    </row>
    <row r="8006" spans="1:9">
      <c r="A8006" s="66"/>
      <c r="C8006" s="66">
        <v>8425</v>
      </c>
      <c r="E8006" s="71"/>
      <c r="F8006" s="69" t="s">
        <v>71</v>
      </c>
      <c r="G8006" s="3">
        <v>192</v>
      </c>
      <c r="H8006" s="3">
        <v>20961</v>
      </c>
      <c r="I8006" s="10" t="str">
        <f t="shared" si="124"/>
        <v>08425</v>
      </c>
    </row>
    <row r="8007" spans="1:9">
      <c r="A8007" s="65" t="s">
        <v>569</v>
      </c>
      <c r="B8007" s="2" t="s">
        <v>570</v>
      </c>
      <c r="C8007" s="65">
        <v>8426</v>
      </c>
      <c r="D8007" s="2" t="s">
        <v>9</v>
      </c>
      <c r="E8007" s="14" t="s">
        <v>1144</v>
      </c>
      <c r="F8007" s="69" t="s">
        <v>10</v>
      </c>
      <c r="G8007" s="3">
        <v>8</v>
      </c>
      <c r="H8007" s="3">
        <v>364</v>
      </c>
      <c r="I8007" s="10" t="str">
        <f t="shared" si="124"/>
        <v>08426</v>
      </c>
    </row>
    <row r="8008" spans="1:9">
      <c r="A8008" s="66"/>
      <c r="C8008" s="66">
        <v>8426</v>
      </c>
      <c r="D8008" s="2" t="s">
        <v>11</v>
      </c>
      <c r="E8008" s="14" t="s">
        <v>1144</v>
      </c>
      <c r="F8008" s="69" t="s">
        <v>12</v>
      </c>
      <c r="G8008" s="3"/>
      <c r="H8008" s="3"/>
      <c r="I8008" s="10" t="str">
        <f t="shared" si="124"/>
        <v>08426</v>
      </c>
    </row>
    <row r="8009" spans="1:9">
      <c r="A8009" s="66"/>
      <c r="C8009" s="66">
        <v>8426</v>
      </c>
      <c r="D8009" s="2" t="s">
        <v>13</v>
      </c>
      <c r="E8009" s="14" t="s">
        <v>1144</v>
      </c>
      <c r="F8009" s="69" t="s">
        <v>14</v>
      </c>
      <c r="G8009" s="3"/>
      <c r="H8009" s="3"/>
      <c r="I8009" s="10" t="str">
        <f t="shared" ref="I8009:I8072" si="125">IF(A8009="",I8008,A8009)</f>
        <v>08426</v>
      </c>
    </row>
    <row r="8010" spans="1:9">
      <c r="A8010" s="66"/>
      <c r="C8010" s="66">
        <v>8426</v>
      </c>
      <c r="D8010" s="2" t="s">
        <v>15</v>
      </c>
      <c r="E8010" s="15" t="s">
        <v>1145</v>
      </c>
      <c r="F8010" s="69" t="s">
        <v>16</v>
      </c>
      <c r="G8010" s="3"/>
      <c r="H8010" s="3"/>
      <c r="I8010" s="10" t="str">
        <f t="shared" si="125"/>
        <v>08426</v>
      </c>
    </row>
    <row r="8011" spans="1:9">
      <c r="A8011" s="66"/>
      <c r="C8011" s="66">
        <v>8426</v>
      </c>
      <c r="D8011" s="2" t="s">
        <v>17</v>
      </c>
      <c r="E8011" s="14" t="s">
        <v>1144</v>
      </c>
      <c r="F8011" s="69" t="s">
        <v>18</v>
      </c>
      <c r="G8011" s="3">
        <v>8</v>
      </c>
      <c r="H8011" s="3">
        <v>364</v>
      </c>
      <c r="I8011" s="10" t="str">
        <f t="shared" si="125"/>
        <v>08426</v>
      </c>
    </row>
    <row r="8012" spans="1:9">
      <c r="A8012" s="66"/>
      <c r="C8012" s="66">
        <v>8426</v>
      </c>
      <c r="D8012" s="2" t="s">
        <v>19</v>
      </c>
      <c r="E8012" s="14" t="s">
        <v>1144</v>
      </c>
      <c r="F8012" s="69" t="s">
        <v>20</v>
      </c>
      <c r="G8012" s="3"/>
      <c r="H8012" s="3"/>
      <c r="I8012" s="10" t="str">
        <f t="shared" si="125"/>
        <v>08426</v>
      </c>
    </row>
    <row r="8013" spans="1:9">
      <c r="A8013" s="66"/>
      <c r="C8013" s="66">
        <v>8426</v>
      </c>
      <c r="D8013" s="2" t="s">
        <v>21</v>
      </c>
      <c r="E8013" s="4"/>
      <c r="F8013" s="69" t="s">
        <v>22</v>
      </c>
      <c r="G8013" s="3">
        <v>204</v>
      </c>
      <c r="H8013" s="3">
        <v>40363</v>
      </c>
      <c r="I8013" s="10" t="str">
        <f t="shared" si="125"/>
        <v>08426</v>
      </c>
    </row>
    <row r="8014" spans="1:9">
      <c r="A8014" s="66"/>
      <c r="C8014" s="66">
        <v>8426</v>
      </c>
      <c r="D8014" s="2" t="s">
        <v>23</v>
      </c>
      <c r="E8014" s="17" t="s">
        <v>1147</v>
      </c>
      <c r="F8014" s="69" t="s">
        <v>24</v>
      </c>
      <c r="G8014" s="3">
        <v>35</v>
      </c>
      <c r="H8014" s="3">
        <v>2164</v>
      </c>
      <c r="I8014" s="10" t="str">
        <f t="shared" si="125"/>
        <v>08426</v>
      </c>
    </row>
    <row r="8015" spans="1:9">
      <c r="A8015" s="66"/>
      <c r="C8015" s="66">
        <v>8426</v>
      </c>
      <c r="D8015" s="2" t="s">
        <v>25</v>
      </c>
      <c r="E8015" s="17" t="s">
        <v>1147</v>
      </c>
      <c r="F8015" s="69" t="s">
        <v>26</v>
      </c>
      <c r="G8015" s="3">
        <v>3</v>
      </c>
      <c r="H8015" s="3"/>
      <c r="I8015" s="10" t="str">
        <f t="shared" si="125"/>
        <v>08426</v>
      </c>
    </row>
    <row r="8016" spans="1:9">
      <c r="A8016" s="66"/>
      <c r="C8016" s="66">
        <v>8426</v>
      </c>
      <c r="D8016" s="2" t="s">
        <v>27</v>
      </c>
      <c r="E8016" s="17" t="s">
        <v>1147</v>
      </c>
      <c r="F8016" s="69" t="s">
        <v>28</v>
      </c>
      <c r="G8016" s="3"/>
      <c r="H8016" s="3"/>
      <c r="I8016" s="10" t="str">
        <f t="shared" si="125"/>
        <v>08426</v>
      </c>
    </row>
    <row r="8017" spans="1:9">
      <c r="A8017" s="66"/>
      <c r="C8017" s="66">
        <v>8426</v>
      </c>
      <c r="D8017" s="2" t="s">
        <v>29</v>
      </c>
      <c r="E8017" s="18" t="s">
        <v>1148</v>
      </c>
      <c r="F8017" s="69" t="s">
        <v>30</v>
      </c>
      <c r="G8017" s="3">
        <v>3</v>
      </c>
      <c r="H8017" s="3"/>
      <c r="I8017" s="10" t="str">
        <f t="shared" si="125"/>
        <v>08426</v>
      </c>
    </row>
    <row r="8018" spans="1:9">
      <c r="A8018" s="66"/>
      <c r="C8018" s="66">
        <v>8426</v>
      </c>
      <c r="D8018" s="2" t="s">
        <v>31</v>
      </c>
      <c r="E8018" s="18" t="s">
        <v>1148</v>
      </c>
      <c r="F8018" s="69" t="s">
        <v>32</v>
      </c>
      <c r="G8018" s="3"/>
      <c r="H8018" s="3"/>
      <c r="I8018" s="10" t="str">
        <f t="shared" si="125"/>
        <v>08426</v>
      </c>
    </row>
    <row r="8019" spans="1:9">
      <c r="A8019" s="66"/>
      <c r="C8019" s="66">
        <v>8426</v>
      </c>
      <c r="D8019" s="2" t="s">
        <v>33</v>
      </c>
      <c r="E8019" s="18" t="s">
        <v>1148</v>
      </c>
      <c r="F8019" s="69" t="s">
        <v>34</v>
      </c>
      <c r="G8019" s="3">
        <v>1</v>
      </c>
      <c r="H8019" s="3"/>
      <c r="I8019" s="10" t="str">
        <f t="shared" si="125"/>
        <v>08426</v>
      </c>
    </row>
    <row r="8020" spans="1:9">
      <c r="A8020" s="66"/>
      <c r="C8020" s="66">
        <v>8426</v>
      </c>
      <c r="D8020" s="2" t="s">
        <v>35</v>
      </c>
      <c r="E8020" s="19" t="s">
        <v>1150</v>
      </c>
      <c r="F8020" s="69" t="s">
        <v>36</v>
      </c>
      <c r="G8020" s="3">
        <v>12</v>
      </c>
      <c r="H8020" s="3">
        <v>745</v>
      </c>
      <c r="I8020" s="10" t="str">
        <f t="shared" si="125"/>
        <v>08426</v>
      </c>
    </row>
    <row r="8021" spans="1:9">
      <c r="A8021" s="66"/>
      <c r="C8021" s="66">
        <v>8426</v>
      </c>
      <c r="D8021" s="2" t="s">
        <v>37</v>
      </c>
      <c r="E8021" s="23" t="s">
        <v>1149</v>
      </c>
      <c r="F8021" s="69" t="s">
        <v>38</v>
      </c>
      <c r="G8021" s="3">
        <v>1</v>
      </c>
      <c r="H8021" s="3"/>
      <c r="I8021" s="10" t="str">
        <f t="shared" si="125"/>
        <v>08426</v>
      </c>
    </row>
    <row r="8022" spans="1:9">
      <c r="A8022" s="66"/>
      <c r="C8022" s="66">
        <v>8426</v>
      </c>
      <c r="D8022" s="2" t="s">
        <v>39</v>
      </c>
      <c r="E8022" s="23" t="s">
        <v>1149</v>
      </c>
      <c r="F8022" s="69" t="s">
        <v>40</v>
      </c>
      <c r="G8022" s="3">
        <v>2</v>
      </c>
      <c r="H8022" s="3"/>
      <c r="I8022" s="10" t="str">
        <f t="shared" si="125"/>
        <v>08426</v>
      </c>
    </row>
    <row r="8023" spans="1:9">
      <c r="A8023" s="66"/>
      <c r="C8023" s="66">
        <v>8426</v>
      </c>
      <c r="D8023" s="2" t="s">
        <v>41</v>
      </c>
      <c r="E8023" s="16" t="s">
        <v>1146</v>
      </c>
      <c r="F8023" s="69" t="s">
        <v>42</v>
      </c>
      <c r="G8023" s="3"/>
      <c r="H8023" s="3"/>
      <c r="I8023" s="10" t="str">
        <f t="shared" si="125"/>
        <v>08426</v>
      </c>
    </row>
    <row r="8024" spans="1:9">
      <c r="A8024" s="66"/>
      <c r="C8024" s="66">
        <v>8426</v>
      </c>
      <c r="D8024" s="2" t="s">
        <v>43</v>
      </c>
      <c r="E8024" s="16" t="s">
        <v>1146</v>
      </c>
      <c r="F8024" s="69" t="s">
        <v>44</v>
      </c>
      <c r="G8024" s="3">
        <v>1</v>
      </c>
      <c r="H8024" s="3"/>
      <c r="I8024" s="10" t="str">
        <f t="shared" si="125"/>
        <v>08426</v>
      </c>
    </row>
    <row r="8025" spans="1:9">
      <c r="A8025" s="66"/>
      <c r="C8025" s="66">
        <v>8426</v>
      </c>
      <c r="D8025" s="2" t="s">
        <v>45</v>
      </c>
      <c r="E8025" s="16" t="s">
        <v>1146</v>
      </c>
      <c r="F8025" s="69" t="s">
        <v>46</v>
      </c>
      <c r="G8025" s="3">
        <v>3</v>
      </c>
      <c r="H8025" s="3"/>
      <c r="I8025" s="10" t="str">
        <f t="shared" si="125"/>
        <v>08426</v>
      </c>
    </row>
    <row r="8026" spans="1:9">
      <c r="A8026" s="66"/>
      <c r="C8026" s="66">
        <v>8426</v>
      </c>
      <c r="D8026" s="2" t="s">
        <v>47</v>
      </c>
      <c r="E8026" s="16" t="s">
        <v>1146</v>
      </c>
      <c r="F8026" s="69" t="s">
        <v>48</v>
      </c>
      <c r="G8026" s="3">
        <v>15</v>
      </c>
      <c r="H8026" s="3">
        <v>1994</v>
      </c>
      <c r="I8026" s="10" t="str">
        <f t="shared" si="125"/>
        <v>08426</v>
      </c>
    </row>
    <row r="8027" spans="1:9">
      <c r="A8027" s="66"/>
      <c r="C8027" s="66">
        <v>8426</v>
      </c>
      <c r="D8027" s="2" t="s">
        <v>49</v>
      </c>
      <c r="E8027" s="14" t="s">
        <v>1144</v>
      </c>
      <c r="F8027" s="69" t="s">
        <v>50</v>
      </c>
      <c r="G8027" s="3">
        <v>11</v>
      </c>
      <c r="H8027" s="3">
        <v>352</v>
      </c>
      <c r="I8027" s="10" t="str">
        <f t="shared" si="125"/>
        <v>08426</v>
      </c>
    </row>
    <row r="8028" spans="1:9">
      <c r="A8028" s="66"/>
      <c r="C8028" s="66">
        <v>8426</v>
      </c>
      <c r="D8028" s="2" t="s">
        <v>51</v>
      </c>
      <c r="E8028" s="15" t="s">
        <v>1145</v>
      </c>
      <c r="F8028" s="69" t="s">
        <v>52</v>
      </c>
      <c r="G8028" s="3">
        <v>3</v>
      </c>
      <c r="H8028" s="3"/>
      <c r="I8028" s="10" t="str">
        <f t="shared" si="125"/>
        <v>08426</v>
      </c>
    </row>
    <row r="8029" spans="1:9">
      <c r="A8029" s="66"/>
      <c r="C8029" s="66">
        <v>8426</v>
      </c>
      <c r="D8029" s="2" t="s">
        <v>53</v>
      </c>
      <c r="E8029" s="15" t="s">
        <v>1145</v>
      </c>
      <c r="F8029" s="69" t="s">
        <v>54</v>
      </c>
      <c r="G8029" s="3">
        <v>44</v>
      </c>
      <c r="H8029" s="3">
        <v>3545</v>
      </c>
      <c r="I8029" s="10" t="str">
        <f t="shared" si="125"/>
        <v>08426</v>
      </c>
    </row>
    <row r="8030" spans="1:9">
      <c r="A8030" s="66"/>
      <c r="C8030" s="66">
        <v>8426</v>
      </c>
      <c r="D8030" s="2" t="s">
        <v>55</v>
      </c>
      <c r="E8030" s="21" t="s">
        <v>1152</v>
      </c>
      <c r="F8030" s="69" t="s">
        <v>56</v>
      </c>
      <c r="G8030" s="3">
        <v>3</v>
      </c>
      <c r="H8030" s="3">
        <v>173</v>
      </c>
      <c r="I8030" s="10" t="str">
        <f t="shared" si="125"/>
        <v>08426</v>
      </c>
    </row>
    <row r="8031" spans="1:9">
      <c r="A8031" s="66"/>
      <c r="C8031" s="66">
        <v>8426</v>
      </c>
      <c r="D8031" s="2" t="s">
        <v>57</v>
      </c>
      <c r="E8031" s="21" t="s">
        <v>1152</v>
      </c>
      <c r="F8031" s="69" t="s">
        <v>58</v>
      </c>
      <c r="G8031" s="3">
        <v>14</v>
      </c>
      <c r="H8031" s="3">
        <v>4018</v>
      </c>
      <c r="I8031" s="10" t="str">
        <f t="shared" si="125"/>
        <v>08426</v>
      </c>
    </row>
    <row r="8032" spans="1:9">
      <c r="A8032" s="66"/>
      <c r="C8032" s="66">
        <v>8426</v>
      </c>
      <c r="D8032" s="2" t="s">
        <v>59</v>
      </c>
      <c r="E8032" s="21" t="s">
        <v>1152</v>
      </c>
      <c r="F8032" s="69" t="s">
        <v>60</v>
      </c>
      <c r="G8032" s="3">
        <v>31</v>
      </c>
      <c r="H8032" s="3">
        <v>12432</v>
      </c>
      <c r="I8032" s="10" t="str">
        <f t="shared" si="125"/>
        <v>08426</v>
      </c>
    </row>
    <row r="8033" spans="1:9">
      <c r="A8033" s="66"/>
      <c r="C8033" s="66">
        <v>8426</v>
      </c>
      <c r="D8033" s="2" t="s">
        <v>61</v>
      </c>
      <c r="E8033" s="20" t="s">
        <v>1151</v>
      </c>
      <c r="F8033" s="69" t="s">
        <v>62</v>
      </c>
      <c r="G8033" s="3">
        <v>5</v>
      </c>
      <c r="H8033" s="3">
        <v>247</v>
      </c>
      <c r="I8033" s="10" t="str">
        <f t="shared" si="125"/>
        <v>08426</v>
      </c>
    </row>
    <row r="8034" spans="1:9">
      <c r="A8034" s="66"/>
      <c r="C8034" s="66">
        <v>8426</v>
      </c>
      <c r="D8034" s="2" t="s">
        <v>63</v>
      </c>
      <c r="E8034" s="20" t="s">
        <v>1151</v>
      </c>
      <c r="F8034" s="69" t="s">
        <v>64</v>
      </c>
      <c r="G8034" s="3">
        <v>2</v>
      </c>
      <c r="H8034" s="3"/>
      <c r="I8034" s="10" t="str">
        <f t="shared" si="125"/>
        <v>08426</v>
      </c>
    </row>
    <row r="8035" spans="1:9">
      <c r="A8035" s="66"/>
      <c r="C8035" s="66">
        <v>8426</v>
      </c>
      <c r="D8035" s="2" t="s">
        <v>65</v>
      </c>
      <c r="E8035" s="19" t="s">
        <v>1150</v>
      </c>
      <c r="F8035" s="69" t="s">
        <v>66</v>
      </c>
      <c r="G8035" s="3">
        <v>4</v>
      </c>
      <c r="H8035" s="3">
        <v>344</v>
      </c>
      <c r="I8035" s="10" t="str">
        <f t="shared" si="125"/>
        <v>08426</v>
      </c>
    </row>
    <row r="8036" spans="1:9">
      <c r="A8036" s="66"/>
      <c r="C8036" s="66">
        <v>8426</v>
      </c>
      <c r="D8036" s="2" t="s">
        <v>67</v>
      </c>
      <c r="E8036" s="22" t="s">
        <v>1153</v>
      </c>
      <c r="F8036" s="69" t="s">
        <v>68</v>
      </c>
      <c r="G8036" s="3">
        <v>10</v>
      </c>
      <c r="H8036" s="3">
        <v>1944</v>
      </c>
      <c r="I8036" s="10" t="str">
        <f t="shared" si="125"/>
        <v>08426</v>
      </c>
    </row>
    <row r="8037" spans="1:9">
      <c r="A8037" s="66"/>
      <c r="C8037" s="66">
        <v>8426</v>
      </c>
      <c r="D8037" s="2" t="s">
        <v>69</v>
      </c>
      <c r="E8037" s="21" t="s">
        <v>1152</v>
      </c>
      <c r="F8037" s="69" t="s">
        <v>70</v>
      </c>
      <c r="G8037" s="3">
        <v>1</v>
      </c>
      <c r="H8037" s="3"/>
      <c r="I8037" s="10" t="str">
        <f t="shared" si="125"/>
        <v>08426</v>
      </c>
    </row>
    <row r="8038" spans="1:9">
      <c r="A8038" s="66"/>
      <c r="C8038" s="66">
        <v>8426</v>
      </c>
      <c r="E8038" s="71"/>
      <c r="F8038" s="69" t="s">
        <v>71</v>
      </c>
      <c r="G8038" s="3">
        <v>212</v>
      </c>
      <c r="H8038" s="3">
        <v>40727</v>
      </c>
      <c r="I8038" s="10" t="str">
        <f t="shared" si="125"/>
        <v>08426</v>
      </c>
    </row>
    <row r="8039" spans="1:9">
      <c r="A8039" s="65" t="s">
        <v>571</v>
      </c>
      <c r="B8039" s="2" t="s">
        <v>572</v>
      </c>
      <c r="C8039" s="65">
        <v>8435</v>
      </c>
      <c r="D8039" s="2" t="s">
        <v>9</v>
      </c>
      <c r="E8039" s="14" t="s">
        <v>1144</v>
      </c>
      <c r="F8039" s="69" t="s">
        <v>10</v>
      </c>
      <c r="G8039" s="3">
        <v>4</v>
      </c>
      <c r="H8039" s="3">
        <v>47</v>
      </c>
      <c r="I8039" s="10" t="str">
        <f t="shared" si="125"/>
        <v>08435</v>
      </c>
    </row>
    <row r="8040" spans="1:9">
      <c r="A8040" s="66"/>
      <c r="C8040" s="66">
        <v>8435</v>
      </c>
      <c r="D8040" s="2" t="s">
        <v>11</v>
      </c>
      <c r="E8040" s="14" t="s">
        <v>1144</v>
      </c>
      <c r="F8040" s="69" t="s">
        <v>12</v>
      </c>
      <c r="G8040" s="3"/>
      <c r="H8040" s="3"/>
      <c r="I8040" s="10" t="str">
        <f t="shared" si="125"/>
        <v>08435</v>
      </c>
    </row>
    <row r="8041" spans="1:9">
      <c r="A8041" s="66"/>
      <c r="C8041" s="66">
        <v>8435</v>
      </c>
      <c r="D8041" s="2" t="s">
        <v>13</v>
      </c>
      <c r="E8041" s="14" t="s">
        <v>1144</v>
      </c>
      <c r="F8041" s="69" t="s">
        <v>14</v>
      </c>
      <c r="G8041" s="3"/>
      <c r="H8041" s="3"/>
      <c r="I8041" s="10" t="str">
        <f t="shared" si="125"/>
        <v>08435</v>
      </c>
    </row>
    <row r="8042" spans="1:9">
      <c r="A8042" s="66"/>
      <c r="C8042" s="66">
        <v>8435</v>
      </c>
      <c r="D8042" s="2" t="s">
        <v>15</v>
      </c>
      <c r="E8042" s="15" t="s">
        <v>1145</v>
      </c>
      <c r="F8042" s="69" t="s">
        <v>16</v>
      </c>
      <c r="G8042" s="3"/>
      <c r="H8042" s="3"/>
      <c r="I8042" s="10" t="str">
        <f t="shared" si="125"/>
        <v>08435</v>
      </c>
    </row>
    <row r="8043" spans="1:9">
      <c r="A8043" s="66"/>
      <c r="C8043" s="66">
        <v>8435</v>
      </c>
      <c r="D8043" s="2" t="s">
        <v>17</v>
      </c>
      <c r="E8043" s="14" t="s">
        <v>1144</v>
      </c>
      <c r="F8043" s="69" t="s">
        <v>18</v>
      </c>
      <c r="G8043" s="3">
        <v>4</v>
      </c>
      <c r="H8043" s="3">
        <v>47</v>
      </c>
      <c r="I8043" s="10" t="str">
        <f t="shared" si="125"/>
        <v>08435</v>
      </c>
    </row>
    <row r="8044" spans="1:9">
      <c r="A8044" s="66"/>
      <c r="C8044" s="66">
        <v>8435</v>
      </c>
      <c r="D8044" s="2" t="s">
        <v>19</v>
      </c>
      <c r="E8044" s="14" t="s">
        <v>1144</v>
      </c>
      <c r="F8044" s="69" t="s">
        <v>20</v>
      </c>
      <c r="G8044" s="3"/>
      <c r="H8044" s="3"/>
      <c r="I8044" s="10" t="str">
        <f t="shared" si="125"/>
        <v>08435</v>
      </c>
    </row>
    <row r="8045" spans="1:9">
      <c r="A8045" s="66"/>
      <c r="C8045" s="66">
        <v>8435</v>
      </c>
      <c r="D8045" s="2" t="s">
        <v>21</v>
      </c>
      <c r="E8045" s="4"/>
      <c r="F8045" s="69" t="s">
        <v>22</v>
      </c>
      <c r="G8045" s="3">
        <v>163</v>
      </c>
      <c r="H8045" s="3">
        <v>37126</v>
      </c>
      <c r="I8045" s="10" t="str">
        <f t="shared" si="125"/>
        <v>08435</v>
      </c>
    </row>
    <row r="8046" spans="1:9">
      <c r="A8046" s="66"/>
      <c r="C8046" s="66">
        <v>8435</v>
      </c>
      <c r="D8046" s="2" t="s">
        <v>23</v>
      </c>
      <c r="E8046" s="17" t="s">
        <v>1147</v>
      </c>
      <c r="F8046" s="69" t="s">
        <v>24</v>
      </c>
      <c r="G8046" s="3">
        <v>22</v>
      </c>
      <c r="H8046" s="3">
        <v>1425</v>
      </c>
      <c r="I8046" s="10" t="str">
        <f t="shared" si="125"/>
        <v>08435</v>
      </c>
    </row>
    <row r="8047" spans="1:9">
      <c r="A8047" s="66"/>
      <c r="C8047" s="66">
        <v>8435</v>
      </c>
      <c r="D8047" s="2" t="s">
        <v>25</v>
      </c>
      <c r="E8047" s="17" t="s">
        <v>1147</v>
      </c>
      <c r="F8047" s="69" t="s">
        <v>26</v>
      </c>
      <c r="G8047" s="3"/>
      <c r="H8047" s="3"/>
      <c r="I8047" s="10" t="str">
        <f t="shared" si="125"/>
        <v>08435</v>
      </c>
    </row>
    <row r="8048" spans="1:9">
      <c r="A8048" s="66"/>
      <c r="C8048" s="66">
        <v>8435</v>
      </c>
      <c r="D8048" s="2" t="s">
        <v>27</v>
      </c>
      <c r="E8048" s="17" t="s">
        <v>1147</v>
      </c>
      <c r="F8048" s="69" t="s">
        <v>28</v>
      </c>
      <c r="G8048" s="3"/>
      <c r="H8048" s="3"/>
      <c r="I8048" s="10" t="str">
        <f t="shared" si="125"/>
        <v>08435</v>
      </c>
    </row>
    <row r="8049" spans="1:9">
      <c r="A8049" s="66"/>
      <c r="C8049" s="66">
        <v>8435</v>
      </c>
      <c r="D8049" s="2" t="s">
        <v>29</v>
      </c>
      <c r="E8049" s="18" t="s">
        <v>1148</v>
      </c>
      <c r="F8049" s="69" t="s">
        <v>30</v>
      </c>
      <c r="G8049" s="3">
        <v>2</v>
      </c>
      <c r="H8049" s="3"/>
      <c r="I8049" s="10" t="str">
        <f t="shared" si="125"/>
        <v>08435</v>
      </c>
    </row>
    <row r="8050" spans="1:9">
      <c r="A8050" s="66"/>
      <c r="C8050" s="66">
        <v>8435</v>
      </c>
      <c r="D8050" s="2" t="s">
        <v>31</v>
      </c>
      <c r="E8050" s="18" t="s">
        <v>1148</v>
      </c>
      <c r="F8050" s="69" t="s">
        <v>32</v>
      </c>
      <c r="G8050" s="3"/>
      <c r="H8050" s="3"/>
      <c r="I8050" s="10" t="str">
        <f t="shared" si="125"/>
        <v>08435</v>
      </c>
    </row>
    <row r="8051" spans="1:9">
      <c r="A8051" s="66"/>
      <c r="C8051" s="66">
        <v>8435</v>
      </c>
      <c r="D8051" s="2" t="s">
        <v>33</v>
      </c>
      <c r="E8051" s="18" t="s">
        <v>1148</v>
      </c>
      <c r="F8051" s="69" t="s">
        <v>34</v>
      </c>
      <c r="G8051" s="3"/>
      <c r="H8051" s="3"/>
      <c r="I8051" s="10" t="str">
        <f t="shared" si="125"/>
        <v>08435</v>
      </c>
    </row>
    <row r="8052" spans="1:9">
      <c r="A8052" s="66"/>
      <c r="C8052" s="66">
        <v>8435</v>
      </c>
      <c r="D8052" s="2" t="s">
        <v>35</v>
      </c>
      <c r="E8052" s="19" t="s">
        <v>1150</v>
      </c>
      <c r="F8052" s="69" t="s">
        <v>36</v>
      </c>
      <c r="G8052" s="3">
        <v>2</v>
      </c>
      <c r="H8052" s="3"/>
      <c r="I8052" s="10" t="str">
        <f t="shared" si="125"/>
        <v>08435</v>
      </c>
    </row>
    <row r="8053" spans="1:9">
      <c r="A8053" s="66"/>
      <c r="C8053" s="66">
        <v>8435</v>
      </c>
      <c r="D8053" s="2" t="s">
        <v>37</v>
      </c>
      <c r="E8053" s="23" t="s">
        <v>1149</v>
      </c>
      <c r="F8053" s="69" t="s">
        <v>38</v>
      </c>
      <c r="G8053" s="3"/>
      <c r="H8053" s="3"/>
      <c r="I8053" s="10" t="str">
        <f t="shared" si="125"/>
        <v>08435</v>
      </c>
    </row>
    <row r="8054" spans="1:9">
      <c r="A8054" s="66"/>
      <c r="C8054" s="66">
        <v>8435</v>
      </c>
      <c r="D8054" s="2" t="s">
        <v>39</v>
      </c>
      <c r="E8054" s="23" t="s">
        <v>1149</v>
      </c>
      <c r="F8054" s="69" t="s">
        <v>40</v>
      </c>
      <c r="G8054" s="3"/>
      <c r="H8054" s="3"/>
      <c r="I8054" s="10" t="str">
        <f t="shared" si="125"/>
        <v>08435</v>
      </c>
    </row>
    <row r="8055" spans="1:9">
      <c r="A8055" s="66"/>
      <c r="C8055" s="66">
        <v>8435</v>
      </c>
      <c r="D8055" s="2" t="s">
        <v>41</v>
      </c>
      <c r="E8055" s="16" t="s">
        <v>1146</v>
      </c>
      <c r="F8055" s="69" t="s">
        <v>42</v>
      </c>
      <c r="G8055" s="3"/>
      <c r="H8055" s="3"/>
      <c r="I8055" s="10" t="str">
        <f t="shared" si="125"/>
        <v>08435</v>
      </c>
    </row>
    <row r="8056" spans="1:9">
      <c r="A8056" s="66"/>
      <c r="C8056" s="66">
        <v>8435</v>
      </c>
      <c r="D8056" s="2" t="s">
        <v>43</v>
      </c>
      <c r="E8056" s="16" t="s">
        <v>1146</v>
      </c>
      <c r="F8056" s="69" t="s">
        <v>44</v>
      </c>
      <c r="G8056" s="3">
        <v>2</v>
      </c>
      <c r="H8056" s="3"/>
      <c r="I8056" s="10" t="str">
        <f t="shared" si="125"/>
        <v>08435</v>
      </c>
    </row>
    <row r="8057" spans="1:9">
      <c r="A8057" s="66"/>
      <c r="C8057" s="66">
        <v>8435</v>
      </c>
      <c r="D8057" s="2" t="s">
        <v>45</v>
      </c>
      <c r="E8057" s="16" t="s">
        <v>1146</v>
      </c>
      <c r="F8057" s="69" t="s">
        <v>46</v>
      </c>
      <c r="G8057" s="3">
        <v>1</v>
      </c>
      <c r="H8057" s="3"/>
      <c r="I8057" s="10" t="str">
        <f t="shared" si="125"/>
        <v>08435</v>
      </c>
    </row>
    <row r="8058" spans="1:9">
      <c r="A8058" s="66"/>
      <c r="C8058" s="66">
        <v>8435</v>
      </c>
      <c r="D8058" s="2" t="s">
        <v>47</v>
      </c>
      <c r="E8058" s="16" t="s">
        <v>1146</v>
      </c>
      <c r="F8058" s="69" t="s">
        <v>48</v>
      </c>
      <c r="G8058" s="3">
        <v>8</v>
      </c>
      <c r="H8058" s="3">
        <v>815</v>
      </c>
      <c r="I8058" s="10" t="str">
        <f t="shared" si="125"/>
        <v>08435</v>
      </c>
    </row>
    <row r="8059" spans="1:9">
      <c r="A8059" s="66"/>
      <c r="C8059" s="66">
        <v>8435</v>
      </c>
      <c r="D8059" s="2" t="s">
        <v>49</v>
      </c>
      <c r="E8059" s="14" t="s">
        <v>1144</v>
      </c>
      <c r="F8059" s="69" t="s">
        <v>50</v>
      </c>
      <c r="G8059" s="3">
        <v>5</v>
      </c>
      <c r="H8059" s="3">
        <v>103</v>
      </c>
      <c r="I8059" s="10" t="str">
        <f t="shared" si="125"/>
        <v>08435</v>
      </c>
    </row>
    <row r="8060" spans="1:9">
      <c r="A8060" s="66"/>
      <c r="C8060" s="66">
        <v>8435</v>
      </c>
      <c r="D8060" s="2" t="s">
        <v>51</v>
      </c>
      <c r="E8060" s="15" t="s">
        <v>1145</v>
      </c>
      <c r="F8060" s="69" t="s">
        <v>52</v>
      </c>
      <c r="G8060" s="3">
        <v>1</v>
      </c>
      <c r="H8060" s="3"/>
      <c r="I8060" s="10" t="str">
        <f t="shared" si="125"/>
        <v>08435</v>
      </c>
    </row>
    <row r="8061" spans="1:9">
      <c r="A8061" s="66"/>
      <c r="C8061" s="66">
        <v>8435</v>
      </c>
      <c r="D8061" s="2" t="s">
        <v>53</v>
      </c>
      <c r="E8061" s="15" t="s">
        <v>1145</v>
      </c>
      <c r="F8061" s="69" t="s">
        <v>54</v>
      </c>
      <c r="G8061" s="3">
        <v>24</v>
      </c>
      <c r="H8061" s="3">
        <v>2835</v>
      </c>
      <c r="I8061" s="10" t="str">
        <f t="shared" si="125"/>
        <v>08435</v>
      </c>
    </row>
    <row r="8062" spans="1:9">
      <c r="A8062" s="66"/>
      <c r="C8062" s="66">
        <v>8435</v>
      </c>
      <c r="D8062" s="2" t="s">
        <v>55</v>
      </c>
      <c r="E8062" s="21" t="s">
        <v>1152</v>
      </c>
      <c r="F8062" s="69" t="s">
        <v>56</v>
      </c>
      <c r="G8062" s="3">
        <v>15</v>
      </c>
      <c r="H8062" s="3">
        <v>2015</v>
      </c>
      <c r="I8062" s="10" t="str">
        <f t="shared" si="125"/>
        <v>08435</v>
      </c>
    </row>
    <row r="8063" spans="1:9">
      <c r="A8063" s="66"/>
      <c r="C8063" s="66">
        <v>8435</v>
      </c>
      <c r="D8063" s="2" t="s">
        <v>57</v>
      </c>
      <c r="E8063" s="21" t="s">
        <v>1152</v>
      </c>
      <c r="F8063" s="69" t="s">
        <v>58</v>
      </c>
      <c r="G8063" s="3">
        <v>18</v>
      </c>
      <c r="H8063" s="3">
        <v>3858</v>
      </c>
      <c r="I8063" s="10" t="str">
        <f t="shared" si="125"/>
        <v>08435</v>
      </c>
    </row>
    <row r="8064" spans="1:9">
      <c r="A8064" s="66"/>
      <c r="C8064" s="66">
        <v>8435</v>
      </c>
      <c r="D8064" s="2" t="s">
        <v>59</v>
      </c>
      <c r="E8064" s="21" t="s">
        <v>1152</v>
      </c>
      <c r="F8064" s="69" t="s">
        <v>60</v>
      </c>
      <c r="G8064" s="3">
        <v>30</v>
      </c>
      <c r="H8064" s="3">
        <v>9121</v>
      </c>
      <c r="I8064" s="10" t="str">
        <f t="shared" si="125"/>
        <v>08435</v>
      </c>
    </row>
    <row r="8065" spans="1:9">
      <c r="A8065" s="66"/>
      <c r="C8065" s="66">
        <v>8435</v>
      </c>
      <c r="D8065" s="2" t="s">
        <v>61</v>
      </c>
      <c r="E8065" s="20" t="s">
        <v>1151</v>
      </c>
      <c r="F8065" s="69" t="s">
        <v>62</v>
      </c>
      <c r="G8065" s="3">
        <v>11</v>
      </c>
      <c r="H8065" s="3"/>
      <c r="I8065" s="10" t="str">
        <f t="shared" si="125"/>
        <v>08435</v>
      </c>
    </row>
    <row r="8066" spans="1:9">
      <c r="A8066" s="66"/>
      <c r="C8066" s="66">
        <v>8435</v>
      </c>
      <c r="D8066" s="2" t="s">
        <v>63</v>
      </c>
      <c r="E8066" s="20" t="s">
        <v>1151</v>
      </c>
      <c r="F8066" s="69" t="s">
        <v>64</v>
      </c>
      <c r="G8066" s="3">
        <v>9</v>
      </c>
      <c r="H8066" s="3"/>
      <c r="I8066" s="10" t="str">
        <f t="shared" si="125"/>
        <v>08435</v>
      </c>
    </row>
    <row r="8067" spans="1:9">
      <c r="A8067" s="66"/>
      <c r="C8067" s="66">
        <v>8435</v>
      </c>
      <c r="D8067" s="2" t="s">
        <v>65</v>
      </c>
      <c r="E8067" s="19" t="s">
        <v>1150</v>
      </c>
      <c r="F8067" s="69" t="s">
        <v>66</v>
      </c>
      <c r="G8067" s="3">
        <v>5</v>
      </c>
      <c r="H8067" s="3">
        <v>288</v>
      </c>
      <c r="I8067" s="10" t="str">
        <f t="shared" si="125"/>
        <v>08435</v>
      </c>
    </row>
    <row r="8068" spans="1:9">
      <c r="A8068" s="66"/>
      <c r="C8068" s="66">
        <v>8435</v>
      </c>
      <c r="D8068" s="2" t="s">
        <v>67</v>
      </c>
      <c r="E8068" s="22" t="s">
        <v>1153</v>
      </c>
      <c r="F8068" s="69" t="s">
        <v>68</v>
      </c>
      <c r="G8068" s="3">
        <v>2</v>
      </c>
      <c r="H8068" s="3"/>
      <c r="I8068" s="10" t="str">
        <f t="shared" si="125"/>
        <v>08435</v>
      </c>
    </row>
    <row r="8069" spans="1:9">
      <c r="A8069" s="66"/>
      <c r="C8069" s="66">
        <v>8435</v>
      </c>
      <c r="D8069" s="2" t="s">
        <v>69</v>
      </c>
      <c r="E8069" s="21" t="s">
        <v>1152</v>
      </c>
      <c r="F8069" s="69" t="s">
        <v>70</v>
      </c>
      <c r="G8069" s="3">
        <v>6</v>
      </c>
      <c r="H8069" s="3"/>
      <c r="I8069" s="10" t="str">
        <f t="shared" si="125"/>
        <v>08435</v>
      </c>
    </row>
    <row r="8070" spans="1:9">
      <c r="A8070" s="66"/>
      <c r="C8070" s="66">
        <v>8435</v>
      </c>
      <c r="E8070" s="71"/>
      <c r="F8070" s="69" t="s">
        <v>71</v>
      </c>
      <c r="G8070" s="3">
        <v>167</v>
      </c>
      <c r="H8070" s="3">
        <v>37173</v>
      </c>
      <c r="I8070" s="10" t="str">
        <f t="shared" si="125"/>
        <v>08435</v>
      </c>
    </row>
    <row r="8071" spans="1:9">
      <c r="A8071" s="65" t="s">
        <v>573</v>
      </c>
      <c r="B8071" s="2" t="s">
        <v>574</v>
      </c>
      <c r="C8071" s="65">
        <v>8436</v>
      </c>
      <c r="D8071" s="2" t="s">
        <v>9</v>
      </c>
      <c r="E8071" s="14" t="s">
        <v>1144</v>
      </c>
      <c r="F8071" s="69" t="s">
        <v>10</v>
      </c>
      <c r="G8071" s="3">
        <v>5</v>
      </c>
      <c r="H8071" s="3">
        <v>94</v>
      </c>
      <c r="I8071" s="10" t="str">
        <f t="shared" si="125"/>
        <v>08436</v>
      </c>
    </row>
    <row r="8072" spans="1:9">
      <c r="A8072" s="66"/>
      <c r="C8072" s="66">
        <v>8436</v>
      </c>
      <c r="D8072" s="2" t="s">
        <v>11</v>
      </c>
      <c r="E8072" s="14" t="s">
        <v>1144</v>
      </c>
      <c r="F8072" s="69" t="s">
        <v>12</v>
      </c>
      <c r="G8072" s="3"/>
      <c r="H8072" s="3"/>
      <c r="I8072" s="10" t="str">
        <f t="shared" si="125"/>
        <v>08436</v>
      </c>
    </row>
    <row r="8073" spans="1:9">
      <c r="A8073" s="66"/>
      <c r="C8073" s="66">
        <v>8436</v>
      </c>
      <c r="D8073" s="2" t="s">
        <v>13</v>
      </c>
      <c r="E8073" s="14" t="s">
        <v>1144</v>
      </c>
      <c r="F8073" s="69" t="s">
        <v>14</v>
      </c>
      <c r="G8073" s="3"/>
      <c r="H8073" s="3"/>
      <c r="I8073" s="10" t="str">
        <f t="shared" ref="I8073:I8136" si="126">IF(A8073="",I8072,A8073)</f>
        <v>08436</v>
      </c>
    </row>
    <row r="8074" spans="1:9">
      <c r="A8074" s="66"/>
      <c r="C8074" s="66">
        <v>8436</v>
      </c>
      <c r="D8074" s="2" t="s">
        <v>15</v>
      </c>
      <c r="E8074" s="15" t="s">
        <v>1145</v>
      </c>
      <c r="F8074" s="69" t="s">
        <v>16</v>
      </c>
      <c r="G8074" s="3"/>
      <c r="H8074" s="3"/>
      <c r="I8074" s="10" t="str">
        <f t="shared" si="126"/>
        <v>08436</v>
      </c>
    </row>
    <row r="8075" spans="1:9">
      <c r="A8075" s="66"/>
      <c r="C8075" s="66">
        <v>8436</v>
      </c>
      <c r="D8075" s="2" t="s">
        <v>17</v>
      </c>
      <c r="E8075" s="14" t="s">
        <v>1144</v>
      </c>
      <c r="F8075" s="69" t="s">
        <v>18</v>
      </c>
      <c r="G8075" s="3">
        <v>5</v>
      </c>
      <c r="H8075" s="3">
        <v>94</v>
      </c>
      <c r="I8075" s="10" t="str">
        <f t="shared" si="126"/>
        <v>08436</v>
      </c>
    </row>
    <row r="8076" spans="1:9">
      <c r="A8076" s="66"/>
      <c r="C8076" s="66">
        <v>8436</v>
      </c>
      <c r="D8076" s="2" t="s">
        <v>19</v>
      </c>
      <c r="E8076" s="14" t="s">
        <v>1144</v>
      </c>
      <c r="F8076" s="69" t="s">
        <v>20</v>
      </c>
      <c r="G8076" s="3"/>
      <c r="H8076" s="3"/>
      <c r="I8076" s="10" t="str">
        <f t="shared" si="126"/>
        <v>08436</v>
      </c>
    </row>
    <row r="8077" spans="1:9">
      <c r="A8077" s="66"/>
      <c r="C8077" s="66">
        <v>8436</v>
      </c>
      <c r="D8077" s="2" t="s">
        <v>21</v>
      </c>
      <c r="E8077" s="4"/>
      <c r="F8077" s="69" t="s">
        <v>22</v>
      </c>
      <c r="G8077" s="3">
        <v>255</v>
      </c>
      <c r="H8077" s="3">
        <v>34615</v>
      </c>
      <c r="I8077" s="10" t="str">
        <f t="shared" si="126"/>
        <v>08436</v>
      </c>
    </row>
    <row r="8078" spans="1:9">
      <c r="A8078" s="66"/>
      <c r="C8078" s="66">
        <v>8436</v>
      </c>
      <c r="D8078" s="2" t="s">
        <v>23</v>
      </c>
      <c r="E8078" s="17" t="s">
        <v>1147</v>
      </c>
      <c r="F8078" s="69" t="s">
        <v>24</v>
      </c>
      <c r="G8078" s="3">
        <v>33</v>
      </c>
      <c r="H8078" s="3">
        <v>3041</v>
      </c>
      <c r="I8078" s="10" t="str">
        <f t="shared" si="126"/>
        <v>08436</v>
      </c>
    </row>
    <row r="8079" spans="1:9">
      <c r="A8079" s="66"/>
      <c r="C8079" s="66">
        <v>8436</v>
      </c>
      <c r="D8079" s="2" t="s">
        <v>25</v>
      </c>
      <c r="E8079" s="17" t="s">
        <v>1147</v>
      </c>
      <c r="F8079" s="69" t="s">
        <v>26</v>
      </c>
      <c r="G8079" s="3">
        <v>4</v>
      </c>
      <c r="H8079" s="3"/>
      <c r="I8079" s="10" t="str">
        <f t="shared" si="126"/>
        <v>08436</v>
      </c>
    </row>
    <row r="8080" spans="1:9">
      <c r="A8080" s="66"/>
      <c r="C8080" s="66">
        <v>8436</v>
      </c>
      <c r="D8080" s="2" t="s">
        <v>27</v>
      </c>
      <c r="E8080" s="17" t="s">
        <v>1147</v>
      </c>
      <c r="F8080" s="69" t="s">
        <v>28</v>
      </c>
      <c r="G8080" s="3"/>
      <c r="H8080" s="3"/>
      <c r="I8080" s="10" t="str">
        <f t="shared" si="126"/>
        <v>08436</v>
      </c>
    </row>
    <row r="8081" spans="1:9">
      <c r="A8081" s="66"/>
      <c r="C8081" s="66">
        <v>8436</v>
      </c>
      <c r="D8081" s="2" t="s">
        <v>29</v>
      </c>
      <c r="E8081" s="18" t="s">
        <v>1148</v>
      </c>
      <c r="F8081" s="69" t="s">
        <v>30</v>
      </c>
      <c r="G8081" s="3">
        <v>7</v>
      </c>
      <c r="H8081" s="3"/>
      <c r="I8081" s="10" t="str">
        <f t="shared" si="126"/>
        <v>08436</v>
      </c>
    </row>
    <row r="8082" spans="1:9">
      <c r="A8082" s="66"/>
      <c r="C8082" s="66">
        <v>8436</v>
      </c>
      <c r="D8082" s="2" t="s">
        <v>31</v>
      </c>
      <c r="E8082" s="18" t="s">
        <v>1148</v>
      </c>
      <c r="F8082" s="69" t="s">
        <v>32</v>
      </c>
      <c r="G8082" s="3">
        <v>2</v>
      </c>
      <c r="H8082" s="3"/>
      <c r="I8082" s="10" t="str">
        <f t="shared" si="126"/>
        <v>08436</v>
      </c>
    </row>
    <row r="8083" spans="1:9">
      <c r="A8083" s="66"/>
      <c r="C8083" s="66">
        <v>8436</v>
      </c>
      <c r="D8083" s="2" t="s">
        <v>33</v>
      </c>
      <c r="E8083" s="18" t="s">
        <v>1148</v>
      </c>
      <c r="F8083" s="69" t="s">
        <v>34</v>
      </c>
      <c r="G8083" s="3"/>
      <c r="H8083" s="3"/>
      <c r="I8083" s="10" t="str">
        <f t="shared" si="126"/>
        <v>08436</v>
      </c>
    </row>
    <row r="8084" spans="1:9">
      <c r="A8084" s="66"/>
      <c r="C8084" s="66">
        <v>8436</v>
      </c>
      <c r="D8084" s="2" t="s">
        <v>35</v>
      </c>
      <c r="E8084" s="19" t="s">
        <v>1150</v>
      </c>
      <c r="F8084" s="69" t="s">
        <v>36</v>
      </c>
      <c r="G8084" s="3">
        <v>12</v>
      </c>
      <c r="H8084" s="3">
        <v>1038</v>
      </c>
      <c r="I8084" s="10" t="str">
        <f t="shared" si="126"/>
        <v>08436</v>
      </c>
    </row>
    <row r="8085" spans="1:9">
      <c r="A8085" s="66"/>
      <c r="C8085" s="66">
        <v>8436</v>
      </c>
      <c r="D8085" s="2" t="s">
        <v>37</v>
      </c>
      <c r="E8085" s="23" t="s">
        <v>1149</v>
      </c>
      <c r="F8085" s="69" t="s">
        <v>38</v>
      </c>
      <c r="G8085" s="3">
        <v>2</v>
      </c>
      <c r="H8085" s="3"/>
      <c r="I8085" s="10" t="str">
        <f t="shared" si="126"/>
        <v>08436</v>
      </c>
    </row>
    <row r="8086" spans="1:9">
      <c r="A8086" s="66"/>
      <c r="C8086" s="66">
        <v>8436</v>
      </c>
      <c r="D8086" s="2" t="s">
        <v>39</v>
      </c>
      <c r="E8086" s="23" t="s">
        <v>1149</v>
      </c>
      <c r="F8086" s="69" t="s">
        <v>40</v>
      </c>
      <c r="G8086" s="3">
        <v>9</v>
      </c>
      <c r="H8086" s="3"/>
      <c r="I8086" s="10" t="str">
        <f t="shared" si="126"/>
        <v>08436</v>
      </c>
    </row>
    <row r="8087" spans="1:9">
      <c r="A8087" s="66"/>
      <c r="C8087" s="66">
        <v>8436</v>
      </c>
      <c r="D8087" s="2" t="s">
        <v>41</v>
      </c>
      <c r="E8087" s="16" t="s">
        <v>1146</v>
      </c>
      <c r="F8087" s="69" t="s">
        <v>42</v>
      </c>
      <c r="G8087" s="3"/>
      <c r="H8087" s="3"/>
      <c r="I8087" s="10" t="str">
        <f t="shared" si="126"/>
        <v>08436</v>
      </c>
    </row>
    <row r="8088" spans="1:9">
      <c r="A8088" s="66"/>
      <c r="C8088" s="66">
        <v>8436</v>
      </c>
      <c r="D8088" s="2" t="s">
        <v>43</v>
      </c>
      <c r="E8088" s="16" t="s">
        <v>1146</v>
      </c>
      <c r="F8088" s="69" t="s">
        <v>44</v>
      </c>
      <c r="G8088" s="3"/>
      <c r="H8088" s="3"/>
      <c r="I8088" s="10" t="str">
        <f t="shared" si="126"/>
        <v>08436</v>
      </c>
    </row>
    <row r="8089" spans="1:9">
      <c r="A8089" s="66"/>
      <c r="C8089" s="66">
        <v>8436</v>
      </c>
      <c r="D8089" s="2" t="s">
        <v>45</v>
      </c>
      <c r="E8089" s="16" t="s">
        <v>1146</v>
      </c>
      <c r="F8089" s="69" t="s">
        <v>46</v>
      </c>
      <c r="G8089" s="3">
        <v>3</v>
      </c>
      <c r="H8089" s="3"/>
      <c r="I8089" s="10" t="str">
        <f t="shared" si="126"/>
        <v>08436</v>
      </c>
    </row>
    <row r="8090" spans="1:9">
      <c r="A8090" s="66"/>
      <c r="C8090" s="66">
        <v>8436</v>
      </c>
      <c r="D8090" s="2" t="s">
        <v>47</v>
      </c>
      <c r="E8090" s="16" t="s">
        <v>1146</v>
      </c>
      <c r="F8090" s="69" t="s">
        <v>48</v>
      </c>
      <c r="G8090" s="3">
        <v>14</v>
      </c>
      <c r="H8090" s="3">
        <v>838</v>
      </c>
      <c r="I8090" s="10" t="str">
        <f t="shared" si="126"/>
        <v>08436</v>
      </c>
    </row>
    <row r="8091" spans="1:9">
      <c r="A8091" s="66"/>
      <c r="C8091" s="66">
        <v>8436</v>
      </c>
      <c r="D8091" s="2" t="s">
        <v>49</v>
      </c>
      <c r="E8091" s="14" t="s">
        <v>1144</v>
      </c>
      <c r="F8091" s="69" t="s">
        <v>50</v>
      </c>
      <c r="G8091" s="3">
        <v>15</v>
      </c>
      <c r="H8091" s="3">
        <v>1265</v>
      </c>
      <c r="I8091" s="10" t="str">
        <f t="shared" si="126"/>
        <v>08436</v>
      </c>
    </row>
    <row r="8092" spans="1:9">
      <c r="A8092" s="66"/>
      <c r="C8092" s="66">
        <v>8436</v>
      </c>
      <c r="D8092" s="2" t="s">
        <v>51</v>
      </c>
      <c r="E8092" s="15" t="s">
        <v>1145</v>
      </c>
      <c r="F8092" s="69" t="s">
        <v>52</v>
      </c>
      <c r="G8092" s="3">
        <v>2</v>
      </c>
      <c r="H8092" s="3"/>
      <c r="I8092" s="10" t="str">
        <f t="shared" si="126"/>
        <v>08436</v>
      </c>
    </row>
    <row r="8093" spans="1:9">
      <c r="A8093" s="66"/>
      <c r="C8093" s="66">
        <v>8436</v>
      </c>
      <c r="D8093" s="2" t="s">
        <v>53</v>
      </c>
      <c r="E8093" s="15" t="s">
        <v>1145</v>
      </c>
      <c r="F8093" s="69" t="s">
        <v>54</v>
      </c>
      <c r="G8093" s="3">
        <v>47</v>
      </c>
      <c r="H8093" s="3">
        <v>4282</v>
      </c>
      <c r="I8093" s="10" t="str">
        <f t="shared" si="126"/>
        <v>08436</v>
      </c>
    </row>
    <row r="8094" spans="1:9">
      <c r="A8094" s="66"/>
      <c r="C8094" s="66">
        <v>8436</v>
      </c>
      <c r="D8094" s="2" t="s">
        <v>55</v>
      </c>
      <c r="E8094" s="21" t="s">
        <v>1152</v>
      </c>
      <c r="F8094" s="69" t="s">
        <v>56</v>
      </c>
      <c r="G8094" s="3">
        <v>9</v>
      </c>
      <c r="H8094" s="3">
        <v>899</v>
      </c>
      <c r="I8094" s="10" t="str">
        <f t="shared" si="126"/>
        <v>08436</v>
      </c>
    </row>
    <row r="8095" spans="1:9">
      <c r="A8095" s="66"/>
      <c r="C8095" s="66">
        <v>8436</v>
      </c>
      <c r="D8095" s="2" t="s">
        <v>57</v>
      </c>
      <c r="E8095" s="21" t="s">
        <v>1152</v>
      </c>
      <c r="F8095" s="69" t="s">
        <v>58</v>
      </c>
      <c r="G8095" s="3">
        <v>18</v>
      </c>
      <c r="H8095" s="3">
        <v>3701</v>
      </c>
      <c r="I8095" s="10" t="str">
        <f t="shared" si="126"/>
        <v>08436</v>
      </c>
    </row>
    <row r="8096" spans="1:9">
      <c r="A8096" s="66"/>
      <c r="C8096" s="66">
        <v>8436</v>
      </c>
      <c r="D8096" s="2" t="s">
        <v>59</v>
      </c>
      <c r="E8096" s="21" t="s">
        <v>1152</v>
      </c>
      <c r="F8096" s="69" t="s">
        <v>60</v>
      </c>
      <c r="G8096" s="3">
        <v>55</v>
      </c>
      <c r="H8096" s="3">
        <v>7396</v>
      </c>
      <c r="I8096" s="10" t="str">
        <f t="shared" si="126"/>
        <v>08436</v>
      </c>
    </row>
    <row r="8097" spans="1:9">
      <c r="A8097" s="66"/>
      <c r="C8097" s="66">
        <v>8436</v>
      </c>
      <c r="D8097" s="2" t="s">
        <v>61</v>
      </c>
      <c r="E8097" s="20" t="s">
        <v>1151</v>
      </c>
      <c r="F8097" s="69" t="s">
        <v>62</v>
      </c>
      <c r="G8097" s="3">
        <v>7</v>
      </c>
      <c r="H8097" s="3">
        <v>3236</v>
      </c>
      <c r="I8097" s="10" t="str">
        <f t="shared" si="126"/>
        <v>08436</v>
      </c>
    </row>
    <row r="8098" spans="1:9">
      <c r="A8098" s="66"/>
      <c r="C8098" s="66">
        <v>8436</v>
      </c>
      <c r="D8098" s="2" t="s">
        <v>63</v>
      </c>
      <c r="E8098" s="20" t="s">
        <v>1151</v>
      </c>
      <c r="F8098" s="69" t="s">
        <v>64</v>
      </c>
      <c r="G8098" s="3">
        <v>1</v>
      </c>
      <c r="H8098" s="3"/>
      <c r="I8098" s="10" t="str">
        <f t="shared" si="126"/>
        <v>08436</v>
      </c>
    </row>
    <row r="8099" spans="1:9">
      <c r="A8099" s="66"/>
      <c r="C8099" s="66">
        <v>8436</v>
      </c>
      <c r="D8099" s="2" t="s">
        <v>65</v>
      </c>
      <c r="E8099" s="19" t="s">
        <v>1150</v>
      </c>
      <c r="F8099" s="69" t="s">
        <v>66</v>
      </c>
      <c r="G8099" s="3">
        <v>3</v>
      </c>
      <c r="H8099" s="3"/>
      <c r="I8099" s="10" t="str">
        <f t="shared" si="126"/>
        <v>08436</v>
      </c>
    </row>
    <row r="8100" spans="1:9">
      <c r="A8100" s="66"/>
      <c r="C8100" s="66">
        <v>8436</v>
      </c>
      <c r="D8100" s="2" t="s">
        <v>67</v>
      </c>
      <c r="E8100" s="22" t="s">
        <v>1153</v>
      </c>
      <c r="F8100" s="69" t="s">
        <v>68</v>
      </c>
      <c r="G8100" s="3">
        <v>6</v>
      </c>
      <c r="H8100" s="3"/>
      <c r="I8100" s="10" t="str">
        <f t="shared" si="126"/>
        <v>08436</v>
      </c>
    </row>
    <row r="8101" spans="1:9">
      <c r="A8101" s="66"/>
      <c r="C8101" s="66">
        <v>8436</v>
      </c>
      <c r="D8101" s="2" t="s">
        <v>69</v>
      </c>
      <c r="E8101" s="21" t="s">
        <v>1152</v>
      </c>
      <c r="F8101" s="69" t="s">
        <v>70</v>
      </c>
      <c r="G8101" s="3">
        <v>6</v>
      </c>
      <c r="H8101" s="3">
        <v>247</v>
      </c>
      <c r="I8101" s="10" t="str">
        <f t="shared" si="126"/>
        <v>08436</v>
      </c>
    </row>
    <row r="8102" spans="1:9">
      <c r="A8102" s="66"/>
      <c r="C8102" s="66">
        <v>8436</v>
      </c>
      <c r="E8102" s="71"/>
      <c r="F8102" s="69" t="s">
        <v>71</v>
      </c>
      <c r="G8102" s="3">
        <v>260</v>
      </c>
      <c r="H8102" s="3">
        <v>34709</v>
      </c>
      <c r="I8102" s="10" t="str">
        <f t="shared" si="126"/>
        <v>08436</v>
      </c>
    </row>
    <row r="8103" spans="1:9">
      <c r="A8103" s="65" t="s">
        <v>575</v>
      </c>
      <c r="B8103" s="2" t="s">
        <v>576</v>
      </c>
      <c r="C8103" s="65">
        <v>8437</v>
      </c>
      <c r="D8103" s="2" t="s">
        <v>9</v>
      </c>
      <c r="E8103" s="14" t="s">
        <v>1144</v>
      </c>
      <c r="F8103" s="69" t="s">
        <v>10</v>
      </c>
      <c r="G8103" s="3">
        <v>10</v>
      </c>
      <c r="H8103" s="3">
        <v>265</v>
      </c>
      <c r="I8103" s="10" t="str">
        <f t="shared" si="126"/>
        <v>08437</v>
      </c>
    </row>
    <row r="8104" spans="1:9">
      <c r="A8104" s="66"/>
      <c r="C8104" s="66">
        <v>8437</v>
      </c>
      <c r="D8104" s="2" t="s">
        <v>11</v>
      </c>
      <c r="E8104" s="14" t="s">
        <v>1144</v>
      </c>
      <c r="F8104" s="69" t="s">
        <v>12</v>
      </c>
      <c r="G8104" s="3"/>
      <c r="H8104" s="3"/>
      <c r="I8104" s="10" t="str">
        <f t="shared" si="126"/>
        <v>08437</v>
      </c>
    </row>
    <row r="8105" spans="1:9">
      <c r="A8105" s="66"/>
      <c r="C8105" s="66">
        <v>8437</v>
      </c>
      <c r="D8105" s="2" t="s">
        <v>13</v>
      </c>
      <c r="E8105" s="14" t="s">
        <v>1144</v>
      </c>
      <c r="F8105" s="69" t="s">
        <v>14</v>
      </c>
      <c r="G8105" s="3"/>
      <c r="H8105" s="3"/>
      <c r="I8105" s="10" t="str">
        <f t="shared" si="126"/>
        <v>08437</v>
      </c>
    </row>
    <row r="8106" spans="1:9">
      <c r="A8106" s="66"/>
      <c r="C8106" s="66">
        <v>8437</v>
      </c>
      <c r="D8106" s="2" t="s">
        <v>15</v>
      </c>
      <c r="E8106" s="15" t="s">
        <v>1145</v>
      </c>
      <c r="F8106" s="69" t="s">
        <v>16</v>
      </c>
      <c r="G8106" s="3"/>
      <c r="H8106" s="3"/>
      <c r="I8106" s="10" t="str">
        <f t="shared" si="126"/>
        <v>08437</v>
      </c>
    </row>
    <row r="8107" spans="1:9">
      <c r="A8107" s="66"/>
      <c r="C8107" s="66">
        <v>8437</v>
      </c>
      <c r="D8107" s="2" t="s">
        <v>17</v>
      </c>
      <c r="E8107" s="14" t="s">
        <v>1144</v>
      </c>
      <c r="F8107" s="69" t="s">
        <v>18</v>
      </c>
      <c r="G8107" s="3">
        <v>10</v>
      </c>
      <c r="H8107" s="3">
        <v>265</v>
      </c>
      <c r="I8107" s="10" t="str">
        <f t="shared" si="126"/>
        <v>08437</v>
      </c>
    </row>
    <row r="8108" spans="1:9">
      <c r="A8108" s="66"/>
      <c r="C8108" s="66">
        <v>8437</v>
      </c>
      <c r="D8108" s="2" t="s">
        <v>19</v>
      </c>
      <c r="E8108" s="14" t="s">
        <v>1144</v>
      </c>
      <c r="F8108" s="69" t="s">
        <v>20</v>
      </c>
      <c r="G8108" s="3"/>
      <c r="H8108" s="3"/>
      <c r="I8108" s="10" t="str">
        <f t="shared" si="126"/>
        <v>08437</v>
      </c>
    </row>
    <row r="8109" spans="1:9">
      <c r="A8109" s="66"/>
      <c r="C8109" s="66">
        <v>8437</v>
      </c>
      <c r="D8109" s="2" t="s">
        <v>21</v>
      </c>
      <c r="E8109" s="4"/>
      <c r="F8109" s="69" t="s">
        <v>22</v>
      </c>
      <c r="G8109" s="3">
        <v>153</v>
      </c>
      <c r="H8109" s="3">
        <v>16778</v>
      </c>
      <c r="I8109" s="10" t="str">
        <f t="shared" si="126"/>
        <v>08437</v>
      </c>
    </row>
    <row r="8110" spans="1:9">
      <c r="A8110" s="66"/>
      <c r="C8110" s="66">
        <v>8437</v>
      </c>
      <c r="D8110" s="2" t="s">
        <v>23</v>
      </c>
      <c r="E8110" s="17" t="s">
        <v>1147</v>
      </c>
      <c r="F8110" s="69" t="s">
        <v>24</v>
      </c>
      <c r="G8110" s="3">
        <v>9</v>
      </c>
      <c r="H8110" s="3">
        <v>494</v>
      </c>
      <c r="I8110" s="10" t="str">
        <f t="shared" si="126"/>
        <v>08437</v>
      </c>
    </row>
    <row r="8111" spans="1:9">
      <c r="A8111" s="66"/>
      <c r="C8111" s="66">
        <v>8437</v>
      </c>
      <c r="D8111" s="2" t="s">
        <v>25</v>
      </c>
      <c r="E8111" s="17" t="s">
        <v>1147</v>
      </c>
      <c r="F8111" s="69" t="s">
        <v>26</v>
      </c>
      <c r="G8111" s="3">
        <v>1</v>
      </c>
      <c r="H8111" s="3"/>
      <c r="I8111" s="10" t="str">
        <f t="shared" si="126"/>
        <v>08437</v>
      </c>
    </row>
    <row r="8112" spans="1:9">
      <c r="A8112" s="66"/>
      <c r="C8112" s="66">
        <v>8437</v>
      </c>
      <c r="D8112" s="2" t="s">
        <v>27</v>
      </c>
      <c r="E8112" s="17" t="s">
        <v>1147</v>
      </c>
      <c r="F8112" s="69" t="s">
        <v>28</v>
      </c>
      <c r="G8112" s="3"/>
      <c r="H8112" s="3"/>
      <c r="I8112" s="10" t="str">
        <f t="shared" si="126"/>
        <v>08437</v>
      </c>
    </row>
    <row r="8113" spans="1:9">
      <c r="A8113" s="66"/>
      <c r="C8113" s="66">
        <v>8437</v>
      </c>
      <c r="D8113" s="2" t="s">
        <v>29</v>
      </c>
      <c r="E8113" s="18" t="s">
        <v>1148</v>
      </c>
      <c r="F8113" s="69" t="s">
        <v>30</v>
      </c>
      <c r="G8113" s="3"/>
      <c r="H8113" s="3"/>
      <c r="I8113" s="10" t="str">
        <f t="shared" si="126"/>
        <v>08437</v>
      </c>
    </row>
    <row r="8114" spans="1:9">
      <c r="A8114" s="66"/>
      <c r="C8114" s="66">
        <v>8437</v>
      </c>
      <c r="D8114" s="2" t="s">
        <v>31</v>
      </c>
      <c r="E8114" s="18" t="s">
        <v>1148</v>
      </c>
      <c r="F8114" s="69" t="s">
        <v>32</v>
      </c>
      <c r="G8114" s="3">
        <v>1</v>
      </c>
      <c r="H8114" s="3"/>
      <c r="I8114" s="10" t="str">
        <f t="shared" si="126"/>
        <v>08437</v>
      </c>
    </row>
    <row r="8115" spans="1:9">
      <c r="A8115" s="66"/>
      <c r="C8115" s="66">
        <v>8437</v>
      </c>
      <c r="D8115" s="2" t="s">
        <v>33</v>
      </c>
      <c r="E8115" s="18" t="s">
        <v>1148</v>
      </c>
      <c r="F8115" s="69" t="s">
        <v>34</v>
      </c>
      <c r="G8115" s="3">
        <v>1</v>
      </c>
      <c r="H8115" s="3"/>
      <c r="I8115" s="10" t="str">
        <f t="shared" si="126"/>
        <v>08437</v>
      </c>
    </row>
    <row r="8116" spans="1:9">
      <c r="A8116" s="66"/>
      <c r="C8116" s="66">
        <v>8437</v>
      </c>
      <c r="D8116" s="2" t="s">
        <v>35</v>
      </c>
      <c r="E8116" s="19" t="s">
        <v>1150</v>
      </c>
      <c r="F8116" s="69" t="s">
        <v>36</v>
      </c>
      <c r="G8116" s="3">
        <v>6</v>
      </c>
      <c r="H8116" s="3"/>
      <c r="I8116" s="10" t="str">
        <f t="shared" si="126"/>
        <v>08437</v>
      </c>
    </row>
    <row r="8117" spans="1:9">
      <c r="A8117" s="66"/>
      <c r="C8117" s="66">
        <v>8437</v>
      </c>
      <c r="D8117" s="2" t="s">
        <v>37</v>
      </c>
      <c r="E8117" s="23" t="s">
        <v>1149</v>
      </c>
      <c r="F8117" s="69" t="s">
        <v>38</v>
      </c>
      <c r="G8117" s="3">
        <v>2</v>
      </c>
      <c r="H8117" s="3"/>
      <c r="I8117" s="10" t="str">
        <f t="shared" si="126"/>
        <v>08437</v>
      </c>
    </row>
    <row r="8118" spans="1:9">
      <c r="A8118" s="66"/>
      <c r="C8118" s="66">
        <v>8437</v>
      </c>
      <c r="D8118" s="2" t="s">
        <v>39</v>
      </c>
      <c r="E8118" s="23" t="s">
        <v>1149</v>
      </c>
      <c r="F8118" s="69" t="s">
        <v>40</v>
      </c>
      <c r="G8118" s="3">
        <v>1</v>
      </c>
      <c r="H8118" s="3"/>
      <c r="I8118" s="10" t="str">
        <f t="shared" si="126"/>
        <v>08437</v>
      </c>
    </row>
    <row r="8119" spans="1:9">
      <c r="A8119" s="66"/>
      <c r="C8119" s="66">
        <v>8437</v>
      </c>
      <c r="D8119" s="2" t="s">
        <v>41</v>
      </c>
      <c r="E8119" s="16" t="s">
        <v>1146</v>
      </c>
      <c r="F8119" s="69" t="s">
        <v>42</v>
      </c>
      <c r="G8119" s="3"/>
      <c r="H8119" s="3"/>
      <c r="I8119" s="10" t="str">
        <f t="shared" si="126"/>
        <v>08437</v>
      </c>
    </row>
    <row r="8120" spans="1:9">
      <c r="A8120" s="66"/>
      <c r="C8120" s="66">
        <v>8437</v>
      </c>
      <c r="D8120" s="2" t="s">
        <v>43</v>
      </c>
      <c r="E8120" s="16" t="s">
        <v>1146</v>
      </c>
      <c r="F8120" s="69" t="s">
        <v>44</v>
      </c>
      <c r="G8120" s="3">
        <v>1</v>
      </c>
      <c r="H8120" s="3"/>
      <c r="I8120" s="10" t="str">
        <f t="shared" si="126"/>
        <v>08437</v>
      </c>
    </row>
    <row r="8121" spans="1:9">
      <c r="A8121" s="66"/>
      <c r="C8121" s="66">
        <v>8437</v>
      </c>
      <c r="D8121" s="2" t="s">
        <v>45</v>
      </c>
      <c r="E8121" s="16" t="s">
        <v>1146</v>
      </c>
      <c r="F8121" s="69" t="s">
        <v>46</v>
      </c>
      <c r="G8121" s="3"/>
      <c r="H8121" s="3"/>
      <c r="I8121" s="10" t="str">
        <f t="shared" si="126"/>
        <v>08437</v>
      </c>
    </row>
    <row r="8122" spans="1:9">
      <c r="A8122" s="66"/>
      <c r="C8122" s="66">
        <v>8437</v>
      </c>
      <c r="D8122" s="2" t="s">
        <v>47</v>
      </c>
      <c r="E8122" s="16" t="s">
        <v>1146</v>
      </c>
      <c r="F8122" s="69" t="s">
        <v>48</v>
      </c>
      <c r="G8122" s="3">
        <v>15</v>
      </c>
      <c r="H8122" s="3">
        <v>2175</v>
      </c>
      <c r="I8122" s="10" t="str">
        <f t="shared" si="126"/>
        <v>08437</v>
      </c>
    </row>
    <row r="8123" spans="1:9">
      <c r="A8123" s="66"/>
      <c r="C8123" s="66">
        <v>8437</v>
      </c>
      <c r="D8123" s="2" t="s">
        <v>49</v>
      </c>
      <c r="E8123" s="14" t="s">
        <v>1144</v>
      </c>
      <c r="F8123" s="69" t="s">
        <v>50</v>
      </c>
      <c r="G8123" s="3">
        <v>9</v>
      </c>
      <c r="H8123" s="3">
        <v>350</v>
      </c>
      <c r="I8123" s="10" t="str">
        <f t="shared" si="126"/>
        <v>08437</v>
      </c>
    </row>
    <row r="8124" spans="1:9">
      <c r="A8124" s="66"/>
      <c r="C8124" s="66">
        <v>8437</v>
      </c>
      <c r="D8124" s="2" t="s">
        <v>51</v>
      </c>
      <c r="E8124" s="15" t="s">
        <v>1145</v>
      </c>
      <c r="F8124" s="69" t="s">
        <v>52</v>
      </c>
      <c r="G8124" s="3">
        <v>2</v>
      </c>
      <c r="H8124" s="3"/>
      <c r="I8124" s="10" t="str">
        <f t="shared" si="126"/>
        <v>08437</v>
      </c>
    </row>
    <row r="8125" spans="1:9">
      <c r="A8125" s="66"/>
      <c r="C8125" s="66">
        <v>8437</v>
      </c>
      <c r="D8125" s="2" t="s">
        <v>53</v>
      </c>
      <c r="E8125" s="15" t="s">
        <v>1145</v>
      </c>
      <c r="F8125" s="69" t="s">
        <v>54</v>
      </c>
      <c r="G8125" s="3">
        <v>50</v>
      </c>
      <c r="H8125" s="3">
        <v>4081</v>
      </c>
      <c r="I8125" s="10" t="str">
        <f t="shared" si="126"/>
        <v>08437</v>
      </c>
    </row>
    <row r="8126" spans="1:9">
      <c r="A8126" s="66"/>
      <c r="C8126" s="66">
        <v>8437</v>
      </c>
      <c r="D8126" s="2" t="s">
        <v>55</v>
      </c>
      <c r="E8126" s="21" t="s">
        <v>1152</v>
      </c>
      <c r="F8126" s="69" t="s">
        <v>56</v>
      </c>
      <c r="G8126" s="3">
        <v>4</v>
      </c>
      <c r="H8126" s="3">
        <v>405</v>
      </c>
      <c r="I8126" s="10" t="str">
        <f t="shared" si="126"/>
        <v>08437</v>
      </c>
    </row>
    <row r="8127" spans="1:9">
      <c r="A8127" s="66"/>
      <c r="C8127" s="66">
        <v>8437</v>
      </c>
      <c r="D8127" s="2" t="s">
        <v>57</v>
      </c>
      <c r="E8127" s="21" t="s">
        <v>1152</v>
      </c>
      <c r="F8127" s="69" t="s">
        <v>58</v>
      </c>
      <c r="G8127" s="3">
        <v>6</v>
      </c>
      <c r="H8127" s="3">
        <v>587</v>
      </c>
      <c r="I8127" s="10" t="str">
        <f t="shared" si="126"/>
        <v>08437</v>
      </c>
    </row>
    <row r="8128" spans="1:9">
      <c r="A8128" s="66"/>
      <c r="C8128" s="66">
        <v>8437</v>
      </c>
      <c r="D8128" s="2" t="s">
        <v>59</v>
      </c>
      <c r="E8128" s="21" t="s">
        <v>1152</v>
      </c>
      <c r="F8128" s="69" t="s">
        <v>60</v>
      </c>
      <c r="G8128" s="3">
        <v>27</v>
      </c>
      <c r="H8128" s="3">
        <v>5608</v>
      </c>
      <c r="I8128" s="10" t="str">
        <f t="shared" si="126"/>
        <v>08437</v>
      </c>
    </row>
    <row r="8129" spans="1:9">
      <c r="A8129" s="66"/>
      <c r="C8129" s="66">
        <v>8437</v>
      </c>
      <c r="D8129" s="2" t="s">
        <v>61</v>
      </c>
      <c r="E8129" s="20" t="s">
        <v>1151</v>
      </c>
      <c r="F8129" s="69" t="s">
        <v>62</v>
      </c>
      <c r="G8129" s="3">
        <v>4</v>
      </c>
      <c r="H8129" s="3"/>
      <c r="I8129" s="10" t="str">
        <f t="shared" si="126"/>
        <v>08437</v>
      </c>
    </row>
    <row r="8130" spans="1:9">
      <c r="A8130" s="66"/>
      <c r="C8130" s="66">
        <v>8437</v>
      </c>
      <c r="D8130" s="2" t="s">
        <v>63</v>
      </c>
      <c r="E8130" s="20" t="s">
        <v>1151</v>
      </c>
      <c r="F8130" s="69" t="s">
        <v>64</v>
      </c>
      <c r="G8130" s="3">
        <v>1</v>
      </c>
      <c r="H8130" s="3"/>
      <c r="I8130" s="10" t="str">
        <f t="shared" si="126"/>
        <v>08437</v>
      </c>
    </row>
    <row r="8131" spans="1:9">
      <c r="A8131" s="66"/>
      <c r="C8131" s="66">
        <v>8437</v>
      </c>
      <c r="D8131" s="2" t="s">
        <v>65</v>
      </c>
      <c r="E8131" s="19" t="s">
        <v>1150</v>
      </c>
      <c r="F8131" s="69" t="s">
        <v>66</v>
      </c>
      <c r="G8131" s="3">
        <v>6</v>
      </c>
      <c r="H8131" s="3"/>
      <c r="I8131" s="10" t="str">
        <f t="shared" si="126"/>
        <v>08437</v>
      </c>
    </row>
    <row r="8132" spans="1:9">
      <c r="A8132" s="66"/>
      <c r="C8132" s="66">
        <v>8437</v>
      </c>
      <c r="D8132" s="2" t="s">
        <v>67</v>
      </c>
      <c r="E8132" s="22" t="s">
        <v>1153</v>
      </c>
      <c r="F8132" s="69" t="s">
        <v>68</v>
      </c>
      <c r="G8132" s="3">
        <v>5</v>
      </c>
      <c r="H8132" s="3">
        <v>297</v>
      </c>
      <c r="I8132" s="10" t="str">
        <f t="shared" si="126"/>
        <v>08437</v>
      </c>
    </row>
    <row r="8133" spans="1:9">
      <c r="A8133" s="66"/>
      <c r="C8133" s="66">
        <v>8437</v>
      </c>
      <c r="D8133" s="2" t="s">
        <v>69</v>
      </c>
      <c r="E8133" s="21" t="s">
        <v>1152</v>
      </c>
      <c r="F8133" s="69" t="s">
        <v>70</v>
      </c>
      <c r="G8133" s="3">
        <v>2</v>
      </c>
      <c r="H8133" s="3"/>
      <c r="I8133" s="10" t="str">
        <f t="shared" si="126"/>
        <v>08437</v>
      </c>
    </row>
    <row r="8134" spans="1:9">
      <c r="A8134" s="66"/>
      <c r="C8134" s="66">
        <v>8437</v>
      </c>
      <c r="E8134" s="71"/>
      <c r="F8134" s="69" t="s">
        <v>71</v>
      </c>
      <c r="G8134" s="3">
        <v>163</v>
      </c>
      <c r="H8134" s="3">
        <v>17043</v>
      </c>
      <c r="I8134" s="10" t="str">
        <f t="shared" si="126"/>
        <v>08437</v>
      </c>
    </row>
    <row r="8135" spans="1:9">
      <c r="A8135" s="65" t="s">
        <v>577</v>
      </c>
      <c r="B8135" s="2" t="s">
        <v>578</v>
      </c>
      <c r="C8135" s="65">
        <v>9</v>
      </c>
      <c r="D8135" s="2" t="s">
        <v>9</v>
      </c>
      <c r="E8135" s="14" t="s">
        <v>1144</v>
      </c>
      <c r="F8135" s="69" t="s">
        <v>10</v>
      </c>
      <c r="G8135" s="3">
        <v>221</v>
      </c>
      <c r="H8135" s="3">
        <v>6077</v>
      </c>
      <c r="I8135" s="10" t="str">
        <f t="shared" si="126"/>
        <v>09</v>
      </c>
    </row>
    <row r="8136" spans="1:9">
      <c r="A8136" s="66"/>
      <c r="C8136" s="66">
        <v>9</v>
      </c>
      <c r="D8136" s="2" t="s">
        <v>11</v>
      </c>
      <c r="E8136" s="14" t="s">
        <v>1144</v>
      </c>
      <c r="F8136" s="69" t="s">
        <v>12</v>
      </c>
      <c r="G8136" s="3"/>
      <c r="H8136" s="3"/>
      <c r="I8136" s="10" t="str">
        <f t="shared" si="126"/>
        <v>09</v>
      </c>
    </row>
    <row r="8137" spans="1:9">
      <c r="A8137" s="66"/>
      <c r="C8137" s="66">
        <v>9</v>
      </c>
      <c r="D8137" s="2" t="s">
        <v>13</v>
      </c>
      <c r="E8137" s="14" t="s">
        <v>1144</v>
      </c>
      <c r="F8137" s="69" t="s">
        <v>14</v>
      </c>
      <c r="G8137" s="3">
        <v>2</v>
      </c>
      <c r="H8137" s="3"/>
      <c r="I8137" s="10" t="str">
        <f t="shared" ref="I8137:I8200" si="127">IF(A8137="",I8136,A8137)</f>
        <v>09</v>
      </c>
    </row>
    <row r="8138" spans="1:9">
      <c r="A8138" s="66"/>
      <c r="C8138" s="66">
        <v>9</v>
      </c>
      <c r="D8138" s="2" t="s">
        <v>15</v>
      </c>
      <c r="E8138" s="15" t="s">
        <v>1145</v>
      </c>
      <c r="F8138" s="69" t="s">
        <v>16</v>
      </c>
      <c r="G8138" s="3"/>
      <c r="H8138" s="3"/>
      <c r="I8138" s="10" t="str">
        <f t="shared" si="127"/>
        <v>09</v>
      </c>
    </row>
    <row r="8139" spans="1:9">
      <c r="A8139" s="66"/>
      <c r="C8139" s="66">
        <v>9</v>
      </c>
      <c r="D8139" s="2" t="s">
        <v>17</v>
      </c>
      <c r="E8139" s="14" t="s">
        <v>1144</v>
      </c>
      <c r="F8139" s="69" t="s">
        <v>18</v>
      </c>
      <c r="G8139" s="3">
        <v>219</v>
      </c>
      <c r="H8139" s="3"/>
      <c r="I8139" s="10" t="str">
        <f t="shared" si="127"/>
        <v>09</v>
      </c>
    </row>
    <row r="8140" spans="1:9">
      <c r="A8140" s="66"/>
      <c r="C8140" s="66">
        <v>9</v>
      </c>
      <c r="D8140" s="2" t="s">
        <v>19</v>
      </c>
      <c r="E8140" s="14" t="s">
        <v>1144</v>
      </c>
      <c r="F8140" s="69" t="s">
        <v>20</v>
      </c>
      <c r="G8140" s="3"/>
      <c r="H8140" s="3"/>
      <c r="I8140" s="10" t="str">
        <f t="shared" si="127"/>
        <v>09</v>
      </c>
    </row>
    <row r="8141" spans="1:9">
      <c r="A8141" s="66"/>
      <c r="C8141" s="66">
        <v>9</v>
      </c>
      <c r="D8141" s="2" t="s">
        <v>21</v>
      </c>
      <c r="E8141" s="4"/>
      <c r="F8141" s="69" t="s">
        <v>22</v>
      </c>
      <c r="G8141" s="3">
        <v>7400</v>
      </c>
      <c r="H8141" s="3">
        <v>1323389</v>
      </c>
      <c r="I8141" s="10" t="str">
        <f t="shared" si="127"/>
        <v>09</v>
      </c>
    </row>
    <row r="8142" spans="1:9">
      <c r="A8142" s="66"/>
      <c r="C8142" s="66">
        <v>9</v>
      </c>
      <c r="D8142" s="2" t="s">
        <v>23</v>
      </c>
      <c r="E8142" s="17" t="s">
        <v>1147</v>
      </c>
      <c r="F8142" s="69" t="s">
        <v>24</v>
      </c>
      <c r="G8142" s="3">
        <v>963</v>
      </c>
      <c r="H8142" s="3">
        <v>116449</v>
      </c>
      <c r="I8142" s="10" t="str">
        <f t="shared" si="127"/>
        <v>09</v>
      </c>
    </row>
    <row r="8143" spans="1:9">
      <c r="A8143" s="66"/>
      <c r="C8143" s="66">
        <v>9</v>
      </c>
      <c r="D8143" s="2" t="s">
        <v>25</v>
      </c>
      <c r="E8143" s="17" t="s">
        <v>1147</v>
      </c>
      <c r="F8143" s="69" t="s">
        <v>26</v>
      </c>
      <c r="G8143" s="3">
        <v>179</v>
      </c>
      <c r="H8143" s="3">
        <v>16468</v>
      </c>
      <c r="I8143" s="10" t="str">
        <f t="shared" si="127"/>
        <v>09</v>
      </c>
    </row>
    <row r="8144" spans="1:9">
      <c r="A8144" s="66"/>
      <c r="C8144" s="66">
        <v>9</v>
      </c>
      <c r="D8144" s="2" t="s">
        <v>27</v>
      </c>
      <c r="E8144" s="17" t="s">
        <v>1147</v>
      </c>
      <c r="F8144" s="69" t="s">
        <v>28</v>
      </c>
      <c r="G8144" s="3">
        <v>2</v>
      </c>
      <c r="H8144" s="3"/>
      <c r="I8144" s="10" t="str">
        <f t="shared" si="127"/>
        <v>09</v>
      </c>
    </row>
    <row r="8145" spans="1:9">
      <c r="A8145" s="66"/>
      <c r="C8145" s="66">
        <v>9</v>
      </c>
      <c r="D8145" s="2" t="s">
        <v>29</v>
      </c>
      <c r="E8145" s="18" t="s">
        <v>1148</v>
      </c>
      <c r="F8145" s="69" t="s">
        <v>30</v>
      </c>
      <c r="G8145" s="3">
        <v>120</v>
      </c>
      <c r="H8145" s="3">
        <v>12630</v>
      </c>
      <c r="I8145" s="10" t="str">
        <f t="shared" si="127"/>
        <v>09</v>
      </c>
    </row>
    <row r="8146" spans="1:9">
      <c r="A8146" s="66"/>
      <c r="C8146" s="66">
        <v>9</v>
      </c>
      <c r="D8146" s="2" t="s">
        <v>31</v>
      </c>
      <c r="E8146" s="18" t="s">
        <v>1148</v>
      </c>
      <c r="F8146" s="69" t="s">
        <v>32</v>
      </c>
      <c r="G8146" s="3">
        <v>71</v>
      </c>
      <c r="H8146" s="3">
        <v>9501</v>
      </c>
      <c r="I8146" s="10" t="str">
        <f t="shared" si="127"/>
        <v>09</v>
      </c>
    </row>
    <row r="8147" spans="1:9">
      <c r="A8147" s="66"/>
      <c r="C8147" s="66">
        <v>9</v>
      </c>
      <c r="D8147" s="2" t="s">
        <v>33</v>
      </c>
      <c r="E8147" s="18" t="s">
        <v>1148</v>
      </c>
      <c r="F8147" s="69" t="s">
        <v>34</v>
      </c>
      <c r="G8147" s="3">
        <v>30</v>
      </c>
      <c r="H8147" s="3"/>
      <c r="I8147" s="10" t="str">
        <f t="shared" si="127"/>
        <v>09</v>
      </c>
    </row>
    <row r="8148" spans="1:9">
      <c r="A8148" s="66"/>
      <c r="C8148" s="66">
        <v>9</v>
      </c>
      <c r="D8148" s="2" t="s">
        <v>35</v>
      </c>
      <c r="E8148" s="19" t="s">
        <v>1150</v>
      </c>
      <c r="F8148" s="69" t="s">
        <v>36</v>
      </c>
      <c r="G8148" s="3">
        <v>225</v>
      </c>
      <c r="H8148" s="3">
        <v>17827</v>
      </c>
      <c r="I8148" s="10" t="str">
        <f t="shared" si="127"/>
        <v>09</v>
      </c>
    </row>
    <row r="8149" spans="1:9">
      <c r="A8149" s="66"/>
      <c r="C8149" s="66">
        <v>9</v>
      </c>
      <c r="D8149" s="2" t="s">
        <v>37</v>
      </c>
      <c r="E8149" s="23" t="s">
        <v>1149</v>
      </c>
      <c r="F8149" s="69" t="s">
        <v>38</v>
      </c>
      <c r="G8149" s="3">
        <v>132</v>
      </c>
      <c r="H8149" s="3">
        <v>22462</v>
      </c>
      <c r="I8149" s="10" t="str">
        <f t="shared" si="127"/>
        <v>09</v>
      </c>
    </row>
    <row r="8150" spans="1:9">
      <c r="A8150" s="66"/>
      <c r="C8150" s="66">
        <v>9</v>
      </c>
      <c r="D8150" s="2" t="s">
        <v>39</v>
      </c>
      <c r="E8150" s="23" t="s">
        <v>1149</v>
      </c>
      <c r="F8150" s="69" t="s">
        <v>40</v>
      </c>
      <c r="G8150" s="3">
        <v>228</v>
      </c>
      <c r="H8150" s="3">
        <v>17910</v>
      </c>
      <c r="I8150" s="10" t="str">
        <f t="shared" si="127"/>
        <v>09</v>
      </c>
    </row>
    <row r="8151" spans="1:9">
      <c r="A8151" s="66"/>
      <c r="C8151" s="66">
        <v>9</v>
      </c>
      <c r="D8151" s="2" t="s">
        <v>41</v>
      </c>
      <c r="E8151" s="16" t="s">
        <v>1146</v>
      </c>
      <c r="F8151" s="69" t="s">
        <v>42</v>
      </c>
      <c r="G8151" s="3">
        <v>8</v>
      </c>
      <c r="H8151" s="3"/>
      <c r="I8151" s="10" t="str">
        <f t="shared" si="127"/>
        <v>09</v>
      </c>
    </row>
    <row r="8152" spans="1:9">
      <c r="A8152" s="66"/>
      <c r="C8152" s="66">
        <v>9</v>
      </c>
      <c r="D8152" s="2" t="s">
        <v>43</v>
      </c>
      <c r="E8152" s="16" t="s">
        <v>1146</v>
      </c>
      <c r="F8152" s="69" t="s">
        <v>44</v>
      </c>
      <c r="G8152" s="3">
        <v>226</v>
      </c>
      <c r="H8152" s="3">
        <v>57034</v>
      </c>
      <c r="I8152" s="10" t="str">
        <f t="shared" si="127"/>
        <v>09</v>
      </c>
    </row>
    <row r="8153" spans="1:9">
      <c r="A8153" s="66"/>
      <c r="C8153" s="66">
        <v>9</v>
      </c>
      <c r="D8153" s="2" t="s">
        <v>45</v>
      </c>
      <c r="E8153" s="16" t="s">
        <v>1146</v>
      </c>
      <c r="F8153" s="69" t="s">
        <v>46</v>
      </c>
      <c r="G8153" s="3">
        <v>40</v>
      </c>
      <c r="H8153" s="3">
        <v>8110</v>
      </c>
      <c r="I8153" s="10" t="str">
        <f t="shared" si="127"/>
        <v>09</v>
      </c>
    </row>
    <row r="8154" spans="1:9">
      <c r="A8154" s="66"/>
      <c r="C8154" s="66">
        <v>9</v>
      </c>
      <c r="D8154" s="2" t="s">
        <v>47</v>
      </c>
      <c r="E8154" s="16" t="s">
        <v>1146</v>
      </c>
      <c r="F8154" s="69" t="s">
        <v>48</v>
      </c>
      <c r="G8154" s="3">
        <v>596</v>
      </c>
      <c r="H8154" s="3">
        <v>81440</v>
      </c>
      <c r="I8154" s="10" t="str">
        <f t="shared" si="127"/>
        <v>09</v>
      </c>
    </row>
    <row r="8155" spans="1:9">
      <c r="A8155" s="66"/>
      <c r="C8155" s="66">
        <v>9</v>
      </c>
      <c r="D8155" s="2" t="s">
        <v>49</v>
      </c>
      <c r="E8155" s="14" t="s">
        <v>1144</v>
      </c>
      <c r="F8155" s="69" t="s">
        <v>50</v>
      </c>
      <c r="G8155" s="3">
        <v>655</v>
      </c>
      <c r="H8155" s="3">
        <v>49989</v>
      </c>
      <c r="I8155" s="10" t="str">
        <f t="shared" si="127"/>
        <v>09</v>
      </c>
    </row>
    <row r="8156" spans="1:9">
      <c r="A8156" s="66"/>
      <c r="C8156" s="66">
        <v>9</v>
      </c>
      <c r="D8156" s="2" t="s">
        <v>51</v>
      </c>
      <c r="E8156" s="15" t="s">
        <v>1145</v>
      </c>
      <c r="F8156" s="69" t="s">
        <v>52</v>
      </c>
      <c r="G8156" s="3">
        <v>122</v>
      </c>
      <c r="H8156" s="3">
        <v>26336</v>
      </c>
      <c r="I8156" s="10" t="str">
        <f t="shared" si="127"/>
        <v>09</v>
      </c>
    </row>
    <row r="8157" spans="1:9">
      <c r="A8157" s="66"/>
      <c r="C8157" s="66">
        <v>9</v>
      </c>
      <c r="D8157" s="2" t="s">
        <v>53</v>
      </c>
      <c r="E8157" s="15" t="s">
        <v>1145</v>
      </c>
      <c r="F8157" s="69" t="s">
        <v>54</v>
      </c>
      <c r="G8157" s="3">
        <v>1134</v>
      </c>
      <c r="H8157" s="3">
        <v>111685</v>
      </c>
      <c r="I8157" s="10" t="str">
        <f t="shared" si="127"/>
        <v>09</v>
      </c>
    </row>
    <row r="8158" spans="1:9">
      <c r="A8158" s="66"/>
      <c r="C8158" s="66">
        <v>9</v>
      </c>
      <c r="D8158" s="2" t="s">
        <v>55</v>
      </c>
      <c r="E8158" s="21" t="s">
        <v>1152</v>
      </c>
      <c r="F8158" s="69" t="s">
        <v>56</v>
      </c>
      <c r="G8158" s="3">
        <v>382</v>
      </c>
      <c r="H8158" s="3">
        <v>98025</v>
      </c>
      <c r="I8158" s="10" t="str">
        <f t="shared" si="127"/>
        <v>09</v>
      </c>
    </row>
    <row r="8159" spans="1:9">
      <c r="A8159" s="66"/>
      <c r="C8159" s="66">
        <v>9</v>
      </c>
      <c r="D8159" s="2" t="s">
        <v>57</v>
      </c>
      <c r="E8159" s="21" t="s">
        <v>1152</v>
      </c>
      <c r="F8159" s="69" t="s">
        <v>58</v>
      </c>
      <c r="G8159" s="3">
        <v>380</v>
      </c>
      <c r="H8159" s="3">
        <v>111532</v>
      </c>
      <c r="I8159" s="10" t="str">
        <f t="shared" si="127"/>
        <v>09</v>
      </c>
    </row>
    <row r="8160" spans="1:9">
      <c r="A8160" s="66"/>
      <c r="C8160" s="66">
        <v>9</v>
      </c>
      <c r="D8160" s="2" t="s">
        <v>59</v>
      </c>
      <c r="E8160" s="21" t="s">
        <v>1152</v>
      </c>
      <c r="F8160" s="69" t="s">
        <v>60</v>
      </c>
      <c r="G8160" s="3">
        <v>921</v>
      </c>
      <c r="H8160" s="3">
        <v>236849</v>
      </c>
      <c r="I8160" s="10" t="str">
        <f t="shared" si="127"/>
        <v>09</v>
      </c>
    </row>
    <row r="8161" spans="1:9">
      <c r="A8161" s="66"/>
      <c r="C8161" s="66">
        <v>9</v>
      </c>
      <c r="D8161" s="2" t="s">
        <v>61</v>
      </c>
      <c r="E8161" s="20" t="s">
        <v>1151</v>
      </c>
      <c r="F8161" s="69" t="s">
        <v>62</v>
      </c>
      <c r="G8161" s="3">
        <v>235</v>
      </c>
      <c r="H8161" s="3">
        <v>206341</v>
      </c>
      <c r="I8161" s="10" t="str">
        <f t="shared" si="127"/>
        <v>09</v>
      </c>
    </row>
    <row r="8162" spans="1:9">
      <c r="A8162" s="66"/>
      <c r="C8162" s="66">
        <v>9</v>
      </c>
      <c r="D8162" s="2" t="s">
        <v>63</v>
      </c>
      <c r="E8162" s="20" t="s">
        <v>1151</v>
      </c>
      <c r="F8162" s="69" t="s">
        <v>64</v>
      </c>
      <c r="G8162" s="3">
        <v>47</v>
      </c>
      <c r="H8162" s="3">
        <v>33312</v>
      </c>
      <c r="I8162" s="10" t="str">
        <f t="shared" si="127"/>
        <v>09</v>
      </c>
    </row>
    <row r="8163" spans="1:9">
      <c r="A8163" s="66"/>
      <c r="C8163" s="66">
        <v>9</v>
      </c>
      <c r="D8163" s="2" t="s">
        <v>65</v>
      </c>
      <c r="E8163" s="19" t="s">
        <v>1150</v>
      </c>
      <c r="F8163" s="69" t="s">
        <v>66</v>
      </c>
      <c r="G8163" s="3">
        <v>181</v>
      </c>
      <c r="H8163" s="3">
        <v>22252</v>
      </c>
      <c r="I8163" s="10" t="str">
        <f t="shared" si="127"/>
        <v>09</v>
      </c>
    </row>
    <row r="8164" spans="1:9">
      <c r="A8164" s="66"/>
      <c r="C8164" s="66">
        <v>9</v>
      </c>
      <c r="D8164" s="2" t="s">
        <v>67</v>
      </c>
      <c r="E8164" s="22" t="s">
        <v>1153</v>
      </c>
      <c r="F8164" s="69" t="s">
        <v>68</v>
      </c>
      <c r="G8164" s="3">
        <v>272</v>
      </c>
      <c r="H8164" s="3">
        <v>31419</v>
      </c>
      <c r="I8164" s="10" t="str">
        <f t="shared" si="127"/>
        <v>09</v>
      </c>
    </row>
    <row r="8165" spans="1:9">
      <c r="A8165" s="66"/>
      <c r="C8165" s="66">
        <v>9</v>
      </c>
      <c r="D8165" s="2" t="s">
        <v>69</v>
      </c>
      <c r="E8165" s="21" t="s">
        <v>1152</v>
      </c>
      <c r="F8165" s="69" t="s">
        <v>70</v>
      </c>
      <c r="G8165" s="3">
        <v>251</v>
      </c>
      <c r="H8165" s="3">
        <v>29075</v>
      </c>
      <c r="I8165" s="10" t="str">
        <f t="shared" si="127"/>
        <v>09</v>
      </c>
    </row>
    <row r="8166" spans="1:9">
      <c r="A8166" s="66"/>
      <c r="C8166" s="66">
        <v>9</v>
      </c>
      <c r="E8166" s="71"/>
      <c r="F8166" s="69" t="s">
        <v>71</v>
      </c>
      <c r="G8166" s="3">
        <v>7621</v>
      </c>
      <c r="H8166" s="3">
        <v>1329466</v>
      </c>
      <c r="I8166" s="10" t="str">
        <f t="shared" si="127"/>
        <v>09</v>
      </c>
    </row>
    <row r="8167" spans="1:9">
      <c r="A8167" s="65" t="s">
        <v>579</v>
      </c>
      <c r="B8167" s="2" t="s">
        <v>580</v>
      </c>
      <c r="C8167" s="65">
        <v>91</v>
      </c>
      <c r="D8167" s="2" t="s">
        <v>9</v>
      </c>
      <c r="E8167" s="14" t="s">
        <v>1144</v>
      </c>
      <c r="F8167" s="69" t="s">
        <v>10</v>
      </c>
      <c r="G8167" s="3">
        <v>64</v>
      </c>
      <c r="H8167" s="3">
        <v>1645</v>
      </c>
      <c r="I8167" s="10" t="str">
        <f t="shared" si="127"/>
        <v>091</v>
      </c>
    </row>
    <row r="8168" spans="1:9">
      <c r="A8168" s="66"/>
      <c r="C8168" s="66">
        <v>91</v>
      </c>
      <c r="D8168" s="2" t="s">
        <v>11</v>
      </c>
      <c r="E8168" s="14" t="s">
        <v>1144</v>
      </c>
      <c r="F8168" s="69" t="s">
        <v>12</v>
      </c>
      <c r="G8168" s="3"/>
      <c r="H8168" s="3"/>
      <c r="I8168" s="10" t="str">
        <f t="shared" si="127"/>
        <v>091</v>
      </c>
    </row>
    <row r="8169" spans="1:9">
      <c r="A8169" s="66"/>
      <c r="C8169" s="66">
        <v>91</v>
      </c>
      <c r="D8169" s="2" t="s">
        <v>13</v>
      </c>
      <c r="E8169" s="14" t="s">
        <v>1144</v>
      </c>
      <c r="F8169" s="69" t="s">
        <v>14</v>
      </c>
      <c r="G8169" s="3">
        <v>1</v>
      </c>
      <c r="H8169" s="3"/>
      <c r="I8169" s="10" t="str">
        <f t="shared" si="127"/>
        <v>091</v>
      </c>
    </row>
    <row r="8170" spans="1:9">
      <c r="A8170" s="66"/>
      <c r="C8170" s="66">
        <v>91</v>
      </c>
      <c r="D8170" s="2" t="s">
        <v>15</v>
      </c>
      <c r="E8170" s="15" t="s">
        <v>1145</v>
      </c>
      <c r="F8170" s="69" t="s">
        <v>16</v>
      </c>
      <c r="G8170" s="3"/>
      <c r="H8170" s="3"/>
      <c r="I8170" s="10" t="str">
        <f t="shared" si="127"/>
        <v>091</v>
      </c>
    </row>
    <row r="8171" spans="1:9">
      <c r="A8171" s="66"/>
      <c r="C8171" s="66">
        <v>91</v>
      </c>
      <c r="D8171" s="2" t="s">
        <v>17</v>
      </c>
      <c r="E8171" s="14" t="s">
        <v>1144</v>
      </c>
      <c r="F8171" s="69" t="s">
        <v>18</v>
      </c>
      <c r="G8171" s="3">
        <v>63</v>
      </c>
      <c r="H8171" s="3"/>
      <c r="I8171" s="10" t="str">
        <f t="shared" si="127"/>
        <v>091</v>
      </c>
    </row>
    <row r="8172" spans="1:9">
      <c r="A8172" s="66"/>
      <c r="C8172" s="66">
        <v>91</v>
      </c>
      <c r="D8172" s="2" t="s">
        <v>19</v>
      </c>
      <c r="E8172" s="14" t="s">
        <v>1144</v>
      </c>
      <c r="F8172" s="69" t="s">
        <v>20</v>
      </c>
      <c r="G8172" s="3"/>
      <c r="H8172" s="3"/>
      <c r="I8172" s="10" t="str">
        <f t="shared" si="127"/>
        <v>091</v>
      </c>
    </row>
    <row r="8173" spans="1:9">
      <c r="A8173" s="66"/>
      <c r="C8173" s="66">
        <v>91</v>
      </c>
      <c r="D8173" s="2" t="s">
        <v>21</v>
      </c>
      <c r="E8173" s="4"/>
      <c r="F8173" s="69" t="s">
        <v>22</v>
      </c>
      <c r="G8173" s="3">
        <v>1851</v>
      </c>
      <c r="H8173" s="3">
        <v>376544</v>
      </c>
      <c r="I8173" s="10" t="str">
        <f t="shared" si="127"/>
        <v>091</v>
      </c>
    </row>
    <row r="8174" spans="1:9">
      <c r="A8174" s="66"/>
      <c r="C8174" s="66">
        <v>91</v>
      </c>
      <c r="D8174" s="2" t="s">
        <v>23</v>
      </c>
      <c r="E8174" s="17" t="s">
        <v>1147</v>
      </c>
      <c r="F8174" s="69" t="s">
        <v>24</v>
      </c>
      <c r="G8174" s="3">
        <v>260</v>
      </c>
      <c r="H8174" s="3">
        <v>31055</v>
      </c>
      <c r="I8174" s="10" t="str">
        <f t="shared" si="127"/>
        <v>091</v>
      </c>
    </row>
    <row r="8175" spans="1:9">
      <c r="A8175" s="66"/>
      <c r="C8175" s="66">
        <v>91</v>
      </c>
      <c r="D8175" s="2" t="s">
        <v>25</v>
      </c>
      <c r="E8175" s="17" t="s">
        <v>1147</v>
      </c>
      <c r="F8175" s="69" t="s">
        <v>26</v>
      </c>
      <c r="G8175" s="3">
        <v>42</v>
      </c>
      <c r="H8175" s="3">
        <v>5428</v>
      </c>
      <c r="I8175" s="10" t="str">
        <f t="shared" si="127"/>
        <v>091</v>
      </c>
    </row>
    <row r="8176" spans="1:9">
      <c r="A8176" s="66"/>
      <c r="C8176" s="66">
        <v>91</v>
      </c>
      <c r="D8176" s="2" t="s">
        <v>27</v>
      </c>
      <c r="E8176" s="17" t="s">
        <v>1147</v>
      </c>
      <c r="F8176" s="69" t="s">
        <v>28</v>
      </c>
      <c r="G8176" s="3"/>
      <c r="H8176" s="3"/>
      <c r="I8176" s="10" t="str">
        <f t="shared" si="127"/>
        <v>091</v>
      </c>
    </row>
    <row r="8177" spans="1:9">
      <c r="A8177" s="66"/>
      <c r="C8177" s="66">
        <v>91</v>
      </c>
      <c r="D8177" s="2" t="s">
        <v>29</v>
      </c>
      <c r="E8177" s="18" t="s">
        <v>1148</v>
      </c>
      <c r="F8177" s="69" t="s">
        <v>30</v>
      </c>
      <c r="G8177" s="3">
        <v>13</v>
      </c>
      <c r="H8177" s="3">
        <v>1827</v>
      </c>
      <c r="I8177" s="10" t="str">
        <f t="shared" si="127"/>
        <v>091</v>
      </c>
    </row>
    <row r="8178" spans="1:9">
      <c r="A8178" s="66"/>
      <c r="C8178" s="66">
        <v>91</v>
      </c>
      <c r="D8178" s="2" t="s">
        <v>31</v>
      </c>
      <c r="E8178" s="18" t="s">
        <v>1148</v>
      </c>
      <c r="F8178" s="69" t="s">
        <v>32</v>
      </c>
      <c r="G8178" s="3">
        <v>10</v>
      </c>
      <c r="H8178" s="3">
        <v>1332</v>
      </c>
      <c r="I8178" s="10" t="str">
        <f t="shared" si="127"/>
        <v>091</v>
      </c>
    </row>
    <row r="8179" spans="1:9">
      <c r="A8179" s="66"/>
      <c r="C8179" s="66">
        <v>91</v>
      </c>
      <c r="D8179" s="2" t="s">
        <v>33</v>
      </c>
      <c r="E8179" s="18" t="s">
        <v>1148</v>
      </c>
      <c r="F8179" s="69" t="s">
        <v>34</v>
      </c>
      <c r="G8179" s="3">
        <v>7</v>
      </c>
      <c r="H8179" s="3"/>
      <c r="I8179" s="10" t="str">
        <f t="shared" si="127"/>
        <v>091</v>
      </c>
    </row>
    <row r="8180" spans="1:9">
      <c r="A8180" s="66"/>
      <c r="C8180" s="66">
        <v>91</v>
      </c>
      <c r="D8180" s="2" t="s">
        <v>35</v>
      </c>
      <c r="E8180" s="19" t="s">
        <v>1150</v>
      </c>
      <c r="F8180" s="69" t="s">
        <v>36</v>
      </c>
      <c r="G8180" s="3">
        <v>36</v>
      </c>
      <c r="H8180" s="3">
        <v>3655</v>
      </c>
      <c r="I8180" s="10" t="str">
        <f t="shared" si="127"/>
        <v>091</v>
      </c>
    </row>
    <row r="8181" spans="1:9">
      <c r="A8181" s="66"/>
      <c r="C8181" s="66">
        <v>91</v>
      </c>
      <c r="D8181" s="2" t="s">
        <v>37</v>
      </c>
      <c r="E8181" s="23" t="s">
        <v>1149</v>
      </c>
      <c r="F8181" s="69" t="s">
        <v>38</v>
      </c>
      <c r="G8181" s="3">
        <v>27</v>
      </c>
      <c r="H8181" s="3">
        <v>5845</v>
      </c>
      <c r="I8181" s="10" t="str">
        <f t="shared" si="127"/>
        <v>091</v>
      </c>
    </row>
    <row r="8182" spans="1:9">
      <c r="A8182" s="66"/>
      <c r="C8182" s="66">
        <v>91</v>
      </c>
      <c r="D8182" s="2" t="s">
        <v>39</v>
      </c>
      <c r="E8182" s="23" t="s">
        <v>1149</v>
      </c>
      <c r="F8182" s="69" t="s">
        <v>40</v>
      </c>
      <c r="G8182" s="3">
        <v>59</v>
      </c>
      <c r="H8182" s="3">
        <v>4089</v>
      </c>
      <c r="I8182" s="10" t="str">
        <f t="shared" si="127"/>
        <v>091</v>
      </c>
    </row>
    <row r="8183" spans="1:9">
      <c r="A8183" s="66"/>
      <c r="C8183" s="66">
        <v>91</v>
      </c>
      <c r="D8183" s="2" t="s">
        <v>41</v>
      </c>
      <c r="E8183" s="16" t="s">
        <v>1146</v>
      </c>
      <c r="F8183" s="69" t="s">
        <v>42</v>
      </c>
      <c r="G8183" s="3">
        <v>5</v>
      </c>
      <c r="H8183" s="3"/>
      <c r="I8183" s="10" t="str">
        <f t="shared" si="127"/>
        <v>091</v>
      </c>
    </row>
    <row r="8184" spans="1:9">
      <c r="A8184" s="66"/>
      <c r="C8184" s="66">
        <v>91</v>
      </c>
      <c r="D8184" s="2" t="s">
        <v>43</v>
      </c>
      <c r="E8184" s="16" t="s">
        <v>1146</v>
      </c>
      <c r="F8184" s="69" t="s">
        <v>44</v>
      </c>
      <c r="G8184" s="3">
        <v>90</v>
      </c>
      <c r="H8184" s="3">
        <v>35044</v>
      </c>
      <c r="I8184" s="10" t="str">
        <f t="shared" si="127"/>
        <v>091</v>
      </c>
    </row>
    <row r="8185" spans="1:9">
      <c r="A8185" s="66"/>
      <c r="C8185" s="66">
        <v>91</v>
      </c>
      <c r="D8185" s="2" t="s">
        <v>45</v>
      </c>
      <c r="E8185" s="16" t="s">
        <v>1146</v>
      </c>
      <c r="F8185" s="69" t="s">
        <v>46</v>
      </c>
      <c r="G8185" s="3">
        <v>23</v>
      </c>
      <c r="H8185" s="3">
        <v>4858</v>
      </c>
      <c r="I8185" s="10" t="str">
        <f t="shared" si="127"/>
        <v>091</v>
      </c>
    </row>
    <row r="8186" spans="1:9">
      <c r="A8186" s="66"/>
      <c r="C8186" s="66">
        <v>91</v>
      </c>
      <c r="D8186" s="2" t="s">
        <v>47</v>
      </c>
      <c r="E8186" s="16" t="s">
        <v>1146</v>
      </c>
      <c r="F8186" s="69" t="s">
        <v>48</v>
      </c>
      <c r="G8186" s="3">
        <v>119</v>
      </c>
      <c r="H8186" s="3">
        <v>12728</v>
      </c>
      <c r="I8186" s="10" t="str">
        <f t="shared" si="127"/>
        <v>091</v>
      </c>
    </row>
    <row r="8187" spans="1:9">
      <c r="A8187" s="66"/>
      <c r="C8187" s="66">
        <v>91</v>
      </c>
      <c r="D8187" s="2" t="s">
        <v>49</v>
      </c>
      <c r="E8187" s="14" t="s">
        <v>1144</v>
      </c>
      <c r="F8187" s="69" t="s">
        <v>50</v>
      </c>
      <c r="G8187" s="3">
        <v>146</v>
      </c>
      <c r="H8187" s="3">
        <v>5871</v>
      </c>
      <c r="I8187" s="10" t="str">
        <f t="shared" si="127"/>
        <v>091</v>
      </c>
    </row>
    <row r="8188" spans="1:9">
      <c r="A8188" s="66"/>
      <c r="C8188" s="66">
        <v>91</v>
      </c>
      <c r="D8188" s="2" t="s">
        <v>51</v>
      </c>
      <c r="E8188" s="15" t="s">
        <v>1145</v>
      </c>
      <c r="F8188" s="69" t="s">
        <v>52</v>
      </c>
      <c r="G8188" s="3">
        <v>21</v>
      </c>
      <c r="H8188" s="3">
        <v>2557</v>
      </c>
      <c r="I8188" s="10" t="str">
        <f t="shared" si="127"/>
        <v>091</v>
      </c>
    </row>
    <row r="8189" spans="1:9">
      <c r="A8189" s="66"/>
      <c r="C8189" s="66">
        <v>91</v>
      </c>
      <c r="D8189" s="2" t="s">
        <v>53</v>
      </c>
      <c r="E8189" s="15" t="s">
        <v>1145</v>
      </c>
      <c r="F8189" s="69" t="s">
        <v>54</v>
      </c>
      <c r="G8189" s="3">
        <v>215</v>
      </c>
      <c r="H8189" s="3">
        <v>17189</v>
      </c>
      <c r="I8189" s="10" t="str">
        <f t="shared" si="127"/>
        <v>091</v>
      </c>
    </row>
    <row r="8190" spans="1:9">
      <c r="A8190" s="66"/>
      <c r="C8190" s="66">
        <v>91</v>
      </c>
      <c r="D8190" s="2" t="s">
        <v>55</v>
      </c>
      <c r="E8190" s="21" t="s">
        <v>1152</v>
      </c>
      <c r="F8190" s="69" t="s">
        <v>56</v>
      </c>
      <c r="G8190" s="3">
        <v>163</v>
      </c>
      <c r="H8190" s="3">
        <v>40851</v>
      </c>
      <c r="I8190" s="10" t="str">
        <f t="shared" si="127"/>
        <v>091</v>
      </c>
    </row>
    <row r="8191" spans="1:9">
      <c r="A8191" s="66"/>
      <c r="C8191" s="66">
        <v>91</v>
      </c>
      <c r="D8191" s="2" t="s">
        <v>57</v>
      </c>
      <c r="E8191" s="21" t="s">
        <v>1152</v>
      </c>
      <c r="F8191" s="69" t="s">
        <v>58</v>
      </c>
      <c r="G8191" s="3">
        <v>110</v>
      </c>
      <c r="H8191" s="3">
        <v>18069</v>
      </c>
      <c r="I8191" s="10" t="str">
        <f t="shared" si="127"/>
        <v>091</v>
      </c>
    </row>
    <row r="8192" spans="1:9">
      <c r="A8192" s="66"/>
      <c r="C8192" s="66">
        <v>91</v>
      </c>
      <c r="D8192" s="2" t="s">
        <v>59</v>
      </c>
      <c r="E8192" s="21" t="s">
        <v>1152</v>
      </c>
      <c r="F8192" s="69" t="s">
        <v>60</v>
      </c>
      <c r="G8192" s="3">
        <v>219</v>
      </c>
      <c r="H8192" s="3">
        <v>39937</v>
      </c>
      <c r="I8192" s="10" t="str">
        <f t="shared" si="127"/>
        <v>091</v>
      </c>
    </row>
    <row r="8193" spans="1:9">
      <c r="A8193" s="66"/>
      <c r="C8193" s="66">
        <v>91</v>
      </c>
      <c r="D8193" s="2" t="s">
        <v>61</v>
      </c>
      <c r="E8193" s="20" t="s">
        <v>1151</v>
      </c>
      <c r="F8193" s="69" t="s">
        <v>62</v>
      </c>
      <c r="G8193" s="3">
        <v>56</v>
      </c>
      <c r="H8193" s="3">
        <v>102486</v>
      </c>
      <c r="I8193" s="10" t="str">
        <f t="shared" si="127"/>
        <v>091</v>
      </c>
    </row>
    <row r="8194" spans="1:9">
      <c r="A8194" s="66"/>
      <c r="C8194" s="66">
        <v>91</v>
      </c>
      <c r="D8194" s="2" t="s">
        <v>63</v>
      </c>
      <c r="E8194" s="20" t="s">
        <v>1151</v>
      </c>
      <c r="F8194" s="69" t="s">
        <v>64</v>
      </c>
      <c r="G8194" s="3">
        <v>19</v>
      </c>
      <c r="H8194" s="3">
        <v>17114</v>
      </c>
      <c r="I8194" s="10" t="str">
        <f t="shared" si="127"/>
        <v>091</v>
      </c>
    </row>
    <row r="8195" spans="1:9">
      <c r="A8195" s="66"/>
      <c r="C8195" s="66">
        <v>91</v>
      </c>
      <c r="D8195" s="2" t="s">
        <v>65</v>
      </c>
      <c r="E8195" s="19" t="s">
        <v>1150</v>
      </c>
      <c r="F8195" s="69" t="s">
        <v>66</v>
      </c>
      <c r="G8195" s="3">
        <v>29</v>
      </c>
      <c r="H8195" s="3">
        <v>2936</v>
      </c>
      <c r="I8195" s="10" t="str">
        <f t="shared" si="127"/>
        <v>091</v>
      </c>
    </row>
    <row r="8196" spans="1:9">
      <c r="A8196" s="66"/>
      <c r="C8196" s="66">
        <v>91</v>
      </c>
      <c r="D8196" s="2" t="s">
        <v>67</v>
      </c>
      <c r="E8196" s="22" t="s">
        <v>1153</v>
      </c>
      <c r="F8196" s="69" t="s">
        <v>68</v>
      </c>
      <c r="G8196" s="3">
        <v>78</v>
      </c>
      <c r="H8196" s="3">
        <v>7335</v>
      </c>
      <c r="I8196" s="10" t="str">
        <f t="shared" si="127"/>
        <v>091</v>
      </c>
    </row>
    <row r="8197" spans="1:9">
      <c r="A8197" s="66"/>
      <c r="C8197" s="66">
        <v>91</v>
      </c>
      <c r="D8197" s="2" t="s">
        <v>69</v>
      </c>
      <c r="E8197" s="21" t="s">
        <v>1152</v>
      </c>
      <c r="F8197" s="69" t="s">
        <v>70</v>
      </c>
      <c r="G8197" s="3">
        <v>104</v>
      </c>
      <c r="H8197" s="3">
        <v>14664</v>
      </c>
      <c r="I8197" s="10" t="str">
        <f t="shared" si="127"/>
        <v>091</v>
      </c>
    </row>
    <row r="8198" spans="1:9">
      <c r="A8198" s="66"/>
      <c r="C8198" s="66">
        <v>91</v>
      </c>
      <c r="E8198" s="71"/>
      <c r="F8198" s="69" t="s">
        <v>71</v>
      </c>
      <c r="G8198" s="3">
        <v>1915</v>
      </c>
      <c r="H8198" s="3">
        <v>378189</v>
      </c>
      <c r="I8198" s="10" t="str">
        <f t="shared" si="127"/>
        <v>091</v>
      </c>
    </row>
    <row r="8199" spans="1:9">
      <c r="A8199" s="65" t="s">
        <v>581</v>
      </c>
      <c r="B8199" s="2" t="s">
        <v>582</v>
      </c>
      <c r="C8199" s="65">
        <v>9161</v>
      </c>
      <c r="D8199" s="2" t="s">
        <v>9</v>
      </c>
      <c r="E8199" s="14" t="s">
        <v>1144</v>
      </c>
      <c r="F8199" s="69" t="s">
        <v>10</v>
      </c>
      <c r="G8199" s="3">
        <v>2</v>
      </c>
      <c r="H8199" s="3"/>
      <c r="I8199" s="10" t="str">
        <f t="shared" si="127"/>
        <v>09161</v>
      </c>
    </row>
    <row r="8200" spans="1:9">
      <c r="A8200" s="66"/>
      <c r="C8200" s="66">
        <v>9161</v>
      </c>
      <c r="D8200" s="2" t="s">
        <v>11</v>
      </c>
      <c r="E8200" s="14" t="s">
        <v>1144</v>
      </c>
      <c r="F8200" s="69" t="s">
        <v>12</v>
      </c>
      <c r="G8200" s="3"/>
      <c r="H8200" s="3"/>
      <c r="I8200" s="10" t="str">
        <f t="shared" si="127"/>
        <v>09161</v>
      </c>
    </row>
    <row r="8201" spans="1:9">
      <c r="A8201" s="66"/>
      <c r="C8201" s="66">
        <v>9161</v>
      </c>
      <c r="D8201" s="2" t="s">
        <v>13</v>
      </c>
      <c r="E8201" s="14" t="s">
        <v>1144</v>
      </c>
      <c r="F8201" s="69" t="s">
        <v>14</v>
      </c>
      <c r="G8201" s="3"/>
      <c r="H8201" s="3"/>
      <c r="I8201" s="10" t="str">
        <f t="shared" ref="I8201:I8264" si="128">IF(A8201="",I8200,A8201)</f>
        <v>09161</v>
      </c>
    </row>
    <row r="8202" spans="1:9">
      <c r="A8202" s="66"/>
      <c r="C8202" s="66">
        <v>9161</v>
      </c>
      <c r="D8202" s="2" t="s">
        <v>15</v>
      </c>
      <c r="E8202" s="15" t="s">
        <v>1145</v>
      </c>
      <c r="F8202" s="69" t="s">
        <v>16</v>
      </c>
      <c r="G8202" s="3"/>
      <c r="H8202" s="3"/>
      <c r="I8202" s="10" t="str">
        <f t="shared" si="128"/>
        <v>09161</v>
      </c>
    </row>
    <row r="8203" spans="1:9">
      <c r="A8203" s="66"/>
      <c r="C8203" s="66">
        <v>9161</v>
      </c>
      <c r="D8203" s="2" t="s">
        <v>17</v>
      </c>
      <c r="E8203" s="14" t="s">
        <v>1144</v>
      </c>
      <c r="F8203" s="69" t="s">
        <v>18</v>
      </c>
      <c r="G8203" s="3">
        <v>2</v>
      </c>
      <c r="H8203" s="3"/>
      <c r="I8203" s="10" t="str">
        <f t="shared" si="128"/>
        <v>09161</v>
      </c>
    </row>
    <row r="8204" spans="1:9">
      <c r="A8204" s="66"/>
      <c r="C8204" s="66">
        <v>9161</v>
      </c>
      <c r="D8204" s="2" t="s">
        <v>19</v>
      </c>
      <c r="E8204" s="14" t="s">
        <v>1144</v>
      </c>
      <c r="F8204" s="69" t="s">
        <v>20</v>
      </c>
      <c r="G8204" s="3"/>
      <c r="H8204" s="3"/>
      <c r="I8204" s="10" t="str">
        <f t="shared" si="128"/>
        <v>09161</v>
      </c>
    </row>
    <row r="8205" spans="1:9">
      <c r="A8205" s="66"/>
      <c r="C8205" s="66">
        <v>9161</v>
      </c>
      <c r="D8205" s="2" t="s">
        <v>21</v>
      </c>
      <c r="E8205" s="4"/>
      <c r="F8205" s="69" t="s">
        <v>22</v>
      </c>
      <c r="G8205" s="3">
        <v>42</v>
      </c>
      <c r="H8205" s="3"/>
      <c r="I8205" s="10" t="str">
        <f t="shared" si="128"/>
        <v>09161</v>
      </c>
    </row>
    <row r="8206" spans="1:9">
      <c r="A8206" s="66"/>
      <c r="C8206" s="66">
        <v>9161</v>
      </c>
      <c r="D8206" s="2" t="s">
        <v>23</v>
      </c>
      <c r="E8206" s="17" t="s">
        <v>1147</v>
      </c>
      <c r="F8206" s="69" t="s">
        <v>24</v>
      </c>
      <c r="G8206" s="3">
        <v>8</v>
      </c>
      <c r="H8206" s="3">
        <v>470</v>
      </c>
      <c r="I8206" s="10" t="str">
        <f t="shared" si="128"/>
        <v>09161</v>
      </c>
    </row>
    <row r="8207" spans="1:9">
      <c r="A8207" s="66"/>
      <c r="C8207" s="66">
        <v>9161</v>
      </c>
      <c r="D8207" s="2" t="s">
        <v>25</v>
      </c>
      <c r="E8207" s="17" t="s">
        <v>1147</v>
      </c>
      <c r="F8207" s="69" t="s">
        <v>26</v>
      </c>
      <c r="G8207" s="3">
        <v>2</v>
      </c>
      <c r="H8207" s="3"/>
      <c r="I8207" s="10" t="str">
        <f t="shared" si="128"/>
        <v>09161</v>
      </c>
    </row>
    <row r="8208" spans="1:9">
      <c r="A8208" s="66"/>
      <c r="C8208" s="66">
        <v>9161</v>
      </c>
      <c r="D8208" s="2" t="s">
        <v>27</v>
      </c>
      <c r="E8208" s="17" t="s">
        <v>1147</v>
      </c>
      <c r="F8208" s="69" t="s">
        <v>28</v>
      </c>
      <c r="G8208" s="3"/>
      <c r="H8208" s="3"/>
      <c r="I8208" s="10" t="str">
        <f t="shared" si="128"/>
        <v>09161</v>
      </c>
    </row>
    <row r="8209" spans="1:9">
      <c r="A8209" s="66"/>
      <c r="C8209" s="66">
        <v>9161</v>
      </c>
      <c r="D8209" s="2" t="s">
        <v>29</v>
      </c>
      <c r="E8209" s="18" t="s">
        <v>1148</v>
      </c>
      <c r="F8209" s="69" t="s">
        <v>30</v>
      </c>
      <c r="G8209" s="3">
        <v>1</v>
      </c>
      <c r="H8209" s="3"/>
      <c r="I8209" s="10" t="str">
        <f t="shared" si="128"/>
        <v>09161</v>
      </c>
    </row>
    <row r="8210" spans="1:9">
      <c r="A8210" s="66"/>
      <c r="C8210" s="66">
        <v>9161</v>
      </c>
      <c r="D8210" s="2" t="s">
        <v>31</v>
      </c>
      <c r="E8210" s="18" t="s">
        <v>1148</v>
      </c>
      <c r="F8210" s="69" t="s">
        <v>32</v>
      </c>
      <c r="G8210" s="3"/>
      <c r="H8210" s="3"/>
      <c r="I8210" s="10" t="str">
        <f t="shared" si="128"/>
        <v>09161</v>
      </c>
    </row>
    <row r="8211" spans="1:9">
      <c r="A8211" s="66"/>
      <c r="C8211" s="66">
        <v>9161</v>
      </c>
      <c r="D8211" s="2" t="s">
        <v>33</v>
      </c>
      <c r="E8211" s="18" t="s">
        <v>1148</v>
      </c>
      <c r="F8211" s="69" t="s">
        <v>34</v>
      </c>
      <c r="G8211" s="3"/>
      <c r="H8211" s="3"/>
      <c r="I8211" s="10" t="str">
        <f t="shared" si="128"/>
        <v>09161</v>
      </c>
    </row>
    <row r="8212" spans="1:9">
      <c r="A8212" s="66"/>
      <c r="C8212" s="66">
        <v>9161</v>
      </c>
      <c r="D8212" s="2" t="s">
        <v>35</v>
      </c>
      <c r="E8212" s="19" t="s">
        <v>1150</v>
      </c>
      <c r="F8212" s="69" t="s">
        <v>36</v>
      </c>
      <c r="G8212" s="3"/>
      <c r="H8212" s="3"/>
      <c r="I8212" s="10" t="str">
        <f t="shared" si="128"/>
        <v>09161</v>
      </c>
    </row>
    <row r="8213" spans="1:9">
      <c r="A8213" s="66"/>
      <c r="C8213" s="66">
        <v>9161</v>
      </c>
      <c r="D8213" s="2" t="s">
        <v>37</v>
      </c>
      <c r="E8213" s="23" t="s">
        <v>1149</v>
      </c>
      <c r="F8213" s="69" t="s">
        <v>38</v>
      </c>
      <c r="G8213" s="3"/>
      <c r="H8213" s="3"/>
      <c r="I8213" s="10" t="str">
        <f t="shared" si="128"/>
        <v>09161</v>
      </c>
    </row>
    <row r="8214" spans="1:9">
      <c r="A8214" s="66"/>
      <c r="C8214" s="66">
        <v>9161</v>
      </c>
      <c r="D8214" s="2" t="s">
        <v>39</v>
      </c>
      <c r="E8214" s="23" t="s">
        <v>1149</v>
      </c>
      <c r="F8214" s="69" t="s">
        <v>40</v>
      </c>
      <c r="G8214" s="3"/>
      <c r="H8214" s="3"/>
      <c r="I8214" s="10" t="str">
        <f t="shared" si="128"/>
        <v>09161</v>
      </c>
    </row>
    <row r="8215" spans="1:9">
      <c r="A8215" s="66"/>
      <c r="C8215" s="66">
        <v>9161</v>
      </c>
      <c r="D8215" s="2" t="s">
        <v>41</v>
      </c>
      <c r="E8215" s="16" t="s">
        <v>1146</v>
      </c>
      <c r="F8215" s="69" t="s">
        <v>42</v>
      </c>
      <c r="G8215" s="3"/>
      <c r="H8215" s="3"/>
      <c r="I8215" s="10" t="str">
        <f t="shared" si="128"/>
        <v>09161</v>
      </c>
    </row>
    <row r="8216" spans="1:9">
      <c r="A8216" s="66"/>
      <c r="C8216" s="66">
        <v>9161</v>
      </c>
      <c r="D8216" s="2" t="s">
        <v>43</v>
      </c>
      <c r="E8216" s="16" t="s">
        <v>1146</v>
      </c>
      <c r="F8216" s="69" t="s">
        <v>44</v>
      </c>
      <c r="G8216" s="3">
        <v>1</v>
      </c>
      <c r="H8216" s="3"/>
      <c r="I8216" s="10" t="str">
        <f t="shared" si="128"/>
        <v>09161</v>
      </c>
    </row>
    <row r="8217" spans="1:9">
      <c r="A8217" s="66"/>
      <c r="C8217" s="66">
        <v>9161</v>
      </c>
      <c r="D8217" s="2" t="s">
        <v>45</v>
      </c>
      <c r="E8217" s="16" t="s">
        <v>1146</v>
      </c>
      <c r="F8217" s="69" t="s">
        <v>46</v>
      </c>
      <c r="G8217" s="3"/>
      <c r="H8217" s="3"/>
      <c r="I8217" s="10" t="str">
        <f t="shared" si="128"/>
        <v>09161</v>
      </c>
    </row>
    <row r="8218" spans="1:9">
      <c r="A8218" s="66"/>
      <c r="C8218" s="66">
        <v>9161</v>
      </c>
      <c r="D8218" s="2" t="s">
        <v>47</v>
      </c>
      <c r="E8218" s="16" t="s">
        <v>1146</v>
      </c>
      <c r="F8218" s="69" t="s">
        <v>48</v>
      </c>
      <c r="G8218" s="3">
        <v>1</v>
      </c>
      <c r="H8218" s="3"/>
      <c r="I8218" s="10" t="str">
        <f t="shared" si="128"/>
        <v>09161</v>
      </c>
    </row>
    <row r="8219" spans="1:9">
      <c r="A8219" s="66"/>
      <c r="C8219" s="66">
        <v>9161</v>
      </c>
      <c r="D8219" s="2" t="s">
        <v>49</v>
      </c>
      <c r="E8219" s="14" t="s">
        <v>1144</v>
      </c>
      <c r="F8219" s="69" t="s">
        <v>50</v>
      </c>
      <c r="G8219" s="3">
        <v>3</v>
      </c>
      <c r="H8219" s="3">
        <v>58</v>
      </c>
      <c r="I8219" s="10" t="str">
        <f t="shared" si="128"/>
        <v>09161</v>
      </c>
    </row>
    <row r="8220" spans="1:9">
      <c r="A8220" s="66"/>
      <c r="C8220" s="66">
        <v>9161</v>
      </c>
      <c r="D8220" s="2" t="s">
        <v>51</v>
      </c>
      <c r="E8220" s="15" t="s">
        <v>1145</v>
      </c>
      <c r="F8220" s="69" t="s">
        <v>52</v>
      </c>
      <c r="G8220" s="3"/>
      <c r="H8220" s="3"/>
      <c r="I8220" s="10" t="str">
        <f t="shared" si="128"/>
        <v>09161</v>
      </c>
    </row>
    <row r="8221" spans="1:9">
      <c r="A8221" s="66"/>
      <c r="C8221" s="66">
        <v>9161</v>
      </c>
      <c r="D8221" s="2" t="s">
        <v>53</v>
      </c>
      <c r="E8221" s="15" t="s">
        <v>1145</v>
      </c>
      <c r="F8221" s="69" t="s">
        <v>54</v>
      </c>
      <c r="G8221" s="3">
        <v>7</v>
      </c>
      <c r="H8221" s="3">
        <v>381</v>
      </c>
      <c r="I8221" s="10" t="str">
        <f t="shared" si="128"/>
        <v>09161</v>
      </c>
    </row>
    <row r="8222" spans="1:9">
      <c r="A8222" s="66"/>
      <c r="C8222" s="66">
        <v>9161</v>
      </c>
      <c r="D8222" s="2" t="s">
        <v>55</v>
      </c>
      <c r="E8222" s="21" t="s">
        <v>1152</v>
      </c>
      <c r="F8222" s="69" t="s">
        <v>56</v>
      </c>
      <c r="G8222" s="3">
        <v>1</v>
      </c>
      <c r="H8222" s="3"/>
      <c r="I8222" s="10" t="str">
        <f t="shared" si="128"/>
        <v>09161</v>
      </c>
    </row>
    <row r="8223" spans="1:9">
      <c r="A8223" s="66"/>
      <c r="C8223" s="66">
        <v>9161</v>
      </c>
      <c r="D8223" s="2" t="s">
        <v>57</v>
      </c>
      <c r="E8223" s="21" t="s">
        <v>1152</v>
      </c>
      <c r="F8223" s="69" t="s">
        <v>58</v>
      </c>
      <c r="G8223" s="3">
        <v>1</v>
      </c>
      <c r="H8223" s="3"/>
      <c r="I8223" s="10" t="str">
        <f t="shared" si="128"/>
        <v>09161</v>
      </c>
    </row>
    <row r="8224" spans="1:9">
      <c r="A8224" s="66"/>
      <c r="C8224" s="66">
        <v>9161</v>
      </c>
      <c r="D8224" s="2" t="s">
        <v>59</v>
      </c>
      <c r="E8224" s="21" t="s">
        <v>1152</v>
      </c>
      <c r="F8224" s="69" t="s">
        <v>60</v>
      </c>
      <c r="G8224" s="3">
        <v>4</v>
      </c>
      <c r="H8224" s="3">
        <v>676</v>
      </c>
      <c r="I8224" s="10" t="str">
        <f t="shared" si="128"/>
        <v>09161</v>
      </c>
    </row>
    <row r="8225" spans="1:9">
      <c r="A8225" s="66"/>
      <c r="C8225" s="66">
        <v>9161</v>
      </c>
      <c r="D8225" s="2" t="s">
        <v>61</v>
      </c>
      <c r="E8225" s="20" t="s">
        <v>1151</v>
      </c>
      <c r="F8225" s="69" t="s">
        <v>62</v>
      </c>
      <c r="G8225" s="3">
        <v>6</v>
      </c>
      <c r="H8225" s="3"/>
      <c r="I8225" s="10" t="str">
        <f t="shared" si="128"/>
        <v>09161</v>
      </c>
    </row>
    <row r="8226" spans="1:9">
      <c r="A8226" s="66"/>
      <c r="C8226" s="66">
        <v>9161</v>
      </c>
      <c r="D8226" s="2" t="s">
        <v>63</v>
      </c>
      <c r="E8226" s="20" t="s">
        <v>1151</v>
      </c>
      <c r="F8226" s="69" t="s">
        <v>64</v>
      </c>
      <c r="G8226" s="3">
        <v>1</v>
      </c>
      <c r="H8226" s="3"/>
      <c r="I8226" s="10" t="str">
        <f t="shared" si="128"/>
        <v>09161</v>
      </c>
    </row>
    <row r="8227" spans="1:9">
      <c r="A8227" s="66"/>
      <c r="C8227" s="66">
        <v>9161</v>
      </c>
      <c r="D8227" s="2" t="s">
        <v>65</v>
      </c>
      <c r="E8227" s="19" t="s">
        <v>1150</v>
      </c>
      <c r="F8227" s="69" t="s">
        <v>66</v>
      </c>
      <c r="G8227" s="3"/>
      <c r="H8227" s="3"/>
      <c r="I8227" s="10" t="str">
        <f t="shared" si="128"/>
        <v>09161</v>
      </c>
    </row>
    <row r="8228" spans="1:9">
      <c r="A8228" s="66"/>
      <c r="C8228" s="66">
        <v>9161</v>
      </c>
      <c r="D8228" s="2" t="s">
        <v>67</v>
      </c>
      <c r="E8228" s="22" t="s">
        <v>1153</v>
      </c>
      <c r="F8228" s="69" t="s">
        <v>68</v>
      </c>
      <c r="G8228" s="3">
        <v>3</v>
      </c>
      <c r="H8228" s="3">
        <v>119</v>
      </c>
      <c r="I8228" s="10" t="str">
        <f t="shared" si="128"/>
        <v>09161</v>
      </c>
    </row>
    <row r="8229" spans="1:9">
      <c r="A8229" s="66"/>
      <c r="C8229" s="66">
        <v>9161</v>
      </c>
      <c r="D8229" s="2" t="s">
        <v>69</v>
      </c>
      <c r="E8229" s="21" t="s">
        <v>1152</v>
      </c>
      <c r="F8229" s="69" t="s">
        <v>70</v>
      </c>
      <c r="G8229" s="3">
        <v>3</v>
      </c>
      <c r="H8229" s="3">
        <v>82</v>
      </c>
      <c r="I8229" s="10" t="str">
        <f t="shared" si="128"/>
        <v>09161</v>
      </c>
    </row>
    <row r="8230" spans="1:9">
      <c r="A8230" s="66"/>
      <c r="C8230" s="66">
        <v>9161</v>
      </c>
      <c r="E8230" s="71"/>
      <c r="F8230" s="69" t="s">
        <v>71</v>
      </c>
      <c r="G8230" s="3">
        <v>44</v>
      </c>
      <c r="H8230" s="3"/>
      <c r="I8230" s="10" t="str">
        <f t="shared" si="128"/>
        <v>09161</v>
      </c>
    </row>
    <row r="8231" spans="1:9">
      <c r="A8231" s="65" t="s">
        <v>583</v>
      </c>
      <c r="B8231" s="2" t="s">
        <v>584</v>
      </c>
      <c r="C8231" s="65">
        <v>9162</v>
      </c>
      <c r="D8231" s="2" t="s">
        <v>9</v>
      </c>
      <c r="E8231" s="14" t="s">
        <v>1144</v>
      </c>
      <c r="F8231" s="69" t="s">
        <v>10</v>
      </c>
      <c r="G8231" s="3">
        <v>1</v>
      </c>
      <c r="H8231" s="3"/>
      <c r="I8231" s="10" t="str">
        <f t="shared" si="128"/>
        <v>09162</v>
      </c>
    </row>
    <row r="8232" spans="1:9">
      <c r="A8232" s="66"/>
      <c r="C8232" s="66">
        <v>9162</v>
      </c>
      <c r="D8232" s="2" t="s">
        <v>11</v>
      </c>
      <c r="E8232" s="14" t="s">
        <v>1144</v>
      </c>
      <c r="F8232" s="69" t="s">
        <v>12</v>
      </c>
      <c r="G8232" s="3"/>
      <c r="H8232" s="3"/>
      <c r="I8232" s="10" t="str">
        <f t="shared" si="128"/>
        <v>09162</v>
      </c>
    </row>
    <row r="8233" spans="1:9">
      <c r="A8233" s="66"/>
      <c r="C8233" s="66">
        <v>9162</v>
      </c>
      <c r="D8233" s="2" t="s">
        <v>13</v>
      </c>
      <c r="E8233" s="14" t="s">
        <v>1144</v>
      </c>
      <c r="F8233" s="69" t="s">
        <v>14</v>
      </c>
      <c r="G8233" s="3"/>
      <c r="H8233" s="3"/>
      <c r="I8233" s="10" t="str">
        <f t="shared" si="128"/>
        <v>09162</v>
      </c>
    </row>
    <row r="8234" spans="1:9">
      <c r="A8234" s="66"/>
      <c r="C8234" s="66">
        <v>9162</v>
      </c>
      <c r="D8234" s="2" t="s">
        <v>15</v>
      </c>
      <c r="E8234" s="15" t="s">
        <v>1145</v>
      </c>
      <c r="F8234" s="69" t="s">
        <v>16</v>
      </c>
      <c r="G8234" s="3"/>
      <c r="H8234" s="3"/>
      <c r="I8234" s="10" t="str">
        <f t="shared" si="128"/>
        <v>09162</v>
      </c>
    </row>
    <row r="8235" spans="1:9">
      <c r="A8235" s="66"/>
      <c r="C8235" s="66">
        <v>9162</v>
      </c>
      <c r="D8235" s="2" t="s">
        <v>17</v>
      </c>
      <c r="E8235" s="14" t="s">
        <v>1144</v>
      </c>
      <c r="F8235" s="69" t="s">
        <v>18</v>
      </c>
      <c r="G8235" s="3">
        <v>1</v>
      </c>
      <c r="H8235" s="3"/>
      <c r="I8235" s="10" t="str">
        <f t="shared" si="128"/>
        <v>09162</v>
      </c>
    </row>
    <row r="8236" spans="1:9">
      <c r="A8236" s="66"/>
      <c r="C8236" s="66">
        <v>9162</v>
      </c>
      <c r="D8236" s="2" t="s">
        <v>19</v>
      </c>
      <c r="E8236" s="14" t="s">
        <v>1144</v>
      </c>
      <c r="F8236" s="69" t="s">
        <v>20</v>
      </c>
      <c r="G8236" s="3"/>
      <c r="H8236" s="3"/>
      <c r="I8236" s="10" t="str">
        <f t="shared" si="128"/>
        <v>09162</v>
      </c>
    </row>
    <row r="8237" spans="1:9">
      <c r="A8237" s="66"/>
      <c r="C8237" s="66">
        <v>9162</v>
      </c>
      <c r="D8237" s="2" t="s">
        <v>21</v>
      </c>
      <c r="E8237" s="4"/>
      <c r="F8237" s="69" t="s">
        <v>22</v>
      </c>
      <c r="G8237" s="3">
        <v>209</v>
      </c>
      <c r="H8237" s="3"/>
      <c r="I8237" s="10" t="str">
        <f t="shared" si="128"/>
        <v>09162</v>
      </c>
    </row>
    <row r="8238" spans="1:9">
      <c r="A8238" s="66"/>
      <c r="C8238" s="66">
        <v>9162</v>
      </c>
      <c r="D8238" s="2" t="s">
        <v>23</v>
      </c>
      <c r="E8238" s="17" t="s">
        <v>1147</v>
      </c>
      <c r="F8238" s="69" t="s">
        <v>24</v>
      </c>
      <c r="G8238" s="3">
        <v>26</v>
      </c>
      <c r="H8238" s="3">
        <v>4246</v>
      </c>
      <c r="I8238" s="10" t="str">
        <f t="shared" si="128"/>
        <v>09162</v>
      </c>
    </row>
    <row r="8239" spans="1:9">
      <c r="A8239" s="66"/>
      <c r="C8239" s="66">
        <v>9162</v>
      </c>
      <c r="D8239" s="2" t="s">
        <v>25</v>
      </c>
      <c r="E8239" s="17" t="s">
        <v>1147</v>
      </c>
      <c r="F8239" s="69" t="s">
        <v>26</v>
      </c>
      <c r="G8239" s="3">
        <v>4</v>
      </c>
      <c r="H8239" s="3">
        <v>1602</v>
      </c>
      <c r="I8239" s="10" t="str">
        <f t="shared" si="128"/>
        <v>09162</v>
      </c>
    </row>
    <row r="8240" spans="1:9">
      <c r="A8240" s="66"/>
      <c r="C8240" s="66">
        <v>9162</v>
      </c>
      <c r="D8240" s="2" t="s">
        <v>27</v>
      </c>
      <c r="E8240" s="17" t="s">
        <v>1147</v>
      </c>
      <c r="F8240" s="69" t="s">
        <v>28</v>
      </c>
      <c r="G8240" s="3"/>
      <c r="H8240" s="3"/>
      <c r="I8240" s="10" t="str">
        <f t="shared" si="128"/>
        <v>09162</v>
      </c>
    </row>
    <row r="8241" spans="1:9">
      <c r="A8241" s="66"/>
      <c r="C8241" s="66">
        <v>9162</v>
      </c>
      <c r="D8241" s="2" t="s">
        <v>29</v>
      </c>
      <c r="E8241" s="18" t="s">
        <v>1148</v>
      </c>
      <c r="F8241" s="69" t="s">
        <v>30</v>
      </c>
      <c r="G8241" s="3">
        <v>1</v>
      </c>
      <c r="H8241" s="3"/>
      <c r="I8241" s="10" t="str">
        <f t="shared" si="128"/>
        <v>09162</v>
      </c>
    </row>
    <row r="8242" spans="1:9">
      <c r="A8242" s="66"/>
      <c r="C8242" s="66">
        <v>9162</v>
      </c>
      <c r="D8242" s="2" t="s">
        <v>31</v>
      </c>
      <c r="E8242" s="18" t="s">
        <v>1148</v>
      </c>
      <c r="F8242" s="69" t="s">
        <v>32</v>
      </c>
      <c r="G8242" s="3">
        <v>3</v>
      </c>
      <c r="H8242" s="3"/>
      <c r="I8242" s="10" t="str">
        <f t="shared" si="128"/>
        <v>09162</v>
      </c>
    </row>
    <row r="8243" spans="1:9">
      <c r="A8243" s="66"/>
      <c r="C8243" s="66">
        <v>9162</v>
      </c>
      <c r="D8243" s="2" t="s">
        <v>33</v>
      </c>
      <c r="E8243" s="18" t="s">
        <v>1148</v>
      </c>
      <c r="F8243" s="69" t="s">
        <v>34</v>
      </c>
      <c r="G8243" s="3">
        <v>1</v>
      </c>
      <c r="H8243" s="3"/>
      <c r="I8243" s="10" t="str">
        <f t="shared" si="128"/>
        <v>09162</v>
      </c>
    </row>
    <row r="8244" spans="1:9">
      <c r="A8244" s="66"/>
      <c r="C8244" s="66">
        <v>9162</v>
      </c>
      <c r="D8244" s="2" t="s">
        <v>35</v>
      </c>
      <c r="E8244" s="19" t="s">
        <v>1150</v>
      </c>
      <c r="F8244" s="69" t="s">
        <v>36</v>
      </c>
      <c r="G8244" s="3"/>
      <c r="H8244" s="3"/>
      <c r="I8244" s="10" t="str">
        <f t="shared" si="128"/>
        <v>09162</v>
      </c>
    </row>
    <row r="8245" spans="1:9">
      <c r="A8245" s="66"/>
      <c r="C8245" s="66">
        <v>9162</v>
      </c>
      <c r="D8245" s="2" t="s">
        <v>37</v>
      </c>
      <c r="E8245" s="23" t="s">
        <v>1149</v>
      </c>
      <c r="F8245" s="69" t="s">
        <v>38</v>
      </c>
      <c r="G8245" s="3"/>
      <c r="H8245" s="3"/>
      <c r="I8245" s="10" t="str">
        <f t="shared" si="128"/>
        <v>09162</v>
      </c>
    </row>
    <row r="8246" spans="1:9">
      <c r="A8246" s="66"/>
      <c r="C8246" s="66">
        <v>9162</v>
      </c>
      <c r="D8246" s="2" t="s">
        <v>39</v>
      </c>
      <c r="E8246" s="23" t="s">
        <v>1149</v>
      </c>
      <c r="F8246" s="69" t="s">
        <v>40</v>
      </c>
      <c r="G8246" s="3">
        <v>16</v>
      </c>
      <c r="H8246" s="3">
        <v>1355</v>
      </c>
      <c r="I8246" s="10" t="str">
        <f t="shared" si="128"/>
        <v>09162</v>
      </c>
    </row>
    <row r="8247" spans="1:9">
      <c r="A8247" s="66"/>
      <c r="C8247" s="66">
        <v>9162</v>
      </c>
      <c r="D8247" s="2" t="s">
        <v>41</v>
      </c>
      <c r="E8247" s="16" t="s">
        <v>1146</v>
      </c>
      <c r="F8247" s="69" t="s">
        <v>42</v>
      </c>
      <c r="G8247" s="3"/>
      <c r="H8247" s="3"/>
      <c r="I8247" s="10" t="str">
        <f t="shared" si="128"/>
        <v>09162</v>
      </c>
    </row>
    <row r="8248" spans="1:9">
      <c r="A8248" s="66"/>
      <c r="C8248" s="66">
        <v>9162</v>
      </c>
      <c r="D8248" s="2" t="s">
        <v>43</v>
      </c>
      <c r="E8248" s="16" t="s">
        <v>1146</v>
      </c>
      <c r="F8248" s="69" t="s">
        <v>44</v>
      </c>
      <c r="G8248" s="3">
        <v>8</v>
      </c>
      <c r="H8248" s="3">
        <v>2249</v>
      </c>
      <c r="I8248" s="10" t="str">
        <f t="shared" si="128"/>
        <v>09162</v>
      </c>
    </row>
    <row r="8249" spans="1:9">
      <c r="A8249" s="66"/>
      <c r="C8249" s="66">
        <v>9162</v>
      </c>
      <c r="D8249" s="2" t="s">
        <v>45</v>
      </c>
      <c r="E8249" s="16" t="s">
        <v>1146</v>
      </c>
      <c r="F8249" s="69" t="s">
        <v>46</v>
      </c>
      <c r="G8249" s="3">
        <v>2</v>
      </c>
      <c r="H8249" s="3"/>
      <c r="I8249" s="10" t="str">
        <f t="shared" si="128"/>
        <v>09162</v>
      </c>
    </row>
    <row r="8250" spans="1:9">
      <c r="A8250" s="66"/>
      <c r="C8250" s="66">
        <v>9162</v>
      </c>
      <c r="D8250" s="2" t="s">
        <v>47</v>
      </c>
      <c r="E8250" s="16" t="s">
        <v>1146</v>
      </c>
      <c r="F8250" s="69" t="s">
        <v>48</v>
      </c>
      <c r="G8250" s="3">
        <v>5</v>
      </c>
      <c r="H8250" s="3">
        <v>584</v>
      </c>
      <c r="I8250" s="10" t="str">
        <f t="shared" si="128"/>
        <v>09162</v>
      </c>
    </row>
    <row r="8251" spans="1:9">
      <c r="A8251" s="66"/>
      <c r="C8251" s="66">
        <v>9162</v>
      </c>
      <c r="D8251" s="2" t="s">
        <v>49</v>
      </c>
      <c r="E8251" s="14" t="s">
        <v>1144</v>
      </c>
      <c r="F8251" s="69" t="s">
        <v>50</v>
      </c>
      <c r="G8251" s="3">
        <v>11</v>
      </c>
      <c r="H8251" s="3">
        <v>350</v>
      </c>
      <c r="I8251" s="10" t="str">
        <f t="shared" si="128"/>
        <v>09162</v>
      </c>
    </row>
    <row r="8252" spans="1:9">
      <c r="A8252" s="66"/>
      <c r="C8252" s="66">
        <v>9162</v>
      </c>
      <c r="D8252" s="2" t="s">
        <v>51</v>
      </c>
      <c r="E8252" s="15" t="s">
        <v>1145</v>
      </c>
      <c r="F8252" s="69" t="s">
        <v>52</v>
      </c>
      <c r="G8252" s="3"/>
      <c r="H8252" s="3"/>
      <c r="I8252" s="10" t="str">
        <f t="shared" si="128"/>
        <v>09162</v>
      </c>
    </row>
    <row r="8253" spans="1:9">
      <c r="A8253" s="66"/>
      <c r="C8253" s="66">
        <v>9162</v>
      </c>
      <c r="D8253" s="2" t="s">
        <v>53</v>
      </c>
      <c r="E8253" s="15" t="s">
        <v>1145</v>
      </c>
      <c r="F8253" s="69" t="s">
        <v>54</v>
      </c>
      <c r="G8253" s="3">
        <v>12</v>
      </c>
      <c r="H8253" s="3">
        <v>1245</v>
      </c>
      <c r="I8253" s="10" t="str">
        <f t="shared" si="128"/>
        <v>09162</v>
      </c>
    </row>
    <row r="8254" spans="1:9">
      <c r="A8254" s="66"/>
      <c r="C8254" s="66">
        <v>9162</v>
      </c>
      <c r="D8254" s="2" t="s">
        <v>55</v>
      </c>
      <c r="E8254" s="21" t="s">
        <v>1152</v>
      </c>
      <c r="F8254" s="69" t="s">
        <v>56</v>
      </c>
      <c r="G8254" s="3">
        <v>39</v>
      </c>
      <c r="H8254" s="3">
        <v>10664</v>
      </c>
      <c r="I8254" s="10" t="str">
        <f t="shared" si="128"/>
        <v>09162</v>
      </c>
    </row>
    <row r="8255" spans="1:9">
      <c r="A8255" s="66"/>
      <c r="C8255" s="66">
        <v>9162</v>
      </c>
      <c r="D8255" s="2" t="s">
        <v>57</v>
      </c>
      <c r="E8255" s="21" t="s">
        <v>1152</v>
      </c>
      <c r="F8255" s="69" t="s">
        <v>58</v>
      </c>
      <c r="G8255" s="3">
        <v>17</v>
      </c>
      <c r="H8255" s="3">
        <v>2861</v>
      </c>
      <c r="I8255" s="10" t="str">
        <f t="shared" si="128"/>
        <v>09162</v>
      </c>
    </row>
    <row r="8256" spans="1:9">
      <c r="A8256" s="66"/>
      <c r="C8256" s="66">
        <v>9162</v>
      </c>
      <c r="D8256" s="2" t="s">
        <v>59</v>
      </c>
      <c r="E8256" s="21" t="s">
        <v>1152</v>
      </c>
      <c r="F8256" s="69" t="s">
        <v>60</v>
      </c>
      <c r="G8256" s="3">
        <v>15</v>
      </c>
      <c r="H8256" s="3">
        <v>5263</v>
      </c>
      <c r="I8256" s="10" t="str">
        <f t="shared" si="128"/>
        <v>09162</v>
      </c>
    </row>
    <row r="8257" spans="1:9">
      <c r="A8257" s="66"/>
      <c r="C8257" s="66">
        <v>9162</v>
      </c>
      <c r="D8257" s="2" t="s">
        <v>61</v>
      </c>
      <c r="E8257" s="20" t="s">
        <v>1151</v>
      </c>
      <c r="F8257" s="69" t="s">
        <v>62</v>
      </c>
      <c r="G8257" s="3">
        <v>6</v>
      </c>
      <c r="H8257" s="3"/>
      <c r="I8257" s="10" t="str">
        <f t="shared" si="128"/>
        <v>09162</v>
      </c>
    </row>
    <row r="8258" spans="1:9">
      <c r="A8258" s="66"/>
      <c r="C8258" s="66">
        <v>9162</v>
      </c>
      <c r="D8258" s="2" t="s">
        <v>63</v>
      </c>
      <c r="E8258" s="20" t="s">
        <v>1151</v>
      </c>
      <c r="F8258" s="69" t="s">
        <v>64</v>
      </c>
      <c r="G8258" s="3">
        <v>4</v>
      </c>
      <c r="H8258" s="3">
        <v>8006</v>
      </c>
      <c r="I8258" s="10" t="str">
        <f t="shared" si="128"/>
        <v>09162</v>
      </c>
    </row>
    <row r="8259" spans="1:9">
      <c r="A8259" s="66"/>
      <c r="C8259" s="66">
        <v>9162</v>
      </c>
      <c r="D8259" s="2" t="s">
        <v>65</v>
      </c>
      <c r="E8259" s="19" t="s">
        <v>1150</v>
      </c>
      <c r="F8259" s="69" t="s">
        <v>66</v>
      </c>
      <c r="G8259" s="3">
        <v>3</v>
      </c>
      <c r="H8259" s="3"/>
      <c r="I8259" s="10" t="str">
        <f t="shared" si="128"/>
        <v>09162</v>
      </c>
    </row>
    <row r="8260" spans="1:9">
      <c r="A8260" s="66"/>
      <c r="C8260" s="66">
        <v>9162</v>
      </c>
      <c r="D8260" s="2" t="s">
        <v>67</v>
      </c>
      <c r="E8260" s="22" t="s">
        <v>1153</v>
      </c>
      <c r="F8260" s="69" t="s">
        <v>68</v>
      </c>
      <c r="G8260" s="3">
        <v>15</v>
      </c>
      <c r="H8260" s="3">
        <v>1756</v>
      </c>
      <c r="I8260" s="10" t="str">
        <f t="shared" si="128"/>
        <v>09162</v>
      </c>
    </row>
    <row r="8261" spans="1:9">
      <c r="A8261" s="66"/>
      <c r="C8261" s="66">
        <v>9162</v>
      </c>
      <c r="D8261" s="2" t="s">
        <v>69</v>
      </c>
      <c r="E8261" s="21" t="s">
        <v>1152</v>
      </c>
      <c r="F8261" s="69" t="s">
        <v>70</v>
      </c>
      <c r="G8261" s="3">
        <v>21</v>
      </c>
      <c r="H8261" s="3">
        <v>8569</v>
      </c>
      <c r="I8261" s="10" t="str">
        <f t="shared" si="128"/>
        <v>09162</v>
      </c>
    </row>
    <row r="8262" spans="1:9">
      <c r="A8262" s="66"/>
      <c r="C8262" s="66">
        <v>9162</v>
      </c>
      <c r="E8262" s="71"/>
      <c r="F8262" s="69" t="s">
        <v>71</v>
      </c>
      <c r="G8262" s="3">
        <v>210</v>
      </c>
      <c r="H8262" s="3">
        <v>100670</v>
      </c>
      <c r="I8262" s="10" t="str">
        <f t="shared" si="128"/>
        <v>09162</v>
      </c>
    </row>
    <row r="8263" spans="1:9">
      <c r="A8263" s="65" t="s">
        <v>585</v>
      </c>
      <c r="B8263" s="2" t="s">
        <v>586</v>
      </c>
      <c r="C8263" s="65">
        <v>9163</v>
      </c>
      <c r="D8263" s="2" t="s">
        <v>9</v>
      </c>
      <c r="E8263" s="14" t="s">
        <v>1144</v>
      </c>
      <c r="F8263" s="69" t="s">
        <v>10</v>
      </c>
      <c r="G8263" s="3"/>
      <c r="H8263" s="3"/>
      <c r="I8263" s="10" t="str">
        <f t="shared" si="128"/>
        <v>09163</v>
      </c>
    </row>
    <row r="8264" spans="1:9">
      <c r="A8264" s="66"/>
      <c r="C8264" s="66">
        <v>9163</v>
      </c>
      <c r="D8264" s="2" t="s">
        <v>11</v>
      </c>
      <c r="E8264" s="14" t="s">
        <v>1144</v>
      </c>
      <c r="F8264" s="69" t="s">
        <v>12</v>
      </c>
      <c r="G8264" s="3"/>
      <c r="H8264" s="3"/>
      <c r="I8264" s="10" t="str">
        <f t="shared" si="128"/>
        <v>09163</v>
      </c>
    </row>
    <row r="8265" spans="1:9">
      <c r="A8265" s="66"/>
      <c r="C8265" s="66">
        <v>9163</v>
      </c>
      <c r="D8265" s="2" t="s">
        <v>13</v>
      </c>
      <c r="E8265" s="14" t="s">
        <v>1144</v>
      </c>
      <c r="F8265" s="69" t="s">
        <v>14</v>
      </c>
      <c r="G8265" s="3"/>
      <c r="H8265" s="3"/>
      <c r="I8265" s="10" t="str">
        <f t="shared" ref="I8265:I8328" si="129">IF(A8265="",I8264,A8265)</f>
        <v>09163</v>
      </c>
    </row>
    <row r="8266" spans="1:9">
      <c r="A8266" s="66"/>
      <c r="C8266" s="66">
        <v>9163</v>
      </c>
      <c r="D8266" s="2" t="s">
        <v>15</v>
      </c>
      <c r="E8266" s="15" t="s">
        <v>1145</v>
      </c>
      <c r="F8266" s="69" t="s">
        <v>16</v>
      </c>
      <c r="G8266" s="3"/>
      <c r="H8266" s="3"/>
      <c r="I8266" s="10" t="str">
        <f t="shared" si="129"/>
        <v>09163</v>
      </c>
    </row>
    <row r="8267" spans="1:9">
      <c r="A8267" s="66"/>
      <c r="C8267" s="66">
        <v>9163</v>
      </c>
      <c r="D8267" s="2" t="s">
        <v>17</v>
      </c>
      <c r="E8267" s="14" t="s">
        <v>1144</v>
      </c>
      <c r="F8267" s="69" t="s">
        <v>18</v>
      </c>
      <c r="G8267" s="3"/>
      <c r="H8267" s="3"/>
      <c r="I8267" s="10" t="str">
        <f t="shared" si="129"/>
        <v>09163</v>
      </c>
    </row>
    <row r="8268" spans="1:9">
      <c r="A8268" s="66"/>
      <c r="C8268" s="66">
        <v>9163</v>
      </c>
      <c r="D8268" s="2" t="s">
        <v>19</v>
      </c>
      <c r="E8268" s="14" t="s">
        <v>1144</v>
      </c>
      <c r="F8268" s="69" t="s">
        <v>20</v>
      </c>
      <c r="G8268" s="3"/>
      <c r="H8268" s="3"/>
      <c r="I8268" s="10" t="str">
        <f t="shared" si="129"/>
        <v>09163</v>
      </c>
    </row>
    <row r="8269" spans="1:9">
      <c r="A8269" s="66"/>
      <c r="C8269" s="66">
        <v>9163</v>
      </c>
      <c r="D8269" s="2" t="s">
        <v>21</v>
      </c>
      <c r="E8269" s="4"/>
      <c r="F8269" s="69" t="s">
        <v>22</v>
      </c>
      <c r="G8269" s="3">
        <v>28</v>
      </c>
      <c r="H8269" s="3">
        <v>3743</v>
      </c>
      <c r="I8269" s="10" t="str">
        <f t="shared" si="129"/>
        <v>09163</v>
      </c>
    </row>
    <row r="8270" spans="1:9">
      <c r="A8270" s="66"/>
      <c r="C8270" s="66">
        <v>9163</v>
      </c>
      <c r="D8270" s="2" t="s">
        <v>23</v>
      </c>
      <c r="E8270" s="17" t="s">
        <v>1147</v>
      </c>
      <c r="F8270" s="69" t="s">
        <v>24</v>
      </c>
      <c r="G8270" s="3">
        <v>5</v>
      </c>
      <c r="H8270" s="3">
        <v>420</v>
      </c>
      <c r="I8270" s="10" t="str">
        <f t="shared" si="129"/>
        <v>09163</v>
      </c>
    </row>
    <row r="8271" spans="1:9">
      <c r="A8271" s="66"/>
      <c r="C8271" s="66">
        <v>9163</v>
      </c>
      <c r="D8271" s="2" t="s">
        <v>25</v>
      </c>
      <c r="E8271" s="17" t="s">
        <v>1147</v>
      </c>
      <c r="F8271" s="69" t="s">
        <v>26</v>
      </c>
      <c r="G8271" s="3">
        <v>2</v>
      </c>
      <c r="H8271" s="3"/>
      <c r="I8271" s="10" t="str">
        <f t="shared" si="129"/>
        <v>09163</v>
      </c>
    </row>
    <row r="8272" spans="1:9">
      <c r="A8272" s="66"/>
      <c r="C8272" s="66">
        <v>9163</v>
      </c>
      <c r="D8272" s="2" t="s">
        <v>27</v>
      </c>
      <c r="E8272" s="17" t="s">
        <v>1147</v>
      </c>
      <c r="F8272" s="69" t="s">
        <v>28</v>
      </c>
      <c r="G8272" s="3"/>
      <c r="H8272" s="3"/>
      <c r="I8272" s="10" t="str">
        <f t="shared" si="129"/>
        <v>09163</v>
      </c>
    </row>
    <row r="8273" spans="1:9">
      <c r="A8273" s="66"/>
      <c r="C8273" s="66">
        <v>9163</v>
      </c>
      <c r="D8273" s="2" t="s">
        <v>29</v>
      </c>
      <c r="E8273" s="18" t="s">
        <v>1148</v>
      </c>
      <c r="F8273" s="69" t="s">
        <v>30</v>
      </c>
      <c r="G8273" s="3"/>
      <c r="H8273" s="3"/>
      <c r="I8273" s="10" t="str">
        <f t="shared" si="129"/>
        <v>09163</v>
      </c>
    </row>
    <row r="8274" spans="1:9">
      <c r="A8274" s="66"/>
      <c r="C8274" s="66">
        <v>9163</v>
      </c>
      <c r="D8274" s="2" t="s">
        <v>31</v>
      </c>
      <c r="E8274" s="18" t="s">
        <v>1148</v>
      </c>
      <c r="F8274" s="69" t="s">
        <v>32</v>
      </c>
      <c r="G8274" s="3"/>
      <c r="H8274" s="3"/>
      <c r="I8274" s="10" t="str">
        <f t="shared" si="129"/>
        <v>09163</v>
      </c>
    </row>
    <row r="8275" spans="1:9">
      <c r="A8275" s="66"/>
      <c r="C8275" s="66">
        <v>9163</v>
      </c>
      <c r="D8275" s="2" t="s">
        <v>33</v>
      </c>
      <c r="E8275" s="18" t="s">
        <v>1148</v>
      </c>
      <c r="F8275" s="69" t="s">
        <v>34</v>
      </c>
      <c r="G8275" s="3"/>
      <c r="H8275" s="3"/>
      <c r="I8275" s="10" t="str">
        <f t="shared" si="129"/>
        <v>09163</v>
      </c>
    </row>
    <row r="8276" spans="1:9">
      <c r="A8276" s="66"/>
      <c r="C8276" s="66">
        <v>9163</v>
      </c>
      <c r="D8276" s="2" t="s">
        <v>35</v>
      </c>
      <c r="E8276" s="19" t="s">
        <v>1150</v>
      </c>
      <c r="F8276" s="69" t="s">
        <v>36</v>
      </c>
      <c r="G8276" s="3"/>
      <c r="H8276" s="3"/>
      <c r="I8276" s="10" t="str">
        <f t="shared" si="129"/>
        <v>09163</v>
      </c>
    </row>
    <row r="8277" spans="1:9">
      <c r="A8277" s="66"/>
      <c r="C8277" s="66">
        <v>9163</v>
      </c>
      <c r="D8277" s="2" t="s">
        <v>37</v>
      </c>
      <c r="E8277" s="23" t="s">
        <v>1149</v>
      </c>
      <c r="F8277" s="69" t="s">
        <v>38</v>
      </c>
      <c r="G8277" s="3"/>
      <c r="H8277" s="3"/>
      <c r="I8277" s="10" t="str">
        <f t="shared" si="129"/>
        <v>09163</v>
      </c>
    </row>
    <row r="8278" spans="1:9">
      <c r="A8278" s="66"/>
      <c r="C8278" s="66">
        <v>9163</v>
      </c>
      <c r="D8278" s="2" t="s">
        <v>39</v>
      </c>
      <c r="E8278" s="23" t="s">
        <v>1149</v>
      </c>
      <c r="F8278" s="69" t="s">
        <v>40</v>
      </c>
      <c r="G8278" s="3"/>
      <c r="H8278" s="3"/>
      <c r="I8278" s="10" t="str">
        <f t="shared" si="129"/>
        <v>09163</v>
      </c>
    </row>
    <row r="8279" spans="1:9">
      <c r="A8279" s="66"/>
      <c r="C8279" s="66">
        <v>9163</v>
      </c>
      <c r="D8279" s="2" t="s">
        <v>41</v>
      </c>
      <c r="E8279" s="16" t="s">
        <v>1146</v>
      </c>
      <c r="F8279" s="69" t="s">
        <v>42</v>
      </c>
      <c r="G8279" s="3"/>
      <c r="H8279" s="3"/>
      <c r="I8279" s="10" t="str">
        <f t="shared" si="129"/>
        <v>09163</v>
      </c>
    </row>
    <row r="8280" spans="1:9">
      <c r="A8280" s="66"/>
      <c r="C8280" s="66">
        <v>9163</v>
      </c>
      <c r="D8280" s="2" t="s">
        <v>43</v>
      </c>
      <c r="E8280" s="16" t="s">
        <v>1146</v>
      </c>
      <c r="F8280" s="69" t="s">
        <v>44</v>
      </c>
      <c r="G8280" s="3"/>
      <c r="H8280" s="3"/>
      <c r="I8280" s="10" t="str">
        <f t="shared" si="129"/>
        <v>09163</v>
      </c>
    </row>
    <row r="8281" spans="1:9">
      <c r="A8281" s="66"/>
      <c r="C8281" s="66">
        <v>9163</v>
      </c>
      <c r="D8281" s="2" t="s">
        <v>45</v>
      </c>
      <c r="E8281" s="16" t="s">
        <v>1146</v>
      </c>
      <c r="F8281" s="69" t="s">
        <v>46</v>
      </c>
      <c r="G8281" s="3"/>
      <c r="H8281" s="3"/>
      <c r="I8281" s="10" t="str">
        <f t="shared" si="129"/>
        <v>09163</v>
      </c>
    </row>
    <row r="8282" spans="1:9">
      <c r="A8282" s="66"/>
      <c r="C8282" s="66">
        <v>9163</v>
      </c>
      <c r="D8282" s="2" t="s">
        <v>47</v>
      </c>
      <c r="E8282" s="16" t="s">
        <v>1146</v>
      </c>
      <c r="F8282" s="69" t="s">
        <v>48</v>
      </c>
      <c r="G8282" s="3">
        <v>1</v>
      </c>
      <c r="H8282" s="3"/>
      <c r="I8282" s="10" t="str">
        <f t="shared" si="129"/>
        <v>09163</v>
      </c>
    </row>
    <row r="8283" spans="1:9">
      <c r="A8283" s="66"/>
      <c r="C8283" s="66">
        <v>9163</v>
      </c>
      <c r="D8283" s="2" t="s">
        <v>49</v>
      </c>
      <c r="E8283" s="14" t="s">
        <v>1144</v>
      </c>
      <c r="F8283" s="69" t="s">
        <v>50</v>
      </c>
      <c r="G8283" s="3">
        <v>2</v>
      </c>
      <c r="H8283" s="3"/>
      <c r="I8283" s="10" t="str">
        <f t="shared" si="129"/>
        <v>09163</v>
      </c>
    </row>
    <row r="8284" spans="1:9">
      <c r="A8284" s="66"/>
      <c r="C8284" s="66">
        <v>9163</v>
      </c>
      <c r="D8284" s="2" t="s">
        <v>51</v>
      </c>
      <c r="E8284" s="15" t="s">
        <v>1145</v>
      </c>
      <c r="F8284" s="69" t="s">
        <v>52</v>
      </c>
      <c r="G8284" s="3"/>
      <c r="H8284" s="3"/>
      <c r="I8284" s="10" t="str">
        <f t="shared" si="129"/>
        <v>09163</v>
      </c>
    </row>
    <row r="8285" spans="1:9">
      <c r="A8285" s="66"/>
      <c r="C8285" s="66">
        <v>9163</v>
      </c>
      <c r="D8285" s="2" t="s">
        <v>53</v>
      </c>
      <c r="E8285" s="15" t="s">
        <v>1145</v>
      </c>
      <c r="F8285" s="69" t="s">
        <v>54</v>
      </c>
      <c r="G8285" s="3">
        <v>2</v>
      </c>
      <c r="H8285" s="3"/>
      <c r="I8285" s="10" t="str">
        <f t="shared" si="129"/>
        <v>09163</v>
      </c>
    </row>
    <row r="8286" spans="1:9">
      <c r="A8286" s="66"/>
      <c r="C8286" s="66">
        <v>9163</v>
      </c>
      <c r="D8286" s="2" t="s">
        <v>55</v>
      </c>
      <c r="E8286" s="21" t="s">
        <v>1152</v>
      </c>
      <c r="F8286" s="69" t="s">
        <v>56</v>
      </c>
      <c r="G8286" s="3">
        <v>6</v>
      </c>
      <c r="H8286" s="3">
        <v>1114</v>
      </c>
      <c r="I8286" s="10" t="str">
        <f t="shared" si="129"/>
        <v>09163</v>
      </c>
    </row>
    <row r="8287" spans="1:9">
      <c r="A8287" s="66"/>
      <c r="C8287" s="66">
        <v>9163</v>
      </c>
      <c r="D8287" s="2" t="s">
        <v>57</v>
      </c>
      <c r="E8287" s="21" t="s">
        <v>1152</v>
      </c>
      <c r="F8287" s="69" t="s">
        <v>58</v>
      </c>
      <c r="G8287" s="3">
        <v>1</v>
      </c>
      <c r="H8287" s="3"/>
      <c r="I8287" s="10" t="str">
        <f t="shared" si="129"/>
        <v>09163</v>
      </c>
    </row>
    <row r="8288" spans="1:9">
      <c r="A8288" s="66"/>
      <c r="C8288" s="66">
        <v>9163</v>
      </c>
      <c r="D8288" s="2" t="s">
        <v>59</v>
      </c>
      <c r="E8288" s="21" t="s">
        <v>1152</v>
      </c>
      <c r="F8288" s="69" t="s">
        <v>60</v>
      </c>
      <c r="G8288" s="3">
        <v>4</v>
      </c>
      <c r="H8288" s="3"/>
      <c r="I8288" s="10" t="str">
        <f t="shared" si="129"/>
        <v>09163</v>
      </c>
    </row>
    <row r="8289" spans="1:9">
      <c r="A8289" s="66"/>
      <c r="C8289" s="66">
        <v>9163</v>
      </c>
      <c r="D8289" s="2" t="s">
        <v>61</v>
      </c>
      <c r="E8289" s="20" t="s">
        <v>1151</v>
      </c>
      <c r="F8289" s="69" t="s">
        <v>62</v>
      </c>
      <c r="G8289" s="3">
        <v>1</v>
      </c>
      <c r="H8289" s="3"/>
      <c r="I8289" s="10" t="str">
        <f t="shared" si="129"/>
        <v>09163</v>
      </c>
    </row>
    <row r="8290" spans="1:9">
      <c r="A8290" s="66"/>
      <c r="C8290" s="66">
        <v>9163</v>
      </c>
      <c r="D8290" s="2" t="s">
        <v>63</v>
      </c>
      <c r="E8290" s="20" t="s">
        <v>1151</v>
      </c>
      <c r="F8290" s="69" t="s">
        <v>64</v>
      </c>
      <c r="G8290" s="3">
        <v>1</v>
      </c>
      <c r="H8290" s="3"/>
      <c r="I8290" s="10" t="str">
        <f t="shared" si="129"/>
        <v>09163</v>
      </c>
    </row>
    <row r="8291" spans="1:9">
      <c r="A8291" s="66"/>
      <c r="C8291" s="66">
        <v>9163</v>
      </c>
      <c r="D8291" s="2" t="s">
        <v>65</v>
      </c>
      <c r="E8291" s="19" t="s">
        <v>1150</v>
      </c>
      <c r="F8291" s="69" t="s">
        <v>66</v>
      </c>
      <c r="G8291" s="3">
        <v>2</v>
      </c>
      <c r="H8291" s="3"/>
      <c r="I8291" s="10" t="str">
        <f t="shared" si="129"/>
        <v>09163</v>
      </c>
    </row>
    <row r="8292" spans="1:9">
      <c r="A8292" s="66"/>
      <c r="C8292" s="66">
        <v>9163</v>
      </c>
      <c r="D8292" s="2" t="s">
        <v>67</v>
      </c>
      <c r="E8292" s="22" t="s">
        <v>1153</v>
      </c>
      <c r="F8292" s="69" t="s">
        <v>68</v>
      </c>
      <c r="G8292" s="3"/>
      <c r="H8292" s="3"/>
      <c r="I8292" s="10" t="str">
        <f t="shared" si="129"/>
        <v>09163</v>
      </c>
    </row>
    <row r="8293" spans="1:9">
      <c r="A8293" s="66"/>
      <c r="C8293" s="66">
        <v>9163</v>
      </c>
      <c r="D8293" s="2" t="s">
        <v>69</v>
      </c>
      <c r="E8293" s="21" t="s">
        <v>1152</v>
      </c>
      <c r="F8293" s="69" t="s">
        <v>70</v>
      </c>
      <c r="G8293" s="3">
        <v>1</v>
      </c>
      <c r="H8293" s="3"/>
      <c r="I8293" s="10" t="str">
        <f t="shared" si="129"/>
        <v>09163</v>
      </c>
    </row>
    <row r="8294" spans="1:9">
      <c r="A8294" s="66"/>
      <c r="C8294" s="66">
        <v>9163</v>
      </c>
      <c r="E8294" s="71"/>
      <c r="F8294" s="69" t="s">
        <v>71</v>
      </c>
      <c r="G8294" s="3">
        <v>28</v>
      </c>
      <c r="H8294" s="3">
        <v>3743</v>
      </c>
      <c r="I8294" s="10" t="str">
        <f t="shared" si="129"/>
        <v>09163</v>
      </c>
    </row>
    <row r="8295" spans="1:9">
      <c r="A8295" s="65" t="s">
        <v>587</v>
      </c>
      <c r="B8295" s="2" t="s">
        <v>588</v>
      </c>
      <c r="C8295" s="65">
        <v>9171</v>
      </c>
      <c r="D8295" s="2" t="s">
        <v>9</v>
      </c>
      <c r="E8295" s="14" t="s">
        <v>1144</v>
      </c>
      <c r="F8295" s="69" t="s">
        <v>10</v>
      </c>
      <c r="G8295" s="3">
        <v>5</v>
      </c>
      <c r="H8295" s="3">
        <v>54</v>
      </c>
      <c r="I8295" s="10" t="str">
        <f t="shared" si="129"/>
        <v>09171</v>
      </c>
    </row>
    <row r="8296" spans="1:9">
      <c r="A8296" s="66"/>
      <c r="C8296" s="66">
        <v>9171</v>
      </c>
      <c r="D8296" s="2" t="s">
        <v>11</v>
      </c>
      <c r="E8296" s="14" t="s">
        <v>1144</v>
      </c>
      <c r="F8296" s="69" t="s">
        <v>12</v>
      </c>
      <c r="G8296" s="3"/>
      <c r="H8296" s="3"/>
      <c r="I8296" s="10" t="str">
        <f t="shared" si="129"/>
        <v>09171</v>
      </c>
    </row>
    <row r="8297" spans="1:9">
      <c r="A8297" s="66"/>
      <c r="C8297" s="66">
        <v>9171</v>
      </c>
      <c r="D8297" s="2" t="s">
        <v>13</v>
      </c>
      <c r="E8297" s="14" t="s">
        <v>1144</v>
      </c>
      <c r="F8297" s="69" t="s">
        <v>14</v>
      </c>
      <c r="G8297" s="3"/>
      <c r="H8297" s="3"/>
      <c r="I8297" s="10" t="str">
        <f t="shared" si="129"/>
        <v>09171</v>
      </c>
    </row>
    <row r="8298" spans="1:9">
      <c r="A8298" s="66"/>
      <c r="C8298" s="66">
        <v>9171</v>
      </c>
      <c r="D8298" s="2" t="s">
        <v>15</v>
      </c>
      <c r="E8298" s="15" t="s">
        <v>1145</v>
      </c>
      <c r="F8298" s="69" t="s">
        <v>16</v>
      </c>
      <c r="G8298" s="3"/>
      <c r="H8298" s="3"/>
      <c r="I8298" s="10" t="str">
        <f t="shared" si="129"/>
        <v>09171</v>
      </c>
    </row>
    <row r="8299" spans="1:9">
      <c r="A8299" s="66"/>
      <c r="C8299" s="66">
        <v>9171</v>
      </c>
      <c r="D8299" s="2" t="s">
        <v>17</v>
      </c>
      <c r="E8299" s="14" t="s">
        <v>1144</v>
      </c>
      <c r="F8299" s="69" t="s">
        <v>18</v>
      </c>
      <c r="G8299" s="3">
        <v>5</v>
      </c>
      <c r="H8299" s="3">
        <v>54</v>
      </c>
      <c r="I8299" s="10" t="str">
        <f t="shared" si="129"/>
        <v>09171</v>
      </c>
    </row>
    <row r="8300" spans="1:9">
      <c r="A8300" s="66"/>
      <c r="C8300" s="66">
        <v>9171</v>
      </c>
      <c r="D8300" s="2" t="s">
        <v>19</v>
      </c>
      <c r="E8300" s="14" t="s">
        <v>1144</v>
      </c>
      <c r="F8300" s="69" t="s">
        <v>20</v>
      </c>
      <c r="G8300" s="3"/>
      <c r="H8300" s="3"/>
      <c r="I8300" s="10" t="str">
        <f t="shared" si="129"/>
        <v>09171</v>
      </c>
    </row>
    <row r="8301" spans="1:9">
      <c r="A8301" s="66"/>
      <c r="C8301" s="66">
        <v>9171</v>
      </c>
      <c r="D8301" s="2" t="s">
        <v>21</v>
      </c>
      <c r="E8301" s="4"/>
      <c r="F8301" s="69" t="s">
        <v>22</v>
      </c>
      <c r="G8301" s="3">
        <v>56</v>
      </c>
      <c r="H8301" s="3">
        <v>16886</v>
      </c>
      <c r="I8301" s="10" t="str">
        <f t="shared" si="129"/>
        <v>09171</v>
      </c>
    </row>
    <row r="8302" spans="1:9">
      <c r="A8302" s="66"/>
      <c r="C8302" s="66">
        <v>9171</v>
      </c>
      <c r="D8302" s="2" t="s">
        <v>23</v>
      </c>
      <c r="E8302" s="17" t="s">
        <v>1147</v>
      </c>
      <c r="F8302" s="69" t="s">
        <v>24</v>
      </c>
      <c r="G8302" s="3">
        <v>4</v>
      </c>
      <c r="H8302" s="3">
        <v>299</v>
      </c>
      <c r="I8302" s="10" t="str">
        <f t="shared" si="129"/>
        <v>09171</v>
      </c>
    </row>
    <row r="8303" spans="1:9">
      <c r="A8303" s="66"/>
      <c r="C8303" s="66">
        <v>9171</v>
      </c>
      <c r="D8303" s="2" t="s">
        <v>25</v>
      </c>
      <c r="E8303" s="17" t="s">
        <v>1147</v>
      </c>
      <c r="F8303" s="69" t="s">
        <v>26</v>
      </c>
      <c r="G8303" s="3">
        <v>2</v>
      </c>
      <c r="H8303" s="3"/>
      <c r="I8303" s="10" t="str">
        <f t="shared" si="129"/>
        <v>09171</v>
      </c>
    </row>
    <row r="8304" spans="1:9">
      <c r="A8304" s="66"/>
      <c r="C8304" s="66">
        <v>9171</v>
      </c>
      <c r="D8304" s="2" t="s">
        <v>27</v>
      </c>
      <c r="E8304" s="17" t="s">
        <v>1147</v>
      </c>
      <c r="F8304" s="69" t="s">
        <v>28</v>
      </c>
      <c r="G8304" s="3"/>
      <c r="H8304" s="3"/>
      <c r="I8304" s="10" t="str">
        <f t="shared" si="129"/>
        <v>09171</v>
      </c>
    </row>
    <row r="8305" spans="1:9">
      <c r="A8305" s="66"/>
      <c r="C8305" s="66">
        <v>9171</v>
      </c>
      <c r="D8305" s="2" t="s">
        <v>29</v>
      </c>
      <c r="E8305" s="18" t="s">
        <v>1148</v>
      </c>
      <c r="F8305" s="69" t="s">
        <v>30</v>
      </c>
      <c r="G8305" s="3"/>
      <c r="H8305" s="3"/>
      <c r="I8305" s="10" t="str">
        <f t="shared" si="129"/>
        <v>09171</v>
      </c>
    </row>
    <row r="8306" spans="1:9">
      <c r="A8306" s="66"/>
      <c r="C8306" s="66">
        <v>9171</v>
      </c>
      <c r="D8306" s="2" t="s">
        <v>31</v>
      </c>
      <c r="E8306" s="18" t="s">
        <v>1148</v>
      </c>
      <c r="F8306" s="69" t="s">
        <v>32</v>
      </c>
      <c r="G8306" s="3"/>
      <c r="H8306" s="3"/>
      <c r="I8306" s="10" t="str">
        <f t="shared" si="129"/>
        <v>09171</v>
      </c>
    </row>
    <row r="8307" spans="1:9">
      <c r="A8307" s="66"/>
      <c r="C8307" s="66">
        <v>9171</v>
      </c>
      <c r="D8307" s="2" t="s">
        <v>33</v>
      </c>
      <c r="E8307" s="18" t="s">
        <v>1148</v>
      </c>
      <c r="F8307" s="69" t="s">
        <v>34</v>
      </c>
      <c r="G8307" s="3"/>
      <c r="H8307" s="3"/>
      <c r="I8307" s="10" t="str">
        <f t="shared" si="129"/>
        <v>09171</v>
      </c>
    </row>
    <row r="8308" spans="1:9">
      <c r="A8308" s="66"/>
      <c r="C8308" s="66">
        <v>9171</v>
      </c>
      <c r="D8308" s="2" t="s">
        <v>35</v>
      </c>
      <c r="E8308" s="19" t="s">
        <v>1150</v>
      </c>
      <c r="F8308" s="69" t="s">
        <v>36</v>
      </c>
      <c r="G8308" s="3">
        <v>2</v>
      </c>
      <c r="H8308" s="3"/>
      <c r="I8308" s="10" t="str">
        <f t="shared" si="129"/>
        <v>09171</v>
      </c>
    </row>
    <row r="8309" spans="1:9">
      <c r="A8309" s="66"/>
      <c r="C8309" s="66">
        <v>9171</v>
      </c>
      <c r="D8309" s="2" t="s">
        <v>37</v>
      </c>
      <c r="E8309" s="23" t="s">
        <v>1149</v>
      </c>
      <c r="F8309" s="69" t="s">
        <v>38</v>
      </c>
      <c r="G8309" s="3"/>
      <c r="H8309" s="3"/>
      <c r="I8309" s="10" t="str">
        <f t="shared" si="129"/>
        <v>09171</v>
      </c>
    </row>
    <row r="8310" spans="1:9">
      <c r="A8310" s="66"/>
      <c r="C8310" s="66">
        <v>9171</v>
      </c>
      <c r="D8310" s="2" t="s">
        <v>39</v>
      </c>
      <c r="E8310" s="23" t="s">
        <v>1149</v>
      </c>
      <c r="F8310" s="69" t="s">
        <v>40</v>
      </c>
      <c r="G8310" s="3">
        <v>1</v>
      </c>
      <c r="H8310" s="3"/>
      <c r="I8310" s="10" t="str">
        <f t="shared" si="129"/>
        <v>09171</v>
      </c>
    </row>
    <row r="8311" spans="1:9">
      <c r="A8311" s="66"/>
      <c r="C8311" s="66">
        <v>9171</v>
      </c>
      <c r="D8311" s="2" t="s">
        <v>41</v>
      </c>
      <c r="E8311" s="16" t="s">
        <v>1146</v>
      </c>
      <c r="F8311" s="69" t="s">
        <v>42</v>
      </c>
      <c r="G8311" s="3">
        <v>1</v>
      </c>
      <c r="H8311" s="3"/>
      <c r="I8311" s="10" t="str">
        <f t="shared" si="129"/>
        <v>09171</v>
      </c>
    </row>
    <row r="8312" spans="1:9">
      <c r="A8312" s="66"/>
      <c r="C8312" s="66">
        <v>9171</v>
      </c>
      <c r="D8312" s="2" t="s">
        <v>43</v>
      </c>
      <c r="E8312" s="16" t="s">
        <v>1146</v>
      </c>
      <c r="F8312" s="69" t="s">
        <v>44</v>
      </c>
      <c r="G8312" s="3">
        <v>15</v>
      </c>
      <c r="H8312" s="3">
        <v>13106</v>
      </c>
      <c r="I8312" s="10" t="str">
        <f t="shared" si="129"/>
        <v>09171</v>
      </c>
    </row>
    <row r="8313" spans="1:9">
      <c r="A8313" s="66"/>
      <c r="C8313" s="66">
        <v>9171</v>
      </c>
      <c r="D8313" s="2" t="s">
        <v>45</v>
      </c>
      <c r="E8313" s="16" t="s">
        <v>1146</v>
      </c>
      <c r="F8313" s="69" t="s">
        <v>46</v>
      </c>
      <c r="G8313" s="3"/>
      <c r="H8313" s="3"/>
      <c r="I8313" s="10" t="str">
        <f t="shared" si="129"/>
        <v>09171</v>
      </c>
    </row>
    <row r="8314" spans="1:9">
      <c r="A8314" s="66"/>
      <c r="C8314" s="66">
        <v>9171</v>
      </c>
      <c r="D8314" s="2" t="s">
        <v>47</v>
      </c>
      <c r="E8314" s="16" t="s">
        <v>1146</v>
      </c>
      <c r="F8314" s="69" t="s">
        <v>48</v>
      </c>
      <c r="G8314" s="3">
        <v>3</v>
      </c>
      <c r="H8314" s="3">
        <v>459</v>
      </c>
      <c r="I8314" s="10" t="str">
        <f t="shared" si="129"/>
        <v>09171</v>
      </c>
    </row>
    <row r="8315" spans="1:9">
      <c r="A8315" s="66"/>
      <c r="C8315" s="66">
        <v>9171</v>
      </c>
      <c r="D8315" s="2" t="s">
        <v>49</v>
      </c>
      <c r="E8315" s="14" t="s">
        <v>1144</v>
      </c>
      <c r="F8315" s="69" t="s">
        <v>50</v>
      </c>
      <c r="G8315" s="3">
        <v>6</v>
      </c>
      <c r="H8315" s="3">
        <v>346</v>
      </c>
      <c r="I8315" s="10" t="str">
        <f t="shared" si="129"/>
        <v>09171</v>
      </c>
    </row>
    <row r="8316" spans="1:9">
      <c r="A8316" s="66"/>
      <c r="C8316" s="66">
        <v>9171</v>
      </c>
      <c r="D8316" s="2" t="s">
        <v>51</v>
      </c>
      <c r="E8316" s="15" t="s">
        <v>1145</v>
      </c>
      <c r="F8316" s="69" t="s">
        <v>52</v>
      </c>
      <c r="G8316" s="3">
        <v>3</v>
      </c>
      <c r="H8316" s="3">
        <v>315</v>
      </c>
      <c r="I8316" s="10" t="str">
        <f t="shared" si="129"/>
        <v>09171</v>
      </c>
    </row>
    <row r="8317" spans="1:9">
      <c r="A8317" s="66"/>
      <c r="C8317" s="66">
        <v>9171</v>
      </c>
      <c r="D8317" s="2" t="s">
        <v>53</v>
      </c>
      <c r="E8317" s="15" t="s">
        <v>1145</v>
      </c>
      <c r="F8317" s="69" t="s">
        <v>54</v>
      </c>
      <c r="G8317" s="3">
        <v>2</v>
      </c>
      <c r="H8317" s="3"/>
      <c r="I8317" s="10" t="str">
        <f t="shared" si="129"/>
        <v>09171</v>
      </c>
    </row>
    <row r="8318" spans="1:9">
      <c r="A8318" s="66"/>
      <c r="C8318" s="66">
        <v>9171</v>
      </c>
      <c r="D8318" s="2" t="s">
        <v>55</v>
      </c>
      <c r="E8318" s="21" t="s">
        <v>1152</v>
      </c>
      <c r="F8318" s="69" t="s">
        <v>56</v>
      </c>
      <c r="G8318" s="3"/>
      <c r="H8318" s="3"/>
      <c r="I8318" s="10" t="str">
        <f t="shared" si="129"/>
        <v>09171</v>
      </c>
    </row>
    <row r="8319" spans="1:9">
      <c r="A8319" s="66"/>
      <c r="C8319" s="66">
        <v>9171</v>
      </c>
      <c r="D8319" s="2" t="s">
        <v>57</v>
      </c>
      <c r="E8319" s="21" t="s">
        <v>1152</v>
      </c>
      <c r="F8319" s="69" t="s">
        <v>58</v>
      </c>
      <c r="G8319" s="3">
        <v>1</v>
      </c>
      <c r="H8319" s="3"/>
      <c r="I8319" s="10" t="str">
        <f t="shared" si="129"/>
        <v>09171</v>
      </c>
    </row>
    <row r="8320" spans="1:9">
      <c r="A8320" s="66"/>
      <c r="C8320" s="66">
        <v>9171</v>
      </c>
      <c r="D8320" s="2" t="s">
        <v>59</v>
      </c>
      <c r="E8320" s="21" t="s">
        <v>1152</v>
      </c>
      <c r="F8320" s="69" t="s">
        <v>60</v>
      </c>
      <c r="G8320" s="3">
        <v>5</v>
      </c>
      <c r="H8320" s="3">
        <v>782</v>
      </c>
      <c r="I8320" s="10" t="str">
        <f t="shared" si="129"/>
        <v>09171</v>
      </c>
    </row>
    <row r="8321" spans="1:9">
      <c r="A8321" s="66"/>
      <c r="C8321" s="66">
        <v>9171</v>
      </c>
      <c r="D8321" s="2" t="s">
        <v>61</v>
      </c>
      <c r="E8321" s="20" t="s">
        <v>1151</v>
      </c>
      <c r="F8321" s="69" t="s">
        <v>62</v>
      </c>
      <c r="G8321" s="3"/>
      <c r="H8321" s="3"/>
      <c r="I8321" s="10" t="str">
        <f t="shared" si="129"/>
        <v>09171</v>
      </c>
    </row>
    <row r="8322" spans="1:9">
      <c r="A8322" s="66"/>
      <c r="C8322" s="66">
        <v>9171</v>
      </c>
      <c r="D8322" s="2" t="s">
        <v>63</v>
      </c>
      <c r="E8322" s="20" t="s">
        <v>1151</v>
      </c>
      <c r="F8322" s="69" t="s">
        <v>64</v>
      </c>
      <c r="G8322" s="3"/>
      <c r="H8322" s="3"/>
      <c r="I8322" s="10" t="str">
        <f t="shared" si="129"/>
        <v>09171</v>
      </c>
    </row>
    <row r="8323" spans="1:9">
      <c r="A8323" s="66"/>
      <c r="C8323" s="66">
        <v>9171</v>
      </c>
      <c r="D8323" s="2" t="s">
        <v>65</v>
      </c>
      <c r="E8323" s="19" t="s">
        <v>1150</v>
      </c>
      <c r="F8323" s="69" t="s">
        <v>66</v>
      </c>
      <c r="G8323" s="3">
        <v>2</v>
      </c>
      <c r="H8323" s="3"/>
      <c r="I8323" s="10" t="str">
        <f t="shared" si="129"/>
        <v>09171</v>
      </c>
    </row>
    <row r="8324" spans="1:9">
      <c r="A8324" s="66"/>
      <c r="C8324" s="66">
        <v>9171</v>
      </c>
      <c r="D8324" s="2" t="s">
        <v>67</v>
      </c>
      <c r="E8324" s="22" t="s">
        <v>1153</v>
      </c>
      <c r="F8324" s="69" t="s">
        <v>68</v>
      </c>
      <c r="G8324" s="3">
        <v>1</v>
      </c>
      <c r="H8324" s="3"/>
      <c r="I8324" s="10" t="str">
        <f t="shared" si="129"/>
        <v>09171</v>
      </c>
    </row>
    <row r="8325" spans="1:9">
      <c r="A8325" s="66"/>
      <c r="C8325" s="66">
        <v>9171</v>
      </c>
      <c r="D8325" s="2" t="s">
        <v>69</v>
      </c>
      <c r="E8325" s="21" t="s">
        <v>1152</v>
      </c>
      <c r="F8325" s="69" t="s">
        <v>70</v>
      </c>
      <c r="G8325" s="3">
        <v>8</v>
      </c>
      <c r="H8325" s="3">
        <v>411</v>
      </c>
      <c r="I8325" s="10" t="str">
        <f t="shared" si="129"/>
        <v>09171</v>
      </c>
    </row>
    <row r="8326" spans="1:9">
      <c r="A8326" s="66"/>
      <c r="C8326" s="66">
        <v>9171</v>
      </c>
      <c r="E8326" s="71"/>
      <c r="F8326" s="69" t="s">
        <v>71</v>
      </c>
      <c r="G8326" s="3">
        <v>61</v>
      </c>
      <c r="H8326" s="3">
        <v>16940</v>
      </c>
      <c r="I8326" s="10" t="str">
        <f t="shared" si="129"/>
        <v>09171</v>
      </c>
    </row>
    <row r="8327" spans="1:9">
      <c r="A8327" s="65" t="s">
        <v>589</v>
      </c>
      <c r="B8327" s="2" t="s">
        <v>590</v>
      </c>
      <c r="C8327" s="65">
        <v>9172</v>
      </c>
      <c r="D8327" s="2" t="s">
        <v>9</v>
      </c>
      <c r="E8327" s="14" t="s">
        <v>1144</v>
      </c>
      <c r="F8327" s="69" t="s">
        <v>10</v>
      </c>
      <c r="G8327" s="3">
        <v>3</v>
      </c>
      <c r="H8327" s="3"/>
      <c r="I8327" s="10" t="str">
        <f t="shared" si="129"/>
        <v>09172</v>
      </c>
    </row>
    <row r="8328" spans="1:9">
      <c r="A8328" s="66"/>
      <c r="C8328" s="66">
        <v>9172</v>
      </c>
      <c r="D8328" s="2" t="s">
        <v>11</v>
      </c>
      <c r="E8328" s="14" t="s">
        <v>1144</v>
      </c>
      <c r="F8328" s="69" t="s">
        <v>12</v>
      </c>
      <c r="G8328" s="3"/>
      <c r="H8328" s="3"/>
      <c r="I8328" s="10" t="str">
        <f t="shared" si="129"/>
        <v>09172</v>
      </c>
    </row>
    <row r="8329" spans="1:9">
      <c r="A8329" s="66"/>
      <c r="C8329" s="66">
        <v>9172</v>
      </c>
      <c r="D8329" s="2" t="s">
        <v>13</v>
      </c>
      <c r="E8329" s="14" t="s">
        <v>1144</v>
      </c>
      <c r="F8329" s="69" t="s">
        <v>14</v>
      </c>
      <c r="G8329" s="3"/>
      <c r="H8329" s="3"/>
      <c r="I8329" s="10" t="str">
        <f t="shared" ref="I8329:I8392" si="130">IF(A8329="",I8328,A8329)</f>
        <v>09172</v>
      </c>
    </row>
    <row r="8330" spans="1:9">
      <c r="A8330" s="66"/>
      <c r="C8330" s="66">
        <v>9172</v>
      </c>
      <c r="D8330" s="2" t="s">
        <v>15</v>
      </c>
      <c r="E8330" s="15" t="s">
        <v>1145</v>
      </c>
      <c r="F8330" s="69" t="s">
        <v>16</v>
      </c>
      <c r="G8330" s="3"/>
      <c r="H8330" s="3"/>
      <c r="I8330" s="10" t="str">
        <f t="shared" si="130"/>
        <v>09172</v>
      </c>
    </row>
    <row r="8331" spans="1:9">
      <c r="A8331" s="66"/>
      <c r="C8331" s="66">
        <v>9172</v>
      </c>
      <c r="D8331" s="2" t="s">
        <v>17</v>
      </c>
      <c r="E8331" s="14" t="s">
        <v>1144</v>
      </c>
      <c r="F8331" s="69" t="s">
        <v>18</v>
      </c>
      <c r="G8331" s="3">
        <v>3</v>
      </c>
      <c r="H8331" s="3"/>
      <c r="I8331" s="10" t="str">
        <f t="shared" si="130"/>
        <v>09172</v>
      </c>
    </row>
    <row r="8332" spans="1:9">
      <c r="A8332" s="66"/>
      <c r="C8332" s="66">
        <v>9172</v>
      </c>
      <c r="D8332" s="2" t="s">
        <v>19</v>
      </c>
      <c r="E8332" s="14" t="s">
        <v>1144</v>
      </c>
      <c r="F8332" s="69" t="s">
        <v>20</v>
      </c>
      <c r="G8332" s="3"/>
      <c r="H8332" s="3"/>
      <c r="I8332" s="10" t="str">
        <f t="shared" si="130"/>
        <v>09172</v>
      </c>
    </row>
    <row r="8333" spans="1:9">
      <c r="A8333" s="66"/>
      <c r="C8333" s="66">
        <v>9172</v>
      </c>
      <c r="D8333" s="2" t="s">
        <v>21</v>
      </c>
      <c r="E8333" s="4"/>
      <c r="F8333" s="69" t="s">
        <v>22</v>
      </c>
      <c r="G8333" s="3">
        <v>55</v>
      </c>
      <c r="H8333" s="3"/>
      <c r="I8333" s="10" t="str">
        <f t="shared" si="130"/>
        <v>09172</v>
      </c>
    </row>
    <row r="8334" spans="1:9">
      <c r="A8334" s="66"/>
      <c r="C8334" s="66">
        <v>9172</v>
      </c>
      <c r="D8334" s="2" t="s">
        <v>23</v>
      </c>
      <c r="E8334" s="17" t="s">
        <v>1147</v>
      </c>
      <c r="F8334" s="69" t="s">
        <v>24</v>
      </c>
      <c r="G8334" s="3">
        <v>13</v>
      </c>
      <c r="H8334" s="3">
        <v>1416</v>
      </c>
      <c r="I8334" s="10" t="str">
        <f t="shared" si="130"/>
        <v>09172</v>
      </c>
    </row>
    <row r="8335" spans="1:9">
      <c r="A8335" s="66"/>
      <c r="C8335" s="66">
        <v>9172</v>
      </c>
      <c r="D8335" s="2" t="s">
        <v>25</v>
      </c>
      <c r="E8335" s="17" t="s">
        <v>1147</v>
      </c>
      <c r="F8335" s="69" t="s">
        <v>26</v>
      </c>
      <c r="G8335" s="3">
        <v>4</v>
      </c>
      <c r="H8335" s="3">
        <v>280</v>
      </c>
      <c r="I8335" s="10" t="str">
        <f t="shared" si="130"/>
        <v>09172</v>
      </c>
    </row>
    <row r="8336" spans="1:9">
      <c r="A8336" s="66"/>
      <c r="C8336" s="66">
        <v>9172</v>
      </c>
      <c r="D8336" s="2" t="s">
        <v>27</v>
      </c>
      <c r="E8336" s="17" t="s">
        <v>1147</v>
      </c>
      <c r="F8336" s="69" t="s">
        <v>28</v>
      </c>
      <c r="G8336" s="3"/>
      <c r="H8336" s="3"/>
      <c r="I8336" s="10" t="str">
        <f t="shared" si="130"/>
        <v>09172</v>
      </c>
    </row>
    <row r="8337" spans="1:9">
      <c r="A8337" s="66"/>
      <c r="C8337" s="66">
        <v>9172</v>
      </c>
      <c r="D8337" s="2" t="s">
        <v>29</v>
      </c>
      <c r="E8337" s="18" t="s">
        <v>1148</v>
      </c>
      <c r="F8337" s="69" t="s">
        <v>30</v>
      </c>
      <c r="G8337" s="3"/>
      <c r="H8337" s="3"/>
      <c r="I8337" s="10" t="str">
        <f t="shared" si="130"/>
        <v>09172</v>
      </c>
    </row>
    <row r="8338" spans="1:9">
      <c r="A8338" s="66"/>
      <c r="C8338" s="66">
        <v>9172</v>
      </c>
      <c r="D8338" s="2" t="s">
        <v>31</v>
      </c>
      <c r="E8338" s="18" t="s">
        <v>1148</v>
      </c>
      <c r="F8338" s="69" t="s">
        <v>32</v>
      </c>
      <c r="G8338" s="3"/>
      <c r="H8338" s="3"/>
      <c r="I8338" s="10" t="str">
        <f t="shared" si="130"/>
        <v>09172</v>
      </c>
    </row>
    <row r="8339" spans="1:9">
      <c r="A8339" s="66"/>
      <c r="C8339" s="66">
        <v>9172</v>
      </c>
      <c r="D8339" s="2" t="s">
        <v>33</v>
      </c>
      <c r="E8339" s="18" t="s">
        <v>1148</v>
      </c>
      <c r="F8339" s="69" t="s">
        <v>34</v>
      </c>
      <c r="G8339" s="3"/>
      <c r="H8339" s="3"/>
      <c r="I8339" s="10" t="str">
        <f t="shared" si="130"/>
        <v>09172</v>
      </c>
    </row>
    <row r="8340" spans="1:9">
      <c r="A8340" s="66"/>
      <c r="C8340" s="66">
        <v>9172</v>
      </c>
      <c r="D8340" s="2" t="s">
        <v>35</v>
      </c>
      <c r="E8340" s="19" t="s">
        <v>1150</v>
      </c>
      <c r="F8340" s="69" t="s">
        <v>36</v>
      </c>
      <c r="G8340" s="3">
        <v>2</v>
      </c>
      <c r="H8340" s="3"/>
      <c r="I8340" s="10" t="str">
        <f t="shared" si="130"/>
        <v>09172</v>
      </c>
    </row>
    <row r="8341" spans="1:9">
      <c r="A8341" s="66"/>
      <c r="C8341" s="66">
        <v>9172</v>
      </c>
      <c r="D8341" s="2" t="s">
        <v>37</v>
      </c>
      <c r="E8341" s="23" t="s">
        <v>1149</v>
      </c>
      <c r="F8341" s="69" t="s">
        <v>38</v>
      </c>
      <c r="G8341" s="3"/>
      <c r="H8341" s="3"/>
      <c r="I8341" s="10" t="str">
        <f t="shared" si="130"/>
        <v>09172</v>
      </c>
    </row>
    <row r="8342" spans="1:9">
      <c r="A8342" s="66"/>
      <c r="C8342" s="66">
        <v>9172</v>
      </c>
      <c r="D8342" s="2" t="s">
        <v>39</v>
      </c>
      <c r="E8342" s="23" t="s">
        <v>1149</v>
      </c>
      <c r="F8342" s="69" t="s">
        <v>40</v>
      </c>
      <c r="G8342" s="3">
        <v>2</v>
      </c>
      <c r="H8342" s="3"/>
      <c r="I8342" s="10" t="str">
        <f t="shared" si="130"/>
        <v>09172</v>
      </c>
    </row>
    <row r="8343" spans="1:9">
      <c r="A8343" s="66"/>
      <c r="C8343" s="66">
        <v>9172</v>
      </c>
      <c r="D8343" s="2" t="s">
        <v>41</v>
      </c>
      <c r="E8343" s="16" t="s">
        <v>1146</v>
      </c>
      <c r="F8343" s="69" t="s">
        <v>42</v>
      </c>
      <c r="G8343" s="3"/>
      <c r="H8343" s="3"/>
      <c r="I8343" s="10" t="str">
        <f t="shared" si="130"/>
        <v>09172</v>
      </c>
    </row>
    <row r="8344" spans="1:9">
      <c r="A8344" s="66"/>
      <c r="C8344" s="66">
        <v>9172</v>
      </c>
      <c r="D8344" s="2" t="s">
        <v>43</v>
      </c>
      <c r="E8344" s="16" t="s">
        <v>1146</v>
      </c>
      <c r="F8344" s="69" t="s">
        <v>44</v>
      </c>
      <c r="G8344" s="3">
        <v>1</v>
      </c>
      <c r="H8344" s="3"/>
      <c r="I8344" s="10" t="str">
        <f t="shared" si="130"/>
        <v>09172</v>
      </c>
    </row>
    <row r="8345" spans="1:9">
      <c r="A8345" s="66"/>
      <c r="C8345" s="66">
        <v>9172</v>
      </c>
      <c r="D8345" s="2" t="s">
        <v>45</v>
      </c>
      <c r="E8345" s="16" t="s">
        <v>1146</v>
      </c>
      <c r="F8345" s="69" t="s">
        <v>46</v>
      </c>
      <c r="G8345" s="3"/>
      <c r="H8345" s="3"/>
      <c r="I8345" s="10" t="str">
        <f t="shared" si="130"/>
        <v>09172</v>
      </c>
    </row>
    <row r="8346" spans="1:9">
      <c r="A8346" s="66"/>
      <c r="C8346" s="66">
        <v>9172</v>
      </c>
      <c r="D8346" s="2" t="s">
        <v>47</v>
      </c>
      <c r="E8346" s="16" t="s">
        <v>1146</v>
      </c>
      <c r="F8346" s="69" t="s">
        <v>48</v>
      </c>
      <c r="G8346" s="3">
        <v>4</v>
      </c>
      <c r="H8346" s="3">
        <v>491</v>
      </c>
      <c r="I8346" s="10" t="str">
        <f t="shared" si="130"/>
        <v>09172</v>
      </c>
    </row>
    <row r="8347" spans="1:9">
      <c r="A8347" s="66"/>
      <c r="C8347" s="66">
        <v>9172</v>
      </c>
      <c r="D8347" s="2" t="s">
        <v>49</v>
      </c>
      <c r="E8347" s="14" t="s">
        <v>1144</v>
      </c>
      <c r="F8347" s="69" t="s">
        <v>50</v>
      </c>
      <c r="G8347" s="3">
        <v>7</v>
      </c>
      <c r="H8347" s="3">
        <v>128</v>
      </c>
      <c r="I8347" s="10" t="str">
        <f t="shared" si="130"/>
        <v>09172</v>
      </c>
    </row>
    <row r="8348" spans="1:9">
      <c r="A8348" s="66"/>
      <c r="C8348" s="66">
        <v>9172</v>
      </c>
      <c r="D8348" s="2" t="s">
        <v>51</v>
      </c>
      <c r="E8348" s="15" t="s">
        <v>1145</v>
      </c>
      <c r="F8348" s="69" t="s">
        <v>52</v>
      </c>
      <c r="G8348" s="3">
        <v>1</v>
      </c>
      <c r="H8348" s="3"/>
      <c r="I8348" s="10" t="str">
        <f t="shared" si="130"/>
        <v>09172</v>
      </c>
    </row>
    <row r="8349" spans="1:9">
      <c r="A8349" s="66"/>
      <c r="C8349" s="66">
        <v>9172</v>
      </c>
      <c r="D8349" s="2" t="s">
        <v>53</v>
      </c>
      <c r="E8349" s="15" t="s">
        <v>1145</v>
      </c>
      <c r="F8349" s="69" t="s">
        <v>54</v>
      </c>
      <c r="G8349" s="3">
        <v>5</v>
      </c>
      <c r="H8349" s="3">
        <v>345</v>
      </c>
      <c r="I8349" s="10" t="str">
        <f t="shared" si="130"/>
        <v>09172</v>
      </c>
    </row>
    <row r="8350" spans="1:9">
      <c r="A8350" s="66"/>
      <c r="C8350" s="66">
        <v>9172</v>
      </c>
      <c r="D8350" s="2" t="s">
        <v>55</v>
      </c>
      <c r="E8350" s="21" t="s">
        <v>1152</v>
      </c>
      <c r="F8350" s="69" t="s">
        <v>56</v>
      </c>
      <c r="G8350" s="3">
        <v>5</v>
      </c>
      <c r="H8350" s="3">
        <v>287</v>
      </c>
      <c r="I8350" s="10" t="str">
        <f t="shared" si="130"/>
        <v>09172</v>
      </c>
    </row>
    <row r="8351" spans="1:9">
      <c r="A8351" s="66"/>
      <c r="C8351" s="66">
        <v>9172</v>
      </c>
      <c r="D8351" s="2" t="s">
        <v>57</v>
      </c>
      <c r="E8351" s="21" t="s">
        <v>1152</v>
      </c>
      <c r="F8351" s="69" t="s">
        <v>58</v>
      </c>
      <c r="G8351" s="3">
        <v>1</v>
      </c>
      <c r="H8351" s="3"/>
      <c r="I8351" s="10" t="str">
        <f t="shared" si="130"/>
        <v>09172</v>
      </c>
    </row>
    <row r="8352" spans="1:9">
      <c r="A8352" s="66"/>
      <c r="C8352" s="66">
        <v>9172</v>
      </c>
      <c r="D8352" s="2" t="s">
        <v>59</v>
      </c>
      <c r="E8352" s="21" t="s">
        <v>1152</v>
      </c>
      <c r="F8352" s="69" t="s">
        <v>60</v>
      </c>
      <c r="G8352" s="3">
        <v>9</v>
      </c>
      <c r="H8352" s="3">
        <v>1988</v>
      </c>
      <c r="I8352" s="10" t="str">
        <f t="shared" si="130"/>
        <v>09172</v>
      </c>
    </row>
    <row r="8353" spans="1:9">
      <c r="A8353" s="66"/>
      <c r="C8353" s="66">
        <v>9172</v>
      </c>
      <c r="D8353" s="2" t="s">
        <v>61</v>
      </c>
      <c r="E8353" s="20" t="s">
        <v>1151</v>
      </c>
      <c r="F8353" s="69" t="s">
        <v>62</v>
      </c>
      <c r="G8353" s="3"/>
      <c r="H8353" s="3"/>
      <c r="I8353" s="10" t="str">
        <f t="shared" si="130"/>
        <v>09172</v>
      </c>
    </row>
    <row r="8354" spans="1:9">
      <c r="A8354" s="66"/>
      <c r="C8354" s="66">
        <v>9172</v>
      </c>
      <c r="D8354" s="2" t="s">
        <v>63</v>
      </c>
      <c r="E8354" s="20" t="s">
        <v>1151</v>
      </c>
      <c r="F8354" s="69" t="s">
        <v>64</v>
      </c>
      <c r="G8354" s="3"/>
      <c r="H8354" s="3"/>
      <c r="I8354" s="10" t="str">
        <f t="shared" si="130"/>
        <v>09172</v>
      </c>
    </row>
    <row r="8355" spans="1:9">
      <c r="A8355" s="66"/>
      <c r="C8355" s="66">
        <v>9172</v>
      </c>
      <c r="D8355" s="2" t="s">
        <v>65</v>
      </c>
      <c r="E8355" s="19" t="s">
        <v>1150</v>
      </c>
      <c r="F8355" s="69" t="s">
        <v>66</v>
      </c>
      <c r="G8355" s="3"/>
      <c r="H8355" s="3"/>
      <c r="I8355" s="10" t="str">
        <f t="shared" si="130"/>
        <v>09172</v>
      </c>
    </row>
    <row r="8356" spans="1:9">
      <c r="A8356" s="66"/>
      <c r="C8356" s="66">
        <v>9172</v>
      </c>
      <c r="D8356" s="2" t="s">
        <v>67</v>
      </c>
      <c r="E8356" s="22" t="s">
        <v>1153</v>
      </c>
      <c r="F8356" s="69" t="s">
        <v>68</v>
      </c>
      <c r="G8356" s="3">
        <v>1</v>
      </c>
      <c r="H8356" s="3"/>
      <c r="I8356" s="10" t="str">
        <f t="shared" si="130"/>
        <v>09172</v>
      </c>
    </row>
    <row r="8357" spans="1:9">
      <c r="A8357" s="66"/>
      <c r="C8357" s="66">
        <v>9172</v>
      </c>
      <c r="D8357" s="2" t="s">
        <v>69</v>
      </c>
      <c r="E8357" s="21" t="s">
        <v>1152</v>
      </c>
      <c r="F8357" s="69" t="s">
        <v>70</v>
      </c>
      <c r="G8357" s="3"/>
      <c r="H8357" s="3"/>
      <c r="I8357" s="10" t="str">
        <f t="shared" si="130"/>
        <v>09172</v>
      </c>
    </row>
    <row r="8358" spans="1:9">
      <c r="A8358" s="66"/>
      <c r="C8358" s="66">
        <v>9172</v>
      </c>
      <c r="E8358" s="71"/>
      <c r="F8358" s="69" t="s">
        <v>71</v>
      </c>
      <c r="G8358" s="3">
        <v>58</v>
      </c>
      <c r="H8358" s="3">
        <v>6152</v>
      </c>
      <c r="I8358" s="10" t="str">
        <f t="shared" si="130"/>
        <v>09172</v>
      </c>
    </row>
    <row r="8359" spans="1:9">
      <c r="A8359" s="65" t="s">
        <v>591</v>
      </c>
      <c r="B8359" s="2" t="s">
        <v>592</v>
      </c>
      <c r="C8359" s="65">
        <v>9173</v>
      </c>
      <c r="D8359" s="2" t="s">
        <v>9</v>
      </c>
      <c r="E8359" s="14" t="s">
        <v>1144</v>
      </c>
      <c r="F8359" s="69" t="s">
        <v>10</v>
      </c>
      <c r="G8359" s="3">
        <v>2</v>
      </c>
      <c r="H8359" s="3"/>
      <c r="I8359" s="10" t="str">
        <f t="shared" si="130"/>
        <v>09173</v>
      </c>
    </row>
    <row r="8360" spans="1:9">
      <c r="A8360" s="66"/>
      <c r="C8360" s="66">
        <v>9173</v>
      </c>
      <c r="D8360" s="2" t="s">
        <v>11</v>
      </c>
      <c r="E8360" s="14" t="s">
        <v>1144</v>
      </c>
      <c r="F8360" s="69" t="s">
        <v>12</v>
      </c>
      <c r="G8360" s="3"/>
      <c r="H8360" s="3"/>
      <c r="I8360" s="10" t="str">
        <f t="shared" si="130"/>
        <v>09173</v>
      </c>
    </row>
    <row r="8361" spans="1:9">
      <c r="A8361" s="66"/>
      <c r="C8361" s="66">
        <v>9173</v>
      </c>
      <c r="D8361" s="2" t="s">
        <v>13</v>
      </c>
      <c r="E8361" s="14" t="s">
        <v>1144</v>
      </c>
      <c r="F8361" s="69" t="s">
        <v>14</v>
      </c>
      <c r="G8361" s="3"/>
      <c r="H8361" s="3"/>
      <c r="I8361" s="10" t="str">
        <f t="shared" si="130"/>
        <v>09173</v>
      </c>
    </row>
    <row r="8362" spans="1:9">
      <c r="A8362" s="66"/>
      <c r="C8362" s="66">
        <v>9173</v>
      </c>
      <c r="D8362" s="2" t="s">
        <v>15</v>
      </c>
      <c r="E8362" s="15" t="s">
        <v>1145</v>
      </c>
      <c r="F8362" s="69" t="s">
        <v>16</v>
      </c>
      <c r="G8362" s="3"/>
      <c r="H8362" s="3"/>
      <c r="I8362" s="10" t="str">
        <f t="shared" si="130"/>
        <v>09173</v>
      </c>
    </row>
    <row r="8363" spans="1:9">
      <c r="A8363" s="66"/>
      <c r="C8363" s="66">
        <v>9173</v>
      </c>
      <c r="D8363" s="2" t="s">
        <v>17</v>
      </c>
      <c r="E8363" s="14" t="s">
        <v>1144</v>
      </c>
      <c r="F8363" s="69" t="s">
        <v>18</v>
      </c>
      <c r="G8363" s="3">
        <v>2</v>
      </c>
      <c r="H8363" s="3"/>
      <c r="I8363" s="10" t="str">
        <f t="shared" si="130"/>
        <v>09173</v>
      </c>
    </row>
    <row r="8364" spans="1:9">
      <c r="A8364" s="66"/>
      <c r="C8364" s="66">
        <v>9173</v>
      </c>
      <c r="D8364" s="2" t="s">
        <v>19</v>
      </c>
      <c r="E8364" s="14" t="s">
        <v>1144</v>
      </c>
      <c r="F8364" s="69" t="s">
        <v>20</v>
      </c>
      <c r="G8364" s="3"/>
      <c r="H8364" s="3"/>
      <c r="I8364" s="10" t="str">
        <f t="shared" si="130"/>
        <v>09173</v>
      </c>
    </row>
    <row r="8365" spans="1:9">
      <c r="A8365" s="66"/>
      <c r="C8365" s="66">
        <v>9173</v>
      </c>
      <c r="D8365" s="2" t="s">
        <v>21</v>
      </c>
      <c r="E8365" s="4"/>
      <c r="F8365" s="69" t="s">
        <v>22</v>
      </c>
      <c r="G8365" s="3">
        <v>80</v>
      </c>
      <c r="H8365" s="3"/>
      <c r="I8365" s="10" t="str">
        <f t="shared" si="130"/>
        <v>09173</v>
      </c>
    </row>
    <row r="8366" spans="1:9">
      <c r="A8366" s="66"/>
      <c r="C8366" s="66">
        <v>9173</v>
      </c>
      <c r="D8366" s="2" t="s">
        <v>23</v>
      </c>
      <c r="E8366" s="17" t="s">
        <v>1147</v>
      </c>
      <c r="F8366" s="69" t="s">
        <v>24</v>
      </c>
      <c r="G8366" s="3">
        <v>13</v>
      </c>
      <c r="H8366" s="3">
        <v>1005</v>
      </c>
      <c r="I8366" s="10" t="str">
        <f t="shared" si="130"/>
        <v>09173</v>
      </c>
    </row>
    <row r="8367" spans="1:9">
      <c r="A8367" s="66"/>
      <c r="C8367" s="66">
        <v>9173</v>
      </c>
      <c r="D8367" s="2" t="s">
        <v>25</v>
      </c>
      <c r="E8367" s="17" t="s">
        <v>1147</v>
      </c>
      <c r="F8367" s="69" t="s">
        <v>26</v>
      </c>
      <c r="G8367" s="3"/>
      <c r="H8367" s="3"/>
      <c r="I8367" s="10" t="str">
        <f t="shared" si="130"/>
        <v>09173</v>
      </c>
    </row>
    <row r="8368" spans="1:9">
      <c r="A8368" s="66"/>
      <c r="C8368" s="66">
        <v>9173</v>
      </c>
      <c r="D8368" s="2" t="s">
        <v>27</v>
      </c>
      <c r="E8368" s="17" t="s">
        <v>1147</v>
      </c>
      <c r="F8368" s="69" t="s">
        <v>28</v>
      </c>
      <c r="G8368" s="3"/>
      <c r="H8368" s="3"/>
      <c r="I8368" s="10" t="str">
        <f t="shared" si="130"/>
        <v>09173</v>
      </c>
    </row>
    <row r="8369" spans="1:9">
      <c r="A8369" s="66"/>
      <c r="C8369" s="66">
        <v>9173</v>
      </c>
      <c r="D8369" s="2" t="s">
        <v>29</v>
      </c>
      <c r="E8369" s="18" t="s">
        <v>1148</v>
      </c>
      <c r="F8369" s="69" t="s">
        <v>30</v>
      </c>
      <c r="G8369" s="3">
        <v>1</v>
      </c>
      <c r="H8369" s="3"/>
      <c r="I8369" s="10" t="str">
        <f t="shared" si="130"/>
        <v>09173</v>
      </c>
    </row>
    <row r="8370" spans="1:9">
      <c r="A8370" s="66"/>
      <c r="C8370" s="66">
        <v>9173</v>
      </c>
      <c r="D8370" s="2" t="s">
        <v>31</v>
      </c>
      <c r="E8370" s="18" t="s">
        <v>1148</v>
      </c>
      <c r="F8370" s="69" t="s">
        <v>32</v>
      </c>
      <c r="G8370" s="3"/>
      <c r="H8370" s="3"/>
      <c r="I8370" s="10" t="str">
        <f t="shared" si="130"/>
        <v>09173</v>
      </c>
    </row>
    <row r="8371" spans="1:9">
      <c r="A8371" s="66"/>
      <c r="C8371" s="66">
        <v>9173</v>
      </c>
      <c r="D8371" s="2" t="s">
        <v>33</v>
      </c>
      <c r="E8371" s="18" t="s">
        <v>1148</v>
      </c>
      <c r="F8371" s="69" t="s">
        <v>34</v>
      </c>
      <c r="G8371" s="3"/>
      <c r="H8371" s="3"/>
      <c r="I8371" s="10" t="str">
        <f t="shared" si="130"/>
        <v>09173</v>
      </c>
    </row>
    <row r="8372" spans="1:9">
      <c r="A8372" s="66"/>
      <c r="C8372" s="66">
        <v>9173</v>
      </c>
      <c r="D8372" s="2" t="s">
        <v>35</v>
      </c>
      <c r="E8372" s="19" t="s">
        <v>1150</v>
      </c>
      <c r="F8372" s="69" t="s">
        <v>36</v>
      </c>
      <c r="G8372" s="3">
        <v>2</v>
      </c>
      <c r="H8372" s="3"/>
      <c r="I8372" s="10" t="str">
        <f t="shared" si="130"/>
        <v>09173</v>
      </c>
    </row>
    <row r="8373" spans="1:9">
      <c r="A8373" s="66"/>
      <c r="C8373" s="66">
        <v>9173</v>
      </c>
      <c r="D8373" s="2" t="s">
        <v>37</v>
      </c>
      <c r="E8373" s="23" t="s">
        <v>1149</v>
      </c>
      <c r="F8373" s="69" t="s">
        <v>38</v>
      </c>
      <c r="G8373" s="3">
        <v>1</v>
      </c>
      <c r="H8373" s="3"/>
      <c r="I8373" s="10" t="str">
        <f t="shared" si="130"/>
        <v>09173</v>
      </c>
    </row>
    <row r="8374" spans="1:9">
      <c r="A8374" s="66"/>
      <c r="C8374" s="66">
        <v>9173</v>
      </c>
      <c r="D8374" s="2" t="s">
        <v>39</v>
      </c>
      <c r="E8374" s="23" t="s">
        <v>1149</v>
      </c>
      <c r="F8374" s="69" t="s">
        <v>40</v>
      </c>
      <c r="G8374" s="3">
        <v>1</v>
      </c>
      <c r="H8374" s="3"/>
      <c r="I8374" s="10" t="str">
        <f t="shared" si="130"/>
        <v>09173</v>
      </c>
    </row>
    <row r="8375" spans="1:9">
      <c r="A8375" s="66"/>
      <c r="C8375" s="66">
        <v>9173</v>
      </c>
      <c r="D8375" s="2" t="s">
        <v>41</v>
      </c>
      <c r="E8375" s="16" t="s">
        <v>1146</v>
      </c>
      <c r="F8375" s="69" t="s">
        <v>42</v>
      </c>
      <c r="G8375" s="3"/>
      <c r="H8375" s="3"/>
      <c r="I8375" s="10" t="str">
        <f t="shared" si="130"/>
        <v>09173</v>
      </c>
    </row>
    <row r="8376" spans="1:9">
      <c r="A8376" s="66"/>
      <c r="C8376" s="66">
        <v>9173</v>
      </c>
      <c r="D8376" s="2" t="s">
        <v>43</v>
      </c>
      <c r="E8376" s="16" t="s">
        <v>1146</v>
      </c>
      <c r="F8376" s="69" t="s">
        <v>44</v>
      </c>
      <c r="G8376" s="3">
        <v>6</v>
      </c>
      <c r="H8376" s="3">
        <v>885</v>
      </c>
      <c r="I8376" s="10" t="str">
        <f t="shared" si="130"/>
        <v>09173</v>
      </c>
    </row>
    <row r="8377" spans="1:9">
      <c r="A8377" s="66"/>
      <c r="C8377" s="66">
        <v>9173</v>
      </c>
      <c r="D8377" s="2" t="s">
        <v>45</v>
      </c>
      <c r="E8377" s="16" t="s">
        <v>1146</v>
      </c>
      <c r="F8377" s="69" t="s">
        <v>46</v>
      </c>
      <c r="G8377" s="3">
        <v>3</v>
      </c>
      <c r="H8377" s="3">
        <v>686</v>
      </c>
      <c r="I8377" s="10" t="str">
        <f t="shared" si="130"/>
        <v>09173</v>
      </c>
    </row>
    <row r="8378" spans="1:9">
      <c r="A8378" s="66"/>
      <c r="C8378" s="66">
        <v>9173</v>
      </c>
      <c r="D8378" s="2" t="s">
        <v>47</v>
      </c>
      <c r="E8378" s="16" t="s">
        <v>1146</v>
      </c>
      <c r="F8378" s="69" t="s">
        <v>48</v>
      </c>
      <c r="G8378" s="3">
        <v>6</v>
      </c>
      <c r="H8378" s="3">
        <v>263</v>
      </c>
      <c r="I8378" s="10" t="str">
        <f t="shared" si="130"/>
        <v>09173</v>
      </c>
    </row>
    <row r="8379" spans="1:9">
      <c r="A8379" s="66"/>
      <c r="C8379" s="66">
        <v>9173</v>
      </c>
      <c r="D8379" s="2" t="s">
        <v>49</v>
      </c>
      <c r="E8379" s="14" t="s">
        <v>1144</v>
      </c>
      <c r="F8379" s="69" t="s">
        <v>50</v>
      </c>
      <c r="G8379" s="3">
        <v>5</v>
      </c>
      <c r="H8379" s="3">
        <v>81</v>
      </c>
      <c r="I8379" s="10" t="str">
        <f t="shared" si="130"/>
        <v>09173</v>
      </c>
    </row>
    <row r="8380" spans="1:9">
      <c r="A8380" s="66"/>
      <c r="C8380" s="66">
        <v>9173</v>
      </c>
      <c r="D8380" s="2" t="s">
        <v>51</v>
      </c>
      <c r="E8380" s="15" t="s">
        <v>1145</v>
      </c>
      <c r="F8380" s="69" t="s">
        <v>52</v>
      </c>
      <c r="G8380" s="3">
        <v>1</v>
      </c>
      <c r="H8380" s="3"/>
      <c r="I8380" s="10" t="str">
        <f t="shared" si="130"/>
        <v>09173</v>
      </c>
    </row>
    <row r="8381" spans="1:9">
      <c r="A8381" s="66"/>
      <c r="C8381" s="66">
        <v>9173</v>
      </c>
      <c r="D8381" s="2" t="s">
        <v>53</v>
      </c>
      <c r="E8381" s="15" t="s">
        <v>1145</v>
      </c>
      <c r="F8381" s="69" t="s">
        <v>54</v>
      </c>
      <c r="G8381" s="3">
        <v>6</v>
      </c>
      <c r="H8381" s="3">
        <v>243</v>
      </c>
      <c r="I8381" s="10" t="str">
        <f t="shared" si="130"/>
        <v>09173</v>
      </c>
    </row>
    <row r="8382" spans="1:9">
      <c r="A8382" s="66"/>
      <c r="C8382" s="66">
        <v>9173</v>
      </c>
      <c r="D8382" s="2" t="s">
        <v>55</v>
      </c>
      <c r="E8382" s="21" t="s">
        <v>1152</v>
      </c>
      <c r="F8382" s="69" t="s">
        <v>56</v>
      </c>
      <c r="G8382" s="3">
        <v>8</v>
      </c>
      <c r="H8382" s="3">
        <v>669</v>
      </c>
      <c r="I8382" s="10" t="str">
        <f t="shared" si="130"/>
        <v>09173</v>
      </c>
    </row>
    <row r="8383" spans="1:9">
      <c r="A8383" s="66"/>
      <c r="C8383" s="66">
        <v>9173</v>
      </c>
      <c r="D8383" s="2" t="s">
        <v>57</v>
      </c>
      <c r="E8383" s="21" t="s">
        <v>1152</v>
      </c>
      <c r="F8383" s="69" t="s">
        <v>58</v>
      </c>
      <c r="G8383" s="3">
        <v>2</v>
      </c>
      <c r="H8383" s="3"/>
      <c r="I8383" s="10" t="str">
        <f t="shared" si="130"/>
        <v>09173</v>
      </c>
    </row>
    <row r="8384" spans="1:9">
      <c r="A8384" s="66"/>
      <c r="C8384" s="66">
        <v>9173</v>
      </c>
      <c r="D8384" s="2" t="s">
        <v>59</v>
      </c>
      <c r="E8384" s="21" t="s">
        <v>1152</v>
      </c>
      <c r="F8384" s="69" t="s">
        <v>60</v>
      </c>
      <c r="G8384" s="3">
        <v>16</v>
      </c>
      <c r="H8384" s="3">
        <v>3515</v>
      </c>
      <c r="I8384" s="10" t="str">
        <f t="shared" si="130"/>
        <v>09173</v>
      </c>
    </row>
    <row r="8385" spans="1:9">
      <c r="A8385" s="66"/>
      <c r="C8385" s="66">
        <v>9173</v>
      </c>
      <c r="D8385" s="2" t="s">
        <v>61</v>
      </c>
      <c r="E8385" s="20" t="s">
        <v>1151</v>
      </c>
      <c r="F8385" s="69" t="s">
        <v>62</v>
      </c>
      <c r="G8385" s="3">
        <v>1</v>
      </c>
      <c r="H8385" s="3"/>
      <c r="I8385" s="10" t="str">
        <f t="shared" si="130"/>
        <v>09173</v>
      </c>
    </row>
    <row r="8386" spans="1:9">
      <c r="A8386" s="66"/>
      <c r="C8386" s="66">
        <v>9173</v>
      </c>
      <c r="D8386" s="2" t="s">
        <v>63</v>
      </c>
      <c r="E8386" s="20" t="s">
        <v>1151</v>
      </c>
      <c r="F8386" s="69" t="s">
        <v>64</v>
      </c>
      <c r="G8386" s="3">
        <v>1</v>
      </c>
      <c r="H8386" s="3"/>
      <c r="I8386" s="10" t="str">
        <f t="shared" si="130"/>
        <v>09173</v>
      </c>
    </row>
    <row r="8387" spans="1:9">
      <c r="A8387" s="66"/>
      <c r="C8387" s="66">
        <v>9173</v>
      </c>
      <c r="D8387" s="2" t="s">
        <v>65</v>
      </c>
      <c r="E8387" s="19" t="s">
        <v>1150</v>
      </c>
      <c r="F8387" s="69" t="s">
        <v>66</v>
      </c>
      <c r="G8387" s="3">
        <v>1</v>
      </c>
      <c r="H8387" s="3"/>
      <c r="I8387" s="10" t="str">
        <f t="shared" si="130"/>
        <v>09173</v>
      </c>
    </row>
    <row r="8388" spans="1:9">
      <c r="A8388" s="66"/>
      <c r="C8388" s="66">
        <v>9173</v>
      </c>
      <c r="D8388" s="2" t="s">
        <v>67</v>
      </c>
      <c r="E8388" s="22" t="s">
        <v>1153</v>
      </c>
      <c r="F8388" s="69" t="s">
        <v>68</v>
      </c>
      <c r="G8388" s="3">
        <v>5</v>
      </c>
      <c r="H8388" s="3">
        <v>211</v>
      </c>
      <c r="I8388" s="10" t="str">
        <f t="shared" si="130"/>
        <v>09173</v>
      </c>
    </row>
    <row r="8389" spans="1:9">
      <c r="A8389" s="66"/>
      <c r="C8389" s="66">
        <v>9173</v>
      </c>
      <c r="D8389" s="2" t="s">
        <v>69</v>
      </c>
      <c r="E8389" s="21" t="s">
        <v>1152</v>
      </c>
      <c r="F8389" s="69" t="s">
        <v>70</v>
      </c>
      <c r="G8389" s="3">
        <v>1</v>
      </c>
      <c r="H8389" s="3"/>
      <c r="I8389" s="10" t="str">
        <f t="shared" si="130"/>
        <v>09173</v>
      </c>
    </row>
    <row r="8390" spans="1:9">
      <c r="A8390" s="66"/>
      <c r="C8390" s="66">
        <v>9173</v>
      </c>
      <c r="E8390" s="71"/>
      <c r="F8390" s="69" t="s">
        <v>71</v>
      </c>
      <c r="G8390" s="3">
        <v>82</v>
      </c>
      <c r="H8390" s="3">
        <v>8143</v>
      </c>
      <c r="I8390" s="10" t="str">
        <f t="shared" si="130"/>
        <v>09173</v>
      </c>
    </row>
    <row r="8391" spans="1:9">
      <c r="A8391" s="65" t="s">
        <v>593</v>
      </c>
      <c r="B8391" s="2" t="s">
        <v>594</v>
      </c>
      <c r="C8391" s="65">
        <v>9174</v>
      </c>
      <c r="D8391" s="2" t="s">
        <v>9</v>
      </c>
      <c r="E8391" s="14" t="s">
        <v>1144</v>
      </c>
      <c r="F8391" s="69" t="s">
        <v>10</v>
      </c>
      <c r="G8391" s="3">
        <v>1</v>
      </c>
      <c r="H8391" s="3"/>
      <c r="I8391" s="10" t="str">
        <f t="shared" si="130"/>
        <v>09174</v>
      </c>
    </row>
    <row r="8392" spans="1:9">
      <c r="A8392" s="66"/>
      <c r="C8392" s="66">
        <v>9174</v>
      </c>
      <c r="D8392" s="2" t="s">
        <v>11</v>
      </c>
      <c r="E8392" s="14" t="s">
        <v>1144</v>
      </c>
      <c r="F8392" s="69" t="s">
        <v>12</v>
      </c>
      <c r="G8392" s="3"/>
      <c r="H8392" s="3"/>
      <c r="I8392" s="10" t="str">
        <f t="shared" si="130"/>
        <v>09174</v>
      </c>
    </row>
    <row r="8393" spans="1:9">
      <c r="A8393" s="66"/>
      <c r="C8393" s="66">
        <v>9174</v>
      </c>
      <c r="D8393" s="2" t="s">
        <v>13</v>
      </c>
      <c r="E8393" s="14" t="s">
        <v>1144</v>
      </c>
      <c r="F8393" s="69" t="s">
        <v>14</v>
      </c>
      <c r="G8393" s="3"/>
      <c r="H8393" s="3"/>
      <c r="I8393" s="10" t="str">
        <f t="shared" ref="I8393:I8456" si="131">IF(A8393="",I8392,A8393)</f>
        <v>09174</v>
      </c>
    </row>
    <row r="8394" spans="1:9">
      <c r="A8394" s="66"/>
      <c r="C8394" s="66">
        <v>9174</v>
      </c>
      <c r="D8394" s="2" t="s">
        <v>15</v>
      </c>
      <c r="E8394" s="15" t="s">
        <v>1145</v>
      </c>
      <c r="F8394" s="69" t="s">
        <v>16</v>
      </c>
      <c r="G8394" s="3"/>
      <c r="H8394" s="3"/>
      <c r="I8394" s="10" t="str">
        <f t="shared" si="131"/>
        <v>09174</v>
      </c>
    </row>
    <row r="8395" spans="1:9">
      <c r="A8395" s="66"/>
      <c r="C8395" s="66">
        <v>9174</v>
      </c>
      <c r="D8395" s="2" t="s">
        <v>17</v>
      </c>
      <c r="E8395" s="14" t="s">
        <v>1144</v>
      </c>
      <c r="F8395" s="69" t="s">
        <v>18</v>
      </c>
      <c r="G8395" s="3">
        <v>1</v>
      </c>
      <c r="H8395" s="3"/>
      <c r="I8395" s="10" t="str">
        <f t="shared" si="131"/>
        <v>09174</v>
      </c>
    </row>
    <row r="8396" spans="1:9">
      <c r="A8396" s="66"/>
      <c r="C8396" s="66">
        <v>9174</v>
      </c>
      <c r="D8396" s="2" t="s">
        <v>19</v>
      </c>
      <c r="E8396" s="14" t="s">
        <v>1144</v>
      </c>
      <c r="F8396" s="69" t="s">
        <v>20</v>
      </c>
      <c r="G8396" s="3"/>
      <c r="H8396" s="3"/>
      <c r="I8396" s="10" t="str">
        <f t="shared" si="131"/>
        <v>09174</v>
      </c>
    </row>
    <row r="8397" spans="1:9">
      <c r="A8397" s="66"/>
      <c r="C8397" s="66">
        <v>9174</v>
      </c>
      <c r="D8397" s="2" t="s">
        <v>21</v>
      </c>
      <c r="E8397" s="4"/>
      <c r="F8397" s="69" t="s">
        <v>22</v>
      </c>
      <c r="G8397" s="3">
        <v>60</v>
      </c>
      <c r="H8397" s="3"/>
      <c r="I8397" s="10" t="str">
        <f t="shared" si="131"/>
        <v>09174</v>
      </c>
    </row>
    <row r="8398" spans="1:9">
      <c r="A8398" s="66"/>
      <c r="C8398" s="66">
        <v>9174</v>
      </c>
      <c r="D8398" s="2" t="s">
        <v>23</v>
      </c>
      <c r="E8398" s="17" t="s">
        <v>1147</v>
      </c>
      <c r="F8398" s="69" t="s">
        <v>24</v>
      </c>
      <c r="G8398" s="3">
        <v>10</v>
      </c>
      <c r="H8398" s="3">
        <v>790</v>
      </c>
      <c r="I8398" s="10" t="str">
        <f t="shared" si="131"/>
        <v>09174</v>
      </c>
    </row>
    <row r="8399" spans="1:9">
      <c r="A8399" s="66"/>
      <c r="C8399" s="66">
        <v>9174</v>
      </c>
      <c r="D8399" s="2" t="s">
        <v>25</v>
      </c>
      <c r="E8399" s="17" t="s">
        <v>1147</v>
      </c>
      <c r="F8399" s="69" t="s">
        <v>26</v>
      </c>
      <c r="G8399" s="3">
        <v>1</v>
      </c>
      <c r="H8399" s="3"/>
      <c r="I8399" s="10" t="str">
        <f t="shared" si="131"/>
        <v>09174</v>
      </c>
    </row>
    <row r="8400" spans="1:9">
      <c r="A8400" s="66"/>
      <c r="C8400" s="66">
        <v>9174</v>
      </c>
      <c r="D8400" s="2" t="s">
        <v>27</v>
      </c>
      <c r="E8400" s="17" t="s">
        <v>1147</v>
      </c>
      <c r="F8400" s="69" t="s">
        <v>28</v>
      </c>
      <c r="G8400" s="3"/>
      <c r="H8400" s="3"/>
      <c r="I8400" s="10" t="str">
        <f t="shared" si="131"/>
        <v>09174</v>
      </c>
    </row>
    <row r="8401" spans="1:9">
      <c r="A8401" s="66"/>
      <c r="C8401" s="66">
        <v>9174</v>
      </c>
      <c r="D8401" s="2" t="s">
        <v>29</v>
      </c>
      <c r="E8401" s="18" t="s">
        <v>1148</v>
      </c>
      <c r="F8401" s="69" t="s">
        <v>30</v>
      </c>
      <c r="G8401" s="3"/>
      <c r="H8401" s="3"/>
      <c r="I8401" s="10" t="str">
        <f t="shared" si="131"/>
        <v>09174</v>
      </c>
    </row>
    <row r="8402" spans="1:9">
      <c r="A8402" s="66"/>
      <c r="C8402" s="66">
        <v>9174</v>
      </c>
      <c r="D8402" s="2" t="s">
        <v>31</v>
      </c>
      <c r="E8402" s="18" t="s">
        <v>1148</v>
      </c>
      <c r="F8402" s="69" t="s">
        <v>32</v>
      </c>
      <c r="G8402" s="3"/>
      <c r="H8402" s="3"/>
      <c r="I8402" s="10" t="str">
        <f t="shared" si="131"/>
        <v>09174</v>
      </c>
    </row>
    <row r="8403" spans="1:9">
      <c r="A8403" s="66"/>
      <c r="C8403" s="66">
        <v>9174</v>
      </c>
      <c r="D8403" s="2" t="s">
        <v>33</v>
      </c>
      <c r="E8403" s="18" t="s">
        <v>1148</v>
      </c>
      <c r="F8403" s="69" t="s">
        <v>34</v>
      </c>
      <c r="G8403" s="3">
        <v>1</v>
      </c>
      <c r="H8403" s="3"/>
      <c r="I8403" s="10" t="str">
        <f t="shared" si="131"/>
        <v>09174</v>
      </c>
    </row>
    <row r="8404" spans="1:9">
      <c r="A8404" s="66"/>
      <c r="C8404" s="66">
        <v>9174</v>
      </c>
      <c r="D8404" s="2" t="s">
        <v>35</v>
      </c>
      <c r="E8404" s="19" t="s">
        <v>1150</v>
      </c>
      <c r="F8404" s="69" t="s">
        <v>36</v>
      </c>
      <c r="G8404" s="3"/>
      <c r="H8404" s="3"/>
      <c r="I8404" s="10" t="str">
        <f t="shared" si="131"/>
        <v>09174</v>
      </c>
    </row>
    <row r="8405" spans="1:9">
      <c r="A8405" s="66"/>
      <c r="C8405" s="66">
        <v>9174</v>
      </c>
      <c r="D8405" s="2" t="s">
        <v>37</v>
      </c>
      <c r="E8405" s="23" t="s">
        <v>1149</v>
      </c>
      <c r="F8405" s="69" t="s">
        <v>38</v>
      </c>
      <c r="G8405" s="3"/>
      <c r="H8405" s="3"/>
      <c r="I8405" s="10" t="str">
        <f t="shared" si="131"/>
        <v>09174</v>
      </c>
    </row>
    <row r="8406" spans="1:9">
      <c r="A8406" s="66"/>
      <c r="C8406" s="66">
        <v>9174</v>
      </c>
      <c r="D8406" s="2" t="s">
        <v>39</v>
      </c>
      <c r="E8406" s="23" t="s">
        <v>1149</v>
      </c>
      <c r="F8406" s="69" t="s">
        <v>40</v>
      </c>
      <c r="G8406" s="3">
        <v>2</v>
      </c>
      <c r="H8406" s="3"/>
      <c r="I8406" s="10" t="str">
        <f t="shared" si="131"/>
        <v>09174</v>
      </c>
    </row>
    <row r="8407" spans="1:9">
      <c r="A8407" s="66"/>
      <c r="C8407" s="66">
        <v>9174</v>
      </c>
      <c r="D8407" s="2" t="s">
        <v>41</v>
      </c>
      <c r="E8407" s="16" t="s">
        <v>1146</v>
      </c>
      <c r="F8407" s="69" t="s">
        <v>42</v>
      </c>
      <c r="G8407" s="3"/>
      <c r="H8407" s="3"/>
      <c r="I8407" s="10" t="str">
        <f t="shared" si="131"/>
        <v>09174</v>
      </c>
    </row>
    <row r="8408" spans="1:9">
      <c r="A8408" s="66"/>
      <c r="C8408" s="66">
        <v>9174</v>
      </c>
      <c r="D8408" s="2" t="s">
        <v>43</v>
      </c>
      <c r="E8408" s="16" t="s">
        <v>1146</v>
      </c>
      <c r="F8408" s="69" t="s">
        <v>44</v>
      </c>
      <c r="G8408" s="3">
        <v>3</v>
      </c>
      <c r="H8408" s="3"/>
      <c r="I8408" s="10" t="str">
        <f t="shared" si="131"/>
        <v>09174</v>
      </c>
    </row>
    <row r="8409" spans="1:9">
      <c r="A8409" s="66"/>
      <c r="C8409" s="66">
        <v>9174</v>
      </c>
      <c r="D8409" s="2" t="s">
        <v>45</v>
      </c>
      <c r="E8409" s="16" t="s">
        <v>1146</v>
      </c>
      <c r="F8409" s="69" t="s">
        <v>46</v>
      </c>
      <c r="G8409" s="3"/>
      <c r="H8409" s="3"/>
      <c r="I8409" s="10" t="str">
        <f t="shared" si="131"/>
        <v>09174</v>
      </c>
    </row>
    <row r="8410" spans="1:9">
      <c r="A8410" s="66"/>
      <c r="C8410" s="66">
        <v>9174</v>
      </c>
      <c r="D8410" s="2" t="s">
        <v>47</v>
      </c>
      <c r="E8410" s="16" t="s">
        <v>1146</v>
      </c>
      <c r="F8410" s="69" t="s">
        <v>48</v>
      </c>
      <c r="G8410" s="3">
        <v>6</v>
      </c>
      <c r="H8410" s="3">
        <v>498</v>
      </c>
      <c r="I8410" s="10" t="str">
        <f t="shared" si="131"/>
        <v>09174</v>
      </c>
    </row>
    <row r="8411" spans="1:9">
      <c r="A8411" s="66"/>
      <c r="C8411" s="66">
        <v>9174</v>
      </c>
      <c r="D8411" s="2" t="s">
        <v>49</v>
      </c>
      <c r="E8411" s="14" t="s">
        <v>1144</v>
      </c>
      <c r="F8411" s="69" t="s">
        <v>50</v>
      </c>
      <c r="G8411" s="3">
        <v>2</v>
      </c>
      <c r="H8411" s="3"/>
      <c r="I8411" s="10" t="str">
        <f t="shared" si="131"/>
        <v>09174</v>
      </c>
    </row>
    <row r="8412" spans="1:9">
      <c r="A8412" s="66"/>
      <c r="C8412" s="66">
        <v>9174</v>
      </c>
      <c r="D8412" s="2" t="s">
        <v>51</v>
      </c>
      <c r="E8412" s="15" t="s">
        <v>1145</v>
      </c>
      <c r="F8412" s="69" t="s">
        <v>52</v>
      </c>
      <c r="G8412" s="3">
        <v>4</v>
      </c>
      <c r="H8412" s="3"/>
      <c r="I8412" s="10" t="str">
        <f t="shared" si="131"/>
        <v>09174</v>
      </c>
    </row>
    <row r="8413" spans="1:9">
      <c r="A8413" s="66"/>
      <c r="C8413" s="66">
        <v>9174</v>
      </c>
      <c r="D8413" s="2" t="s">
        <v>53</v>
      </c>
      <c r="E8413" s="15" t="s">
        <v>1145</v>
      </c>
      <c r="F8413" s="69" t="s">
        <v>54</v>
      </c>
      <c r="G8413" s="3">
        <v>9</v>
      </c>
      <c r="H8413" s="3">
        <v>546</v>
      </c>
      <c r="I8413" s="10" t="str">
        <f t="shared" si="131"/>
        <v>09174</v>
      </c>
    </row>
    <row r="8414" spans="1:9">
      <c r="A8414" s="66"/>
      <c r="C8414" s="66">
        <v>9174</v>
      </c>
      <c r="D8414" s="2" t="s">
        <v>55</v>
      </c>
      <c r="E8414" s="21" t="s">
        <v>1152</v>
      </c>
      <c r="F8414" s="69" t="s">
        <v>56</v>
      </c>
      <c r="G8414" s="3">
        <v>7</v>
      </c>
      <c r="H8414" s="3">
        <v>729</v>
      </c>
      <c r="I8414" s="10" t="str">
        <f t="shared" si="131"/>
        <v>09174</v>
      </c>
    </row>
    <row r="8415" spans="1:9">
      <c r="A8415" s="66"/>
      <c r="C8415" s="66">
        <v>9174</v>
      </c>
      <c r="D8415" s="2" t="s">
        <v>57</v>
      </c>
      <c r="E8415" s="21" t="s">
        <v>1152</v>
      </c>
      <c r="F8415" s="69" t="s">
        <v>58</v>
      </c>
      <c r="G8415" s="3">
        <v>3</v>
      </c>
      <c r="H8415" s="3">
        <v>295</v>
      </c>
      <c r="I8415" s="10" t="str">
        <f t="shared" si="131"/>
        <v>09174</v>
      </c>
    </row>
    <row r="8416" spans="1:9">
      <c r="A8416" s="66"/>
      <c r="C8416" s="66">
        <v>9174</v>
      </c>
      <c r="D8416" s="2" t="s">
        <v>59</v>
      </c>
      <c r="E8416" s="21" t="s">
        <v>1152</v>
      </c>
      <c r="F8416" s="69" t="s">
        <v>60</v>
      </c>
      <c r="G8416" s="3">
        <v>7</v>
      </c>
      <c r="H8416" s="3">
        <v>754</v>
      </c>
      <c r="I8416" s="10" t="str">
        <f t="shared" si="131"/>
        <v>09174</v>
      </c>
    </row>
    <row r="8417" spans="1:9">
      <c r="A8417" s="66"/>
      <c r="C8417" s="66">
        <v>9174</v>
      </c>
      <c r="D8417" s="2" t="s">
        <v>61</v>
      </c>
      <c r="E8417" s="20" t="s">
        <v>1151</v>
      </c>
      <c r="F8417" s="69" t="s">
        <v>62</v>
      </c>
      <c r="G8417" s="3"/>
      <c r="H8417" s="3"/>
      <c r="I8417" s="10" t="str">
        <f t="shared" si="131"/>
        <v>09174</v>
      </c>
    </row>
    <row r="8418" spans="1:9">
      <c r="A8418" s="66"/>
      <c r="C8418" s="66">
        <v>9174</v>
      </c>
      <c r="D8418" s="2" t="s">
        <v>63</v>
      </c>
      <c r="E8418" s="20" t="s">
        <v>1151</v>
      </c>
      <c r="F8418" s="69" t="s">
        <v>64</v>
      </c>
      <c r="G8418" s="3"/>
      <c r="H8418" s="3"/>
      <c r="I8418" s="10" t="str">
        <f t="shared" si="131"/>
        <v>09174</v>
      </c>
    </row>
    <row r="8419" spans="1:9">
      <c r="A8419" s="66"/>
      <c r="C8419" s="66">
        <v>9174</v>
      </c>
      <c r="D8419" s="2" t="s">
        <v>65</v>
      </c>
      <c r="E8419" s="19" t="s">
        <v>1150</v>
      </c>
      <c r="F8419" s="69" t="s">
        <v>66</v>
      </c>
      <c r="G8419" s="3"/>
      <c r="H8419" s="3"/>
      <c r="I8419" s="10" t="str">
        <f t="shared" si="131"/>
        <v>09174</v>
      </c>
    </row>
    <row r="8420" spans="1:9">
      <c r="A8420" s="66"/>
      <c r="C8420" s="66">
        <v>9174</v>
      </c>
      <c r="D8420" s="2" t="s">
        <v>67</v>
      </c>
      <c r="E8420" s="22" t="s">
        <v>1153</v>
      </c>
      <c r="F8420" s="69" t="s">
        <v>68</v>
      </c>
      <c r="G8420" s="3">
        <v>2</v>
      </c>
      <c r="H8420" s="3"/>
      <c r="I8420" s="10" t="str">
        <f t="shared" si="131"/>
        <v>09174</v>
      </c>
    </row>
    <row r="8421" spans="1:9">
      <c r="A8421" s="66"/>
      <c r="C8421" s="66">
        <v>9174</v>
      </c>
      <c r="D8421" s="2" t="s">
        <v>69</v>
      </c>
      <c r="E8421" s="21" t="s">
        <v>1152</v>
      </c>
      <c r="F8421" s="69" t="s">
        <v>70</v>
      </c>
      <c r="G8421" s="3">
        <v>3</v>
      </c>
      <c r="H8421" s="3">
        <v>274</v>
      </c>
      <c r="I8421" s="10" t="str">
        <f t="shared" si="131"/>
        <v>09174</v>
      </c>
    </row>
    <row r="8422" spans="1:9">
      <c r="A8422" s="66"/>
      <c r="C8422" s="66">
        <v>9174</v>
      </c>
      <c r="E8422" s="71"/>
      <c r="F8422" s="69" t="s">
        <v>71</v>
      </c>
      <c r="G8422" s="3">
        <v>61</v>
      </c>
      <c r="H8422" s="3">
        <v>5509</v>
      </c>
      <c r="I8422" s="10" t="str">
        <f t="shared" si="131"/>
        <v>09174</v>
      </c>
    </row>
    <row r="8423" spans="1:9">
      <c r="A8423" s="65" t="s">
        <v>595</v>
      </c>
      <c r="B8423" s="2" t="s">
        <v>596</v>
      </c>
      <c r="C8423" s="65">
        <v>9175</v>
      </c>
      <c r="D8423" s="2" t="s">
        <v>9</v>
      </c>
      <c r="E8423" s="14" t="s">
        <v>1144</v>
      </c>
      <c r="F8423" s="69" t="s">
        <v>10</v>
      </c>
      <c r="G8423" s="3">
        <v>3</v>
      </c>
      <c r="H8423" s="3"/>
      <c r="I8423" s="10" t="str">
        <f t="shared" si="131"/>
        <v>09175</v>
      </c>
    </row>
    <row r="8424" spans="1:9">
      <c r="A8424" s="66"/>
      <c r="C8424" s="66">
        <v>9175</v>
      </c>
      <c r="D8424" s="2" t="s">
        <v>11</v>
      </c>
      <c r="E8424" s="14" t="s">
        <v>1144</v>
      </c>
      <c r="F8424" s="69" t="s">
        <v>12</v>
      </c>
      <c r="G8424" s="3"/>
      <c r="H8424" s="3"/>
      <c r="I8424" s="10" t="str">
        <f t="shared" si="131"/>
        <v>09175</v>
      </c>
    </row>
    <row r="8425" spans="1:9">
      <c r="A8425" s="66"/>
      <c r="C8425" s="66">
        <v>9175</v>
      </c>
      <c r="D8425" s="2" t="s">
        <v>13</v>
      </c>
      <c r="E8425" s="14" t="s">
        <v>1144</v>
      </c>
      <c r="F8425" s="69" t="s">
        <v>14</v>
      </c>
      <c r="G8425" s="3">
        <v>1</v>
      </c>
      <c r="H8425" s="3"/>
      <c r="I8425" s="10" t="str">
        <f t="shared" si="131"/>
        <v>09175</v>
      </c>
    </row>
    <row r="8426" spans="1:9">
      <c r="A8426" s="66"/>
      <c r="C8426" s="66">
        <v>9175</v>
      </c>
      <c r="D8426" s="2" t="s">
        <v>15</v>
      </c>
      <c r="E8426" s="15" t="s">
        <v>1145</v>
      </c>
      <c r="F8426" s="69" t="s">
        <v>16</v>
      </c>
      <c r="G8426" s="3"/>
      <c r="H8426" s="3"/>
      <c r="I8426" s="10" t="str">
        <f t="shared" si="131"/>
        <v>09175</v>
      </c>
    </row>
    <row r="8427" spans="1:9">
      <c r="A8427" s="66"/>
      <c r="C8427" s="66">
        <v>9175</v>
      </c>
      <c r="D8427" s="2" t="s">
        <v>17</v>
      </c>
      <c r="E8427" s="14" t="s">
        <v>1144</v>
      </c>
      <c r="F8427" s="69" t="s">
        <v>18</v>
      </c>
      <c r="G8427" s="3">
        <v>2</v>
      </c>
      <c r="H8427" s="3"/>
      <c r="I8427" s="10" t="str">
        <f t="shared" si="131"/>
        <v>09175</v>
      </c>
    </row>
    <row r="8428" spans="1:9">
      <c r="A8428" s="66"/>
      <c r="C8428" s="66">
        <v>9175</v>
      </c>
      <c r="D8428" s="2" t="s">
        <v>19</v>
      </c>
      <c r="E8428" s="14" t="s">
        <v>1144</v>
      </c>
      <c r="F8428" s="69" t="s">
        <v>20</v>
      </c>
      <c r="G8428" s="3"/>
      <c r="H8428" s="3"/>
      <c r="I8428" s="10" t="str">
        <f t="shared" si="131"/>
        <v>09175</v>
      </c>
    </row>
    <row r="8429" spans="1:9">
      <c r="A8429" s="66"/>
      <c r="C8429" s="66">
        <v>9175</v>
      </c>
      <c r="D8429" s="2" t="s">
        <v>21</v>
      </c>
      <c r="E8429" s="4"/>
      <c r="F8429" s="69" t="s">
        <v>22</v>
      </c>
      <c r="G8429" s="3">
        <v>55</v>
      </c>
      <c r="H8429" s="3"/>
      <c r="I8429" s="10" t="str">
        <f t="shared" si="131"/>
        <v>09175</v>
      </c>
    </row>
    <row r="8430" spans="1:9">
      <c r="A8430" s="66"/>
      <c r="C8430" s="66">
        <v>9175</v>
      </c>
      <c r="D8430" s="2" t="s">
        <v>23</v>
      </c>
      <c r="E8430" s="17" t="s">
        <v>1147</v>
      </c>
      <c r="F8430" s="69" t="s">
        <v>24</v>
      </c>
      <c r="G8430" s="3">
        <v>10</v>
      </c>
      <c r="H8430" s="3">
        <v>1365</v>
      </c>
      <c r="I8430" s="10" t="str">
        <f t="shared" si="131"/>
        <v>09175</v>
      </c>
    </row>
    <row r="8431" spans="1:9">
      <c r="A8431" s="66"/>
      <c r="C8431" s="66">
        <v>9175</v>
      </c>
      <c r="D8431" s="2" t="s">
        <v>25</v>
      </c>
      <c r="E8431" s="17" t="s">
        <v>1147</v>
      </c>
      <c r="F8431" s="69" t="s">
        <v>26</v>
      </c>
      <c r="G8431" s="3">
        <v>1</v>
      </c>
      <c r="H8431" s="3"/>
      <c r="I8431" s="10" t="str">
        <f t="shared" si="131"/>
        <v>09175</v>
      </c>
    </row>
    <row r="8432" spans="1:9">
      <c r="A8432" s="66"/>
      <c r="C8432" s="66">
        <v>9175</v>
      </c>
      <c r="D8432" s="2" t="s">
        <v>27</v>
      </c>
      <c r="E8432" s="17" t="s">
        <v>1147</v>
      </c>
      <c r="F8432" s="69" t="s">
        <v>28</v>
      </c>
      <c r="G8432" s="3"/>
      <c r="H8432" s="3"/>
      <c r="I8432" s="10" t="str">
        <f t="shared" si="131"/>
        <v>09175</v>
      </c>
    </row>
    <row r="8433" spans="1:9">
      <c r="A8433" s="66"/>
      <c r="C8433" s="66">
        <v>9175</v>
      </c>
      <c r="D8433" s="2" t="s">
        <v>29</v>
      </c>
      <c r="E8433" s="18" t="s">
        <v>1148</v>
      </c>
      <c r="F8433" s="69" t="s">
        <v>30</v>
      </c>
      <c r="G8433" s="3">
        <v>1</v>
      </c>
      <c r="H8433" s="3"/>
      <c r="I8433" s="10" t="str">
        <f t="shared" si="131"/>
        <v>09175</v>
      </c>
    </row>
    <row r="8434" spans="1:9">
      <c r="A8434" s="66"/>
      <c r="C8434" s="66">
        <v>9175</v>
      </c>
      <c r="D8434" s="2" t="s">
        <v>31</v>
      </c>
      <c r="E8434" s="18" t="s">
        <v>1148</v>
      </c>
      <c r="F8434" s="69" t="s">
        <v>32</v>
      </c>
      <c r="G8434" s="3"/>
      <c r="H8434" s="3"/>
      <c r="I8434" s="10" t="str">
        <f t="shared" si="131"/>
        <v>09175</v>
      </c>
    </row>
    <row r="8435" spans="1:9">
      <c r="A8435" s="66"/>
      <c r="C8435" s="66">
        <v>9175</v>
      </c>
      <c r="D8435" s="2" t="s">
        <v>33</v>
      </c>
      <c r="E8435" s="18" t="s">
        <v>1148</v>
      </c>
      <c r="F8435" s="69" t="s">
        <v>34</v>
      </c>
      <c r="G8435" s="3"/>
      <c r="H8435" s="3"/>
      <c r="I8435" s="10" t="str">
        <f t="shared" si="131"/>
        <v>09175</v>
      </c>
    </row>
    <row r="8436" spans="1:9">
      <c r="A8436" s="66"/>
      <c r="C8436" s="66">
        <v>9175</v>
      </c>
      <c r="D8436" s="2" t="s">
        <v>35</v>
      </c>
      <c r="E8436" s="19" t="s">
        <v>1150</v>
      </c>
      <c r="F8436" s="69" t="s">
        <v>36</v>
      </c>
      <c r="G8436" s="3">
        <v>1</v>
      </c>
      <c r="H8436" s="3"/>
      <c r="I8436" s="10" t="str">
        <f t="shared" si="131"/>
        <v>09175</v>
      </c>
    </row>
    <row r="8437" spans="1:9">
      <c r="A8437" s="66"/>
      <c r="C8437" s="66">
        <v>9175</v>
      </c>
      <c r="D8437" s="2" t="s">
        <v>37</v>
      </c>
      <c r="E8437" s="23" t="s">
        <v>1149</v>
      </c>
      <c r="F8437" s="69" t="s">
        <v>38</v>
      </c>
      <c r="G8437" s="3"/>
      <c r="H8437" s="3"/>
      <c r="I8437" s="10" t="str">
        <f t="shared" si="131"/>
        <v>09175</v>
      </c>
    </row>
    <row r="8438" spans="1:9">
      <c r="A8438" s="66"/>
      <c r="C8438" s="66">
        <v>9175</v>
      </c>
      <c r="D8438" s="2" t="s">
        <v>39</v>
      </c>
      <c r="E8438" s="23" t="s">
        <v>1149</v>
      </c>
      <c r="F8438" s="69" t="s">
        <v>40</v>
      </c>
      <c r="G8438" s="3">
        <v>3</v>
      </c>
      <c r="H8438" s="3">
        <v>177</v>
      </c>
      <c r="I8438" s="10" t="str">
        <f t="shared" si="131"/>
        <v>09175</v>
      </c>
    </row>
    <row r="8439" spans="1:9">
      <c r="A8439" s="66"/>
      <c r="C8439" s="66">
        <v>9175</v>
      </c>
      <c r="D8439" s="2" t="s">
        <v>41</v>
      </c>
      <c r="E8439" s="16" t="s">
        <v>1146</v>
      </c>
      <c r="F8439" s="69" t="s">
        <v>42</v>
      </c>
      <c r="G8439" s="3"/>
      <c r="H8439" s="3"/>
      <c r="I8439" s="10" t="str">
        <f t="shared" si="131"/>
        <v>09175</v>
      </c>
    </row>
    <row r="8440" spans="1:9">
      <c r="A8440" s="66"/>
      <c r="C8440" s="66">
        <v>9175</v>
      </c>
      <c r="D8440" s="2" t="s">
        <v>43</v>
      </c>
      <c r="E8440" s="16" t="s">
        <v>1146</v>
      </c>
      <c r="F8440" s="69" t="s">
        <v>44</v>
      </c>
      <c r="G8440" s="3">
        <v>2</v>
      </c>
      <c r="H8440" s="3"/>
      <c r="I8440" s="10" t="str">
        <f t="shared" si="131"/>
        <v>09175</v>
      </c>
    </row>
    <row r="8441" spans="1:9">
      <c r="A8441" s="66"/>
      <c r="C8441" s="66">
        <v>9175</v>
      </c>
      <c r="D8441" s="2" t="s">
        <v>45</v>
      </c>
      <c r="E8441" s="16" t="s">
        <v>1146</v>
      </c>
      <c r="F8441" s="69" t="s">
        <v>46</v>
      </c>
      <c r="G8441" s="3"/>
      <c r="H8441" s="3"/>
      <c r="I8441" s="10" t="str">
        <f t="shared" si="131"/>
        <v>09175</v>
      </c>
    </row>
    <row r="8442" spans="1:9">
      <c r="A8442" s="66"/>
      <c r="C8442" s="66">
        <v>9175</v>
      </c>
      <c r="D8442" s="2" t="s">
        <v>47</v>
      </c>
      <c r="E8442" s="16" t="s">
        <v>1146</v>
      </c>
      <c r="F8442" s="69" t="s">
        <v>48</v>
      </c>
      <c r="G8442" s="3">
        <v>3</v>
      </c>
      <c r="H8442" s="3">
        <v>461</v>
      </c>
      <c r="I8442" s="10" t="str">
        <f t="shared" si="131"/>
        <v>09175</v>
      </c>
    </row>
    <row r="8443" spans="1:9">
      <c r="A8443" s="66"/>
      <c r="C8443" s="66">
        <v>9175</v>
      </c>
      <c r="D8443" s="2" t="s">
        <v>49</v>
      </c>
      <c r="E8443" s="14" t="s">
        <v>1144</v>
      </c>
      <c r="F8443" s="69" t="s">
        <v>50</v>
      </c>
      <c r="G8443" s="3">
        <v>2</v>
      </c>
      <c r="H8443" s="3"/>
      <c r="I8443" s="10" t="str">
        <f t="shared" si="131"/>
        <v>09175</v>
      </c>
    </row>
    <row r="8444" spans="1:9">
      <c r="A8444" s="66"/>
      <c r="C8444" s="66">
        <v>9175</v>
      </c>
      <c r="D8444" s="2" t="s">
        <v>51</v>
      </c>
      <c r="E8444" s="15" t="s">
        <v>1145</v>
      </c>
      <c r="F8444" s="69" t="s">
        <v>52</v>
      </c>
      <c r="G8444" s="3">
        <v>1</v>
      </c>
      <c r="H8444" s="3"/>
      <c r="I8444" s="10" t="str">
        <f t="shared" si="131"/>
        <v>09175</v>
      </c>
    </row>
    <row r="8445" spans="1:9">
      <c r="A8445" s="66"/>
      <c r="C8445" s="66">
        <v>9175</v>
      </c>
      <c r="D8445" s="2" t="s">
        <v>53</v>
      </c>
      <c r="E8445" s="15" t="s">
        <v>1145</v>
      </c>
      <c r="F8445" s="69" t="s">
        <v>54</v>
      </c>
      <c r="G8445" s="3">
        <v>8</v>
      </c>
      <c r="H8445" s="3">
        <v>405</v>
      </c>
      <c r="I8445" s="10" t="str">
        <f t="shared" si="131"/>
        <v>09175</v>
      </c>
    </row>
    <row r="8446" spans="1:9">
      <c r="A8446" s="66"/>
      <c r="C8446" s="66">
        <v>9175</v>
      </c>
      <c r="D8446" s="2" t="s">
        <v>55</v>
      </c>
      <c r="E8446" s="21" t="s">
        <v>1152</v>
      </c>
      <c r="F8446" s="69" t="s">
        <v>56</v>
      </c>
      <c r="G8446" s="3">
        <v>7</v>
      </c>
      <c r="H8446" s="3">
        <v>1698</v>
      </c>
      <c r="I8446" s="10" t="str">
        <f t="shared" si="131"/>
        <v>09175</v>
      </c>
    </row>
    <row r="8447" spans="1:9">
      <c r="A8447" s="66"/>
      <c r="C8447" s="66">
        <v>9175</v>
      </c>
      <c r="D8447" s="2" t="s">
        <v>57</v>
      </c>
      <c r="E8447" s="21" t="s">
        <v>1152</v>
      </c>
      <c r="F8447" s="69" t="s">
        <v>58</v>
      </c>
      <c r="G8447" s="3">
        <v>4</v>
      </c>
      <c r="H8447" s="3">
        <v>204</v>
      </c>
      <c r="I8447" s="10" t="str">
        <f t="shared" si="131"/>
        <v>09175</v>
      </c>
    </row>
    <row r="8448" spans="1:9">
      <c r="A8448" s="66"/>
      <c r="C8448" s="66">
        <v>9175</v>
      </c>
      <c r="D8448" s="2" t="s">
        <v>59</v>
      </c>
      <c r="E8448" s="21" t="s">
        <v>1152</v>
      </c>
      <c r="F8448" s="69" t="s">
        <v>60</v>
      </c>
      <c r="G8448" s="3">
        <v>4</v>
      </c>
      <c r="H8448" s="3">
        <v>243</v>
      </c>
      <c r="I8448" s="10" t="str">
        <f t="shared" si="131"/>
        <v>09175</v>
      </c>
    </row>
    <row r="8449" spans="1:9">
      <c r="A8449" s="66"/>
      <c r="C8449" s="66">
        <v>9175</v>
      </c>
      <c r="D8449" s="2" t="s">
        <v>61</v>
      </c>
      <c r="E8449" s="20" t="s">
        <v>1151</v>
      </c>
      <c r="F8449" s="69" t="s">
        <v>62</v>
      </c>
      <c r="G8449" s="3">
        <v>2</v>
      </c>
      <c r="H8449" s="3"/>
      <c r="I8449" s="10" t="str">
        <f t="shared" si="131"/>
        <v>09175</v>
      </c>
    </row>
    <row r="8450" spans="1:9">
      <c r="A8450" s="66"/>
      <c r="C8450" s="66">
        <v>9175</v>
      </c>
      <c r="D8450" s="2" t="s">
        <v>63</v>
      </c>
      <c r="E8450" s="20" t="s">
        <v>1151</v>
      </c>
      <c r="F8450" s="69" t="s">
        <v>64</v>
      </c>
      <c r="G8450" s="3"/>
      <c r="H8450" s="3"/>
      <c r="I8450" s="10" t="str">
        <f t="shared" si="131"/>
        <v>09175</v>
      </c>
    </row>
    <row r="8451" spans="1:9">
      <c r="A8451" s="66"/>
      <c r="C8451" s="66">
        <v>9175</v>
      </c>
      <c r="D8451" s="2" t="s">
        <v>65</v>
      </c>
      <c r="E8451" s="19" t="s">
        <v>1150</v>
      </c>
      <c r="F8451" s="69" t="s">
        <v>66</v>
      </c>
      <c r="G8451" s="3">
        <v>1</v>
      </c>
      <c r="H8451" s="3"/>
      <c r="I8451" s="10" t="str">
        <f t="shared" si="131"/>
        <v>09175</v>
      </c>
    </row>
    <row r="8452" spans="1:9">
      <c r="A8452" s="66"/>
      <c r="C8452" s="66">
        <v>9175</v>
      </c>
      <c r="D8452" s="2" t="s">
        <v>67</v>
      </c>
      <c r="E8452" s="22" t="s">
        <v>1153</v>
      </c>
      <c r="F8452" s="69" t="s">
        <v>68</v>
      </c>
      <c r="G8452" s="3">
        <v>5</v>
      </c>
      <c r="H8452" s="3">
        <v>204</v>
      </c>
      <c r="I8452" s="10" t="str">
        <f t="shared" si="131"/>
        <v>09175</v>
      </c>
    </row>
    <row r="8453" spans="1:9">
      <c r="A8453" s="66"/>
      <c r="C8453" s="66">
        <v>9175</v>
      </c>
      <c r="D8453" s="2" t="s">
        <v>69</v>
      </c>
      <c r="E8453" s="21" t="s">
        <v>1152</v>
      </c>
      <c r="F8453" s="69" t="s">
        <v>70</v>
      </c>
      <c r="G8453" s="3"/>
      <c r="H8453" s="3"/>
      <c r="I8453" s="10" t="str">
        <f t="shared" si="131"/>
        <v>09175</v>
      </c>
    </row>
    <row r="8454" spans="1:9">
      <c r="A8454" s="66"/>
      <c r="C8454" s="66">
        <v>9175</v>
      </c>
      <c r="E8454" s="71"/>
      <c r="F8454" s="69" t="s">
        <v>71</v>
      </c>
      <c r="G8454" s="3">
        <v>58</v>
      </c>
      <c r="H8454" s="3">
        <v>5800</v>
      </c>
      <c r="I8454" s="10" t="str">
        <f t="shared" si="131"/>
        <v>09175</v>
      </c>
    </row>
    <row r="8455" spans="1:9">
      <c r="A8455" s="65" t="s">
        <v>597</v>
      </c>
      <c r="B8455" s="2" t="s">
        <v>598</v>
      </c>
      <c r="C8455" s="65">
        <v>9176</v>
      </c>
      <c r="D8455" s="2" t="s">
        <v>9</v>
      </c>
      <c r="E8455" s="14" t="s">
        <v>1144</v>
      </c>
      <c r="F8455" s="69" t="s">
        <v>10</v>
      </c>
      <c r="G8455" s="3">
        <v>6</v>
      </c>
      <c r="H8455" s="3">
        <v>309</v>
      </c>
      <c r="I8455" s="10" t="str">
        <f t="shared" si="131"/>
        <v>09176</v>
      </c>
    </row>
    <row r="8456" spans="1:9">
      <c r="A8456" s="66"/>
      <c r="C8456" s="66">
        <v>9176</v>
      </c>
      <c r="D8456" s="2" t="s">
        <v>11</v>
      </c>
      <c r="E8456" s="14" t="s">
        <v>1144</v>
      </c>
      <c r="F8456" s="69" t="s">
        <v>12</v>
      </c>
      <c r="G8456" s="3"/>
      <c r="H8456" s="3"/>
      <c r="I8456" s="10" t="str">
        <f t="shared" si="131"/>
        <v>09176</v>
      </c>
    </row>
    <row r="8457" spans="1:9">
      <c r="A8457" s="66"/>
      <c r="C8457" s="66">
        <v>9176</v>
      </c>
      <c r="D8457" s="2" t="s">
        <v>13</v>
      </c>
      <c r="E8457" s="14" t="s">
        <v>1144</v>
      </c>
      <c r="F8457" s="69" t="s">
        <v>14</v>
      </c>
      <c r="G8457" s="3"/>
      <c r="H8457" s="3"/>
      <c r="I8457" s="10" t="str">
        <f t="shared" ref="I8457:I8520" si="132">IF(A8457="",I8456,A8457)</f>
        <v>09176</v>
      </c>
    </row>
    <row r="8458" spans="1:9">
      <c r="A8458" s="66"/>
      <c r="C8458" s="66">
        <v>9176</v>
      </c>
      <c r="D8458" s="2" t="s">
        <v>15</v>
      </c>
      <c r="E8458" s="15" t="s">
        <v>1145</v>
      </c>
      <c r="F8458" s="69" t="s">
        <v>16</v>
      </c>
      <c r="G8458" s="3"/>
      <c r="H8458" s="3"/>
      <c r="I8458" s="10" t="str">
        <f t="shared" si="132"/>
        <v>09176</v>
      </c>
    </row>
    <row r="8459" spans="1:9">
      <c r="A8459" s="66"/>
      <c r="C8459" s="66">
        <v>9176</v>
      </c>
      <c r="D8459" s="2" t="s">
        <v>17</v>
      </c>
      <c r="E8459" s="14" t="s">
        <v>1144</v>
      </c>
      <c r="F8459" s="69" t="s">
        <v>18</v>
      </c>
      <c r="G8459" s="3">
        <v>6</v>
      </c>
      <c r="H8459" s="3">
        <v>309</v>
      </c>
      <c r="I8459" s="10" t="str">
        <f t="shared" si="132"/>
        <v>09176</v>
      </c>
    </row>
    <row r="8460" spans="1:9">
      <c r="A8460" s="66"/>
      <c r="C8460" s="66">
        <v>9176</v>
      </c>
      <c r="D8460" s="2" t="s">
        <v>19</v>
      </c>
      <c r="E8460" s="14" t="s">
        <v>1144</v>
      </c>
      <c r="F8460" s="69" t="s">
        <v>20</v>
      </c>
      <c r="G8460" s="3"/>
      <c r="H8460" s="3"/>
      <c r="I8460" s="10" t="str">
        <f t="shared" si="132"/>
        <v>09176</v>
      </c>
    </row>
    <row r="8461" spans="1:9">
      <c r="A8461" s="66"/>
      <c r="C8461" s="66">
        <v>9176</v>
      </c>
      <c r="D8461" s="2" t="s">
        <v>21</v>
      </c>
      <c r="E8461" s="4"/>
      <c r="F8461" s="69" t="s">
        <v>22</v>
      </c>
      <c r="G8461" s="3">
        <v>89</v>
      </c>
      <c r="H8461" s="3">
        <v>10832</v>
      </c>
      <c r="I8461" s="10" t="str">
        <f t="shared" si="132"/>
        <v>09176</v>
      </c>
    </row>
    <row r="8462" spans="1:9">
      <c r="A8462" s="66"/>
      <c r="C8462" s="66">
        <v>9176</v>
      </c>
      <c r="D8462" s="2" t="s">
        <v>23</v>
      </c>
      <c r="E8462" s="17" t="s">
        <v>1147</v>
      </c>
      <c r="F8462" s="69" t="s">
        <v>24</v>
      </c>
      <c r="G8462" s="3">
        <v>7</v>
      </c>
      <c r="H8462" s="3">
        <v>2527</v>
      </c>
      <c r="I8462" s="10" t="str">
        <f t="shared" si="132"/>
        <v>09176</v>
      </c>
    </row>
    <row r="8463" spans="1:9">
      <c r="A8463" s="66"/>
      <c r="C8463" s="66">
        <v>9176</v>
      </c>
      <c r="D8463" s="2" t="s">
        <v>25</v>
      </c>
      <c r="E8463" s="17" t="s">
        <v>1147</v>
      </c>
      <c r="F8463" s="69" t="s">
        <v>26</v>
      </c>
      <c r="G8463" s="3">
        <v>2</v>
      </c>
      <c r="H8463" s="3"/>
      <c r="I8463" s="10" t="str">
        <f t="shared" si="132"/>
        <v>09176</v>
      </c>
    </row>
    <row r="8464" spans="1:9">
      <c r="A8464" s="66"/>
      <c r="C8464" s="66">
        <v>9176</v>
      </c>
      <c r="D8464" s="2" t="s">
        <v>27</v>
      </c>
      <c r="E8464" s="17" t="s">
        <v>1147</v>
      </c>
      <c r="F8464" s="69" t="s">
        <v>28</v>
      </c>
      <c r="G8464" s="3"/>
      <c r="H8464" s="3"/>
      <c r="I8464" s="10" t="str">
        <f t="shared" si="132"/>
        <v>09176</v>
      </c>
    </row>
    <row r="8465" spans="1:9">
      <c r="A8465" s="66"/>
      <c r="C8465" s="66">
        <v>9176</v>
      </c>
      <c r="D8465" s="2" t="s">
        <v>29</v>
      </c>
      <c r="E8465" s="18" t="s">
        <v>1148</v>
      </c>
      <c r="F8465" s="69" t="s">
        <v>30</v>
      </c>
      <c r="G8465" s="3"/>
      <c r="H8465" s="3"/>
      <c r="I8465" s="10" t="str">
        <f t="shared" si="132"/>
        <v>09176</v>
      </c>
    </row>
    <row r="8466" spans="1:9">
      <c r="A8466" s="66"/>
      <c r="C8466" s="66">
        <v>9176</v>
      </c>
      <c r="D8466" s="2" t="s">
        <v>31</v>
      </c>
      <c r="E8466" s="18" t="s">
        <v>1148</v>
      </c>
      <c r="F8466" s="69" t="s">
        <v>32</v>
      </c>
      <c r="G8466" s="3"/>
      <c r="H8466" s="3"/>
      <c r="I8466" s="10" t="str">
        <f t="shared" si="132"/>
        <v>09176</v>
      </c>
    </row>
    <row r="8467" spans="1:9">
      <c r="A8467" s="66"/>
      <c r="C8467" s="66">
        <v>9176</v>
      </c>
      <c r="D8467" s="2" t="s">
        <v>33</v>
      </c>
      <c r="E8467" s="18" t="s">
        <v>1148</v>
      </c>
      <c r="F8467" s="69" t="s">
        <v>34</v>
      </c>
      <c r="G8467" s="3">
        <v>1</v>
      </c>
      <c r="H8467" s="3"/>
      <c r="I8467" s="10" t="str">
        <f t="shared" si="132"/>
        <v>09176</v>
      </c>
    </row>
    <row r="8468" spans="1:9">
      <c r="A8468" s="66"/>
      <c r="C8468" s="66">
        <v>9176</v>
      </c>
      <c r="D8468" s="2" t="s">
        <v>35</v>
      </c>
      <c r="E8468" s="19" t="s">
        <v>1150</v>
      </c>
      <c r="F8468" s="69" t="s">
        <v>36</v>
      </c>
      <c r="G8468" s="3">
        <v>2</v>
      </c>
      <c r="H8468" s="3"/>
      <c r="I8468" s="10" t="str">
        <f t="shared" si="132"/>
        <v>09176</v>
      </c>
    </row>
    <row r="8469" spans="1:9">
      <c r="A8469" s="66"/>
      <c r="C8469" s="66">
        <v>9176</v>
      </c>
      <c r="D8469" s="2" t="s">
        <v>37</v>
      </c>
      <c r="E8469" s="23" t="s">
        <v>1149</v>
      </c>
      <c r="F8469" s="69" t="s">
        <v>38</v>
      </c>
      <c r="G8469" s="3">
        <v>1</v>
      </c>
      <c r="H8469" s="3"/>
      <c r="I8469" s="10" t="str">
        <f t="shared" si="132"/>
        <v>09176</v>
      </c>
    </row>
    <row r="8470" spans="1:9">
      <c r="A8470" s="66"/>
      <c r="C8470" s="66">
        <v>9176</v>
      </c>
      <c r="D8470" s="2" t="s">
        <v>39</v>
      </c>
      <c r="E8470" s="23" t="s">
        <v>1149</v>
      </c>
      <c r="F8470" s="69" t="s">
        <v>40</v>
      </c>
      <c r="G8470" s="3">
        <v>3</v>
      </c>
      <c r="H8470" s="3">
        <v>182</v>
      </c>
      <c r="I8470" s="10" t="str">
        <f t="shared" si="132"/>
        <v>09176</v>
      </c>
    </row>
    <row r="8471" spans="1:9">
      <c r="A8471" s="66"/>
      <c r="C8471" s="66">
        <v>9176</v>
      </c>
      <c r="D8471" s="2" t="s">
        <v>41</v>
      </c>
      <c r="E8471" s="16" t="s">
        <v>1146</v>
      </c>
      <c r="F8471" s="69" t="s">
        <v>42</v>
      </c>
      <c r="G8471" s="3">
        <v>1</v>
      </c>
      <c r="H8471" s="3"/>
      <c r="I8471" s="10" t="str">
        <f t="shared" si="132"/>
        <v>09176</v>
      </c>
    </row>
    <row r="8472" spans="1:9">
      <c r="A8472" s="66"/>
      <c r="C8472" s="66">
        <v>9176</v>
      </c>
      <c r="D8472" s="2" t="s">
        <v>43</v>
      </c>
      <c r="E8472" s="16" t="s">
        <v>1146</v>
      </c>
      <c r="F8472" s="69" t="s">
        <v>44</v>
      </c>
      <c r="G8472" s="3">
        <v>2</v>
      </c>
      <c r="H8472" s="3"/>
      <c r="I8472" s="10" t="str">
        <f t="shared" si="132"/>
        <v>09176</v>
      </c>
    </row>
    <row r="8473" spans="1:9">
      <c r="A8473" s="66"/>
      <c r="C8473" s="66">
        <v>9176</v>
      </c>
      <c r="D8473" s="2" t="s">
        <v>45</v>
      </c>
      <c r="E8473" s="16" t="s">
        <v>1146</v>
      </c>
      <c r="F8473" s="69" t="s">
        <v>46</v>
      </c>
      <c r="G8473" s="3"/>
      <c r="H8473" s="3"/>
      <c r="I8473" s="10" t="str">
        <f t="shared" si="132"/>
        <v>09176</v>
      </c>
    </row>
    <row r="8474" spans="1:9">
      <c r="A8474" s="66"/>
      <c r="C8474" s="66">
        <v>9176</v>
      </c>
      <c r="D8474" s="2" t="s">
        <v>47</v>
      </c>
      <c r="E8474" s="16" t="s">
        <v>1146</v>
      </c>
      <c r="F8474" s="69" t="s">
        <v>48</v>
      </c>
      <c r="G8474" s="3">
        <v>8</v>
      </c>
      <c r="H8474" s="3">
        <v>1087</v>
      </c>
      <c r="I8474" s="10" t="str">
        <f t="shared" si="132"/>
        <v>09176</v>
      </c>
    </row>
    <row r="8475" spans="1:9">
      <c r="A8475" s="66"/>
      <c r="C8475" s="66">
        <v>9176</v>
      </c>
      <c r="D8475" s="2" t="s">
        <v>49</v>
      </c>
      <c r="E8475" s="14" t="s">
        <v>1144</v>
      </c>
      <c r="F8475" s="69" t="s">
        <v>50</v>
      </c>
      <c r="G8475" s="3">
        <v>13</v>
      </c>
      <c r="H8475" s="3">
        <v>1102</v>
      </c>
      <c r="I8475" s="10" t="str">
        <f t="shared" si="132"/>
        <v>09176</v>
      </c>
    </row>
    <row r="8476" spans="1:9">
      <c r="A8476" s="66"/>
      <c r="C8476" s="66">
        <v>9176</v>
      </c>
      <c r="D8476" s="2" t="s">
        <v>51</v>
      </c>
      <c r="E8476" s="15" t="s">
        <v>1145</v>
      </c>
      <c r="F8476" s="69" t="s">
        <v>52</v>
      </c>
      <c r="G8476" s="3">
        <v>2</v>
      </c>
      <c r="H8476" s="3"/>
      <c r="I8476" s="10" t="str">
        <f t="shared" si="132"/>
        <v>09176</v>
      </c>
    </row>
    <row r="8477" spans="1:9">
      <c r="A8477" s="66"/>
      <c r="C8477" s="66">
        <v>9176</v>
      </c>
      <c r="D8477" s="2" t="s">
        <v>53</v>
      </c>
      <c r="E8477" s="15" t="s">
        <v>1145</v>
      </c>
      <c r="F8477" s="69" t="s">
        <v>54</v>
      </c>
      <c r="G8477" s="3">
        <v>18</v>
      </c>
      <c r="H8477" s="3">
        <v>1289</v>
      </c>
      <c r="I8477" s="10" t="str">
        <f t="shared" si="132"/>
        <v>09176</v>
      </c>
    </row>
    <row r="8478" spans="1:9">
      <c r="A8478" s="66"/>
      <c r="C8478" s="66">
        <v>9176</v>
      </c>
      <c r="D8478" s="2" t="s">
        <v>55</v>
      </c>
      <c r="E8478" s="21" t="s">
        <v>1152</v>
      </c>
      <c r="F8478" s="69" t="s">
        <v>56</v>
      </c>
      <c r="G8478" s="3"/>
      <c r="H8478" s="3"/>
      <c r="I8478" s="10" t="str">
        <f t="shared" si="132"/>
        <v>09176</v>
      </c>
    </row>
    <row r="8479" spans="1:9">
      <c r="A8479" s="66"/>
      <c r="C8479" s="66">
        <v>9176</v>
      </c>
      <c r="D8479" s="2" t="s">
        <v>57</v>
      </c>
      <c r="E8479" s="21" t="s">
        <v>1152</v>
      </c>
      <c r="F8479" s="69" t="s">
        <v>58</v>
      </c>
      <c r="G8479" s="3">
        <v>5</v>
      </c>
      <c r="H8479" s="3">
        <v>907</v>
      </c>
      <c r="I8479" s="10" t="str">
        <f t="shared" si="132"/>
        <v>09176</v>
      </c>
    </row>
    <row r="8480" spans="1:9">
      <c r="A8480" s="66"/>
      <c r="C8480" s="66">
        <v>9176</v>
      </c>
      <c r="D8480" s="2" t="s">
        <v>59</v>
      </c>
      <c r="E8480" s="21" t="s">
        <v>1152</v>
      </c>
      <c r="F8480" s="69" t="s">
        <v>60</v>
      </c>
      <c r="G8480" s="3">
        <v>10</v>
      </c>
      <c r="H8480" s="3">
        <v>1179</v>
      </c>
      <c r="I8480" s="10" t="str">
        <f t="shared" si="132"/>
        <v>09176</v>
      </c>
    </row>
    <row r="8481" spans="1:9">
      <c r="A8481" s="66"/>
      <c r="C8481" s="66">
        <v>9176</v>
      </c>
      <c r="D8481" s="2" t="s">
        <v>61</v>
      </c>
      <c r="E8481" s="20" t="s">
        <v>1151</v>
      </c>
      <c r="F8481" s="69" t="s">
        <v>62</v>
      </c>
      <c r="G8481" s="3">
        <v>9</v>
      </c>
      <c r="H8481" s="3">
        <v>737</v>
      </c>
      <c r="I8481" s="10" t="str">
        <f t="shared" si="132"/>
        <v>09176</v>
      </c>
    </row>
    <row r="8482" spans="1:9">
      <c r="A8482" s="66"/>
      <c r="C8482" s="66">
        <v>9176</v>
      </c>
      <c r="D8482" s="2" t="s">
        <v>63</v>
      </c>
      <c r="E8482" s="20" t="s">
        <v>1151</v>
      </c>
      <c r="F8482" s="69" t="s">
        <v>64</v>
      </c>
      <c r="G8482" s="3"/>
      <c r="H8482" s="3"/>
      <c r="I8482" s="10" t="str">
        <f t="shared" si="132"/>
        <v>09176</v>
      </c>
    </row>
    <row r="8483" spans="1:9">
      <c r="A8483" s="66"/>
      <c r="C8483" s="66">
        <v>9176</v>
      </c>
      <c r="D8483" s="2" t="s">
        <v>65</v>
      </c>
      <c r="E8483" s="19" t="s">
        <v>1150</v>
      </c>
      <c r="F8483" s="69" t="s">
        <v>66</v>
      </c>
      <c r="G8483" s="3">
        <v>1</v>
      </c>
      <c r="H8483" s="3"/>
      <c r="I8483" s="10" t="str">
        <f t="shared" si="132"/>
        <v>09176</v>
      </c>
    </row>
    <row r="8484" spans="1:9">
      <c r="A8484" s="66"/>
      <c r="C8484" s="66">
        <v>9176</v>
      </c>
      <c r="D8484" s="2" t="s">
        <v>67</v>
      </c>
      <c r="E8484" s="22" t="s">
        <v>1153</v>
      </c>
      <c r="F8484" s="69" t="s">
        <v>68</v>
      </c>
      <c r="G8484" s="3">
        <v>1</v>
      </c>
      <c r="H8484" s="3"/>
      <c r="I8484" s="10" t="str">
        <f t="shared" si="132"/>
        <v>09176</v>
      </c>
    </row>
    <row r="8485" spans="1:9">
      <c r="A8485" s="66"/>
      <c r="C8485" s="66">
        <v>9176</v>
      </c>
      <c r="D8485" s="2" t="s">
        <v>69</v>
      </c>
      <c r="E8485" s="21" t="s">
        <v>1152</v>
      </c>
      <c r="F8485" s="69" t="s">
        <v>70</v>
      </c>
      <c r="G8485" s="3">
        <v>3</v>
      </c>
      <c r="H8485" s="3">
        <v>182</v>
      </c>
      <c r="I8485" s="10" t="str">
        <f t="shared" si="132"/>
        <v>09176</v>
      </c>
    </row>
    <row r="8486" spans="1:9">
      <c r="A8486" s="66"/>
      <c r="C8486" s="66">
        <v>9176</v>
      </c>
      <c r="E8486" s="71"/>
      <c r="F8486" s="69" t="s">
        <v>71</v>
      </c>
      <c r="G8486" s="3">
        <v>95</v>
      </c>
      <c r="H8486" s="3">
        <v>11141</v>
      </c>
      <c r="I8486" s="10" t="str">
        <f t="shared" si="132"/>
        <v>09176</v>
      </c>
    </row>
    <row r="8487" spans="1:9">
      <c r="A8487" s="65" t="s">
        <v>599</v>
      </c>
      <c r="B8487" s="2" t="s">
        <v>600</v>
      </c>
      <c r="C8487" s="65">
        <v>9177</v>
      </c>
      <c r="D8487" s="2" t="s">
        <v>9</v>
      </c>
      <c r="E8487" s="14" t="s">
        <v>1144</v>
      </c>
      <c r="F8487" s="69" t="s">
        <v>10</v>
      </c>
      <c r="G8487" s="3">
        <v>3</v>
      </c>
      <c r="H8487" s="3"/>
      <c r="I8487" s="10" t="str">
        <f t="shared" si="132"/>
        <v>09177</v>
      </c>
    </row>
    <row r="8488" spans="1:9">
      <c r="A8488" s="66"/>
      <c r="C8488" s="66">
        <v>9177</v>
      </c>
      <c r="D8488" s="2" t="s">
        <v>11</v>
      </c>
      <c r="E8488" s="14" t="s">
        <v>1144</v>
      </c>
      <c r="F8488" s="69" t="s">
        <v>12</v>
      </c>
      <c r="G8488" s="3"/>
      <c r="H8488" s="3"/>
      <c r="I8488" s="10" t="str">
        <f t="shared" si="132"/>
        <v>09177</v>
      </c>
    </row>
    <row r="8489" spans="1:9">
      <c r="A8489" s="66"/>
      <c r="C8489" s="66">
        <v>9177</v>
      </c>
      <c r="D8489" s="2" t="s">
        <v>13</v>
      </c>
      <c r="E8489" s="14" t="s">
        <v>1144</v>
      </c>
      <c r="F8489" s="69" t="s">
        <v>14</v>
      </c>
      <c r="G8489" s="3"/>
      <c r="H8489" s="3"/>
      <c r="I8489" s="10" t="str">
        <f t="shared" si="132"/>
        <v>09177</v>
      </c>
    </row>
    <row r="8490" spans="1:9">
      <c r="A8490" s="66"/>
      <c r="C8490" s="66">
        <v>9177</v>
      </c>
      <c r="D8490" s="2" t="s">
        <v>15</v>
      </c>
      <c r="E8490" s="15" t="s">
        <v>1145</v>
      </c>
      <c r="F8490" s="69" t="s">
        <v>16</v>
      </c>
      <c r="G8490" s="3"/>
      <c r="H8490" s="3"/>
      <c r="I8490" s="10" t="str">
        <f t="shared" si="132"/>
        <v>09177</v>
      </c>
    </row>
    <row r="8491" spans="1:9">
      <c r="A8491" s="66"/>
      <c r="C8491" s="66">
        <v>9177</v>
      </c>
      <c r="D8491" s="2" t="s">
        <v>17</v>
      </c>
      <c r="E8491" s="14" t="s">
        <v>1144</v>
      </c>
      <c r="F8491" s="69" t="s">
        <v>18</v>
      </c>
      <c r="G8491" s="3">
        <v>3</v>
      </c>
      <c r="H8491" s="3"/>
      <c r="I8491" s="10" t="str">
        <f t="shared" si="132"/>
        <v>09177</v>
      </c>
    </row>
    <row r="8492" spans="1:9">
      <c r="A8492" s="66"/>
      <c r="C8492" s="66">
        <v>9177</v>
      </c>
      <c r="D8492" s="2" t="s">
        <v>19</v>
      </c>
      <c r="E8492" s="14" t="s">
        <v>1144</v>
      </c>
      <c r="F8492" s="69" t="s">
        <v>20</v>
      </c>
      <c r="G8492" s="3"/>
      <c r="H8492" s="3"/>
      <c r="I8492" s="10" t="str">
        <f t="shared" si="132"/>
        <v>09177</v>
      </c>
    </row>
    <row r="8493" spans="1:9">
      <c r="A8493" s="66"/>
      <c r="C8493" s="66">
        <v>9177</v>
      </c>
      <c r="D8493" s="2" t="s">
        <v>21</v>
      </c>
      <c r="E8493" s="4"/>
      <c r="F8493" s="69" t="s">
        <v>22</v>
      </c>
      <c r="G8493" s="3">
        <v>45</v>
      </c>
      <c r="H8493" s="3"/>
      <c r="I8493" s="10" t="str">
        <f t="shared" si="132"/>
        <v>09177</v>
      </c>
    </row>
    <row r="8494" spans="1:9">
      <c r="A8494" s="66"/>
      <c r="C8494" s="66">
        <v>9177</v>
      </c>
      <c r="D8494" s="2" t="s">
        <v>23</v>
      </c>
      <c r="E8494" s="17" t="s">
        <v>1147</v>
      </c>
      <c r="F8494" s="69" t="s">
        <v>24</v>
      </c>
      <c r="G8494" s="3">
        <v>9</v>
      </c>
      <c r="H8494" s="3">
        <v>606</v>
      </c>
      <c r="I8494" s="10" t="str">
        <f t="shared" si="132"/>
        <v>09177</v>
      </c>
    </row>
    <row r="8495" spans="1:9">
      <c r="A8495" s="66"/>
      <c r="C8495" s="66">
        <v>9177</v>
      </c>
      <c r="D8495" s="2" t="s">
        <v>25</v>
      </c>
      <c r="E8495" s="17" t="s">
        <v>1147</v>
      </c>
      <c r="F8495" s="69" t="s">
        <v>26</v>
      </c>
      <c r="G8495" s="3">
        <v>1</v>
      </c>
      <c r="H8495" s="3"/>
      <c r="I8495" s="10" t="str">
        <f t="shared" si="132"/>
        <v>09177</v>
      </c>
    </row>
    <row r="8496" spans="1:9">
      <c r="A8496" s="66"/>
      <c r="C8496" s="66">
        <v>9177</v>
      </c>
      <c r="D8496" s="2" t="s">
        <v>27</v>
      </c>
      <c r="E8496" s="17" t="s">
        <v>1147</v>
      </c>
      <c r="F8496" s="69" t="s">
        <v>28</v>
      </c>
      <c r="G8496" s="3"/>
      <c r="H8496" s="3"/>
      <c r="I8496" s="10" t="str">
        <f t="shared" si="132"/>
        <v>09177</v>
      </c>
    </row>
    <row r="8497" spans="1:9">
      <c r="A8497" s="66"/>
      <c r="C8497" s="66">
        <v>9177</v>
      </c>
      <c r="D8497" s="2" t="s">
        <v>29</v>
      </c>
      <c r="E8497" s="18" t="s">
        <v>1148</v>
      </c>
      <c r="F8497" s="69" t="s">
        <v>30</v>
      </c>
      <c r="G8497" s="3"/>
      <c r="H8497" s="3"/>
      <c r="I8497" s="10" t="str">
        <f t="shared" si="132"/>
        <v>09177</v>
      </c>
    </row>
    <row r="8498" spans="1:9">
      <c r="A8498" s="66"/>
      <c r="C8498" s="66">
        <v>9177</v>
      </c>
      <c r="D8498" s="2" t="s">
        <v>31</v>
      </c>
      <c r="E8498" s="18" t="s">
        <v>1148</v>
      </c>
      <c r="F8498" s="69" t="s">
        <v>32</v>
      </c>
      <c r="G8498" s="3"/>
      <c r="H8498" s="3"/>
      <c r="I8498" s="10" t="str">
        <f t="shared" si="132"/>
        <v>09177</v>
      </c>
    </row>
    <row r="8499" spans="1:9">
      <c r="A8499" s="66"/>
      <c r="C8499" s="66">
        <v>9177</v>
      </c>
      <c r="D8499" s="2" t="s">
        <v>33</v>
      </c>
      <c r="E8499" s="18" t="s">
        <v>1148</v>
      </c>
      <c r="F8499" s="69" t="s">
        <v>34</v>
      </c>
      <c r="G8499" s="3"/>
      <c r="H8499" s="3"/>
      <c r="I8499" s="10" t="str">
        <f t="shared" si="132"/>
        <v>09177</v>
      </c>
    </row>
    <row r="8500" spans="1:9">
      <c r="A8500" s="66"/>
      <c r="C8500" s="66">
        <v>9177</v>
      </c>
      <c r="D8500" s="2" t="s">
        <v>35</v>
      </c>
      <c r="E8500" s="19" t="s">
        <v>1150</v>
      </c>
      <c r="F8500" s="69" t="s">
        <v>36</v>
      </c>
      <c r="G8500" s="3"/>
      <c r="H8500" s="3"/>
      <c r="I8500" s="10" t="str">
        <f t="shared" si="132"/>
        <v>09177</v>
      </c>
    </row>
    <row r="8501" spans="1:9">
      <c r="A8501" s="66"/>
      <c r="C8501" s="66">
        <v>9177</v>
      </c>
      <c r="D8501" s="2" t="s">
        <v>37</v>
      </c>
      <c r="E8501" s="23" t="s">
        <v>1149</v>
      </c>
      <c r="F8501" s="69" t="s">
        <v>38</v>
      </c>
      <c r="G8501" s="3"/>
      <c r="H8501" s="3"/>
      <c r="I8501" s="10" t="str">
        <f t="shared" si="132"/>
        <v>09177</v>
      </c>
    </row>
    <row r="8502" spans="1:9">
      <c r="A8502" s="66"/>
      <c r="C8502" s="66">
        <v>9177</v>
      </c>
      <c r="D8502" s="2" t="s">
        <v>39</v>
      </c>
      <c r="E8502" s="23" t="s">
        <v>1149</v>
      </c>
      <c r="F8502" s="69" t="s">
        <v>40</v>
      </c>
      <c r="G8502" s="3"/>
      <c r="H8502" s="3"/>
      <c r="I8502" s="10" t="str">
        <f t="shared" si="132"/>
        <v>09177</v>
      </c>
    </row>
    <row r="8503" spans="1:9">
      <c r="A8503" s="66"/>
      <c r="C8503" s="66">
        <v>9177</v>
      </c>
      <c r="D8503" s="2" t="s">
        <v>41</v>
      </c>
      <c r="E8503" s="16" t="s">
        <v>1146</v>
      </c>
      <c r="F8503" s="69" t="s">
        <v>42</v>
      </c>
      <c r="G8503" s="3"/>
      <c r="H8503" s="3"/>
      <c r="I8503" s="10" t="str">
        <f t="shared" si="132"/>
        <v>09177</v>
      </c>
    </row>
    <row r="8504" spans="1:9">
      <c r="A8504" s="66"/>
      <c r="C8504" s="66">
        <v>9177</v>
      </c>
      <c r="D8504" s="2" t="s">
        <v>43</v>
      </c>
      <c r="E8504" s="16" t="s">
        <v>1146</v>
      </c>
      <c r="F8504" s="69" t="s">
        <v>44</v>
      </c>
      <c r="G8504" s="3"/>
      <c r="H8504" s="3"/>
      <c r="I8504" s="10" t="str">
        <f t="shared" si="132"/>
        <v>09177</v>
      </c>
    </row>
    <row r="8505" spans="1:9">
      <c r="A8505" s="66"/>
      <c r="C8505" s="66">
        <v>9177</v>
      </c>
      <c r="D8505" s="2" t="s">
        <v>45</v>
      </c>
      <c r="E8505" s="16" t="s">
        <v>1146</v>
      </c>
      <c r="F8505" s="69" t="s">
        <v>46</v>
      </c>
      <c r="G8505" s="3"/>
      <c r="H8505" s="3"/>
      <c r="I8505" s="10" t="str">
        <f t="shared" si="132"/>
        <v>09177</v>
      </c>
    </row>
    <row r="8506" spans="1:9">
      <c r="A8506" s="66"/>
      <c r="C8506" s="66">
        <v>9177</v>
      </c>
      <c r="D8506" s="2" t="s">
        <v>47</v>
      </c>
      <c r="E8506" s="16" t="s">
        <v>1146</v>
      </c>
      <c r="F8506" s="69" t="s">
        <v>48</v>
      </c>
      <c r="G8506" s="3">
        <v>3</v>
      </c>
      <c r="H8506" s="3">
        <v>171</v>
      </c>
      <c r="I8506" s="10" t="str">
        <f t="shared" si="132"/>
        <v>09177</v>
      </c>
    </row>
    <row r="8507" spans="1:9">
      <c r="A8507" s="66"/>
      <c r="C8507" s="66">
        <v>9177</v>
      </c>
      <c r="D8507" s="2" t="s">
        <v>49</v>
      </c>
      <c r="E8507" s="14" t="s">
        <v>1144</v>
      </c>
      <c r="F8507" s="69" t="s">
        <v>50</v>
      </c>
      <c r="G8507" s="3">
        <v>9</v>
      </c>
      <c r="H8507" s="3">
        <v>166</v>
      </c>
      <c r="I8507" s="10" t="str">
        <f t="shared" si="132"/>
        <v>09177</v>
      </c>
    </row>
    <row r="8508" spans="1:9">
      <c r="A8508" s="66"/>
      <c r="C8508" s="66">
        <v>9177</v>
      </c>
      <c r="D8508" s="2" t="s">
        <v>51</v>
      </c>
      <c r="E8508" s="15" t="s">
        <v>1145</v>
      </c>
      <c r="F8508" s="69" t="s">
        <v>52</v>
      </c>
      <c r="G8508" s="3"/>
      <c r="H8508" s="3"/>
      <c r="I8508" s="10" t="str">
        <f t="shared" si="132"/>
        <v>09177</v>
      </c>
    </row>
    <row r="8509" spans="1:9">
      <c r="A8509" s="66"/>
      <c r="C8509" s="66">
        <v>9177</v>
      </c>
      <c r="D8509" s="2" t="s">
        <v>53</v>
      </c>
      <c r="E8509" s="15" t="s">
        <v>1145</v>
      </c>
      <c r="F8509" s="69" t="s">
        <v>54</v>
      </c>
      <c r="G8509" s="3">
        <v>3</v>
      </c>
      <c r="H8509" s="3">
        <v>158</v>
      </c>
      <c r="I8509" s="10" t="str">
        <f t="shared" si="132"/>
        <v>09177</v>
      </c>
    </row>
    <row r="8510" spans="1:9">
      <c r="A8510" s="66"/>
      <c r="C8510" s="66">
        <v>9177</v>
      </c>
      <c r="D8510" s="2" t="s">
        <v>55</v>
      </c>
      <c r="E8510" s="21" t="s">
        <v>1152</v>
      </c>
      <c r="F8510" s="69" t="s">
        <v>56</v>
      </c>
      <c r="G8510" s="3">
        <v>5</v>
      </c>
      <c r="H8510" s="3">
        <v>269</v>
      </c>
      <c r="I8510" s="10" t="str">
        <f t="shared" si="132"/>
        <v>09177</v>
      </c>
    </row>
    <row r="8511" spans="1:9">
      <c r="A8511" s="66"/>
      <c r="C8511" s="66">
        <v>9177</v>
      </c>
      <c r="D8511" s="2" t="s">
        <v>57</v>
      </c>
      <c r="E8511" s="21" t="s">
        <v>1152</v>
      </c>
      <c r="F8511" s="69" t="s">
        <v>58</v>
      </c>
      <c r="G8511" s="3">
        <v>1</v>
      </c>
      <c r="H8511" s="3"/>
      <c r="I8511" s="10" t="str">
        <f t="shared" si="132"/>
        <v>09177</v>
      </c>
    </row>
    <row r="8512" spans="1:9">
      <c r="A8512" s="66"/>
      <c r="C8512" s="66">
        <v>9177</v>
      </c>
      <c r="D8512" s="2" t="s">
        <v>59</v>
      </c>
      <c r="E8512" s="21" t="s">
        <v>1152</v>
      </c>
      <c r="F8512" s="69" t="s">
        <v>60</v>
      </c>
      <c r="G8512" s="3">
        <v>5</v>
      </c>
      <c r="H8512" s="3">
        <v>995</v>
      </c>
      <c r="I8512" s="10" t="str">
        <f t="shared" si="132"/>
        <v>09177</v>
      </c>
    </row>
    <row r="8513" spans="1:9">
      <c r="A8513" s="66"/>
      <c r="C8513" s="66">
        <v>9177</v>
      </c>
      <c r="D8513" s="2" t="s">
        <v>61</v>
      </c>
      <c r="E8513" s="20" t="s">
        <v>1151</v>
      </c>
      <c r="F8513" s="69" t="s">
        <v>62</v>
      </c>
      <c r="G8513" s="3">
        <v>2</v>
      </c>
      <c r="H8513" s="3"/>
      <c r="I8513" s="10" t="str">
        <f t="shared" si="132"/>
        <v>09177</v>
      </c>
    </row>
    <row r="8514" spans="1:9">
      <c r="A8514" s="66"/>
      <c r="C8514" s="66">
        <v>9177</v>
      </c>
      <c r="D8514" s="2" t="s">
        <v>63</v>
      </c>
      <c r="E8514" s="20" t="s">
        <v>1151</v>
      </c>
      <c r="F8514" s="69" t="s">
        <v>64</v>
      </c>
      <c r="G8514" s="3"/>
      <c r="H8514" s="3"/>
      <c r="I8514" s="10" t="str">
        <f t="shared" si="132"/>
        <v>09177</v>
      </c>
    </row>
    <row r="8515" spans="1:9">
      <c r="A8515" s="66"/>
      <c r="C8515" s="66">
        <v>9177</v>
      </c>
      <c r="D8515" s="2" t="s">
        <v>65</v>
      </c>
      <c r="E8515" s="19" t="s">
        <v>1150</v>
      </c>
      <c r="F8515" s="69" t="s">
        <v>66</v>
      </c>
      <c r="G8515" s="3">
        <v>1</v>
      </c>
      <c r="H8515" s="3"/>
      <c r="I8515" s="10" t="str">
        <f t="shared" si="132"/>
        <v>09177</v>
      </c>
    </row>
    <row r="8516" spans="1:9">
      <c r="A8516" s="66"/>
      <c r="C8516" s="66">
        <v>9177</v>
      </c>
      <c r="D8516" s="2" t="s">
        <v>67</v>
      </c>
      <c r="E8516" s="22" t="s">
        <v>1153</v>
      </c>
      <c r="F8516" s="69" t="s">
        <v>68</v>
      </c>
      <c r="G8516" s="3"/>
      <c r="H8516" s="3"/>
      <c r="I8516" s="10" t="str">
        <f t="shared" si="132"/>
        <v>09177</v>
      </c>
    </row>
    <row r="8517" spans="1:9">
      <c r="A8517" s="66"/>
      <c r="C8517" s="66">
        <v>9177</v>
      </c>
      <c r="D8517" s="2" t="s">
        <v>69</v>
      </c>
      <c r="E8517" s="21" t="s">
        <v>1152</v>
      </c>
      <c r="F8517" s="69" t="s">
        <v>70</v>
      </c>
      <c r="G8517" s="3">
        <v>6</v>
      </c>
      <c r="H8517" s="3">
        <v>211</v>
      </c>
      <c r="I8517" s="10" t="str">
        <f t="shared" si="132"/>
        <v>09177</v>
      </c>
    </row>
    <row r="8518" spans="1:9">
      <c r="A8518" s="66"/>
      <c r="C8518" s="66">
        <v>9177</v>
      </c>
      <c r="E8518" s="71"/>
      <c r="F8518" s="69" t="s">
        <v>71</v>
      </c>
      <c r="G8518" s="3">
        <v>48</v>
      </c>
      <c r="H8518" s="3">
        <v>3898</v>
      </c>
      <c r="I8518" s="10" t="str">
        <f t="shared" si="132"/>
        <v>09177</v>
      </c>
    </row>
    <row r="8519" spans="1:9">
      <c r="A8519" s="65" t="s">
        <v>601</v>
      </c>
      <c r="B8519" s="2" t="s">
        <v>602</v>
      </c>
      <c r="C8519" s="65">
        <v>9178</v>
      </c>
      <c r="D8519" s="2" t="s">
        <v>9</v>
      </c>
      <c r="E8519" s="14" t="s">
        <v>1144</v>
      </c>
      <c r="F8519" s="69" t="s">
        <v>10</v>
      </c>
      <c r="G8519" s="3">
        <v>5</v>
      </c>
      <c r="H8519" s="3">
        <v>118</v>
      </c>
      <c r="I8519" s="10" t="str">
        <f t="shared" si="132"/>
        <v>09178</v>
      </c>
    </row>
    <row r="8520" spans="1:9">
      <c r="A8520" s="66"/>
      <c r="C8520" s="66">
        <v>9178</v>
      </c>
      <c r="D8520" s="2" t="s">
        <v>11</v>
      </c>
      <c r="E8520" s="14" t="s">
        <v>1144</v>
      </c>
      <c r="F8520" s="69" t="s">
        <v>12</v>
      </c>
      <c r="G8520" s="3"/>
      <c r="H8520" s="3"/>
      <c r="I8520" s="10" t="str">
        <f t="shared" si="132"/>
        <v>09178</v>
      </c>
    </row>
    <row r="8521" spans="1:9">
      <c r="A8521" s="66"/>
      <c r="C8521" s="66">
        <v>9178</v>
      </c>
      <c r="D8521" s="2" t="s">
        <v>13</v>
      </c>
      <c r="E8521" s="14" t="s">
        <v>1144</v>
      </c>
      <c r="F8521" s="69" t="s">
        <v>14</v>
      </c>
      <c r="G8521" s="3"/>
      <c r="H8521" s="3"/>
      <c r="I8521" s="10" t="str">
        <f t="shared" ref="I8521:I8584" si="133">IF(A8521="",I8520,A8521)</f>
        <v>09178</v>
      </c>
    </row>
    <row r="8522" spans="1:9">
      <c r="A8522" s="66"/>
      <c r="C8522" s="66">
        <v>9178</v>
      </c>
      <c r="D8522" s="2" t="s">
        <v>15</v>
      </c>
      <c r="E8522" s="15" t="s">
        <v>1145</v>
      </c>
      <c r="F8522" s="69" t="s">
        <v>16</v>
      </c>
      <c r="G8522" s="3"/>
      <c r="H8522" s="3"/>
      <c r="I8522" s="10" t="str">
        <f t="shared" si="133"/>
        <v>09178</v>
      </c>
    </row>
    <row r="8523" spans="1:9">
      <c r="A8523" s="66"/>
      <c r="C8523" s="66">
        <v>9178</v>
      </c>
      <c r="D8523" s="2" t="s">
        <v>17</v>
      </c>
      <c r="E8523" s="14" t="s">
        <v>1144</v>
      </c>
      <c r="F8523" s="69" t="s">
        <v>18</v>
      </c>
      <c r="G8523" s="3">
        <v>5</v>
      </c>
      <c r="H8523" s="3">
        <v>118</v>
      </c>
      <c r="I8523" s="10" t="str">
        <f t="shared" si="133"/>
        <v>09178</v>
      </c>
    </row>
    <row r="8524" spans="1:9">
      <c r="A8524" s="66"/>
      <c r="C8524" s="66">
        <v>9178</v>
      </c>
      <c r="D8524" s="2" t="s">
        <v>19</v>
      </c>
      <c r="E8524" s="14" t="s">
        <v>1144</v>
      </c>
      <c r="F8524" s="69" t="s">
        <v>20</v>
      </c>
      <c r="G8524" s="3"/>
      <c r="H8524" s="3"/>
      <c r="I8524" s="10" t="str">
        <f t="shared" si="133"/>
        <v>09178</v>
      </c>
    </row>
    <row r="8525" spans="1:9">
      <c r="A8525" s="66"/>
      <c r="C8525" s="66">
        <v>9178</v>
      </c>
      <c r="D8525" s="2" t="s">
        <v>21</v>
      </c>
      <c r="E8525" s="4"/>
      <c r="F8525" s="69" t="s">
        <v>22</v>
      </c>
      <c r="G8525" s="3">
        <v>81</v>
      </c>
      <c r="H8525" s="3">
        <v>9382</v>
      </c>
      <c r="I8525" s="10" t="str">
        <f t="shared" si="133"/>
        <v>09178</v>
      </c>
    </row>
    <row r="8526" spans="1:9">
      <c r="A8526" s="66"/>
      <c r="C8526" s="66">
        <v>9178</v>
      </c>
      <c r="D8526" s="2" t="s">
        <v>23</v>
      </c>
      <c r="E8526" s="17" t="s">
        <v>1147</v>
      </c>
      <c r="F8526" s="69" t="s">
        <v>24</v>
      </c>
      <c r="G8526" s="3">
        <v>9</v>
      </c>
      <c r="H8526" s="3">
        <v>991</v>
      </c>
      <c r="I8526" s="10" t="str">
        <f t="shared" si="133"/>
        <v>09178</v>
      </c>
    </row>
    <row r="8527" spans="1:9">
      <c r="A8527" s="66"/>
      <c r="C8527" s="66">
        <v>9178</v>
      </c>
      <c r="D8527" s="2" t="s">
        <v>25</v>
      </c>
      <c r="E8527" s="17" t="s">
        <v>1147</v>
      </c>
      <c r="F8527" s="69" t="s">
        <v>26</v>
      </c>
      <c r="G8527" s="3">
        <v>3</v>
      </c>
      <c r="H8527" s="3">
        <v>305</v>
      </c>
      <c r="I8527" s="10" t="str">
        <f t="shared" si="133"/>
        <v>09178</v>
      </c>
    </row>
    <row r="8528" spans="1:9">
      <c r="A8528" s="66"/>
      <c r="C8528" s="66">
        <v>9178</v>
      </c>
      <c r="D8528" s="2" t="s">
        <v>27</v>
      </c>
      <c r="E8528" s="17" t="s">
        <v>1147</v>
      </c>
      <c r="F8528" s="69" t="s">
        <v>28</v>
      </c>
      <c r="G8528" s="3"/>
      <c r="H8528" s="3"/>
      <c r="I8528" s="10" t="str">
        <f t="shared" si="133"/>
        <v>09178</v>
      </c>
    </row>
    <row r="8529" spans="1:9">
      <c r="A8529" s="66"/>
      <c r="C8529" s="66">
        <v>9178</v>
      </c>
      <c r="D8529" s="2" t="s">
        <v>29</v>
      </c>
      <c r="E8529" s="18" t="s">
        <v>1148</v>
      </c>
      <c r="F8529" s="69" t="s">
        <v>30</v>
      </c>
      <c r="G8529" s="3">
        <v>1</v>
      </c>
      <c r="H8529" s="3"/>
      <c r="I8529" s="10" t="str">
        <f t="shared" si="133"/>
        <v>09178</v>
      </c>
    </row>
    <row r="8530" spans="1:9">
      <c r="A8530" s="66"/>
      <c r="C8530" s="66">
        <v>9178</v>
      </c>
      <c r="D8530" s="2" t="s">
        <v>31</v>
      </c>
      <c r="E8530" s="18" t="s">
        <v>1148</v>
      </c>
      <c r="F8530" s="69" t="s">
        <v>32</v>
      </c>
      <c r="G8530" s="3"/>
      <c r="H8530" s="3"/>
      <c r="I8530" s="10" t="str">
        <f t="shared" si="133"/>
        <v>09178</v>
      </c>
    </row>
    <row r="8531" spans="1:9">
      <c r="A8531" s="66"/>
      <c r="C8531" s="66">
        <v>9178</v>
      </c>
      <c r="D8531" s="2" t="s">
        <v>33</v>
      </c>
      <c r="E8531" s="18" t="s">
        <v>1148</v>
      </c>
      <c r="F8531" s="69" t="s">
        <v>34</v>
      </c>
      <c r="G8531" s="3"/>
      <c r="H8531" s="3"/>
      <c r="I8531" s="10" t="str">
        <f t="shared" si="133"/>
        <v>09178</v>
      </c>
    </row>
    <row r="8532" spans="1:9">
      <c r="A8532" s="66"/>
      <c r="C8532" s="66">
        <v>9178</v>
      </c>
      <c r="D8532" s="2" t="s">
        <v>35</v>
      </c>
      <c r="E8532" s="19" t="s">
        <v>1150</v>
      </c>
      <c r="F8532" s="69" t="s">
        <v>36</v>
      </c>
      <c r="G8532" s="3"/>
      <c r="H8532" s="3"/>
      <c r="I8532" s="10" t="str">
        <f t="shared" si="133"/>
        <v>09178</v>
      </c>
    </row>
    <row r="8533" spans="1:9">
      <c r="A8533" s="66"/>
      <c r="C8533" s="66">
        <v>9178</v>
      </c>
      <c r="D8533" s="2" t="s">
        <v>37</v>
      </c>
      <c r="E8533" s="23" t="s">
        <v>1149</v>
      </c>
      <c r="F8533" s="69" t="s">
        <v>38</v>
      </c>
      <c r="G8533" s="3"/>
      <c r="H8533" s="3"/>
      <c r="I8533" s="10" t="str">
        <f t="shared" si="133"/>
        <v>09178</v>
      </c>
    </row>
    <row r="8534" spans="1:9">
      <c r="A8534" s="66"/>
      <c r="C8534" s="66">
        <v>9178</v>
      </c>
      <c r="D8534" s="2" t="s">
        <v>39</v>
      </c>
      <c r="E8534" s="23" t="s">
        <v>1149</v>
      </c>
      <c r="F8534" s="69" t="s">
        <v>40</v>
      </c>
      <c r="G8534" s="3">
        <v>2</v>
      </c>
      <c r="H8534" s="3"/>
      <c r="I8534" s="10" t="str">
        <f t="shared" si="133"/>
        <v>09178</v>
      </c>
    </row>
    <row r="8535" spans="1:9">
      <c r="A8535" s="66"/>
      <c r="C8535" s="66">
        <v>9178</v>
      </c>
      <c r="D8535" s="2" t="s">
        <v>41</v>
      </c>
      <c r="E8535" s="16" t="s">
        <v>1146</v>
      </c>
      <c r="F8535" s="69" t="s">
        <v>42</v>
      </c>
      <c r="G8535" s="3"/>
      <c r="H8535" s="3"/>
      <c r="I8535" s="10" t="str">
        <f t="shared" si="133"/>
        <v>09178</v>
      </c>
    </row>
    <row r="8536" spans="1:9">
      <c r="A8536" s="66"/>
      <c r="C8536" s="66">
        <v>9178</v>
      </c>
      <c r="D8536" s="2" t="s">
        <v>43</v>
      </c>
      <c r="E8536" s="16" t="s">
        <v>1146</v>
      </c>
      <c r="F8536" s="69" t="s">
        <v>44</v>
      </c>
      <c r="G8536" s="3">
        <v>3</v>
      </c>
      <c r="H8536" s="3"/>
      <c r="I8536" s="10" t="str">
        <f t="shared" si="133"/>
        <v>09178</v>
      </c>
    </row>
    <row r="8537" spans="1:9">
      <c r="A8537" s="66"/>
      <c r="C8537" s="66">
        <v>9178</v>
      </c>
      <c r="D8537" s="2" t="s">
        <v>45</v>
      </c>
      <c r="E8537" s="16" t="s">
        <v>1146</v>
      </c>
      <c r="F8537" s="69" t="s">
        <v>46</v>
      </c>
      <c r="G8537" s="3">
        <v>1</v>
      </c>
      <c r="H8537" s="3"/>
      <c r="I8537" s="10" t="str">
        <f t="shared" si="133"/>
        <v>09178</v>
      </c>
    </row>
    <row r="8538" spans="1:9">
      <c r="A8538" s="66"/>
      <c r="C8538" s="66">
        <v>9178</v>
      </c>
      <c r="D8538" s="2" t="s">
        <v>47</v>
      </c>
      <c r="E8538" s="16" t="s">
        <v>1146</v>
      </c>
      <c r="F8538" s="69" t="s">
        <v>48</v>
      </c>
      <c r="G8538" s="3">
        <v>1</v>
      </c>
      <c r="H8538" s="3"/>
      <c r="I8538" s="10" t="str">
        <f t="shared" si="133"/>
        <v>09178</v>
      </c>
    </row>
    <row r="8539" spans="1:9">
      <c r="A8539" s="66"/>
      <c r="C8539" s="66">
        <v>9178</v>
      </c>
      <c r="D8539" s="2" t="s">
        <v>49</v>
      </c>
      <c r="E8539" s="14" t="s">
        <v>1144</v>
      </c>
      <c r="F8539" s="69" t="s">
        <v>50</v>
      </c>
      <c r="G8539" s="3">
        <v>12</v>
      </c>
      <c r="H8539" s="3">
        <v>173</v>
      </c>
      <c r="I8539" s="10" t="str">
        <f t="shared" si="133"/>
        <v>09178</v>
      </c>
    </row>
    <row r="8540" spans="1:9">
      <c r="A8540" s="66"/>
      <c r="C8540" s="66">
        <v>9178</v>
      </c>
      <c r="D8540" s="2" t="s">
        <v>51</v>
      </c>
      <c r="E8540" s="15" t="s">
        <v>1145</v>
      </c>
      <c r="F8540" s="69" t="s">
        <v>52</v>
      </c>
      <c r="G8540" s="3"/>
      <c r="H8540" s="3"/>
      <c r="I8540" s="10" t="str">
        <f t="shared" si="133"/>
        <v>09178</v>
      </c>
    </row>
    <row r="8541" spans="1:9">
      <c r="A8541" s="66"/>
      <c r="C8541" s="66">
        <v>9178</v>
      </c>
      <c r="D8541" s="2" t="s">
        <v>53</v>
      </c>
      <c r="E8541" s="15" t="s">
        <v>1145</v>
      </c>
      <c r="F8541" s="69" t="s">
        <v>54</v>
      </c>
      <c r="G8541" s="3">
        <v>11</v>
      </c>
      <c r="H8541" s="3">
        <v>527</v>
      </c>
      <c r="I8541" s="10" t="str">
        <f t="shared" si="133"/>
        <v>09178</v>
      </c>
    </row>
    <row r="8542" spans="1:9">
      <c r="A8542" s="66"/>
      <c r="C8542" s="66">
        <v>9178</v>
      </c>
      <c r="D8542" s="2" t="s">
        <v>55</v>
      </c>
      <c r="E8542" s="21" t="s">
        <v>1152</v>
      </c>
      <c r="F8542" s="69" t="s">
        <v>56</v>
      </c>
      <c r="G8542" s="3">
        <v>10</v>
      </c>
      <c r="H8542" s="3">
        <v>1826</v>
      </c>
      <c r="I8542" s="10" t="str">
        <f t="shared" si="133"/>
        <v>09178</v>
      </c>
    </row>
    <row r="8543" spans="1:9">
      <c r="A8543" s="66"/>
      <c r="C8543" s="66">
        <v>9178</v>
      </c>
      <c r="D8543" s="2" t="s">
        <v>57</v>
      </c>
      <c r="E8543" s="21" t="s">
        <v>1152</v>
      </c>
      <c r="F8543" s="69" t="s">
        <v>58</v>
      </c>
      <c r="G8543" s="3">
        <v>2</v>
      </c>
      <c r="H8543" s="3"/>
      <c r="I8543" s="10" t="str">
        <f t="shared" si="133"/>
        <v>09178</v>
      </c>
    </row>
    <row r="8544" spans="1:9">
      <c r="A8544" s="66"/>
      <c r="C8544" s="66">
        <v>9178</v>
      </c>
      <c r="D8544" s="2" t="s">
        <v>59</v>
      </c>
      <c r="E8544" s="21" t="s">
        <v>1152</v>
      </c>
      <c r="F8544" s="69" t="s">
        <v>60</v>
      </c>
      <c r="G8544" s="3">
        <v>9</v>
      </c>
      <c r="H8544" s="3">
        <v>2999</v>
      </c>
      <c r="I8544" s="10" t="str">
        <f t="shared" si="133"/>
        <v>09178</v>
      </c>
    </row>
    <row r="8545" spans="1:9">
      <c r="A8545" s="66"/>
      <c r="C8545" s="66">
        <v>9178</v>
      </c>
      <c r="D8545" s="2" t="s">
        <v>61</v>
      </c>
      <c r="E8545" s="20" t="s">
        <v>1151</v>
      </c>
      <c r="F8545" s="69" t="s">
        <v>62</v>
      </c>
      <c r="G8545" s="3">
        <v>2</v>
      </c>
      <c r="H8545" s="3"/>
      <c r="I8545" s="10" t="str">
        <f t="shared" si="133"/>
        <v>09178</v>
      </c>
    </row>
    <row r="8546" spans="1:9">
      <c r="A8546" s="66"/>
      <c r="C8546" s="66">
        <v>9178</v>
      </c>
      <c r="D8546" s="2" t="s">
        <v>63</v>
      </c>
      <c r="E8546" s="20" t="s">
        <v>1151</v>
      </c>
      <c r="F8546" s="69" t="s">
        <v>64</v>
      </c>
      <c r="G8546" s="3">
        <v>1</v>
      </c>
      <c r="H8546" s="3"/>
      <c r="I8546" s="10" t="str">
        <f t="shared" si="133"/>
        <v>09178</v>
      </c>
    </row>
    <row r="8547" spans="1:9">
      <c r="A8547" s="66"/>
      <c r="C8547" s="66">
        <v>9178</v>
      </c>
      <c r="D8547" s="2" t="s">
        <v>65</v>
      </c>
      <c r="E8547" s="19" t="s">
        <v>1150</v>
      </c>
      <c r="F8547" s="69" t="s">
        <v>66</v>
      </c>
      <c r="G8547" s="3">
        <v>2</v>
      </c>
      <c r="H8547" s="3"/>
      <c r="I8547" s="10" t="str">
        <f t="shared" si="133"/>
        <v>09178</v>
      </c>
    </row>
    <row r="8548" spans="1:9">
      <c r="A8548" s="66"/>
      <c r="C8548" s="66">
        <v>9178</v>
      </c>
      <c r="D8548" s="2" t="s">
        <v>67</v>
      </c>
      <c r="E8548" s="22" t="s">
        <v>1153</v>
      </c>
      <c r="F8548" s="69" t="s">
        <v>68</v>
      </c>
      <c r="G8548" s="3"/>
      <c r="H8548" s="3"/>
      <c r="I8548" s="10" t="str">
        <f t="shared" si="133"/>
        <v>09178</v>
      </c>
    </row>
    <row r="8549" spans="1:9">
      <c r="A8549" s="66"/>
      <c r="C8549" s="66">
        <v>9178</v>
      </c>
      <c r="D8549" s="2" t="s">
        <v>69</v>
      </c>
      <c r="E8549" s="21" t="s">
        <v>1152</v>
      </c>
      <c r="F8549" s="69" t="s">
        <v>70</v>
      </c>
      <c r="G8549" s="3">
        <v>12</v>
      </c>
      <c r="H8549" s="3">
        <v>1119</v>
      </c>
      <c r="I8549" s="10" t="str">
        <f t="shared" si="133"/>
        <v>09178</v>
      </c>
    </row>
    <row r="8550" spans="1:9">
      <c r="A8550" s="66"/>
      <c r="C8550" s="66">
        <v>9178</v>
      </c>
      <c r="E8550" s="71"/>
      <c r="F8550" s="69" t="s">
        <v>71</v>
      </c>
      <c r="G8550" s="3">
        <v>86</v>
      </c>
      <c r="H8550" s="3">
        <v>9500</v>
      </c>
      <c r="I8550" s="10" t="str">
        <f t="shared" si="133"/>
        <v>09178</v>
      </c>
    </row>
    <row r="8551" spans="1:9">
      <c r="A8551" s="65" t="s">
        <v>603</v>
      </c>
      <c r="B8551" s="2" t="s">
        <v>604</v>
      </c>
      <c r="C8551" s="65">
        <v>9179</v>
      </c>
      <c r="D8551" s="2" t="s">
        <v>9</v>
      </c>
      <c r="E8551" s="14" t="s">
        <v>1144</v>
      </c>
      <c r="F8551" s="69" t="s">
        <v>10</v>
      </c>
      <c r="G8551" s="3">
        <v>1</v>
      </c>
      <c r="H8551" s="3"/>
      <c r="I8551" s="10" t="str">
        <f t="shared" si="133"/>
        <v>09179</v>
      </c>
    </row>
    <row r="8552" spans="1:9">
      <c r="A8552" s="66"/>
      <c r="C8552" s="66">
        <v>9179</v>
      </c>
      <c r="D8552" s="2" t="s">
        <v>11</v>
      </c>
      <c r="E8552" s="14" t="s">
        <v>1144</v>
      </c>
      <c r="F8552" s="69" t="s">
        <v>12</v>
      </c>
      <c r="G8552" s="3"/>
      <c r="H8552" s="3"/>
      <c r="I8552" s="10" t="str">
        <f t="shared" si="133"/>
        <v>09179</v>
      </c>
    </row>
    <row r="8553" spans="1:9">
      <c r="A8553" s="66"/>
      <c r="C8553" s="66">
        <v>9179</v>
      </c>
      <c r="D8553" s="2" t="s">
        <v>13</v>
      </c>
      <c r="E8553" s="14" t="s">
        <v>1144</v>
      </c>
      <c r="F8553" s="69" t="s">
        <v>14</v>
      </c>
      <c r="G8553" s="3"/>
      <c r="H8553" s="3"/>
      <c r="I8553" s="10" t="str">
        <f t="shared" si="133"/>
        <v>09179</v>
      </c>
    </row>
    <row r="8554" spans="1:9">
      <c r="A8554" s="66"/>
      <c r="C8554" s="66">
        <v>9179</v>
      </c>
      <c r="D8554" s="2" t="s">
        <v>15</v>
      </c>
      <c r="E8554" s="15" t="s">
        <v>1145</v>
      </c>
      <c r="F8554" s="69" t="s">
        <v>16</v>
      </c>
      <c r="G8554" s="3"/>
      <c r="H8554" s="3"/>
      <c r="I8554" s="10" t="str">
        <f t="shared" si="133"/>
        <v>09179</v>
      </c>
    </row>
    <row r="8555" spans="1:9">
      <c r="A8555" s="66"/>
      <c r="C8555" s="66">
        <v>9179</v>
      </c>
      <c r="D8555" s="2" t="s">
        <v>17</v>
      </c>
      <c r="E8555" s="14" t="s">
        <v>1144</v>
      </c>
      <c r="F8555" s="69" t="s">
        <v>18</v>
      </c>
      <c r="G8555" s="3">
        <v>1</v>
      </c>
      <c r="H8555" s="3"/>
      <c r="I8555" s="10" t="str">
        <f t="shared" si="133"/>
        <v>09179</v>
      </c>
    </row>
    <row r="8556" spans="1:9">
      <c r="A8556" s="66"/>
      <c r="C8556" s="66">
        <v>9179</v>
      </c>
      <c r="D8556" s="2" t="s">
        <v>19</v>
      </c>
      <c r="E8556" s="14" t="s">
        <v>1144</v>
      </c>
      <c r="F8556" s="69" t="s">
        <v>20</v>
      </c>
      <c r="G8556" s="3"/>
      <c r="H8556" s="3"/>
      <c r="I8556" s="10" t="str">
        <f t="shared" si="133"/>
        <v>09179</v>
      </c>
    </row>
    <row r="8557" spans="1:9">
      <c r="A8557" s="66"/>
      <c r="C8557" s="66">
        <v>9179</v>
      </c>
      <c r="D8557" s="2" t="s">
        <v>21</v>
      </c>
      <c r="E8557" s="4"/>
      <c r="F8557" s="69" t="s">
        <v>22</v>
      </c>
      <c r="G8557" s="3">
        <v>78</v>
      </c>
      <c r="H8557" s="3"/>
      <c r="I8557" s="10" t="str">
        <f t="shared" si="133"/>
        <v>09179</v>
      </c>
    </row>
    <row r="8558" spans="1:9">
      <c r="A8558" s="66"/>
      <c r="C8558" s="66">
        <v>9179</v>
      </c>
      <c r="D8558" s="2" t="s">
        <v>23</v>
      </c>
      <c r="E8558" s="17" t="s">
        <v>1147</v>
      </c>
      <c r="F8558" s="69" t="s">
        <v>24</v>
      </c>
      <c r="G8558" s="3">
        <v>8</v>
      </c>
      <c r="H8558" s="3">
        <v>444</v>
      </c>
      <c r="I8558" s="10" t="str">
        <f t="shared" si="133"/>
        <v>09179</v>
      </c>
    </row>
    <row r="8559" spans="1:9">
      <c r="A8559" s="66"/>
      <c r="C8559" s="66">
        <v>9179</v>
      </c>
      <c r="D8559" s="2" t="s">
        <v>25</v>
      </c>
      <c r="E8559" s="17" t="s">
        <v>1147</v>
      </c>
      <c r="F8559" s="69" t="s">
        <v>26</v>
      </c>
      <c r="G8559" s="3">
        <v>2</v>
      </c>
      <c r="H8559" s="3"/>
      <c r="I8559" s="10" t="str">
        <f t="shared" si="133"/>
        <v>09179</v>
      </c>
    </row>
    <row r="8560" spans="1:9">
      <c r="A8560" s="66"/>
      <c r="C8560" s="66">
        <v>9179</v>
      </c>
      <c r="D8560" s="2" t="s">
        <v>27</v>
      </c>
      <c r="E8560" s="17" t="s">
        <v>1147</v>
      </c>
      <c r="F8560" s="69" t="s">
        <v>28</v>
      </c>
      <c r="G8560" s="3"/>
      <c r="H8560" s="3"/>
      <c r="I8560" s="10" t="str">
        <f t="shared" si="133"/>
        <v>09179</v>
      </c>
    </row>
    <row r="8561" spans="1:9">
      <c r="A8561" s="66"/>
      <c r="C8561" s="66">
        <v>9179</v>
      </c>
      <c r="D8561" s="2" t="s">
        <v>29</v>
      </c>
      <c r="E8561" s="18" t="s">
        <v>1148</v>
      </c>
      <c r="F8561" s="69" t="s">
        <v>30</v>
      </c>
      <c r="G8561" s="3"/>
      <c r="H8561" s="3"/>
      <c r="I8561" s="10" t="str">
        <f t="shared" si="133"/>
        <v>09179</v>
      </c>
    </row>
    <row r="8562" spans="1:9">
      <c r="A8562" s="66"/>
      <c r="C8562" s="66">
        <v>9179</v>
      </c>
      <c r="D8562" s="2" t="s">
        <v>31</v>
      </c>
      <c r="E8562" s="18" t="s">
        <v>1148</v>
      </c>
      <c r="F8562" s="69" t="s">
        <v>32</v>
      </c>
      <c r="G8562" s="3"/>
      <c r="H8562" s="3"/>
      <c r="I8562" s="10" t="str">
        <f t="shared" si="133"/>
        <v>09179</v>
      </c>
    </row>
    <row r="8563" spans="1:9">
      <c r="A8563" s="66"/>
      <c r="C8563" s="66">
        <v>9179</v>
      </c>
      <c r="D8563" s="2" t="s">
        <v>33</v>
      </c>
      <c r="E8563" s="18" t="s">
        <v>1148</v>
      </c>
      <c r="F8563" s="69" t="s">
        <v>34</v>
      </c>
      <c r="G8563" s="3"/>
      <c r="H8563" s="3"/>
      <c r="I8563" s="10" t="str">
        <f t="shared" si="133"/>
        <v>09179</v>
      </c>
    </row>
    <row r="8564" spans="1:9">
      <c r="A8564" s="66"/>
      <c r="C8564" s="66">
        <v>9179</v>
      </c>
      <c r="D8564" s="2" t="s">
        <v>35</v>
      </c>
      <c r="E8564" s="19" t="s">
        <v>1150</v>
      </c>
      <c r="F8564" s="69" t="s">
        <v>36</v>
      </c>
      <c r="G8564" s="3"/>
      <c r="H8564" s="3"/>
      <c r="I8564" s="10" t="str">
        <f t="shared" si="133"/>
        <v>09179</v>
      </c>
    </row>
    <row r="8565" spans="1:9">
      <c r="A8565" s="66"/>
      <c r="C8565" s="66">
        <v>9179</v>
      </c>
      <c r="D8565" s="2" t="s">
        <v>37</v>
      </c>
      <c r="E8565" s="23" t="s">
        <v>1149</v>
      </c>
      <c r="F8565" s="69" t="s">
        <v>38</v>
      </c>
      <c r="G8565" s="3"/>
      <c r="H8565" s="3"/>
      <c r="I8565" s="10" t="str">
        <f t="shared" si="133"/>
        <v>09179</v>
      </c>
    </row>
    <row r="8566" spans="1:9">
      <c r="A8566" s="66"/>
      <c r="C8566" s="66">
        <v>9179</v>
      </c>
      <c r="D8566" s="2" t="s">
        <v>39</v>
      </c>
      <c r="E8566" s="23" t="s">
        <v>1149</v>
      </c>
      <c r="F8566" s="69" t="s">
        <v>40</v>
      </c>
      <c r="G8566" s="3"/>
      <c r="H8566" s="3"/>
      <c r="I8566" s="10" t="str">
        <f t="shared" si="133"/>
        <v>09179</v>
      </c>
    </row>
    <row r="8567" spans="1:9">
      <c r="A8567" s="66"/>
      <c r="C8567" s="66">
        <v>9179</v>
      </c>
      <c r="D8567" s="2" t="s">
        <v>41</v>
      </c>
      <c r="E8567" s="16" t="s">
        <v>1146</v>
      </c>
      <c r="F8567" s="69" t="s">
        <v>42</v>
      </c>
      <c r="G8567" s="3">
        <v>2</v>
      </c>
      <c r="H8567" s="3"/>
      <c r="I8567" s="10" t="str">
        <f t="shared" si="133"/>
        <v>09179</v>
      </c>
    </row>
    <row r="8568" spans="1:9">
      <c r="A8568" s="66"/>
      <c r="C8568" s="66">
        <v>9179</v>
      </c>
      <c r="D8568" s="2" t="s">
        <v>43</v>
      </c>
      <c r="E8568" s="16" t="s">
        <v>1146</v>
      </c>
      <c r="F8568" s="69" t="s">
        <v>44</v>
      </c>
      <c r="G8568" s="3">
        <v>1</v>
      </c>
      <c r="H8568" s="3"/>
      <c r="I8568" s="10" t="str">
        <f t="shared" si="133"/>
        <v>09179</v>
      </c>
    </row>
    <row r="8569" spans="1:9">
      <c r="A8569" s="66"/>
      <c r="C8569" s="66">
        <v>9179</v>
      </c>
      <c r="D8569" s="2" t="s">
        <v>45</v>
      </c>
      <c r="E8569" s="16" t="s">
        <v>1146</v>
      </c>
      <c r="F8569" s="69" t="s">
        <v>46</v>
      </c>
      <c r="G8569" s="3"/>
      <c r="H8569" s="3"/>
      <c r="I8569" s="10" t="str">
        <f t="shared" si="133"/>
        <v>09179</v>
      </c>
    </row>
    <row r="8570" spans="1:9">
      <c r="A8570" s="66"/>
      <c r="C8570" s="66">
        <v>9179</v>
      </c>
      <c r="D8570" s="2" t="s">
        <v>47</v>
      </c>
      <c r="E8570" s="16" t="s">
        <v>1146</v>
      </c>
      <c r="F8570" s="69" t="s">
        <v>48</v>
      </c>
      <c r="G8570" s="3">
        <v>2</v>
      </c>
      <c r="H8570" s="3"/>
      <c r="I8570" s="10" t="str">
        <f t="shared" si="133"/>
        <v>09179</v>
      </c>
    </row>
    <row r="8571" spans="1:9">
      <c r="A8571" s="66"/>
      <c r="C8571" s="66">
        <v>9179</v>
      </c>
      <c r="D8571" s="2" t="s">
        <v>49</v>
      </c>
      <c r="E8571" s="14" t="s">
        <v>1144</v>
      </c>
      <c r="F8571" s="69" t="s">
        <v>50</v>
      </c>
      <c r="G8571" s="3">
        <v>6</v>
      </c>
      <c r="H8571" s="3">
        <v>171</v>
      </c>
      <c r="I8571" s="10" t="str">
        <f t="shared" si="133"/>
        <v>09179</v>
      </c>
    </row>
    <row r="8572" spans="1:9">
      <c r="A8572" s="66"/>
      <c r="C8572" s="66">
        <v>9179</v>
      </c>
      <c r="D8572" s="2" t="s">
        <v>51</v>
      </c>
      <c r="E8572" s="15" t="s">
        <v>1145</v>
      </c>
      <c r="F8572" s="69" t="s">
        <v>52</v>
      </c>
      <c r="G8572" s="3">
        <v>1</v>
      </c>
      <c r="H8572" s="3"/>
      <c r="I8572" s="10" t="str">
        <f t="shared" si="133"/>
        <v>09179</v>
      </c>
    </row>
    <row r="8573" spans="1:9">
      <c r="A8573" s="66"/>
      <c r="C8573" s="66">
        <v>9179</v>
      </c>
      <c r="D8573" s="2" t="s">
        <v>53</v>
      </c>
      <c r="E8573" s="15" t="s">
        <v>1145</v>
      </c>
      <c r="F8573" s="69" t="s">
        <v>54</v>
      </c>
      <c r="G8573" s="3">
        <v>14</v>
      </c>
      <c r="H8573" s="3">
        <v>661</v>
      </c>
      <c r="I8573" s="10" t="str">
        <f t="shared" si="133"/>
        <v>09179</v>
      </c>
    </row>
    <row r="8574" spans="1:9">
      <c r="A8574" s="66"/>
      <c r="C8574" s="66">
        <v>9179</v>
      </c>
      <c r="D8574" s="2" t="s">
        <v>55</v>
      </c>
      <c r="E8574" s="21" t="s">
        <v>1152</v>
      </c>
      <c r="F8574" s="69" t="s">
        <v>56</v>
      </c>
      <c r="G8574" s="3">
        <v>12</v>
      </c>
      <c r="H8574" s="3">
        <v>1308</v>
      </c>
      <c r="I8574" s="10" t="str">
        <f t="shared" si="133"/>
        <v>09179</v>
      </c>
    </row>
    <row r="8575" spans="1:9">
      <c r="A8575" s="66"/>
      <c r="C8575" s="66">
        <v>9179</v>
      </c>
      <c r="D8575" s="2" t="s">
        <v>57</v>
      </c>
      <c r="E8575" s="21" t="s">
        <v>1152</v>
      </c>
      <c r="F8575" s="69" t="s">
        <v>58</v>
      </c>
      <c r="G8575" s="3">
        <v>7</v>
      </c>
      <c r="H8575" s="3">
        <v>969</v>
      </c>
      <c r="I8575" s="10" t="str">
        <f t="shared" si="133"/>
        <v>09179</v>
      </c>
    </row>
    <row r="8576" spans="1:9">
      <c r="A8576" s="66"/>
      <c r="C8576" s="66">
        <v>9179</v>
      </c>
      <c r="D8576" s="2" t="s">
        <v>59</v>
      </c>
      <c r="E8576" s="21" t="s">
        <v>1152</v>
      </c>
      <c r="F8576" s="69" t="s">
        <v>60</v>
      </c>
      <c r="G8576" s="3">
        <v>13</v>
      </c>
      <c r="H8576" s="3">
        <v>699</v>
      </c>
      <c r="I8576" s="10" t="str">
        <f t="shared" si="133"/>
        <v>09179</v>
      </c>
    </row>
    <row r="8577" spans="1:9">
      <c r="A8577" s="66"/>
      <c r="C8577" s="66">
        <v>9179</v>
      </c>
      <c r="D8577" s="2" t="s">
        <v>61</v>
      </c>
      <c r="E8577" s="20" t="s">
        <v>1151</v>
      </c>
      <c r="F8577" s="69" t="s">
        <v>62</v>
      </c>
      <c r="G8577" s="3"/>
      <c r="H8577" s="3"/>
      <c r="I8577" s="10" t="str">
        <f t="shared" si="133"/>
        <v>09179</v>
      </c>
    </row>
    <row r="8578" spans="1:9">
      <c r="A8578" s="66"/>
      <c r="C8578" s="66">
        <v>9179</v>
      </c>
      <c r="D8578" s="2" t="s">
        <v>63</v>
      </c>
      <c r="E8578" s="20" t="s">
        <v>1151</v>
      </c>
      <c r="F8578" s="69" t="s">
        <v>64</v>
      </c>
      <c r="G8578" s="3"/>
      <c r="H8578" s="3"/>
      <c r="I8578" s="10" t="str">
        <f t="shared" si="133"/>
        <v>09179</v>
      </c>
    </row>
    <row r="8579" spans="1:9">
      <c r="A8579" s="66"/>
      <c r="C8579" s="66">
        <v>9179</v>
      </c>
      <c r="D8579" s="2" t="s">
        <v>65</v>
      </c>
      <c r="E8579" s="19" t="s">
        <v>1150</v>
      </c>
      <c r="F8579" s="69" t="s">
        <v>66</v>
      </c>
      <c r="G8579" s="3">
        <v>1</v>
      </c>
      <c r="H8579" s="3"/>
      <c r="I8579" s="10" t="str">
        <f t="shared" si="133"/>
        <v>09179</v>
      </c>
    </row>
    <row r="8580" spans="1:9">
      <c r="A8580" s="66"/>
      <c r="C8580" s="66">
        <v>9179</v>
      </c>
      <c r="D8580" s="2" t="s">
        <v>67</v>
      </c>
      <c r="E8580" s="22" t="s">
        <v>1153</v>
      </c>
      <c r="F8580" s="69" t="s">
        <v>68</v>
      </c>
      <c r="G8580" s="3">
        <v>6</v>
      </c>
      <c r="H8580" s="3">
        <v>237</v>
      </c>
      <c r="I8580" s="10" t="str">
        <f t="shared" si="133"/>
        <v>09179</v>
      </c>
    </row>
    <row r="8581" spans="1:9">
      <c r="A8581" s="66"/>
      <c r="C8581" s="66">
        <v>9179</v>
      </c>
      <c r="D8581" s="2" t="s">
        <v>69</v>
      </c>
      <c r="E8581" s="21" t="s">
        <v>1152</v>
      </c>
      <c r="F8581" s="69" t="s">
        <v>70</v>
      </c>
      <c r="G8581" s="3">
        <v>3</v>
      </c>
      <c r="H8581" s="3">
        <v>185</v>
      </c>
      <c r="I8581" s="10" t="str">
        <f t="shared" si="133"/>
        <v>09179</v>
      </c>
    </row>
    <row r="8582" spans="1:9">
      <c r="A8582" s="66"/>
      <c r="C8582" s="66">
        <v>9179</v>
      </c>
      <c r="E8582" s="71"/>
      <c r="F8582" s="69" t="s">
        <v>71</v>
      </c>
      <c r="G8582" s="3">
        <v>79</v>
      </c>
      <c r="H8582" s="3">
        <v>5627</v>
      </c>
      <c r="I8582" s="10" t="str">
        <f t="shared" si="133"/>
        <v>09179</v>
      </c>
    </row>
    <row r="8583" spans="1:9">
      <c r="A8583" s="65" t="s">
        <v>605</v>
      </c>
      <c r="B8583" s="2" t="s">
        <v>606</v>
      </c>
      <c r="C8583" s="65">
        <v>9180</v>
      </c>
      <c r="D8583" s="2" t="s">
        <v>9</v>
      </c>
      <c r="E8583" s="14" t="s">
        <v>1144</v>
      </c>
      <c r="F8583" s="69" t="s">
        <v>10</v>
      </c>
      <c r="G8583" s="3"/>
      <c r="H8583" s="3"/>
      <c r="I8583" s="10" t="str">
        <f t="shared" si="133"/>
        <v>09180</v>
      </c>
    </row>
    <row r="8584" spans="1:9">
      <c r="A8584" s="66"/>
      <c r="C8584" s="66">
        <v>9180</v>
      </c>
      <c r="D8584" s="2" t="s">
        <v>11</v>
      </c>
      <c r="E8584" s="14" t="s">
        <v>1144</v>
      </c>
      <c r="F8584" s="69" t="s">
        <v>12</v>
      </c>
      <c r="G8584" s="3"/>
      <c r="H8584" s="3"/>
      <c r="I8584" s="10" t="str">
        <f t="shared" si="133"/>
        <v>09180</v>
      </c>
    </row>
    <row r="8585" spans="1:9">
      <c r="A8585" s="66"/>
      <c r="C8585" s="66">
        <v>9180</v>
      </c>
      <c r="D8585" s="2" t="s">
        <v>13</v>
      </c>
      <c r="E8585" s="14" t="s">
        <v>1144</v>
      </c>
      <c r="F8585" s="69" t="s">
        <v>14</v>
      </c>
      <c r="G8585" s="3"/>
      <c r="H8585" s="3"/>
      <c r="I8585" s="10" t="str">
        <f t="shared" ref="I8585:I8648" si="134">IF(A8585="",I8584,A8585)</f>
        <v>09180</v>
      </c>
    </row>
    <row r="8586" spans="1:9">
      <c r="A8586" s="66"/>
      <c r="C8586" s="66">
        <v>9180</v>
      </c>
      <c r="D8586" s="2" t="s">
        <v>15</v>
      </c>
      <c r="E8586" s="15" t="s">
        <v>1145</v>
      </c>
      <c r="F8586" s="69" t="s">
        <v>16</v>
      </c>
      <c r="G8586" s="3"/>
      <c r="H8586" s="3"/>
      <c r="I8586" s="10" t="str">
        <f t="shared" si="134"/>
        <v>09180</v>
      </c>
    </row>
    <row r="8587" spans="1:9">
      <c r="A8587" s="66"/>
      <c r="C8587" s="66">
        <v>9180</v>
      </c>
      <c r="D8587" s="2" t="s">
        <v>17</v>
      </c>
      <c r="E8587" s="14" t="s">
        <v>1144</v>
      </c>
      <c r="F8587" s="69" t="s">
        <v>18</v>
      </c>
      <c r="G8587" s="3"/>
      <c r="H8587" s="3"/>
      <c r="I8587" s="10" t="str">
        <f t="shared" si="134"/>
        <v>09180</v>
      </c>
    </row>
    <row r="8588" spans="1:9">
      <c r="A8588" s="66"/>
      <c r="C8588" s="66">
        <v>9180</v>
      </c>
      <c r="D8588" s="2" t="s">
        <v>19</v>
      </c>
      <c r="E8588" s="14" t="s">
        <v>1144</v>
      </c>
      <c r="F8588" s="69" t="s">
        <v>20</v>
      </c>
      <c r="G8588" s="3"/>
      <c r="H8588" s="3"/>
      <c r="I8588" s="10" t="str">
        <f t="shared" si="134"/>
        <v>09180</v>
      </c>
    </row>
    <row r="8589" spans="1:9">
      <c r="A8589" s="66"/>
      <c r="C8589" s="66">
        <v>9180</v>
      </c>
      <c r="D8589" s="2" t="s">
        <v>21</v>
      </c>
      <c r="E8589" s="4"/>
      <c r="F8589" s="69" t="s">
        <v>22</v>
      </c>
      <c r="G8589" s="3">
        <v>21</v>
      </c>
      <c r="H8589" s="3"/>
      <c r="I8589" s="10" t="str">
        <f t="shared" si="134"/>
        <v>09180</v>
      </c>
    </row>
    <row r="8590" spans="1:9">
      <c r="A8590" s="66"/>
      <c r="C8590" s="66">
        <v>9180</v>
      </c>
      <c r="D8590" s="2" t="s">
        <v>23</v>
      </c>
      <c r="E8590" s="17" t="s">
        <v>1147</v>
      </c>
      <c r="F8590" s="69" t="s">
        <v>24</v>
      </c>
      <c r="G8590" s="3">
        <v>3</v>
      </c>
      <c r="H8590" s="3"/>
      <c r="I8590" s="10" t="str">
        <f t="shared" si="134"/>
        <v>09180</v>
      </c>
    </row>
    <row r="8591" spans="1:9">
      <c r="A8591" s="66"/>
      <c r="C8591" s="66">
        <v>9180</v>
      </c>
      <c r="D8591" s="2" t="s">
        <v>25</v>
      </c>
      <c r="E8591" s="17" t="s">
        <v>1147</v>
      </c>
      <c r="F8591" s="69" t="s">
        <v>26</v>
      </c>
      <c r="G8591" s="3"/>
      <c r="H8591" s="3"/>
      <c r="I8591" s="10" t="str">
        <f t="shared" si="134"/>
        <v>09180</v>
      </c>
    </row>
    <row r="8592" spans="1:9">
      <c r="A8592" s="66"/>
      <c r="C8592" s="66">
        <v>9180</v>
      </c>
      <c r="D8592" s="2" t="s">
        <v>27</v>
      </c>
      <c r="E8592" s="17" t="s">
        <v>1147</v>
      </c>
      <c r="F8592" s="69" t="s">
        <v>28</v>
      </c>
      <c r="G8592" s="3"/>
      <c r="H8592" s="3"/>
      <c r="I8592" s="10" t="str">
        <f t="shared" si="134"/>
        <v>09180</v>
      </c>
    </row>
    <row r="8593" spans="1:9">
      <c r="A8593" s="66"/>
      <c r="C8593" s="66">
        <v>9180</v>
      </c>
      <c r="D8593" s="2" t="s">
        <v>29</v>
      </c>
      <c r="E8593" s="18" t="s">
        <v>1148</v>
      </c>
      <c r="F8593" s="69" t="s">
        <v>30</v>
      </c>
      <c r="G8593" s="3"/>
      <c r="H8593" s="3"/>
      <c r="I8593" s="10" t="str">
        <f t="shared" si="134"/>
        <v>09180</v>
      </c>
    </row>
    <row r="8594" spans="1:9">
      <c r="A8594" s="66"/>
      <c r="C8594" s="66">
        <v>9180</v>
      </c>
      <c r="D8594" s="2" t="s">
        <v>31</v>
      </c>
      <c r="E8594" s="18" t="s">
        <v>1148</v>
      </c>
      <c r="F8594" s="69" t="s">
        <v>32</v>
      </c>
      <c r="G8594" s="3">
        <v>1</v>
      </c>
      <c r="H8594" s="3"/>
      <c r="I8594" s="10" t="str">
        <f t="shared" si="134"/>
        <v>09180</v>
      </c>
    </row>
    <row r="8595" spans="1:9">
      <c r="A8595" s="66"/>
      <c r="C8595" s="66">
        <v>9180</v>
      </c>
      <c r="D8595" s="2" t="s">
        <v>33</v>
      </c>
      <c r="E8595" s="18" t="s">
        <v>1148</v>
      </c>
      <c r="F8595" s="69" t="s">
        <v>34</v>
      </c>
      <c r="G8595" s="3"/>
      <c r="H8595" s="3"/>
      <c r="I8595" s="10" t="str">
        <f t="shared" si="134"/>
        <v>09180</v>
      </c>
    </row>
    <row r="8596" spans="1:9">
      <c r="A8596" s="66"/>
      <c r="C8596" s="66">
        <v>9180</v>
      </c>
      <c r="D8596" s="2" t="s">
        <v>35</v>
      </c>
      <c r="E8596" s="19" t="s">
        <v>1150</v>
      </c>
      <c r="F8596" s="69" t="s">
        <v>36</v>
      </c>
      <c r="G8596" s="3"/>
      <c r="H8596" s="3"/>
      <c r="I8596" s="10" t="str">
        <f t="shared" si="134"/>
        <v>09180</v>
      </c>
    </row>
    <row r="8597" spans="1:9">
      <c r="A8597" s="66"/>
      <c r="C8597" s="66">
        <v>9180</v>
      </c>
      <c r="D8597" s="2" t="s">
        <v>37</v>
      </c>
      <c r="E8597" s="23" t="s">
        <v>1149</v>
      </c>
      <c r="F8597" s="69" t="s">
        <v>38</v>
      </c>
      <c r="G8597" s="3"/>
      <c r="H8597" s="3"/>
      <c r="I8597" s="10" t="str">
        <f t="shared" si="134"/>
        <v>09180</v>
      </c>
    </row>
    <row r="8598" spans="1:9">
      <c r="A8598" s="66"/>
      <c r="C8598" s="66">
        <v>9180</v>
      </c>
      <c r="D8598" s="2" t="s">
        <v>39</v>
      </c>
      <c r="E8598" s="23" t="s">
        <v>1149</v>
      </c>
      <c r="F8598" s="69" t="s">
        <v>40</v>
      </c>
      <c r="G8598" s="3">
        <v>1</v>
      </c>
      <c r="H8598" s="3"/>
      <c r="I8598" s="10" t="str">
        <f t="shared" si="134"/>
        <v>09180</v>
      </c>
    </row>
    <row r="8599" spans="1:9">
      <c r="A8599" s="66"/>
      <c r="C8599" s="66">
        <v>9180</v>
      </c>
      <c r="D8599" s="2" t="s">
        <v>41</v>
      </c>
      <c r="E8599" s="16" t="s">
        <v>1146</v>
      </c>
      <c r="F8599" s="69" t="s">
        <v>42</v>
      </c>
      <c r="G8599" s="3"/>
      <c r="H8599" s="3"/>
      <c r="I8599" s="10" t="str">
        <f t="shared" si="134"/>
        <v>09180</v>
      </c>
    </row>
    <row r="8600" spans="1:9">
      <c r="A8600" s="66"/>
      <c r="C8600" s="66">
        <v>9180</v>
      </c>
      <c r="D8600" s="2" t="s">
        <v>43</v>
      </c>
      <c r="E8600" s="16" t="s">
        <v>1146</v>
      </c>
      <c r="F8600" s="69" t="s">
        <v>44</v>
      </c>
      <c r="G8600" s="3">
        <v>2</v>
      </c>
      <c r="H8600" s="3"/>
      <c r="I8600" s="10" t="str">
        <f t="shared" si="134"/>
        <v>09180</v>
      </c>
    </row>
    <row r="8601" spans="1:9">
      <c r="A8601" s="66"/>
      <c r="C8601" s="66">
        <v>9180</v>
      </c>
      <c r="D8601" s="2" t="s">
        <v>45</v>
      </c>
      <c r="E8601" s="16" t="s">
        <v>1146</v>
      </c>
      <c r="F8601" s="69" t="s">
        <v>46</v>
      </c>
      <c r="G8601" s="3"/>
      <c r="H8601" s="3"/>
      <c r="I8601" s="10" t="str">
        <f t="shared" si="134"/>
        <v>09180</v>
      </c>
    </row>
    <row r="8602" spans="1:9">
      <c r="A8602" s="66"/>
      <c r="C8602" s="66">
        <v>9180</v>
      </c>
      <c r="D8602" s="2" t="s">
        <v>47</v>
      </c>
      <c r="E8602" s="16" t="s">
        <v>1146</v>
      </c>
      <c r="F8602" s="69" t="s">
        <v>48</v>
      </c>
      <c r="G8602" s="3">
        <v>6</v>
      </c>
      <c r="H8602" s="3">
        <v>1087</v>
      </c>
      <c r="I8602" s="10" t="str">
        <f t="shared" si="134"/>
        <v>09180</v>
      </c>
    </row>
    <row r="8603" spans="1:9">
      <c r="A8603" s="66"/>
      <c r="C8603" s="66">
        <v>9180</v>
      </c>
      <c r="D8603" s="2" t="s">
        <v>49</v>
      </c>
      <c r="E8603" s="14" t="s">
        <v>1144</v>
      </c>
      <c r="F8603" s="69" t="s">
        <v>50</v>
      </c>
      <c r="G8603" s="3">
        <v>2</v>
      </c>
      <c r="H8603" s="3"/>
      <c r="I8603" s="10" t="str">
        <f t="shared" si="134"/>
        <v>09180</v>
      </c>
    </row>
    <row r="8604" spans="1:9">
      <c r="A8604" s="66"/>
      <c r="C8604" s="66">
        <v>9180</v>
      </c>
      <c r="D8604" s="2" t="s">
        <v>51</v>
      </c>
      <c r="E8604" s="15" t="s">
        <v>1145</v>
      </c>
      <c r="F8604" s="69" t="s">
        <v>52</v>
      </c>
      <c r="G8604" s="3">
        <v>1</v>
      </c>
      <c r="H8604" s="3"/>
      <c r="I8604" s="10" t="str">
        <f t="shared" si="134"/>
        <v>09180</v>
      </c>
    </row>
    <row r="8605" spans="1:9">
      <c r="A8605" s="66"/>
      <c r="C8605" s="66">
        <v>9180</v>
      </c>
      <c r="D8605" s="2" t="s">
        <v>53</v>
      </c>
      <c r="E8605" s="15" t="s">
        <v>1145</v>
      </c>
      <c r="F8605" s="69" t="s">
        <v>54</v>
      </c>
      <c r="G8605" s="3">
        <v>2</v>
      </c>
      <c r="H8605" s="3"/>
      <c r="I8605" s="10" t="str">
        <f t="shared" si="134"/>
        <v>09180</v>
      </c>
    </row>
    <row r="8606" spans="1:9">
      <c r="A8606" s="66"/>
      <c r="C8606" s="66">
        <v>9180</v>
      </c>
      <c r="D8606" s="2" t="s">
        <v>55</v>
      </c>
      <c r="E8606" s="21" t="s">
        <v>1152</v>
      </c>
      <c r="F8606" s="69" t="s">
        <v>56</v>
      </c>
      <c r="G8606" s="3"/>
      <c r="H8606" s="3"/>
      <c r="I8606" s="10" t="str">
        <f t="shared" si="134"/>
        <v>09180</v>
      </c>
    </row>
    <row r="8607" spans="1:9">
      <c r="A8607" s="66"/>
      <c r="C8607" s="66">
        <v>9180</v>
      </c>
      <c r="D8607" s="2" t="s">
        <v>57</v>
      </c>
      <c r="E8607" s="21" t="s">
        <v>1152</v>
      </c>
      <c r="F8607" s="69" t="s">
        <v>58</v>
      </c>
      <c r="G8607" s="3">
        <v>1</v>
      </c>
      <c r="H8607" s="3"/>
      <c r="I8607" s="10" t="str">
        <f t="shared" si="134"/>
        <v>09180</v>
      </c>
    </row>
    <row r="8608" spans="1:9">
      <c r="A8608" s="66"/>
      <c r="C8608" s="66">
        <v>9180</v>
      </c>
      <c r="D8608" s="2" t="s">
        <v>59</v>
      </c>
      <c r="E8608" s="21" t="s">
        <v>1152</v>
      </c>
      <c r="F8608" s="69" t="s">
        <v>60</v>
      </c>
      <c r="G8608" s="3">
        <v>2</v>
      </c>
      <c r="H8608" s="3"/>
      <c r="I8608" s="10" t="str">
        <f t="shared" si="134"/>
        <v>09180</v>
      </c>
    </row>
    <row r="8609" spans="1:9">
      <c r="A8609" s="66"/>
      <c r="C8609" s="66">
        <v>9180</v>
      </c>
      <c r="D8609" s="2" t="s">
        <v>61</v>
      </c>
      <c r="E8609" s="20" t="s">
        <v>1151</v>
      </c>
      <c r="F8609" s="69" t="s">
        <v>62</v>
      </c>
      <c r="G8609" s="3"/>
      <c r="H8609" s="3"/>
      <c r="I8609" s="10" t="str">
        <f t="shared" si="134"/>
        <v>09180</v>
      </c>
    </row>
    <row r="8610" spans="1:9">
      <c r="A8610" s="66"/>
      <c r="C8610" s="66">
        <v>9180</v>
      </c>
      <c r="D8610" s="2" t="s">
        <v>63</v>
      </c>
      <c r="E8610" s="20" t="s">
        <v>1151</v>
      </c>
      <c r="F8610" s="69" t="s">
        <v>64</v>
      </c>
      <c r="G8610" s="3"/>
      <c r="H8610" s="3"/>
      <c r="I8610" s="10" t="str">
        <f t="shared" si="134"/>
        <v>09180</v>
      </c>
    </row>
    <row r="8611" spans="1:9">
      <c r="A8611" s="66"/>
      <c r="C8611" s="66">
        <v>9180</v>
      </c>
      <c r="D8611" s="2" t="s">
        <v>65</v>
      </c>
      <c r="E8611" s="19" t="s">
        <v>1150</v>
      </c>
      <c r="F8611" s="69" t="s">
        <v>66</v>
      </c>
      <c r="G8611" s="3"/>
      <c r="H8611" s="3"/>
      <c r="I8611" s="10" t="str">
        <f t="shared" si="134"/>
        <v>09180</v>
      </c>
    </row>
    <row r="8612" spans="1:9">
      <c r="A8612" s="66"/>
      <c r="C8612" s="66">
        <v>9180</v>
      </c>
      <c r="D8612" s="2" t="s">
        <v>67</v>
      </c>
      <c r="E8612" s="22" t="s">
        <v>1153</v>
      </c>
      <c r="F8612" s="69" t="s">
        <v>68</v>
      </c>
      <c r="G8612" s="3"/>
      <c r="H8612" s="3"/>
      <c r="I8612" s="10" t="str">
        <f t="shared" si="134"/>
        <v>09180</v>
      </c>
    </row>
    <row r="8613" spans="1:9">
      <c r="A8613" s="66"/>
      <c r="C8613" s="66">
        <v>9180</v>
      </c>
      <c r="D8613" s="2" t="s">
        <v>69</v>
      </c>
      <c r="E8613" s="21" t="s">
        <v>1152</v>
      </c>
      <c r="F8613" s="69" t="s">
        <v>70</v>
      </c>
      <c r="G8613" s="3"/>
      <c r="H8613" s="3"/>
      <c r="I8613" s="10" t="str">
        <f t="shared" si="134"/>
        <v>09180</v>
      </c>
    </row>
    <row r="8614" spans="1:9">
      <c r="A8614" s="66"/>
      <c r="C8614" s="66">
        <v>9180</v>
      </c>
      <c r="E8614" s="71"/>
      <c r="F8614" s="69" t="s">
        <v>71</v>
      </c>
      <c r="G8614" s="3">
        <v>21</v>
      </c>
      <c r="H8614" s="3"/>
      <c r="I8614" s="10" t="str">
        <f t="shared" si="134"/>
        <v>09180</v>
      </c>
    </row>
    <row r="8615" spans="1:9">
      <c r="A8615" s="65" t="s">
        <v>607</v>
      </c>
      <c r="B8615" s="2" t="s">
        <v>608</v>
      </c>
      <c r="C8615" s="65">
        <v>9181</v>
      </c>
      <c r="D8615" s="2" t="s">
        <v>9</v>
      </c>
      <c r="E8615" s="14" t="s">
        <v>1144</v>
      </c>
      <c r="F8615" s="69" t="s">
        <v>10</v>
      </c>
      <c r="G8615" s="3">
        <v>1</v>
      </c>
      <c r="H8615" s="3"/>
      <c r="I8615" s="10" t="str">
        <f t="shared" si="134"/>
        <v>09181</v>
      </c>
    </row>
    <row r="8616" spans="1:9">
      <c r="A8616" s="66"/>
      <c r="C8616" s="66">
        <v>9181</v>
      </c>
      <c r="D8616" s="2" t="s">
        <v>11</v>
      </c>
      <c r="E8616" s="14" t="s">
        <v>1144</v>
      </c>
      <c r="F8616" s="69" t="s">
        <v>12</v>
      </c>
      <c r="G8616" s="3"/>
      <c r="H8616" s="3"/>
      <c r="I8616" s="10" t="str">
        <f t="shared" si="134"/>
        <v>09181</v>
      </c>
    </row>
    <row r="8617" spans="1:9">
      <c r="A8617" s="66"/>
      <c r="C8617" s="66">
        <v>9181</v>
      </c>
      <c r="D8617" s="2" t="s">
        <v>13</v>
      </c>
      <c r="E8617" s="14" t="s">
        <v>1144</v>
      </c>
      <c r="F8617" s="69" t="s">
        <v>14</v>
      </c>
      <c r="G8617" s="3"/>
      <c r="H8617" s="3"/>
      <c r="I8617" s="10" t="str">
        <f t="shared" si="134"/>
        <v>09181</v>
      </c>
    </row>
    <row r="8618" spans="1:9">
      <c r="A8618" s="66"/>
      <c r="C8618" s="66">
        <v>9181</v>
      </c>
      <c r="D8618" s="2" t="s">
        <v>15</v>
      </c>
      <c r="E8618" s="15" t="s">
        <v>1145</v>
      </c>
      <c r="F8618" s="69" t="s">
        <v>16</v>
      </c>
      <c r="G8618" s="3"/>
      <c r="H8618" s="3"/>
      <c r="I8618" s="10" t="str">
        <f t="shared" si="134"/>
        <v>09181</v>
      </c>
    </row>
    <row r="8619" spans="1:9">
      <c r="A8619" s="66"/>
      <c r="C8619" s="66">
        <v>9181</v>
      </c>
      <c r="D8619" s="2" t="s">
        <v>17</v>
      </c>
      <c r="E8619" s="14" t="s">
        <v>1144</v>
      </c>
      <c r="F8619" s="69" t="s">
        <v>18</v>
      </c>
      <c r="G8619" s="3">
        <v>1</v>
      </c>
      <c r="H8619" s="3"/>
      <c r="I8619" s="10" t="str">
        <f t="shared" si="134"/>
        <v>09181</v>
      </c>
    </row>
    <row r="8620" spans="1:9">
      <c r="A8620" s="66"/>
      <c r="C8620" s="66">
        <v>9181</v>
      </c>
      <c r="D8620" s="2" t="s">
        <v>19</v>
      </c>
      <c r="E8620" s="14" t="s">
        <v>1144</v>
      </c>
      <c r="F8620" s="69" t="s">
        <v>20</v>
      </c>
      <c r="G8620" s="3"/>
      <c r="H8620" s="3"/>
      <c r="I8620" s="10" t="str">
        <f t="shared" si="134"/>
        <v>09181</v>
      </c>
    </row>
    <row r="8621" spans="1:9">
      <c r="A8621" s="66"/>
      <c r="C8621" s="66">
        <v>9181</v>
      </c>
      <c r="D8621" s="2" t="s">
        <v>21</v>
      </c>
      <c r="E8621" s="4"/>
      <c r="F8621" s="69" t="s">
        <v>22</v>
      </c>
      <c r="G8621" s="3">
        <v>65</v>
      </c>
      <c r="H8621" s="3"/>
      <c r="I8621" s="10" t="str">
        <f t="shared" si="134"/>
        <v>09181</v>
      </c>
    </row>
    <row r="8622" spans="1:9">
      <c r="A8622" s="66"/>
      <c r="C8622" s="66">
        <v>9181</v>
      </c>
      <c r="D8622" s="2" t="s">
        <v>23</v>
      </c>
      <c r="E8622" s="17" t="s">
        <v>1147</v>
      </c>
      <c r="F8622" s="69" t="s">
        <v>24</v>
      </c>
      <c r="G8622" s="3">
        <v>7</v>
      </c>
      <c r="H8622" s="3">
        <v>496</v>
      </c>
      <c r="I8622" s="10" t="str">
        <f t="shared" si="134"/>
        <v>09181</v>
      </c>
    </row>
    <row r="8623" spans="1:9">
      <c r="A8623" s="66"/>
      <c r="C8623" s="66">
        <v>9181</v>
      </c>
      <c r="D8623" s="2" t="s">
        <v>25</v>
      </c>
      <c r="E8623" s="17" t="s">
        <v>1147</v>
      </c>
      <c r="F8623" s="69" t="s">
        <v>26</v>
      </c>
      <c r="G8623" s="3">
        <v>1</v>
      </c>
      <c r="H8623" s="3"/>
      <c r="I8623" s="10" t="str">
        <f t="shared" si="134"/>
        <v>09181</v>
      </c>
    </row>
    <row r="8624" spans="1:9">
      <c r="A8624" s="66"/>
      <c r="C8624" s="66">
        <v>9181</v>
      </c>
      <c r="D8624" s="2" t="s">
        <v>27</v>
      </c>
      <c r="E8624" s="17" t="s">
        <v>1147</v>
      </c>
      <c r="F8624" s="69" t="s">
        <v>28</v>
      </c>
      <c r="G8624" s="3"/>
      <c r="H8624" s="3"/>
      <c r="I8624" s="10" t="str">
        <f t="shared" si="134"/>
        <v>09181</v>
      </c>
    </row>
    <row r="8625" spans="1:9">
      <c r="A8625" s="66"/>
      <c r="C8625" s="66">
        <v>9181</v>
      </c>
      <c r="D8625" s="2" t="s">
        <v>29</v>
      </c>
      <c r="E8625" s="18" t="s">
        <v>1148</v>
      </c>
      <c r="F8625" s="69" t="s">
        <v>30</v>
      </c>
      <c r="G8625" s="3">
        <v>1</v>
      </c>
      <c r="H8625" s="3"/>
      <c r="I8625" s="10" t="str">
        <f t="shared" si="134"/>
        <v>09181</v>
      </c>
    </row>
    <row r="8626" spans="1:9">
      <c r="A8626" s="66"/>
      <c r="C8626" s="66">
        <v>9181</v>
      </c>
      <c r="D8626" s="2" t="s">
        <v>31</v>
      </c>
      <c r="E8626" s="18" t="s">
        <v>1148</v>
      </c>
      <c r="F8626" s="69" t="s">
        <v>32</v>
      </c>
      <c r="G8626" s="3"/>
      <c r="H8626" s="3"/>
      <c r="I8626" s="10" t="str">
        <f t="shared" si="134"/>
        <v>09181</v>
      </c>
    </row>
    <row r="8627" spans="1:9">
      <c r="A8627" s="66"/>
      <c r="C8627" s="66">
        <v>9181</v>
      </c>
      <c r="D8627" s="2" t="s">
        <v>33</v>
      </c>
      <c r="E8627" s="18" t="s">
        <v>1148</v>
      </c>
      <c r="F8627" s="69" t="s">
        <v>34</v>
      </c>
      <c r="G8627" s="3">
        <v>1</v>
      </c>
      <c r="H8627" s="3"/>
      <c r="I8627" s="10" t="str">
        <f t="shared" si="134"/>
        <v>09181</v>
      </c>
    </row>
    <row r="8628" spans="1:9">
      <c r="A8628" s="66"/>
      <c r="C8628" s="66">
        <v>9181</v>
      </c>
      <c r="D8628" s="2" t="s">
        <v>35</v>
      </c>
      <c r="E8628" s="19" t="s">
        <v>1150</v>
      </c>
      <c r="F8628" s="69" t="s">
        <v>36</v>
      </c>
      <c r="G8628" s="3">
        <v>2</v>
      </c>
      <c r="H8628" s="3"/>
      <c r="I8628" s="10" t="str">
        <f t="shared" si="134"/>
        <v>09181</v>
      </c>
    </row>
    <row r="8629" spans="1:9">
      <c r="A8629" s="66"/>
      <c r="C8629" s="66">
        <v>9181</v>
      </c>
      <c r="D8629" s="2" t="s">
        <v>37</v>
      </c>
      <c r="E8629" s="23" t="s">
        <v>1149</v>
      </c>
      <c r="F8629" s="69" t="s">
        <v>38</v>
      </c>
      <c r="G8629" s="3">
        <v>1</v>
      </c>
      <c r="H8629" s="3"/>
      <c r="I8629" s="10" t="str">
        <f t="shared" si="134"/>
        <v>09181</v>
      </c>
    </row>
    <row r="8630" spans="1:9">
      <c r="A8630" s="66"/>
      <c r="C8630" s="66">
        <v>9181</v>
      </c>
      <c r="D8630" s="2" t="s">
        <v>39</v>
      </c>
      <c r="E8630" s="23" t="s">
        <v>1149</v>
      </c>
      <c r="F8630" s="69" t="s">
        <v>40</v>
      </c>
      <c r="G8630" s="3">
        <v>2</v>
      </c>
      <c r="H8630" s="3"/>
      <c r="I8630" s="10" t="str">
        <f t="shared" si="134"/>
        <v>09181</v>
      </c>
    </row>
    <row r="8631" spans="1:9">
      <c r="A8631" s="66"/>
      <c r="C8631" s="66">
        <v>9181</v>
      </c>
      <c r="D8631" s="2" t="s">
        <v>41</v>
      </c>
      <c r="E8631" s="16" t="s">
        <v>1146</v>
      </c>
      <c r="F8631" s="69" t="s">
        <v>42</v>
      </c>
      <c r="G8631" s="3"/>
      <c r="H8631" s="3"/>
      <c r="I8631" s="10" t="str">
        <f t="shared" si="134"/>
        <v>09181</v>
      </c>
    </row>
    <row r="8632" spans="1:9">
      <c r="A8632" s="66"/>
      <c r="C8632" s="66">
        <v>9181</v>
      </c>
      <c r="D8632" s="2" t="s">
        <v>43</v>
      </c>
      <c r="E8632" s="16" t="s">
        <v>1146</v>
      </c>
      <c r="F8632" s="69" t="s">
        <v>44</v>
      </c>
      <c r="G8632" s="3">
        <v>2</v>
      </c>
      <c r="H8632" s="3"/>
      <c r="I8632" s="10" t="str">
        <f t="shared" si="134"/>
        <v>09181</v>
      </c>
    </row>
    <row r="8633" spans="1:9">
      <c r="A8633" s="66"/>
      <c r="C8633" s="66">
        <v>9181</v>
      </c>
      <c r="D8633" s="2" t="s">
        <v>45</v>
      </c>
      <c r="E8633" s="16" t="s">
        <v>1146</v>
      </c>
      <c r="F8633" s="69" t="s">
        <v>46</v>
      </c>
      <c r="G8633" s="3">
        <v>1</v>
      </c>
      <c r="H8633" s="3"/>
      <c r="I8633" s="10" t="str">
        <f t="shared" si="134"/>
        <v>09181</v>
      </c>
    </row>
    <row r="8634" spans="1:9">
      <c r="A8634" s="66"/>
      <c r="C8634" s="66">
        <v>9181</v>
      </c>
      <c r="D8634" s="2" t="s">
        <v>47</v>
      </c>
      <c r="E8634" s="16" t="s">
        <v>1146</v>
      </c>
      <c r="F8634" s="69" t="s">
        <v>48</v>
      </c>
      <c r="G8634" s="3">
        <v>7</v>
      </c>
      <c r="H8634" s="3">
        <v>997</v>
      </c>
      <c r="I8634" s="10" t="str">
        <f t="shared" si="134"/>
        <v>09181</v>
      </c>
    </row>
    <row r="8635" spans="1:9">
      <c r="A8635" s="66"/>
      <c r="C8635" s="66">
        <v>9181</v>
      </c>
      <c r="D8635" s="2" t="s">
        <v>49</v>
      </c>
      <c r="E8635" s="14" t="s">
        <v>1144</v>
      </c>
      <c r="F8635" s="69" t="s">
        <v>50</v>
      </c>
      <c r="G8635" s="3">
        <v>4</v>
      </c>
      <c r="H8635" s="3">
        <v>421</v>
      </c>
      <c r="I8635" s="10" t="str">
        <f t="shared" si="134"/>
        <v>09181</v>
      </c>
    </row>
    <row r="8636" spans="1:9">
      <c r="A8636" s="66"/>
      <c r="C8636" s="66">
        <v>9181</v>
      </c>
      <c r="D8636" s="2" t="s">
        <v>51</v>
      </c>
      <c r="E8636" s="15" t="s">
        <v>1145</v>
      </c>
      <c r="F8636" s="69" t="s">
        <v>52</v>
      </c>
      <c r="G8636" s="3">
        <v>2</v>
      </c>
      <c r="H8636" s="3"/>
      <c r="I8636" s="10" t="str">
        <f t="shared" si="134"/>
        <v>09181</v>
      </c>
    </row>
    <row r="8637" spans="1:9">
      <c r="A8637" s="66"/>
      <c r="C8637" s="66">
        <v>9181</v>
      </c>
      <c r="D8637" s="2" t="s">
        <v>53</v>
      </c>
      <c r="E8637" s="15" t="s">
        <v>1145</v>
      </c>
      <c r="F8637" s="69" t="s">
        <v>54</v>
      </c>
      <c r="G8637" s="3">
        <v>7</v>
      </c>
      <c r="H8637" s="3">
        <v>2455</v>
      </c>
      <c r="I8637" s="10" t="str">
        <f t="shared" si="134"/>
        <v>09181</v>
      </c>
    </row>
    <row r="8638" spans="1:9">
      <c r="A8638" s="66"/>
      <c r="C8638" s="66">
        <v>9181</v>
      </c>
      <c r="D8638" s="2" t="s">
        <v>55</v>
      </c>
      <c r="E8638" s="21" t="s">
        <v>1152</v>
      </c>
      <c r="F8638" s="69" t="s">
        <v>56</v>
      </c>
      <c r="G8638" s="3">
        <v>4</v>
      </c>
      <c r="H8638" s="3">
        <v>526</v>
      </c>
      <c r="I8638" s="10" t="str">
        <f t="shared" si="134"/>
        <v>09181</v>
      </c>
    </row>
    <row r="8639" spans="1:9">
      <c r="A8639" s="66"/>
      <c r="C8639" s="66">
        <v>9181</v>
      </c>
      <c r="D8639" s="2" t="s">
        <v>57</v>
      </c>
      <c r="E8639" s="21" t="s">
        <v>1152</v>
      </c>
      <c r="F8639" s="69" t="s">
        <v>58</v>
      </c>
      <c r="G8639" s="3">
        <v>1</v>
      </c>
      <c r="H8639" s="3"/>
      <c r="I8639" s="10" t="str">
        <f t="shared" si="134"/>
        <v>09181</v>
      </c>
    </row>
    <row r="8640" spans="1:9">
      <c r="A8640" s="66"/>
      <c r="C8640" s="66">
        <v>9181</v>
      </c>
      <c r="D8640" s="2" t="s">
        <v>59</v>
      </c>
      <c r="E8640" s="21" t="s">
        <v>1152</v>
      </c>
      <c r="F8640" s="69" t="s">
        <v>60</v>
      </c>
      <c r="G8640" s="3">
        <v>13</v>
      </c>
      <c r="H8640" s="3">
        <v>1319</v>
      </c>
      <c r="I8640" s="10" t="str">
        <f t="shared" si="134"/>
        <v>09181</v>
      </c>
    </row>
    <row r="8641" spans="1:9">
      <c r="A8641" s="66"/>
      <c r="C8641" s="66">
        <v>9181</v>
      </c>
      <c r="D8641" s="2" t="s">
        <v>61</v>
      </c>
      <c r="E8641" s="20" t="s">
        <v>1151</v>
      </c>
      <c r="F8641" s="69" t="s">
        <v>62</v>
      </c>
      <c r="G8641" s="3">
        <v>4</v>
      </c>
      <c r="H8641" s="3">
        <v>915</v>
      </c>
      <c r="I8641" s="10" t="str">
        <f t="shared" si="134"/>
        <v>09181</v>
      </c>
    </row>
    <row r="8642" spans="1:9">
      <c r="A8642" s="66"/>
      <c r="C8642" s="66">
        <v>9181</v>
      </c>
      <c r="D8642" s="2" t="s">
        <v>63</v>
      </c>
      <c r="E8642" s="20" t="s">
        <v>1151</v>
      </c>
      <c r="F8642" s="69" t="s">
        <v>64</v>
      </c>
      <c r="G8642" s="3"/>
      <c r="H8642" s="3"/>
      <c r="I8642" s="10" t="str">
        <f t="shared" si="134"/>
        <v>09181</v>
      </c>
    </row>
    <row r="8643" spans="1:9">
      <c r="A8643" s="66"/>
      <c r="C8643" s="66">
        <v>9181</v>
      </c>
      <c r="D8643" s="2" t="s">
        <v>65</v>
      </c>
      <c r="E8643" s="19" t="s">
        <v>1150</v>
      </c>
      <c r="F8643" s="69" t="s">
        <v>66</v>
      </c>
      <c r="G8643" s="3">
        <v>1</v>
      </c>
      <c r="H8643" s="3"/>
      <c r="I8643" s="10" t="str">
        <f t="shared" si="134"/>
        <v>09181</v>
      </c>
    </row>
    <row r="8644" spans="1:9">
      <c r="A8644" s="66"/>
      <c r="C8644" s="66">
        <v>9181</v>
      </c>
      <c r="D8644" s="2" t="s">
        <v>67</v>
      </c>
      <c r="E8644" s="22" t="s">
        <v>1153</v>
      </c>
      <c r="F8644" s="69" t="s">
        <v>68</v>
      </c>
      <c r="G8644" s="3">
        <v>2</v>
      </c>
      <c r="H8644" s="3"/>
      <c r="I8644" s="10" t="str">
        <f t="shared" si="134"/>
        <v>09181</v>
      </c>
    </row>
    <row r="8645" spans="1:9">
      <c r="A8645" s="66"/>
      <c r="C8645" s="66">
        <v>9181</v>
      </c>
      <c r="D8645" s="2" t="s">
        <v>69</v>
      </c>
      <c r="E8645" s="21" t="s">
        <v>1152</v>
      </c>
      <c r="F8645" s="69" t="s">
        <v>70</v>
      </c>
      <c r="G8645" s="3">
        <v>2</v>
      </c>
      <c r="H8645" s="3"/>
      <c r="I8645" s="10" t="str">
        <f t="shared" si="134"/>
        <v>09181</v>
      </c>
    </row>
    <row r="8646" spans="1:9">
      <c r="A8646" s="66"/>
      <c r="C8646" s="66">
        <v>9181</v>
      </c>
      <c r="E8646" s="71"/>
      <c r="F8646" s="69" t="s">
        <v>71</v>
      </c>
      <c r="G8646" s="3">
        <v>66</v>
      </c>
      <c r="H8646" s="3">
        <v>9575</v>
      </c>
      <c r="I8646" s="10" t="str">
        <f t="shared" si="134"/>
        <v>09181</v>
      </c>
    </row>
    <row r="8647" spans="1:9">
      <c r="A8647" s="65" t="s">
        <v>609</v>
      </c>
      <c r="B8647" s="2" t="s">
        <v>610</v>
      </c>
      <c r="C8647" s="65">
        <v>9182</v>
      </c>
      <c r="D8647" s="2" t="s">
        <v>9</v>
      </c>
      <c r="E8647" s="14" t="s">
        <v>1144</v>
      </c>
      <c r="F8647" s="69" t="s">
        <v>10</v>
      </c>
      <c r="G8647" s="3">
        <v>2</v>
      </c>
      <c r="H8647" s="3"/>
      <c r="I8647" s="10" t="str">
        <f t="shared" si="134"/>
        <v>09182</v>
      </c>
    </row>
    <row r="8648" spans="1:9">
      <c r="A8648" s="66"/>
      <c r="C8648" s="66">
        <v>9182</v>
      </c>
      <c r="D8648" s="2" t="s">
        <v>11</v>
      </c>
      <c r="E8648" s="14" t="s">
        <v>1144</v>
      </c>
      <c r="F8648" s="69" t="s">
        <v>12</v>
      </c>
      <c r="G8648" s="3"/>
      <c r="H8648" s="3"/>
      <c r="I8648" s="10" t="str">
        <f t="shared" si="134"/>
        <v>09182</v>
      </c>
    </row>
    <row r="8649" spans="1:9">
      <c r="A8649" s="66"/>
      <c r="C8649" s="66">
        <v>9182</v>
      </c>
      <c r="D8649" s="2" t="s">
        <v>13</v>
      </c>
      <c r="E8649" s="14" t="s">
        <v>1144</v>
      </c>
      <c r="F8649" s="69" t="s">
        <v>14</v>
      </c>
      <c r="G8649" s="3"/>
      <c r="H8649" s="3"/>
      <c r="I8649" s="10" t="str">
        <f t="shared" ref="I8649:I8712" si="135">IF(A8649="",I8648,A8649)</f>
        <v>09182</v>
      </c>
    </row>
    <row r="8650" spans="1:9">
      <c r="A8650" s="66"/>
      <c r="C8650" s="66">
        <v>9182</v>
      </c>
      <c r="D8650" s="2" t="s">
        <v>15</v>
      </c>
      <c r="E8650" s="15" t="s">
        <v>1145</v>
      </c>
      <c r="F8650" s="69" t="s">
        <v>16</v>
      </c>
      <c r="G8650" s="3"/>
      <c r="H8650" s="3"/>
      <c r="I8650" s="10" t="str">
        <f t="shared" si="135"/>
        <v>09182</v>
      </c>
    </row>
    <row r="8651" spans="1:9">
      <c r="A8651" s="66"/>
      <c r="C8651" s="66">
        <v>9182</v>
      </c>
      <c r="D8651" s="2" t="s">
        <v>17</v>
      </c>
      <c r="E8651" s="14" t="s">
        <v>1144</v>
      </c>
      <c r="F8651" s="69" t="s">
        <v>18</v>
      </c>
      <c r="G8651" s="3">
        <v>2</v>
      </c>
      <c r="H8651" s="3"/>
      <c r="I8651" s="10" t="str">
        <f t="shared" si="135"/>
        <v>09182</v>
      </c>
    </row>
    <row r="8652" spans="1:9">
      <c r="A8652" s="66"/>
      <c r="C8652" s="66">
        <v>9182</v>
      </c>
      <c r="D8652" s="2" t="s">
        <v>19</v>
      </c>
      <c r="E8652" s="14" t="s">
        <v>1144</v>
      </c>
      <c r="F8652" s="69" t="s">
        <v>20</v>
      </c>
      <c r="G8652" s="3"/>
      <c r="H8652" s="3"/>
      <c r="I8652" s="10" t="str">
        <f t="shared" si="135"/>
        <v>09182</v>
      </c>
    </row>
    <row r="8653" spans="1:9">
      <c r="A8653" s="66"/>
      <c r="C8653" s="66">
        <v>9182</v>
      </c>
      <c r="D8653" s="2" t="s">
        <v>21</v>
      </c>
      <c r="E8653" s="4"/>
      <c r="F8653" s="69" t="s">
        <v>22</v>
      </c>
      <c r="G8653" s="3">
        <v>60</v>
      </c>
      <c r="H8653" s="3"/>
      <c r="I8653" s="10" t="str">
        <f t="shared" si="135"/>
        <v>09182</v>
      </c>
    </row>
    <row r="8654" spans="1:9">
      <c r="A8654" s="66"/>
      <c r="C8654" s="66">
        <v>9182</v>
      </c>
      <c r="D8654" s="2" t="s">
        <v>23</v>
      </c>
      <c r="E8654" s="17" t="s">
        <v>1147</v>
      </c>
      <c r="F8654" s="69" t="s">
        <v>24</v>
      </c>
      <c r="G8654" s="3">
        <v>11</v>
      </c>
      <c r="H8654" s="3">
        <v>1288</v>
      </c>
      <c r="I8654" s="10" t="str">
        <f t="shared" si="135"/>
        <v>09182</v>
      </c>
    </row>
    <row r="8655" spans="1:9">
      <c r="A8655" s="66"/>
      <c r="C8655" s="66">
        <v>9182</v>
      </c>
      <c r="D8655" s="2" t="s">
        <v>25</v>
      </c>
      <c r="E8655" s="17" t="s">
        <v>1147</v>
      </c>
      <c r="F8655" s="69" t="s">
        <v>26</v>
      </c>
      <c r="G8655" s="3">
        <v>5</v>
      </c>
      <c r="H8655" s="3">
        <v>207</v>
      </c>
      <c r="I8655" s="10" t="str">
        <f t="shared" si="135"/>
        <v>09182</v>
      </c>
    </row>
    <row r="8656" spans="1:9">
      <c r="A8656" s="66"/>
      <c r="C8656" s="66">
        <v>9182</v>
      </c>
      <c r="D8656" s="2" t="s">
        <v>27</v>
      </c>
      <c r="E8656" s="17" t="s">
        <v>1147</v>
      </c>
      <c r="F8656" s="69" t="s">
        <v>28</v>
      </c>
      <c r="G8656" s="3"/>
      <c r="H8656" s="3"/>
      <c r="I8656" s="10" t="str">
        <f t="shared" si="135"/>
        <v>09182</v>
      </c>
    </row>
    <row r="8657" spans="1:9">
      <c r="A8657" s="66"/>
      <c r="C8657" s="66">
        <v>9182</v>
      </c>
      <c r="D8657" s="2" t="s">
        <v>29</v>
      </c>
      <c r="E8657" s="18" t="s">
        <v>1148</v>
      </c>
      <c r="F8657" s="69" t="s">
        <v>30</v>
      </c>
      <c r="G8657" s="3"/>
      <c r="H8657" s="3"/>
      <c r="I8657" s="10" t="str">
        <f t="shared" si="135"/>
        <v>09182</v>
      </c>
    </row>
    <row r="8658" spans="1:9">
      <c r="A8658" s="66"/>
      <c r="C8658" s="66">
        <v>9182</v>
      </c>
      <c r="D8658" s="2" t="s">
        <v>31</v>
      </c>
      <c r="E8658" s="18" t="s">
        <v>1148</v>
      </c>
      <c r="F8658" s="69" t="s">
        <v>32</v>
      </c>
      <c r="G8658" s="3"/>
      <c r="H8658" s="3"/>
      <c r="I8658" s="10" t="str">
        <f t="shared" si="135"/>
        <v>09182</v>
      </c>
    </row>
    <row r="8659" spans="1:9">
      <c r="A8659" s="66"/>
      <c r="C8659" s="66">
        <v>9182</v>
      </c>
      <c r="D8659" s="2" t="s">
        <v>33</v>
      </c>
      <c r="E8659" s="18" t="s">
        <v>1148</v>
      </c>
      <c r="F8659" s="69" t="s">
        <v>34</v>
      </c>
      <c r="G8659" s="3"/>
      <c r="H8659" s="3"/>
      <c r="I8659" s="10" t="str">
        <f t="shared" si="135"/>
        <v>09182</v>
      </c>
    </row>
    <row r="8660" spans="1:9">
      <c r="A8660" s="66"/>
      <c r="C8660" s="66">
        <v>9182</v>
      </c>
      <c r="D8660" s="2" t="s">
        <v>35</v>
      </c>
      <c r="E8660" s="19" t="s">
        <v>1150</v>
      </c>
      <c r="F8660" s="69" t="s">
        <v>36</v>
      </c>
      <c r="G8660" s="3">
        <v>3</v>
      </c>
      <c r="H8660" s="3">
        <v>126</v>
      </c>
      <c r="I8660" s="10" t="str">
        <f t="shared" si="135"/>
        <v>09182</v>
      </c>
    </row>
    <row r="8661" spans="1:9">
      <c r="A8661" s="66"/>
      <c r="C8661" s="66">
        <v>9182</v>
      </c>
      <c r="D8661" s="2" t="s">
        <v>37</v>
      </c>
      <c r="E8661" s="23" t="s">
        <v>1149</v>
      </c>
      <c r="F8661" s="69" t="s">
        <v>38</v>
      </c>
      <c r="G8661" s="3">
        <v>4</v>
      </c>
      <c r="H8661" s="3">
        <v>1345</v>
      </c>
      <c r="I8661" s="10" t="str">
        <f t="shared" si="135"/>
        <v>09182</v>
      </c>
    </row>
    <row r="8662" spans="1:9">
      <c r="A8662" s="66"/>
      <c r="C8662" s="66">
        <v>9182</v>
      </c>
      <c r="D8662" s="2" t="s">
        <v>39</v>
      </c>
      <c r="E8662" s="23" t="s">
        <v>1149</v>
      </c>
      <c r="F8662" s="69" t="s">
        <v>40</v>
      </c>
      <c r="G8662" s="3">
        <v>3</v>
      </c>
      <c r="H8662" s="3">
        <v>228</v>
      </c>
      <c r="I8662" s="10" t="str">
        <f t="shared" si="135"/>
        <v>09182</v>
      </c>
    </row>
    <row r="8663" spans="1:9">
      <c r="A8663" s="66"/>
      <c r="C8663" s="66">
        <v>9182</v>
      </c>
      <c r="D8663" s="2" t="s">
        <v>41</v>
      </c>
      <c r="E8663" s="16" t="s">
        <v>1146</v>
      </c>
      <c r="F8663" s="69" t="s">
        <v>42</v>
      </c>
      <c r="G8663" s="3"/>
      <c r="H8663" s="3"/>
      <c r="I8663" s="10" t="str">
        <f t="shared" si="135"/>
        <v>09182</v>
      </c>
    </row>
    <row r="8664" spans="1:9">
      <c r="A8664" s="66"/>
      <c r="C8664" s="66">
        <v>9182</v>
      </c>
      <c r="D8664" s="2" t="s">
        <v>43</v>
      </c>
      <c r="E8664" s="16" t="s">
        <v>1146</v>
      </c>
      <c r="F8664" s="69" t="s">
        <v>44</v>
      </c>
      <c r="G8664" s="3">
        <v>4</v>
      </c>
      <c r="H8664" s="3">
        <v>224</v>
      </c>
      <c r="I8664" s="10" t="str">
        <f t="shared" si="135"/>
        <v>09182</v>
      </c>
    </row>
    <row r="8665" spans="1:9">
      <c r="A8665" s="66"/>
      <c r="C8665" s="66">
        <v>9182</v>
      </c>
      <c r="D8665" s="2" t="s">
        <v>45</v>
      </c>
      <c r="E8665" s="16" t="s">
        <v>1146</v>
      </c>
      <c r="F8665" s="69" t="s">
        <v>46</v>
      </c>
      <c r="G8665" s="3">
        <v>1</v>
      </c>
      <c r="H8665" s="3"/>
      <c r="I8665" s="10" t="str">
        <f t="shared" si="135"/>
        <v>09182</v>
      </c>
    </row>
    <row r="8666" spans="1:9">
      <c r="A8666" s="66"/>
      <c r="C8666" s="66">
        <v>9182</v>
      </c>
      <c r="D8666" s="2" t="s">
        <v>47</v>
      </c>
      <c r="E8666" s="16" t="s">
        <v>1146</v>
      </c>
      <c r="F8666" s="69" t="s">
        <v>48</v>
      </c>
      <c r="G8666" s="3">
        <v>4</v>
      </c>
      <c r="H8666" s="3">
        <v>459</v>
      </c>
      <c r="I8666" s="10" t="str">
        <f t="shared" si="135"/>
        <v>09182</v>
      </c>
    </row>
    <row r="8667" spans="1:9">
      <c r="A8667" s="66"/>
      <c r="C8667" s="66">
        <v>9182</v>
      </c>
      <c r="D8667" s="2" t="s">
        <v>49</v>
      </c>
      <c r="E8667" s="14" t="s">
        <v>1144</v>
      </c>
      <c r="F8667" s="69" t="s">
        <v>50</v>
      </c>
      <c r="G8667" s="3">
        <v>3</v>
      </c>
      <c r="H8667" s="3"/>
      <c r="I8667" s="10" t="str">
        <f t="shared" si="135"/>
        <v>09182</v>
      </c>
    </row>
    <row r="8668" spans="1:9">
      <c r="A8668" s="66"/>
      <c r="C8668" s="66">
        <v>9182</v>
      </c>
      <c r="D8668" s="2" t="s">
        <v>51</v>
      </c>
      <c r="E8668" s="15" t="s">
        <v>1145</v>
      </c>
      <c r="F8668" s="69" t="s">
        <v>52</v>
      </c>
      <c r="G8668" s="3"/>
      <c r="H8668" s="3"/>
      <c r="I8668" s="10" t="str">
        <f t="shared" si="135"/>
        <v>09182</v>
      </c>
    </row>
    <row r="8669" spans="1:9">
      <c r="A8669" s="66"/>
      <c r="C8669" s="66">
        <v>9182</v>
      </c>
      <c r="D8669" s="2" t="s">
        <v>53</v>
      </c>
      <c r="E8669" s="15" t="s">
        <v>1145</v>
      </c>
      <c r="F8669" s="69" t="s">
        <v>54</v>
      </c>
      <c r="G8669" s="3">
        <v>4</v>
      </c>
      <c r="H8669" s="3">
        <v>177</v>
      </c>
      <c r="I8669" s="10" t="str">
        <f t="shared" si="135"/>
        <v>09182</v>
      </c>
    </row>
    <row r="8670" spans="1:9">
      <c r="A8670" s="66"/>
      <c r="C8670" s="66">
        <v>9182</v>
      </c>
      <c r="D8670" s="2" t="s">
        <v>55</v>
      </c>
      <c r="E8670" s="21" t="s">
        <v>1152</v>
      </c>
      <c r="F8670" s="69" t="s">
        <v>56</v>
      </c>
      <c r="G8670" s="3">
        <v>4</v>
      </c>
      <c r="H8670" s="3"/>
      <c r="I8670" s="10" t="str">
        <f t="shared" si="135"/>
        <v>09182</v>
      </c>
    </row>
    <row r="8671" spans="1:9">
      <c r="A8671" s="66"/>
      <c r="C8671" s="66">
        <v>9182</v>
      </c>
      <c r="D8671" s="2" t="s">
        <v>57</v>
      </c>
      <c r="E8671" s="21" t="s">
        <v>1152</v>
      </c>
      <c r="F8671" s="69" t="s">
        <v>58</v>
      </c>
      <c r="G8671" s="3">
        <v>4</v>
      </c>
      <c r="H8671" s="3">
        <v>408</v>
      </c>
      <c r="I8671" s="10" t="str">
        <f t="shared" si="135"/>
        <v>09182</v>
      </c>
    </row>
    <row r="8672" spans="1:9">
      <c r="A8672" s="66"/>
      <c r="C8672" s="66">
        <v>9182</v>
      </c>
      <c r="D8672" s="2" t="s">
        <v>59</v>
      </c>
      <c r="E8672" s="21" t="s">
        <v>1152</v>
      </c>
      <c r="F8672" s="69" t="s">
        <v>60</v>
      </c>
      <c r="G8672" s="3">
        <v>5</v>
      </c>
      <c r="H8672" s="3">
        <v>504</v>
      </c>
      <c r="I8672" s="10" t="str">
        <f t="shared" si="135"/>
        <v>09182</v>
      </c>
    </row>
    <row r="8673" spans="1:9">
      <c r="A8673" s="66"/>
      <c r="C8673" s="66">
        <v>9182</v>
      </c>
      <c r="D8673" s="2" t="s">
        <v>61</v>
      </c>
      <c r="E8673" s="20" t="s">
        <v>1151</v>
      </c>
      <c r="F8673" s="69" t="s">
        <v>62</v>
      </c>
      <c r="G8673" s="3"/>
      <c r="H8673" s="3"/>
      <c r="I8673" s="10" t="str">
        <f t="shared" si="135"/>
        <v>09182</v>
      </c>
    </row>
    <row r="8674" spans="1:9">
      <c r="A8674" s="66"/>
      <c r="C8674" s="66">
        <v>9182</v>
      </c>
      <c r="D8674" s="2" t="s">
        <v>63</v>
      </c>
      <c r="E8674" s="20" t="s">
        <v>1151</v>
      </c>
      <c r="F8674" s="69" t="s">
        <v>64</v>
      </c>
      <c r="G8674" s="3">
        <v>1</v>
      </c>
      <c r="H8674" s="3"/>
      <c r="I8674" s="10" t="str">
        <f t="shared" si="135"/>
        <v>09182</v>
      </c>
    </row>
    <row r="8675" spans="1:9">
      <c r="A8675" s="66"/>
      <c r="C8675" s="66">
        <v>9182</v>
      </c>
      <c r="D8675" s="2" t="s">
        <v>65</v>
      </c>
      <c r="E8675" s="19" t="s">
        <v>1150</v>
      </c>
      <c r="F8675" s="69" t="s">
        <v>66</v>
      </c>
      <c r="G8675" s="3">
        <v>1</v>
      </c>
      <c r="H8675" s="3"/>
      <c r="I8675" s="10" t="str">
        <f t="shared" si="135"/>
        <v>09182</v>
      </c>
    </row>
    <row r="8676" spans="1:9">
      <c r="A8676" s="66"/>
      <c r="C8676" s="66">
        <v>9182</v>
      </c>
      <c r="D8676" s="2" t="s">
        <v>67</v>
      </c>
      <c r="E8676" s="22" t="s">
        <v>1153</v>
      </c>
      <c r="F8676" s="69" t="s">
        <v>68</v>
      </c>
      <c r="G8676" s="3">
        <v>1</v>
      </c>
      <c r="H8676" s="3"/>
      <c r="I8676" s="10" t="str">
        <f t="shared" si="135"/>
        <v>09182</v>
      </c>
    </row>
    <row r="8677" spans="1:9">
      <c r="A8677" s="66"/>
      <c r="C8677" s="66">
        <v>9182</v>
      </c>
      <c r="D8677" s="2" t="s">
        <v>69</v>
      </c>
      <c r="E8677" s="21" t="s">
        <v>1152</v>
      </c>
      <c r="F8677" s="69" t="s">
        <v>70</v>
      </c>
      <c r="G8677" s="3">
        <v>2</v>
      </c>
      <c r="H8677" s="3"/>
      <c r="I8677" s="10" t="str">
        <f t="shared" si="135"/>
        <v>09182</v>
      </c>
    </row>
    <row r="8678" spans="1:9">
      <c r="A8678" s="66"/>
      <c r="C8678" s="66">
        <v>9182</v>
      </c>
      <c r="E8678" s="71"/>
      <c r="F8678" s="69" t="s">
        <v>71</v>
      </c>
      <c r="G8678" s="3">
        <v>62</v>
      </c>
      <c r="H8678" s="3">
        <v>6338</v>
      </c>
      <c r="I8678" s="10" t="str">
        <f t="shared" si="135"/>
        <v>09182</v>
      </c>
    </row>
    <row r="8679" spans="1:9">
      <c r="A8679" s="65" t="s">
        <v>611</v>
      </c>
      <c r="B8679" s="2" t="s">
        <v>612</v>
      </c>
      <c r="C8679" s="65">
        <v>9183</v>
      </c>
      <c r="D8679" s="2" t="s">
        <v>9</v>
      </c>
      <c r="E8679" s="14" t="s">
        <v>1144</v>
      </c>
      <c r="F8679" s="69" t="s">
        <v>10</v>
      </c>
      <c r="G8679" s="3">
        <v>2</v>
      </c>
      <c r="H8679" s="3"/>
      <c r="I8679" s="10" t="str">
        <f t="shared" si="135"/>
        <v>09183</v>
      </c>
    </row>
    <row r="8680" spans="1:9">
      <c r="A8680" s="66"/>
      <c r="C8680" s="66">
        <v>9183</v>
      </c>
      <c r="D8680" s="2" t="s">
        <v>11</v>
      </c>
      <c r="E8680" s="14" t="s">
        <v>1144</v>
      </c>
      <c r="F8680" s="69" t="s">
        <v>12</v>
      </c>
      <c r="G8680" s="3"/>
      <c r="H8680" s="3"/>
      <c r="I8680" s="10" t="str">
        <f t="shared" si="135"/>
        <v>09183</v>
      </c>
    </row>
    <row r="8681" spans="1:9">
      <c r="A8681" s="66"/>
      <c r="C8681" s="66">
        <v>9183</v>
      </c>
      <c r="D8681" s="2" t="s">
        <v>13</v>
      </c>
      <c r="E8681" s="14" t="s">
        <v>1144</v>
      </c>
      <c r="F8681" s="69" t="s">
        <v>14</v>
      </c>
      <c r="G8681" s="3"/>
      <c r="H8681" s="3"/>
      <c r="I8681" s="10" t="str">
        <f t="shared" si="135"/>
        <v>09183</v>
      </c>
    </row>
    <row r="8682" spans="1:9">
      <c r="A8682" s="66"/>
      <c r="C8682" s="66">
        <v>9183</v>
      </c>
      <c r="D8682" s="2" t="s">
        <v>15</v>
      </c>
      <c r="E8682" s="15" t="s">
        <v>1145</v>
      </c>
      <c r="F8682" s="69" t="s">
        <v>16</v>
      </c>
      <c r="G8682" s="3"/>
      <c r="H8682" s="3"/>
      <c r="I8682" s="10" t="str">
        <f t="shared" si="135"/>
        <v>09183</v>
      </c>
    </row>
    <row r="8683" spans="1:9">
      <c r="A8683" s="66"/>
      <c r="C8683" s="66">
        <v>9183</v>
      </c>
      <c r="D8683" s="2" t="s">
        <v>17</v>
      </c>
      <c r="E8683" s="14" t="s">
        <v>1144</v>
      </c>
      <c r="F8683" s="69" t="s">
        <v>18</v>
      </c>
      <c r="G8683" s="3">
        <v>2</v>
      </c>
      <c r="H8683" s="3"/>
      <c r="I8683" s="10" t="str">
        <f t="shared" si="135"/>
        <v>09183</v>
      </c>
    </row>
    <row r="8684" spans="1:9">
      <c r="A8684" s="66"/>
      <c r="C8684" s="66">
        <v>9183</v>
      </c>
      <c r="D8684" s="2" t="s">
        <v>19</v>
      </c>
      <c r="E8684" s="14" t="s">
        <v>1144</v>
      </c>
      <c r="F8684" s="69" t="s">
        <v>20</v>
      </c>
      <c r="G8684" s="3"/>
      <c r="H8684" s="3"/>
      <c r="I8684" s="10" t="str">
        <f t="shared" si="135"/>
        <v>09183</v>
      </c>
    </row>
    <row r="8685" spans="1:9">
      <c r="A8685" s="66"/>
      <c r="C8685" s="66">
        <v>9183</v>
      </c>
      <c r="D8685" s="2" t="s">
        <v>21</v>
      </c>
      <c r="E8685" s="4"/>
      <c r="F8685" s="69" t="s">
        <v>22</v>
      </c>
      <c r="G8685" s="3">
        <v>92</v>
      </c>
      <c r="H8685" s="3"/>
      <c r="I8685" s="10" t="str">
        <f t="shared" si="135"/>
        <v>09183</v>
      </c>
    </row>
    <row r="8686" spans="1:9">
      <c r="A8686" s="66"/>
      <c r="C8686" s="66">
        <v>9183</v>
      </c>
      <c r="D8686" s="2" t="s">
        <v>23</v>
      </c>
      <c r="E8686" s="17" t="s">
        <v>1147</v>
      </c>
      <c r="F8686" s="69" t="s">
        <v>24</v>
      </c>
      <c r="G8686" s="3">
        <v>19</v>
      </c>
      <c r="H8686" s="3">
        <v>2131</v>
      </c>
      <c r="I8686" s="10" t="str">
        <f t="shared" si="135"/>
        <v>09183</v>
      </c>
    </row>
    <row r="8687" spans="1:9">
      <c r="A8687" s="66"/>
      <c r="C8687" s="66">
        <v>9183</v>
      </c>
      <c r="D8687" s="2" t="s">
        <v>25</v>
      </c>
      <c r="E8687" s="17" t="s">
        <v>1147</v>
      </c>
      <c r="F8687" s="69" t="s">
        <v>26</v>
      </c>
      <c r="G8687" s="3"/>
      <c r="H8687" s="3"/>
      <c r="I8687" s="10" t="str">
        <f t="shared" si="135"/>
        <v>09183</v>
      </c>
    </row>
    <row r="8688" spans="1:9">
      <c r="A8688" s="66"/>
      <c r="C8688" s="66">
        <v>9183</v>
      </c>
      <c r="D8688" s="2" t="s">
        <v>27</v>
      </c>
      <c r="E8688" s="17" t="s">
        <v>1147</v>
      </c>
      <c r="F8688" s="69" t="s">
        <v>28</v>
      </c>
      <c r="G8688" s="3"/>
      <c r="H8688" s="3"/>
      <c r="I8688" s="10" t="str">
        <f t="shared" si="135"/>
        <v>09183</v>
      </c>
    </row>
    <row r="8689" spans="1:9">
      <c r="A8689" s="66"/>
      <c r="C8689" s="66">
        <v>9183</v>
      </c>
      <c r="D8689" s="2" t="s">
        <v>29</v>
      </c>
      <c r="E8689" s="18" t="s">
        <v>1148</v>
      </c>
      <c r="F8689" s="69" t="s">
        <v>30</v>
      </c>
      <c r="G8689" s="3"/>
      <c r="H8689" s="3"/>
      <c r="I8689" s="10" t="str">
        <f t="shared" si="135"/>
        <v>09183</v>
      </c>
    </row>
    <row r="8690" spans="1:9">
      <c r="A8690" s="66"/>
      <c r="C8690" s="66">
        <v>9183</v>
      </c>
      <c r="D8690" s="2" t="s">
        <v>31</v>
      </c>
      <c r="E8690" s="18" t="s">
        <v>1148</v>
      </c>
      <c r="F8690" s="69" t="s">
        <v>32</v>
      </c>
      <c r="G8690" s="3">
        <v>1</v>
      </c>
      <c r="H8690" s="3"/>
      <c r="I8690" s="10" t="str">
        <f t="shared" si="135"/>
        <v>09183</v>
      </c>
    </row>
    <row r="8691" spans="1:9">
      <c r="A8691" s="66"/>
      <c r="C8691" s="66">
        <v>9183</v>
      </c>
      <c r="D8691" s="2" t="s">
        <v>33</v>
      </c>
      <c r="E8691" s="18" t="s">
        <v>1148</v>
      </c>
      <c r="F8691" s="69" t="s">
        <v>34</v>
      </c>
      <c r="G8691" s="3"/>
      <c r="H8691" s="3"/>
      <c r="I8691" s="10" t="str">
        <f t="shared" si="135"/>
        <v>09183</v>
      </c>
    </row>
    <row r="8692" spans="1:9">
      <c r="A8692" s="66"/>
      <c r="C8692" s="66">
        <v>9183</v>
      </c>
      <c r="D8692" s="2" t="s">
        <v>35</v>
      </c>
      <c r="E8692" s="19" t="s">
        <v>1150</v>
      </c>
      <c r="F8692" s="69" t="s">
        <v>36</v>
      </c>
      <c r="G8692" s="3">
        <v>5</v>
      </c>
      <c r="H8692" s="3">
        <v>464</v>
      </c>
      <c r="I8692" s="10" t="str">
        <f t="shared" si="135"/>
        <v>09183</v>
      </c>
    </row>
    <row r="8693" spans="1:9">
      <c r="A8693" s="66"/>
      <c r="C8693" s="66">
        <v>9183</v>
      </c>
      <c r="D8693" s="2" t="s">
        <v>37</v>
      </c>
      <c r="E8693" s="23" t="s">
        <v>1149</v>
      </c>
      <c r="F8693" s="69" t="s">
        <v>38</v>
      </c>
      <c r="G8693" s="3">
        <v>1</v>
      </c>
      <c r="H8693" s="3"/>
      <c r="I8693" s="10" t="str">
        <f t="shared" si="135"/>
        <v>09183</v>
      </c>
    </row>
    <row r="8694" spans="1:9">
      <c r="A8694" s="66"/>
      <c r="C8694" s="66">
        <v>9183</v>
      </c>
      <c r="D8694" s="2" t="s">
        <v>39</v>
      </c>
      <c r="E8694" s="23" t="s">
        <v>1149</v>
      </c>
      <c r="F8694" s="69" t="s">
        <v>40</v>
      </c>
      <c r="G8694" s="3">
        <v>1</v>
      </c>
      <c r="H8694" s="3"/>
      <c r="I8694" s="10" t="str">
        <f t="shared" si="135"/>
        <v>09183</v>
      </c>
    </row>
    <row r="8695" spans="1:9">
      <c r="A8695" s="66"/>
      <c r="C8695" s="66">
        <v>9183</v>
      </c>
      <c r="D8695" s="2" t="s">
        <v>41</v>
      </c>
      <c r="E8695" s="16" t="s">
        <v>1146</v>
      </c>
      <c r="F8695" s="69" t="s">
        <v>42</v>
      </c>
      <c r="G8695" s="3"/>
      <c r="H8695" s="3"/>
      <c r="I8695" s="10" t="str">
        <f t="shared" si="135"/>
        <v>09183</v>
      </c>
    </row>
    <row r="8696" spans="1:9">
      <c r="A8696" s="66"/>
      <c r="C8696" s="66">
        <v>9183</v>
      </c>
      <c r="D8696" s="2" t="s">
        <v>43</v>
      </c>
      <c r="E8696" s="16" t="s">
        <v>1146</v>
      </c>
      <c r="F8696" s="69" t="s">
        <v>44</v>
      </c>
      <c r="G8696" s="3">
        <v>5</v>
      </c>
      <c r="H8696" s="3">
        <v>1774</v>
      </c>
      <c r="I8696" s="10" t="str">
        <f t="shared" si="135"/>
        <v>09183</v>
      </c>
    </row>
    <row r="8697" spans="1:9">
      <c r="A8697" s="66"/>
      <c r="C8697" s="66">
        <v>9183</v>
      </c>
      <c r="D8697" s="2" t="s">
        <v>45</v>
      </c>
      <c r="E8697" s="16" t="s">
        <v>1146</v>
      </c>
      <c r="F8697" s="69" t="s">
        <v>46</v>
      </c>
      <c r="G8697" s="3"/>
      <c r="H8697" s="3"/>
      <c r="I8697" s="10" t="str">
        <f t="shared" si="135"/>
        <v>09183</v>
      </c>
    </row>
    <row r="8698" spans="1:9">
      <c r="A8698" s="66"/>
      <c r="C8698" s="66">
        <v>9183</v>
      </c>
      <c r="D8698" s="2" t="s">
        <v>47</v>
      </c>
      <c r="E8698" s="16" t="s">
        <v>1146</v>
      </c>
      <c r="F8698" s="69" t="s">
        <v>48</v>
      </c>
      <c r="G8698" s="3">
        <v>9</v>
      </c>
      <c r="H8698" s="3">
        <v>1541</v>
      </c>
      <c r="I8698" s="10" t="str">
        <f t="shared" si="135"/>
        <v>09183</v>
      </c>
    </row>
    <row r="8699" spans="1:9">
      <c r="A8699" s="66"/>
      <c r="C8699" s="66">
        <v>9183</v>
      </c>
      <c r="D8699" s="2" t="s">
        <v>49</v>
      </c>
      <c r="E8699" s="14" t="s">
        <v>1144</v>
      </c>
      <c r="F8699" s="69" t="s">
        <v>50</v>
      </c>
      <c r="G8699" s="3">
        <v>6</v>
      </c>
      <c r="H8699" s="3">
        <v>524</v>
      </c>
      <c r="I8699" s="10" t="str">
        <f t="shared" si="135"/>
        <v>09183</v>
      </c>
    </row>
    <row r="8700" spans="1:9">
      <c r="A8700" s="66"/>
      <c r="C8700" s="66">
        <v>9183</v>
      </c>
      <c r="D8700" s="2" t="s">
        <v>51</v>
      </c>
      <c r="E8700" s="15" t="s">
        <v>1145</v>
      </c>
      <c r="F8700" s="69" t="s">
        <v>52</v>
      </c>
      <c r="G8700" s="3">
        <v>3</v>
      </c>
      <c r="H8700" s="3">
        <v>226</v>
      </c>
      <c r="I8700" s="10" t="str">
        <f t="shared" si="135"/>
        <v>09183</v>
      </c>
    </row>
    <row r="8701" spans="1:9">
      <c r="A8701" s="66"/>
      <c r="C8701" s="66">
        <v>9183</v>
      </c>
      <c r="D8701" s="2" t="s">
        <v>53</v>
      </c>
      <c r="E8701" s="15" t="s">
        <v>1145</v>
      </c>
      <c r="F8701" s="69" t="s">
        <v>54</v>
      </c>
      <c r="G8701" s="3">
        <v>11</v>
      </c>
      <c r="H8701" s="3">
        <v>1096</v>
      </c>
      <c r="I8701" s="10" t="str">
        <f t="shared" si="135"/>
        <v>09183</v>
      </c>
    </row>
    <row r="8702" spans="1:9">
      <c r="A8702" s="66"/>
      <c r="C8702" s="66">
        <v>9183</v>
      </c>
      <c r="D8702" s="2" t="s">
        <v>55</v>
      </c>
      <c r="E8702" s="21" t="s">
        <v>1152</v>
      </c>
      <c r="F8702" s="69" t="s">
        <v>56</v>
      </c>
      <c r="G8702" s="3">
        <v>1</v>
      </c>
      <c r="H8702" s="3"/>
      <c r="I8702" s="10" t="str">
        <f t="shared" si="135"/>
        <v>09183</v>
      </c>
    </row>
    <row r="8703" spans="1:9">
      <c r="A8703" s="66"/>
      <c r="C8703" s="66">
        <v>9183</v>
      </c>
      <c r="D8703" s="2" t="s">
        <v>57</v>
      </c>
      <c r="E8703" s="21" t="s">
        <v>1152</v>
      </c>
      <c r="F8703" s="69" t="s">
        <v>58</v>
      </c>
      <c r="G8703" s="3">
        <v>5</v>
      </c>
      <c r="H8703" s="3">
        <v>1252</v>
      </c>
      <c r="I8703" s="10" t="str">
        <f t="shared" si="135"/>
        <v>09183</v>
      </c>
    </row>
    <row r="8704" spans="1:9">
      <c r="A8704" s="66"/>
      <c r="C8704" s="66">
        <v>9183</v>
      </c>
      <c r="D8704" s="2" t="s">
        <v>59</v>
      </c>
      <c r="E8704" s="21" t="s">
        <v>1152</v>
      </c>
      <c r="F8704" s="69" t="s">
        <v>60</v>
      </c>
      <c r="G8704" s="3">
        <v>14</v>
      </c>
      <c r="H8704" s="3">
        <v>1845</v>
      </c>
      <c r="I8704" s="10" t="str">
        <f t="shared" si="135"/>
        <v>09183</v>
      </c>
    </row>
    <row r="8705" spans="1:9">
      <c r="A8705" s="66"/>
      <c r="C8705" s="66">
        <v>9183</v>
      </c>
      <c r="D8705" s="2" t="s">
        <v>61</v>
      </c>
      <c r="E8705" s="20" t="s">
        <v>1151</v>
      </c>
      <c r="F8705" s="69" t="s">
        <v>62</v>
      </c>
      <c r="G8705" s="3">
        <v>1</v>
      </c>
      <c r="H8705" s="3"/>
      <c r="I8705" s="10" t="str">
        <f t="shared" si="135"/>
        <v>09183</v>
      </c>
    </row>
    <row r="8706" spans="1:9">
      <c r="A8706" s="66"/>
      <c r="C8706" s="66">
        <v>9183</v>
      </c>
      <c r="D8706" s="2" t="s">
        <v>63</v>
      </c>
      <c r="E8706" s="20" t="s">
        <v>1151</v>
      </c>
      <c r="F8706" s="69" t="s">
        <v>64</v>
      </c>
      <c r="G8706" s="3"/>
      <c r="H8706" s="3"/>
      <c r="I8706" s="10" t="str">
        <f t="shared" si="135"/>
        <v>09183</v>
      </c>
    </row>
    <row r="8707" spans="1:9">
      <c r="A8707" s="66"/>
      <c r="C8707" s="66">
        <v>9183</v>
      </c>
      <c r="D8707" s="2" t="s">
        <v>65</v>
      </c>
      <c r="E8707" s="19" t="s">
        <v>1150</v>
      </c>
      <c r="F8707" s="69" t="s">
        <v>66</v>
      </c>
      <c r="G8707" s="3">
        <v>3</v>
      </c>
      <c r="H8707" s="3">
        <v>329</v>
      </c>
      <c r="I8707" s="10" t="str">
        <f t="shared" si="135"/>
        <v>09183</v>
      </c>
    </row>
    <row r="8708" spans="1:9">
      <c r="A8708" s="66"/>
      <c r="C8708" s="66">
        <v>9183</v>
      </c>
      <c r="D8708" s="2" t="s">
        <v>67</v>
      </c>
      <c r="E8708" s="22" t="s">
        <v>1153</v>
      </c>
      <c r="F8708" s="69" t="s">
        <v>68</v>
      </c>
      <c r="G8708" s="3">
        <v>2</v>
      </c>
      <c r="H8708" s="3"/>
      <c r="I8708" s="10" t="str">
        <f t="shared" si="135"/>
        <v>09183</v>
      </c>
    </row>
    <row r="8709" spans="1:9">
      <c r="A8709" s="66"/>
      <c r="C8709" s="66">
        <v>9183</v>
      </c>
      <c r="D8709" s="2" t="s">
        <v>69</v>
      </c>
      <c r="E8709" s="21" t="s">
        <v>1152</v>
      </c>
      <c r="F8709" s="69" t="s">
        <v>70</v>
      </c>
      <c r="G8709" s="3">
        <v>5</v>
      </c>
      <c r="H8709" s="3">
        <v>348</v>
      </c>
      <c r="I8709" s="10" t="str">
        <f t="shared" si="135"/>
        <v>09183</v>
      </c>
    </row>
    <row r="8710" spans="1:9">
      <c r="A8710" s="66"/>
      <c r="C8710" s="66">
        <v>9183</v>
      </c>
      <c r="E8710" s="71"/>
      <c r="F8710" s="69" t="s">
        <v>71</v>
      </c>
      <c r="G8710" s="3">
        <v>94</v>
      </c>
      <c r="H8710" s="3">
        <v>11941</v>
      </c>
      <c r="I8710" s="10" t="str">
        <f t="shared" si="135"/>
        <v>09183</v>
      </c>
    </row>
    <row r="8711" spans="1:9">
      <c r="A8711" s="65" t="s">
        <v>613</v>
      </c>
      <c r="B8711" s="2" t="s">
        <v>614</v>
      </c>
      <c r="C8711" s="65">
        <v>9184</v>
      </c>
      <c r="D8711" s="2" t="s">
        <v>9</v>
      </c>
      <c r="E8711" s="14" t="s">
        <v>1144</v>
      </c>
      <c r="F8711" s="69" t="s">
        <v>10</v>
      </c>
      <c r="G8711" s="3">
        <v>6</v>
      </c>
      <c r="H8711" s="3">
        <v>121</v>
      </c>
      <c r="I8711" s="10" t="str">
        <f t="shared" si="135"/>
        <v>09184</v>
      </c>
    </row>
    <row r="8712" spans="1:9">
      <c r="A8712" s="66"/>
      <c r="C8712" s="66">
        <v>9184</v>
      </c>
      <c r="D8712" s="2" t="s">
        <v>11</v>
      </c>
      <c r="E8712" s="14" t="s">
        <v>1144</v>
      </c>
      <c r="F8712" s="69" t="s">
        <v>12</v>
      </c>
      <c r="G8712" s="3"/>
      <c r="H8712" s="3"/>
      <c r="I8712" s="10" t="str">
        <f t="shared" si="135"/>
        <v>09184</v>
      </c>
    </row>
    <row r="8713" spans="1:9">
      <c r="A8713" s="66"/>
      <c r="C8713" s="66">
        <v>9184</v>
      </c>
      <c r="D8713" s="2" t="s">
        <v>13</v>
      </c>
      <c r="E8713" s="14" t="s">
        <v>1144</v>
      </c>
      <c r="F8713" s="69" t="s">
        <v>14</v>
      </c>
      <c r="G8713" s="3"/>
      <c r="H8713" s="3"/>
      <c r="I8713" s="10" t="str">
        <f t="shared" ref="I8713:I8776" si="136">IF(A8713="",I8712,A8713)</f>
        <v>09184</v>
      </c>
    </row>
    <row r="8714" spans="1:9">
      <c r="A8714" s="66"/>
      <c r="C8714" s="66">
        <v>9184</v>
      </c>
      <c r="D8714" s="2" t="s">
        <v>15</v>
      </c>
      <c r="E8714" s="15" t="s">
        <v>1145</v>
      </c>
      <c r="F8714" s="69" t="s">
        <v>16</v>
      </c>
      <c r="G8714" s="3"/>
      <c r="H8714" s="3"/>
      <c r="I8714" s="10" t="str">
        <f t="shared" si="136"/>
        <v>09184</v>
      </c>
    </row>
    <row r="8715" spans="1:9">
      <c r="A8715" s="66"/>
      <c r="C8715" s="66">
        <v>9184</v>
      </c>
      <c r="D8715" s="2" t="s">
        <v>17</v>
      </c>
      <c r="E8715" s="14" t="s">
        <v>1144</v>
      </c>
      <c r="F8715" s="69" t="s">
        <v>18</v>
      </c>
      <c r="G8715" s="3">
        <v>6</v>
      </c>
      <c r="H8715" s="3">
        <v>121</v>
      </c>
      <c r="I8715" s="10" t="str">
        <f t="shared" si="136"/>
        <v>09184</v>
      </c>
    </row>
    <row r="8716" spans="1:9">
      <c r="A8716" s="66"/>
      <c r="C8716" s="66">
        <v>9184</v>
      </c>
      <c r="D8716" s="2" t="s">
        <v>19</v>
      </c>
      <c r="E8716" s="14" t="s">
        <v>1144</v>
      </c>
      <c r="F8716" s="69" t="s">
        <v>20</v>
      </c>
      <c r="G8716" s="3"/>
      <c r="H8716" s="3"/>
      <c r="I8716" s="10" t="str">
        <f t="shared" si="136"/>
        <v>09184</v>
      </c>
    </row>
    <row r="8717" spans="1:9">
      <c r="A8717" s="66"/>
      <c r="C8717" s="66">
        <v>9184</v>
      </c>
      <c r="D8717" s="2" t="s">
        <v>21</v>
      </c>
      <c r="E8717" s="4"/>
      <c r="F8717" s="69" t="s">
        <v>22</v>
      </c>
      <c r="G8717" s="3">
        <v>195</v>
      </c>
      <c r="H8717" s="3">
        <v>32039</v>
      </c>
      <c r="I8717" s="10" t="str">
        <f t="shared" si="136"/>
        <v>09184</v>
      </c>
    </row>
    <row r="8718" spans="1:9">
      <c r="A8718" s="66"/>
      <c r="C8718" s="66">
        <v>9184</v>
      </c>
      <c r="D8718" s="2" t="s">
        <v>23</v>
      </c>
      <c r="E8718" s="17" t="s">
        <v>1147</v>
      </c>
      <c r="F8718" s="69" t="s">
        <v>24</v>
      </c>
      <c r="G8718" s="3">
        <v>21</v>
      </c>
      <c r="H8718" s="3">
        <v>2213</v>
      </c>
      <c r="I8718" s="10" t="str">
        <f t="shared" si="136"/>
        <v>09184</v>
      </c>
    </row>
    <row r="8719" spans="1:9">
      <c r="A8719" s="66"/>
      <c r="C8719" s="66">
        <v>9184</v>
      </c>
      <c r="D8719" s="2" t="s">
        <v>25</v>
      </c>
      <c r="E8719" s="17" t="s">
        <v>1147</v>
      </c>
      <c r="F8719" s="69" t="s">
        <v>26</v>
      </c>
      <c r="G8719" s="3">
        <v>1</v>
      </c>
      <c r="H8719" s="3"/>
      <c r="I8719" s="10" t="str">
        <f t="shared" si="136"/>
        <v>09184</v>
      </c>
    </row>
    <row r="8720" spans="1:9">
      <c r="A8720" s="66"/>
      <c r="C8720" s="66">
        <v>9184</v>
      </c>
      <c r="D8720" s="2" t="s">
        <v>27</v>
      </c>
      <c r="E8720" s="17" t="s">
        <v>1147</v>
      </c>
      <c r="F8720" s="69" t="s">
        <v>28</v>
      </c>
      <c r="G8720" s="3"/>
      <c r="H8720" s="3"/>
      <c r="I8720" s="10" t="str">
        <f t="shared" si="136"/>
        <v>09184</v>
      </c>
    </row>
    <row r="8721" spans="1:9">
      <c r="A8721" s="66"/>
      <c r="C8721" s="66">
        <v>9184</v>
      </c>
      <c r="D8721" s="2" t="s">
        <v>29</v>
      </c>
      <c r="E8721" s="18" t="s">
        <v>1148</v>
      </c>
      <c r="F8721" s="69" t="s">
        <v>30</v>
      </c>
      <c r="G8721" s="3">
        <v>2</v>
      </c>
      <c r="H8721" s="3"/>
      <c r="I8721" s="10" t="str">
        <f t="shared" si="136"/>
        <v>09184</v>
      </c>
    </row>
    <row r="8722" spans="1:9">
      <c r="A8722" s="66"/>
      <c r="C8722" s="66">
        <v>9184</v>
      </c>
      <c r="D8722" s="2" t="s">
        <v>31</v>
      </c>
      <c r="E8722" s="18" t="s">
        <v>1148</v>
      </c>
      <c r="F8722" s="69" t="s">
        <v>32</v>
      </c>
      <c r="G8722" s="3">
        <v>1</v>
      </c>
      <c r="H8722" s="3"/>
      <c r="I8722" s="10" t="str">
        <f t="shared" si="136"/>
        <v>09184</v>
      </c>
    </row>
    <row r="8723" spans="1:9">
      <c r="A8723" s="66"/>
      <c r="C8723" s="66">
        <v>9184</v>
      </c>
      <c r="D8723" s="2" t="s">
        <v>33</v>
      </c>
      <c r="E8723" s="18" t="s">
        <v>1148</v>
      </c>
      <c r="F8723" s="69" t="s">
        <v>34</v>
      </c>
      <c r="G8723" s="3">
        <v>1</v>
      </c>
      <c r="H8723" s="3"/>
      <c r="I8723" s="10" t="str">
        <f t="shared" si="136"/>
        <v>09184</v>
      </c>
    </row>
    <row r="8724" spans="1:9">
      <c r="A8724" s="66"/>
      <c r="C8724" s="66">
        <v>9184</v>
      </c>
      <c r="D8724" s="2" t="s">
        <v>35</v>
      </c>
      <c r="E8724" s="19" t="s">
        <v>1150</v>
      </c>
      <c r="F8724" s="69" t="s">
        <v>36</v>
      </c>
      <c r="G8724" s="3">
        <v>1</v>
      </c>
      <c r="H8724" s="3"/>
      <c r="I8724" s="10" t="str">
        <f t="shared" si="136"/>
        <v>09184</v>
      </c>
    </row>
    <row r="8725" spans="1:9">
      <c r="A8725" s="66"/>
      <c r="C8725" s="66">
        <v>9184</v>
      </c>
      <c r="D8725" s="2" t="s">
        <v>37</v>
      </c>
      <c r="E8725" s="23" t="s">
        <v>1149</v>
      </c>
      <c r="F8725" s="69" t="s">
        <v>38</v>
      </c>
      <c r="G8725" s="3">
        <v>2</v>
      </c>
      <c r="H8725" s="3"/>
      <c r="I8725" s="10" t="str">
        <f t="shared" si="136"/>
        <v>09184</v>
      </c>
    </row>
    <row r="8726" spans="1:9">
      <c r="A8726" s="66"/>
      <c r="C8726" s="66">
        <v>9184</v>
      </c>
      <c r="D8726" s="2" t="s">
        <v>39</v>
      </c>
      <c r="E8726" s="23" t="s">
        <v>1149</v>
      </c>
      <c r="F8726" s="69" t="s">
        <v>40</v>
      </c>
      <c r="G8726" s="3">
        <v>10</v>
      </c>
      <c r="H8726" s="3">
        <v>319</v>
      </c>
      <c r="I8726" s="10" t="str">
        <f t="shared" si="136"/>
        <v>09184</v>
      </c>
    </row>
    <row r="8727" spans="1:9">
      <c r="A8727" s="66"/>
      <c r="C8727" s="66">
        <v>9184</v>
      </c>
      <c r="D8727" s="2" t="s">
        <v>41</v>
      </c>
      <c r="E8727" s="16" t="s">
        <v>1146</v>
      </c>
      <c r="F8727" s="69" t="s">
        <v>42</v>
      </c>
      <c r="G8727" s="3"/>
      <c r="H8727" s="3"/>
      <c r="I8727" s="10" t="str">
        <f t="shared" si="136"/>
        <v>09184</v>
      </c>
    </row>
    <row r="8728" spans="1:9">
      <c r="A8728" s="66"/>
      <c r="C8728" s="66">
        <v>9184</v>
      </c>
      <c r="D8728" s="2" t="s">
        <v>43</v>
      </c>
      <c r="E8728" s="16" t="s">
        <v>1146</v>
      </c>
      <c r="F8728" s="69" t="s">
        <v>44</v>
      </c>
      <c r="G8728" s="3">
        <v>13</v>
      </c>
      <c r="H8728" s="3">
        <v>3230</v>
      </c>
      <c r="I8728" s="10" t="str">
        <f t="shared" si="136"/>
        <v>09184</v>
      </c>
    </row>
    <row r="8729" spans="1:9">
      <c r="A8729" s="66"/>
      <c r="C8729" s="66">
        <v>9184</v>
      </c>
      <c r="D8729" s="2" t="s">
        <v>45</v>
      </c>
      <c r="E8729" s="16" t="s">
        <v>1146</v>
      </c>
      <c r="F8729" s="69" t="s">
        <v>46</v>
      </c>
      <c r="G8729" s="3">
        <v>4</v>
      </c>
      <c r="H8729" s="3">
        <v>870</v>
      </c>
      <c r="I8729" s="10" t="str">
        <f t="shared" si="136"/>
        <v>09184</v>
      </c>
    </row>
    <row r="8730" spans="1:9">
      <c r="A8730" s="66"/>
      <c r="C8730" s="66">
        <v>9184</v>
      </c>
      <c r="D8730" s="2" t="s">
        <v>47</v>
      </c>
      <c r="E8730" s="16" t="s">
        <v>1146</v>
      </c>
      <c r="F8730" s="69" t="s">
        <v>48</v>
      </c>
      <c r="G8730" s="3">
        <v>11</v>
      </c>
      <c r="H8730" s="3">
        <v>522</v>
      </c>
      <c r="I8730" s="10" t="str">
        <f t="shared" si="136"/>
        <v>09184</v>
      </c>
    </row>
    <row r="8731" spans="1:9">
      <c r="A8731" s="66"/>
      <c r="C8731" s="66">
        <v>9184</v>
      </c>
      <c r="D8731" s="2" t="s">
        <v>49</v>
      </c>
      <c r="E8731" s="14" t="s">
        <v>1144</v>
      </c>
      <c r="F8731" s="69" t="s">
        <v>50</v>
      </c>
      <c r="G8731" s="3">
        <v>15</v>
      </c>
      <c r="H8731" s="3">
        <v>405</v>
      </c>
      <c r="I8731" s="10" t="str">
        <f t="shared" si="136"/>
        <v>09184</v>
      </c>
    </row>
    <row r="8732" spans="1:9">
      <c r="A8732" s="66"/>
      <c r="C8732" s="66">
        <v>9184</v>
      </c>
      <c r="D8732" s="2" t="s">
        <v>51</v>
      </c>
      <c r="E8732" s="15" t="s">
        <v>1145</v>
      </c>
      <c r="F8732" s="69" t="s">
        <v>52</v>
      </c>
      <c r="G8732" s="3"/>
      <c r="H8732" s="3"/>
      <c r="I8732" s="10" t="str">
        <f t="shared" si="136"/>
        <v>09184</v>
      </c>
    </row>
    <row r="8733" spans="1:9">
      <c r="A8733" s="66"/>
      <c r="C8733" s="66">
        <v>9184</v>
      </c>
      <c r="D8733" s="2" t="s">
        <v>53</v>
      </c>
      <c r="E8733" s="15" t="s">
        <v>1145</v>
      </c>
      <c r="F8733" s="69" t="s">
        <v>54</v>
      </c>
      <c r="G8733" s="3">
        <v>20</v>
      </c>
      <c r="H8733" s="3">
        <v>1395</v>
      </c>
      <c r="I8733" s="10" t="str">
        <f t="shared" si="136"/>
        <v>09184</v>
      </c>
    </row>
    <row r="8734" spans="1:9">
      <c r="A8734" s="66"/>
      <c r="C8734" s="66">
        <v>9184</v>
      </c>
      <c r="D8734" s="2" t="s">
        <v>55</v>
      </c>
      <c r="E8734" s="21" t="s">
        <v>1152</v>
      </c>
      <c r="F8734" s="69" t="s">
        <v>56</v>
      </c>
      <c r="G8734" s="3">
        <v>25</v>
      </c>
      <c r="H8734" s="3">
        <v>9543</v>
      </c>
      <c r="I8734" s="10" t="str">
        <f t="shared" si="136"/>
        <v>09184</v>
      </c>
    </row>
    <row r="8735" spans="1:9">
      <c r="A8735" s="66"/>
      <c r="C8735" s="66">
        <v>9184</v>
      </c>
      <c r="D8735" s="2" t="s">
        <v>57</v>
      </c>
      <c r="E8735" s="21" t="s">
        <v>1152</v>
      </c>
      <c r="F8735" s="69" t="s">
        <v>58</v>
      </c>
      <c r="G8735" s="3">
        <v>18</v>
      </c>
      <c r="H8735" s="3">
        <v>2714</v>
      </c>
      <c r="I8735" s="10" t="str">
        <f t="shared" si="136"/>
        <v>09184</v>
      </c>
    </row>
    <row r="8736" spans="1:9">
      <c r="A8736" s="66"/>
      <c r="C8736" s="66">
        <v>9184</v>
      </c>
      <c r="D8736" s="2" t="s">
        <v>59</v>
      </c>
      <c r="E8736" s="21" t="s">
        <v>1152</v>
      </c>
      <c r="F8736" s="69" t="s">
        <v>60</v>
      </c>
      <c r="G8736" s="3">
        <v>22</v>
      </c>
      <c r="H8736" s="3">
        <v>5029</v>
      </c>
      <c r="I8736" s="10" t="str">
        <f t="shared" si="136"/>
        <v>09184</v>
      </c>
    </row>
    <row r="8737" spans="1:9">
      <c r="A8737" s="66"/>
      <c r="C8737" s="66">
        <v>9184</v>
      </c>
      <c r="D8737" s="2" t="s">
        <v>61</v>
      </c>
      <c r="E8737" s="20" t="s">
        <v>1151</v>
      </c>
      <c r="F8737" s="69" t="s">
        <v>62</v>
      </c>
      <c r="G8737" s="3">
        <v>2</v>
      </c>
      <c r="H8737" s="3"/>
      <c r="I8737" s="10" t="str">
        <f t="shared" si="136"/>
        <v>09184</v>
      </c>
    </row>
    <row r="8738" spans="1:9">
      <c r="A8738" s="66"/>
      <c r="C8738" s="66">
        <v>9184</v>
      </c>
      <c r="D8738" s="2" t="s">
        <v>63</v>
      </c>
      <c r="E8738" s="20" t="s">
        <v>1151</v>
      </c>
      <c r="F8738" s="69" t="s">
        <v>64</v>
      </c>
      <c r="G8738" s="3">
        <v>2</v>
      </c>
      <c r="H8738" s="3"/>
      <c r="I8738" s="10" t="str">
        <f t="shared" si="136"/>
        <v>09184</v>
      </c>
    </row>
    <row r="8739" spans="1:9">
      <c r="A8739" s="66"/>
      <c r="C8739" s="66">
        <v>9184</v>
      </c>
      <c r="D8739" s="2" t="s">
        <v>65</v>
      </c>
      <c r="E8739" s="19" t="s">
        <v>1150</v>
      </c>
      <c r="F8739" s="69" t="s">
        <v>66</v>
      </c>
      <c r="G8739" s="3">
        <v>1</v>
      </c>
      <c r="H8739" s="3"/>
      <c r="I8739" s="10" t="str">
        <f t="shared" si="136"/>
        <v>09184</v>
      </c>
    </row>
    <row r="8740" spans="1:9">
      <c r="A8740" s="66"/>
      <c r="C8740" s="66">
        <v>9184</v>
      </c>
      <c r="D8740" s="2" t="s">
        <v>67</v>
      </c>
      <c r="E8740" s="22" t="s">
        <v>1153</v>
      </c>
      <c r="F8740" s="69" t="s">
        <v>68</v>
      </c>
      <c r="G8740" s="3">
        <v>8</v>
      </c>
      <c r="H8740" s="3">
        <v>428</v>
      </c>
      <c r="I8740" s="10" t="str">
        <f t="shared" si="136"/>
        <v>09184</v>
      </c>
    </row>
    <row r="8741" spans="1:9">
      <c r="A8741" s="66"/>
      <c r="C8741" s="66">
        <v>9184</v>
      </c>
      <c r="D8741" s="2" t="s">
        <v>69</v>
      </c>
      <c r="E8741" s="21" t="s">
        <v>1152</v>
      </c>
      <c r="F8741" s="69" t="s">
        <v>70</v>
      </c>
      <c r="G8741" s="3">
        <v>15</v>
      </c>
      <c r="H8741" s="3">
        <v>977</v>
      </c>
      <c r="I8741" s="10" t="str">
        <f t="shared" si="136"/>
        <v>09184</v>
      </c>
    </row>
    <row r="8742" spans="1:9">
      <c r="A8742" s="66"/>
      <c r="C8742" s="66">
        <v>9184</v>
      </c>
      <c r="E8742" s="71"/>
      <c r="F8742" s="69" t="s">
        <v>71</v>
      </c>
      <c r="G8742" s="3">
        <v>201</v>
      </c>
      <c r="H8742" s="3">
        <v>32160</v>
      </c>
      <c r="I8742" s="10" t="str">
        <f t="shared" si="136"/>
        <v>09184</v>
      </c>
    </row>
    <row r="8743" spans="1:9">
      <c r="A8743" s="65" t="s">
        <v>615</v>
      </c>
      <c r="B8743" s="2" t="s">
        <v>616</v>
      </c>
      <c r="C8743" s="65">
        <v>9185</v>
      </c>
      <c r="D8743" s="2" t="s">
        <v>9</v>
      </c>
      <c r="E8743" s="14" t="s">
        <v>1144</v>
      </c>
      <c r="F8743" s="69" t="s">
        <v>10</v>
      </c>
      <c r="G8743" s="3">
        <v>6</v>
      </c>
      <c r="H8743" s="3">
        <v>217</v>
      </c>
      <c r="I8743" s="10" t="str">
        <f t="shared" si="136"/>
        <v>09185</v>
      </c>
    </row>
    <row r="8744" spans="1:9">
      <c r="A8744" s="66"/>
      <c r="C8744" s="66">
        <v>9185</v>
      </c>
      <c r="D8744" s="2" t="s">
        <v>11</v>
      </c>
      <c r="E8744" s="14" t="s">
        <v>1144</v>
      </c>
      <c r="F8744" s="69" t="s">
        <v>12</v>
      </c>
      <c r="G8744" s="3"/>
      <c r="H8744" s="3"/>
      <c r="I8744" s="10" t="str">
        <f t="shared" si="136"/>
        <v>09185</v>
      </c>
    </row>
    <row r="8745" spans="1:9">
      <c r="A8745" s="66"/>
      <c r="C8745" s="66">
        <v>9185</v>
      </c>
      <c r="D8745" s="2" t="s">
        <v>13</v>
      </c>
      <c r="E8745" s="14" t="s">
        <v>1144</v>
      </c>
      <c r="F8745" s="69" t="s">
        <v>14</v>
      </c>
      <c r="G8745" s="3"/>
      <c r="H8745" s="3"/>
      <c r="I8745" s="10" t="str">
        <f t="shared" si="136"/>
        <v>09185</v>
      </c>
    </row>
    <row r="8746" spans="1:9">
      <c r="A8746" s="66"/>
      <c r="C8746" s="66">
        <v>9185</v>
      </c>
      <c r="D8746" s="2" t="s">
        <v>15</v>
      </c>
      <c r="E8746" s="15" t="s">
        <v>1145</v>
      </c>
      <c r="F8746" s="69" t="s">
        <v>16</v>
      </c>
      <c r="G8746" s="3"/>
      <c r="H8746" s="3"/>
      <c r="I8746" s="10" t="str">
        <f t="shared" si="136"/>
        <v>09185</v>
      </c>
    </row>
    <row r="8747" spans="1:9">
      <c r="A8747" s="66"/>
      <c r="C8747" s="66">
        <v>9185</v>
      </c>
      <c r="D8747" s="2" t="s">
        <v>17</v>
      </c>
      <c r="E8747" s="14" t="s">
        <v>1144</v>
      </c>
      <c r="F8747" s="69" t="s">
        <v>18</v>
      </c>
      <c r="G8747" s="3">
        <v>6</v>
      </c>
      <c r="H8747" s="3">
        <v>217</v>
      </c>
      <c r="I8747" s="10" t="str">
        <f t="shared" si="136"/>
        <v>09185</v>
      </c>
    </row>
    <row r="8748" spans="1:9">
      <c r="A8748" s="66"/>
      <c r="C8748" s="66">
        <v>9185</v>
      </c>
      <c r="D8748" s="2" t="s">
        <v>19</v>
      </c>
      <c r="E8748" s="14" t="s">
        <v>1144</v>
      </c>
      <c r="F8748" s="69" t="s">
        <v>20</v>
      </c>
      <c r="G8748" s="3"/>
      <c r="H8748" s="3"/>
      <c r="I8748" s="10" t="str">
        <f t="shared" si="136"/>
        <v>09185</v>
      </c>
    </row>
    <row r="8749" spans="1:9">
      <c r="A8749" s="66"/>
      <c r="C8749" s="66">
        <v>9185</v>
      </c>
      <c r="D8749" s="2" t="s">
        <v>21</v>
      </c>
      <c r="E8749" s="4"/>
      <c r="F8749" s="69" t="s">
        <v>22</v>
      </c>
      <c r="G8749" s="3">
        <v>69</v>
      </c>
      <c r="H8749" s="3">
        <v>7793</v>
      </c>
      <c r="I8749" s="10" t="str">
        <f t="shared" si="136"/>
        <v>09185</v>
      </c>
    </row>
    <row r="8750" spans="1:9">
      <c r="A8750" s="66"/>
      <c r="C8750" s="66">
        <v>9185</v>
      </c>
      <c r="D8750" s="2" t="s">
        <v>23</v>
      </c>
      <c r="E8750" s="17" t="s">
        <v>1147</v>
      </c>
      <c r="F8750" s="69" t="s">
        <v>24</v>
      </c>
      <c r="G8750" s="3">
        <v>15</v>
      </c>
      <c r="H8750" s="3">
        <v>1466</v>
      </c>
      <c r="I8750" s="10" t="str">
        <f t="shared" si="136"/>
        <v>09185</v>
      </c>
    </row>
    <row r="8751" spans="1:9">
      <c r="A8751" s="66"/>
      <c r="C8751" s="66">
        <v>9185</v>
      </c>
      <c r="D8751" s="2" t="s">
        <v>25</v>
      </c>
      <c r="E8751" s="17" t="s">
        <v>1147</v>
      </c>
      <c r="F8751" s="69" t="s">
        <v>26</v>
      </c>
      <c r="G8751" s="3">
        <v>2</v>
      </c>
      <c r="H8751" s="3"/>
      <c r="I8751" s="10" t="str">
        <f t="shared" si="136"/>
        <v>09185</v>
      </c>
    </row>
    <row r="8752" spans="1:9">
      <c r="A8752" s="66"/>
      <c r="C8752" s="66">
        <v>9185</v>
      </c>
      <c r="D8752" s="2" t="s">
        <v>27</v>
      </c>
      <c r="E8752" s="17" t="s">
        <v>1147</v>
      </c>
      <c r="F8752" s="69" t="s">
        <v>28</v>
      </c>
      <c r="G8752" s="3"/>
      <c r="H8752" s="3"/>
      <c r="I8752" s="10" t="str">
        <f t="shared" si="136"/>
        <v>09185</v>
      </c>
    </row>
    <row r="8753" spans="1:9">
      <c r="A8753" s="66"/>
      <c r="C8753" s="66">
        <v>9185</v>
      </c>
      <c r="D8753" s="2" t="s">
        <v>29</v>
      </c>
      <c r="E8753" s="18" t="s">
        <v>1148</v>
      </c>
      <c r="F8753" s="69" t="s">
        <v>30</v>
      </c>
      <c r="G8753" s="3">
        <v>2</v>
      </c>
      <c r="H8753" s="3"/>
      <c r="I8753" s="10" t="str">
        <f t="shared" si="136"/>
        <v>09185</v>
      </c>
    </row>
    <row r="8754" spans="1:9">
      <c r="A8754" s="66"/>
      <c r="C8754" s="66">
        <v>9185</v>
      </c>
      <c r="D8754" s="2" t="s">
        <v>31</v>
      </c>
      <c r="E8754" s="18" t="s">
        <v>1148</v>
      </c>
      <c r="F8754" s="69" t="s">
        <v>32</v>
      </c>
      <c r="G8754" s="3"/>
      <c r="H8754" s="3"/>
      <c r="I8754" s="10" t="str">
        <f t="shared" si="136"/>
        <v>09185</v>
      </c>
    </row>
    <row r="8755" spans="1:9">
      <c r="A8755" s="66"/>
      <c r="C8755" s="66">
        <v>9185</v>
      </c>
      <c r="D8755" s="2" t="s">
        <v>33</v>
      </c>
      <c r="E8755" s="18" t="s">
        <v>1148</v>
      </c>
      <c r="F8755" s="69" t="s">
        <v>34</v>
      </c>
      <c r="G8755" s="3"/>
      <c r="H8755" s="3"/>
      <c r="I8755" s="10" t="str">
        <f t="shared" si="136"/>
        <v>09185</v>
      </c>
    </row>
    <row r="8756" spans="1:9">
      <c r="A8756" s="66"/>
      <c r="C8756" s="66">
        <v>9185</v>
      </c>
      <c r="D8756" s="2" t="s">
        <v>35</v>
      </c>
      <c r="E8756" s="19" t="s">
        <v>1150</v>
      </c>
      <c r="F8756" s="69" t="s">
        <v>36</v>
      </c>
      <c r="G8756" s="3">
        <v>2</v>
      </c>
      <c r="H8756" s="3"/>
      <c r="I8756" s="10" t="str">
        <f t="shared" si="136"/>
        <v>09185</v>
      </c>
    </row>
    <row r="8757" spans="1:9">
      <c r="A8757" s="66"/>
      <c r="C8757" s="66">
        <v>9185</v>
      </c>
      <c r="D8757" s="2" t="s">
        <v>37</v>
      </c>
      <c r="E8757" s="23" t="s">
        <v>1149</v>
      </c>
      <c r="F8757" s="69" t="s">
        <v>38</v>
      </c>
      <c r="G8757" s="3">
        <v>4</v>
      </c>
      <c r="H8757" s="3">
        <v>797</v>
      </c>
      <c r="I8757" s="10" t="str">
        <f t="shared" si="136"/>
        <v>09185</v>
      </c>
    </row>
    <row r="8758" spans="1:9">
      <c r="A8758" s="66"/>
      <c r="C8758" s="66">
        <v>9185</v>
      </c>
      <c r="D8758" s="2" t="s">
        <v>39</v>
      </c>
      <c r="E8758" s="23" t="s">
        <v>1149</v>
      </c>
      <c r="F8758" s="69" t="s">
        <v>40</v>
      </c>
      <c r="G8758" s="3">
        <v>1</v>
      </c>
      <c r="H8758" s="3"/>
      <c r="I8758" s="10" t="str">
        <f t="shared" si="136"/>
        <v>09185</v>
      </c>
    </row>
    <row r="8759" spans="1:9">
      <c r="A8759" s="66"/>
      <c r="C8759" s="66">
        <v>9185</v>
      </c>
      <c r="D8759" s="2" t="s">
        <v>41</v>
      </c>
      <c r="E8759" s="16" t="s">
        <v>1146</v>
      </c>
      <c r="F8759" s="69" t="s">
        <v>42</v>
      </c>
      <c r="G8759" s="3"/>
      <c r="H8759" s="3"/>
      <c r="I8759" s="10" t="str">
        <f t="shared" si="136"/>
        <v>09185</v>
      </c>
    </row>
    <row r="8760" spans="1:9">
      <c r="A8760" s="66"/>
      <c r="C8760" s="66">
        <v>9185</v>
      </c>
      <c r="D8760" s="2" t="s">
        <v>43</v>
      </c>
      <c r="E8760" s="16" t="s">
        <v>1146</v>
      </c>
      <c r="F8760" s="69" t="s">
        <v>44</v>
      </c>
      <c r="G8760" s="3">
        <v>4</v>
      </c>
      <c r="H8760" s="3">
        <v>612</v>
      </c>
      <c r="I8760" s="10" t="str">
        <f t="shared" si="136"/>
        <v>09185</v>
      </c>
    </row>
    <row r="8761" spans="1:9">
      <c r="A8761" s="66"/>
      <c r="C8761" s="66">
        <v>9185</v>
      </c>
      <c r="D8761" s="2" t="s">
        <v>45</v>
      </c>
      <c r="E8761" s="16" t="s">
        <v>1146</v>
      </c>
      <c r="F8761" s="69" t="s">
        <v>46</v>
      </c>
      <c r="G8761" s="3"/>
      <c r="H8761" s="3"/>
      <c r="I8761" s="10" t="str">
        <f t="shared" si="136"/>
        <v>09185</v>
      </c>
    </row>
    <row r="8762" spans="1:9">
      <c r="A8762" s="66"/>
      <c r="C8762" s="66">
        <v>9185</v>
      </c>
      <c r="D8762" s="2" t="s">
        <v>47</v>
      </c>
      <c r="E8762" s="16" t="s">
        <v>1146</v>
      </c>
      <c r="F8762" s="69" t="s">
        <v>48</v>
      </c>
      <c r="G8762" s="3">
        <v>2</v>
      </c>
      <c r="H8762" s="3"/>
      <c r="I8762" s="10" t="str">
        <f t="shared" si="136"/>
        <v>09185</v>
      </c>
    </row>
    <row r="8763" spans="1:9">
      <c r="A8763" s="66"/>
      <c r="C8763" s="66">
        <v>9185</v>
      </c>
      <c r="D8763" s="2" t="s">
        <v>49</v>
      </c>
      <c r="E8763" s="14" t="s">
        <v>1144</v>
      </c>
      <c r="F8763" s="69" t="s">
        <v>50</v>
      </c>
      <c r="G8763" s="3">
        <v>10</v>
      </c>
      <c r="H8763" s="3">
        <v>823</v>
      </c>
      <c r="I8763" s="10" t="str">
        <f t="shared" si="136"/>
        <v>09185</v>
      </c>
    </row>
    <row r="8764" spans="1:9">
      <c r="A8764" s="66"/>
      <c r="C8764" s="66">
        <v>9185</v>
      </c>
      <c r="D8764" s="2" t="s">
        <v>51</v>
      </c>
      <c r="E8764" s="15" t="s">
        <v>1145</v>
      </c>
      <c r="F8764" s="69" t="s">
        <v>52</v>
      </c>
      <c r="G8764" s="3">
        <v>1</v>
      </c>
      <c r="H8764" s="3"/>
      <c r="I8764" s="10" t="str">
        <f t="shared" si="136"/>
        <v>09185</v>
      </c>
    </row>
    <row r="8765" spans="1:9">
      <c r="A8765" s="66"/>
      <c r="C8765" s="66">
        <v>9185</v>
      </c>
      <c r="D8765" s="2" t="s">
        <v>53</v>
      </c>
      <c r="E8765" s="15" t="s">
        <v>1145</v>
      </c>
      <c r="F8765" s="69" t="s">
        <v>54</v>
      </c>
      <c r="G8765" s="3">
        <v>8</v>
      </c>
      <c r="H8765" s="3">
        <v>605</v>
      </c>
      <c r="I8765" s="10" t="str">
        <f t="shared" si="136"/>
        <v>09185</v>
      </c>
    </row>
    <row r="8766" spans="1:9">
      <c r="A8766" s="66"/>
      <c r="C8766" s="66">
        <v>9185</v>
      </c>
      <c r="D8766" s="2" t="s">
        <v>55</v>
      </c>
      <c r="E8766" s="21" t="s">
        <v>1152</v>
      </c>
      <c r="F8766" s="69" t="s">
        <v>56</v>
      </c>
      <c r="G8766" s="3">
        <v>1</v>
      </c>
      <c r="H8766" s="3"/>
      <c r="I8766" s="10" t="str">
        <f t="shared" si="136"/>
        <v>09185</v>
      </c>
    </row>
    <row r="8767" spans="1:9">
      <c r="A8767" s="66"/>
      <c r="C8767" s="66">
        <v>9185</v>
      </c>
      <c r="D8767" s="2" t="s">
        <v>57</v>
      </c>
      <c r="E8767" s="21" t="s">
        <v>1152</v>
      </c>
      <c r="F8767" s="69" t="s">
        <v>58</v>
      </c>
      <c r="G8767" s="3">
        <v>2</v>
      </c>
      <c r="H8767" s="3"/>
      <c r="I8767" s="10" t="str">
        <f t="shared" si="136"/>
        <v>09185</v>
      </c>
    </row>
    <row r="8768" spans="1:9">
      <c r="A8768" s="66"/>
      <c r="C8768" s="66">
        <v>9185</v>
      </c>
      <c r="D8768" s="2" t="s">
        <v>59</v>
      </c>
      <c r="E8768" s="21" t="s">
        <v>1152</v>
      </c>
      <c r="F8768" s="69" t="s">
        <v>60</v>
      </c>
      <c r="G8768" s="3">
        <v>6</v>
      </c>
      <c r="H8768" s="3">
        <v>1437</v>
      </c>
      <c r="I8768" s="10" t="str">
        <f t="shared" si="136"/>
        <v>09185</v>
      </c>
    </row>
    <row r="8769" spans="1:9">
      <c r="A8769" s="66"/>
      <c r="C8769" s="66">
        <v>9185</v>
      </c>
      <c r="D8769" s="2" t="s">
        <v>61</v>
      </c>
      <c r="E8769" s="20" t="s">
        <v>1151</v>
      </c>
      <c r="F8769" s="69" t="s">
        <v>62</v>
      </c>
      <c r="G8769" s="3">
        <v>4</v>
      </c>
      <c r="H8769" s="3">
        <v>1111</v>
      </c>
      <c r="I8769" s="10" t="str">
        <f t="shared" si="136"/>
        <v>09185</v>
      </c>
    </row>
    <row r="8770" spans="1:9">
      <c r="A8770" s="66"/>
      <c r="C8770" s="66">
        <v>9185</v>
      </c>
      <c r="D8770" s="2" t="s">
        <v>63</v>
      </c>
      <c r="E8770" s="20" t="s">
        <v>1151</v>
      </c>
      <c r="F8770" s="69" t="s">
        <v>64</v>
      </c>
      <c r="G8770" s="3"/>
      <c r="H8770" s="3"/>
      <c r="I8770" s="10" t="str">
        <f t="shared" si="136"/>
        <v>09185</v>
      </c>
    </row>
    <row r="8771" spans="1:9">
      <c r="A8771" s="66"/>
      <c r="C8771" s="66">
        <v>9185</v>
      </c>
      <c r="D8771" s="2" t="s">
        <v>65</v>
      </c>
      <c r="E8771" s="19" t="s">
        <v>1150</v>
      </c>
      <c r="F8771" s="69" t="s">
        <v>66</v>
      </c>
      <c r="G8771" s="3">
        <v>2</v>
      </c>
      <c r="H8771" s="3"/>
      <c r="I8771" s="10" t="str">
        <f t="shared" si="136"/>
        <v>09185</v>
      </c>
    </row>
    <row r="8772" spans="1:9">
      <c r="A8772" s="66"/>
      <c r="C8772" s="66">
        <v>9185</v>
      </c>
      <c r="D8772" s="2" t="s">
        <v>67</v>
      </c>
      <c r="E8772" s="22" t="s">
        <v>1153</v>
      </c>
      <c r="F8772" s="69" t="s">
        <v>68</v>
      </c>
      <c r="G8772" s="3">
        <v>2</v>
      </c>
      <c r="H8772" s="3"/>
      <c r="I8772" s="10" t="str">
        <f t="shared" si="136"/>
        <v>09185</v>
      </c>
    </row>
    <row r="8773" spans="1:9">
      <c r="A8773" s="66"/>
      <c r="C8773" s="66">
        <v>9185</v>
      </c>
      <c r="D8773" s="2" t="s">
        <v>69</v>
      </c>
      <c r="E8773" s="21" t="s">
        <v>1152</v>
      </c>
      <c r="F8773" s="69" t="s">
        <v>70</v>
      </c>
      <c r="G8773" s="3">
        <v>1</v>
      </c>
      <c r="H8773" s="3"/>
      <c r="I8773" s="10" t="str">
        <f t="shared" si="136"/>
        <v>09185</v>
      </c>
    </row>
    <row r="8774" spans="1:9">
      <c r="A8774" s="66"/>
      <c r="C8774" s="66">
        <v>9185</v>
      </c>
      <c r="E8774" s="71"/>
      <c r="F8774" s="69" t="s">
        <v>71</v>
      </c>
      <c r="G8774" s="3">
        <v>75</v>
      </c>
      <c r="H8774" s="3">
        <v>8010</v>
      </c>
      <c r="I8774" s="10" t="str">
        <f t="shared" si="136"/>
        <v>09185</v>
      </c>
    </row>
    <row r="8775" spans="1:9">
      <c r="A8775" s="65" t="s">
        <v>617</v>
      </c>
      <c r="B8775" s="2" t="s">
        <v>618</v>
      </c>
      <c r="C8775" s="65">
        <v>9186</v>
      </c>
      <c r="D8775" s="2" t="s">
        <v>9</v>
      </c>
      <c r="E8775" s="14" t="s">
        <v>1144</v>
      </c>
      <c r="F8775" s="69" t="s">
        <v>10</v>
      </c>
      <c r="G8775" s="3">
        <v>2</v>
      </c>
      <c r="H8775" s="3"/>
      <c r="I8775" s="10" t="str">
        <f t="shared" si="136"/>
        <v>09186</v>
      </c>
    </row>
    <row r="8776" spans="1:9">
      <c r="A8776" s="66"/>
      <c r="C8776" s="66">
        <v>9186</v>
      </c>
      <c r="D8776" s="2" t="s">
        <v>11</v>
      </c>
      <c r="E8776" s="14" t="s">
        <v>1144</v>
      </c>
      <c r="F8776" s="69" t="s">
        <v>12</v>
      </c>
      <c r="G8776" s="3"/>
      <c r="H8776" s="3"/>
      <c r="I8776" s="10" t="str">
        <f t="shared" si="136"/>
        <v>09186</v>
      </c>
    </row>
    <row r="8777" spans="1:9">
      <c r="A8777" s="66"/>
      <c r="C8777" s="66">
        <v>9186</v>
      </c>
      <c r="D8777" s="2" t="s">
        <v>13</v>
      </c>
      <c r="E8777" s="14" t="s">
        <v>1144</v>
      </c>
      <c r="F8777" s="69" t="s">
        <v>14</v>
      </c>
      <c r="G8777" s="3"/>
      <c r="H8777" s="3"/>
      <c r="I8777" s="10" t="str">
        <f t="shared" ref="I8777:I8840" si="137">IF(A8777="",I8776,A8777)</f>
        <v>09186</v>
      </c>
    </row>
    <row r="8778" spans="1:9">
      <c r="A8778" s="66"/>
      <c r="C8778" s="66">
        <v>9186</v>
      </c>
      <c r="D8778" s="2" t="s">
        <v>15</v>
      </c>
      <c r="E8778" s="15" t="s">
        <v>1145</v>
      </c>
      <c r="F8778" s="69" t="s">
        <v>16</v>
      </c>
      <c r="G8778" s="3"/>
      <c r="H8778" s="3"/>
      <c r="I8778" s="10" t="str">
        <f t="shared" si="137"/>
        <v>09186</v>
      </c>
    </row>
    <row r="8779" spans="1:9">
      <c r="A8779" s="66"/>
      <c r="C8779" s="66">
        <v>9186</v>
      </c>
      <c r="D8779" s="2" t="s">
        <v>17</v>
      </c>
      <c r="E8779" s="14" t="s">
        <v>1144</v>
      </c>
      <c r="F8779" s="69" t="s">
        <v>18</v>
      </c>
      <c r="G8779" s="3">
        <v>2</v>
      </c>
      <c r="H8779" s="3"/>
      <c r="I8779" s="10" t="str">
        <f t="shared" si="137"/>
        <v>09186</v>
      </c>
    </row>
    <row r="8780" spans="1:9">
      <c r="A8780" s="66"/>
      <c r="C8780" s="66">
        <v>9186</v>
      </c>
      <c r="D8780" s="2" t="s">
        <v>19</v>
      </c>
      <c r="E8780" s="14" t="s">
        <v>1144</v>
      </c>
      <c r="F8780" s="69" t="s">
        <v>20</v>
      </c>
      <c r="G8780" s="3"/>
      <c r="H8780" s="3"/>
      <c r="I8780" s="10" t="str">
        <f t="shared" si="137"/>
        <v>09186</v>
      </c>
    </row>
    <row r="8781" spans="1:9">
      <c r="A8781" s="66"/>
      <c r="C8781" s="66">
        <v>9186</v>
      </c>
      <c r="D8781" s="2" t="s">
        <v>21</v>
      </c>
      <c r="E8781" s="4"/>
      <c r="F8781" s="69" t="s">
        <v>22</v>
      </c>
      <c r="G8781" s="3">
        <v>69</v>
      </c>
      <c r="H8781" s="3"/>
      <c r="I8781" s="10" t="str">
        <f t="shared" si="137"/>
        <v>09186</v>
      </c>
    </row>
    <row r="8782" spans="1:9">
      <c r="A8782" s="66"/>
      <c r="C8782" s="66">
        <v>9186</v>
      </c>
      <c r="D8782" s="2" t="s">
        <v>23</v>
      </c>
      <c r="E8782" s="17" t="s">
        <v>1147</v>
      </c>
      <c r="F8782" s="69" t="s">
        <v>24</v>
      </c>
      <c r="G8782" s="3">
        <v>11</v>
      </c>
      <c r="H8782" s="3">
        <v>1218</v>
      </c>
      <c r="I8782" s="10" t="str">
        <f t="shared" si="137"/>
        <v>09186</v>
      </c>
    </row>
    <row r="8783" spans="1:9">
      <c r="A8783" s="66"/>
      <c r="C8783" s="66">
        <v>9186</v>
      </c>
      <c r="D8783" s="2" t="s">
        <v>25</v>
      </c>
      <c r="E8783" s="17" t="s">
        <v>1147</v>
      </c>
      <c r="F8783" s="69" t="s">
        <v>26</v>
      </c>
      <c r="G8783" s="3">
        <v>1</v>
      </c>
      <c r="H8783" s="3"/>
      <c r="I8783" s="10" t="str">
        <f t="shared" si="137"/>
        <v>09186</v>
      </c>
    </row>
    <row r="8784" spans="1:9">
      <c r="A8784" s="66"/>
      <c r="C8784" s="66">
        <v>9186</v>
      </c>
      <c r="D8784" s="2" t="s">
        <v>27</v>
      </c>
      <c r="E8784" s="17" t="s">
        <v>1147</v>
      </c>
      <c r="F8784" s="69" t="s">
        <v>28</v>
      </c>
      <c r="G8784" s="3"/>
      <c r="H8784" s="3"/>
      <c r="I8784" s="10" t="str">
        <f t="shared" si="137"/>
        <v>09186</v>
      </c>
    </row>
    <row r="8785" spans="1:9">
      <c r="A8785" s="66"/>
      <c r="C8785" s="66">
        <v>9186</v>
      </c>
      <c r="D8785" s="2" t="s">
        <v>29</v>
      </c>
      <c r="E8785" s="18" t="s">
        <v>1148</v>
      </c>
      <c r="F8785" s="69" t="s">
        <v>30</v>
      </c>
      <c r="G8785" s="3"/>
      <c r="H8785" s="3"/>
      <c r="I8785" s="10" t="str">
        <f t="shared" si="137"/>
        <v>09186</v>
      </c>
    </row>
    <row r="8786" spans="1:9">
      <c r="A8786" s="66"/>
      <c r="C8786" s="66">
        <v>9186</v>
      </c>
      <c r="D8786" s="2" t="s">
        <v>31</v>
      </c>
      <c r="E8786" s="18" t="s">
        <v>1148</v>
      </c>
      <c r="F8786" s="69" t="s">
        <v>32</v>
      </c>
      <c r="G8786" s="3">
        <v>1</v>
      </c>
      <c r="H8786" s="3"/>
      <c r="I8786" s="10" t="str">
        <f t="shared" si="137"/>
        <v>09186</v>
      </c>
    </row>
    <row r="8787" spans="1:9">
      <c r="A8787" s="66"/>
      <c r="C8787" s="66">
        <v>9186</v>
      </c>
      <c r="D8787" s="2" t="s">
        <v>33</v>
      </c>
      <c r="E8787" s="18" t="s">
        <v>1148</v>
      </c>
      <c r="F8787" s="69" t="s">
        <v>34</v>
      </c>
      <c r="G8787" s="3"/>
      <c r="H8787" s="3"/>
      <c r="I8787" s="10" t="str">
        <f t="shared" si="137"/>
        <v>09186</v>
      </c>
    </row>
    <row r="8788" spans="1:9">
      <c r="A8788" s="66"/>
      <c r="C8788" s="66">
        <v>9186</v>
      </c>
      <c r="D8788" s="2" t="s">
        <v>35</v>
      </c>
      <c r="E8788" s="19" t="s">
        <v>1150</v>
      </c>
      <c r="F8788" s="69" t="s">
        <v>36</v>
      </c>
      <c r="G8788" s="3">
        <v>1</v>
      </c>
      <c r="H8788" s="3"/>
      <c r="I8788" s="10" t="str">
        <f t="shared" si="137"/>
        <v>09186</v>
      </c>
    </row>
    <row r="8789" spans="1:9">
      <c r="A8789" s="66"/>
      <c r="C8789" s="66">
        <v>9186</v>
      </c>
      <c r="D8789" s="2" t="s">
        <v>37</v>
      </c>
      <c r="E8789" s="23" t="s">
        <v>1149</v>
      </c>
      <c r="F8789" s="69" t="s">
        <v>38</v>
      </c>
      <c r="G8789" s="3">
        <v>3</v>
      </c>
      <c r="H8789" s="3">
        <v>320</v>
      </c>
      <c r="I8789" s="10" t="str">
        <f t="shared" si="137"/>
        <v>09186</v>
      </c>
    </row>
    <row r="8790" spans="1:9">
      <c r="A8790" s="66"/>
      <c r="C8790" s="66">
        <v>9186</v>
      </c>
      <c r="D8790" s="2" t="s">
        <v>39</v>
      </c>
      <c r="E8790" s="23" t="s">
        <v>1149</v>
      </c>
      <c r="F8790" s="69" t="s">
        <v>40</v>
      </c>
      <c r="G8790" s="3">
        <v>2</v>
      </c>
      <c r="H8790" s="3"/>
      <c r="I8790" s="10" t="str">
        <f t="shared" si="137"/>
        <v>09186</v>
      </c>
    </row>
    <row r="8791" spans="1:9">
      <c r="A8791" s="66"/>
      <c r="C8791" s="66">
        <v>9186</v>
      </c>
      <c r="D8791" s="2" t="s">
        <v>41</v>
      </c>
      <c r="E8791" s="16" t="s">
        <v>1146</v>
      </c>
      <c r="F8791" s="69" t="s">
        <v>42</v>
      </c>
      <c r="G8791" s="3">
        <v>1</v>
      </c>
      <c r="H8791" s="3"/>
      <c r="I8791" s="10" t="str">
        <f t="shared" si="137"/>
        <v>09186</v>
      </c>
    </row>
    <row r="8792" spans="1:9">
      <c r="A8792" s="66"/>
      <c r="C8792" s="66">
        <v>9186</v>
      </c>
      <c r="D8792" s="2" t="s">
        <v>43</v>
      </c>
      <c r="E8792" s="16" t="s">
        <v>1146</v>
      </c>
      <c r="F8792" s="69" t="s">
        <v>44</v>
      </c>
      <c r="G8792" s="3">
        <v>2</v>
      </c>
      <c r="H8792" s="3"/>
      <c r="I8792" s="10" t="str">
        <f t="shared" si="137"/>
        <v>09186</v>
      </c>
    </row>
    <row r="8793" spans="1:9">
      <c r="A8793" s="66"/>
      <c r="C8793" s="66">
        <v>9186</v>
      </c>
      <c r="D8793" s="2" t="s">
        <v>45</v>
      </c>
      <c r="E8793" s="16" t="s">
        <v>1146</v>
      </c>
      <c r="F8793" s="69" t="s">
        <v>46</v>
      </c>
      <c r="G8793" s="3">
        <v>3</v>
      </c>
      <c r="H8793" s="3">
        <v>540</v>
      </c>
      <c r="I8793" s="10" t="str">
        <f t="shared" si="137"/>
        <v>09186</v>
      </c>
    </row>
    <row r="8794" spans="1:9">
      <c r="A8794" s="66"/>
      <c r="C8794" s="66">
        <v>9186</v>
      </c>
      <c r="D8794" s="2" t="s">
        <v>47</v>
      </c>
      <c r="E8794" s="16" t="s">
        <v>1146</v>
      </c>
      <c r="F8794" s="69" t="s">
        <v>48</v>
      </c>
      <c r="G8794" s="3">
        <v>6</v>
      </c>
      <c r="H8794" s="3">
        <v>309</v>
      </c>
      <c r="I8794" s="10" t="str">
        <f t="shared" si="137"/>
        <v>09186</v>
      </c>
    </row>
    <row r="8795" spans="1:9">
      <c r="A8795" s="66"/>
      <c r="C8795" s="66">
        <v>9186</v>
      </c>
      <c r="D8795" s="2" t="s">
        <v>49</v>
      </c>
      <c r="E8795" s="14" t="s">
        <v>1144</v>
      </c>
      <c r="F8795" s="69" t="s">
        <v>50</v>
      </c>
      <c r="G8795" s="3">
        <v>4</v>
      </c>
      <c r="H8795" s="3">
        <v>99</v>
      </c>
      <c r="I8795" s="10" t="str">
        <f t="shared" si="137"/>
        <v>09186</v>
      </c>
    </row>
    <row r="8796" spans="1:9">
      <c r="A8796" s="66"/>
      <c r="C8796" s="66">
        <v>9186</v>
      </c>
      <c r="D8796" s="2" t="s">
        <v>51</v>
      </c>
      <c r="E8796" s="15" t="s">
        <v>1145</v>
      </c>
      <c r="F8796" s="69" t="s">
        <v>52</v>
      </c>
      <c r="G8796" s="3"/>
      <c r="H8796" s="3"/>
      <c r="I8796" s="10" t="str">
        <f t="shared" si="137"/>
        <v>09186</v>
      </c>
    </row>
    <row r="8797" spans="1:9">
      <c r="A8797" s="66"/>
      <c r="C8797" s="66">
        <v>9186</v>
      </c>
      <c r="D8797" s="2" t="s">
        <v>53</v>
      </c>
      <c r="E8797" s="15" t="s">
        <v>1145</v>
      </c>
      <c r="F8797" s="69" t="s">
        <v>54</v>
      </c>
      <c r="G8797" s="3">
        <v>8</v>
      </c>
      <c r="H8797" s="3">
        <v>554</v>
      </c>
      <c r="I8797" s="10" t="str">
        <f t="shared" si="137"/>
        <v>09186</v>
      </c>
    </row>
    <row r="8798" spans="1:9">
      <c r="A8798" s="66"/>
      <c r="C8798" s="66">
        <v>9186</v>
      </c>
      <c r="D8798" s="2" t="s">
        <v>55</v>
      </c>
      <c r="E8798" s="21" t="s">
        <v>1152</v>
      </c>
      <c r="F8798" s="69" t="s">
        <v>56</v>
      </c>
      <c r="G8798" s="3">
        <v>1</v>
      </c>
      <c r="H8798" s="3"/>
      <c r="I8798" s="10" t="str">
        <f t="shared" si="137"/>
        <v>09186</v>
      </c>
    </row>
    <row r="8799" spans="1:9">
      <c r="A8799" s="66"/>
      <c r="C8799" s="66">
        <v>9186</v>
      </c>
      <c r="D8799" s="2" t="s">
        <v>57</v>
      </c>
      <c r="E8799" s="21" t="s">
        <v>1152</v>
      </c>
      <c r="F8799" s="69" t="s">
        <v>58</v>
      </c>
      <c r="G8799" s="3">
        <v>9</v>
      </c>
      <c r="H8799" s="3">
        <v>458</v>
      </c>
      <c r="I8799" s="10" t="str">
        <f t="shared" si="137"/>
        <v>09186</v>
      </c>
    </row>
    <row r="8800" spans="1:9">
      <c r="A8800" s="66"/>
      <c r="C8800" s="66">
        <v>9186</v>
      </c>
      <c r="D8800" s="2" t="s">
        <v>59</v>
      </c>
      <c r="E8800" s="21" t="s">
        <v>1152</v>
      </c>
      <c r="F8800" s="69" t="s">
        <v>60</v>
      </c>
      <c r="G8800" s="3">
        <v>6</v>
      </c>
      <c r="H8800" s="3">
        <v>1177</v>
      </c>
      <c r="I8800" s="10" t="str">
        <f t="shared" si="137"/>
        <v>09186</v>
      </c>
    </row>
    <row r="8801" spans="1:9">
      <c r="A8801" s="66"/>
      <c r="C8801" s="66">
        <v>9186</v>
      </c>
      <c r="D8801" s="2" t="s">
        <v>61</v>
      </c>
      <c r="E8801" s="20" t="s">
        <v>1151</v>
      </c>
      <c r="F8801" s="69" t="s">
        <v>62</v>
      </c>
      <c r="G8801" s="3">
        <v>5</v>
      </c>
      <c r="H8801" s="3">
        <v>409</v>
      </c>
      <c r="I8801" s="10" t="str">
        <f t="shared" si="137"/>
        <v>09186</v>
      </c>
    </row>
    <row r="8802" spans="1:9">
      <c r="A8802" s="66"/>
      <c r="C8802" s="66">
        <v>9186</v>
      </c>
      <c r="D8802" s="2" t="s">
        <v>63</v>
      </c>
      <c r="E8802" s="20" t="s">
        <v>1151</v>
      </c>
      <c r="F8802" s="69" t="s">
        <v>64</v>
      </c>
      <c r="G8802" s="3">
        <v>1</v>
      </c>
      <c r="H8802" s="3"/>
      <c r="I8802" s="10" t="str">
        <f t="shared" si="137"/>
        <v>09186</v>
      </c>
    </row>
    <row r="8803" spans="1:9">
      <c r="A8803" s="66"/>
      <c r="C8803" s="66">
        <v>9186</v>
      </c>
      <c r="D8803" s="2" t="s">
        <v>65</v>
      </c>
      <c r="E8803" s="19" t="s">
        <v>1150</v>
      </c>
      <c r="F8803" s="69" t="s">
        <v>66</v>
      </c>
      <c r="G8803" s="3">
        <v>1</v>
      </c>
      <c r="H8803" s="3"/>
      <c r="I8803" s="10" t="str">
        <f t="shared" si="137"/>
        <v>09186</v>
      </c>
    </row>
    <row r="8804" spans="1:9">
      <c r="A8804" s="66"/>
      <c r="C8804" s="66">
        <v>9186</v>
      </c>
      <c r="D8804" s="2" t="s">
        <v>67</v>
      </c>
      <c r="E8804" s="22" t="s">
        <v>1153</v>
      </c>
      <c r="F8804" s="69" t="s">
        <v>68</v>
      </c>
      <c r="G8804" s="3"/>
      <c r="H8804" s="3"/>
      <c r="I8804" s="10" t="str">
        <f t="shared" si="137"/>
        <v>09186</v>
      </c>
    </row>
    <row r="8805" spans="1:9">
      <c r="A8805" s="66"/>
      <c r="C8805" s="66">
        <v>9186</v>
      </c>
      <c r="D8805" s="2" t="s">
        <v>69</v>
      </c>
      <c r="E8805" s="21" t="s">
        <v>1152</v>
      </c>
      <c r="F8805" s="69" t="s">
        <v>70</v>
      </c>
      <c r="G8805" s="3">
        <v>3</v>
      </c>
      <c r="H8805" s="3"/>
      <c r="I8805" s="10" t="str">
        <f t="shared" si="137"/>
        <v>09186</v>
      </c>
    </row>
    <row r="8806" spans="1:9">
      <c r="A8806" s="66"/>
      <c r="C8806" s="66">
        <v>9186</v>
      </c>
      <c r="E8806" s="71"/>
      <c r="F8806" s="69" t="s">
        <v>71</v>
      </c>
      <c r="G8806" s="3">
        <v>71</v>
      </c>
      <c r="H8806" s="3">
        <v>11308</v>
      </c>
      <c r="I8806" s="10" t="str">
        <f t="shared" si="137"/>
        <v>09186</v>
      </c>
    </row>
    <row r="8807" spans="1:9">
      <c r="A8807" s="65" t="s">
        <v>619</v>
      </c>
      <c r="B8807" s="2" t="s">
        <v>620</v>
      </c>
      <c r="C8807" s="65">
        <v>9187</v>
      </c>
      <c r="D8807" s="2" t="s">
        <v>9</v>
      </c>
      <c r="E8807" s="14" t="s">
        <v>1144</v>
      </c>
      <c r="F8807" s="69" t="s">
        <v>10</v>
      </c>
      <c r="G8807" s="3">
        <v>6</v>
      </c>
      <c r="H8807" s="3">
        <v>94</v>
      </c>
      <c r="I8807" s="10" t="str">
        <f t="shared" si="137"/>
        <v>09187</v>
      </c>
    </row>
    <row r="8808" spans="1:9">
      <c r="A8808" s="66"/>
      <c r="C8808" s="66">
        <v>9187</v>
      </c>
      <c r="D8808" s="2" t="s">
        <v>11</v>
      </c>
      <c r="E8808" s="14" t="s">
        <v>1144</v>
      </c>
      <c r="F8808" s="69" t="s">
        <v>12</v>
      </c>
      <c r="G8808" s="3"/>
      <c r="H8808" s="3"/>
      <c r="I8808" s="10" t="str">
        <f t="shared" si="137"/>
        <v>09187</v>
      </c>
    </row>
    <row r="8809" spans="1:9">
      <c r="A8809" s="66"/>
      <c r="C8809" s="66">
        <v>9187</v>
      </c>
      <c r="D8809" s="2" t="s">
        <v>13</v>
      </c>
      <c r="E8809" s="14" t="s">
        <v>1144</v>
      </c>
      <c r="F8809" s="69" t="s">
        <v>14</v>
      </c>
      <c r="G8809" s="3"/>
      <c r="H8809" s="3"/>
      <c r="I8809" s="10" t="str">
        <f t="shared" si="137"/>
        <v>09187</v>
      </c>
    </row>
    <row r="8810" spans="1:9">
      <c r="A8810" s="66"/>
      <c r="C8810" s="66">
        <v>9187</v>
      </c>
      <c r="D8810" s="2" t="s">
        <v>15</v>
      </c>
      <c r="E8810" s="15" t="s">
        <v>1145</v>
      </c>
      <c r="F8810" s="69" t="s">
        <v>16</v>
      </c>
      <c r="G8810" s="3"/>
      <c r="H8810" s="3"/>
      <c r="I8810" s="10" t="str">
        <f t="shared" si="137"/>
        <v>09187</v>
      </c>
    </row>
    <row r="8811" spans="1:9">
      <c r="A8811" s="66"/>
      <c r="C8811" s="66">
        <v>9187</v>
      </c>
      <c r="D8811" s="2" t="s">
        <v>17</v>
      </c>
      <c r="E8811" s="14" t="s">
        <v>1144</v>
      </c>
      <c r="F8811" s="69" t="s">
        <v>18</v>
      </c>
      <c r="G8811" s="3">
        <v>6</v>
      </c>
      <c r="H8811" s="3">
        <v>94</v>
      </c>
      <c r="I8811" s="10" t="str">
        <f t="shared" si="137"/>
        <v>09187</v>
      </c>
    </row>
    <row r="8812" spans="1:9">
      <c r="A8812" s="66"/>
      <c r="C8812" s="66">
        <v>9187</v>
      </c>
      <c r="D8812" s="2" t="s">
        <v>19</v>
      </c>
      <c r="E8812" s="14" t="s">
        <v>1144</v>
      </c>
      <c r="F8812" s="69" t="s">
        <v>20</v>
      </c>
      <c r="G8812" s="3"/>
      <c r="H8812" s="3"/>
      <c r="I8812" s="10" t="str">
        <f t="shared" si="137"/>
        <v>09187</v>
      </c>
    </row>
    <row r="8813" spans="1:9">
      <c r="A8813" s="66"/>
      <c r="C8813" s="66">
        <v>9187</v>
      </c>
      <c r="D8813" s="2" t="s">
        <v>21</v>
      </c>
      <c r="E8813" s="4"/>
      <c r="F8813" s="69" t="s">
        <v>22</v>
      </c>
      <c r="G8813" s="3">
        <v>151</v>
      </c>
      <c r="H8813" s="3">
        <v>18791</v>
      </c>
      <c r="I8813" s="10" t="str">
        <f t="shared" si="137"/>
        <v>09187</v>
      </c>
    </row>
    <row r="8814" spans="1:9">
      <c r="A8814" s="66"/>
      <c r="C8814" s="66">
        <v>9187</v>
      </c>
      <c r="D8814" s="2" t="s">
        <v>23</v>
      </c>
      <c r="E8814" s="17" t="s">
        <v>1147</v>
      </c>
      <c r="F8814" s="69" t="s">
        <v>24</v>
      </c>
      <c r="G8814" s="3">
        <v>26</v>
      </c>
      <c r="H8814" s="3">
        <v>4155</v>
      </c>
      <c r="I8814" s="10" t="str">
        <f t="shared" si="137"/>
        <v>09187</v>
      </c>
    </row>
    <row r="8815" spans="1:9">
      <c r="A8815" s="66"/>
      <c r="C8815" s="66">
        <v>9187</v>
      </c>
      <c r="D8815" s="2" t="s">
        <v>25</v>
      </c>
      <c r="E8815" s="17" t="s">
        <v>1147</v>
      </c>
      <c r="F8815" s="69" t="s">
        <v>26</v>
      </c>
      <c r="G8815" s="3">
        <v>2</v>
      </c>
      <c r="H8815" s="3"/>
      <c r="I8815" s="10" t="str">
        <f t="shared" si="137"/>
        <v>09187</v>
      </c>
    </row>
    <row r="8816" spans="1:9">
      <c r="A8816" s="66"/>
      <c r="C8816" s="66">
        <v>9187</v>
      </c>
      <c r="D8816" s="2" t="s">
        <v>27</v>
      </c>
      <c r="E8816" s="17" t="s">
        <v>1147</v>
      </c>
      <c r="F8816" s="69" t="s">
        <v>28</v>
      </c>
      <c r="G8816" s="3"/>
      <c r="H8816" s="3"/>
      <c r="I8816" s="10" t="str">
        <f t="shared" si="137"/>
        <v>09187</v>
      </c>
    </row>
    <row r="8817" spans="1:9">
      <c r="A8817" s="66"/>
      <c r="C8817" s="66">
        <v>9187</v>
      </c>
      <c r="D8817" s="2" t="s">
        <v>29</v>
      </c>
      <c r="E8817" s="18" t="s">
        <v>1148</v>
      </c>
      <c r="F8817" s="69" t="s">
        <v>30</v>
      </c>
      <c r="G8817" s="3">
        <v>3</v>
      </c>
      <c r="H8817" s="3">
        <v>198</v>
      </c>
      <c r="I8817" s="10" t="str">
        <f t="shared" si="137"/>
        <v>09187</v>
      </c>
    </row>
    <row r="8818" spans="1:9">
      <c r="A8818" s="66"/>
      <c r="C8818" s="66">
        <v>9187</v>
      </c>
      <c r="D8818" s="2" t="s">
        <v>31</v>
      </c>
      <c r="E8818" s="18" t="s">
        <v>1148</v>
      </c>
      <c r="F8818" s="69" t="s">
        <v>32</v>
      </c>
      <c r="G8818" s="3"/>
      <c r="H8818" s="3"/>
      <c r="I8818" s="10" t="str">
        <f t="shared" si="137"/>
        <v>09187</v>
      </c>
    </row>
    <row r="8819" spans="1:9">
      <c r="A8819" s="66"/>
      <c r="C8819" s="66">
        <v>9187</v>
      </c>
      <c r="D8819" s="2" t="s">
        <v>33</v>
      </c>
      <c r="E8819" s="18" t="s">
        <v>1148</v>
      </c>
      <c r="F8819" s="69" t="s">
        <v>34</v>
      </c>
      <c r="G8819" s="3"/>
      <c r="H8819" s="3"/>
      <c r="I8819" s="10" t="str">
        <f t="shared" si="137"/>
        <v>09187</v>
      </c>
    </row>
    <row r="8820" spans="1:9">
      <c r="A8820" s="66"/>
      <c r="C8820" s="66">
        <v>9187</v>
      </c>
      <c r="D8820" s="2" t="s">
        <v>35</v>
      </c>
      <c r="E8820" s="19" t="s">
        <v>1150</v>
      </c>
      <c r="F8820" s="69" t="s">
        <v>36</v>
      </c>
      <c r="G8820" s="3">
        <v>4</v>
      </c>
      <c r="H8820" s="3">
        <v>1284</v>
      </c>
      <c r="I8820" s="10" t="str">
        <f t="shared" si="137"/>
        <v>09187</v>
      </c>
    </row>
    <row r="8821" spans="1:9">
      <c r="A8821" s="66"/>
      <c r="C8821" s="66">
        <v>9187</v>
      </c>
      <c r="D8821" s="2" t="s">
        <v>37</v>
      </c>
      <c r="E8821" s="23" t="s">
        <v>1149</v>
      </c>
      <c r="F8821" s="69" t="s">
        <v>38</v>
      </c>
      <c r="G8821" s="3">
        <v>6</v>
      </c>
      <c r="H8821" s="3">
        <v>1101</v>
      </c>
      <c r="I8821" s="10" t="str">
        <f t="shared" si="137"/>
        <v>09187</v>
      </c>
    </row>
    <row r="8822" spans="1:9">
      <c r="A8822" s="66"/>
      <c r="C8822" s="66">
        <v>9187</v>
      </c>
      <c r="D8822" s="2" t="s">
        <v>39</v>
      </c>
      <c r="E8822" s="23" t="s">
        <v>1149</v>
      </c>
      <c r="F8822" s="69" t="s">
        <v>40</v>
      </c>
      <c r="G8822" s="3">
        <v>4</v>
      </c>
      <c r="H8822" s="3">
        <v>603</v>
      </c>
      <c r="I8822" s="10" t="str">
        <f t="shared" si="137"/>
        <v>09187</v>
      </c>
    </row>
    <row r="8823" spans="1:9">
      <c r="A8823" s="66"/>
      <c r="C8823" s="66">
        <v>9187</v>
      </c>
      <c r="D8823" s="2" t="s">
        <v>41</v>
      </c>
      <c r="E8823" s="16" t="s">
        <v>1146</v>
      </c>
      <c r="F8823" s="69" t="s">
        <v>42</v>
      </c>
      <c r="G8823" s="3"/>
      <c r="H8823" s="3"/>
      <c r="I8823" s="10" t="str">
        <f t="shared" si="137"/>
        <v>09187</v>
      </c>
    </row>
    <row r="8824" spans="1:9">
      <c r="A8824" s="66"/>
      <c r="C8824" s="66">
        <v>9187</v>
      </c>
      <c r="D8824" s="2" t="s">
        <v>43</v>
      </c>
      <c r="E8824" s="16" t="s">
        <v>1146</v>
      </c>
      <c r="F8824" s="69" t="s">
        <v>44</v>
      </c>
      <c r="G8824" s="3">
        <v>4</v>
      </c>
      <c r="H8824" s="3">
        <v>655</v>
      </c>
      <c r="I8824" s="10" t="str">
        <f t="shared" si="137"/>
        <v>09187</v>
      </c>
    </row>
    <row r="8825" spans="1:9">
      <c r="A8825" s="66"/>
      <c r="C8825" s="66">
        <v>9187</v>
      </c>
      <c r="D8825" s="2" t="s">
        <v>45</v>
      </c>
      <c r="E8825" s="16" t="s">
        <v>1146</v>
      </c>
      <c r="F8825" s="69" t="s">
        <v>46</v>
      </c>
      <c r="G8825" s="3">
        <v>4</v>
      </c>
      <c r="H8825" s="3">
        <v>1009</v>
      </c>
      <c r="I8825" s="10" t="str">
        <f t="shared" si="137"/>
        <v>09187</v>
      </c>
    </row>
    <row r="8826" spans="1:9">
      <c r="A8826" s="66"/>
      <c r="C8826" s="66">
        <v>9187</v>
      </c>
      <c r="D8826" s="2" t="s">
        <v>47</v>
      </c>
      <c r="E8826" s="16" t="s">
        <v>1146</v>
      </c>
      <c r="F8826" s="69" t="s">
        <v>48</v>
      </c>
      <c r="G8826" s="3">
        <v>16</v>
      </c>
      <c r="H8826" s="3">
        <v>2211</v>
      </c>
      <c r="I8826" s="10" t="str">
        <f t="shared" si="137"/>
        <v>09187</v>
      </c>
    </row>
    <row r="8827" spans="1:9">
      <c r="A8827" s="66"/>
      <c r="C8827" s="66">
        <v>9187</v>
      </c>
      <c r="D8827" s="2" t="s">
        <v>49</v>
      </c>
      <c r="E8827" s="14" t="s">
        <v>1144</v>
      </c>
      <c r="F8827" s="69" t="s">
        <v>50</v>
      </c>
      <c r="G8827" s="3">
        <v>9</v>
      </c>
      <c r="H8827" s="3">
        <v>402</v>
      </c>
      <c r="I8827" s="10" t="str">
        <f t="shared" si="137"/>
        <v>09187</v>
      </c>
    </row>
    <row r="8828" spans="1:9">
      <c r="A8828" s="66"/>
      <c r="C8828" s="66">
        <v>9187</v>
      </c>
      <c r="D8828" s="2" t="s">
        <v>51</v>
      </c>
      <c r="E8828" s="15" t="s">
        <v>1145</v>
      </c>
      <c r="F8828" s="69" t="s">
        <v>52</v>
      </c>
      <c r="G8828" s="3"/>
      <c r="H8828" s="3"/>
      <c r="I8828" s="10" t="str">
        <f t="shared" si="137"/>
        <v>09187</v>
      </c>
    </row>
    <row r="8829" spans="1:9">
      <c r="A8829" s="66"/>
      <c r="C8829" s="66">
        <v>9187</v>
      </c>
      <c r="D8829" s="2" t="s">
        <v>53</v>
      </c>
      <c r="E8829" s="15" t="s">
        <v>1145</v>
      </c>
      <c r="F8829" s="69" t="s">
        <v>54</v>
      </c>
      <c r="G8829" s="3">
        <v>26</v>
      </c>
      <c r="H8829" s="3">
        <v>1405</v>
      </c>
      <c r="I8829" s="10" t="str">
        <f t="shared" si="137"/>
        <v>09187</v>
      </c>
    </row>
    <row r="8830" spans="1:9">
      <c r="A8830" s="66"/>
      <c r="C8830" s="66">
        <v>9187</v>
      </c>
      <c r="D8830" s="2" t="s">
        <v>55</v>
      </c>
      <c r="E8830" s="21" t="s">
        <v>1152</v>
      </c>
      <c r="F8830" s="69" t="s">
        <v>56</v>
      </c>
      <c r="G8830" s="3">
        <v>5</v>
      </c>
      <c r="H8830" s="3">
        <v>1252</v>
      </c>
      <c r="I8830" s="10" t="str">
        <f t="shared" si="137"/>
        <v>09187</v>
      </c>
    </row>
    <row r="8831" spans="1:9">
      <c r="A8831" s="66"/>
      <c r="C8831" s="66">
        <v>9187</v>
      </c>
      <c r="D8831" s="2" t="s">
        <v>57</v>
      </c>
      <c r="E8831" s="21" t="s">
        <v>1152</v>
      </c>
      <c r="F8831" s="69" t="s">
        <v>58</v>
      </c>
      <c r="G8831" s="3">
        <v>6</v>
      </c>
      <c r="H8831" s="3">
        <v>801</v>
      </c>
      <c r="I8831" s="10" t="str">
        <f t="shared" si="137"/>
        <v>09187</v>
      </c>
    </row>
    <row r="8832" spans="1:9">
      <c r="A8832" s="66"/>
      <c r="C8832" s="66">
        <v>9187</v>
      </c>
      <c r="D8832" s="2" t="s">
        <v>59</v>
      </c>
      <c r="E8832" s="21" t="s">
        <v>1152</v>
      </c>
      <c r="F8832" s="69" t="s">
        <v>60</v>
      </c>
      <c r="G8832" s="3">
        <v>19</v>
      </c>
      <c r="H8832" s="3">
        <v>2532</v>
      </c>
      <c r="I8832" s="10" t="str">
        <f t="shared" si="137"/>
        <v>09187</v>
      </c>
    </row>
    <row r="8833" spans="1:9">
      <c r="A8833" s="66"/>
      <c r="C8833" s="66">
        <v>9187</v>
      </c>
      <c r="D8833" s="2" t="s">
        <v>61</v>
      </c>
      <c r="E8833" s="20" t="s">
        <v>1151</v>
      </c>
      <c r="F8833" s="69" t="s">
        <v>62</v>
      </c>
      <c r="G8833" s="3">
        <v>1</v>
      </c>
      <c r="H8833" s="3"/>
      <c r="I8833" s="10" t="str">
        <f t="shared" si="137"/>
        <v>09187</v>
      </c>
    </row>
    <row r="8834" spans="1:9">
      <c r="A8834" s="66"/>
      <c r="C8834" s="66">
        <v>9187</v>
      </c>
      <c r="D8834" s="2" t="s">
        <v>63</v>
      </c>
      <c r="E8834" s="20" t="s">
        <v>1151</v>
      </c>
      <c r="F8834" s="69" t="s">
        <v>64</v>
      </c>
      <c r="G8834" s="3">
        <v>1</v>
      </c>
      <c r="H8834" s="3"/>
      <c r="I8834" s="10" t="str">
        <f t="shared" si="137"/>
        <v>09187</v>
      </c>
    </row>
    <row r="8835" spans="1:9">
      <c r="A8835" s="66"/>
      <c r="C8835" s="66">
        <v>9187</v>
      </c>
      <c r="D8835" s="2" t="s">
        <v>65</v>
      </c>
      <c r="E8835" s="19" t="s">
        <v>1150</v>
      </c>
      <c r="F8835" s="69" t="s">
        <v>66</v>
      </c>
      <c r="G8835" s="3">
        <v>3</v>
      </c>
      <c r="H8835" s="3">
        <v>172</v>
      </c>
      <c r="I8835" s="10" t="str">
        <f t="shared" si="137"/>
        <v>09187</v>
      </c>
    </row>
    <row r="8836" spans="1:9">
      <c r="A8836" s="66"/>
      <c r="C8836" s="66">
        <v>9187</v>
      </c>
      <c r="D8836" s="2" t="s">
        <v>67</v>
      </c>
      <c r="E8836" s="22" t="s">
        <v>1153</v>
      </c>
      <c r="F8836" s="69" t="s">
        <v>68</v>
      </c>
      <c r="G8836" s="3">
        <v>8</v>
      </c>
      <c r="H8836" s="3">
        <v>596</v>
      </c>
      <c r="I8836" s="10" t="str">
        <f t="shared" si="137"/>
        <v>09187</v>
      </c>
    </row>
    <row r="8837" spans="1:9">
      <c r="A8837" s="66"/>
      <c r="C8837" s="66">
        <v>9187</v>
      </c>
      <c r="D8837" s="2" t="s">
        <v>69</v>
      </c>
      <c r="E8837" s="21" t="s">
        <v>1152</v>
      </c>
      <c r="F8837" s="69" t="s">
        <v>70</v>
      </c>
      <c r="G8837" s="3">
        <v>4</v>
      </c>
      <c r="H8837" s="3">
        <v>153</v>
      </c>
      <c r="I8837" s="10" t="str">
        <f t="shared" si="137"/>
        <v>09187</v>
      </c>
    </row>
    <row r="8838" spans="1:9">
      <c r="A8838" s="66"/>
      <c r="C8838" s="66">
        <v>9187</v>
      </c>
      <c r="E8838" s="71"/>
      <c r="F8838" s="69" t="s">
        <v>71</v>
      </c>
      <c r="G8838" s="3">
        <v>157</v>
      </c>
      <c r="H8838" s="3">
        <v>18885</v>
      </c>
      <c r="I8838" s="10" t="str">
        <f t="shared" si="137"/>
        <v>09187</v>
      </c>
    </row>
    <row r="8839" spans="1:9">
      <c r="A8839" s="65" t="s">
        <v>621</v>
      </c>
      <c r="B8839" s="2" t="s">
        <v>622</v>
      </c>
      <c r="C8839" s="65">
        <v>9188</v>
      </c>
      <c r="D8839" s="2" t="s">
        <v>9</v>
      </c>
      <c r="E8839" s="14" t="s">
        <v>1144</v>
      </c>
      <c r="F8839" s="69" t="s">
        <v>10</v>
      </c>
      <c r="G8839" s="3">
        <v>1</v>
      </c>
      <c r="H8839" s="3"/>
      <c r="I8839" s="10" t="str">
        <f t="shared" si="137"/>
        <v>09188</v>
      </c>
    </row>
    <row r="8840" spans="1:9">
      <c r="A8840" s="66"/>
      <c r="C8840" s="66">
        <v>9188</v>
      </c>
      <c r="D8840" s="2" t="s">
        <v>11</v>
      </c>
      <c r="E8840" s="14" t="s">
        <v>1144</v>
      </c>
      <c r="F8840" s="69" t="s">
        <v>12</v>
      </c>
      <c r="G8840" s="3"/>
      <c r="H8840" s="3"/>
      <c r="I8840" s="10" t="str">
        <f t="shared" si="137"/>
        <v>09188</v>
      </c>
    </row>
    <row r="8841" spans="1:9">
      <c r="A8841" s="66"/>
      <c r="C8841" s="66">
        <v>9188</v>
      </c>
      <c r="D8841" s="2" t="s">
        <v>13</v>
      </c>
      <c r="E8841" s="14" t="s">
        <v>1144</v>
      </c>
      <c r="F8841" s="69" t="s">
        <v>14</v>
      </c>
      <c r="G8841" s="3"/>
      <c r="H8841" s="3"/>
      <c r="I8841" s="10" t="str">
        <f t="shared" ref="I8841:I8904" si="138">IF(A8841="",I8840,A8841)</f>
        <v>09188</v>
      </c>
    </row>
    <row r="8842" spans="1:9">
      <c r="A8842" s="66"/>
      <c r="C8842" s="66">
        <v>9188</v>
      </c>
      <c r="D8842" s="2" t="s">
        <v>15</v>
      </c>
      <c r="E8842" s="15" t="s">
        <v>1145</v>
      </c>
      <c r="F8842" s="69" t="s">
        <v>16</v>
      </c>
      <c r="G8842" s="3"/>
      <c r="H8842" s="3"/>
      <c r="I8842" s="10" t="str">
        <f t="shared" si="138"/>
        <v>09188</v>
      </c>
    </row>
    <row r="8843" spans="1:9">
      <c r="A8843" s="66"/>
      <c r="C8843" s="66">
        <v>9188</v>
      </c>
      <c r="D8843" s="2" t="s">
        <v>17</v>
      </c>
      <c r="E8843" s="14" t="s">
        <v>1144</v>
      </c>
      <c r="F8843" s="69" t="s">
        <v>18</v>
      </c>
      <c r="G8843" s="3">
        <v>1</v>
      </c>
      <c r="H8843" s="3"/>
      <c r="I8843" s="10" t="str">
        <f t="shared" si="138"/>
        <v>09188</v>
      </c>
    </row>
    <row r="8844" spans="1:9">
      <c r="A8844" s="66"/>
      <c r="C8844" s="66">
        <v>9188</v>
      </c>
      <c r="D8844" s="2" t="s">
        <v>19</v>
      </c>
      <c r="E8844" s="14" t="s">
        <v>1144</v>
      </c>
      <c r="F8844" s="69" t="s">
        <v>20</v>
      </c>
      <c r="G8844" s="3"/>
      <c r="H8844" s="3"/>
      <c r="I8844" s="10" t="str">
        <f t="shared" si="138"/>
        <v>09188</v>
      </c>
    </row>
    <row r="8845" spans="1:9">
      <c r="A8845" s="66"/>
      <c r="C8845" s="66">
        <v>9188</v>
      </c>
      <c r="D8845" s="2" t="s">
        <v>21</v>
      </c>
      <c r="E8845" s="4"/>
      <c r="F8845" s="69" t="s">
        <v>22</v>
      </c>
      <c r="G8845" s="3">
        <v>57</v>
      </c>
      <c r="H8845" s="3"/>
      <c r="I8845" s="10" t="str">
        <f t="shared" si="138"/>
        <v>09188</v>
      </c>
    </row>
    <row r="8846" spans="1:9">
      <c r="A8846" s="66"/>
      <c r="C8846" s="66">
        <v>9188</v>
      </c>
      <c r="D8846" s="2" t="s">
        <v>23</v>
      </c>
      <c r="E8846" s="17" t="s">
        <v>1147</v>
      </c>
      <c r="F8846" s="69" t="s">
        <v>24</v>
      </c>
      <c r="G8846" s="3">
        <v>2</v>
      </c>
      <c r="H8846" s="3"/>
      <c r="I8846" s="10" t="str">
        <f t="shared" si="138"/>
        <v>09188</v>
      </c>
    </row>
    <row r="8847" spans="1:9">
      <c r="A8847" s="66"/>
      <c r="C8847" s="66">
        <v>9188</v>
      </c>
      <c r="D8847" s="2" t="s">
        <v>25</v>
      </c>
      <c r="E8847" s="17" t="s">
        <v>1147</v>
      </c>
      <c r="F8847" s="69" t="s">
        <v>26</v>
      </c>
      <c r="G8847" s="3">
        <v>1</v>
      </c>
      <c r="H8847" s="3"/>
      <c r="I8847" s="10" t="str">
        <f t="shared" si="138"/>
        <v>09188</v>
      </c>
    </row>
    <row r="8848" spans="1:9">
      <c r="A8848" s="66"/>
      <c r="C8848" s="66">
        <v>9188</v>
      </c>
      <c r="D8848" s="2" t="s">
        <v>27</v>
      </c>
      <c r="E8848" s="17" t="s">
        <v>1147</v>
      </c>
      <c r="F8848" s="69" t="s">
        <v>28</v>
      </c>
      <c r="G8848" s="3"/>
      <c r="H8848" s="3"/>
      <c r="I8848" s="10" t="str">
        <f t="shared" si="138"/>
        <v>09188</v>
      </c>
    </row>
    <row r="8849" spans="1:9">
      <c r="A8849" s="66"/>
      <c r="C8849" s="66">
        <v>9188</v>
      </c>
      <c r="D8849" s="2" t="s">
        <v>29</v>
      </c>
      <c r="E8849" s="18" t="s">
        <v>1148</v>
      </c>
      <c r="F8849" s="69" t="s">
        <v>30</v>
      </c>
      <c r="G8849" s="3"/>
      <c r="H8849" s="3"/>
      <c r="I8849" s="10" t="str">
        <f t="shared" si="138"/>
        <v>09188</v>
      </c>
    </row>
    <row r="8850" spans="1:9">
      <c r="A8850" s="66"/>
      <c r="C8850" s="66">
        <v>9188</v>
      </c>
      <c r="D8850" s="2" t="s">
        <v>31</v>
      </c>
      <c r="E8850" s="18" t="s">
        <v>1148</v>
      </c>
      <c r="F8850" s="69" t="s">
        <v>32</v>
      </c>
      <c r="G8850" s="3"/>
      <c r="H8850" s="3"/>
      <c r="I8850" s="10" t="str">
        <f t="shared" si="138"/>
        <v>09188</v>
      </c>
    </row>
    <row r="8851" spans="1:9">
      <c r="A8851" s="66"/>
      <c r="C8851" s="66">
        <v>9188</v>
      </c>
      <c r="D8851" s="2" t="s">
        <v>33</v>
      </c>
      <c r="E8851" s="18" t="s">
        <v>1148</v>
      </c>
      <c r="F8851" s="69" t="s">
        <v>34</v>
      </c>
      <c r="G8851" s="3"/>
      <c r="H8851" s="3"/>
      <c r="I8851" s="10" t="str">
        <f t="shared" si="138"/>
        <v>09188</v>
      </c>
    </row>
    <row r="8852" spans="1:9">
      <c r="A8852" s="66"/>
      <c r="C8852" s="66">
        <v>9188</v>
      </c>
      <c r="D8852" s="2" t="s">
        <v>35</v>
      </c>
      <c r="E8852" s="19" t="s">
        <v>1150</v>
      </c>
      <c r="F8852" s="69" t="s">
        <v>36</v>
      </c>
      <c r="G8852" s="3"/>
      <c r="H8852" s="3"/>
      <c r="I8852" s="10" t="str">
        <f t="shared" si="138"/>
        <v>09188</v>
      </c>
    </row>
    <row r="8853" spans="1:9">
      <c r="A8853" s="66"/>
      <c r="C8853" s="66">
        <v>9188</v>
      </c>
      <c r="D8853" s="2" t="s">
        <v>37</v>
      </c>
      <c r="E8853" s="23" t="s">
        <v>1149</v>
      </c>
      <c r="F8853" s="69" t="s">
        <v>38</v>
      </c>
      <c r="G8853" s="3"/>
      <c r="H8853" s="3"/>
      <c r="I8853" s="10" t="str">
        <f t="shared" si="138"/>
        <v>09188</v>
      </c>
    </row>
    <row r="8854" spans="1:9">
      <c r="A8854" s="66"/>
      <c r="C8854" s="66">
        <v>9188</v>
      </c>
      <c r="D8854" s="2" t="s">
        <v>39</v>
      </c>
      <c r="E8854" s="23" t="s">
        <v>1149</v>
      </c>
      <c r="F8854" s="69" t="s">
        <v>40</v>
      </c>
      <c r="G8854" s="3"/>
      <c r="H8854" s="3"/>
      <c r="I8854" s="10" t="str">
        <f t="shared" si="138"/>
        <v>09188</v>
      </c>
    </row>
    <row r="8855" spans="1:9">
      <c r="A8855" s="66"/>
      <c r="C8855" s="66">
        <v>9188</v>
      </c>
      <c r="D8855" s="2" t="s">
        <v>41</v>
      </c>
      <c r="E8855" s="16" t="s">
        <v>1146</v>
      </c>
      <c r="F8855" s="69" t="s">
        <v>42</v>
      </c>
      <c r="G8855" s="3"/>
      <c r="H8855" s="3"/>
      <c r="I8855" s="10" t="str">
        <f t="shared" si="138"/>
        <v>09188</v>
      </c>
    </row>
    <row r="8856" spans="1:9">
      <c r="A8856" s="66"/>
      <c r="C8856" s="66">
        <v>9188</v>
      </c>
      <c r="D8856" s="2" t="s">
        <v>43</v>
      </c>
      <c r="E8856" s="16" t="s">
        <v>1146</v>
      </c>
      <c r="F8856" s="69" t="s">
        <v>44</v>
      </c>
      <c r="G8856" s="3"/>
      <c r="H8856" s="3"/>
      <c r="I8856" s="10" t="str">
        <f t="shared" si="138"/>
        <v>09188</v>
      </c>
    </row>
    <row r="8857" spans="1:9">
      <c r="A8857" s="66"/>
      <c r="C8857" s="66">
        <v>9188</v>
      </c>
      <c r="D8857" s="2" t="s">
        <v>45</v>
      </c>
      <c r="E8857" s="16" t="s">
        <v>1146</v>
      </c>
      <c r="F8857" s="69" t="s">
        <v>46</v>
      </c>
      <c r="G8857" s="3">
        <v>3</v>
      </c>
      <c r="H8857" s="3">
        <v>382</v>
      </c>
      <c r="I8857" s="10" t="str">
        <f t="shared" si="138"/>
        <v>09188</v>
      </c>
    </row>
    <row r="8858" spans="1:9">
      <c r="A8858" s="66"/>
      <c r="C8858" s="66">
        <v>9188</v>
      </c>
      <c r="D8858" s="2" t="s">
        <v>47</v>
      </c>
      <c r="E8858" s="16" t="s">
        <v>1146</v>
      </c>
      <c r="F8858" s="69" t="s">
        <v>48</v>
      </c>
      <c r="G8858" s="3">
        <v>2</v>
      </c>
      <c r="H8858" s="3"/>
      <c r="I8858" s="10" t="str">
        <f t="shared" si="138"/>
        <v>09188</v>
      </c>
    </row>
    <row r="8859" spans="1:9">
      <c r="A8859" s="66"/>
      <c r="C8859" s="66">
        <v>9188</v>
      </c>
      <c r="D8859" s="2" t="s">
        <v>49</v>
      </c>
      <c r="E8859" s="14" t="s">
        <v>1144</v>
      </c>
      <c r="F8859" s="69" t="s">
        <v>50</v>
      </c>
      <c r="G8859" s="3">
        <v>4</v>
      </c>
      <c r="H8859" s="3"/>
      <c r="I8859" s="10" t="str">
        <f t="shared" si="138"/>
        <v>09188</v>
      </c>
    </row>
    <row r="8860" spans="1:9">
      <c r="A8860" s="66"/>
      <c r="C8860" s="66">
        <v>9188</v>
      </c>
      <c r="D8860" s="2" t="s">
        <v>51</v>
      </c>
      <c r="E8860" s="15" t="s">
        <v>1145</v>
      </c>
      <c r="F8860" s="69" t="s">
        <v>52</v>
      </c>
      <c r="G8860" s="3"/>
      <c r="H8860" s="3"/>
      <c r="I8860" s="10" t="str">
        <f t="shared" si="138"/>
        <v>09188</v>
      </c>
    </row>
    <row r="8861" spans="1:9">
      <c r="A8861" s="66"/>
      <c r="C8861" s="66">
        <v>9188</v>
      </c>
      <c r="D8861" s="2" t="s">
        <v>53</v>
      </c>
      <c r="E8861" s="15" t="s">
        <v>1145</v>
      </c>
      <c r="F8861" s="69" t="s">
        <v>54</v>
      </c>
      <c r="G8861" s="3">
        <v>5</v>
      </c>
      <c r="H8861" s="3">
        <v>309</v>
      </c>
      <c r="I8861" s="10" t="str">
        <f t="shared" si="138"/>
        <v>09188</v>
      </c>
    </row>
    <row r="8862" spans="1:9">
      <c r="A8862" s="66"/>
      <c r="C8862" s="66">
        <v>9188</v>
      </c>
      <c r="D8862" s="2" t="s">
        <v>55</v>
      </c>
      <c r="E8862" s="21" t="s">
        <v>1152</v>
      </c>
      <c r="F8862" s="69" t="s">
        <v>56</v>
      </c>
      <c r="G8862" s="3">
        <v>9</v>
      </c>
      <c r="H8862" s="3">
        <v>1522</v>
      </c>
      <c r="I8862" s="10" t="str">
        <f t="shared" si="138"/>
        <v>09188</v>
      </c>
    </row>
    <row r="8863" spans="1:9">
      <c r="A8863" s="66"/>
      <c r="C8863" s="66">
        <v>9188</v>
      </c>
      <c r="D8863" s="2" t="s">
        <v>57</v>
      </c>
      <c r="E8863" s="21" t="s">
        <v>1152</v>
      </c>
      <c r="F8863" s="69" t="s">
        <v>58</v>
      </c>
      <c r="G8863" s="3">
        <v>7</v>
      </c>
      <c r="H8863" s="3">
        <v>959</v>
      </c>
      <c r="I8863" s="10" t="str">
        <f t="shared" si="138"/>
        <v>09188</v>
      </c>
    </row>
    <row r="8864" spans="1:9">
      <c r="A8864" s="66"/>
      <c r="C8864" s="66">
        <v>9188</v>
      </c>
      <c r="D8864" s="2" t="s">
        <v>59</v>
      </c>
      <c r="E8864" s="21" t="s">
        <v>1152</v>
      </c>
      <c r="F8864" s="69" t="s">
        <v>60</v>
      </c>
      <c r="G8864" s="3">
        <v>8</v>
      </c>
      <c r="H8864" s="3">
        <v>1454</v>
      </c>
      <c r="I8864" s="10" t="str">
        <f t="shared" si="138"/>
        <v>09188</v>
      </c>
    </row>
    <row r="8865" spans="1:9">
      <c r="A8865" s="66"/>
      <c r="C8865" s="66">
        <v>9188</v>
      </c>
      <c r="D8865" s="2" t="s">
        <v>61</v>
      </c>
      <c r="E8865" s="20" t="s">
        <v>1151</v>
      </c>
      <c r="F8865" s="69" t="s">
        <v>62</v>
      </c>
      <c r="G8865" s="3">
        <v>3</v>
      </c>
      <c r="H8865" s="3"/>
      <c r="I8865" s="10" t="str">
        <f t="shared" si="138"/>
        <v>09188</v>
      </c>
    </row>
    <row r="8866" spans="1:9">
      <c r="A8866" s="66"/>
      <c r="C8866" s="66">
        <v>9188</v>
      </c>
      <c r="D8866" s="2" t="s">
        <v>63</v>
      </c>
      <c r="E8866" s="20" t="s">
        <v>1151</v>
      </c>
      <c r="F8866" s="69" t="s">
        <v>64</v>
      </c>
      <c r="G8866" s="3">
        <v>5</v>
      </c>
      <c r="H8866" s="3">
        <v>1712</v>
      </c>
      <c r="I8866" s="10" t="str">
        <f t="shared" si="138"/>
        <v>09188</v>
      </c>
    </row>
    <row r="8867" spans="1:9">
      <c r="A8867" s="66"/>
      <c r="C8867" s="66">
        <v>9188</v>
      </c>
      <c r="D8867" s="2" t="s">
        <v>65</v>
      </c>
      <c r="E8867" s="19" t="s">
        <v>1150</v>
      </c>
      <c r="F8867" s="69" t="s">
        <v>66</v>
      </c>
      <c r="G8867" s="3"/>
      <c r="H8867" s="3"/>
      <c r="I8867" s="10" t="str">
        <f t="shared" si="138"/>
        <v>09188</v>
      </c>
    </row>
    <row r="8868" spans="1:9">
      <c r="A8868" s="66"/>
      <c r="C8868" s="66">
        <v>9188</v>
      </c>
      <c r="D8868" s="2" t="s">
        <v>67</v>
      </c>
      <c r="E8868" s="22" t="s">
        <v>1153</v>
      </c>
      <c r="F8868" s="69" t="s">
        <v>68</v>
      </c>
      <c r="G8868" s="3">
        <v>7</v>
      </c>
      <c r="H8868" s="3">
        <v>1588</v>
      </c>
      <c r="I8868" s="10" t="str">
        <f t="shared" si="138"/>
        <v>09188</v>
      </c>
    </row>
    <row r="8869" spans="1:9">
      <c r="A8869" s="66"/>
      <c r="C8869" s="66">
        <v>9188</v>
      </c>
      <c r="D8869" s="2" t="s">
        <v>69</v>
      </c>
      <c r="E8869" s="21" t="s">
        <v>1152</v>
      </c>
      <c r="F8869" s="69" t="s">
        <v>70</v>
      </c>
      <c r="G8869" s="3">
        <v>1</v>
      </c>
      <c r="H8869" s="3"/>
      <c r="I8869" s="10" t="str">
        <f t="shared" si="138"/>
        <v>09188</v>
      </c>
    </row>
    <row r="8870" spans="1:9">
      <c r="A8870" s="66"/>
      <c r="C8870" s="66">
        <v>9188</v>
      </c>
      <c r="E8870" s="71"/>
      <c r="F8870" s="69" t="s">
        <v>71</v>
      </c>
      <c r="G8870" s="3">
        <v>58</v>
      </c>
      <c r="H8870" s="3">
        <v>10143</v>
      </c>
      <c r="I8870" s="10" t="str">
        <f t="shared" si="138"/>
        <v>09188</v>
      </c>
    </row>
    <row r="8871" spans="1:9">
      <c r="A8871" s="65" t="s">
        <v>623</v>
      </c>
      <c r="B8871" s="2" t="s">
        <v>624</v>
      </c>
      <c r="C8871" s="65">
        <v>9189</v>
      </c>
      <c r="D8871" s="2" t="s">
        <v>9</v>
      </c>
      <c r="E8871" s="14" t="s">
        <v>1144</v>
      </c>
      <c r="F8871" s="69" t="s">
        <v>10</v>
      </c>
      <c r="G8871" s="3">
        <v>5</v>
      </c>
      <c r="H8871" s="3">
        <v>103</v>
      </c>
      <c r="I8871" s="10" t="str">
        <f t="shared" si="138"/>
        <v>09189</v>
      </c>
    </row>
    <row r="8872" spans="1:9">
      <c r="A8872" s="66"/>
      <c r="C8872" s="66">
        <v>9189</v>
      </c>
      <c r="D8872" s="2" t="s">
        <v>11</v>
      </c>
      <c r="E8872" s="14" t="s">
        <v>1144</v>
      </c>
      <c r="F8872" s="69" t="s">
        <v>12</v>
      </c>
      <c r="G8872" s="3"/>
      <c r="H8872" s="3"/>
      <c r="I8872" s="10" t="str">
        <f t="shared" si="138"/>
        <v>09189</v>
      </c>
    </row>
    <row r="8873" spans="1:9">
      <c r="A8873" s="66"/>
      <c r="C8873" s="66">
        <v>9189</v>
      </c>
      <c r="D8873" s="2" t="s">
        <v>13</v>
      </c>
      <c r="E8873" s="14" t="s">
        <v>1144</v>
      </c>
      <c r="F8873" s="69" t="s">
        <v>14</v>
      </c>
      <c r="G8873" s="3"/>
      <c r="H8873" s="3"/>
      <c r="I8873" s="10" t="str">
        <f t="shared" si="138"/>
        <v>09189</v>
      </c>
    </row>
    <row r="8874" spans="1:9">
      <c r="A8874" s="66"/>
      <c r="C8874" s="66">
        <v>9189</v>
      </c>
      <c r="D8874" s="2" t="s">
        <v>15</v>
      </c>
      <c r="E8874" s="15" t="s">
        <v>1145</v>
      </c>
      <c r="F8874" s="69" t="s">
        <v>16</v>
      </c>
      <c r="G8874" s="3"/>
      <c r="H8874" s="3"/>
      <c r="I8874" s="10" t="str">
        <f t="shared" si="138"/>
        <v>09189</v>
      </c>
    </row>
    <row r="8875" spans="1:9">
      <c r="A8875" s="66"/>
      <c r="C8875" s="66">
        <v>9189</v>
      </c>
      <c r="D8875" s="2" t="s">
        <v>17</v>
      </c>
      <c r="E8875" s="14" t="s">
        <v>1144</v>
      </c>
      <c r="F8875" s="69" t="s">
        <v>18</v>
      </c>
      <c r="G8875" s="3">
        <v>5</v>
      </c>
      <c r="H8875" s="3">
        <v>103</v>
      </c>
      <c r="I8875" s="10" t="str">
        <f t="shared" si="138"/>
        <v>09189</v>
      </c>
    </row>
    <row r="8876" spans="1:9">
      <c r="A8876" s="66"/>
      <c r="C8876" s="66">
        <v>9189</v>
      </c>
      <c r="D8876" s="2" t="s">
        <v>19</v>
      </c>
      <c r="E8876" s="14" t="s">
        <v>1144</v>
      </c>
      <c r="F8876" s="69" t="s">
        <v>20</v>
      </c>
      <c r="G8876" s="3"/>
      <c r="H8876" s="3"/>
      <c r="I8876" s="10" t="str">
        <f t="shared" si="138"/>
        <v>09189</v>
      </c>
    </row>
    <row r="8877" spans="1:9">
      <c r="A8877" s="66"/>
      <c r="C8877" s="66">
        <v>9189</v>
      </c>
      <c r="D8877" s="2" t="s">
        <v>21</v>
      </c>
      <c r="E8877" s="4"/>
      <c r="F8877" s="69" t="s">
        <v>22</v>
      </c>
      <c r="G8877" s="3">
        <v>96</v>
      </c>
      <c r="H8877" s="3">
        <v>22865</v>
      </c>
      <c r="I8877" s="10" t="str">
        <f t="shared" si="138"/>
        <v>09189</v>
      </c>
    </row>
    <row r="8878" spans="1:9">
      <c r="A8878" s="66"/>
      <c r="C8878" s="66">
        <v>9189</v>
      </c>
      <c r="D8878" s="2" t="s">
        <v>23</v>
      </c>
      <c r="E8878" s="17" t="s">
        <v>1147</v>
      </c>
      <c r="F8878" s="69" t="s">
        <v>24</v>
      </c>
      <c r="G8878" s="3">
        <v>11</v>
      </c>
      <c r="H8878" s="3">
        <v>1563</v>
      </c>
      <c r="I8878" s="10" t="str">
        <f t="shared" si="138"/>
        <v>09189</v>
      </c>
    </row>
    <row r="8879" spans="1:9">
      <c r="A8879" s="66"/>
      <c r="C8879" s="66">
        <v>9189</v>
      </c>
      <c r="D8879" s="2" t="s">
        <v>25</v>
      </c>
      <c r="E8879" s="17" t="s">
        <v>1147</v>
      </c>
      <c r="F8879" s="69" t="s">
        <v>26</v>
      </c>
      <c r="G8879" s="3">
        <v>5</v>
      </c>
      <c r="H8879" s="3">
        <v>804</v>
      </c>
      <c r="I8879" s="10" t="str">
        <f t="shared" si="138"/>
        <v>09189</v>
      </c>
    </row>
    <row r="8880" spans="1:9">
      <c r="A8880" s="66"/>
      <c r="C8880" s="66">
        <v>9189</v>
      </c>
      <c r="D8880" s="2" t="s">
        <v>27</v>
      </c>
      <c r="E8880" s="17" t="s">
        <v>1147</v>
      </c>
      <c r="F8880" s="69" t="s">
        <v>28</v>
      </c>
      <c r="G8880" s="3"/>
      <c r="H8880" s="3"/>
      <c r="I8880" s="10" t="str">
        <f t="shared" si="138"/>
        <v>09189</v>
      </c>
    </row>
    <row r="8881" spans="1:9">
      <c r="A8881" s="66"/>
      <c r="C8881" s="66">
        <v>9189</v>
      </c>
      <c r="D8881" s="2" t="s">
        <v>29</v>
      </c>
      <c r="E8881" s="18" t="s">
        <v>1148</v>
      </c>
      <c r="F8881" s="69" t="s">
        <v>30</v>
      </c>
      <c r="G8881" s="3"/>
      <c r="H8881" s="3"/>
      <c r="I8881" s="10" t="str">
        <f t="shared" si="138"/>
        <v>09189</v>
      </c>
    </row>
    <row r="8882" spans="1:9">
      <c r="A8882" s="66"/>
      <c r="C8882" s="66">
        <v>9189</v>
      </c>
      <c r="D8882" s="2" t="s">
        <v>31</v>
      </c>
      <c r="E8882" s="18" t="s">
        <v>1148</v>
      </c>
      <c r="F8882" s="69" t="s">
        <v>32</v>
      </c>
      <c r="G8882" s="3">
        <v>2</v>
      </c>
      <c r="H8882" s="3"/>
      <c r="I8882" s="10" t="str">
        <f t="shared" si="138"/>
        <v>09189</v>
      </c>
    </row>
    <row r="8883" spans="1:9">
      <c r="A8883" s="66"/>
      <c r="C8883" s="66">
        <v>9189</v>
      </c>
      <c r="D8883" s="2" t="s">
        <v>33</v>
      </c>
      <c r="E8883" s="18" t="s">
        <v>1148</v>
      </c>
      <c r="F8883" s="69" t="s">
        <v>34</v>
      </c>
      <c r="G8883" s="3">
        <v>1</v>
      </c>
      <c r="H8883" s="3"/>
      <c r="I8883" s="10" t="str">
        <f t="shared" si="138"/>
        <v>09189</v>
      </c>
    </row>
    <row r="8884" spans="1:9">
      <c r="A8884" s="66"/>
      <c r="C8884" s="66">
        <v>9189</v>
      </c>
      <c r="D8884" s="2" t="s">
        <v>35</v>
      </c>
      <c r="E8884" s="19" t="s">
        <v>1150</v>
      </c>
      <c r="F8884" s="69" t="s">
        <v>36</v>
      </c>
      <c r="G8884" s="3">
        <v>4</v>
      </c>
      <c r="H8884" s="3">
        <v>488</v>
      </c>
      <c r="I8884" s="10" t="str">
        <f t="shared" si="138"/>
        <v>09189</v>
      </c>
    </row>
    <row r="8885" spans="1:9">
      <c r="A8885" s="66"/>
      <c r="C8885" s="66">
        <v>9189</v>
      </c>
      <c r="D8885" s="2" t="s">
        <v>37</v>
      </c>
      <c r="E8885" s="23" t="s">
        <v>1149</v>
      </c>
      <c r="F8885" s="69" t="s">
        <v>38</v>
      </c>
      <c r="G8885" s="3">
        <v>2</v>
      </c>
      <c r="H8885" s="3"/>
      <c r="I8885" s="10" t="str">
        <f t="shared" si="138"/>
        <v>09189</v>
      </c>
    </row>
    <row r="8886" spans="1:9">
      <c r="A8886" s="66"/>
      <c r="C8886" s="66">
        <v>9189</v>
      </c>
      <c r="D8886" s="2" t="s">
        <v>39</v>
      </c>
      <c r="E8886" s="23" t="s">
        <v>1149</v>
      </c>
      <c r="F8886" s="69" t="s">
        <v>40</v>
      </c>
      <c r="G8886" s="3">
        <v>3</v>
      </c>
      <c r="H8886" s="3">
        <v>205</v>
      </c>
      <c r="I8886" s="10" t="str">
        <f t="shared" si="138"/>
        <v>09189</v>
      </c>
    </row>
    <row r="8887" spans="1:9">
      <c r="A8887" s="66"/>
      <c r="C8887" s="66">
        <v>9189</v>
      </c>
      <c r="D8887" s="2" t="s">
        <v>41</v>
      </c>
      <c r="E8887" s="16" t="s">
        <v>1146</v>
      </c>
      <c r="F8887" s="69" t="s">
        <v>42</v>
      </c>
      <c r="G8887" s="3"/>
      <c r="H8887" s="3"/>
      <c r="I8887" s="10" t="str">
        <f t="shared" si="138"/>
        <v>09189</v>
      </c>
    </row>
    <row r="8888" spans="1:9">
      <c r="A8888" s="66"/>
      <c r="C8888" s="66">
        <v>9189</v>
      </c>
      <c r="D8888" s="2" t="s">
        <v>43</v>
      </c>
      <c r="E8888" s="16" t="s">
        <v>1146</v>
      </c>
      <c r="F8888" s="69" t="s">
        <v>44</v>
      </c>
      <c r="G8888" s="3">
        <v>6</v>
      </c>
      <c r="H8888" s="3">
        <v>2338</v>
      </c>
      <c r="I8888" s="10" t="str">
        <f t="shared" si="138"/>
        <v>09189</v>
      </c>
    </row>
    <row r="8889" spans="1:9">
      <c r="A8889" s="66"/>
      <c r="C8889" s="66">
        <v>9189</v>
      </c>
      <c r="D8889" s="2" t="s">
        <v>45</v>
      </c>
      <c r="E8889" s="16" t="s">
        <v>1146</v>
      </c>
      <c r="F8889" s="69" t="s">
        <v>46</v>
      </c>
      <c r="G8889" s="3">
        <v>1</v>
      </c>
      <c r="H8889" s="3"/>
      <c r="I8889" s="10" t="str">
        <f t="shared" si="138"/>
        <v>09189</v>
      </c>
    </row>
    <row r="8890" spans="1:9">
      <c r="A8890" s="66"/>
      <c r="C8890" s="66">
        <v>9189</v>
      </c>
      <c r="D8890" s="2" t="s">
        <v>47</v>
      </c>
      <c r="E8890" s="16" t="s">
        <v>1146</v>
      </c>
      <c r="F8890" s="69" t="s">
        <v>48</v>
      </c>
      <c r="G8890" s="3">
        <v>8</v>
      </c>
      <c r="H8890" s="3">
        <v>825</v>
      </c>
      <c r="I8890" s="10" t="str">
        <f t="shared" si="138"/>
        <v>09189</v>
      </c>
    </row>
    <row r="8891" spans="1:9">
      <c r="A8891" s="66"/>
      <c r="C8891" s="66">
        <v>9189</v>
      </c>
      <c r="D8891" s="2" t="s">
        <v>49</v>
      </c>
      <c r="E8891" s="14" t="s">
        <v>1144</v>
      </c>
      <c r="F8891" s="69" t="s">
        <v>50</v>
      </c>
      <c r="G8891" s="3">
        <v>6</v>
      </c>
      <c r="H8891" s="3">
        <v>86</v>
      </c>
      <c r="I8891" s="10" t="str">
        <f t="shared" si="138"/>
        <v>09189</v>
      </c>
    </row>
    <row r="8892" spans="1:9">
      <c r="A8892" s="66"/>
      <c r="C8892" s="66">
        <v>9189</v>
      </c>
      <c r="D8892" s="2" t="s">
        <v>51</v>
      </c>
      <c r="E8892" s="15" t="s">
        <v>1145</v>
      </c>
      <c r="F8892" s="69" t="s">
        <v>52</v>
      </c>
      <c r="G8892" s="3">
        <v>1</v>
      </c>
      <c r="H8892" s="3"/>
      <c r="I8892" s="10" t="str">
        <f t="shared" si="138"/>
        <v>09189</v>
      </c>
    </row>
    <row r="8893" spans="1:9">
      <c r="A8893" s="66"/>
      <c r="C8893" s="66">
        <v>9189</v>
      </c>
      <c r="D8893" s="2" t="s">
        <v>53</v>
      </c>
      <c r="E8893" s="15" t="s">
        <v>1145</v>
      </c>
      <c r="F8893" s="69" t="s">
        <v>54</v>
      </c>
      <c r="G8893" s="3">
        <v>10</v>
      </c>
      <c r="H8893" s="3">
        <v>526</v>
      </c>
      <c r="I8893" s="10" t="str">
        <f t="shared" si="138"/>
        <v>09189</v>
      </c>
    </row>
    <row r="8894" spans="1:9">
      <c r="A8894" s="66"/>
      <c r="C8894" s="66">
        <v>9189</v>
      </c>
      <c r="D8894" s="2" t="s">
        <v>55</v>
      </c>
      <c r="E8894" s="21" t="s">
        <v>1152</v>
      </c>
      <c r="F8894" s="69" t="s">
        <v>56</v>
      </c>
      <c r="G8894" s="3">
        <v>7</v>
      </c>
      <c r="H8894" s="3">
        <v>6640</v>
      </c>
      <c r="I8894" s="10" t="str">
        <f t="shared" si="138"/>
        <v>09189</v>
      </c>
    </row>
    <row r="8895" spans="1:9">
      <c r="A8895" s="66"/>
      <c r="C8895" s="66">
        <v>9189</v>
      </c>
      <c r="D8895" s="2" t="s">
        <v>57</v>
      </c>
      <c r="E8895" s="21" t="s">
        <v>1152</v>
      </c>
      <c r="F8895" s="69" t="s">
        <v>58</v>
      </c>
      <c r="G8895" s="3">
        <v>6</v>
      </c>
      <c r="H8895" s="3">
        <v>4024</v>
      </c>
      <c r="I8895" s="10" t="str">
        <f t="shared" si="138"/>
        <v>09189</v>
      </c>
    </row>
    <row r="8896" spans="1:9">
      <c r="A8896" s="66"/>
      <c r="C8896" s="66">
        <v>9189</v>
      </c>
      <c r="D8896" s="2" t="s">
        <v>59</v>
      </c>
      <c r="E8896" s="21" t="s">
        <v>1152</v>
      </c>
      <c r="F8896" s="69" t="s">
        <v>60</v>
      </c>
      <c r="G8896" s="3">
        <v>8</v>
      </c>
      <c r="H8896" s="3">
        <v>2636</v>
      </c>
      <c r="I8896" s="10" t="str">
        <f t="shared" si="138"/>
        <v>09189</v>
      </c>
    </row>
    <row r="8897" spans="1:9">
      <c r="A8897" s="66"/>
      <c r="C8897" s="66">
        <v>9189</v>
      </c>
      <c r="D8897" s="2" t="s">
        <v>61</v>
      </c>
      <c r="E8897" s="20" t="s">
        <v>1151</v>
      </c>
      <c r="F8897" s="69" t="s">
        <v>62</v>
      </c>
      <c r="G8897" s="3">
        <v>3</v>
      </c>
      <c r="H8897" s="3"/>
      <c r="I8897" s="10" t="str">
        <f t="shared" si="138"/>
        <v>09189</v>
      </c>
    </row>
    <row r="8898" spans="1:9">
      <c r="A8898" s="66"/>
      <c r="C8898" s="66">
        <v>9189</v>
      </c>
      <c r="D8898" s="2" t="s">
        <v>63</v>
      </c>
      <c r="E8898" s="20" t="s">
        <v>1151</v>
      </c>
      <c r="F8898" s="69" t="s">
        <v>64</v>
      </c>
      <c r="G8898" s="3"/>
      <c r="H8898" s="3"/>
      <c r="I8898" s="10" t="str">
        <f t="shared" si="138"/>
        <v>09189</v>
      </c>
    </row>
    <row r="8899" spans="1:9">
      <c r="A8899" s="66"/>
      <c r="C8899" s="66">
        <v>9189</v>
      </c>
      <c r="D8899" s="2" t="s">
        <v>65</v>
      </c>
      <c r="E8899" s="19" t="s">
        <v>1150</v>
      </c>
      <c r="F8899" s="69" t="s">
        <v>66</v>
      </c>
      <c r="G8899" s="3">
        <v>2</v>
      </c>
      <c r="H8899" s="3"/>
      <c r="I8899" s="10" t="str">
        <f t="shared" si="138"/>
        <v>09189</v>
      </c>
    </row>
    <row r="8900" spans="1:9">
      <c r="A8900" s="66"/>
      <c r="C8900" s="66">
        <v>9189</v>
      </c>
      <c r="D8900" s="2" t="s">
        <v>67</v>
      </c>
      <c r="E8900" s="22" t="s">
        <v>1153</v>
      </c>
      <c r="F8900" s="69" t="s">
        <v>68</v>
      </c>
      <c r="G8900" s="3">
        <v>5</v>
      </c>
      <c r="H8900" s="3">
        <v>703</v>
      </c>
      <c r="I8900" s="10" t="str">
        <f t="shared" si="138"/>
        <v>09189</v>
      </c>
    </row>
    <row r="8901" spans="1:9">
      <c r="A8901" s="66"/>
      <c r="C8901" s="66">
        <v>9189</v>
      </c>
      <c r="D8901" s="2" t="s">
        <v>69</v>
      </c>
      <c r="E8901" s="21" t="s">
        <v>1152</v>
      </c>
      <c r="F8901" s="69" t="s">
        <v>70</v>
      </c>
      <c r="G8901" s="3">
        <v>5</v>
      </c>
      <c r="H8901" s="3">
        <v>288</v>
      </c>
      <c r="I8901" s="10" t="str">
        <f t="shared" si="138"/>
        <v>09189</v>
      </c>
    </row>
    <row r="8902" spans="1:9">
      <c r="A8902" s="66"/>
      <c r="C8902" s="66">
        <v>9189</v>
      </c>
      <c r="E8902" s="71"/>
      <c r="F8902" s="69" t="s">
        <v>71</v>
      </c>
      <c r="G8902" s="3">
        <v>101</v>
      </c>
      <c r="H8902" s="3">
        <v>22968</v>
      </c>
      <c r="I8902" s="10" t="str">
        <f t="shared" si="138"/>
        <v>09189</v>
      </c>
    </row>
    <row r="8903" spans="1:9">
      <c r="A8903" s="65" t="s">
        <v>625</v>
      </c>
      <c r="B8903" s="2" t="s">
        <v>626</v>
      </c>
      <c r="C8903" s="65">
        <v>9190</v>
      </c>
      <c r="D8903" s="2" t="s">
        <v>9</v>
      </c>
      <c r="E8903" s="14" t="s">
        <v>1144</v>
      </c>
      <c r="F8903" s="69" t="s">
        <v>10</v>
      </c>
      <c r="G8903" s="3">
        <v>1</v>
      </c>
      <c r="H8903" s="3"/>
      <c r="I8903" s="10" t="str">
        <f t="shared" si="138"/>
        <v>09190</v>
      </c>
    </row>
    <row r="8904" spans="1:9">
      <c r="A8904" s="66"/>
      <c r="C8904" s="66">
        <v>9190</v>
      </c>
      <c r="D8904" s="2" t="s">
        <v>11</v>
      </c>
      <c r="E8904" s="14" t="s">
        <v>1144</v>
      </c>
      <c r="F8904" s="69" t="s">
        <v>12</v>
      </c>
      <c r="G8904" s="3"/>
      <c r="H8904" s="3"/>
      <c r="I8904" s="10" t="str">
        <f t="shared" si="138"/>
        <v>09190</v>
      </c>
    </row>
    <row r="8905" spans="1:9">
      <c r="A8905" s="66"/>
      <c r="C8905" s="66">
        <v>9190</v>
      </c>
      <c r="D8905" s="2" t="s">
        <v>13</v>
      </c>
      <c r="E8905" s="14" t="s">
        <v>1144</v>
      </c>
      <c r="F8905" s="69" t="s">
        <v>14</v>
      </c>
      <c r="G8905" s="3"/>
      <c r="H8905" s="3"/>
      <c r="I8905" s="10" t="str">
        <f t="shared" ref="I8905:I8968" si="139">IF(A8905="",I8904,A8905)</f>
        <v>09190</v>
      </c>
    </row>
    <row r="8906" spans="1:9">
      <c r="A8906" s="66"/>
      <c r="C8906" s="66">
        <v>9190</v>
      </c>
      <c r="D8906" s="2" t="s">
        <v>15</v>
      </c>
      <c r="E8906" s="15" t="s">
        <v>1145</v>
      </c>
      <c r="F8906" s="69" t="s">
        <v>16</v>
      </c>
      <c r="G8906" s="3"/>
      <c r="H8906" s="3"/>
      <c r="I8906" s="10" t="str">
        <f t="shared" si="139"/>
        <v>09190</v>
      </c>
    </row>
    <row r="8907" spans="1:9">
      <c r="A8907" s="66"/>
      <c r="C8907" s="66">
        <v>9190</v>
      </c>
      <c r="D8907" s="2" t="s">
        <v>17</v>
      </c>
      <c r="E8907" s="14" t="s">
        <v>1144</v>
      </c>
      <c r="F8907" s="69" t="s">
        <v>18</v>
      </c>
      <c r="G8907" s="3">
        <v>1</v>
      </c>
      <c r="H8907" s="3"/>
      <c r="I8907" s="10" t="str">
        <f t="shared" si="139"/>
        <v>09190</v>
      </c>
    </row>
    <row r="8908" spans="1:9">
      <c r="A8908" s="66"/>
      <c r="C8908" s="66">
        <v>9190</v>
      </c>
      <c r="D8908" s="2" t="s">
        <v>19</v>
      </c>
      <c r="E8908" s="14" t="s">
        <v>1144</v>
      </c>
      <c r="F8908" s="69" t="s">
        <v>20</v>
      </c>
      <c r="G8908" s="3"/>
      <c r="H8908" s="3"/>
      <c r="I8908" s="10" t="str">
        <f t="shared" si="139"/>
        <v>09190</v>
      </c>
    </row>
    <row r="8909" spans="1:9">
      <c r="A8909" s="66"/>
      <c r="C8909" s="66">
        <v>9190</v>
      </c>
      <c r="D8909" s="2" t="s">
        <v>21</v>
      </c>
      <c r="E8909" s="4"/>
      <c r="F8909" s="69" t="s">
        <v>22</v>
      </c>
      <c r="G8909" s="3">
        <v>98</v>
      </c>
      <c r="H8909" s="3"/>
      <c r="I8909" s="10" t="str">
        <f t="shared" si="139"/>
        <v>09190</v>
      </c>
    </row>
    <row r="8910" spans="1:9">
      <c r="A8910" s="66"/>
      <c r="C8910" s="66">
        <v>9190</v>
      </c>
      <c r="D8910" s="2" t="s">
        <v>23</v>
      </c>
      <c r="E8910" s="17" t="s">
        <v>1147</v>
      </c>
      <c r="F8910" s="69" t="s">
        <v>24</v>
      </c>
      <c r="G8910" s="3">
        <v>12</v>
      </c>
      <c r="H8910" s="3">
        <v>1475</v>
      </c>
      <c r="I8910" s="10" t="str">
        <f t="shared" si="139"/>
        <v>09190</v>
      </c>
    </row>
    <row r="8911" spans="1:9">
      <c r="A8911" s="66"/>
      <c r="C8911" s="66">
        <v>9190</v>
      </c>
      <c r="D8911" s="2" t="s">
        <v>25</v>
      </c>
      <c r="E8911" s="17" t="s">
        <v>1147</v>
      </c>
      <c r="F8911" s="69" t="s">
        <v>26</v>
      </c>
      <c r="G8911" s="3"/>
      <c r="H8911" s="3"/>
      <c r="I8911" s="10" t="str">
        <f t="shared" si="139"/>
        <v>09190</v>
      </c>
    </row>
    <row r="8912" spans="1:9">
      <c r="A8912" s="66"/>
      <c r="C8912" s="66">
        <v>9190</v>
      </c>
      <c r="D8912" s="2" t="s">
        <v>27</v>
      </c>
      <c r="E8912" s="17" t="s">
        <v>1147</v>
      </c>
      <c r="F8912" s="69" t="s">
        <v>28</v>
      </c>
      <c r="G8912" s="3"/>
      <c r="H8912" s="3"/>
      <c r="I8912" s="10" t="str">
        <f t="shared" si="139"/>
        <v>09190</v>
      </c>
    </row>
    <row r="8913" spans="1:9">
      <c r="A8913" s="66"/>
      <c r="C8913" s="66">
        <v>9190</v>
      </c>
      <c r="D8913" s="2" t="s">
        <v>29</v>
      </c>
      <c r="E8913" s="18" t="s">
        <v>1148</v>
      </c>
      <c r="F8913" s="69" t="s">
        <v>30</v>
      </c>
      <c r="G8913" s="3"/>
      <c r="H8913" s="3"/>
      <c r="I8913" s="10" t="str">
        <f t="shared" si="139"/>
        <v>09190</v>
      </c>
    </row>
    <row r="8914" spans="1:9">
      <c r="A8914" s="66"/>
      <c r="C8914" s="66">
        <v>9190</v>
      </c>
      <c r="D8914" s="2" t="s">
        <v>31</v>
      </c>
      <c r="E8914" s="18" t="s">
        <v>1148</v>
      </c>
      <c r="F8914" s="69" t="s">
        <v>32</v>
      </c>
      <c r="G8914" s="3">
        <v>1</v>
      </c>
      <c r="H8914" s="3"/>
      <c r="I8914" s="10" t="str">
        <f t="shared" si="139"/>
        <v>09190</v>
      </c>
    </row>
    <row r="8915" spans="1:9">
      <c r="A8915" s="66"/>
      <c r="C8915" s="66">
        <v>9190</v>
      </c>
      <c r="D8915" s="2" t="s">
        <v>33</v>
      </c>
      <c r="E8915" s="18" t="s">
        <v>1148</v>
      </c>
      <c r="F8915" s="69" t="s">
        <v>34</v>
      </c>
      <c r="G8915" s="3">
        <v>1</v>
      </c>
      <c r="H8915" s="3"/>
      <c r="I8915" s="10" t="str">
        <f t="shared" si="139"/>
        <v>09190</v>
      </c>
    </row>
    <row r="8916" spans="1:9">
      <c r="A8916" s="66"/>
      <c r="C8916" s="66">
        <v>9190</v>
      </c>
      <c r="D8916" s="2" t="s">
        <v>35</v>
      </c>
      <c r="E8916" s="19" t="s">
        <v>1150</v>
      </c>
      <c r="F8916" s="69" t="s">
        <v>36</v>
      </c>
      <c r="G8916" s="3">
        <v>5</v>
      </c>
      <c r="H8916" s="3">
        <v>299</v>
      </c>
      <c r="I8916" s="10" t="str">
        <f t="shared" si="139"/>
        <v>09190</v>
      </c>
    </row>
    <row r="8917" spans="1:9">
      <c r="A8917" s="66"/>
      <c r="C8917" s="66">
        <v>9190</v>
      </c>
      <c r="D8917" s="2" t="s">
        <v>37</v>
      </c>
      <c r="E8917" s="23" t="s">
        <v>1149</v>
      </c>
      <c r="F8917" s="69" t="s">
        <v>38</v>
      </c>
      <c r="G8917" s="3">
        <v>2</v>
      </c>
      <c r="H8917" s="3"/>
      <c r="I8917" s="10" t="str">
        <f t="shared" si="139"/>
        <v>09190</v>
      </c>
    </row>
    <row r="8918" spans="1:9">
      <c r="A8918" s="66"/>
      <c r="C8918" s="66">
        <v>9190</v>
      </c>
      <c r="D8918" s="2" t="s">
        <v>39</v>
      </c>
      <c r="E8918" s="23" t="s">
        <v>1149</v>
      </c>
      <c r="F8918" s="69" t="s">
        <v>40</v>
      </c>
      <c r="G8918" s="3">
        <v>2</v>
      </c>
      <c r="H8918" s="3"/>
      <c r="I8918" s="10" t="str">
        <f t="shared" si="139"/>
        <v>09190</v>
      </c>
    </row>
    <row r="8919" spans="1:9">
      <c r="A8919" s="66"/>
      <c r="C8919" s="66">
        <v>9190</v>
      </c>
      <c r="D8919" s="2" t="s">
        <v>41</v>
      </c>
      <c r="E8919" s="16" t="s">
        <v>1146</v>
      </c>
      <c r="F8919" s="69" t="s">
        <v>42</v>
      </c>
      <c r="G8919" s="3"/>
      <c r="H8919" s="3"/>
      <c r="I8919" s="10" t="str">
        <f t="shared" si="139"/>
        <v>09190</v>
      </c>
    </row>
    <row r="8920" spans="1:9">
      <c r="A8920" s="66"/>
      <c r="C8920" s="66">
        <v>9190</v>
      </c>
      <c r="D8920" s="2" t="s">
        <v>43</v>
      </c>
      <c r="E8920" s="16" t="s">
        <v>1146</v>
      </c>
      <c r="F8920" s="69" t="s">
        <v>44</v>
      </c>
      <c r="G8920" s="3">
        <v>6</v>
      </c>
      <c r="H8920" s="3"/>
      <c r="I8920" s="10" t="str">
        <f t="shared" si="139"/>
        <v>09190</v>
      </c>
    </row>
    <row r="8921" spans="1:9">
      <c r="A8921" s="66"/>
      <c r="C8921" s="66">
        <v>9190</v>
      </c>
      <c r="D8921" s="2" t="s">
        <v>45</v>
      </c>
      <c r="E8921" s="16" t="s">
        <v>1146</v>
      </c>
      <c r="F8921" s="69" t="s">
        <v>46</v>
      </c>
      <c r="G8921" s="3"/>
      <c r="H8921" s="3"/>
      <c r="I8921" s="10" t="str">
        <f t="shared" si="139"/>
        <v>09190</v>
      </c>
    </row>
    <row r="8922" spans="1:9">
      <c r="A8922" s="66"/>
      <c r="C8922" s="66">
        <v>9190</v>
      </c>
      <c r="D8922" s="2" t="s">
        <v>47</v>
      </c>
      <c r="E8922" s="16" t="s">
        <v>1146</v>
      </c>
      <c r="F8922" s="69" t="s">
        <v>48</v>
      </c>
      <c r="G8922" s="3">
        <v>5</v>
      </c>
      <c r="H8922" s="3">
        <v>250</v>
      </c>
      <c r="I8922" s="10" t="str">
        <f t="shared" si="139"/>
        <v>09190</v>
      </c>
    </row>
    <row r="8923" spans="1:9">
      <c r="A8923" s="66"/>
      <c r="C8923" s="66">
        <v>9190</v>
      </c>
      <c r="D8923" s="2" t="s">
        <v>49</v>
      </c>
      <c r="E8923" s="14" t="s">
        <v>1144</v>
      </c>
      <c r="F8923" s="69" t="s">
        <v>50</v>
      </c>
      <c r="G8923" s="3">
        <v>5</v>
      </c>
      <c r="H8923" s="3">
        <v>320</v>
      </c>
      <c r="I8923" s="10" t="str">
        <f t="shared" si="139"/>
        <v>09190</v>
      </c>
    </row>
    <row r="8924" spans="1:9">
      <c r="A8924" s="66"/>
      <c r="C8924" s="66">
        <v>9190</v>
      </c>
      <c r="D8924" s="2" t="s">
        <v>51</v>
      </c>
      <c r="E8924" s="15" t="s">
        <v>1145</v>
      </c>
      <c r="F8924" s="69" t="s">
        <v>52</v>
      </c>
      <c r="G8924" s="3"/>
      <c r="H8924" s="3"/>
      <c r="I8924" s="10" t="str">
        <f t="shared" si="139"/>
        <v>09190</v>
      </c>
    </row>
    <row r="8925" spans="1:9">
      <c r="A8925" s="66"/>
      <c r="C8925" s="66">
        <v>9190</v>
      </c>
      <c r="D8925" s="2" t="s">
        <v>53</v>
      </c>
      <c r="E8925" s="15" t="s">
        <v>1145</v>
      </c>
      <c r="F8925" s="69" t="s">
        <v>54</v>
      </c>
      <c r="G8925" s="3">
        <v>17</v>
      </c>
      <c r="H8925" s="3">
        <v>2438</v>
      </c>
      <c r="I8925" s="10" t="str">
        <f t="shared" si="139"/>
        <v>09190</v>
      </c>
    </row>
    <row r="8926" spans="1:9">
      <c r="A8926" s="66"/>
      <c r="C8926" s="66">
        <v>9190</v>
      </c>
      <c r="D8926" s="2" t="s">
        <v>55</v>
      </c>
      <c r="E8926" s="21" t="s">
        <v>1152</v>
      </c>
      <c r="F8926" s="69" t="s">
        <v>56</v>
      </c>
      <c r="G8926" s="3">
        <v>6</v>
      </c>
      <c r="H8926" s="3">
        <v>739</v>
      </c>
      <c r="I8926" s="10" t="str">
        <f t="shared" si="139"/>
        <v>09190</v>
      </c>
    </row>
    <row r="8927" spans="1:9">
      <c r="A8927" s="66"/>
      <c r="C8927" s="66">
        <v>9190</v>
      </c>
      <c r="D8927" s="2" t="s">
        <v>57</v>
      </c>
      <c r="E8927" s="21" t="s">
        <v>1152</v>
      </c>
      <c r="F8927" s="69" t="s">
        <v>58</v>
      </c>
      <c r="G8927" s="3">
        <v>6</v>
      </c>
      <c r="H8927" s="3">
        <v>1124</v>
      </c>
      <c r="I8927" s="10" t="str">
        <f t="shared" si="139"/>
        <v>09190</v>
      </c>
    </row>
    <row r="8928" spans="1:9">
      <c r="A8928" s="66"/>
      <c r="C8928" s="66">
        <v>9190</v>
      </c>
      <c r="D8928" s="2" t="s">
        <v>59</v>
      </c>
      <c r="E8928" s="21" t="s">
        <v>1152</v>
      </c>
      <c r="F8928" s="69" t="s">
        <v>60</v>
      </c>
      <c r="G8928" s="3">
        <v>15</v>
      </c>
      <c r="H8928" s="3">
        <v>1742</v>
      </c>
      <c r="I8928" s="10" t="str">
        <f t="shared" si="139"/>
        <v>09190</v>
      </c>
    </row>
    <row r="8929" spans="1:9">
      <c r="A8929" s="66"/>
      <c r="C8929" s="66">
        <v>9190</v>
      </c>
      <c r="D8929" s="2" t="s">
        <v>61</v>
      </c>
      <c r="E8929" s="20" t="s">
        <v>1151</v>
      </c>
      <c r="F8929" s="69" t="s">
        <v>62</v>
      </c>
      <c r="G8929" s="3">
        <v>4</v>
      </c>
      <c r="H8929" s="3">
        <v>1271</v>
      </c>
      <c r="I8929" s="10" t="str">
        <f t="shared" si="139"/>
        <v>09190</v>
      </c>
    </row>
    <row r="8930" spans="1:9">
      <c r="A8930" s="66"/>
      <c r="C8930" s="66">
        <v>9190</v>
      </c>
      <c r="D8930" s="2" t="s">
        <v>63</v>
      </c>
      <c r="E8930" s="20" t="s">
        <v>1151</v>
      </c>
      <c r="F8930" s="69" t="s">
        <v>64</v>
      </c>
      <c r="G8930" s="3">
        <v>1</v>
      </c>
      <c r="H8930" s="3"/>
      <c r="I8930" s="10" t="str">
        <f t="shared" si="139"/>
        <v>09190</v>
      </c>
    </row>
    <row r="8931" spans="1:9">
      <c r="A8931" s="66"/>
      <c r="C8931" s="66">
        <v>9190</v>
      </c>
      <c r="D8931" s="2" t="s">
        <v>65</v>
      </c>
      <c r="E8931" s="19" t="s">
        <v>1150</v>
      </c>
      <c r="F8931" s="69" t="s">
        <v>66</v>
      </c>
      <c r="G8931" s="3">
        <v>1</v>
      </c>
      <c r="H8931" s="3"/>
      <c r="I8931" s="10" t="str">
        <f t="shared" si="139"/>
        <v>09190</v>
      </c>
    </row>
    <row r="8932" spans="1:9">
      <c r="A8932" s="66"/>
      <c r="C8932" s="66">
        <v>9190</v>
      </c>
      <c r="D8932" s="2" t="s">
        <v>67</v>
      </c>
      <c r="E8932" s="22" t="s">
        <v>1153</v>
      </c>
      <c r="F8932" s="69" t="s">
        <v>68</v>
      </c>
      <c r="G8932" s="3">
        <v>4</v>
      </c>
      <c r="H8932" s="3">
        <v>282</v>
      </c>
      <c r="I8932" s="10" t="str">
        <f t="shared" si="139"/>
        <v>09190</v>
      </c>
    </row>
    <row r="8933" spans="1:9">
      <c r="A8933" s="66"/>
      <c r="C8933" s="66">
        <v>9190</v>
      </c>
      <c r="D8933" s="2" t="s">
        <v>69</v>
      </c>
      <c r="E8933" s="21" t="s">
        <v>1152</v>
      </c>
      <c r="F8933" s="69" t="s">
        <v>70</v>
      </c>
      <c r="G8933" s="3">
        <v>5</v>
      </c>
      <c r="H8933" s="3">
        <v>146</v>
      </c>
      <c r="I8933" s="10" t="str">
        <f t="shared" si="139"/>
        <v>09190</v>
      </c>
    </row>
    <row r="8934" spans="1:9">
      <c r="A8934" s="66"/>
      <c r="C8934" s="66">
        <v>9190</v>
      </c>
      <c r="E8934" s="71"/>
      <c r="F8934" s="69" t="s">
        <v>71</v>
      </c>
      <c r="G8934" s="3">
        <v>99</v>
      </c>
      <c r="H8934" s="3">
        <v>18323</v>
      </c>
      <c r="I8934" s="10" t="str">
        <f t="shared" si="139"/>
        <v>09190</v>
      </c>
    </row>
    <row r="8935" spans="1:9">
      <c r="A8935" s="65" t="s">
        <v>627</v>
      </c>
      <c r="B8935" s="2" t="s">
        <v>628</v>
      </c>
      <c r="C8935" s="65">
        <v>92</v>
      </c>
      <c r="D8935" s="2" t="s">
        <v>9</v>
      </c>
      <c r="E8935" s="14" t="s">
        <v>1144</v>
      </c>
      <c r="F8935" s="69" t="s">
        <v>10</v>
      </c>
      <c r="G8935" s="3">
        <v>35</v>
      </c>
      <c r="H8935" s="3">
        <v>935</v>
      </c>
      <c r="I8935" s="10" t="str">
        <f t="shared" si="139"/>
        <v>092</v>
      </c>
    </row>
    <row r="8936" spans="1:9">
      <c r="A8936" s="66"/>
      <c r="C8936" s="66">
        <v>92</v>
      </c>
      <c r="D8936" s="2" t="s">
        <v>11</v>
      </c>
      <c r="E8936" s="14" t="s">
        <v>1144</v>
      </c>
      <c r="F8936" s="69" t="s">
        <v>12</v>
      </c>
      <c r="G8936" s="3"/>
      <c r="H8936" s="3"/>
      <c r="I8936" s="10" t="str">
        <f t="shared" si="139"/>
        <v>092</v>
      </c>
    </row>
    <row r="8937" spans="1:9">
      <c r="A8937" s="66"/>
      <c r="C8937" s="66">
        <v>92</v>
      </c>
      <c r="D8937" s="2" t="s">
        <v>13</v>
      </c>
      <c r="E8937" s="14" t="s">
        <v>1144</v>
      </c>
      <c r="F8937" s="69" t="s">
        <v>14</v>
      </c>
      <c r="G8937" s="3"/>
      <c r="H8937" s="3"/>
      <c r="I8937" s="10" t="str">
        <f t="shared" si="139"/>
        <v>092</v>
      </c>
    </row>
    <row r="8938" spans="1:9">
      <c r="A8938" s="66"/>
      <c r="C8938" s="66">
        <v>92</v>
      </c>
      <c r="D8938" s="2" t="s">
        <v>15</v>
      </c>
      <c r="E8938" s="15" t="s">
        <v>1145</v>
      </c>
      <c r="F8938" s="69" t="s">
        <v>16</v>
      </c>
      <c r="G8938" s="3"/>
      <c r="H8938" s="3"/>
      <c r="I8938" s="10" t="str">
        <f t="shared" si="139"/>
        <v>092</v>
      </c>
    </row>
    <row r="8939" spans="1:9">
      <c r="A8939" s="66"/>
      <c r="C8939" s="66">
        <v>92</v>
      </c>
      <c r="D8939" s="2" t="s">
        <v>17</v>
      </c>
      <c r="E8939" s="14" t="s">
        <v>1144</v>
      </c>
      <c r="F8939" s="69" t="s">
        <v>18</v>
      </c>
      <c r="G8939" s="3">
        <v>35</v>
      </c>
      <c r="H8939" s="3">
        <v>935</v>
      </c>
      <c r="I8939" s="10" t="str">
        <f t="shared" si="139"/>
        <v>092</v>
      </c>
    </row>
    <row r="8940" spans="1:9">
      <c r="A8940" s="66"/>
      <c r="C8940" s="66">
        <v>92</v>
      </c>
      <c r="D8940" s="2" t="s">
        <v>19</v>
      </c>
      <c r="E8940" s="14" t="s">
        <v>1144</v>
      </c>
      <c r="F8940" s="69" t="s">
        <v>20</v>
      </c>
      <c r="G8940" s="3"/>
      <c r="H8940" s="3"/>
      <c r="I8940" s="10" t="str">
        <f t="shared" si="139"/>
        <v>092</v>
      </c>
    </row>
    <row r="8941" spans="1:9">
      <c r="A8941" s="66"/>
      <c r="C8941" s="66">
        <v>92</v>
      </c>
      <c r="D8941" s="2" t="s">
        <v>21</v>
      </c>
      <c r="E8941" s="4"/>
      <c r="F8941" s="69" t="s">
        <v>22</v>
      </c>
      <c r="G8941" s="3">
        <v>835</v>
      </c>
      <c r="H8941" s="3">
        <v>135791</v>
      </c>
      <c r="I8941" s="10" t="str">
        <f t="shared" si="139"/>
        <v>092</v>
      </c>
    </row>
    <row r="8942" spans="1:9">
      <c r="A8942" s="66"/>
      <c r="C8942" s="66">
        <v>92</v>
      </c>
      <c r="D8942" s="2" t="s">
        <v>23</v>
      </c>
      <c r="E8942" s="17" t="s">
        <v>1147</v>
      </c>
      <c r="F8942" s="69" t="s">
        <v>24</v>
      </c>
      <c r="G8942" s="3">
        <v>128</v>
      </c>
      <c r="H8942" s="3">
        <v>11791</v>
      </c>
      <c r="I8942" s="10" t="str">
        <f t="shared" si="139"/>
        <v>092</v>
      </c>
    </row>
    <row r="8943" spans="1:9">
      <c r="A8943" s="66"/>
      <c r="C8943" s="66">
        <v>92</v>
      </c>
      <c r="D8943" s="2" t="s">
        <v>25</v>
      </c>
      <c r="E8943" s="17" t="s">
        <v>1147</v>
      </c>
      <c r="F8943" s="69" t="s">
        <v>26</v>
      </c>
      <c r="G8943" s="3">
        <v>29</v>
      </c>
      <c r="H8943" s="3">
        <v>1740</v>
      </c>
      <c r="I8943" s="10" t="str">
        <f t="shared" si="139"/>
        <v>092</v>
      </c>
    </row>
    <row r="8944" spans="1:9">
      <c r="A8944" s="66"/>
      <c r="C8944" s="66">
        <v>92</v>
      </c>
      <c r="D8944" s="2" t="s">
        <v>27</v>
      </c>
      <c r="E8944" s="17" t="s">
        <v>1147</v>
      </c>
      <c r="F8944" s="69" t="s">
        <v>28</v>
      </c>
      <c r="G8944" s="3">
        <v>1</v>
      </c>
      <c r="H8944" s="3"/>
      <c r="I8944" s="10" t="str">
        <f t="shared" si="139"/>
        <v>092</v>
      </c>
    </row>
    <row r="8945" spans="1:9">
      <c r="A8945" s="66"/>
      <c r="C8945" s="66">
        <v>92</v>
      </c>
      <c r="D8945" s="2" t="s">
        <v>29</v>
      </c>
      <c r="E8945" s="18" t="s">
        <v>1148</v>
      </c>
      <c r="F8945" s="69" t="s">
        <v>30</v>
      </c>
      <c r="G8945" s="3">
        <v>7</v>
      </c>
      <c r="H8945" s="3">
        <v>453</v>
      </c>
      <c r="I8945" s="10" t="str">
        <f t="shared" si="139"/>
        <v>092</v>
      </c>
    </row>
    <row r="8946" spans="1:9">
      <c r="A8946" s="66"/>
      <c r="C8946" s="66">
        <v>92</v>
      </c>
      <c r="D8946" s="2" t="s">
        <v>31</v>
      </c>
      <c r="E8946" s="18" t="s">
        <v>1148</v>
      </c>
      <c r="F8946" s="69" t="s">
        <v>32</v>
      </c>
      <c r="G8946" s="3">
        <v>6</v>
      </c>
      <c r="H8946" s="3"/>
      <c r="I8946" s="10" t="str">
        <f t="shared" si="139"/>
        <v>092</v>
      </c>
    </row>
    <row r="8947" spans="1:9">
      <c r="A8947" s="66"/>
      <c r="C8947" s="66">
        <v>92</v>
      </c>
      <c r="D8947" s="2" t="s">
        <v>33</v>
      </c>
      <c r="E8947" s="18" t="s">
        <v>1148</v>
      </c>
      <c r="F8947" s="69" t="s">
        <v>34</v>
      </c>
      <c r="G8947" s="3">
        <v>2</v>
      </c>
      <c r="H8947" s="3"/>
      <c r="I8947" s="10" t="str">
        <f t="shared" si="139"/>
        <v>092</v>
      </c>
    </row>
    <row r="8948" spans="1:9">
      <c r="A8948" s="66"/>
      <c r="C8948" s="66">
        <v>92</v>
      </c>
      <c r="D8948" s="2" t="s">
        <v>35</v>
      </c>
      <c r="E8948" s="19" t="s">
        <v>1150</v>
      </c>
      <c r="F8948" s="69" t="s">
        <v>36</v>
      </c>
      <c r="G8948" s="3">
        <v>33</v>
      </c>
      <c r="H8948" s="3">
        <v>2525</v>
      </c>
      <c r="I8948" s="10" t="str">
        <f t="shared" si="139"/>
        <v>092</v>
      </c>
    </row>
    <row r="8949" spans="1:9">
      <c r="A8949" s="66"/>
      <c r="C8949" s="66">
        <v>92</v>
      </c>
      <c r="D8949" s="2" t="s">
        <v>37</v>
      </c>
      <c r="E8949" s="23" t="s">
        <v>1149</v>
      </c>
      <c r="F8949" s="69" t="s">
        <v>38</v>
      </c>
      <c r="G8949" s="3">
        <v>7</v>
      </c>
      <c r="H8949" s="3">
        <v>1347</v>
      </c>
      <c r="I8949" s="10" t="str">
        <f t="shared" si="139"/>
        <v>092</v>
      </c>
    </row>
    <row r="8950" spans="1:9">
      <c r="A8950" s="66"/>
      <c r="C8950" s="66">
        <v>92</v>
      </c>
      <c r="D8950" s="2" t="s">
        <v>39</v>
      </c>
      <c r="E8950" s="23" t="s">
        <v>1149</v>
      </c>
      <c r="F8950" s="69" t="s">
        <v>40</v>
      </c>
      <c r="G8950" s="3">
        <v>19</v>
      </c>
      <c r="H8950" s="3">
        <v>1236</v>
      </c>
      <c r="I8950" s="10" t="str">
        <f t="shared" si="139"/>
        <v>092</v>
      </c>
    </row>
    <row r="8951" spans="1:9">
      <c r="A8951" s="66"/>
      <c r="C8951" s="66">
        <v>92</v>
      </c>
      <c r="D8951" s="2" t="s">
        <v>41</v>
      </c>
      <c r="E8951" s="16" t="s">
        <v>1146</v>
      </c>
      <c r="F8951" s="69" t="s">
        <v>42</v>
      </c>
      <c r="G8951" s="3">
        <v>1</v>
      </c>
      <c r="H8951" s="3"/>
      <c r="I8951" s="10" t="str">
        <f t="shared" si="139"/>
        <v>092</v>
      </c>
    </row>
    <row r="8952" spans="1:9">
      <c r="A8952" s="66"/>
      <c r="C8952" s="66">
        <v>92</v>
      </c>
      <c r="D8952" s="2" t="s">
        <v>43</v>
      </c>
      <c r="E8952" s="16" t="s">
        <v>1146</v>
      </c>
      <c r="F8952" s="69" t="s">
        <v>44</v>
      </c>
      <c r="G8952" s="3">
        <v>15</v>
      </c>
      <c r="H8952" s="3">
        <v>2333</v>
      </c>
      <c r="I8952" s="10" t="str">
        <f t="shared" si="139"/>
        <v>092</v>
      </c>
    </row>
    <row r="8953" spans="1:9">
      <c r="A8953" s="66"/>
      <c r="C8953" s="66">
        <v>92</v>
      </c>
      <c r="D8953" s="2" t="s">
        <v>45</v>
      </c>
      <c r="E8953" s="16" t="s">
        <v>1146</v>
      </c>
      <c r="F8953" s="69" t="s">
        <v>46</v>
      </c>
      <c r="G8953" s="3">
        <v>2</v>
      </c>
      <c r="H8953" s="3"/>
      <c r="I8953" s="10" t="str">
        <f t="shared" si="139"/>
        <v>092</v>
      </c>
    </row>
    <row r="8954" spans="1:9">
      <c r="A8954" s="66"/>
      <c r="C8954" s="66">
        <v>92</v>
      </c>
      <c r="D8954" s="2" t="s">
        <v>47</v>
      </c>
      <c r="E8954" s="16" t="s">
        <v>1146</v>
      </c>
      <c r="F8954" s="69" t="s">
        <v>48</v>
      </c>
      <c r="G8954" s="3">
        <v>67</v>
      </c>
      <c r="H8954" s="3">
        <v>11021</v>
      </c>
      <c r="I8954" s="10" t="str">
        <f t="shared" si="139"/>
        <v>092</v>
      </c>
    </row>
    <row r="8955" spans="1:9">
      <c r="A8955" s="66"/>
      <c r="C8955" s="66">
        <v>92</v>
      </c>
      <c r="D8955" s="2" t="s">
        <v>49</v>
      </c>
      <c r="E8955" s="14" t="s">
        <v>1144</v>
      </c>
      <c r="F8955" s="69" t="s">
        <v>50</v>
      </c>
      <c r="G8955" s="3">
        <v>91</v>
      </c>
      <c r="H8955" s="3">
        <v>6898</v>
      </c>
      <c r="I8955" s="10" t="str">
        <f t="shared" si="139"/>
        <v>092</v>
      </c>
    </row>
    <row r="8956" spans="1:9">
      <c r="A8956" s="66"/>
      <c r="C8956" s="66">
        <v>92</v>
      </c>
      <c r="D8956" s="2" t="s">
        <v>51</v>
      </c>
      <c r="E8956" s="15" t="s">
        <v>1145</v>
      </c>
      <c r="F8956" s="69" t="s">
        <v>52</v>
      </c>
      <c r="G8956" s="3">
        <v>6</v>
      </c>
      <c r="H8956" s="3">
        <v>2728</v>
      </c>
      <c r="I8956" s="10" t="str">
        <f t="shared" si="139"/>
        <v>092</v>
      </c>
    </row>
    <row r="8957" spans="1:9">
      <c r="A8957" s="66"/>
      <c r="C8957" s="66">
        <v>92</v>
      </c>
      <c r="D8957" s="2" t="s">
        <v>53</v>
      </c>
      <c r="E8957" s="15" t="s">
        <v>1145</v>
      </c>
      <c r="F8957" s="69" t="s">
        <v>54</v>
      </c>
      <c r="G8957" s="3">
        <v>158</v>
      </c>
      <c r="H8957" s="3">
        <v>18487</v>
      </c>
      <c r="I8957" s="10" t="str">
        <f t="shared" si="139"/>
        <v>092</v>
      </c>
    </row>
    <row r="8958" spans="1:9">
      <c r="A8958" s="66"/>
      <c r="C8958" s="66">
        <v>92</v>
      </c>
      <c r="D8958" s="2" t="s">
        <v>55</v>
      </c>
      <c r="E8958" s="21" t="s">
        <v>1152</v>
      </c>
      <c r="F8958" s="69" t="s">
        <v>56</v>
      </c>
      <c r="G8958" s="3">
        <v>27</v>
      </c>
      <c r="H8958" s="3">
        <v>6135</v>
      </c>
      <c r="I8958" s="10" t="str">
        <f t="shared" si="139"/>
        <v>092</v>
      </c>
    </row>
    <row r="8959" spans="1:9">
      <c r="A8959" s="66"/>
      <c r="C8959" s="66">
        <v>92</v>
      </c>
      <c r="D8959" s="2" t="s">
        <v>57</v>
      </c>
      <c r="E8959" s="21" t="s">
        <v>1152</v>
      </c>
      <c r="F8959" s="69" t="s">
        <v>58</v>
      </c>
      <c r="G8959" s="3">
        <v>43</v>
      </c>
      <c r="H8959" s="3">
        <v>5854</v>
      </c>
      <c r="I8959" s="10" t="str">
        <f t="shared" si="139"/>
        <v>092</v>
      </c>
    </row>
    <row r="8960" spans="1:9">
      <c r="A8960" s="66"/>
      <c r="C8960" s="66">
        <v>92</v>
      </c>
      <c r="D8960" s="2" t="s">
        <v>59</v>
      </c>
      <c r="E8960" s="21" t="s">
        <v>1152</v>
      </c>
      <c r="F8960" s="69" t="s">
        <v>60</v>
      </c>
      <c r="G8960" s="3">
        <v>87</v>
      </c>
      <c r="H8960" s="3">
        <v>21722</v>
      </c>
      <c r="I8960" s="10" t="str">
        <f t="shared" si="139"/>
        <v>092</v>
      </c>
    </row>
    <row r="8961" spans="1:9">
      <c r="A8961" s="66"/>
      <c r="C8961" s="66">
        <v>92</v>
      </c>
      <c r="D8961" s="2" t="s">
        <v>61</v>
      </c>
      <c r="E8961" s="20" t="s">
        <v>1151</v>
      </c>
      <c r="F8961" s="69" t="s">
        <v>62</v>
      </c>
      <c r="G8961" s="3">
        <v>38</v>
      </c>
      <c r="H8961" s="3">
        <v>33415</v>
      </c>
      <c r="I8961" s="10" t="str">
        <f t="shared" si="139"/>
        <v>092</v>
      </c>
    </row>
    <row r="8962" spans="1:9">
      <c r="A8962" s="66"/>
      <c r="C8962" s="66">
        <v>92</v>
      </c>
      <c r="D8962" s="2" t="s">
        <v>63</v>
      </c>
      <c r="E8962" s="20" t="s">
        <v>1151</v>
      </c>
      <c r="F8962" s="69" t="s">
        <v>64</v>
      </c>
      <c r="G8962" s="3">
        <v>2</v>
      </c>
      <c r="H8962" s="3"/>
      <c r="I8962" s="10" t="str">
        <f t="shared" si="139"/>
        <v>092</v>
      </c>
    </row>
    <row r="8963" spans="1:9">
      <c r="A8963" s="66"/>
      <c r="C8963" s="66">
        <v>92</v>
      </c>
      <c r="D8963" s="2" t="s">
        <v>65</v>
      </c>
      <c r="E8963" s="19" t="s">
        <v>1150</v>
      </c>
      <c r="F8963" s="69" t="s">
        <v>66</v>
      </c>
      <c r="G8963" s="3">
        <v>14</v>
      </c>
      <c r="H8963" s="3">
        <v>1077</v>
      </c>
      <c r="I8963" s="10" t="str">
        <f t="shared" si="139"/>
        <v>092</v>
      </c>
    </row>
    <row r="8964" spans="1:9">
      <c r="A8964" s="66"/>
      <c r="C8964" s="66">
        <v>92</v>
      </c>
      <c r="D8964" s="2" t="s">
        <v>67</v>
      </c>
      <c r="E8964" s="22" t="s">
        <v>1153</v>
      </c>
      <c r="F8964" s="69" t="s">
        <v>68</v>
      </c>
      <c r="G8964" s="3">
        <v>25</v>
      </c>
      <c r="H8964" s="3">
        <v>2404</v>
      </c>
      <c r="I8964" s="10" t="str">
        <f t="shared" si="139"/>
        <v>092</v>
      </c>
    </row>
    <row r="8965" spans="1:9">
      <c r="A8965" s="66"/>
      <c r="C8965" s="66">
        <v>92</v>
      </c>
      <c r="D8965" s="2" t="s">
        <v>69</v>
      </c>
      <c r="E8965" s="21" t="s">
        <v>1152</v>
      </c>
      <c r="F8965" s="69" t="s">
        <v>70</v>
      </c>
      <c r="G8965" s="3">
        <v>27</v>
      </c>
      <c r="H8965" s="3">
        <v>2207</v>
      </c>
      <c r="I8965" s="10" t="str">
        <f t="shared" si="139"/>
        <v>092</v>
      </c>
    </row>
    <row r="8966" spans="1:9">
      <c r="A8966" s="66"/>
      <c r="C8966" s="66">
        <v>92</v>
      </c>
      <c r="E8966" s="71"/>
      <c r="F8966" s="69" t="s">
        <v>71</v>
      </c>
      <c r="G8966" s="3">
        <v>870</v>
      </c>
      <c r="H8966" s="3">
        <v>136726</v>
      </c>
      <c r="I8966" s="10" t="str">
        <f t="shared" si="139"/>
        <v>092</v>
      </c>
    </row>
    <row r="8967" spans="1:9">
      <c r="A8967" s="65" t="s">
        <v>629</v>
      </c>
      <c r="B8967" s="2" t="s">
        <v>630</v>
      </c>
      <c r="C8967" s="65">
        <v>9261</v>
      </c>
      <c r="D8967" s="2" t="s">
        <v>9</v>
      </c>
      <c r="E8967" s="14" t="s">
        <v>1144</v>
      </c>
      <c r="F8967" s="69" t="s">
        <v>10</v>
      </c>
      <c r="G8967" s="3"/>
      <c r="H8967" s="3"/>
      <c r="I8967" s="10" t="str">
        <f t="shared" si="139"/>
        <v>09261</v>
      </c>
    </row>
    <row r="8968" spans="1:9">
      <c r="A8968" s="66"/>
      <c r="C8968" s="66">
        <v>9261</v>
      </c>
      <c r="D8968" s="2" t="s">
        <v>11</v>
      </c>
      <c r="E8968" s="14" t="s">
        <v>1144</v>
      </c>
      <c r="F8968" s="69" t="s">
        <v>12</v>
      </c>
      <c r="G8968" s="3"/>
      <c r="H8968" s="3"/>
      <c r="I8968" s="10" t="str">
        <f t="shared" si="139"/>
        <v>09261</v>
      </c>
    </row>
    <row r="8969" spans="1:9">
      <c r="A8969" s="66"/>
      <c r="C8969" s="66">
        <v>9261</v>
      </c>
      <c r="D8969" s="2" t="s">
        <v>13</v>
      </c>
      <c r="E8969" s="14" t="s">
        <v>1144</v>
      </c>
      <c r="F8969" s="69" t="s">
        <v>14</v>
      </c>
      <c r="G8969" s="3"/>
      <c r="H8969" s="3"/>
      <c r="I8969" s="10" t="str">
        <f t="shared" ref="I8969:I9032" si="140">IF(A8969="",I8968,A8969)</f>
        <v>09261</v>
      </c>
    </row>
    <row r="8970" spans="1:9">
      <c r="A8970" s="66"/>
      <c r="C8970" s="66">
        <v>9261</v>
      </c>
      <c r="D8970" s="2" t="s">
        <v>15</v>
      </c>
      <c r="E8970" s="15" t="s">
        <v>1145</v>
      </c>
      <c r="F8970" s="69" t="s">
        <v>16</v>
      </c>
      <c r="G8970" s="3"/>
      <c r="H8970" s="3"/>
      <c r="I8970" s="10" t="str">
        <f t="shared" si="140"/>
        <v>09261</v>
      </c>
    </row>
    <row r="8971" spans="1:9">
      <c r="A8971" s="66"/>
      <c r="C8971" s="66">
        <v>9261</v>
      </c>
      <c r="D8971" s="2" t="s">
        <v>17</v>
      </c>
      <c r="E8971" s="14" t="s">
        <v>1144</v>
      </c>
      <c r="F8971" s="69" t="s">
        <v>18</v>
      </c>
      <c r="G8971" s="3"/>
      <c r="H8971" s="3"/>
      <c r="I8971" s="10" t="str">
        <f t="shared" si="140"/>
        <v>09261</v>
      </c>
    </row>
    <row r="8972" spans="1:9">
      <c r="A8972" s="66"/>
      <c r="C8972" s="66">
        <v>9261</v>
      </c>
      <c r="D8972" s="2" t="s">
        <v>19</v>
      </c>
      <c r="E8972" s="14" t="s">
        <v>1144</v>
      </c>
      <c r="F8972" s="69" t="s">
        <v>20</v>
      </c>
      <c r="G8972" s="3"/>
      <c r="H8972" s="3"/>
      <c r="I8972" s="10" t="str">
        <f t="shared" si="140"/>
        <v>09261</v>
      </c>
    </row>
    <row r="8973" spans="1:9">
      <c r="A8973" s="66"/>
      <c r="C8973" s="66">
        <v>9261</v>
      </c>
      <c r="D8973" s="2" t="s">
        <v>21</v>
      </c>
      <c r="E8973" s="4"/>
      <c r="F8973" s="69" t="s">
        <v>22</v>
      </c>
      <c r="G8973" s="3">
        <v>25</v>
      </c>
      <c r="H8973" s="3">
        <v>5489</v>
      </c>
      <c r="I8973" s="10" t="str">
        <f t="shared" si="140"/>
        <v>09261</v>
      </c>
    </row>
    <row r="8974" spans="1:9">
      <c r="A8974" s="66"/>
      <c r="C8974" s="66">
        <v>9261</v>
      </c>
      <c r="D8974" s="2" t="s">
        <v>23</v>
      </c>
      <c r="E8974" s="17" t="s">
        <v>1147</v>
      </c>
      <c r="F8974" s="69" t="s">
        <v>24</v>
      </c>
      <c r="G8974" s="3">
        <v>9</v>
      </c>
      <c r="H8974" s="3">
        <v>932</v>
      </c>
      <c r="I8974" s="10" t="str">
        <f t="shared" si="140"/>
        <v>09261</v>
      </c>
    </row>
    <row r="8975" spans="1:9">
      <c r="A8975" s="66"/>
      <c r="C8975" s="66">
        <v>9261</v>
      </c>
      <c r="D8975" s="2" t="s">
        <v>25</v>
      </c>
      <c r="E8975" s="17" t="s">
        <v>1147</v>
      </c>
      <c r="F8975" s="69" t="s">
        <v>26</v>
      </c>
      <c r="G8975" s="3">
        <v>2</v>
      </c>
      <c r="H8975" s="3"/>
      <c r="I8975" s="10" t="str">
        <f t="shared" si="140"/>
        <v>09261</v>
      </c>
    </row>
    <row r="8976" spans="1:9">
      <c r="A8976" s="66"/>
      <c r="C8976" s="66">
        <v>9261</v>
      </c>
      <c r="D8976" s="2" t="s">
        <v>27</v>
      </c>
      <c r="E8976" s="17" t="s">
        <v>1147</v>
      </c>
      <c r="F8976" s="69" t="s">
        <v>28</v>
      </c>
      <c r="G8976" s="3"/>
      <c r="H8976" s="3"/>
      <c r="I8976" s="10" t="str">
        <f t="shared" si="140"/>
        <v>09261</v>
      </c>
    </row>
    <row r="8977" spans="1:9">
      <c r="A8977" s="66"/>
      <c r="C8977" s="66">
        <v>9261</v>
      </c>
      <c r="D8977" s="2" t="s">
        <v>29</v>
      </c>
      <c r="E8977" s="18" t="s">
        <v>1148</v>
      </c>
      <c r="F8977" s="69" t="s">
        <v>30</v>
      </c>
      <c r="G8977" s="3"/>
      <c r="H8977" s="3"/>
      <c r="I8977" s="10" t="str">
        <f t="shared" si="140"/>
        <v>09261</v>
      </c>
    </row>
    <row r="8978" spans="1:9">
      <c r="A8978" s="66"/>
      <c r="C8978" s="66">
        <v>9261</v>
      </c>
      <c r="D8978" s="2" t="s">
        <v>31</v>
      </c>
      <c r="E8978" s="18" t="s">
        <v>1148</v>
      </c>
      <c r="F8978" s="69" t="s">
        <v>32</v>
      </c>
      <c r="G8978" s="3"/>
      <c r="H8978" s="3"/>
      <c r="I8978" s="10" t="str">
        <f t="shared" si="140"/>
        <v>09261</v>
      </c>
    </row>
    <row r="8979" spans="1:9">
      <c r="A8979" s="66"/>
      <c r="C8979" s="66">
        <v>9261</v>
      </c>
      <c r="D8979" s="2" t="s">
        <v>33</v>
      </c>
      <c r="E8979" s="18" t="s">
        <v>1148</v>
      </c>
      <c r="F8979" s="69" t="s">
        <v>34</v>
      </c>
      <c r="G8979" s="3"/>
      <c r="H8979" s="3"/>
      <c r="I8979" s="10" t="str">
        <f t="shared" si="140"/>
        <v>09261</v>
      </c>
    </row>
    <row r="8980" spans="1:9">
      <c r="A8980" s="66"/>
      <c r="C8980" s="66">
        <v>9261</v>
      </c>
      <c r="D8980" s="2" t="s">
        <v>35</v>
      </c>
      <c r="E8980" s="19" t="s">
        <v>1150</v>
      </c>
      <c r="F8980" s="69" t="s">
        <v>36</v>
      </c>
      <c r="G8980" s="3"/>
      <c r="H8980" s="3"/>
      <c r="I8980" s="10" t="str">
        <f t="shared" si="140"/>
        <v>09261</v>
      </c>
    </row>
    <row r="8981" spans="1:9">
      <c r="A8981" s="66"/>
      <c r="C8981" s="66">
        <v>9261</v>
      </c>
      <c r="D8981" s="2" t="s">
        <v>37</v>
      </c>
      <c r="E8981" s="23" t="s">
        <v>1149</v>
      </c>
      <c r="F8981" s="69" t="s">
        <v>38</v>
      </c>
      <c r="G8981" s="3"/>
      <c r="H8981" s="3"/>
      <c r="I8981" s="10" t="str">
        <f t="shared" si="140"/>
        <v>09261</v>
      </c>
    </row>
    <row r="8982" spans="1:9">
      <c r="A8982" s="66"/>
      <c r="C8982" s="66">
        <v>9261</v>
      </c>
      <c r="D8982" s="2" t="s">
        <v>39</v>
      </c>
      <c r="E8982" s="23" t="s">
        <v>1149</v>
      </c>
      <c r="F8982" s="69" t="s">
        <v>40</v>
      </c>
      <c r="G8982" s="3">
        <v>1</v>
      </c>
      <c r="H8982" s="3"/>
      <c r="I8982" s="10" t="str">
        <f t="shared" si="140"/>
        <v>09261</v>
      </c>
    </row>
    <row r="8983" spans="1:9">
      <c r="A8983" s="66"/>
      <c r="C8983" s="66">
        <v>9261</v>
      </c>
      <c r="D8983" s="2" t="s">
        <v>41</v>
      </c>
      <c r="E8983" s="16" t="s">
        <v>1146</v>
      </c>
      <c r="F8983" s="69" t="s">
        <v>42</v>
      </c>
      <c r="G8983" s="3"/>
      <c r="H8983" s="3"/>
      <c r="I8983" s="10" t="str">
        <f t="shared" si="140"/>
        <v>09261</v>
      </c>
    </row>
    <row r="8984" spans="1:9">
      <c r="A8984" s="66"/>
      <c r="C8984" s="66">
        <v>9261</v>
      </c>
      <c r="D8984" s="2" t="s">
        <v>43</v>
      </c>
      <c r="E8984" s="16" t="s">
        <v>1146</v>
      </c>
      <c r="F8984" s="69" t="s">
        <v>44</v>
      </c>
      <c r="G8984" s="3">
        <v>2</v>
      </c>
      <c r="H8984" s="3"/>
      <c r="I8984" s="10" t="str">
        <f t="shared" si="140"/>
        <v>09261</v>
      </c>
    </row>
    <row r="8985" spans="1:9">
      <c r="A8985" s="66"/>
      <c r="C8985" s="66">
        <v>9261</v>
      </c>
      <c r="D8985" s="2" t="s">
        <v>45</v>
      </c>
      <c r="E8985" s="16" t="s">
        <v>1146</v>
      </c>
      <c r="F8985" s="69" t="s">
        <v>46</v>
      </c>
      <c r="G8985" s="3"/>
      <c r="H8985" s="3"/>
      <c r="I8985" s="10" t="str">
        <f t="shared" si="140"/>
        <v>09261</v>
      </c>
    </row>
    <row r="8986" spans="1:9">
      <c r="A8986" s="66"/>
      <c r="C8986" s="66">
        <v>9261</v>
      </c>
      <c r="D8986" s="2" t="s">
        <v>47</v>
      </c>
      <c r="E8986" s="16" t="s">
        <v>1146</v>
      </c>
      <c r="F8986" s="69" t="s">
        <v>48</v>
      </c>
      <c r="G8986" s="3">
        <v>1</v>
      </c>
      <c r="H8986" s="3"/>
      <c r="I8986" s="10" t="str">
        <f t="shared" si="140"/>
        <v>09261</v>
      </c>
    </row>
    <row r="8987" spans="1:9">
      <c r="A8987" s="66"/>
      <c r="C8987" s="66">
        <v>9261</v>
      </c>
      <c r="D8987" s="2" t="s">
        <v>49</v>
      </c>
      <c r="E8987" s="14" t="s">
        <v>1144</v>
      </c>
      <c r="F8987" s="69" t="s">
        <v>50</v>
      </c>
      <c r="G8987" s="3"/>
      <c r="H8987" s="3"/>
      <c r="I8987" s="10" t="str">
        <f t="shared" si="140"/>
        <v>09261</v>
      </c>
    </row>
    <row r="8988" spans="1:9">
      <c r="A8988" s="66"/>
      <c r="C8988" s="66">
        <v>9261</v>
      </c>
      <c r="D8988" s="2" t="s">
        <v>51</v>
      </c>
      <c r="E8988" s="15" t="s">
        <v>1145</v>
      </c>
      <c r="F8988" s="69" t="s">
        <v>52</v>
      </c>
      <c r="G8988" s="3"/>
      <c r="H8988" s="3"/>
      <c r="I8988" s="10" t="str">
        <f t="shared" si="140"/>
        <v>09261</v>
      </c>
    </row>
    <row r="8989" spans="1:9">
      <c r="A8989" s="66"/>
      <c r="C8989" s="66">
        <v>9261</v>
      </c>
      <c r="D8989" s="2" t="s">
        <v>53</v>
      </c>
      <c r="E8989" s="15" t="s">
        <v>1145</v>
      </c>
      <c r="F8989" s="69" t="s">
        <v>54</v>
      </c>
      <c r="G8989" s="3">
        <v>3</v>
      </c>
      <c r="H8989" s="3"/>
      <c r="I8989" s="10" t="str">
        <f t="shared" si="140"/>
        <v>09261</v>
      </c>
    </row>
    <row r="8990" spans="1:9">
      <c r="A8990" s="66"/>
      <c r="C8990" s="66">
        <v>9261</v>
      </c>
      <c r="D8990" s="2" t="s">
        <v>55</v>
      </c>
      <c r="E8990" s="21" t="s">
        <v>1152</v>
      </c>
      <c r="F8990" s="69" t="s">
        <v>56</v>
      </c>
      <c r="G8990" s="3">
        <v>2</v>
      </c>
      <c r="H8990" s="3"/>
      <c r="I8990" s="10" t="str">
        <f t="shared" si="140"/>
        <v>09261</v>
      </c>
    </row>
    <row r="8991" spans="1:9">
      <c r="A8991" s="66"/>
      <c r="C8991" s="66">
        <v>9261</v>
      </c>
      <c r="D8991" s="2" t="s">
        <v>57</v>
      </c>
      <c r="E8991" s="21" t="s">
        <v>1152</v>
      </c>
      <c r="F8991" s="69" t="s">
        <v>58</v>
      </c>
      <c r="G8991" s="3"/>
      <c r="H8991" s="3"/>
      <c r="I8991" s="10" t="str">
        <f t="shared" si="140"/>
        <v>09261</v>
      </c>
    </row>
    <row r="8992" spans="1:9">
      <c r="A8992" s="66"/>
      <c r="C8992" s="66">
        <v>9261</v>
      </c>
      <c r="D8992" s="2" t="s">
        <v>59</v>
      </c>
      <c r="E8992" s="21" t="s">
        <v>1152</v>
      </c>
      <c r="F8992" s="69" t="s">
        <v>60</v>
      </c>
      <c r="G8992" s="3">
        <v>2</v>
      </c>
      <c r="H8992" s="3"/>
      <c r="I8992" s="10" t="str">
        <f t="shared" si="140"/>
        <v>09261</v>
      </c>
    </row>
    <row r="8993" spans="1:9">
      <c r="A8993" s="66"/>
      <c r="C8993" s="66">
        <v>9261</v>
      </c>
      <c r="D8993" s="2" t="s">
        <v>61</v>
      </c>
      <c r="E8993" s="20" t="s">
        <v>1151</v>
      </c>
      <c r="F8993" s="69" t="s">
        <v>62</v>
      </c>
      <c r="G8993" s="3">
        <v>1</v>
      </c>
      <c r="H8993" s="3"/>
      <c r="I8993" s="10" t="str">
        <f t="shared" si="140"/>
        <v>09261</v>
      </c>
    </row>
    <row r="8994" spans="1:9">
      <c r="A8994" s="66"/>
      <c r="C8994" s="66">
        <v>9261</v>
      </c>
      <c r="D8994" s="2" t="s">
        <v>63</v>
      </c>
      <c r="E8994" s="20" t="s">
        <v>1151</v>
      </c>
      <c r="F8994" s="69" t="s">
        <v>64</v>
      </c>
      <c r="G8994" s="3">
        <v>1</v>
      </c>
      <c r="H8994" s="3"/>
      <c r="I8994" s="10" t="str">
        <f t="shared" si="140"/>
        <v>09261</v>
      </c>
    </row>
    <row r="8995" spans="1:9">
      <c r="A8995" s="66"/>
      <c r="C8995" s="66">
        <v>9261</v>
      </c>
      <c r="D8995" s="2" t="s">
        <v>65</v>
      </c>
      <c r="E8995" s="19" t="s">
        <v>1150</v>
      </c>
      <c r="F8995" s="69" t="s">
        <v>66</v>
      </c>
      <c r="G8995" s="3"/>
      <c r="H8995" s="3"/>
      <c r="I8995" s="10" t="str">
        <f t="shared" si="140"/>
        <v>09261</v>
      </c>
    </row>
    <row r="8996" spans="1:9">
      <c r="A8996" s="66"/>
      <c r="C8996" s="66">
        <v>9261</v>
      </c>
      <c r="D8996" s="2" t="s">
        <v>67</v>
      </c>
      <c r="E8996" s="22" t="s">
        <v>1153</v>
      </c>
      <c r="F8996" s="69" t="s">
        <v>68</v>
      </c>
      <c r="G8996" s="3">
        <v>1</v>
      </c>
      <c r="H8996" s="3"/>
      <c r="I8996" s="10" t="str">
        <f t="shared" si="140"/>
        <v>09261</v>
      </c>
    </row>
    <row r="8997" spans="1:9">
      <c r="A8997" s="66"/>
      <c r="C8997" s="66">
        <v>9261</v>
      </c>
      <c r="D8997" s="2" t="s">
        <v>69</v>
      </c>
      <c r="E8997" s="21" t="s">
        <v>1152</v>
      </c>
      <c r="F8997" s="69" t="s">
        <v>70</v>
      </c>
      <c r="G8997" s="3"/>
      <c r="H8997" s="3"/>
      <c r="I8997" s="10" t="str">
        <f t="shared" si="140"/>
        <v>09261</v>
      </c>
    </row>
    <row r="8998" spans="1:9">
      <c r="A8998" s="66"/>
      <c r="C8998" s="66">
        <v>9261</v>
      </c>
      <c r="E8998" s="71"/>
      <c r="F8998" s="69" t="s">
        <v>71</v>
      </c>
      <c r="G8998" s="3">
        <v>25</v>
      </c>
      <c r="H8998" s="3">
        <v>5489</v>
      </c>
      <c r="I8998" s="10" t="str">
        <f t="shared" si="140"/>
        <v>09261</v>
      </c>
    </row>
    <row r="8999" spans="1:9">
      <c r="A8999" s="65" t="s">
        <v>631</v>
      </c>
      <c r="B8999" s="2" t="s">
        <v>632</v>
      </c>
      <c r="C8999" s="65">
        <v>9262</v>
      </c>
      <c r="D8999" s="2" t="s">
        <v>9</v>
      </c>
      <c r="E8999" s="14" t="s">
        <v>1144</v>
      </c>
      <c r="F8999" s="69" t="s">
        <v>10</v>
      </c>
      <c r="G8999" s="3"/>
      <c r="H8999" s="3"/>
      <c r="I8999" s="10" t="str">
        <f t="shared" si="140"/>
        <v>09262</v>
      </c>
    </row>
    <row r="9000" spans="1:9">
      <c r="A9000" s="66"/>
      <c r="C9000" s="66">
        <v>9262</v>
      </c>
      <c r="D9000" s="2" t="s">
        <v>11</v>
      </c>
      <c r="E9000" s="14" t="s">
        <v>1144</v>
      </c>
      <c r="F9000" s="69" t="s">
        <v>12</v>
      </c>
      <c r="G9000" s="3"/>
      <c r="H9000" s="3"/>
      <c r="I9000" s="10" t="str">
        <f t="shared" si="140"/>
        <v>09262</v>
      </c>
    </row>
    <row r="9001" spans="1:9">
      <c r="A9001" s="66"/>
      <c r="C9001" s="66">
        <v>9262</v>
      </c>
      <c r="D9001" s="2" t="s">
        <v>13</v>
      </c>
      <c r="E9001" s="14" t="s">
        <v>1144</v>
      </c>
      <c r="F9001" s="69" t="s">
        <v>14</v>
      </c>
      <c r="G9001" s="3"/>
      <c r="H9001" s="3"/>
      <c r="I9001" s="10" t="str">
        <f t="shared" si="140"/>
        <v>09262</v>
      </c>
    </row>
    <row r="9002" spans="1:9">
      <c r="A9002" s="66"/>
      <c r="C9002" s="66">
        <v>9262</v>
      </c>
      <c r="D9002" s="2" t="s">
        <v>15</v>
      </c>
      <c r="E9002" s="15" t="s">
        <v>1145</v>
      </c>
      <c r="F9002" s="69" t="s">
        <v>16</v>
      </c>
      <c r="G9002" s="3"/>
      <c r="H9002" s="3"/>
      <c r="I9002" s="10" t="str">
        <f t="shared" si="140"/>
        <v>09262</v>
      </c>
    </row>
    <row r="9003" spans="1:9">
      <c r="A9003" s="66"/>
      <c r="C9003" s="66">
        <v>9262</v>
      </c>
      <c r="D9003" s="2" t="s">
        <v>17</v>
      </c>
      <c r="E9003" s="14" t="s">
        <v>1144</v>
      </c>
      <c r="F9003" s="69" t="s">
        <v>18</v>
      </c>
      <c r="G9003" s="3"/>
      <c r="H9003" s="3"/>
      <c r="I9003" s="10" t="str">
        <f t="shared" si="140"/>
        <v>09262</v>
      </c>
    </row>
    <row r="9004" spans="1:9">
      <c r="A9004" s="66"/>
      <c r="C9004" s="66">
        <v>9262</v>
      </c>
      <c r="D9004" s="2" t="s">
        <v>19</v>
      </c>
      <c r="E9004" s="14" t="s">
        <v>1144</v>
      </c>
      <c r="F9004" s="69" t="s">
        <v>20</v>
      </c>
      <c r="G9004" s="3"/>
      <c r="H9004" s="3"/>
      <c r="I9004" s="10" t="str">
        <f t="shared" si="140"/>
        <v>09262</v>
      </c>
    </row>
    <row r="9005" spans="1:9">
      <c r="A9005" s="66"/>
      <c r="C9005" s="66">
        <v>9262</v>
      </c>
      <c r="D9005" s="2" t="s">
        <v>21</v>
      </c>
      <c r="E9005" s="4"/>
      <c r="F9005" s="69" t="s">
        <v>22</v>
      </c>
      <c r="G9005" s="3">
        <v>26</v>
      </c>
      <c r="H9005" s="3">
        <v>5760</v>
      </c>
      <c r="I9005" s="10" t="str">
        <f t="shared" si="140"/>
        <v>09262</v>
      </c>
    </row>
    <row r="9006" spans="1:9">
      <c r="A9006" s="66"/>
      <c r="C9006" s="66">
        <v>9262</v>
      </c>
      <c r="D9006" s="2" t="s">
        <v>23</v>
      </c>
      <c r="E9006" s="17" t="s">
        <v>1147</v>
      </c>
      <c r="F9006" s="69" t="s">
        <v>24</v>
      </c>
      <c r="G9006" s="3">
        <v>4</v>
      </c>
      <c r="H9006" s="3">
        <v>204</v>
      </c>
      <c r="I9006" s="10" t="str">
        <f t="shared" si="140"/>
        <v>09262</v>
      </c>
    </row>
    <row r="9007" spans="1:9">
      <c r="A9007" s="66"/>
      <c r="C9007" s="66">
        <v>9262</v>
      </c>
      <c r="D9007" s="2" t="s">
        <v>25</v>
      </c>
      <c r="E9007" s="17" t="s">
        <v>1147</v>
      </c>
      <c r="F9007" s="69" t="s">
        <v>26</v>
      </c>
      <c r="G9007" s="3">
        <v>2</v>
      </c>
      <c r="H9007" s="3"/>
      <c r="I9007" s="10" t="str">
        <f t="shared" si="140"/>
        <v>09262</v>
      </c>
    </row>
    <row r="9008" spans="1:9">
      <c r="A9008" s="66"/>
      <c r="C9008" s="66">
        <v>9262</v>
      </c>
      <c r="D9008" s="2" t="s">
        <v>27</v>
      </c>
      <c r="E9008" s="17" t="s">
        <v>1147</v>
      </c>
      <c r="F9008" s="69" t="s">
        <v>28</v>
      </c>
      <c r="G9008" s="3"/>
      <c r="H9008" s="3"/>
      <c r="I9008" s="10" t="str">
        <f t="shared" si="140"/>
        <v>09262</v>
      </c>
    </row>
    <row r="9009" spans="1:9">
      <c r="A9009" s="66"/>
      <c r="C9009" s="66">
        <v>9262</v>
      </c>
      <c r="D9009" s="2" t="s">
        <v>29</v>
      </c>
      <c r="E9009" s="18" t="s">
        <v>1148</v>
      </c>
      <c r="F9009" s="69" t="s">
        <v>30</v>
      </c>
      <c r="G9009" s="3">
        <v>1</v>
      </c>
      <c r="H9009" s="3"/>
      <c r="I9009" s="10" t="str">
        <f t="shared" si="140"/>
        <v>09262</v>
      </c>
    </row>
    <row r="9010" spans="1:9">
      <c r="A9010" s="66"/>
      <c r="C9010" s="66">
        <v>9262</v>
      </c>
      <c r="D9010" s="2" t="s">
        <v>31</v>
      </c>
      <c r="E9010" s="18" t="s">
        <v>1148</v>
      </c>
      <c r="F9010" s="69" t="s">
        <v>32</v>
      </c>
      <c r="G9010" s="3">
        <v>1</v>
      </c>
      <c r="H9010" s="3"/>
      <c r="I9010" s="10" t="str">
        <f t="shared" si="140"/>
        <v>09262</v>
      </c>
    </row>
    <row r="9011" spans="1:9">
      <c r="A9011" s="66"/>
      <c r="C9011" s="66">
        <v>9262</v>
      </c>
      <c r="D9011" s="2" t="s">
        <v>33</v>
      </c>
      <c r="E9011" s="18" t="s">
        <v>1148</v>
      </c>
      <c r="F9011" s="69" t="s">
        <v>34</v>
      </c>
      <c r="G9011" s="3"/>
      <c r="H9011" s="3"/>
      <c r="I9011" s="10" t="str">
        <f t="shared" si="140"/>
        <v>09262</v>
      </c>
    </row>
    <row r="9012" spans="1:9">
      <c r="A9012" s="66"/>
      <c r="C9012" s="66">
        <v>9262</v>
      </c>
      <c r="D9012" s="2" t="s">
        <v>35</v>
      </c>
      <c r="E9012" s="19" t="s">
        <v>1150</v>
      </c>
      <c r="F9012" s="69" t="s">
        <v>36</v>
      </c>
      <c r="G9012" s="3"/>
      <c r="H9012" s="3"/>
      <c r="I9012" s="10" t="str">
        <f t="shared" si="140"/>
        <v>09262</v>
      </c>
    </row>
    <row r="9013" spans="1:9">
      <c r="A9013" s="66"/>
      <c r="C9013" s="66">
        <v>9262</v>
      </c>
      <c r="D9013" s="2" t="s">
        <v>37</v>
      </c>
      <c r="E9013" s="23" t="s">
        <v>1149</v>
      </c>
      <c r="F9013" s="69" t="s">
        <v>38</v>
      </c>
      <c r="G9013" s="3"/>
      <c r="H9013" s="3"/>
      <c r="I9013" s="10" t="str">
        <f t="shared" si="140"/>
        <v>09262</v>
      </c>
    </row>
    <row r="9014" spans="1:9">
      <c r="A9014" s="66"/>
      <c r="C9014" s="66">
        <v>9262</v>
      </c>
      <c r="D9014" s="2" t="s">
        <v>39</v>
      </c>
      <c r="E9014" s="23" t="s">
        <v>1149</v>
      </c>
      <c r="F9014" s="69" t="s">
        <v>40</v>
      </c>
      <c r="G9014" s="3">
        <v>5</v>
      </c>
      <c r="H9014" s="3">
        <v>250</v>
      </c>
      <c r="I9014" s="10" t="str">
        <f t="shared" si="140"/>
        <v>09262</v>
      </c>
    </row>
    <row r="9015" spans="1:9">
      <c r="A9015" s="66"/>
      <c r="C9015" s="66">
        <v>9262</v>
      </c>
      <c r="D9015" s="2" t="s">
        <v>41</v>
      </c>
      <c r="E9015" s="16" t="s">
        <v>1146</v>
      </c>
      <c r="F9015" s="69" t="s">
        <v>42</v>
      </c>
      <c r="G9015" s="3"/>
      <c r="H9015" s="3"/>
      <c r="I9015" s="10" t="str">
        <f t="shared" si="140"/>
        <v>09262</v>
      </c>
    </row>
    <row r="9016" spans="1:9">
      <c r="A9016" s="66"/>
      <c r="C9016" s="66">
        <v>9262</v>
      </c>
      <c r="D9016" s="2" t="s">
        <v>43</v>
      </c>
      <c r="E9016" s="16" t="s">
        <v>1146</v>
      </c>
      <c r="F9016" s="69" t="s">
        <v>44</v>
      </c>
      <c r="G9016" s="3"/>
      <c r="H9016" s="3"/>
      <c r="I9016" s="10" t="str">
        <f t="shared" si="140"/>
        <v>09262</v>
      </c>
    </row>
    <row r="9017" spans="1:9">
      <c r="A9017" s="66"/>
      <c r="C9017" s="66">
        <v>9262</v>
      </c>
      <c r="D9017" s="2" t="s">
        <v>45</v>
      </c>
      <c r="E9017" s="16" t="s">
        <v>1146</v>
      </c>
      <c r="F9017" s="69" t="s">
        <v>46</v>
      </c>
      <c r="G9017" s="3"/>
      <c r="H9017" s="3"/>
      <c r="I9017" s="10" t="str">
        <f t="shared" si="140"/>
        <v>09262</v>
      </c>
    </row>
    <row r="9018" spans="1:9">
      <c r="A9018" s="66"/>
      <c r="C9018" s="66">
        <v>9262</v>
      </c>
      <c r="D9018" s="2" t="s">
        <v>47</v>
      </c>
      <c r="E9018" s="16" t="s">
        <v>1146</v>
      </c>
      <c r="F9018" s="69" t="s">
        <v>48</v>
      </c>
      <c r="G9018" s="3">
        <v>1</v>
      </c>
      <c r="H9018" s="3"/>
      <c r="I9018" s="10" t="str">
        <f t="shared" si="140"/>
        <v>09262</v>
      </c>
    </row>
    <row r="9019" spans="1:9">
      <c r="A9019" s="66"/>
      <c r="C9019" s="66">
        <v>9262</v>
      </c>
      <c r="D9019" s="2" t="s">
        <v>49</v>
      </c>
      <c r="E9019" s="14" t="s">
        <v>1144</v>
      </c>
      <c r="F9019" s="69" t="s">
        <v>50</v>
      </c>
      <c r="G9019" s="3">
        <v>1</v>
      </c>
      <c r="H9019" s="3"/>
      <c r="I9019" s="10" t="str">
        <f t="shared" si="140"/>
        <v>09262</v>
      </c>
    </row>
    <row r="9020" spans="1:9">
      <c r="A9020" s="66"/>
      <c r="C9020" s="66">
        <v>9262</v>
      </c>
      <c r="D9020" s="2" t="s">
        <v>51</v>
      </c>
      <c r="E9020" s="15" t="s">
        <v>1145</v>
      </c>
      <c r="F9020" s="69" t="s">
        <v>52</v>
      </c>
      <c r="G9020" s="3"/>
      <c r="H9020" s="3"/>
      <c r="I9020" s="10" t="str">
        <f t="shared" si="140"/>
        <v>09262</v>
      </c>
    </row>
    <row r="9021" spans="1:9">
      <c r="A9021" s="66"/>
      <c r="C9021" s="66">
        <v>9262</v>
      </c>
      <c r="D9021" s="2" t="s">
        <v>53</v>
      </c>
      <c r="E9021" s="15" t="s">
        <v>1145</v>
      </c>
      <c r="F9021" s="69" t="s">
        <v>54</v>
      </c>
      <c r="G9021" s="3">
        <v>1</v>
      </c>
      <c r="H9021" s="3"/>
      <c r="I9021" s="10" t="str">
        <f t="shared" si="140"/>
        <v>09262</v>
      </c>
    </row>
    <row r="9022" spans="1:9">
      <c r="A9022" s="66"/>
      <c r="C9022" s="66">
        <v>9262</v>
      </c>
      <c r="D9022" s="2" t="s">
        <v>55</v>
      </c>
      <c r="E9022" s="21" t="s">
        <v>1152</v>
      </c>
      <c r="F9022" s="69" t="s">
        <v>56</v>
      </c>
      <c r="G9022" s="3">
        <v>1</v>
      </c>
      <c r="H9022" s="3"/>
      <c r="I9022" s="10" t="str">
        <f t="shared" si="140"/>
        <v>09262</v>
      </c>
    </row>
    <row r="9023" spans="1:9">
      <c r="A9023" s="66"/>
      <c r="C9023" s="66">
        <v>9262</v>
      </c>
      <c r="D9023" s="2" t="s">
        <v>57</v>
      </c>
      <c r="E9023" s="21" t="s">
        <v>1152</v>
      </c>
      <c r="F9023" s="69" t="s">
        <v>58</v>
      </c>
      <c r="G9023" s="3">
        <v>1</v>
      </c>
      <c r="H9023" s="3"/>
      <c r="I9023" s="10" t="str">
        <f t="shared" si="140"/>
        <v>09262</v>
      </c>
    </row>
    <row r="9024" spans="1:9">
      <c r="A9024" s="66"/>
      <c r="C9024" s="66">
        <v>9262</v>
      </c>
      <c r="D9024" s="2" t="s">
        <v>59</v>
      </c>
      <c r="E9024" s="21" t="s">
        <v>1152</v>
      </c>
      <c r="F9024" s="69" t="s">
        <v>60</v>
      </c>
      <c r="G9024" s="3">
        <v>2</v>
      </c>
      <c r="H9024" s="3"/>
      <c r="I9024" s="10" t="str">
        <f t="shared" si="140"/>
        <v>09262</v>
      </c>
    </row>
    <row r="9025" spans="1:9">
      <c r="A9025" s="66"/>
      <c r="C9025" s="66">
        <v>9262</v>
      </c>
      <c r="D9025" s="2" t="s">
        <v>61</v>
      </c>
      <c r="E9025" s="20" t="s">
        <v>1151</v>
      </c>
      <c r="F9025" s="69" t="s">
        <v>62</v>
      </c>
      <c r="G9025" s="3">
        <v>1</v>
      </c>
      <c r="H9025" s="3"/>
      <c r="I9025" s="10" t="str">
        <f t="shared" si="140"/>
        <v>09262</v>
      </c>
    </row>
    <row r="9026" spans="1:9">
      <c r="A9026" s="66"/>
      <c r="C9026" s="66">
        <v>9262</v>
      </c>
      <c r="D9026" s="2" t="s">
        <v>63</v>
      </c>
      <c r="E9026" s="20" t="s">
        <v>1151</v>
      </c>
      <c r="F9026" s="69" t="s">
        <v>64</v>
      </c>
      <c r="G9026" s="3"/>
      <c r="H9026" s="3"/>
      <c r="I9026" s="10" t="str">
        <f t="shared" si="140"/>
        <v>09262</v>
      </c>
    </row>
    <row r="9027" spans="1:9">
      <c r="A9027" s="66"/>
      <c r="C9027" s="66">
        <v>9262</v>
      </c>
      <c r="D9027" s="2" t="s">
        <v>65</v>
      </c>
      <c r="E9027" s="19" t="s">
        <v>1150</v>
      </c>
      <c r="F9027" s="69" t="s">
        <v>66</v>
      </c>
      <c r="G9027" s="3"/>
      <c r="H9027" s="3"/>
      <c r="I9027" s="10" t="str">
        <f t="shared" si="140"/>
        <v>09262</v>
      </c>
    </row>
    <row r="9028" spans="1:9">
      <c r="A9028" s="66"/>
      <c r="C9028" s="66">
        <v>9262</v>
      </c>
      <c r="D9028" s="2" t="s">
        <v>67</v>
      </c>
      <c r="E9028" s="22" t="s">
        <v>1153</v>
      </c>
      <c r="F9028" s="69" t="s">
        <v>68</v>
      </c>
      <c r="G9028" s="3">
        <v>4</v>
      </c>
      <c r="H9028" s="3">
        <v>149</v>
      </c>
      <c r="I9028" s="10" t="str">
        <f t="shared" si="140"/>
        <v>09262</v>
      </c>
    </row>
    <row r="9029" spans="1:9">
      <c r="A9029" s="66"/>
      <c r="C9029" s="66">
        <v>9262</v>
      </c>
      <c r="D9029" s="2" t="s">
        <v>69</v>
      </c>
      <c r="E9029" s="21" t="s">
        <v>1152</v>
      </c>
      <c r="F9029" s="69" t="s">
        <v>70</v>
      </c>
      <c r="G9029" s="3">
        <v>1</v>
      </c>
      <c r="H9029" s="3"/>
      <c r="I9029" s="10" t="str">
        <f t="shared" si="140"/>
        <v>09262</v>
      </c>
    </row>
    <row r="9030" spans="1:9">
      <c r="A9030" s="66"/>
      <c r="C9030" s="66">
        <v>9262</v>
      </c>
      <c r="E9030" s="71"/>
      <c r="F9030" s="69" t="s">
        <v>71</v>
      </c>
      <c r="G9030" s="3">
        <v>26</v>
      </c>
      <c r="H9030" s="3">
        <v>5760</v>
      </c>
      <c r="I9030" s="10" t="str">
        <f t="shared" si="140"/>
        <v>09262</v>
      </c>
    </row>
    <row r="9031" spans="1:9">
      <c r="A9031" s="65" t="s">
        <v>633</v>
      </c>
      <c r="B9031" s="2" t="s">
        <v>634</v>
      </c>
      <c r="C9031" s="65">
        <v>9263</v>
      </c>
      <c r="D9031" s="2" t="s">
        <v>9</v>
      </c>
      <c r="E9031" s="14" t="s">
        <v>1144</v>
      </c>
      <c r="F9031" s="69" t="s">
        <v>10</v>
      </c>
      <c r="G9031" s="3">
        <v>1</v>
      </c>
      <c r="H9031" s="3"/>
      <c r="I9031" s="10" t="str">
        <f t="shared" si="140"/>
        <v>09263</v>
      </c>
    </row>
    <row r="9032" spans="1:9">
      <c r="A9032" s="66"/>
      <c r="C9032" s="66">
        <v>9263</v>
      </c>
      <c r="D9032" s="2" t="s">
        <v>11</v>
      </c>
      <c r="E9032" s="14" t="s">
        <v>1144</v>
      </c>
      <c r="F9032" s="69" t="s">
        <v>12</v>
      </c>
      <c r="G9032" s="3"/>
      <c r="H9032" s="3"/>
      <c r="I9032" s="10" t="str">
        <f t="shared" si="140"/>
        <v>09263</v>
      </c>
    </row>
    <row r="9033" spans="1:9">
      <c r="A9033" s="66"/>
      <c r="C9033" s="66">
        <v>9263</v>
      </c>
      <c r="D9033" s="2" t="s">
        <v>13</v>
      </c>
      <c r="E9033" s="14" t="s">
        <v>1144</v>
      </c>
      <c r="F9033" s="69" t="s">
        <v>14</v>
      </c>
      <c r="G9033" s="3"/>
      <c r="H9033" s="3"/>
      <c r="I9033" s="10" t="str">
        <f t="shared" ref="I9033:I9096" si="141">IF(A9033="",I9032,A9033)</f>
        <v>09263</v>
      </c>
    </row>
    <row r="9034" spans="1:9">
      <c r="A9034" s="66"/>
      <c r="C9034" s="66">
        <v>9263</v>
      </c>
      <c r="D9034" s="2" t="s">
        <v>15</v>
      </c>
      <c r="E9034" s="15" t="s">
        <v>1145</v>
      </c>
      <c r="F9034" s="69" t="s">
        <v>16</v>
      </c>
      <c r="G9034" s="3"/>
      <c r="H9034" s="3"/>
      <c r="I9034" s="10" t="str">
        <f t="shared" si="141"/>
        <v>09263</v>
      </c>
    </row>
    <row r="9035" spans="1:9">
      <c r="A9035" s="66"/>
      <c r="C9035" s="66">
        <v>9263</v>
      </c>
      <c r="D9035" s="2" t="s">
        <v>17</v>
      </c>
      <c r="E9035" s="14" t="s">
        <v>1144</v>
      </c>
      <c r="F9035" s="69" t="s">
        <v>18</v>
      </c>
      <c r="G9035" s="3">
        <v>1</v>
      </c>
      <c r="H9035" s="3"/>
      <c r="I9035" s="10" t="str">
        <f t="shared" si="141"/>
        <v>09263</v>
      </c>
    </row>
    <row r="9036" spans="1:9">
      <c r="A9036" s="66"/>
      <c r="C9036" s="66">
        <v>9263</v>
      </c>
      <c r="D9036" s="2" t="s">
        <v>19</v>
      </c>
      <c r="E9036" s="14" t="s">
        <v>1144</v>
      </c>
      <c r="F9036" s="69" t="s">
        <v>20</v>
      </c>
      <c r="G9036" s="3"/>
      <c r="H9036" s="3"/>
      <c r="I9036" s="10" t="str">
        <f t="shared" si="141"/>
        <v>09263</v>
      </c>
    </row>
    <row r="9037" spans="1:9">
      <c r="A9037" s="66"/>
      <c r="C9037" s="66">
        <v>9263</v>
      </c>
      <c r="D9037" s="2" t="s">
        <v>21</v>
      </c>
      <c r="E9037" s="4"/>
      <c r="F9037" s="69" t="s">
        <v>22</v>
      </c>
      <c r="G9037" s="3">
        <v>38</v>
      </c>
      <c r="H9037" s="3"/>
      <c r="I9037" s="10" t="str">
        <f t="shared" si="141"/>
        <v>09263</v>
      </c>
    </row>
    <row r="9038" spans="1:9">
      <c r="A9038" s="66"/>
      <c r="C9038" s="66">
        <v>9263</v>
      </c>
      <c r="D9038" s="2" t="s">
        <v>23</v>
      </c>
      <c r="E9038" s="17" t="s">
        <v>1147</v>
      </c>
      <c r="F9038" s="69" t="s">
        <v>24</v>
      </c>
      <c r="G9038" s="3">
        <v>10</v>
      </c>
      <c r="H9038" s="3">
        <v>508</v>
      </c>
      <c r="I9038" s="10" t="str">
        <f t="shared" si="141"/>
        <v>09263</v>
      </c>
    </row>
    <row r="9039" spans="1:9">
      <c r="A9039" s="66"/>
      <c r="C9039" s="66">
        <v>9263</v>
      </c>
      <c r="D9039" s="2" t="s">
        <v>25</v>
      </c>
      <c r="E9039" s="17" t="s">
        <v>1147</v>
      </c>
      <c r="F9039" s="69" t="s">
        <v>26</v>
      </c>
      <c r="G9039" s="3">
        <v>2</v>
      </c>
      <c r="H9039" s="3"/>
      <c r="I9039" s="10" t="str">
        <f t="shared" si="141"/>
        <v>09263</v>
      </c>
    </row>
    <row r="9040" spans="1:9">
      <c r="A9040" s="66"/>
      <c r="C9040" s="66">
        <v>9263</v>
      </c>
      <c r="D9040" s="2" t="s">
        <v>27</v>
      </c>
      <c r="E9040" s="17" t="s">
        <v>1147</v>
      </c>
      <c r="F9040" s="69" t="s">
        <v>28</v>
      </c>
      <c r="G9040" s="3"/>
      <c r="H9040" s="3"/>
      <c r="I9040" s="10" t="str">
        <f t="shared" si="141"/>
        <v>09263</v>
      </c>
    </row>
    <row r="9041" spans="1:9">
      <c r="A9041" s="66"/>
      <c r="C9041" s="66">
        <v>9263</v>
      </c>
      <c r="D9041" s="2" t="s">
        <v>29</v>
      </c>
      <c r="E9041" s="18" t="s">
        <v>1148</v>
      </c>
      <c r="F9041" s="69" t="s">
        <v>30</v>
      </c>
      <c r="G9041" s="3"/>
      <c r="H9041" s="3"/>
      <c r="I9041" s="10" t="str">
        <f t="shared" si="141"/>
        <v>09263</v>
      </c>
    </row>
    <row r="9042" spans="1:9">
      <c r="A9042" s="66"/>
      <c r="C9042" s="66">
        <v>9263</v>
      </c>
      <c r="D9042" s="2" t="s">
        <v>31</v>
      </c>
      <c r="E9042" s="18" t="s">
        <v>1148</v>
      </c>
      <c r="F9042" s="69" t="s">
        <v>32</v>
      </c>
      <c r="G9042" s="3"/>
      <c r="H9042" s="3"/>
      <c r="I9042" s="10" t="str">
        <f t="shared" si="141"/>
        <v>09263</v>
      </c>
    </row>
    <row r="9043" spans="1:9">
      <c r="A9043" s="66"/>
      <c r="C9043" s="66">
        <v>9263</v>
      </c>
      <c r="D9043" s="2" t="s">
        <v>33</v>
      </c>
      <c r="E9043" s="18" t="s">
        <v>1148</v>
      </c>
      <c r="F9043" s="69" t="s">
        <v>34</v>
      </c>
      <c r="G9043" s="3"/>
      <c r="H9043" s="3"/>
      <c r="I9043" s="10" t="str">
        <f t="shared" si="141"/>
        <v>09263</v>
      </c>
    </row>
    <row r="9044" spans="1:9">
      <c r="A9044" s="66"/>
      <c r="C9044" s="66">
        <v>9263</v>
      </c>
      <c r="D9044" s="2" t="s">
        <v>35</v>
      </c>
      <c r="E9044" s="19" t="s">
        <v>1150</v>
      </c>
      <c r="F9044" s="69" t="s">
        <v>36</v>
      </c>
      <c r="G9044" s="3"/>
      <c r="H9044" s="3"/>
      <c r="I9044" s="10" t="str">
        <f t="shared" si="141"/>
        <v>09263</v>
      </c>
    </row>
    <row r="9045" spans="1:9">
      <c r="A9045" s="66"/>
      <c r="C9045" s="66">
        <v>9263</v>
      </c>
      <c r="D9045" s="2" t="s">
        <v>37</v>
      </c>
      <c r="E9045" s="23" t="s">
        <v>1149</v>
      </c>
      <c r="F9045" s="69" t="s">
        <v>38</v>
      </c>
      <c r="G9045" s="3"/>
      <c r="H9045" s="3"/>
      <c r="I9045" s="10" t="str">
        <f t="shared" si="141"/>
        <v>09263</v>
      </c>
    </row>
    <row r="9046" spans="1:9">
      <c r="A9046" s="66"/>
      <c r="C9046" s="66">
        <v>9263</v>
      </c>
      <c r="D9046" s="2" t="s">
        <v>39</v>
      </c>
      <c r="E9046" s="23" t="s">
        <v>1149</v>
      </c>
      <c r="F9046" s="69" t="s">
        <v>40</v>
      </c>
      <c r="G9046" s="3"/>
      <c r="H9046" s="3"/>
      <c r="I9046" s="10" t="str">
        <f t="shared" si="141"/>
        <v>09263</v>
      </c>
    </row>
    <row r="9047" spans="1:9">
      <c r="A9047" s="66"/>
      <c r="C9047" s="66">
        <v>9263</v>
      </c>
      <c r="D9047" s="2" t="s">
        <v>41</v>
      </c>
      <c r="E9047" s="16" t="s">
        <v>1146</v>
      </c>
      <c r="F9047" s="69" t="s">
        <v>42</v>
      </c>
      <c r="G9047" s="3"/>
      <c r="H9047" s="3"/>
      <c r="I9047" s="10" t="str">
        <f t="shared" si="141"/>
        <v>09263</v>
      </c>
    </row>
    <row r="9048" spans="1:9">
      <c r="A9048" s="66"/>
      <c r="C9048" s="66">
        <v>9263</v>
      </c>
      <c r="D9048" s="2" t="s">
        <v>43</v>
      </c>
      <c r="E9048" s="16" t="s">
        <v>1146</v>
      </c>
      <c r="F9048" s="69" t="s">
        <v>44</v>
      </c>
      <c r="G9048" s="3"/>
      <c r="H9048" s="3"/>
      <c r="I9048" s="10" t="str">
        <f t="shared" si="141"/>
        <v>09263</v>
      </c>
    </row>
    <row r="9049" spans="1:9">
      <c r="A9049" s="66"/>
      <c r="C9049" s="66">
        <v>9263</v>
      </c>
      <c r="D9049" s="2" t="s">
        <v>45</v>
      </c>
      <c r="E9049" s="16" t="s">
        <v>1146</v>
      </c>
      <c r="F9049" s="69" t="s">
        <v>46</v>
      </c>
      <c r="G9049" s="3"/>
      <c r="H9049" s="3"/>
      <c r="I9049" s="10" t="str">
        <f t="shared" si="141"/>
        <v>09263</v>
      </c>
    </row>
    <row r="9050" spans="1:9">
      <c r="A9050" s="66"/>
      <c r="C9050" s="66">
        <v>9263</v>
      </c>
      <c r="D9050" s="2" t="s">
        <v>47</v>
      </c>
      <c r="E9050" s="16" t="s">
        <v>1146</v>
      </c>
      <c r="F9050" s="69" t="s">
        <v>48</v>
      </c>
      <c r="G9050" s="3">
        <v>3</v>
      </c>
      <c r="H9050" s="3">
        <v>237</v>
      </c>
      <c r="I9050" s="10" t="str">
        <f t="shared" si="141"/>
        <v>09263</v>
      </c>
    </row>
    <row r="9051" spans="1:9">
      <c r="A9051" s="66"/>
      <c r="C9051" s="66">
        <v>9263</v>
      </c>
      <c r="D9051" s="2" t="s">
        <v>49</v>
      </c>
      <c r="E9051" s="14" t="s">
        <v>1144</v>
      </c>
      <c r="F9051" s="69" t="s">
        <v>50</v>
      </c>
      <c r="G9051" s="3">
        <v>4</v>
      </c>
      <c r="H9051" s="3">
        <v>156</v>
      </c>
      <c r="I9051" s="10" t="str">
        <f t="shared" si="141"/>
        <v>09263</v>
      </c>
    </row>
    <row r="9052" spans="1:9">
      <c r="A9052" s="66"/>
      <c r="C9052" s="66">
        <v>9263</v>
      </c>
      <c r="D9052" s="2" t="s">
        <v>51</v>
      </c>
      <c r="E9052" s="15" t="s">
        <v>1145</v>
      </c>
      <c r="F9052" s="69" t="s">
        <v>52</v>
      </c>
      <c r="G9052" s="3"/>
      <c r="H9052" s="3"/>
      <c r="I9052" s="10" t="str">
        <f t="shared" si="141"/>
        <v>09263</v>
      </c>
    </row>
    <row r="9053" spans="1:9">
      <c r="A9053" s="66"/>
      <c r="C9053" s="66">
        <v>9263</v>
      </c>
      <c r="D9053" s="2" t="s">
        <v>53</v>
      </c>
      <c r="E9053" s="15" t="s">
        <v>1145</v>
      </c>
      <c r="F9053" s="69" t="s">
        <v>54</v>
      </c>
      <c r="G9053" s="3">
        <v>4</v>
      </c>
      <c r="H9053" s="3">
        <v>105</v>
      </c>
      <c r="I9053" s="10" t="str">
        <f t="shared" si="141"/>
        <v>09263</v>
      </c>
    </row>
    <row r="9054" spans="1:9">
      <c r="A9054" s="66"/>
      <c r="C9054" s="66">
        <v>9263</v>
      </c>
      <c r="D9054" s="2" t="s">
        <v>55</v>
      </c>
      <c r="E9054" s="21" t="s">
        <v>1152</v>
      </c>
      <c r="F9054" s="69" t="s">
        <v>56</v>
      </c>
      <c r="G9054" s="3">
        <v>3</v>
      </c>
      <c r="H9054" s="3">
        <v>1325</v>
      </c>
      <c r="I9054" s="10" t="str">
        <f t="shared" si="141"/>
        <v>09263</v>
      </c>
    </row>
    <row r="9055" spans="1:9">
      <c r="A9055" s="66"/>
      <c r="C9055" s="66">
        <v>9263</v>
      </c>
      <c r="D9055" s="2" t="s">
        <v>57</v>
      </c>
      <c r="E9055" s="21" t="s">
        <v>1152</v>
      </c>
      <c r="F9055" s="69" t="s">
        <v>58</v>
      </c>
      <c r="G9055" s="3"/>
      <c r="H9055" s="3"/>
      <c r="I9055" s="10" t="str">
        <f t="shared" si="141"/>
        <v>09263</v>
      </c>
    </row>
    <row r="9056" spans="1:9">
      <c r="A9056" s="66"/>
      <c r="C9056" s="66">
        <v>9263</v>
      </c>
      <c r="D9056" s="2" t="s">
        <v>59</v>
      </c>
      <c r="E9056" s="21" t="s">
        <v>1152</v>
      </c>
      <c r="F9056" s="69" t="s">
        <v>60</v>
      </c>
      <c r="G9056" s="3">
        <v>7</v>
      </c>
      <c r="H9056" s="3">
        <v>1899</v>
      </c>
      <c r="I9056" s="10" t="str">
        <f t="shared" si="141"/>
        <v>09263</v>
      </c>
    </row>
    <row r="9057" spans="1:9">
      <c r="A9057" s="66"/>
      <c r="C9057" s="66">
        <v>9263</v>
      </c>
      <c r="D9057" s="2" t="s">
        <v>61</v>
      </c>
      <c r="E9057" s="20" t="s">
        <v>1151</v>
      </c>
      <c r="F9057" s="69" t="s">
        <v>62</v>
      </c>
      <c r="G9057" s="3">
        <v>3</v>
      </c>
      <c r="H9057" s="3">
        <v>902</v>
      </c>
      <c r="I9057" s="10" t="str">
        <f t="shared" si="141"/>
        <v>09263</v>
      </c>
    </row>
    <row r="9058" spans="1:9">
      <c r="A9058" s="66"/>
      <c r="C9058" s="66">
        <v>9263</v>
      </c>
      <c r="D9058" s="2" t="s">
        <v>63</v>
      </c>
      <c r="E9058" s="20" t="s">
        <v>1151</v>
      </c>
      <c r="F9058" s="69" t="s">
        <v>64</v>
      </c>
      <c r="G9058" s="3"/>
      <c r="H9058" s="3"/>
      <c r="I9058" s="10" t="str">
        <f t="shared" si="141"/>
        <v>09263</v>
      </c>
    </row>
    <row r="9059" spans="1:9">
      <c r="A9059" s="66"/>
      <c r="C9059" s="66">
        <v>9263</v>
      </c>
      <c r="D9059" s="2" t="s">
        <v>65</v>
      </c>
      <c r="E9059" s="19" t="s">
        <v>1150</v>
      </c>
      <c r="F9059" s="69" t="s">
        <v>66</v>
      </c>
      <c r="G9059" s="3"/>
      <c r="H9059" s="3"/>
      <c r="I9059" s="10" t="str">
        <f t="shared" si="141"/>
        <v>09263</v>
      </c>
    </row>
    <row r="9060" spans="1:9">
      <c r="A9060" s="66"/>
      <c r="C9060" s="66">
        <v>9263</v>
      </c>
      <c r="D9060" s="2" t="s">
        <v>67</v>
      </c>
      <c r="E9060" s="22" t="s">
        <v>1153</v>
      </c>
      <c r="F9060" s="69" t="s">
        <v>68</v>
      </c>
      <c r="G9060" s="3">
        <v>1</v>
      </c>
      <c r="H9060" s="3"/>
      <c r="I9060" s="10" t="str">
        <f t="shared" si="141"/>
        <v>09263</v>
      </c>
    </row>
    <row r="9061" spans="1:9">
      <c r="A9061" s="66"/>
      <c r="C9061" s="66">
        <v>9263</v>
      </c>
      <c r="D9061" s="2" t="s">
        <v>69</v>
      </c>
      <c r="E9061" s="21" t="s">
        <v>1152</v>
      </c>
      <c r="F9061" s="69" t="s">
        <v>70</v>
      </c>
      <c r="G9061" s="3">
        <v>1</v>
      </c>
      <c r="H9061" s="3"/>
      <c r="I9061" s="10" t="str">
        <f t="shared" si="141"/>
        <v>09263</v>
      </c>
    </row>
    <row r="9062" spans="1:9">
      <c r="A9062" s="66"/>
      <c r="C9062" s="66">
        <v>9263</v>
      </c>
      <c r="E9062" s="71"/>
      <c r="F9062" s="69" t="s">
        <v>71</v>
      </c>
      <c r="G9062" s="3">
        <v>39</v>
      </c>
      <c r="H9062" s="3">
        <v>5640</v>
      </c>
      <c r="I9062" s="10" t="str">
        <f t="shared" si="141"/>
        <v>09263</v>
      </c>
    </row>
    <row r="9063" spans="1:9">
      <c r="A9063" s="65" t="s">
        <v>635</v>
      </c>
      <c r="B9063" s="2" t="s">
        <v>636</v>
      </c>
      <c r="C9063" s="65">
        <v>9271</v>
      </c>
      <c r="D9063" s="2" t="s">
        <v>9</v>
      </c>
      <c r="E9063" s="14" t="s">
        <v>1144</v>
      </c>
      <c r="F9063" s="69" t="s">
        <v>10</v>
      </c>
      <c r="G9063" s="3">
        <v>5</v>
      </c>
      <c r="H9063" s="3">
        <v>248</v>
      </c>
      <c r="I9063" s="10" t="str">
        <f t="shared" si="141"/>
        <v>09271</v>
      </c>
    </row>
    <row r="9064" spans="1:9">
      <c r="A9064" s="66"/>
      <c r="C9064" s="66">
        <v>9271</v>
      </c>
      <c r="D9064" s="2" t="s">
        <v>11</v>
      </c>
      <c r="E9064" s="14" t="s">
        <v>1144</v>
      </c>
      <c r="F9064" s="69" t="s">
        <v>12</v>
      </c>
      <c r="G9064" s="3"/>
      <c r="H9064" s="3"/>
      <c r="I9064" s="10" t="str">
        <f t="shared" si="141"/>
        <v>09271</v>
      </c>
    </row>
    <row r="9065" spans="1:9">
      <c r="A9065" s="66"/>
      <c r="C9065" s="66">
        <v>9271</v>
      </c>
      <c r="D9065" s="2" t="s">
        <v>13</v>
      </c>
      <c r="E9065" s="14" t="s">
        <v>1144</v>
      </c>
      <c r="F9065" s="69" t="s">
        <v>14</v>
      </c>
      <c r="G9065" s="3"/>
      <c r="H9065" s="3"/>
      <c r="I9065" s="10" t="str">
        <f t="shared" si="141"/>
        <v>09271</v>
      </c>
    </row>
    <row r="9066" spans="1:9">
      <c r="A9066" s="66"/>
      <c r="C9066" s="66">
        <v>9271</v>
      </c>
      <c r="D9066" s="2" t="s">
        <v>15</v>
      </c>
      <c r="E9066" s="15" t="s">
        <v>1145</v>
      </c>
      <c r="F9066" s="69" t="s">
        <v>16</v>
      </c>
      <c r="G9066" s="3"/>
      <c r="H9066" s="3"/>
      <c r="I9066" s="10" t="str">
        <f t="shared" si="141"/>
        <v>09271</v>
      </c>
    </row>
    <row r="9067" spans="1:9">
      <c r="A9067" s="66"/>
      <c r="C9067" s="66">
        <v>9271</v>
      </c>
      <c r="D9067" s="2" t="s">
        <v>17</v>
      </c>
      <c r="E9067" s="14" t="s">
        <v>1144</v>
      </c>
      <c r="F9067" s="69" t="s">
        <v>18</v>
      </c>
      <c r="G9067" s="3">
        <v>5</v>
      </c>
      <c r="H9067" s="3">
        <v>248</v>
      </c>
      <c r="I9067" s="10" t="str">
        <f t="shared" si="141"/>
        <v>09271</v>
      </c>
    </row>
    <row r="9068" spans="1:9">
      <c r="A9068" s="66"/>
      <c r="C9068" s="66">
        <v>9271</v>
      </c>
      <c r="D9068" s="2" t="s">
        <v>19</v>
      </c>
      <c r="E9068" s="14" t="s">
        <v>1144</v>
      </c>
      <c r="F9068" s="69" t="s">
        <v>20</v>
      </c>
      <c r="G9068" s="3"/>
      <c r="H9068" s="3"/>
      <c r="I9068" s="10" t="str">
        <f t="shared" si="141"/>
        <v>09271</v>
      </c>
    </row>
    <row r="9069" spans="1:9">
      <c r="A9069" s="66"/>
      <c r="C9069" s="66">
        <v>9271</v>
      </c>
      <c r="D9069" s="2" t="s">
        <v>21</v>
      </c>
      <c r="E9069" s="4"/>
      <c r="F9069" s="69" t="s">
        <v>22</v>
      </c>
      <c r="G9069" s="3">
        <v>84</v>
      </c>
      <c r="H9069" s="3">
        <v>12251</v>
      </c>
      <c r="I9069" s="10" t="str">
        <f t="shared" si="141"/>
        <v>09271</v>
      </c>
    </row>
    <row r="9070" spans="1:9">
      <c r="A9070" s="66"/>
      <c r="C9070" s="66">
        <v>9271</v>
      </c>
      <c r="D9070" s="2" t="s">
        <v>23</v>
      </c>
      <c r="E9070" s="17" t="s">
        <v>1147</v>
      </c>
      <c r="F9070" s="69" t="s">
        <v>24</v>
      </c>
      <c r="G9070" s="3">
        <v>10</v>
      </c>
      <c r="H9070" s="3">
        <v>848</v>
      </c>
      <c r="I9070" s="10" t="str">
        <f t="shared" si="141"/>
        <v>09271</v>
      </c>
    </row>
    <row r="9071" spans="1:9">
      <c r="A9071" s="66"/>
      <c r="C9071" s="66">
        <v>9271</v>
      </c>
      <c r="D9071" s="2" t="s">
        <v>25</v>
      </c>
      <c r="E9071" s="17" t="s">
        <v>1147</v>
      </c>
      <c r="F9071" s="69" t="s">
        <v>26</v>
      </c>
      <c r="G9071" s="3">
        <v>1</v>
      </c>
      <c r="H9071" s="3"/>
      <c r="I9071" s="10" t="str">
        <f t="shared" si="141"/>
        <v>09271</v>
      </c>
    </row>
    <row r="9072" spans="1:9">
      <c r="A9072" s="66"/>
      <c r="C9072" s="66">
        <v>9271</v>
      </c>
      <c r="D9072" s="2" t="s">
        <v>27</v>
      </c>
      <c r="E9072" s="17" t="s">
        <v>1147</v>
      </c>
      <c r="F9072" s="69" t="s">
        <v>28</v>
      </c>
      <c r="G9072" s="3"/>
      <c r="H9072" s="3"/>
      <c r="I9072" s="10" t="str">
        <f t="shared" si="141"/>
        <v>09271</v>
      </c>
    </row>
    <row r="9073" spans="1:9">
      <c r="A9073" s="66"/>
      <c r="C9073" s="66">
        <v>9271</v>
      </c>
      <c r="D9073" s="2" t="s">
        <v>29</v>
      </c>
      <c r="E9073" s="18" t="s">
        <v>1148</v>
      </c>
      <c r="F9073" s="69" t="s">
        <v>30</v>
      </c>
      <c r="G9073" s="3"/>
      <c r="H9073" s="3"/>
      <c r="I9073" s="10" t="str">
        <f t="shared" si="141"/>
        <v>09271</v>
      </c>
    </row>
    <row r="9074" spans="1:9">
      <c r="A9074" s="66"/>
      <c r="C9074" s="66">
        <v>9271</v>
      </c>
      <c r="D9074" s="2" t="s">
        <v>31</v>
      </c>
      <c r="E9074" s="18" t="s">
        <v>1148</v>
      </c>
      <c r="F9074" s="69" t="s">
        <v>32</v>
      </c>
      <c r="G9074" s="3"/>
      <c r="H9074" s="3"/>
      <c r="I9074" s="10" t="str">
        <f t="shared" si="141"/>
        <v>09271</v>
      </c>
    </row>
    <row r="9075" spans="1:9">
      <c r="A9075" s="66"/>
      <c r="C9075" s="66">
        <v>9271</v>
      </c>
      <c r="D9075" s="2" t="s">
        <v>33</v>
      </c>
      <c r="E9075" s="18" t="s">
        <v>1148</v>
      </c>
      <c r="F9075" s="69" t="s">
        <v>34</v>
      </c>
      <c r="G9075" s="3"/>
      <c r="H9075" s="3"/>
      <c r="I9075" s="10" t="str">
        <f t="shared" si="141"/>
        <v>09271</v>
      </c>
    </row>
    <row r="9076" spans="1:9">
      <c r="A9076" s="66"/>
      <c r="C9076" s="66">
        <v>9271</v>
      </c>
      <c r="D9076" s="2" t="s">
        <v>35</v>
      </c>
      <c r="E9076" s="19" t="s">
        <v>1150</v>
      </c>
      <c r="F9076" s="69" t="s">
        <v>36</v>
      </c>
      <c r="G9076" s="3">
        <v>4</v>
      </c>
      <c r="H9076" s="3"/>
      <c r="I9076" s="10" t="str">
        <f t="shared" si="141"/>
        <v>09271</v>
      </c>
    </row>
    <row r="9077" spans="1:9">
      <c r="A9077" s="66"/>
      <c r="C9077" s="66">
        <v>9271</v>
      </c>
      <c r="D9077" s="2" t="s">
        <v>37</v>
      </c>
      <c r="E9077" s="23" t="s">
        <v>1149</v>
      </c>
      <c r="F9077" s="69" t="s">
        <v>38</v>
      </c>
      <c r="G9077" s="3">
        <v>2</v>
      </c>
      <c r="H9077" s="3"/>
      <c r="I9077" s="10" t="str">
        <f t="shared" si="141"/>
        <v>09271</v>
      </c>
    </row>
    <row r="9078" spans="1:9">
      <c r="A9078" s="66"/>
      <c r="C9078" s="66">
        <v>9271</v>
      </c>
      <c r="D9078" s="2" t="s">
        <v>39</v>
      </c>
      <c r="E9078" s="23" t="s">
        <v>1149</v>
      </c>
      <c r="F9078" s="69" t="s">
        <v>40</v>
      </c>
      <c r="G9078" s="3"/>
      <c r="H9078" s="3"/>
      <c r="I9078" s="10" t="str">
        <f t="shared" si="141"/>
        <v>09271</v>
      </c>
    </row>
    <row r="9079" spans="1:9">
      <c r="A9079" s="66"/>
      <c r="C9079" s="66">
        <v>9271</v>
      </c>
      <c r="D9079" s="2" t="s">
        <v>41</v>
      </c>
      <c r="E9079" s="16" t="s">
        <v>1146</v>
      </c>
      <c r="F9079" s="69" t="s">
        <v>42</v>
      </c>
      <c r="G9079" s="3"/>
      <c r="H9079" s="3"/>
      <c r="I9079" s="10" t="str">
        <f t="shared" si="141"/>
        <v>09271</v>
      </c>
    </row>
    <row r="9080" spans="1:9">
      <c r="A9080" s="66"/>
      <c r="C9080" s="66">
        <v>9271</v>
      </c>
      <c r="D9080" s="2" t="s">
        <v>43</v>
      </c>
      <c r="E9080" s="16" t="s">
        <v>1146</v>
      </c>
      <c r="F9080" s="69" t="s">
        <v>44</v>
      </c>
      <c r="G9080" s="3">
        <v>2</v>
      </c>
      <c r="H9080" s="3"/>
      <c r="I9080" s="10" t="str">
        <f t="shared" si="141"/>
        <v>09271</v>
      </c>
    </row>
    <row r="9081" spans="1:9">
      <c r="A9081" s="66"/>
      <c r="C9081" s="66">
        <v>9271</v>
      </c>
      <c r="D9081" s="2" t="s">
        <v>45</v>
      </c>
      <c r="E9081" s="16" t="s">
        <v>1146</v>
      </c>
      <c r="F9081" s="69" t="s">
        <v>46</v>
      </c>
      <c r="G9081" s="3">
        <v>1</v>
      </c>
      <c r="H9081" s="3"/>
      <c r="I9081" s="10" t="str">
        <f t="shared" si="141"/>
        <v>09271</v>
      </c>
    </row>
    <row r="9082" spans="1:9">
      <c r="A9082" s="66"/>
      <c r="C9082" s="66">
        <v>9271</v>
      </c>
      <c r="D9082" s="2" t="s">
        <v>47</v>
      </c>
      <c r="E9082" s="16" t="s">
        <v>1146</v>
      </c>
      <c r="F9082" s="69" t="s">
        <v>48</v>
      </c>
      <c r="G9082" s="3">
        <v>7</v>
      </c>
      <c r="H9082" s="3">
        <v>1240</v>
      </c>
      <c r="I9082" s="10" t="str">
        <f t="shared" si="141"/>
        <v>09271</v>
      </c>
    </row>
    <row r="9083" spans="1:9">
      <c r="A9083" s="66"/>
      <c r="C9083" s="66">
        <v>9271</v>
      </c>
      <c r="D9083" s="2" t="s">
        <v>49</v>
      </c>
      <c r="E9083" s="14" t="s">
        <v>1144</v>
      </c>
      <c r="F9083" s="69" t="s">
        <v>50</v>
      </c>
      <c r="G9083" s="3">
        <v>10</v>
      </c>
      <c r="H9083" s="3">
        <v>618</v>
      </c>
      <c r="I9083" s="10" t="str">
        <f t="shared" si="141"/>
        <v>09271</v>
      </c>
    </row>
    <row r="9084" spans="1:9">
      <c r="A9084" s="66"/>
      <c r="C9084" s="66">
        <v>9271</v>
      </c>
      <c r="D9084" s="2" t="s">
        <v>51</v>
      </c>
      <c r="E9084" s="15" t="s">
        <v>1145</v>
      </c>
      <c r="F9084" s="69" t="s">
        <v>52</v>
      </c>
      <c r="G9084" s="3">
        <v>2</v>
      </c>
      <c r="H9084" s="3"/>
      <c r="I9084" s="10" t="str">
        <f t="shared" si="141"/>
        <v>09271</v>
      </c>
    </row>
    <row r="9085" spans="1:9">
      <c r="A9085" s="66"/>
      <c r="C9085" s="66">
        <v>9271</v>
      </c>
      <c r="D9085" s="2" t="s">
        <v>53</v>
      </c>
      <c r="E9085" s="15" t="s">
        <v>1145</v>
      </c>
      <c r="F9085" s="69" t="s">
        <v>54</v>
      </c>
      <c r="G9085" s="3">
        <v>14</v>
      </c>
      <c r="H9085" s="3">
        <v>3650</v>
      </c>
      <c r="I9085" s="10" t="str">
        <f t="shared" si="141"/>
        <v>09271</v>
      </c>
    </row>
    <row r="9086" spans="1:9">
      <c r="A9086" s="66"/>
      <c r="C9086" s="66">
        <v>9271</v>
      </c>
      <c r="D9086" s="2" t="s">
        <v>55</v>
      </c>
      <c r="E9086" s="21" t="s">
        <v>1152</v>
      </c>
      <c r="F9086" s="69" t="s">
        <v>56</v>
      </c>
      <c r="G9086" s="3"/>
      <c r="H9086" s="3"/>
      <c r="I9086" s="10" t="str">
        <f t="shared" si="141"/>
        <v>09271</v>
      </c>
    </row>
    <row r="9087" spans="1:9">
      <c r="A9087" s="66"/>
      <c r="C9087" s="66">
        <v>9271</v>
      </c>
      <c r="D9087" s="2" t="s">
        <v>57</v>
      </c>
      <c r="E9087" s="21" t="s">
        <v>1152</v>
      </c>
      <c r="F9087" s="69" t="s">
        <v>58</v>
      </c>
      <c r="G9087" s="3">
        <v>3</v>
      </c>
      <c r="H9087" s="3">
        <v>401</v>
      </c>
      <c r="I9087" s="10" t="str">
        <f t="shared" si="141"/>
        <v>09271</v>
      </c>
    </row>
    <row r="9088" spans="1:9">
      <c r="A9088" s="66"/>
      <c r="C9088" s="66">
        <v>9271</v>
      </c>
      <c r="D9088" s="2" t="s">
        <v>59</v>
      </c>
      <c r="E9088" s="21" t="s">
        <v>1152</v>
      </c>
      <c r="F9088" s="69" t="s">
        <v>60</v>
      </c>
      <c r="G9088" s="3">
        <v>16</v>
      </c>
      <c r="H9088" s="3">
        <v>1817</v>
      </c>
      <c r="I9088" s="10" t="str">
        <f t="shared" si="141"/>
        <v>09271</v>
      </c>
    </row>
    <row r="9089" spans="1:9">
      <c r="A9089" s="66"/>
      <c r="C9089" s="66">
        <v>9271</v>
      </c>
      <c r="D9089" s="2" t="s">
        <v>61</v>
      </c>
      <c r="E9089" s="20" t="s">
        <v>1151</v>
      </c>
      <c r="F9089" s="69" t="s">
        <v>62</v>
      </c>
      <c r="G9089" s="3">
        <v>1</v>
      </c>
      <c r="H9089" s="3"/>
      <c r="I9089" s="10" t="str">
        <f t="shared" si="141"/>
        <v>09271</v>
      </c>
    </row>
    <row r="9090" spans="1:9">
      <c r="A9090" s="66"/>
      <c r="C9090" s="66">
        <v>9271</v>
      </c>
      <c r="D9090" s="2" t="s">
        <v>63</v>
      </c>
      <c r="E9090" s="20" t="s">
        <v>1151</v>
      </c>
      <c r="F9090" s="69" t="s">
        <v>64</v>
      </c>
      <c r="G9090" s="3"/>
      <c r="H9090" s="3"/>
      <c r="I9090" s="10" t="str">
        <f t="shared" si="141"/>
        <v>09271</v>
      </c>
    </row>
    <row r="9091" spans="1:9">
      <c r="A9091" s="66"/>
      <c r="C9091" s="66">
        <v>9271</v>
      </c>
      <c r="D9091" s="2" t="s">
        <v>65</v>
      </c>
      <c r="E9091" s="19" t="s">
        <v>1150</v>
      </c>
      <c r="F9091" s="69" t="s">
        <v>66</v>
      </c>
      <c r="G9091" s="3">
        <v>3</v>
      </c>
      <c r="H9091" s="3">
        <v>143</v>
      </c>
      <c r="I9091" s="10" t="str">
        <f t="shared" si="141"/>
        <v>09271</v>
      </c>
    </row>
    <row r="9092" spans="1:9">
      <c r="A9092" s="66"/>
      <c r="C9092" s="66">
        <v>9271</v>
      </c>
      <c r="D9092" s="2" t="s">
        <v>67</v>
      </c>
      <c r="E9092" s="22" t="s">
        <v>1153</v>
      </c>
      <c r="F9092" s="69" t="s">
        <v>68</v>
      </c>
      <c r="G9092" s="3">
        <v>4</v>
      </c>
      <c r="H9092" s="3">
        <v>288</v>
      </c>
      <c r="I9092" s="10" t="str">
        <f t="shared" si="141"/>
        <v>09271</v>
      </c>
    </row>
    <row r="9093" spans="1:9">
      <c r="A9093" s="66"/>
      <c r="C9093" s="66">
        <v>9271</v>
      </c>
      <c r="D9093" s="2" t="s">
        <v>69</v>
      </c>
      <c r="E9093" s="21" t="s">
        <v>1152</v>
      </c>
      <c r="F9093" s="69" t="s">
        <v>70</v>
      </c>
      <c r="G9093" s="3">
        <v>4</v>
      </c>
      <c r="H9093" s="3">
        <v>582</v>
      </c>
      <c r="I9093" s="10" t="str">
        <f t="shared" si="141"/>
        <v>09271</v>
      </c>
    </row>
    <row r="9094" spans="1:9">
      <c r="A9094" s="66"/>
      <c r="C9094" s="66">
        <v>9271</v>
      </c>
      <c r="E9094" s="71"/>
      <c r="F9094" s="69" t="s">
        <v>71</v>
      </c>
      <c r="G9094" s="3">
        <v>89</v>
      </c>
      <c r="H9094" s="3">
        <v>12499</v>
      </c>
      <c r="I9094" s="10" t="str">
        <f t="shared" si="141"/>
        <v>09271</v>
      </c>
    </row>
    <row r="9095" spans="1:9">
      <c r="A9095" s="65" t="s">
        <v>637</v>
      </c>
      <c r="B9095" s="2" t="s">
        <v>638</v>
      </c>
      <c r="C9095" s="65">
        <v>9272</v>
      </c>
      <c r="D9095" s="2" t="s">
        <v>9</v>
      </c>
      <c r="E9095" s="14" t="s">
        <v>1144</v>
      </c>
      <c r="F9095" s="69" t="s">
        <v>10</v>
      </c>
      <c r="G9095" s="3">
        <v>2</v>
      </c>
      <c r="H9095" s="3"/>
      <c r="I9095" s="10" t="str">
        <f t="shared" si="141"/>
        <v>09272</v>
      </c>
    </row>
    <row r="9096" spans="1:9">
      <c r="A9096" s="66"/>
      <c r="C9096" s="66">
        <v>9272</v>
      </c>
      <c r="D9096" s="2" t="s">
        <v>11</v>
      </c>
      <c r="E9096" s="14" t="s">
        <v>1144</v>
      </c>
      <c r="F9096" s="69" t="s">
        <v>12</v>
      </c>
      <c r="G9096" s="3"/>
      <c r="H9096" s="3"/>
      <c r="I9096" s="10" t="str">
        <f t="shared" si="141"/>
        <v>09272</v>
      </c>
    </row>
    <row r="9097" spans="1:9">
      <c r="A9097" s="66"/>
      <c r="C9097" s="66">
        <v>9272</v>
      </c>
      <c r="D9097" s="2" t="s">
        <v>13</v>
      </c>
      <c r="E9097" s="14" t="s">
        <v>1144</v>
      </c>
      <c r="F9097" s="69" t="s">
        <v>14</v>
      </c>
      <c r="G9097" s="3"/>
      <c r="H9097" s="3"/>
      <c r="I9097" s="10" t="str">
        <f t="shared" ref="I9097:I9160" si="142">IF(A9097="",I9096,A9097)</f>
        <v>09272</v>
      </c>
    </row>
    <row r="9098" spans="1:9">
      <c r="A9098" s="66"/>
      <c r="C9098" s="66">
        <v>9272</v>
      </c>
      <c r="D9098" s="2" t="s">
        <v>15</v>
      </c>
      <c r="E9098" s="15" t="s">
        <v>1145</v>
      </c>
      <c r="F9098" s="69" t="s">
        <v>16</v>
      </c>
      <c r="G9098" s="3"/>
      <c r="H9098" s="3"/>
      <c r="I9098" s="10" t="str">
        <f t="shared" si="142"/>
        <v>09272</v>
      </c>
    </row>
    <row r="9099" spans="1:9">
      <c r="A9099" s="66"/>
      <c r="C9099" s="66">
        <v>9272</v>
      </c>
      <c r="D9099" s="2" t="s">
        <v>17</v>
      </c>
      <c r="E9099" s="14" t="s">
        <v>1144</v>
      </c>
      <c r="F9099" s="69" t="s">
        <v>18</v>
      </c>
      <c r="G9099" s="3">
        <v>2</v>
      </c>
      <c r="H9099" s="3"/>
      <c r="I9099" s="10" t="str">
        <f t="shared" si="142"/>
        <v>09272</v>
      </c>
    </row>
    <row r="9100" spans="1:9">
      <c r="A9100" s="66"/>
      <c r="C9100" s="66">
        <v>9272</v>
      </c>
      <c r="D9100" s="2" t="s">
        <v>19</v>
      </c>
      <c r="E9100" s="14" t="s">
        <v>1144</v>
      </c>
      <c r="F9100" s="69" t="s">
        <v>20</v>
      </c>
      <c r="G9100" s="3"/>
      <c r="H9100" s="3"/>
      <c r="I9100" s="10" t="str">
        <f t="shared" si="142"/>
        <v>09272</v>
      </c>
    </row>
    <row r="9101" spans="1:9">
      <c r="A9101" s="66"/>
      <c r="C9101" s="66">
        <v>9272</v>
      </c>
      <c r="D9101" s="2" t="s">
        <v>21</v>
      </c>
      <c r="E9101" s="4"/>
      <c r="F9101" s="69" t="s">
        <v>22</v>
      </c>
      <c r="G9101" s="3">
        <v>66</v>
      </c>
      <c r="H9101" s="3"/>
      <c r="I9101" s="10" t="str">
        <f t="shared" si="142"/>
        <v>09272</v>
      </c>
    </row>
    <row r="9102" spans="1:9">
      <c r="A9102" s="66"/>
      <c r="C9102" s="66">
        <v>9272</v>
      </c>
      <c r="D9102" s="2" t="s">
        <v>23</v>
      </c>
      <c r="E9102" s="17" t="s">
        <v>1147</v>
      </c>
      <c r="F9102" s="69" t="s">
        <v>24</v>
      </c>
      <c r="G9102" s="3">
        <v>3</v>
      </c>
      <c r="H9102" s="3">
        <v>165</v>
      </c>
      <c r="I9102" s="10" t="str">
        <f t="shared" si="142"/>
        <v>09272</v>
      </c>
    </row>
    <row r="9103" spans="1:9">
      <c r="A9103" s="66"/>
      <c r="C9103" s="66">
        <v>9272</v>
      </c>
      <c r="D9103" s="2" t="s">
        <v>25</v>
      </c>
      <c r="E9103" s="17" t="s">
        <v>1147</v>
      </c>
      <c r="F9103" s="69" t="s">
        <v>26</v>
      </c>
      <c r="G9103" s="3">
        <v>3</v>
      </c>
      <c r="H9103" s="3">
        <v>80</v>
      </c>
      <c r="I9103" s="10" t="str">
        <f t="shared" si="142"/>
        <v>09272</v>
      </c>
    </row>
    <row r="9104" spans="1:9">
      <c r="A9104" s="66"/>
      <c r="C9104" s="66">
        <v>9272</v>
      </c>
      <c r="D9104" s="2" t="s">
        <v>27</v>
      </c>
      <c r="E9104" s="17" t="s">
        <v>1147</v>
      </c>
      <c r="F9104" s="69" t="s">
        <v>28</v>
      </c>
      <c r="G9104" s="3"/>
      <c r="H9104" s="3"/>
      <c r="I9104" s="10" t="str">
        <f t="shared" si="142"/>
        <v>09272</v>
      </c>
    </row>
    <row r="9105" spans="1:9">
      <c r="A9105" s="66"/>
      <c r="C9105" s="66">
        <v>9272</v>
      </c>
      <c r="D9105" s="2" t="s">
        <v>29</v>
      </c>
      <c r="E9105" s="18" t="s">
        <v>1148</v>
      </c>
      <c r="F9105" s="69" t="s">
        <v>30</v>
      </c>
      <c r="G9105" s="3">
        <v>1</v>
      </c>
      <c r="H9105" s="3"/>
      <c r="I9105" s="10" t="str">
        <f t="shared" si="142"/>
        <v>09272</v>
      </c>
    </row>
    <row r="9106" spans="1:9">
      <c r="A9106" s="66"/>
      <c r="C9106" s="66">
        <v>9272</v>
      </c>
      <c r="D9106" s="2" t="s">
        <v>31</v>
      </c>
      <c r="E9106" s="18" t="s">
        <v>1148</v>
      </c>
      <c r="F9106" s="69" t="s">
        <v>32</v>
      </c>
      <c r="G9106" s="3"/>
      <c r="H9106" s="3"/>
      <c r="I9106" s="10" t="str">
        <f t="shared" si="142"/>
        <v>09272</v>
      </c>
    </row>
    <row r="9107" spans="1:9">
      <c r="A9107" s="66"/>
      <c r="C9107" s="66">
        <v>9272</v>
      </c>
      <c r="D9107" s="2" t="s">
        <v>33</v>
      </c>
      <c r="E9107" s="18" t="s">
        <v>1148</v>
      </c>
      <c r="F9107" s="69" t="s">
        <v>34</v>
      </c>
      <c r="G9107" s="3"/>
      <c r="H9107" s="3"/>
      <c r="I9107" s="10" t="str">
        <f t="shared" si="142"/>
        <v>09272</v>
      </c>
    </row>
    <row r="9108" spans="1:9">
      <c r="A9108" s="66"/>
      <c r="C9108" s="66">
        <v>9272</v>
      </c>
      <c r="D9108" s="2" t="s">
        <v>35</v>
      </c>
      <c r="E9108" s="19" t="s">
        <v>1150</v>
      </c>
      <c r="F9108" s="69" t="s">
        <v>36</v>
      </c>
      <c r="G9108" s="3">
        <v>5</v>
      </c>
      <c r="H9108" s="3">
        <v>153</v>
      </c>
      <c r="I9108" s="10" t="str">
        <f t="shared" si="142"/>
        <v>09272</v>
      </c>
    </row>
    <row r="9109" spans="1:9">
      <c r="A9109" s="66"/>
      <c r="C9109" s="66">
        <v>9272</v>
      </c>
      <c r="D9109" s="2" t="s">
        <v>37</v>
      </c>
      <c r="E9109" s="23" t="s">
        <v>1149</v>
      </c>
      <c r="F9109" s="69" t="s">
        <v>38</v>
      </c>
      <c r="G9109" s="3"/>
      <c r="H9109" s="3"/>
      <c r="I9109" s="10" t="str">
        <f t="shared" si="142"/>
        <v>09272</v>
      </c>
    </row>
    <row r="9110" spans="1:9">
      <c r="A9110" s="66"/>
      <c r="C9110" s="66">
        <v>9272</v>
      </c>
      <c r="D9110" s="2" t="s">
        <v>39</v>
      </c>
      <c r="E9110" s="23" t="s">
        <v>1149</v>
      </c>
      <c r="F9110" s="69" t="s">
        <v>40</v>
      </c>
      <c r="G9110" s="3">
        <v>1</v>
      </c>
      <c r="H9110" s="3"/>
      <c r="I9110" s="10" t="str">
        <f t="shared" si="142"/>
        <v>09272</v>
      </c>
    </row>
    <row r="9111" spans="1:9">
      <c r="A9111" s="66"/>
      <c r="C9111" s="66">
        <v>9272</v>
      </c>
      <c r="D9111" s="2" t="s">
        <v>41</v>
      </c>
      <c r="E9111" s="16" t="s">
        <v>1146</v>
      </c>
      <c r="F9111" s="69" t="s">
        <v>42</v>
      </c>
      <c r="G9111" s="3"/>
      <c r="H9111" s="3"/>
      <c r="I9111" s="10" t="str">
        <f t="shared" si="142"/>
        <v>09272</v>
      </c>
    </row>
    <row r="9112" spans="1:9">
      <c r="A9112" s="66"/>
      <c r="C9112" s="66">
        <v>9272</v>
      </c>
      <c r="D9112" s="2" t="s">
        <v>43</v>
      </c>
      <c r="E9112" s="16" t="s">
        <v>1146</v>
      </c>
      <c r="F9112" s="69" t="s">
        <v>44</v>
      </c>
      <c r="G9112" s="3"/>
      <c r="H9112" s="3"/>
      <c r="I9112" s="10" t="str">
        <f t="shared" si="142"/>
        <v>09272</v>
      </c>
    </row>
    <row r="9113" spans="1:9">
      <c r="A9113" s="66"/>
      <c r="C9113" s="66">
        <v>9272</v>
      </c>
      <c r="D9113" s="2" t="s">
        <v>45</v>
      </c>
      <c r="E9113" s="16" t="s">
        <v>1146</v>
      </c>
      <c r="F9113" s="69" t="s">
        <v>46</v>
      </c>
      <c r="G9113" s="3"/>
      <c r="H9113" s="3"/>
      <c r="I9113" s="10" t="str">
        <f t="shared" si="142"/>
        <v>09272</v>
      </c>
    </row>
    <row r="9114" spans="1:9">
      <c r="A9114" s="66"/>
      <c r="C9114" s="66">
        <v>9272</v>
      </c>
      <c r="D9114" s="2" t="s">
        <v>47</v>
      </c>
      <c r="E9114" s="16" t="s">
        <v>1146</v>
      </c>
      <c r="F9114" s="69" t="s">
        <v>48</v>
      </c>
      <c r="G9114" s="3">
        <v>8</v>
      </c>
      <c r="H9114" s="3">
        <v>1460</v>
      </c>
      <c r="I9114" s="10" t="str">
        <f t="shared" si="142"/>
        <v>09272</v>
      </c>
    </row>
    <row r="9115" spans="1:9">
      <c r="A9115" s="66"/>
      <c r="C9115" s="66">
        <v>9272</v>
      </c>
      <c r="D9115" s="2" t="s">
        <v>49</v>
      </c>
      <c r="E9115" s="14" t="s">
        <v>1144</v>
      </c>
      <c r="F9115" s="69" t="s">
        <v>50</v>
      </c>
      <c r="G9115" s="3">
        <v>5</v>
      </c>
      <c r="H9115" s="3"/>
      <c r="I9115" s="10" t="str">
        <f t="shared" si="142"/>
        <v>09272</v>
      </c>
    </row>
    <row r="9116" spans="1:9">
      <c r="A9116" s="66"/>
      <c r="C9116" s="66">
        <v>9272</v>
      </c>
      <c r="D9116" s="2" t="s">
        <v>51</v>
      </c>
      <c r="E9116" s="15" t="s">
        <v>1145</v>
      </c>
      <c r="F9116" s="69" t="s">
        <v>52</v>
      </c>
      <c r="G9116" s="3">
        <v>1</v>
      </c>
      <c r="H9116" s="3"/>
      <c r="I9116" s="10" t="str">
        <f t="shared" si="142"/>
        <v>09272</v>
      </c>
    </row>
    <row r="9117" spans="1:9">
      <c r="A9117" s="66"/>
      <c r="C9117" s="66">
        <v>9272</v>
      </c>
      <c r="D9117" s="2" t="s">
        <v>53</v>
      </c>
      <c r="E9117" s="15" t="s">
        <v>1145</v>
      </c>
      <c r="F9117" s="69" t="s">
        <v>54</v>
      </c>
      <c r="G9117" s="3">
        <v>21</v>
      </c>
      <c r="H9117" s="3">
        <v>1474</v>
      </c>
      <c r="I9117" s="10" t="str">
        <f t="shared" si="142"/>
        <v>09272</v>
      </c>
    </row>
    <row r="9118" spans="1:9">
      <c r="A9118" s="66"/>
      <c r="C9118" s="66">
        <v>9272</v>
      </c>
      <c r="D9118" s="2" t="s">
        <v>55</v>
      </c>
      <c r="E9118" s="21" t="s">
        <v>1152</v>
      </c>
      <c r="F9118" s="69" t="s">
        <v>56</v>
      </c>
      <c r="G9118" s="3">
        <v>2</v>
      </c>
      <c r="H9118" s="3"/>
      <c r="I9118" s="10" t="str">
        <f t="shared" si="142"/>
        <v>09272</v>
      </c>
    </row>
    <row r="9119" spans="1:9">
      <c r="A9119" s="66"/>
      <c r="C9119" s="66">
        <v>9272</v>
      </c>
      <c r="D9119" s="2" t="s">
        <v>57</v>
      </c>
      <c r="E9119" s="21" t="s">
        <v>1152</v>
      </c>
      <c r="F9119" s="69" t="s">
        <v>58</v>
      </c>
      <c r="G9119" s="3">
        <v>8</v>
      </c>
      <c r="H9119" s="3">
        <v>1026</v>
      </c>
      <c r="I9119" s="10" t="str">
        <f t="shared" si="142"/>
        <v>09272</v>
      </c>
    </row>
    <row r="9120" spans="1:9">
      <c r="A9120" s="66"/>
      <c r="C9120" s="66">
        <v>9272</v>
      </c>
      <c r="D9120" s="2" t="s">
        <v>59</v>
      </c>
      <c r="E9120" s="21" t="s">
        <v>1152</v>
      </c>
      <c r="F9120" s="69" t="s">
        <v>60</v>
      </c>
      <c r="G9120" s="3">
        <v>2</v>
      </c>
      <c r="H9120" s="3"/>
      <c r="I9120" s="10" t="str">
        <f t="shared" si="142"/>
        <v>09272</v>
      </c>
    </row>
    <row r="9121" spans="1:9">
      <c r="A9121" s="66"/>
      <c r="C9121" s="66">
        <v>9272</v>
      </c>
      <c r="D9121" s="2" t="s">
        <v>61</v>
      </c>
      <c r="E9121" s="20" t="s">
        <v>1151</v>
      </c>
      <c r="F9121" s="69" t="s">
        <v>62</v>
      </c>
      <c r="G9121" s="3">
        <v>3</v>
      </c>
      <c r="H9121" s="3"/>
      <c r="I9121" s="10" t="str">
        <f t="shared" si="142"/>
        <v>09272</v>
      </c>
    </row>
    <row r="9122" spans="1:9">
      <c r="A9122" s="66"/>
      <c r="C9122" s="66">
        <v>9272</v>
      </c>
      <c r="D9122" s="2" t="s">
        <v>63</v>
      </c>
      <c r="E9122" s="20" t="s">
        <v>1151</v>
      </c>
      <c r="F9122" s="69" t="s">
        <v>64</v>
      </c>
      <c r="G9122" s="3"/>
      <c r="H9122" s="3"/>
      <c r="I9122" s="10" t="str">
        <f t="shared" si="142"/>
        <v>09272</v>
      </c>
    </row>
    <row r="9123" spans="1:9">
      <c r="A9123" s="66"/>
      <c r="C9123" s="66">
        <v>9272</v>
      </c>
      <c r="D9123" s="2" t="s">
        <v>65</v>
      </c>
      <c r="E9123" s="19" t="s">
        <v>1150</v>
      </c>
      <c r="F9123" s="69" t="s">
        <v>66</v>
      </c>
      <c r="G9123" s="3">
        <v>1</v>
      </c>
      <c r="H9123" s="3"/>
      <c r="I9123" s="10" t="str">
        <f t="shared" si="142"/>
        <v>09272</v>
      </c>
    </row>
    <row r="9124" spans="1:9">
      <c r="A9124" s="66"/>
      <c r="C9124" s="66">
        <v>9272</v>
      </c>
      <c r="D9124" s="2" t="s">
        <v>67</v>
      </c>
      <c r="E9124" s="22" t="s">
        <v>1153</v>
      </c>
      <c r="F9124" s="69" t="s">
        <v>68</v>
      </c>
      <c r="G9124" s="3"/>
      <c r="H9124" s="3"/>
      <c r="I9124" s="10" t="str">
        <f t="shared" si="142"/>
        <v>09272</v>
      </c>
    </row>
    <row r="9125" spans="1:9">
      <c r="A9125" s="66"/>
      <c r="C9125" s="66">
        <v>9272</v>
      </c>
      <c r="D9125" s="2" t="s">
        <v>69</v>
      </c>
      <c r="E9125" s="21" t="s">
        <v>1152</v>
      </c>
      <c r="F9125" s="69" t="s">
        <v>70</v>
      </c>
      <c r="G9125" s="3">
        <v>2</v>
      </c>
      <c r="H9125" s="3"/>
      <c r="I9125" s="10" t="str">
        <f t="shared" si="142"/>
        <v>09272</v>
      </c>
    </row>
    <row r="9126" spans="1:9">
      <c r="A9126" s="66"/>
      <c r="C9126" s="66">
        <v>9272</v>
      </c>
      <c r="E9126" s="71"/>
      <c r="F9126" s="69" t="s">
        <v>71</v>
      </c>
      <c r="G9126" s="3">
        <v>68</v>
      </c>
      <c r="H9126" s="3">
        <v>7740</v>
      </c>
      <c r="I9126" s="10" t="str">
        <f t="shared" si="142"/>
        <v>09272</v>
      </c>
    </row>
    <row r="9127" spans="1:9">
      <c r="A9127" s="65" t="s">
        <v>639</v>
      </c>
      <c r="B9127" s="2" t="s">
        <v>640</v>
      </c>
      <c r="C9127" s="65">
        <v>9273</v>
      </c>
      <c r="D9127" s="2" t="s">
        <v>9</v>
      </c>
      <c r="E9127" s="14" t="s">
        <v>1144</v>
      </c>
      <c r="F9127" s="69" t="s">
        <v>10</v>
      </c>
      <c r="G9127" s="3">
        <v>2</v>
      </c>
      <c r="H9127" s="3"/>
      <c r="I9127" s="10" t="str">
        <f t="shared" si="142"/>
        <v>09273</v>
      </c>
    </row>
    <row r="9128" spans="1:9">
      <c r="A9128" s="66"/>
      <c r="C9128" s="66">
        <v>9273</v>
      </c>
      <c r="D9128" s="2" t="s">
        <v>11</v>
      </c>
      <c r="E9128" s="14" t="s">
        <v>1144</v>
      </c>
      <c r="F9128" s="69" t="s">
        <v>12</v>
      </c>
      <c r="G9128" s="3"/>
      <c r="H9128" s="3"/>
      <c r="I9128" s="10" t="str">
        <f t="shared" si="142"/>
        <v>09273</v>
      </c>
    </row>
    <row r="9129" spans="1:9">
      <c r="A9129" s="66"/>
      <c r="C9129" s="66">
        <v>9273</v>
      </c>
      <c r="D9129" s="2" t="s">
        <v>13</v>
      </c>
      <c r="E9129" s="14" t="s">
        <v>1144</v>
      </c>
      <c r="F9129" s="69" t="s">
        <v>14</v>
      </c>
      <c r="G9129" s="3"/>
      <c r="H9129" s="3"/>
      <c r="I9129" s="10" t="str">
        <f t="shared" si="142"/>
        <v>09273</v>
      </c>
    </row>
    <row r="9130" spans="1:9">
      <c r="A9130" s="66"/>
      <c r="C9130" s="66">
        <v>9273</v>
      </c>
      <c r="D9130" s="2" t="s">
        <v>15</v>
      </c>
      <c r="E9130" s="15" t="s">
        <v>1145</v>
      </c>
      <c r="F9130" s="69" t="s">
        <v>16</v>
      </c>
      <c r="G9130" s="3"/>
      <c r="H9130" s="3"/>
      <c r="I9130" s="10" t="str">
        <f t="shared" si="142"/>
        <v>09273</v>
      </c>
    </row>
    <row r="9131" spans="1:9">
      <c r="A9131" s="66"/>
      <c r="C9131" s="66">
        <v>9273</v>
      </c>
      <c r="D9131" s="2" t="s">
        <v>17</v>
      </c>
      <c r="E9131" s="14" t="s">
        <v>1144</v>
      </c>
      <c r="F9131" s="69" t="s">
        <v>18</v>
      </c>
      <c r="G9131" s="3">
        <v>2</v>
      </c>
      <c r="H9131" s="3"/>
      <c r="I9131" s="10" t="str">
        <f t="shared" si="142"/>
        <v>09273</v>
      </c>
    </row>
    <row r="9132" spans="1:9">
      <c r="A9132" s="66"/>
      <c r="C9132" s="66">
        <v>9273</v>
      </c>
      <c r="D9132" s="2" t="s">
        <v>19</v>
      </c>
      <c r="E9132" s="14" t="s">
        <v>1144</v>
      </c>
      <c r="F9132" s="69" t="s">
        <v>20</v>
      </c>
      <c r="G9132" s="3"/>
      <c r="H9132" s="3"/>
      <c r="I9132" s="10" t="str">
        <f t="shared" si="142"/>
        <v>09273</v>
      </c>
    </row>
    <row r="9133" spans="1:9">
      <c r="A9133" s="66"/>
      <c r="C9133" s="66">
        <v>9273</v>
      </c>
      <c r="D9133" s="2" t="s">
        <v>21</v>
      </c>
      <c r="E9133" s="4"/>
      <c r="F9133" s="69" t="s">
        <v>22</v>
      </c>
      <c r="G9133" s="3">
        <v>74</v>
      </c>
      <c r="H9133" s="3"/>
      <c r="I9133" s="10" t="str">
        <f t="shared" si="142"/>
        <v>09273</v>
      </c>
    </row>
    <row r="9134" spans="1:9">
      <c r="A9134" s="66"/>
      <c r="C9134" s="66">
        <v>9273</v>
      </c>
      <c r="D9134" s="2" t="s">
        <v>23</v>
      </c>
      <c r="E9134" s="17" t="s">
        <v>1147</v>
      </c>
      <c r="F9134" s="69" t="s">
        <v>24</v>
      </c>
      <c r="G9134" s="3">
        <v>12</v>
      </c>
      <c r="H9134" s="3">
        <v>620</v>
      </c>
      <c r="I9134" s="10" t="str">
        <f t="shared" si="142"/>
        <v>09273</v>
      </c>
    </row>
    <row r="9135" spans="1:9">
      <c r="A9135" s="66"/>
      <c r="C9135" s="66">
        <v>9273</v>
      </c>
      <c r="D9135" s="2" t="s">
        <v>25</v>
      </c>
      <c r="E9135" s="17" t="s">
        <v>1147</v>
      </c>
      <c r="F9135" s="69" t="s">
        <v>26</v>
      </c>
      <c r="G9135" s="3">
        <v>5</v>
      </c>
      <c r="H9135" s="3">
        <v>250</v>
      </c>
      <c r="I9135" s="10" t="str">
        <f t="shared" si="142"/>
        <v>09273</v>
      </c>
    </row>
    <row r="9136" spans="1:9">
      <c r="A9136" s="66"/>
      <c r="C9136" s="66">
        <v>9273</v>
      </c>
      <c r="D9136" s="2" t="s">
        <v>27</v>
      </c>
      <c r="E9136" s="17" t="s">
        <v>1147</v>
      </c>
      <c r="F9136" s="69" t="s">
        <v>28</v>
      </c>
      <c r="G9136" s="3"/>
      <c r="H9136" s="3"/>
      <c r="I9136" s="10" t="str">
        <f t="shared" si="142"/>
        <v>09273</v>
      </c>
    </row>
    <row r="9137" spans="1:9">
      <c r="A9137" s="66"/>
      <c r="C9137" s="66">
        <v>9273</v>
      </c>
      <c r="D9137" s="2" t="s">
        <v>29</v>
      </c>
      <c r="E9137" s="18" t="s">
        <v>1148</v>
      </c>
      <c r="F9137" s="69" t="s">
        <v>30</v>
      </c>
      <c r="G9137" s="3">
        <v>2</v>
      </c>
      <c r="H9137" s="3"/>
      <c r="I9137" s="10" t="str">
        <f t="shared" si="142"/>
        <v>09273</v>
      </c>
    </row>
    <row r="9138" spans="1:9">
      <c r="A9138" s="66"/>
      <c r="C9138" s="66">
        <v>9273</v>
      </c>
      <c r="D9138" s="2" t="s">
        <v>31</v>
      </c>
      <c r="E9138" s="18" t="s">
        <v>1148</v>
      </c>
      <c r="F9138" s="69" t="s">
        <v>32</v>
      </c>
      <c r="G9138" s="3"/>
      <c r="H9138" s="3"/>
      <c r="I9138" s="10" t="str">
        <f t="shared" si="142"/>
        <v>09273</v>
      </c>
    </row>
    <row r="9139" spans="1:9">
      <c r="A9139" s="66"/>
      <c r="C9139" s="66">
        <v>9273</v>
      </c>
      <c r="D9139" s="2" t="s">
        <v>33</v>
      </c>
      <c r="E9139" s="18" t="s">
        <v>1148</v>
      </c>
      <c r="F9139" s="69" t="s">
        <v>34</v>
      </c>
      <c r="G9139" s="3">
        <v>1</v>
      </c>
      <c r="H9139" s="3"/>
      <c r="I9139" s="10" t="str">
        <f t="shared" si="142"/>
        <v>09273</v>
      </c>
    </row>
    <row r="9140" spans="1:9">
      <c r="A9140" s="66"/>
      <c r="C9140" s="66">
        <v>9273</v>
      </c>
      <c r="D9140" s="2" t="s">
        <v>35</v>
      </c>
      <c r="E9140" s="19" t="s">
        <v>1150</v>
      </c>
      <c r="F9140" s="69" t="s">
        <v>36</v>
      </c>
      <c r="G9140" s="3"/>
      <c r="H9140" s="3"/>
      <c r="I9140" s="10" t="str">
        <f t="shared" si="142"/>
        <v>09273</v>
      </c>
    </row>
    <row r="9141" spans="1:9">
      <c r="A9141" s="66"/>
      <c r="C9141" s="66">
        <v>9273</v>
      </c>
      <c r="D9141" s="2" t="s">
        <v>37</v>
      </c>
      <c r="E9141" s="23" t="s">
        <v>1149</v>
      </c>
      <c r="F9141" s="69" t="s">
        <v>38</v>
      </c>
      <c r="G9141" s="3"/>
      <c r="H9141" s="3"/>
      <c r="I9141" s="10" t="str">
        <f t="shared" si="142"/>
        <v>09273</v>
      </c>
    </row>
    <row r="9142" spans="1:9">
      <c r="A9142" s="66"/>
      <c r="C9142" s="66">
        <v>9273</v>
      </c>
      <c r="D9142" s="2" t="s">
        <v>39</v>
      </c>
      <c r="E9142" s="23" t="s">
        <v>1149</v>
      </c>
      <c r="F9142" s="69" t="s">
        <v>40</v>
      </c>
      <c r="G9142" s="3">
        <v>2</v>
      </c>
      <c r="H9142" s="3"/>
      <c r="I9142" s="10" t="str">
        <f t="shared" si="142"/>
        <v>09273</v>
      </c>
    </row>
    <row r="9143" spans="1:9">
      <c r="A9143" s="66"/>
      <c r="C9143" s="66">
        <v>9273</v>
      </c>
      <c r="D9143" s="2" t="s">
        <v>41</v>
      </c>
      <c r="E9143" s="16" t="s">
        <v>1146</v>
      </c>
      <c r="F9143" s="69" t="s">
        <v>42</v>
      </c>
      <c r="G9143" s="3">
        <v>1</v>
      </c>
      <c r="H9143" s="3"/>
      <c r="I9143" s="10" t="str">
        <f t="shared" si="142"/>
        <v>09273</v>
      </c>
    </row>
    <row r="9144" spans="1:9">
      <c r="A9144" s="66"/>
      <c r="C9144" s="66">
        <v>9273</v>
      </c>
      <c r="D9144" s="2" t="s">
        <v>43</v>
      </c>
      <c r="E9144" s="16" t="s">
        <v>1146</v>
      </c>
      <c r="F9144" s="69" t="s">
        <v>44</v>
      </c>
      <c r="G9144" s="3">
        <v>6</v>
      </c>
      <c r="H9144" s="3">
        <v>877</v>
      </c>
      <c r="I9144" s="10" t="str">
        <f t="shared" si="142"/>
        <v>09273</v>
      </c>
    </row>
    <row r="9145" spans="1:9">
      <c r="A9145" s="66"/>
      <c r="C9145" s="66">
        <v>9273</v>
      </c>
      <c r="D9145" s="2" t="s">
        <v>45</v>
      </c>
      <c r="E9145" s="16" t="s">
        <v>1146</v>
      </c>
      <c r="F9145" s="69" t="s">
        <v>46</v>
      </c>
      <c r="G9145" s="3"/>
      <c r="H9145" s="3"/>
      <c r="I9145" s="10" t="str">
        <f t="shared" si="142"/>
        <v>09273</v>
      </c>
    </row>
    <row r="9146" spans="1:9">
      <c r="A9146" s="66"/>
      <c r="C9146" s="66">
        <v>9273</v>
      </c>
      <c r="D9146" s="2" t="s">
        <v>47</v>
      </c>
      <c r="E9146" s="16" t="s">
        <v>1146</v>
      </c>
      <c r="F9146" s="69" t="s">
        <v>48</v>
      </c>
      <c r="G9146" s="3">
        <v>8</v>
      </c>
      <c r="H9146" s="3">
        <v>1108</v>
      </c>
      <c r="I9146" s="10" t="str">
        <f t="shared" si="142"/>
        <v>09273</v>
      </c>
    </row>
    <row r="9147" spans="1:9">
      <c r="A9147" s="66"/>
      <c r="C9147" s="66">
        <v>9273</v>
      </c>
      <c r="D9147" s="2" t="s">
        <v>49</v>
      </c>
      <c r="E9147" s="14" t="s">
        <v>1144</v>
      </c>
      <c r="F9147" s="69" t="s">
        <v>50</v>
      </c>
      <c r="G9147" s="3">
        <v>9</v>
      </c>
      <c r="H9147" s="3">
        <v>470</v>
      </c>
      <c r="I9147" s="10" t="str">
        <f t="shared" si="142"/>
        <v>09273</v>
      </c>
    </row>
    <row r="9148" spans="1:9">
      <c r="A9148" s="66"/>
      <c r="C9148" s="66">
        <v>9273</v>
      </c>
      <c r="D9148" s="2" t="s">
        <v>51</v>
      </c>
      <c r="E9148" s="15" t="s">
        <v>1145</v>
      </c>
      <c r="F9148" s="69" t="s">
        <v>52</v>
      </c>
      <c r="G9148" s="3"/>
      <c r="H9148" s="3"/>
      <c r="I9148" s="10" t="str">
        <f t="shared" si="142"/>
        <v>09273</v>
      </c>
    </row>
    <row r="9149" spans="1:9">
      <c r="A9149" s="66"/>
      <c r="C9149" s="66">
        <v>9273</v>
      </c>
      <c r="D9149" s="2" t="s">
        <v>53</v>
      </c>
      <c r="E9149" s="15" t="s">
        <v>1145</v>
      </c>
      <c r="F9149" s="69" t="s">
        <v>54</v>
      </c>
      <c r="G9149" s="3">
        <v>10</v>
      </c>
      <c r="H9149" s="3">
        <v>749</v>
      </c>
      <c r="I9149" s="10" t="str">
        <f t="shared" si="142"/>
        <v>09273</v>
      </c>
    </row>
    <row r="9150" spans="1:9">
      <c r="A9150" s="66"/>
      <c r="C9150" s="66">
        <v>9273</v>
      </c>
      <c r="D9150" s="2" t="s">
        <v>55</v>
      </c>
      <c r="E9150" s="21" t="s">
        <v>1152</v>
      </c>
      <c r="F9150" s="69" t="s">
        <v>56</v>
      </c>
      <c r="G9150" s="3">
        <v>4</v>
      </c>
      <c r="H9150" s="3">
        <v>312</v>
      </c>
      <c r="I9150" s="10" t="str">
        <f t="shared" si="142"/>
        <v>09273</v>
      </c>
    </row>
    <row r="9151" spans="1:9">
      <c r="A9151" s="66"/>
      <c r="C9151" s="66">
        <v>9273</v>
      </c>
      <c r="D9151" s="2" t="s">
        <v>57</v>
      </c>
      <c r="E9151" s="21" t="s">
        <v>1152</v>
      </c>
      <c r="F9151" s="69" t="s">
        <v>58</v>
      </c>
      <c r="G9151" s="3">
        <v>2</v>
      </c>
      <c r="H9151" s="3"/>
      <c r="I9151" s="10" t="str">
        <f t="shared" si="142"/>
        <v>09273</v>
      </c>
    </row>
    <row r="9152" spans="1:9">
      <c r="A9152" s="66"/>
      <c r="C9152" s="66">
        <v>9273</v>
      </c>
      <c r="D9152" s="2" t="s">
        <v>59</v>
      </c>
      <c r="E9152" s="21" t="s">
        <v>1152</v>
      </c>
      <c r="F9152" s="69" t="s">
        <v>60</v>
      </c>
      <c r="G9152" s="3">
        <v>5</v>
      </c>
      <c r="H9152" s="3">
        <v>3019</v>
      </c>
      <c r="I9152" s="10" t="str">
        <f t="shared" si="142"/>
        <v>09273</v>
      </c>
    </row>
    <row r="9153" spans="1:9">
      <c r="A9153" s="66"/>
      <c r="C9153" s="66">
        <v>9273</v>
      </c>
      <c r="D9153" s="2" t="s">
        <v>61</v>
      </c>
      <c r="E9153" s="20" t="s">
        <v>1151</v>
      </c>
      <c r="F9153" s="69" t="s">
        <v>62</v>
      </c>
      <c r="G9153" s="3">
        <v>3</v>
      </c>
      <c r="H9153" s="3"/>
      <c r="I9153" s="10" t="str">
        <f t="shared" si="142"/>
        <v>09273</v>
      </c>
    </row>
    <row r="9154" spans="1:9">
      <c r="A9154" s="66"/>
      <c r="C9154" s="66">
        <v>9273</v>
      </c>
      <c r="D9154" s="2" t="s">
        <v>63</v>
      </c>
      <c r="E9154" s="20" t="s">
        <v>1151</v>
      </c>
      <c r="F9154" s="69" t="s">
        <v>64</v>
      </c>
      <c r="G9154" s="3"/>
      <c r="H9154" s="3"/>
      <c r="I9154" s="10" t="str">
        <f t="shared" si="142"/>
        <v>09273</v>
      </c>
    </row>
    <row r="9155" spans="1:9">
      <c r="A9155" s="66"/>
      <c r="C9155" s="66">
        <v>9273</v>
      </c>
      <c r="D9155" s="2" t="s">
        <v>65</v>
      </c>
      <c r="E9155" s="19" t="s">
        <v>1150</v>
      </c>
      <c r="F9155" s="69" t="s">
        <v>66</v>
      </c>
      <c r="G9155" s="3"/>
      <c r="H9155" s="3"/>
      <c r="I9155" s="10" t="str">
        <f t="shared" si="142"/>
        <v>09273</v>
      </c>
    </row>
    <row r="9156" spans="1:9">
      <c r="A9156" s="66"/>
      <c r="C9156" s="66">
        <v>9273</v>
      </c>
      <c r="D9156" s="2" t="s">
        <v>67</v>
      </c>
      <c r="E9156" s="22" t="s">
        <v>1153</v>
      </c>
      <c r="F9156" s="69" t="s">
        <v>68</v>
      </c>
      <c r="G9156" s="3">
        <v>3</v>
      </c>
      <c r="H9156" s="3">
        <v>219</v>
      </c>
      <c r="I9156" s="10" t="str">
        <f t="shared" si="142"/>
        <v>09273</v>
      </c>
    </row>
    <row r="9157" spans="1:9">
      <c r="A9157" s="66"/>
      <c r="C9157" s="66">
        <v>9273</v>
      </c>
      <c r="D9157" s="2" t="s">
        <v>69</v>
      </c>
      <c r="E9157" s="21" t="s">
        <v>1152</v>
      </c>
      <c r="F9157" s="69" t="s">
        <v>70</v>
      </c>
      <c r="G9157" s="3">
        <v>1</v>
      </c>
      <c r="H9157" s="3"/>
      <c r="I9157" s="10" t="str">
        <f t="shared" si="142"/>
        <v>09273</v>
      </c>
    </row>
    <row r="9158" spans="1:9">
      <c r="A9158" s="66"/>
      <c r="C9158" s="66">
        <v>9273</v>
      </c>
      <c r="E9158" s="71"/>
      <c r="F9158" s="69" t="s">
        <v>71</v>
      </c>
      <c r="G9158" s="3">
        <v>76</v>
      </c>
      <c r="H9158" s="3">
        <v>11848</v>
      </c>
      <c r="I9158" s="10" t="str">
        <f t="shared" si="142"/>
        <v>09273</v>
      </c>
    </row>
    <row r="9159" spans="1:9">
      <c r="A9159" s="65" t="s">
        <v>641</v>
      </c>
      <c r="B9159" s="2" t="s">
        <v>642</v>
      </c>
      <c r="C9159" s="65">
        <v>9274</v>
      </c>
      <c r="D9159" s="2" t="s">
        <v>9</v>
      </c>
      <c r="E9159" s="14" t="s">
        <v>1144</v>
      </c>
      <c r="F9159" s="69" t="s">
        <v>10</v>
      </c>
      <c r="G9159" s="3">
        <v>2</v>
      </c>
      <c r="H9159" s="3"/>
      <c r="I9159" s="10" t="str">
        <f t="shared" si="142"/>
        <v>09274</v>
      </c>
    </row>
    <row r="9160" spans="1:9">
      <c r="A9160" s="66"/>
      <c r="C9160" s="66">
        <v>9274</v>
      </c>
      <c r="D9160" s="2" t="s">
        <v>11</v>
      </c>
      <c r="E9160" s="14" t="s">
        <v>1144</v>
      </c>
      <c r="F9160" s="69" t="s">
        <v>12</v>
      </c>
      <c r="G9160" s="3"/>
      <c r="H9160" s="3"/>
      <c r="I9160" s="10" t="str">
        <f t="shared" si="142"/>
        <v>09274</v>
      </c>
    </row>
    <row r="9161" spans="1:9">
      <c r="A9161" s="66"/>
      <c r="C9161" s="66">
        <v>9274</v>
      </c>
      <c r="D9161" s="2" t="s">
        <v>13</v>
      </c>
      <c r="E9161" s="14" t="s">
        <v>1144</v>
      </c>
      <c r="F9161" s="69" t="s">
        <v>14</v>
      </c>
      <c r="G9161" s="3"/>
      <c r="H9161" s="3"/>
      <c r="I9161" s="10" t="str">
        <f t="shared" ref="I9161:I9224" si="143">IF(A9161="",I9160,A9161)</f>
        <v>09274</v>
      </c>
    </row>
    <row r="9162" spans="1:9">
      <c r="A9162" s="66"/>
      <c r="C9162" s="66">
        <v>9274</v>
      </c>
      <c r="D9162" s="2" t="s">
        <v>15</v>
      </c>
      <c r="E9162" s="15" t="s">
        <v>1145</v>
      </c>
      <c r="F9162" s="69" t="s">
        <v>16</v>
      </c>
      <c r="G9162" s="3"/>
      <c r="H9162" s="3"/>
      <c r="I9162" s="10" t="str">
        <f t="shared" si="143"/>
        <v>09274</v>
      </c>
    </row>
    <row r="9163" spans="1:9">
      <c r="A9163" s="66"/>
      <c r="C9163" s="66">
        <v>9274</v>
      </c>
      <c r="D9163" s="2" t="s">
        <v>17</v>
      </c>
      <c r="E9163" s="14" t="s">
        <v>1144</v>
      </c>
      <c r="F9163" s="69" t="s">
        <v>18</v>
      </c>
      <c r="G9163" s="3">
        <v>2</v>
      </c>
      <c r="H9163" s="3"/>
      <c r="I9163" s="10" t="str">
        <f t="shared" si="143"/>
        <v>09274</v>
      </c>
    </row>
    <row r="9164" spans="1:9">
      <c r="A9164" s="66"/>
      <c r="C9164" s="66">
        <v>9274</v>
      </c>
      <c r="D9164" s="2" t="s">
        <v>19</v>
      </c>
      <c r="E9164" s="14" t="s">
        <v>1144</v>
      </c>
      <c r="F9164" s="69" t="s">
        <v>20</v>
      </c>
      <c r="G9164" s="3"/>
      <c r="H9164" s="3"/>
      <c r="I9164" s="10" t="str">
        <f t="shared" si="143"/>
        <v>09274</v>
      </c>
    </row>
    <row r="9165" spans="1:9">
      <c r="A9165" s="66"/>
      <c r="C9165" s="66">
        <v>9274</v>
      </c>
      <c r="D9165" s="2" t="s">
        <v>21</v>
      </c>
      <c r="E9165" s="4"/>
      <c r="F9165" s="69" t="s">
        <v>22</v>
      </c>
      <c r="G9165" s="3">
        <v>110</v>
      </c>
      <c r="H9165" s="3"/>
      <c r="I9165" s="10" t="str">
        <f t="shared" si="143"/>
        <v>09274</v>
      </c>
    </row>
    <row r="9166" spans="1:9">
      <c r="A9166" s="66"/>
      <c r="C9166" s="66">
        <v>9274</v>
      </c>
      <c r="D9166" s="2" t="s">
        <v>23</v>
      </c>
      <c r="E9166" s="17" t="s">
        <v>1147</v>
      </c>
      <c r="F9166" s="69" t="s">
        <v>24</v>
      </c>
      <c r="G9166" s="3">
        <v>15</v>
      </c>
      <c r="H9166" s="3">
        <v>1233</v>
      </c>
      <c r="I9166" s="10" t="str">
        <f t="shared" si="143"/>
        <v>09274</v>
      </c>
    </row>
    <row r="9167" spans="1:9">
      <c r="A9167" s="66"/>
      <c r="C9167" s="66">
        <v>9274</v>
      </c>
      <c r="D9167" s="2" t="s">
        <v>25</v>
      </c>
      <c r="E9167" s="17" t="s">
        <v>1147</v>
      </c>
      <c r="F9167" s="69" t="s">
        <v>26</v>
      </c>
      <c r="G9167" s="3">
        <v>3</v>
      </c>
      <c r="H9167" s="3">
        <v>224</v>
      </c>
      <c r="I9167" s="10" t="str">
        <f t="shared" si="143"/>
        <v>09274</v>
      </c>
    </row>
    <row r="9168" spans="1:9">
      <c r="A9168" s="66"/>
      <c r="C9168" s="66">
        <v>9274</v>
      </c>
      <c r="D9168" s="2" t="s">
        <v>27</v>
      </c>
      <c r="E9168" s="17" t="s">
        <v>1147</v>
      </c>
      <c r="F9168" s="69" t="s">
        <v>28</v>
      </c>
      <c r="G9168" s="3">
        <v>1</v>
      </c>
      <c r="H9168" s="3"/>
      <c r="I9168" s="10" t="str">
        <f t="shared" si="143"/>
        <v>09274</v>
      </c>
    </row>
    <row r="9169" spans="1:9">
      <c r="A9169" s="66"/>
      <c r="C9169" s="66">
        <v>9274</v>
      </c>
      <c r="D9169" s="2" t="s">
        <v>29</v>
      </c>
      <c r="E9169" s="18" t="s">
        <v>1148</v>
      </c>
      <c r="F9169" s="69" t="s">
        <v>30</v>
      </c>
      <c r="G9169" s="3">
        <v>1</v>
      </c>
      <c r="H9169" s="3"/>
      <c r="I9169" s="10" t="str">
        <f t="shared" si="143"/>
        <v>09274</v>
      </c>
    </row>
    <row r="9170" spans="1:9">
      <c r="A9170" s="66"/>
      <c r="C9170" s="66">
        <v>9274</v>
      </c>
      <c r="D9170" s="2" t="s">
        <v>31</v>
      </c>
      <c r="E9170" s="18" t="s">
        <v>1148</v>
      </c>
      <c r="F9170" s="69" t="s">
        <v>32</v>
      </c>
      <c r="G9170" s="3"/>
      <c r="H9170" s="3"/>
      <c r="I9170" s="10" t="str">
        <f t="shared" si="143"/>
        <v>09274</v>
      </c>
    </row>
    <row r="9171" spans="1:9">
      <c r="A9171" s="66"/>
      <c r="C9171" s="66">
        <v>9274</v>
      </c>
      <c r="D9171" s="2" t="s">
        <v>33</v>
      </c>
      <c r="E9171" s="18" t="s">
        <v>1148</v>
      </c>
      <c r="F9171" s="69" t="s">
        <v>34</v>
      </c>
      <c r="G9171" s="3"/>
      <c r="H9171" s="3"/>
      <c r="I9171" s="10" t="str">
        <f t="shared" si="143"/>
        <v>09274</v>
      </c>
    </row>
    <row r="9172" spans="1:9">
      <c r="A9172" s="66"/>
      <c r="C9172" s="66">
        <v>9274</v>
      </c>
      <c r="D9172" s="2" t="s">
        <v>35</v>
      </c>
      <c r="E9172" s="19" t="s">
        <v>1150</v>
      </c>
      <c r="F9172" s="69" t="s">
        <v>36</v>
      </c>
      <c r="G9172" s="3">
        <v>6</v>
      </c>
      <c r="H9172" s="3">
        <v>243</v>
      </c>
      <c r="I9172" s="10" t="str">
        <f t="shared" si="143"/>
        <v>09274</v>
      </c>
    </row>
    <row r="9173" spans="1:9">
      <c r="A9173" s="66"/>
      <c r="C9173" s="66">
        <v>9274</v>
      </c>
      <c r="D9173" s="2" t="s">
        <v>37</v>
      </c>
      <c r="E9173" s="23" t="s">
        <v>1149</v>
      </c>
      <c r="F9173" s="69" t="s">
        <v>38</v>
      </c>
      <c r="G9173" s="3">
        <v>1</v>
      </c>
      <c r="H9173" s="3"/>
      <c r="I9173" s="10" t="str">
        <f t="shared" si="143"/>
        <v>09274</v>
      </c>
    </row>
    <row r="9174" spans="1:9">
      <c r="A9174" s="66"/>
      <c r="C9174" s="66">
        <v>9274</v>
      </c>
      <c r="D9174" s="2" t="s">
        <v>39</v>
      </c>
      <c r="E9174" s="23" t="s">
        <v>1149</v>
      </c>
      <c r="F9174" s="69" t="s">
        <v>40</v>
      </c>
      <c r="G9174" s="3">
        <v>6</v>
      </c>
      <c r="H9174" s="3">
        <v>402</v>
      </c>
      <c r="I9174" s="10" t="str">
        <f t="shared" si="143"/>
        <v>09274</v>
      </c>
    </row>
    <row r="9175" spans="1:9">
      <c r="A9175" s="66"/>
      <c r="C9175" s="66">
        <v>9274</v>
      </c>
      <c r="D9175" s="2" t="s">
        <v>41</v>
      </c>
      <c r="E9175" s="16" t="s">
        <v>1146</v>
      </c>
      <c r="F9175" s="69" t="s">
        <v>42</v>
      </c>
      <c r="G9175" s="3"/>
      <c r="H9175" s="3"/>
      <c r="I9175" s="10" t="str">
        <f t="shared" si="143"/>
        <v>09274</v>
      </c>
    </row>
    <row r="9176" spans="1:9">
      <c r="A9176" s="66"/>
      <c r="C9176" s="66">
        <v>9274</v>
      </c>
      <c r="D9176" s="2" t="s">
        <v>43</v>
      </c>
      <c r="E9176" s="16" t="s">
        <v>1146</v>
      </c>
      <c r="F9176" s="69" t="s">
        <v>44</v>
      </c>
      <c r="G9176" s="3">
        <v>3</v>
      </c>
      <c r="H9176" s="3">
        <v>669</v>
      </c>
      <c r="I9176" s="10" t="str">
        <f t="shared" si="143"/>
        <v>09274</v>
      </c>
    </row>
    <row r="9177" spans="1:9">
      <c r="A9177" s="66"/>
      <c r="C9177" s="66">
        <v>9274</v>
      </c>
      <c r="D9177" s="2" t="s">
        <v>45</v>
      </c>
      <c r="E9177" s="16" t="s">
        <v>1146</v>
      </c>
      <c r="F9177" s="69" t="s">
        <v>46</v>
      </c>
      <c r="G9177" s="3"/>
      <c r="H9177" s="3"/>
      <c r="I9177" s="10" t="str">
        <f t="shared" si="143"/>
        <v>09274</v>
      </c>
    </row>
    <row r="9178" spans="1:9">
      <c r="A9178" s="66"/>
      <c r="C9178" s="66">
        <v>9274</v>
      </c>
      <c r="D9178" s="2" t="s">
        <v>47</v>
      </c>
      <c r="E9178" s="16" t="s">
        <v>1146</v>
      </c>
      <c r="F9178" s="69" t="s">
        <v>48</v>
      </c>
      <c r="G9178" s="3">
        <v>3</v>
      </c>
      <c r="H9178" s="3"/>
      <c r="I9178" s="10" t="str">
        <f t="shared" si="143"/>
        <v>09274</v>
      </c>
    </row>
    <row r="9179" spans="1:9">
      <c r="A9179" s="66"/>
      <c r="C9179" s="66">
        <v>9274</v>
      </c>
      <c r="D9179" s="2" t="s">
        <v>49</v>
      </c>
      <c r="E9179" s="14" t="s">
        <v>1144</v>
      </c>
      <c r="F9179" s="69" t="s">
        <v>50</v>
      </c>
      <c r="G9179" s="3">
        <v>9</v>
      </c>
      <c r="H9179" s="3">
        <v>844</v>
      </c>
      <c r="I9179" s="10" t="str">
        <f t="shared" si="143"/>
        <v>09274</v>
      </c>
    </row>
    <row r="9180" spans="1:9">
      <c r="A9180" s="66"/>
      <c r="C9180" s="66">
        <v>9274</v>
      </c>
      <c r="D9180" s="2" t="s">
        <v>51</v>
      </c>
      <c r="E9180" s="15" t="s">
        <v>1145</v>
      </c>
      <c r="F9180" s="69" t="s">
        <v>52</v>
      </c>
      <c r="G9180" s="3">
        <v>1</v>
      </c>
      <c r="H9180" s="3"/>
      <c r="I9180" s="10" t="str">
        <f t="shared" si="143"/>
        <v>09274</v>
      </c>
    </row>
    <row r="9181" spans="1:9">
      <c r="A9181" s="66"/>
      <c r="C9181" s="66">
        <v>9274</v>
      </c>
      <c r="D9181" s="2" t="s">
        <v>53</v>
      </c>
      <c r="E9181" s="15" t="s">
        <v>1145</v>
      </c>
      <c r="F9181" s="69" t="s">
        <v>54</v>
      </c>
      <c r="G9181" s="3">
        <v>20</v>
      </c>
      <c r="H9181" s="3">
        <v>2210</v>
      </c>
      <c r="I9181" s="10" t="str">
        <f t="shared" si="143"/>
        <v>09274</v>
      </c>
    </row>
    <row r="9182" spans="1:9">
      <c r="A9182" s="66"/>
      <c r="C9182" s="66">
        <v>9274</v>
      </c>
      <c r="D9182" s="2" t="s">
        <v>55</v>
      </c>
      <c r="E9182" s="21" t="s">
        <v>1152</v>
      </c>
      <c r="F9182" s="69" t="s">
        <v>56</v>
      </c>
      <c r="G9182" s="3">
        <v>2</v>
      </c>
      <c r="H9182" s="3"/>
      <c r="I9182" s="10" t="str">
        <f t="shared" si="143"/>
        <v>09274</v>
      </c>
    </row>
    <row r="9183" spans="1:9">
      <c r="A9183" s="66"/>
      <c r="C9183" s="66">
        <v>9274</v>
      </c>
      <c r="D9183" s="2" t="s">
        <v>57</v>
      </c>
      <c r="E9183" s="21" t="s">
        <v>1152</v>
      </c>
      <c r="F9183" s="69" t="s">
        <v>58</v>
      </c>
      <c r="G9183" s="3">
        <v>5</v>
      </c>
      <c r="H9183" s="3">
        <v>526</v>
      </c>
      <c r="I9183" s="10" t="str">
        <f t="shared" si="143"/>
        <v>09274</v>
      </c>
    </row>
    <row r="9184" spans="1:9">
      <c r="A9184" s="66"/>
      <c r="C9184" s="66">
        <v>9274</v>
      </c>
      <c r="D9184" s="2" t="s">
        <v>59</v>
      </c>
      <c r="E9184" s="21" t="s">
        <v>1152</v>
      </c>
      <c r="F9184" s="69" t="s">
        <v>60</v>
      </c>
      <c r="G9184" s="3">
        <v>17</v>
      </c>
      <c r="H9184" s="3">
        <v>1806</v>
      </c>
      <c r="I9184" s="10" t="str">
        <f t="shared" si="143"/>
        <v>09274</v>
      </c>
    </row>
    <row r="9185" spans="1:9">
      <c r="A9185" s="66"/>
      <c r="C9185" s="66">
        <v>9274</v>
      </c>
      <c r="D9185" s="2" t="s">
        <v>61</v>
      </c>
      <c r="E9185" s="20" t="s">
        <v>1151</v>
      </c>
      <c r="F9185" s="69" t="s">
        <v>62</v>
      </c>
      <c r="G9185" s="3">
        <v>8</v>
      </c>
      <c r="H9185" s="3">
        <v>1476</v>
      </c>
      <c r="I9185" s="10" t="str">
        <f t="shared" si="143"/>
        <v>09274</v>
      </c>
    </row>
    <row r="9186" spans="1:9">
      <c r="A9186" s="66"/>
      <c r="C9186" s="66">
        <v>9274</v>
      </c>
      <c r="D9186" s="2" t="s">
        <v>63</v>
      </c>
      <c r="E9186" s="20" t="s">
        <v>1151</v>
      </c>
      <c r="F9186" s="69" t="s">
        <v>64</v>
      </c>
      <c r="G9186" s="3"/>
      <c r="H9186" s="3"/>
      <c r="I9186" s="10" t="str">
        <f t="shared" si="143"/>
        <v>09274</v>
      </c>
    </row>
    <row r="9187" spans="1:9">
      <c r="A9187" s="66"/>
      <c r="C9187" s="66">
        <v>9274</v>
      </c>
      <c r="D9187" s="2" t="s">
        <v>65</v>
      </c>
      <c r="E9187" s="19" t="s">
        <v>1150</v>
      </c>
      <c r="F9187" s="69" t="s">
        <v>66</v>
      </c>
      <c r="G9187" s="3">
        <v>4</v>
      </c>
      <c r="H9187" s="3">
        <v>554</v>
      </c>
      <c r="I9187" s="10" t="str">
        <f t="shared" si="143"/>
        <v>09274</v>
      </c>
    </row>
    <row r="9188" spans="1:9">
      <c r="A9188" s="66"/>
      <c r="C9188" s="66">
        <v>9274</v>
      </c>
      <c r="D9188" s="2" t="s">
        <v>67</v>
      </c>
      <c r="E9188" s="22" t="s">
        <v>1153</v>
      </c>
      <c r="F9188" s="69" t="s">
        <v>68</v>
      </c>
      <c r="G9188" s="3">
        <v>1</v>
      </c>
      <c r="H9188" s="3"/>
      <c r="I9188" s="10" t="str">
        <f t="shared" si="143"/>
        <v>09274</v>
      </c>
    </row>
    <row r="9189" spans="1:9">
      <c r="A9189" s="66"/>
      <c r="C9189" s="66">
        <v>9274</v>
      </c>
      <c r="D9189" s="2" t="s">
        <v>69</v>
      </c>
      <c r="E9189" s="21" t="s">
        <v>1152</v>
      </c>
      <c r="F9189" s="69" t="s">
        <v>70</v>
      </c>
      <c r="G9189" s="3">
        <v>4</v>
      </c>
      <c r="H9189" s="3">
        <v>332</v>
      </c>
      <c r="I9189" s="10" t="str">
        <f t="shared" si="143"/>
        <v>09274</v>
      </c>
    </row>
    <row r="9190" spans="1:9">
      <c r="A9190" s="66"/>
      <c r="C9190" s="66">
        <v>9274</v>
      </c>
      <c r="E9190" s="71"/>
      <c r="F9190" s="69" t="s">
        <v>71</v>
      </c>
      <c r="G9190" s="3">
        <v>112</v>
      </c>
      <c r="H9190" s="3">
        <v>13560</v>
      </c>
      <c r="I9190" s="10" t="str">
        <f t="shared" si="143"/>
        <v>09274</v>
      </c>
    </row>
    <row r="9191" spans="1:9">
      <c r="A9191" s="65" t="s">
        <v>643</v>
      </c>
      <c r="B9191" s="2" t="s">
        <v>644</v>
      </c>
      <c r="C9191" s="65">
        <v>9275</v>
      </c>
      <c r="D9191" s="2" t="s">
        <v>9</v>
      </c>
      <c r="E9191" s="14" t="s">
        <v>1144</v>
      </c>
      <c r="F9191" s="69" t="s">
        <v>10</v>
      </c>
      <c r="G9191" s="3">
        <v>13</v>
      </c>
      <c r="H9191" s="3">
        <v>267</v>
      </c>
      <c r="I9191" s="10" t="str">
        <f t="shared" si="143"/>
        <v>09275</v>
      </c>
    </row>
    <row r="9192" spans="1:9">
      <c r="A9192" s="66"/>
      <c r="C9192" s="66">
        <v>9275</v>
      </c>
      <c r="D9192" s="2" t="s">
        <v>11</v>
      </c>
      <c r="E9192" s="14" t="s">
        <v>1144</v>
      </c>
      <c r="F9192" s="69" t="s">
        <v>12</v>
      </c>
      <c r="G9192" s="3"/>
      <c r="H9192" s="3"/>
      <c r="I9192" s="10" t="str">
        <f t="shared" si="143"/>
        <v>09275</v>
      </c>
    </row>
    <row r="9193" spans="1:9">
      <c r="A9193" s="66"/>
      <c r="C9193" s="66">
        <v>9275</v>
      </c>
      <c r="D9193" s="2" t="s">
        <v>13</v>
      </c>
      <c r="E9193" s="14" t="s">
        <v>1144</v>
      </c>
      <c r="F9193" s="69" t="s">
        <v>14</v>
      </c>
      <c r="G9193" s="3"/>
      <c r="H9193" s="3"/>
      <c r="I9193" s="10" t="str">
        <f t="shared" si="143"/>
        <v>09275</v>
      </c>
    </row>
    <row r="9194" spans="1:9">
      <c r="A9194" s="66"/>
      <c r="C9194" s="66">
        <v>9275</v>
      </c>
      <c r="D9194" s="2" t="s">
        <v>15</v>
      </c>
      <c r="E9194" s="15" t="s">
        <v>1145</v>
      </c>
      <c r="F9194" s="69" t="s">
        <v>16</v>
      </c>
      <c r="G9194" s="3"/>
      <c r="H9194" s="3"/>
      <c r="I9194" s="10" t="str">
        <f t="shared" si="143"/>
        <v>09275</v>
      </c>
    </row>
    <row r="9195" spans="1:9">
      <c r="A9195" s="66"/>
      <c r="C9195" s="66">
        <v>9275</v>
      </c>
      <c r="D9195" s="2" t="s">
        <v>17</v>
      </c>
      <c r="E9195" s="14" t="s">
        <v>1144</v>
      </c>
      <c r="F9195" s="69" t="s">
        <v>18</v>
      </c>
      <c r="G9195" s="3">
        <v>13</v>
      </c>
      <c r="H9195" s="3">
        <v>267</v>
      </c>
      <c r="I9195" s="10" t="str">
        <f t="shared" si="143"/>
        <v>09275</v>
      </c>
    </row>
    <row r="9196" spans="1:9">
      <c r="A9196" s="66"/>
      <c r="C9196" s="66">
        <v>9275</v>
      </c>
      <c r="D9196" s="2" t="s">
        <v>19</v>
      </c>
      <c r="E9196" s="14" t="s">
        <v>1144</v>
      </c>
      <c r="F9196" s="69" t="s">
        <v>20</v>
      </c>
      <c r="G9196" s="3"/>
      <c r="H9196" s="3"/>
      <c r="I9196" s="10" t="str">
        <f t="shared" si="143"/>
        <v>09275</v>
      </c>
    </row>
    <row r="9197" spans="1:9">
      <c r="A9197" s="66"/>
      <c r="C9197" s="66">
        <v>9275</v>
      </c>
      <c r="D9197" s="2" t="s">
        <v>21</v>
      </c>
      <c r="E9197" s="4"/>
      <c r="F9197" s="69" t="s">
        <v>22</v>
      </c>
      <c r="G9197" s="3">
        <v>160</v>
      </c>
      <c r="H9197" s="3">
        <v>18844</v>
      </c>
      <c r="I9197" s="10" t="str">
        <f t="shared" si="143"/>
        <v>09275</v>
      </c>
    </row>
    <row r="9198" spans="1:9">
      <c r="A9198" s="66"/>
      <c r="C9198" s="66">
        <v>9275</v>
      </c>
      <c r="D9198" s="2" t="s">
        <v>23</v>
      </c>
      <c r="E9198" s="17" t="s">
        <v>1147</v>
      </c>
      <c r="F9198" s="69" t="s">
        <v>24</v>
      </c>
      <c r="G9198" s="3">
        <v>24</v>
      </c>
      <c r="H9198" s="3">
        <v>2213</v>
      </c>
      <c r="I9198" s="10" t="str">
        <f t="shared" si="143"/>
        <v>09275</v>
      </c>
    </row>
    <row r="9199" spans="1:9">
      <c r="A9199" s="66"/>
      <c r="C9199" s="66">
        <v>9275</v>
      </c>
      <c r="D9199" s="2" t="s">
        <v>25</v>
      </c>
      <c r="E9199" s="17" t="s">
        <v>1147</v>
      </c>
      <c r="F9199" s="69" t="s">
        <v>26</v>
      </c>
      <c r="G9199" s="3">
        <v>5</v>
      </c>
      <c r="H9199" s="3">
        <v>407</v>
      </c>
      <c r="I9199" s="10" t="str">
        <f t="shared" si="143"/>
        <v>09275</v>
      </c>
    </row>
    <row r="9200" spans="1:9">
      <c r="A9200" s="66"/>
      <c r="C9200" s="66">
        <v>9275</v>
      </c>
      <c r="D9200" s="2" t="s">
        <v>27</v>
      </c>
      <c r="E9200" s="17" t="s">
        <v>1147</v>
      </c>
      <c r="F9200" s="69" t="s">
        <v>28</v>
      </c>
      <c r="G9200" s="3"/>
      <c r="H9200" s="3"/>
      <c r="I9200" s="10" t="str">
        <f t="shared" si="143"/>
        <v>09275</v>
      </c>
    </row>
    <row r="9201" spans="1:9">
      <c r="A9201" s="66"/>
      <c r="C9201" s="66">
        <v>9275</v>
      </c>
      <c r="D9201" s="2" t="s">
        <v>29</v>
      </c>
      <c r="E9201" s="18" t="s">
        <v>1148</v>
      </c>
      <c r="F9201" s="69" t="s">
        <v>30</v>
      </c>
      <c r="G9201" s="3"/>
      <c r="H9201" s="3"/>
      <c r="I9201" s="10" t="str">
        <f t="shared" si="143"/>
        <v>09275</v>
      </c>
    </row>
    <row r="9202" spans="1:9">
      <c r="A9202" s="66"/>
      <c r="C9202" s="66">
        <v>9275</v>
      </c>
      <c r="D9202" s="2" t="s">
        <v>31</v>
      </c>
      <c r="E9202" s="18" t="s">
        <v>1148</v>
      </c>
      <c r="F9202" s="69" t="s">
        <v>32</v>
      </c>
      <c r="G9202" s="3">
        <v>4</v>
      </c>
      <c r="H9202" s="3"/>
      <c r="I9202" s="10" t="str">
        <f t="shared" si="143"/>
        <v>09275</v>
      </c>
    </row>
    <row r="9203" spans="1:9">
      <c r="A9203" s="66"/>
      <c r="C9203" s="66">
        <v>9275</v>
      </c>
      <c r="D9203" s="2" t="s">
        <v>33</v>
      </c>
      <c r="E9203" s="18" t="s">
        <v>1148</v>
      </c>
      <c r="F9203" s="69" t="s">
        <v>34</v>
      </c>
      <c r="G9203" s="3"/>
      <c r="H9203" s="3"/>
      <c r="I9203" s="10" t="str">
        <f t="shared" si="143"/>
        <v>09275</v>
      </c>
    </row>
    <row r="9204" spans="1:9">
      <c r="A9204" s="66"/>
      <c r="C9204" s="66">
        <v>9275</v>
      </c>
      <c r="D9204" s="2" t="s">
        <v>35</v>
      </c>
      <c r="E9204" s="19" t="s">
        <v>1150</v>
      </c>
      <c r="F9204" s="69" t="s">
        <v>36</v>
      </c>
      <c r="G9204" s="3">
        <v>6</v>
      </c>
      <c r="H9204" s="3">
        <v>746</v>
      </c>
      <c r="I9204" s="10" t="str">
        <f t="shared" si="143"/>
        <v>09275</v>
      </c>
    </row>
    <row r="9205" spans="1:9">
      <c r="A9205" s="66"/>
      <c r="C9205" s="66">
        <v>9275</v>
      </c>
      <c r="D9205" s="2" t="s">
        <v>37</v>
      </c>
      <c r="E9205" s="23" t="s">
        <v>1149</v>
      </c>
      <c r="F9205" s="69" t="s">
        <v>38</v>
      </c>
      <c r="G9205" s="3"/>
      <c r="H9205" s="3"/>
      <c r="I9205" s="10" t="str">
        <f t="shared" si="143"/>
        <v>09275</v>
      </c>
    </row>
    <row r="9206" spans="1:9">
      <c r="A9206" s="66"/>
      <c r="C9206" s="66">
        <v>9275</v>
      </c>
      <c r="D9206" s="2" t="s">
        <v>39</v>
      </c>
      <c r="E9206" s="23" t="s">
        <v>1149</v>
      </c>
      <c r="F9206" s="69" t="s">
        <v>40</v>
      </c>
      <c r="G9206" s="3">
        <v>1</v>
      </c>
      <c r="H9206" s="3"/>
      <c r="I9206" s="10" t="str">
        <f t="shared" si="143"/>
        <v>09275</v>
      </c>
    </row>
    <row r="9207" spans="1:9">
      <c r="A9207" s="66"/>
      <c r="C9207" s="66">
        <v>9275</v>
      </c>
      <c r="D9207" s="2" t="s">
        <v>41</v>
      </c>
      <c r="E9207" s="16" t="s">
        <v>1146</v>
      </c>
      <c r="F9207" s="69" t="s">
        <v>42</v>
      </c>
      <c r="G9207" s="3"/>
      <c r="H9207" s="3"/>
      <c r="I9207" s="10" t="str">
        <f t="shared" si="143"/>
        <v>09275</v>
      </c>
    </row>
    <row r="9208" spans="1:9">
      <c r="A9208" s="66"/>
      <c r="C9208" s="66">
        <v>9275</v>
      </c>
      <c r="D9208" s="2" t="s">
        <v>43</v>
      </c>
      <c r="E9208" s="16" t="s">
        <v>1146</v>
      </c>
      <c r="F9208" s="69" t="s">
        <v>44</v>
      </c>
      <c r="G9208" s="3">
        <v>1</v>
      </c>
      <c r="H9208" s="3"/>
      <c r="I9208" s="10" t="str">
        <f t="shared" si="143"/>
        <v>09275</v>
      </c>
    </row>
    <row r="9209" spans="1:9">
      <c r="A9209" s="66"/>
      <c r="C9209" s="66">
        <v>9275</v>
      </c>
      <c r="D9209" s="2" t="s">
        <v>45</v>
      </c>
      <c r="E9209" s="16" t="s">
        <v>1146</v>
      </c>
      <c r="F9209" s="69" t="s">
        <v>46</v>
      </c>
      <c r="G9209" s="3">
        <v>1</v>
      </c>
      <c r="H9209" s="3"/>
      <c r="I9209" s="10" t="str">
        <f t="shared" si="143"/>
        <v>09275</v>
      </c>
    </row>
    <row r="9210" spans="1:9">
      <c r="A9210" s="66"/>
      <c r="C9210" s="66">
        <v>9275</v>
      </c>
      <c r="D9210" s="2" t="s">
        <v>47</v>
      </c>
      <c r="E9210" s="16" t="s">
        <v>1146</v>
      </c>
      <c r="F9210" s="69" t="s">
        <v>48</v>
      </c>
      <c r="G9210" s="3">
        <v>15</v>
      </c>
      <c r="H9210" s="3">
        <v>1655</v>
      </c>
      <c r="I9210" s="10" t="str">
        <f t="shared" si="143"/>
        <v>09275</v>
      </c>
    </row>
    <row r="9211" spans="1:9">
      <c r="A9211" s="66"/>
      <c r="C9211" s="66">
        <v>9275</v>
      </c>
      <c r="D9211" s="2" t="s">
        <v>49</v>
      </c>
      <c r="E9211" s="14" t="s">
        <v>1144</v>
      </c>
      <c r="F9211" s="69" t="s">
        <v>50</v>
      </c>
      <c r="G9211" s="3">
        <v>19</v>
      </c>
      <c r="H9211" s="3">
        <v>910</v>
      </c>
      <c r="I9211" s="10" t="str">
        <f t="shared" si="143"/>
        <v>09275</v>
      </c>
    </row>
    <row r="9212" spans="1:9">
      <c r="A9212" s="66"/>
      <c r="C9212" s="66">
        <v>9275</v>
      </c>
      <c r="D9212" s="2" t="s">
        <v>51</v>
      </c>
      <c r="E9212" s="15" t="s">
        <v>1145</v>
      </c>
      <c r="F9212" s="69" t="s">
        <v>52</v>
      </c>
      <c r="G9212" s="3">
        <v>1</v>
      </c>
      <c r="H9212" s="3"/>
      <c r="I9212" s="10" t="str">
        <f t="shared" si="143"/>
        <v>09275</v>
      </c>
    </row>
    <row r="9213" spans="1:9">
      <c r="A9213" s="66"/>
      <c r="C9213" s="66">
        <v>9275</v>
      </c>
      <c r="D9213" s="2" t="s">
        <v>53</v>
      </c>
      <c r="E9213" s="15" t="s">
        <v>1145</v>
      </c>
      <c r="F9213" s="69" t="s">
        <v>54</v>
      </c>
      <c r="G9213" s="3">
        <v>37</v>
      </c>
      <c r="H9213" s="3">
        <v>4219</v>
      </c>
      <c r="I9213" s="10" t="str">
        <f t="shared" si="143"/>
        <v>09275</v>
      </c>
    </row>
    <row r="9214" spans="1:9">
      <c r="A9214" s="66"/>
      <c r="C9214" s="66">
        <v>9275</v>
      </c>
      <c r="D9214" s="2" t="s">
        <v>55</v>
      </c>
      <c r="E9214" s="21" t="s">
        <v>1152</v>
      </c>
      <c r="F9214" s="69" t="s">
        <v>56</v>
      </c>
      <c r="G9214" s="3">
        <v>3</v>
      </c>
      <c r="H9214" s="3">
        <v>1307</v>
      </c>
      <c r="I9214" s="10" t="str">
        <f t="shared" si="143"/>
        <v>09275</v>
      </c>
    </row>
    <row r="9215" spans="1:9">
      <c r="A9215" s="66"/>
      <c r="C9215" s="66">
        <v>9275</v>
      </c>
      <c r="D9215" s="2" t="s">
        <v>57</v>
      </c>
      <c r="E9215" s="21" t="s">
        <v>1152</v>
      </c>
      <c r="F9215" s="69" t="s">
        <v>58</v>
      </c>
      <c r="G9215" s="3">
        <v>8</v>
      </c>
      <c r="H9215" s="3">
        <v>1497</v>
      </c>
      <c r="I9215" s="10" t="str">
        <f t="shared" si="143"/>
        <v>09275</v>
      </c>
    </row>
    <row r="9216" spans="1:9">
      <c r="A9216" s="66"/>
      <c r="C9216" s="66">
        <v>9275</v>
      </c>
      <c r="D9216" s="2" t="s">
        <v>59</v>
      </c>
      <c r="E9216" s="21" t="s">
        <v>1152</v>
      </c>
      <c r="F9216" s="69" t="s">
        <v>60</v>
      </c>
      <c r="G9216" s="3">
        <v>16</v>
      </c>
      <c r="H9216" s="3">
        <v>2504</v>
      </c>
      <c r="I9216" s="10" t="str">
        <f t="shared" si="143"/>
        <v>09275</v>
      </c>
    </row>
    <row r="9217" spans="1:9">
      <c r="A9217" s="66"/>
      <c r="C9217" s="66">
        <v>9275</v>
      </c>
      <c r="D9217" s="2" t="s">
        <v>61</v>
      </c>
      <c r="E9217" s="20" t="s">
        <v>1151</v>
      </c>
      <c r="F9217" s="69" t="s">
        <v>62</v>
      </c>
      <c r="G9217" s="3">
        <v>9</v>
      </c>
      <c r="H9217" s="3">
        <v>2442</v>
      </c>
      <c r="I9217" s="10" t="str">
        <f t="shared" si="143"/>
        <v>09275</v>
      </c>
    </row>
    <row r="9218" spans="1:9">
      <c r="A9218" s="66"/>
      <c r="C9218" s="66">
        <v>9275</v>
      </c>
      <c r="D9218" s="2" t="s">
        <v>63</v>
      </c>
      <c r="E9218" s="20" t="s">
        <v>1151</v>
      </c>
      <c r="F9218" s="69" t="s">
        <v>64</v>
      </c>
      <c r="G9218" s="3"/>
      <c r="H9218" s="3"/>
      <c r="I9218" s="10" t="str">
        <f t="shared" si="143"/>
        <v>09275</v>
      </c>
    </row>
    <row r="9219" spans="1:9">
      <c r="A9219" s="66"/>
      <c r="C9219" s="66">
        <v>9275</v>
      </c>
      <c r="D9219" s="2" t="s">
        <v>65</v>
      </c>
      <c r="E9219" s="19" t="s">
        <v>1150</v>
      </c>
      <c r="F9219" s="69" t="s">
        <v>66</v>
      </c>
      <c r="G9219" s="3">
        <v>1</v>
      </c>
      <c r="H9219" s="3"/>
      <c r="I9219" s="10" t="str">
        <f t="shared" si="143"/>
        <v>09275</v>
      </c>
    </row>
    <row r="9220" spans="1:9">
      <c r="A9220" s="66"/>
      <c r="C9220" s="66">
        <v>9275</v>
      </c>
      <c r="D9220" s="2" t="s">
        <v>67</v>
      </c>
      <c r="E9220" s="22" t="s">
        <v>1153</v>
      </c>
      <c r="F9220" s="69" t="s">
        <v>68</v>
      </c>
      <c r="G9220" s="3">
        <v>6</v>
      </c>
      <c r="H9220" s="3">
        <v>369</v>
      </c>
      <c r="I9220" s="10" t="str">
        <f t="shared" si="143"/>
        <v>09275</v>
      </c>
    </row>
    <row r="9221" spans="1:9">
      <c r="A9221" s="66"/>
      <c r="C9221" s="66">
        <v>9275</v>
      </c>
      <c r="D9221" s="2" t="s">
        <v>69</v>
      </c>
      <c r="E9221" s="21" t="s">
        <v>1152</v>
      </c>
      <c r="F9221" s="69" t="s">
        <v>70</v>
      </c>
      <c r="G9221" s="3">
        <v>3</v>
      </c>
      <c r="H9221" s="3">
        <v>73</v>
      </c>
      <c r="I9221" s="10" t="str">
        <f t="shared" si="143"/>
        <v>09275</v>
      </c>
    </row>
    <row r="9222" spans="1:9">
      <c r="A9222" s="66"/>
      <c r="C9222" s="66">
        <v>9275</v>
      </c>
      <c r="E9222" s="71"/>
      <c r="F9222" s="69" t="s">
        <v>71</v>
      </c>
      <c r="G9222" s="3">
        <v>173</v>
      </c>
      <c r="H9222" s="3">
        <v>19111</v>
      </c>
      <c r="I9222" s="10" t="str">
        <f t="shared" si="143"/>
        <v>09275</v>
      </c>
    </row>
    <row r="9223" spans="1:9">
      <c r="A9223" s="65" t="s">
        <v>645</v>
      </c>
      <c r="B9223" s="2" t="s">
        <v>646</v>
      </c>
      <c r="C9223" s="65">
        <v>9276</v>
      </c>
      <c r="D9223" s="2" t="s">
        <v>9</v>
      </c>
      <c r="E9223" s="14" t="s">
        <v>1144</v>
      </c>
      <c r="F9223" s="69" t="s">
        <v>10</v>
      </c>
      <c r="G9223" s="3">
        <v>1</v>
      </c>
      <c r="H9223" s="3"/>
      <c r="I9223" s="10" t="str">
        <f t="shared" si="143"/>
        <v>09276</v>
      </c>
    </row>
    <row r="9224" spans="1:9">
      <c r="A9224" s="66"/>
      <c r="C9224" s="66">
        <v>9276</v>
      </c>
      <c r="D9224" s="2" t="s">
        <v>11</v>
      </c>
      <c r="E9224" s="14" t="s">
        <v>1144</v>
      </c>
      <c r="F9224" s="69" t="s">
        <v>12</v>
      </c>
      <c r="G9224" s="3"/>
      <c r="H9224" s="3"/>
      <c r="I9224" s="10" t="str">
        <f t="shared" si="143"/>
        <v>09276</v>
      </c>
    </row>
    <row r="9225" spans="1:9">
      <c r="A9225" s="66"/>
      <c r="C9225" s="66">
        <v>9276</v>
      </c>
      <c r="D9225" s="2" t="s">
        <v>13</v>
      </c>
      <c r="E9225" s="14" t="s">
        <v>1144</v>
      </c>
      <c r="F9225" s="69" t="s">
        <v>14</v>
      </c>
      <c r="G9225" s="3"/>
      <c r="H9225" s="3"/>
      <c r="I9225" s="10" t="str">
        <f t="shared" ref="I9225:I9288" si="144">IF(A9225="",I9224,A9225)</f>
        <v>09276</v>
      </c>
    </row>
    <row r="9226" spans="1:9">
      <c r="A9226" s="66"/>
      <c r="C9226" s="66">
        <v>9276</v>
      </c>
      <c r="D9226" s="2" t="s">
        <v>15</v>
      </c>
      <c r="E9226" s="15" t="s">
        <v>1145</v>
      </c>
      <c r="F9226" s="69" t="s">
        <v>16</v>
      </c>
      <c r="G9226" s="3"/>
      <c r="H9226" s="3"/>
      <c r="I9226" s="10" t="str">
        <f t="shared" si="144"/>
        <v>09276</v>
      </c>
    </row>
    <row r="9227" spans="1:9">
      <c r="A9227" s="66"/>
      <c r="C9227" s="66">
        <v>9276</v>
      </c>
      <c r="D9227" s="2" t="s">
        <v>17</v>
      </c>
      <c r="E9227" s="14" t="s">
        <v>1144</v>
      </c>
      <c r="F9227" s="69" t="s">
        <v>18</v>
      </c>
      <c r="G9227" s="3">
        <v>1</v>
      </c>
      <c r="H9227" s="3"/>
      <c r="I9227" s="10" t="str">
        <f t="shared" si="144"/>
        <v>09276</v>
      </c>
    </row>
    <row r="9228" spans="1:9">
      <c r="A9228" s="66"/>
      <c r="C9228" s="66">
        <v>9276</v>
      </c>
      <c r="D9228" s="2" t="s">
        <v>19</v>
      </c>
      <c r="E9228" s="14" t="s">
        <v>1144</v>
      </c>
      <c r="F9228" s="69" t="s">
        <v>20</v>
      </c>
      <c r="G9228" s="3"/>
      <c r="H9228" s="3"/>
      <c r="I9228" s="10" t="str">
        <f t="shared" si="144"/>
        <v>09276</v>
      </c>
    </row>
    <row r="9229" spans="1:9">
      <c r="A9229" s="66"/>
      <c r="C9229" s="66">
        <v>9276</v>
      </c>
      <c r="D9229" s="2" t="s">
        <v>21</v>
      </c>
      <c r="E9229" s="4"/>
      <c r="F9229" s="69" t="s">
        <v>22</v>
      </c>
      <c r="G9229" s="3">
        <v>46</v>
      </c>
      <c r="H9229" s="3"/>
      <c r="I9229" s="10" t="str">
        <f t="shared" si="144"/>
        <v>09276</v>
      </c>
    </row>
    <row r="9230" spans="1:9">
      <c r="A9230" s="66"/>
      <c r="C9230" s="66">
        <v>9276</v>
      </c>
      <c r="D9230" s="2" t="s">
        <v>23</v>
      </c>
      <c r="E9230" s="17" t="s">
        <v>1147</v>
      </c>
      <c r="F9230" s="69" t="s">
        <v>24</v>
      </c>
      <c r="G9230" s="3">
        <v>4</v>
      </c>
      <c r="H9230" s="3">
        <v>132</v>
      </c>
      <c r="I9230" s="10" t="str">
        <f t="shared" si="144"/>
        <v>09276</v>
      </c>
    </row>
    <row r="9231" spans="1:9">
      <c r="A9231" s="66"/>
      <c r="C9231" s="66">
        <v>9276</v>
      </c>
      <c r="D9231" s="2" t="s">
        <v>25</v>
      </c>
      <c r="E9231" s="17" t="s">
        <v>1147</v>
      </c>
      <c r="F9231" s="69" t="s">
        <v>26</v>
      </c>
      <c r="G9231" s="3">
        <v>2</v>
      </c>
      <c r="H9231" s="3"/>
      <c r="I9231" s="10" t="str">
        <f t="shared" si="144"/>
        <v>09276</v>
      </c>
    </row>
    <row r="9232" spans="1:9">
      <c r="A9232" s="66"/>
      <c r="C9232" s="66">
        <v>9276</v>
      </c>
      <c r="D9232" s="2" t="s">
        <v>27</v>
      </c>
      <c r="E9232" s="17" t="s">
        <v>1147</v>
      </c>
      <c r="F9232" s="69" t="s">
        <v>28</v>
      </c>
      <c r="G9232" s="3"/>
      <c r="H9232" s="3"/>
      <c r="I9232" s="10" t="str">
        <f t="shared" si="144"/>
        <v>09276</v>
      </c>
    </row>
    <row r="9233" spans="1:9">
      <c r="A9233" s="66"/>
      <c r="C9233" s="66">
        <v>9276</v>
      </c>
      <c r="D9233" s="2" t="s">
        <v>29</v>
      </c>
      <c r="E9233" s="18" t="s">
        <v>1148</v>
      </c>
      <c r="F9233" s="69" t="s">
        <v>30</v>
      </c>
      <c r="G9233" s="3"/>
      <c r="H9233" s="3"/>
      <c r="I9233" s="10" t="str">
        <f t="shared" si="144"/>
        <v>09276</v>
      </c>
    </row>
    <row r="9234" spans="1:9">
      <c r="A9234" s="66"/>
      <c r="C9234" s="66">
        <v>9276</v>
      </c>
      <c r="D9234" s="2" t="s">
        <v>31</v>
      </c>
      <c r="E9234" s="18" t="s">
        <v>1148</v>
      </c>
      <c r="F9234" s="69" t="s">
        <v>32</v>
      </c>
      <c r="G9234" s="3"/>
      <c r="H9234" s="3"/>
      <c r="I9234" s="10" t="str">
        <f t="shared" si="144"/>
        <v>09276</v>
      </c>
    </row>
    <row r="9235" spans="1:9">
      <c r="A9235" s="66"/>
      <c r="C9235" s="66">
        <v>9276</v>
      </c>
      <c r="D9235" s="2" t="s">
        <v>33</v>
      </c>
      <c r="E9235" s="18" t="s">
        <v>1148</v>
      </c>
      <c r="F9235" s="69" t="s">
        <v>34</v>
      </c>
      <c r="G9235" s="3"/>
      <c r="H9235" s="3"/>
      <c r="I9235" s="10" t="str">
        <f t="shared" si="144"/>
        <v>09276</v>
      </c>
    </row>
    <row r="9236" spans="1:9">
      <c r="A9236" s="66"/>
      <c r="C9236" s="66">
        <v>9276</v>
      </c>
      <c r="D9236" s="2" t="s">
        <v>35</v>
      </c>
      <c r="E9236" s="19" t="s">
        <v>1150</v>
      </c>
      <c r="F9236" s="69" t="s">
        <v>36</v>
      </c>
      <c r="G9236" s="3">
        <v>3</v>
      </c>
      <c r="H9236" s="3">
        <v>313</v>
      </c>
      <c r="I9236" s="10" t="str">
        <f t="shared" si="144"/>
        <v>09276</v>
      </c>
    </row>
    <row r="9237" spans="1:9">
      <c r="A9237" s="66"/>
      <c r="C9237" s="66">
        <v>9276</v>
      </c>
      <c r="D9237" s="2" t="s">
        <v>37</v>
      </c>
      <c r="E9237" s="23" t="s">
        <v>1149</v>
      </c>
      <c r="F9237" s="69" t="s">
        <v>38</v>
      </c>
      <c r="G9237" s="3">
        <v>2</v>
      </c>
      <c r="H9237" s="3"/>
      <c r="I9237" s="10" t="str">
        <f t="shared" si="144"/>
        <v>09276</v>
      </c>
    </row>
    <row r="9238" spans="1:9">
      <c r="A9238" s="66"/>
      <c r="C9238" s="66">
        <v>9276</v>
      </c>
      <c r="D9238" s="2" t="s">
        <v>39</v>
      </c>
      <c r="E9238" s="23" t="s">
        <v>1149</v>
      </c>
      <c r="F9238" s="69" t="s">
        <v>40</v>
      </c>
      <c r="G9238" s="3"/>
      <c r="H9238" s="3"/>
      <c r="I9238" s="10" t="str">
        <f t="shared" si="144"/>
        <v>09276</v>
      </c>
    </row>
    <row r="9239" spans="1:9">
      <c r="A9239" s="66"/>
      <c r="C9239" s="66">
        <v>9276</v>
      </c>
      <c r="D9239" s="2" t="s">
        <v>41</v>
      </c>
      <c r="E9239" s="16" t="s">
        <v>1146</v>
      </c>
      <c r="F9239" s="69" t="s">
        <v>42</v>
      </c>
      <c r="G9239" s="3"/>
      <c r="H9239" s="3"/>
      <c r="I9239" s="10" t="str">
        <f t="shared" si="144"/>
        <v>09276</v>
      </c>
    </row>
    <row r="9240" spans="1:9">
      <c r="A9240" s="66"/>
      <c r="C9240" s="66">
        <v>9276</v>
      </c>
      <c r="D9240" s="2" t="s">
        <v>43</v>
      </c>
      <c r="E9240" s="16" t="s">
        <v>1146</v>
      </c>
      <c r="F9240" s="69" t="s">
        <v>44</v>
      </c>
      <c r="G9240" s="3"/>
      <c r="H9240" s="3"/>
      <c r="I9240" s="10" t="str">
        <f t="shared" si="144"/>
        <v>09276</v>
      </c>
    </row>
    <row r="9241" spans="1:9">
      <c r="A9241" s="66"/>
      <c r="C9241" s="66">
        <v>9276</v>
      </c>
      <c r="D9241" s="2" t="s">
        <v>45</v>
      </c>
      <c r="E9241" s="16" t="s">
        <v>1146</v>
      </c>
      <c r="F9241" s="69" t="s">
        <v>46</v>
      </c>
      <c r="G9241" s="3"/>
      <c r="H9241" s="3"/>
      <c r="I9241" s="10" t="str">
        <f t="shared" si="144"/>
        <v>09276</v>
      </c>
    </row>
    <row r="9242" spans="1:9">
      <c r="A9242" s="66"/>
      <c r="C9242" s="66">
        <v>9276</v>
      </c>
      <c r="D9242" s="2" t="s">
        <v>47</v>
      </c>
      <c r="E9242" s="16" t="s">
        <v>1146</v>
      </c>
      <c r="F9242" s="69" t="s">
        <v>48</v>
      </c>
      <c r="G9242" s="3">
        <v>7</v>
      </c>
      <c r="H9242" s="3">
        <v>2371</v>
      </c>
      <c r="I9242" s="10" t="str">
        <f t="shared" si="144"/>
        <v>09276</v>
      </c>
    </row>
    <row r="9243" spans="1:9">
      <c r="A9243" s="66"/>
      <c r="C9243" s="66">
        <v>9276</v>
      </c>
      <c r="D9243" s="2" t="s">
        <v>49</v>
      </c>
      <c r="E9243" s="14" t="s">
        <v>1144</v>
      </c>
      <c r="F9243" s="69" t="s">
        <v>50</v>
      </c>
      <c r="G9243" s="3">
        <v>7</v>
      </c>
      <c r="H9243" s="3">
        <v>1056</v>
      </c>
      <c r="I9243" s="10" t="str">
        <f t="shared" si="144"/>
        <v>09276</v>
      </c>
    </row>
    <row r="9244" spans="1:9">
      <c r="A9244" s="66"/>
      <c r="C9244" s="66">
        <v>9276</v>
      </c>
      <c r="D9244" s="2" t="s">
        <v>51</v>
      </c>
      <c r="E9244" s="15" t="s">
        <v>1145</v>
      </c>
      <c r="F9244" s="69" t="s">
        <v>52</v>
      </c>
      <c r="G9244" s="3"/>
      <c r="H9244" s="3"/>
      <c r="I9244" s="10" t="str">
        <f t="shared" si="144"/>
        <v>09276</v>
      </c>
    </row>
    <row r="9245" spans="1:9">
      <c r="A9245" s="66"/>
      <c r="C9245" s="66">
        <v>9276</v>
      </c>
      <c r="D9245" s="2" t="s">
        <v>53</v>
      </c>
      <c r="E9245" s="15" t="s">
        <v>1145</v>
      </c>
      <c r="F9245" s="69" t="s">
        <v>54</v>
      </c>
      <c r="G9245" s="3">
        <v>8</v>
      </c>
      <c r="H9245" s="3">
        <v>1088</v>
      </c>
      <c r="I9245" s="10" t="str">
        <f t="shared" si="144"/>
        <v>09276</v>
      </c>
    </row>
    <row r="9246" spans="1:9">
      <c r="A9246" s="66"/>
      <c r="C9246" s="66">
        <v>9276</v>
      </c>
      <c r="D9246" s="2" t="s">
        <v>55</v>
      </c>
      <c r="E9246" s="21" t="s">
        <v>1152</v>
      </c>
      <c r="F9246" s="69" t="s">
        <v>56</v>
      </c>
      <c r="G9246" s="3">
        <v>3</v>
      </c>
      <c r="H9246" s="3">
        <v>2039</v>
      </c>
      <c r="I9246" s="10" t="str">
        <f t="shared" si="144"/>
        <v>09276</v>
      </c>
    </row>
    <row r="9247" spans="1:9">
      <c r="A9247" s="66"/>
      <c r="C9247" s="66">
        <v>9276</v>
      </c>
      <c r="D9247" s="2" t="s">
        <v>57</v>
      </c>
      <c r="E9247" s="21" t="s">
        <v>1152</v>
      </c>
      <c r="F9247" s="69" t="s">
        <v>58</v>
      </c>
      <c r="G9247" s="3">
        <v>3</v>
      </c>
      <c r="H9247" s="3">
        <v>349</v>
      </c>
      <c r="I9247" s="10" t="str">
        <f t="shared" si="144"/>
        <v>09276</v>
      </c>
    </row>
    <row r="9248" spans="1:9">
      <c r="A9248" s="66"/>
      <c r="C9248" s="66">
        <v>9276</v>
      </c>
      <c r="D9248" s="2" t="s">
        <v>59</v>
      </c>
      <c r="E9248" s="21" t="s">
        <v>1152</v>
      </c>
      <c r="F9248" s="69" t="s">
        <v>60</v>
      </c>
      <c r="G9248" s="3">
        <v>1</v>
      </c>
      <c r="H9248" s="3"/>
      <c r="I9248" s="10" t="str">
        <f t="shared" si="144"/>
        <v>09276</v>
      </c>
    </row>
    <row r="9249" spans="1:9">
      <c r="A9249" s="66"/>
      <c r="C9249" s="66">
        <v>9276</v>
      </c>
      <c r="D9249" s="2" t="s">
        <v>61</v>
      </c>
      <c r="E9249" s="20" t="s">
        <v>1151</v>
      </c>
      <c r="F9249" s="69" t="s">
        <v>62</v>
      </c>
      <c r="G9249" s="3">
        <v>2</v>
      </c>
      <c r="H9249" s="3"/>
      <c r="I9249" s="10" t="str">
        <f t="shared" si="144"/>
        <v>09276</v>
      </c>
    </row>
    <row r="9250" spans="1:9">
      <c r="A9250" s="66"/>
      <c r="C9250" s="66">
        <v>9276</v>
      </c>
      <c r="D9250" s="2" t="s">
        <v>63</v>
      </c>
      <c r="E9250" s="20" t="s">
        <v>1151</v>
      </c>
      <c r="F9250" s="69" t="s">
        <v>64</v>
      </c>
      <c r="G9250" s="3"/>
      <c r="H9250" s="3"/>
      <c r="I9250" s="10" t="str">
        <f t="shared" si="144"/>
        <v>09276</v>
      </c>
    </row>
    <row r="9251" spans="1:9">
      <c r="A9251" s="66"/>
      <c r="C9251" s="66">
        <v>9276</v>
      </c>
      <c r="D9251" s="2" t="s">
        <v>65</v>
      </c>
      <c r="E9251" s="19" t="s">
        <v>1150</v>
      </c>
      <c r="F9251" s="69" t="s">
        <v>66</v>
      </c>
      <c r="G9251" s="3">
        <v>1</v>
      </c>
      <c r="H9251" s="3"/>
      <c r="I9251" s="10" t="str">
        <f t="shared" si="144"/>
        <v>09276</v>
      </c>
    </row>
    <row r="9252" spans="1:9">
      <c r="A9252" s="66"/>
      <c r="C9252" s="66">
        <v>9276</v>
      </c>
      <c r="D9252" s="2" t="s">
        <v>67</v>
      </c>
      <c r="E9252" s="22" t="s">
        <v>1153</v>
      </c>
      <c r="F9252" s="69" t="s">
        <v>68</v>
      </c>
      <c r="G9252" s="3">
        <v>1</v>
      </c>
      <c r="H9252" s="3"/>
      <c r="I9252" s="10" t="str">
        <f t="shared" si="144"/>
        <v>09276</v>
      </c>
    </row>
    <row r="9253" spans="1:9">
      <c r="A9253" s="66"/>
      <c r="C9253" s="66">
        <v>9276</v>
      </c>
      <c r="D9253" s="2" t="s">
        <v>69</v>
      </c>
      <c r="E9253" s="21" t="s">
        <v>1152</v>
      </c>
      <c r="F9253" s="69" t="s">
        <v>70</v>
      </c>
      <c r="G9253" s="3">
        <v>2</v>
      </c>
      <c r="H9253" s="3"/>
      <c r="I9253" s="10" t="str">
        <f t="shared" si="144"/>
        <v>09276</v>
      </c>
    </row>
    <row r="9254" spans="1:9">
      <c r="A9254" s="66"/>
      <c r="C9254" s="66">
        <v>9276</v>
      </c>
      <c r="E9254" s="71"/>
      <c r="F9254" s="69" t="s">
        <v>71</v>
      </c>
      <c r="G9254" s="3">
        <v>47</v>
      </c>
      <c r="H9254" s="3">
        <v>9078</v>
      </c>
      <c r="I9254" s="10" t="str">
        <f t="shared" si="144"/>
        <v>09276</v>
      </c>
    </row>
    <row r="9255" spans="1:9">
      <c r="A9255" s="65" t="s">
        <v>647</v>
      </c>
      <c r="B9255" s="2" t="s">
        <v>648</v>
      </c>
      <c r="C9255" s="65">
        <v>9277</v>
      </c>
      <c r="D9255" s="2" t="s">
        <v>9</v>
      </c>
      <c r="E9255" s="14" t="s">
        <v>1144</v>
      </c>
      <c r="F9255" s="69" t="s">
        <v>10</v>
      </c>
      <c r="G9255" s="3">
        <v>2</v>
      </c>
      <c r="H9255" s="3"/>
      <c r="I9255" s="10" t="str">
        <f t="shared" si="144"/>
        <v>09277</v>
      </c>
    </row>
    <row r="9256" spans="1:9">
      <c r="A9256" s="66"/>
      <c r="C9256" s="66">
        <v>9277</v>
      </c>
      <c r="D9256" s="2" t="s">
        <v>11</v>
      </c>
      <c r="E9256" s="14" t="s">
        <v>1144</v>
      </c>
      <c r="F9256" s="69" t="s">
        <v>12</v>
      </c>
      <c r="G9256" s="3"/>
      <c r="H9256" s="3"/>
      <c r="I9256" s="10" t="str">
        <f t="shared" si="144"/>
        <v>09277</v>
      </c>
    </row>
    <row r="9257" spans="1:9">
      <c r="A9257" s="66"/>
      <c r="C9257" s="66">
        <v>9277</v>
      </c>
      <c r="D9257" s="2" t="s">
        <v>13</v>
      </c>
      <c r="E9257" s="14" t="s">
        <v>1144</v>
      </c>
      <c r="F9257" s="69" t="s">
        <v>14</v>
      </c>
      <c r="G9257" s="3"/>
      <c r="H9257" s="3"/>
      <c r="I9257" s="10" t="str">
        <f t="shared" si="144"/>
        <v>09277</v>
      </c>
    </row>
    <row r="9258" spans="1:9">
      <c r="A9258" s="66"/>
      <c r="C9258" s="66">
        <v>9277</v>
      </c>
      <c r="D9258" s="2" t="s">
        <v>15</v>
      </c>
      <c r="E9258" s="15" t="s">
        <v>1145</v>
      </c>
      <c r="F9258" s="69" t="s">
        <v>16</v>
      </c>
      <c r="G9258" s="3"/>
      <c r="H9258" s="3"/>
      <c r="I9258" s="10" t="str">
        <f t="shared" si="144"/>
        <v>09277</v>
      </c>
    </row>
    <row r="9259" spans="1:9">
      <c r="A9259" s="66"/>
      <c r="C9259" s="66">
        <v>9277</v>
      </c>
      <c r="D9259" s="2" t="s">
        <v>17</v>
      </c>
      <c r="E9259" s="14" t="s">
        <v>1144</v>
      </c>
      <c r="F9259" s="69" t="s">
        <v>18</v>
      </c>
      <c r="G9259" s="3">
        <v>2</v>
      </c>
      <c r="H9259" s="3"/>
      <c r="I9259" s="10" t="str">
        <f t="shared" si="144"/>
        <v>09277</v>
      </c>
    </row>
    <row r="9260" spans="1:9">
      <c r="A9260" s="66"/>
      <c r="C9260" s="66">
        <v>9277</v>
      </c>
      <c r="D9260" s="2" t="s">
        <v>19</v>
      </c>
      <c r="E9260" s="14" t="s">
        <v>1144</v>
      </c>
      <c r="F9260" s="69" t="s">
        <v>20</v>
      </c>
      <c r="G9260" s="3"/>
      <c r="H9260" s="3"/>
      <c r="I9260" s="10" t="str">
        <f t="shared" si="144"/>
        <v>09277</v>
      </c>
    </row>
    <row r="9261" spans="1:9">
      <c r="A9261" s="66"/>
      <c r="C9261" s="66">
        <v>9277</v>
      </c>
      <c r="D9261" s="2" t="s">
        <v>21</v>
      </c>
      <c r="E9261" s="4"/>
      <c r="F9261" s="69" t="s">
        <v>22</v>
      </c>
      <c r="G9261" s="3">
        <v>91</v>
      </c>
      <c r="H9261" s="3"/>
      <c r="I9261" s="10" t="str">
        <f t="shared" si="144"/>
        <v>09277</v>
      </c>
    </row>
    <row r="9262" spans="1:9">
      <c r="A9262" s="66"/>
      <c r="C9262" s="66">
        <v>9277</v>
      </c>
      <c r="D9262" s="2" t="s">
        <v>23</v>
      </c>
      <c r="E9262" s="17" t="s">
        <v>1147</v>
      </c>
      <c r="F9262" s="69" t="s">
        <v>24</v>
      </c>
      <c r="G9262" s="3">
        <v>16</v>
      </c>
      <c r="H9262" s="3">
        <v>1733</v>
      </c>
      <c r="I9262" s="10" t="str">
        <f t="shared" si="144"/>
        <v>09277</v>
      </c>
    </row>
    <row r="9263" spans="1:9">
      <c r="A9263" s="66"/>
      <c r="C9263" s="66">
        <v>9277</v>
      </c>
      <c r="D9263" s="2" t="s">
        <v>25</v>
      </c>
      <c r="E9263" s="17" t="s">
        <v>1147</v>
      </c>
      <c r="F9263" s="69" t="s">
        <v>26</v>
      </c>
      <c r="G9263" s="3"/>
      <c r="H9263" s="3"/>
      <c r="I9263" s="10" t="str">
        <f t="shared" si="144"/>
        <v>09277</v>
      </c>
    </row>
    <row r="9264" spans="1:9">
      <c r="A9264" s="66"/>
      <c r="C9264" s="66">
        <v>9277</v>
      </c>
      <c r="D9264" s="2" t="s">
        <v>27</v>
      </c>
      <c r="E9264" s="17" t="s">
        <v>1147</v>
      </c>
      <c r="F9264" s="69" t="s">
        <v>28</v>
      </c>
      <c r="G9264" s="3"/>
      <c r="H9264" s="3"/>
      <c r="I9264" s="10" t="str">
        <f t="shared" si="144"/>
        <v>09277</v>
      </c>
    </row>
    <row r="9265" spans="1:9">
      <c r="A9265" s="66"/>
      <c r="C9265" s="66">
        <v>9277</v>
      </c>
      <c r="D9265" s="2" t="s">
        <v>29</v>
      </c>
      <c r="E9265" s="18" t="s">
        <v>1148</v>
      </c>
      <c r="F9265" s="69" t="s">
        <v>30</v>
      </c>
      <c r="G9265" s="3">
        <v>2</v>
      </c>
      <c r="H9265" s="3"/>
      <c r="I9265" s="10" t="str">
        <f t="shared" si="144"/>
        <v>09277</v>
      </c>
    </row>
    <row r="9266" spans="1:9">
      <c r="A9266" s="66"/>
      <c r="C9266" s="66">
        <v>9277</v>
      </c>
      <c r="D9266" s="2" t="s">
        <v>31</v>
      </c>
      <c r="E9266" s="18" t="s">
        <v>1148</v>
      </c>
      <c r="F9266" s="69" t="s">
        <v>32</v>
      </c>
      <c r="G9266" s="3">
        <v>1</v>
      </c>
      <c r="H9266" s="3"/>
      <c r="I9266" s="10" t="str">
        <f t="shared" si="144"/>
        <v>09277</v>
      </c>
    </row>
    <row r="9267" spans="1:9">
      <c r="A9267" s="66"/>
      <c r="C9267" s="66">
        <v>9277</v>
      </c>
      <c r="D9267" s="2" t="s">
        <v>33</v>
      </c>
      <c r="E9267" s="18" t="s">
        <v>1148</v>
      </c>
      <c r="F9267" s="69" t="s">
        <v>34</v>
      </c>
      <c r="G9267" s="3">
        <v>1</v>
      </c>
      <c r="H9267" s="3"/>
      <c r="I9267" s="10" t="str">
        <f t="shared" si="144"/>
        <v>09277</v>
      </c>
    </row>
    <row r="9268" spans="1:9">
      <c r="A9268" s="66"/>
      <c r="C9268" s="66">
        <v>9277</v>
      </c>
      <c r="D9268" s="2" t="s">
        <v>35</v>
      </c>
      <c r="E9268" s="19" t="s">
        <v>1150</v>
      </c>
      <c r="F9268" s="69" t="s">
        <v>36</v>
      </c>
      <c r="G9268" s="3">
        <v>7</v>
      </c>
      <c r="H9268" s="3">
        <v>403</v>
      </c>
      <c r="I9268" s="10" t="str">
        <f t="shared" si="144"/>
        <v>09277</v>
      </c>
    </row>
    <row r="9269" spans="1:9">
      <c r="A9269" s="66"/>
      <c r="C9269" s="66">
        <v>9277</v>
      </c>
      <c r="D9269" s="2" t="s">
        <v>37</v>
      </c>
      <c r="E9269" s="23" t="s">
        <v>1149</v>
      </c>
      <c r="F9269" s="69" t="s">
        <v>38</v>
      </c>
      <c r="G9269" s="3">
        <v>1</v>
      </c>
      <c r="H9269" s="3"/>
      <c r="I9269" s="10" t="str">
        <f t="shared" si="144"/>
        <v>09277</v>
      </c>
    </row>
    <row r="9270" spans="1:9">
      <c r="A9270" s="66"/>
      <c r="C9270" s="66">
        <v>9277</v>
      </c>
      <c r="D9270" s="2" t="s">
        <v>39</v>
      </c>
      <c r="E9270" s="23" t="s">
        <v>1149</v>
      </c>
      <c r="F9270" s="69" t="s">
        <v>40</v>
      </c>
      <c r="G9270" s="3">
        <v>2</v>
      </c>
      <c r="H9270" s="3"/>
      <c r="I9270" s="10" t="str">
        <f t="shared" si="144"/>
        <v>09277</v>
      </c>
    </row>
    <row r="9271" spans="1:9">
      <c r="A9271" s="66"/>
      <c r="C9271" s="66">
        <v>9277</v>
      </c>
      <c r="D9271" s="2" t="s">
        <v>41</v>
      </c>
      <c r="E9271" s="16" t="s">
        <v>1146</v>
      </c>
      <c r="F9271" s="69" t="s">
        <v>42</v>
      </c>
      <c r="G9271" s="3"/>
      <c r="H9271" s="3"/>
      <c r="I9271" s="10" t="str">
        <f t="shared" si="144"/>
        <v>09277</v>
      </c>
    </row>
    <row r="9272" spans="1:9">
      <c r="A9272" s="66"/>
      <c r="C9272" s="66">
        <v>9277</v>
      </c>
      <c r="D9272" s="2" t="s">
        <v>43</v>
      </c>
      <c r="E9272" s="16" t="s">
        <v>1146</v>
      </c>
      <c r="F9272" s="69" t="s">
        <v>44</v>
      </c>
      <c r="G9272" s="3"/>
      <c r="H9272" s="3"/>
      <c r="I9272" s="10" t="str">
        <f t="shared" si="144"/>
        <v>09277</v>
      </c>
    </row>
    <row r="9273" spans="1:9">
      <c r="A9273" s="66"/>
      <c r="C9273" s="66">
        <v>9277</v>
      </c>
      <c r="D9273" s="2" t="s">
        <v>45</v>
      </c>
      <c r="E9273" s="16" t="s">
        <v>1146</v>
      </c>
      <c r="F9273" s="69" t="s">
        <v>46</v>
      </c>
      <c r="G9273" s="3"/>
      <c r="H9273" s="3"/>
      <c r="I9273" s="10" t="str">
        <f t="shared" si="144"/>
        <v>09277</v>
      </c>
    </row>
    <row r="9274" spans="1:9">
      <c r="A9274" s="66"/>
      <c r="C9274" s="66">
        <v>9277</v>
      </c>
      <c r="D9274" s="2" t="s">
        <v>47</v>
      </c>
      <c r="E9274" s="16" t="s">
        <v>1146</v>
      </c>
      <c r="F9274" s="69" t="s">
        <v>48</v>
      </c>
      <c r="G9274" s="3">
        <v>3</v>
      </c>
      <c r="H9274" s="3">
        <v>212</v>
      </c>
      <c r="I9274" s="10" t="str">
        <f t="shared" si="144"/>
        <v>09277</v>
      </c>
    </row>
    <row r="9275" spans="1:9">
      <c r="A9275" s="66"/>
      <c r="C9275" s="66">
        <v>9277</v>
      </c>
      <c r="D9275" s="2" t="s">
        <v>49</v>
      </c>
      <c r="E9275" s="14" t="s">
        <v>1144</v>
      </c>
      <c r="F9275" s="69" t="s">
        <v>50</v>
      </c>
      <c r="G9275" s="3">
        <v>12</v>
      </c>
      <c r="H9275" s="3">
        <v>1062</v>
      </c>
      <c r="I9275" s="10" t="str">
        <f t="shared" si="144"/>
        <v>09277</v>
      </c>
    </row>
    <row r="9276" spans="1:9">
      <c r="A9276" s="66"/>
      <c r="C9276" s="66">
        <v>9277</v>
      </c>
      <c r="D9276" s="2" t="s">
        <v>51</v>
      </c>
      <c r="E9276" s="15" t="s">
        <v>1145</v>
      </c>
      <c r="F9276" s="69" t="s">
        <v>52</v>
      </c>
      <c r="G9276" s="3">
        <v>1</v>
      </c>
      <c r="H9276" s="3"/>
      <c r="I9276" s="10" t="str">
        <f t="shared" si="144"/>
        <v>09277</v>
      </c>
    </row>
    <row r="9277" spans="1:9">
      <c r="A9277" s="66"/>
      <c r="C9277" s="66">
        <v>9277</v>
      </c>
      <c r="D9277" s="2" t="s">
        <v>53</v>
      </c>
      <c r="E9277" s="15" t="s">
        <v>1145</v>
      </c>
      <c r="F9277" s="69" t="s">
        <v>54</v>
      </c>
      <c r="G9277" s="3">
        <v>19</v>
      </c>
      <c r="H9277" s="3">
        <v>3095</v>
      </c>
      <c r="I9277" s="10" t="str">
        <f t="shared" si="144"/>
        <v>09277</v>
      </c>
    </row>
    <row r="9278" spans="1:9">
      <c r="A9278" s="66"/>
      <c r="C9278" s="66">
        <v>9277</v>
      </c>
      <c r="D9278" s="2" t="s">
        <v>55</v>
      </c>
      <c r="E9278" s="21" t="s">
        <v>1152</v>
      </c>
      <c r="F9278" s="69" t="s">
        <v>56</v>
      </c>
      <c r="G9278" s="3">
        <v>5</v>
      </c>
      <c r="H9278" s="3">
        <v>320</v>
      </c>
      <c r="I9278" s="10" t="str">
        <f t="shared" si="144"/>
        <v>09277</v>
      </c>
    </row>
    <row r="9279" spans="1:9">
      <c r="A9279" s="66"/>
      <c r="C9279" s="66">
        <v>9277</v>
      </c>
      <c r="D9279" s="2" t="s">
        <v>57</v>
      </c>
      <c r="E9279" s="21" t="s">
        <v>1152</v>
      </c>
      <c r="F9279" s="69" t="s">
        <v>58</v>
      </c>
      <c r="G9279" s="3">
        <v>8</v>
      </c>
      <c r="H9279" s="3">
        <v>709</v>
      </c>
      <c r="I9279" s="10" t="str">
        <f t="shared" si="144"/>
        <v>09277</v>
      </c>
    </row>
    <row r="9280" spans="1:9">
      <c r="A9280" s="66"/>
      <c r="C9280" s="66">
        <v>9277</v>
      </c>
      <c r="D9280" s="2" t="s">
        <v>59</v>
      </c>
      <c r="E9280" s="21" t="s">
        <v>1152</v>
      </c>
      <c r="F9280" s="69" t="s">
        <v>60</v>
      </c>
      <c r="G9280" s="3">
        <v>6</v>
      </c>
      <c r="H9280" s="3">
        <v>533</v>
      </c>
      <c r="I9280" s="10" t="str">
        <f t="shared" si="144"/>
        <v>09277</v>
      </c>
    </row>
    <row r="9281" spans="1:9">
      <c r="A9281" s="66"/>
      <c r="C9281" s="66">
        <v>9277</v>
      </c>
      <c r="D9281" s="2" t="s">
        <v>61</v>
      </c>
      <c r="E9281" s="20" t="s">
        <v>1151</v>
      </c>
      <c r="F9281" s="69" t="s">
        <v>62</v>
      </c>
      <c r="G9281" s="3"/>
      <c r="H9281" s="3"/>
      <c r="I9281" s="10" t="str">
        <f t="shared" si="144"/>
        <v>09277</v>
      </c>
    </row>
    <row r="9282" spans="1:9">
      <c r="A9282" s="66"/>
      <c r="C9282" s="66">
        <v>9277</v>
      </c>
      <c r="D9282" s="2" t="s">
        <v>63</v>
      </c>
      <c r="E9282" s="20" t="s">
        <v>1151</v>
      </c>
      <c r="F9282" s="69" t="s">
        <v>64</v>
      </c>
      <c r="G9282" s="3"/>
      <c r="H9282" s="3"/>
      <c r="I9282" s="10" t="str">
        <f t="shared" si="144"/>
        <v>09277</v>
      </c>
    </row>
    <row r="9283" spans="1:9">
      <c r="A9283" s="66"/>
      <c r="C9283" s="66">
        <v>9277</v>
      </c>
      <c r="D9283" s="2" t="s">
        <v>65</v>
      </c>
      <c r="E9283" s="19" t="s">
        <v>1150</v>
      </c>
      <c r="F9283" s="69" t="s">
        <v>66</v>
      </c>
      <c r="G9283" s="3">
        <v>2</v>
      </c>
      <c r="H9283" s="3"/>
      <c r="I9283" s="10" t="str">
        <f t="shared" si="144"/>
        <v>09277</v>
      </c>
    </row>
    <row r="9284" spans="1:9">
      <c r="A9284" s="66"/>
      <c r="C9284" s="66">
        <v>9277</v>
      </c>
      <c r="D9284" s="2" t="s">
        <v>67</v>
      </c>
      <c r="E9284" s="22" t="s">
        <v>1153</v>
      </c>
      <c r="F9284" s="69" t="s">
        <v>68</v>
      </c>
      <c r="G9284" s="3">
        <v>3</v>
      </c>
      <c r="H9284" s="3"/>
      <c r="I9284" s="10" t="str">
        <f t="shared" si="144"/>
        <v>09277</v>
      </c>
    </row>
    <row r="9285" spans="1:9">
      <c r="A9285" s="66"/>
      <c r="C9285" s="66">
        <v>9277</v>
      </c>
      <c r="D9285" s="2" t="s">
        <v>69</v>
      </c>
      <c r="E9285" s="21" t="s">
        <v>1152</v>
      </c>
      <c r="F9285" s="69" t="s">
        <v>70</v>
      </c>
      <c r="G9285" s="3">
        <v>2</v>
      </c>
      <c r="H9285" s="3"/>
      <c r="I9285" s="10" t="str">
        <f t="shared" si="144"/>
        <v>09277</v>
      </c>
    </row>
    <row r="9286" spans="1:9">
      <c r="A9286" s="66"/>
      <c r="C9286" s="66">
        <v>9277</v>
      </c>
      <c r="E9286" s="71"/>
      <c r="F9286" s="69" t="s">
        <v>71</v>
      </c>
      <c r="G9286" s="3">
        <v>93</v>
      </c>
      <c r="H9286" s="3">
        <v>9224</v>
      </c>
      <c r="I9286" s="10" t="str">
        <f t="shared" si="144"/>
        <v>09277</v>
      </c>
    </row>
    <row r="9287" spans="1:9">
      <c r="A9287" s="65" t="s">
        <v>649</v>
      </c>
      <c r="B9287" s="2" t="s">
        <v>650</v>
      </c>
      <c r="C9287" s="65">
        <v>9278</v>
      </c>
      <c r="D9287" s="2" t="s">
        <v>9</v>
      </c>
      <c r="E9287" s="14" t="s">
        <v>1144</v>
      </c>
      <c r="F9287" s="69" t="s">
        <v>10</v>
      </c>
      <c r="G9287" s="3">
        <v>4</v>
      </c>
      <c r="H9287" s="3">
        <v>75</v>
      </c>
      <c r="I9287" s="10" t="str">
        <f t="shared" si="144"/>
        <v>09278</v>
      </c>
    </row>
    <row r="9288" spans="1:9">
      <c r="A9288" s="66"/>
      <c r="C9288" s="66">
        <v>9278</v>
      </c>
      <c r="D9288" s="2" t="s">
        <v>11</v>
      </c>
      <c r="E9288" s="14" t="s">
        <v>1144</v>
      </c>
      <c r="F9288" s="69" t="s">
        <v>12</v>
      </c>
      <c r="G9288" s="3"/>
      <c r="H9288" s="3"/>
      <c r="I9288" s="10" t="str">
        <f t="shared" si="144"/>
        <v>09278</v>
      </c>
    </row>
    <row r="9289" spans="1:9">
      <c r="A9289" s="66"/>
      <c r="C9289" s="66">
        <v>9278</v>
      </c>
      <c r="D9289" s="2" t="s">
        <v>13</v>
      </c>
      <c r="E9289" s="14" t="s">
        <v>1144</v>
      </c>
      <c r="F9289" s="69" t="s">
        <v>14</v>
      </c>
      <c r="G9289" s="3"/>
      <c r="H9289" s="3"/>
      <c r="I9289" s="10" t="str">
        <f t="shared" ref="I9289:I9352" si="145">IF(A9289="",I9288,A9289)</f>
        <v>09278</v>
      </c>
    </row>
    <row r="9290" spans="1:9">
      <c r="A9290" s="66"/>
      <c r="C9290" s="66">
        <v>9278</v>
      </c>
      <c r="D9290" s="2" t="s">
        <v>15</v>
      </c>
      <c r="E9290" s="15" t="s">
        <v>1145</v>
      </c>
      <c r="F9290" s="69" t="s">
        <v>16</v>
      </c>
      <c r="G9290" s="3"/>
      <c r="H9290" s="3"/>
      <c r="I9290" s="10" t="str">
        <f t="shared" si="145"/>
        <v>09278</v>
      </c>
    </row>
    <row r="9291" spans="1:9">
      <c r="A9291" s="66"/>
      <c r="C9291" s="66">
        <v>9278</v>
      </c>
      <c r="D9291" s="2" t="s">
        <v>17</v>
      </c>
      <c r="E9291" s="14" t="s">
        <v>1144</v>
      </c>
      <c r="F9291" s="69" t="s">
        <v>18</v>
      </c>
      <c r="G9291" s="3">
        <v>4</v>
      </c>
      <c r="H9291" s="3">
        <v>75</v>
      </c>
      <c r="I9291" s="10" t="str">
        <f t="shared" si="145"/>
        <v>09278</v>
      </c>
    </row>
    <row r="9292" spans="1:9">
      <c r="A9292" s="66"/>
      <c r="C9292" s="66">
        <v>9278</v>
      </c>
      <c r="D9292" s="2" t="s">
        <v>19</v>
      </c>
      <c r="E9292" s="14" t="s">
        <v>1144</v>
      </c>
      <c r="F9292" s="69" t="s">
        <v>20</v>
      </c>
      <c r="G9292" s="3"/>
      <c r="H9292" s="3"/>
      <c r="I9292" s="10" t="str">
        <f t="shared" si="145"/>
        <v>09278</v>
      </c>
    </row>
    <row r="9293" spans="1:9">
      <c r="A9293" s="66"/>
      <c r="C9293" s="66">
        <v>9278</v>
      </c>
      <c r="D9293" s="2" t="s">
        <v>21</v>
      </c>
      <c r="E9293" s="4"/>
      <c r="F9293" s="69" t="s">
        <v>22</v>
      </c>
      <c r="G9293" s="3">
        <v>68</v>
      </c>
      <c r="H9293" s="3">
        <v>8501</v>
      </c>
      <c r="I9293" s="10" t="str">
        <f t="shared" si="145"/>
        <v>09278</v>
      </c>
    </row>
    <row r="9294" spans="1:9">
      <c r="A9294" s="66"/>
      <c r="C9294" s="66">
        <v>9278</v>
      </c>
      <c r="D9294" s="2" t="s">
        <v>23</v>
      </c>
      <c r="E9294" s="17" t="s">
        <v>1147</v>
      </c>
      <c r="F9294" s="69" t="s">
        <v>24</v>
      </c>
      <c r="G9294" s="3">
        <v>11</v>
      </c>
      <c r="H9294" s="3">
        <v>1526</v>
      </c>
      <c r="I9294" s="10" t="str">
        <f t="shared" si="145"/>
        <v>09278</v>
      </c>
    </row>
    <row r="9295" spans="1:9">
      <c r="A9295" s="66"/>
      <c r="C9295" s="66">
        <v>9278</v>
      </c>
      <c r="D9295" s="2" t="s">
        <v>25</v>
      </c>
      <c r="E9295" s="17" t="s">
        <v>1147</v>
      </c>
      <c r="F9295" s="69" t="s">
        <v>26</v>
      </c>
      <c r="G9295" s="3">
        <v>1</v>
      </c>
      <c r="H9295" s="3"/>
      <c r="I9295" s="10" t="str">
        <f t="shared" si="145"/>
        <v>09278</v>
      </c>
    </row>
    <row r="9296" spans="1:9">
      <c r="A9296" s="66"/>
      <c r="C9296" s="66">
        <v>9278</v>
      </c>
      <c r="D9296" s="2" t="s">
        <v>27</v>
      </c>
      <c r="E9296" s="17" t="s">
        <v>1147</v>
      </c>
      <c r="F9296" s="69" t="s">
        <v>28</v>
      </c>
      <c r="G9296" s="3"/>
      <c r="H9296" s="3"/>
      <c r="I9296" s="10" t="str">
        <f t="shared" si="145"/>
        <v>09278</v>
      </c>
    </row>
    <row r="9297" spans="1:9">
      <c r="A9297" s="66"/>
      <c r="C9297" s="66">
        <v>9278</v>
      </c>
      <c r="D9297" s="2" t="s">
        <v>29</v>
      </c>
      <c r="E9297" s="18" t="s">
        <v>1148</v>
      </c>
      <c r="F9297" s="69" t="s">
        <v>30</v>
      </c>
      <c r="G9297" s="3"/>
      <c r="H9297" s="3"/>
      <c r="I9297" s="10" t="str">
        <f t="shared" si="145"/>
        <v>09278</v>
      </c>
    </row>
    <row r="9298" spans="1:9">
      <c r="A9298" s="66"/>
      <c r="C9298" s="66">
        <v>9278</v>
      </c>
      <c r="D9298" s="2" t="s">
        <v>31</v>
      </c>
      <c r="E9298" s="18" t="s">
        <v>1148</v>
      </c>
      <c r="F9298" s="69" t="s">
        <v>32</v>
      </c>
      <c r="G9298" s="3"/>
      <c r="H9298" s="3"/>
      <c r="I9298" s="10" t="str">
        <f t="shared" si="145"/>
        <v>09278</v>
      </c>
    </row>
    <row r="9299" spans="1:9">
      <c r="A9299" s="66"/>
      <c r="C9299" s="66">
        <v>9278</v>
      </c>
      <c r="D9299" s="2" t="s">
        <v>33</v>
      </c>
      <c r="E9299" s="18" t="s">
        <v>1148</v>
      </c>
      <c r="F9299" s="69" t="s">
        <v>34</v>
      </c>
      <c r="G9299" s="3"/>
      <c r="H9299" s="3"/>
      <c r="I9299" s="10" t="str">
        <f t="shared" si="145"/>
        <v>09278</v>
      </c>
    </row>
    <row r="9300" spans="1:9">
      <c r="A9300" s="66"/>
      <c r="C9300" s="66">
        <v>9278</v>
      </c>
      <c r="D9300" s="2" t="s">
        <v>35</v>
      </c>
      <c r="E9300" s="19" t="s">
        <v>1150</v>
      </c>
      <c r="F9300" s="69" t="s">
        <v>36</v>
      </c>
      <c r="G9300" s="3">
        <v>1</v>
      </c>
      <c r="H9300" s="3"/>
      <c r="I9300" s="10" t="str">
        <f t="shared" si="145"/>
        <v>09278</v>
      </c>
    </row>
    <row r="9301" spans="1:9">
      <c r="A9301" s="66"/>
      <c r="C9301" s="66">
        <v>9278</v>
      </c>
      <c r="D9301" s="2" t="s">
        <v>37</v>
      </c>
      <c r="E9301" s="23" t="s">
        <v>1149</v>
      </c>
      <c r="F9301" s="69" t="s">
        <v>38</v>
      </c>
      <c r="G9301" s="3"/>
      <c r="H9301" s="3"/>
      <c r="I9301" s="10" t="str">
        <f t="shared" si="145"/>
        <v>09278</v>
      </c>
    </row>
    <row r="9302" spans="1:9">
      <c r="A9302" s="66"/>
      <c r="C9302" s="66">
        <v>9278</v>
      </c>
      <c r="D9302" s="2" t="s">
        <v>39</v>
      </c>
      <c r="E9302" s="23" t="s">
        <v>1149</v>
      </c>
      <c r="F9302" s="69" t="s">
        <v>40</v>
      </c>
      <c r="G9302" s="3"/>
      <c r="H9302" s="3"/>
      <c r="I9302" s="10" t="str">
        <f t="shared" si="145"/>
        <v>09278</v>
      </c>
    </row>
    <row r="9303" spans="1:9">
      <c r="A9303" s="66"/>
      <c r="C9303" s="66">
        <v>9278</v>
      </c>
      <c r="D9303" s="2" t="s">
        <v>41</v>
      </c>
      <c r="E9303" s="16" t="s">
        <v>1146</v>
      </c>
      <c r="F9303" s="69" t="s">
        <v>42</v>
      </c>
      <c r="G9303" s="3"/>
      <c r="H9303" s="3"/>
      <c r="I9303" s="10" t="str">
        <f t="shared" si="145"/>
        <v>09278</v>
      </c>
    </row>
    <row r="9304" spans="1:9">
      <c r="A9304" s="66"/>
      <c r="C9304" s="66">
        <v>9278</v>
      </c>
      <c r="D9304" s="2" t="s">
        <v>43</v>
      </c>
      <c r="E9304" s="16" t="s">
        <v>1146</v>
      </c>
      <c r="F9304" s="69" t="s">
        <v>44</v>
      </c>
      <c r="G9304" s="3">
        <v>1</v>
      </c>
      <c r="H9304" s="3"/>
      <c r="I9304" s="10" t="str">
        <f t="shared" si="145"/>
        <v>09278</v>
      </c>
    </row>
    <row r="9305" spans="1:9">
      <c r="A9305" s="66"/>
      <c r="C9305" s="66">
        <v>9278</v>
      </c>
      <c r="D9305" s="2" t="s">
        <v>45</v>
      </c>
      <c r="E9305" s="16" t="s">
        <v>1146</v>
      </c>
      <c r="F9305" s="69" t="s">
        <v>46</v>
      </c>
      <c r="G9305" s="3"/>
      <c r="H9305" s="3"/>
      <c r="I9305" s="10" t="str">
        <f t="shared" si="145"/>
        <v>09278</v>
      </c>
    </row>
    <row r="9306" spans="1:9">
      <c r="A9306" s="66"/>
      <c r="C9306" s="66">
        <v>9278</v>
      </c>
      <c r="D9306" s="2" t="s">
        <v>47</v>
      </c>
      <c r="E9306" s="16" t="s">
        <v>1146</v>
      </c>
      <c r="F9306" s="69" t="s">
        <v>48</v>
      </c>
      <c r="G9306" s="3">
        <v>10</v>
      </c>
      <c r="H9306" s="3">
        <v>2357</v>
      </c>
      <c r="I9306" s="10" t="str">
        <f t="shared" si="145"/>
        <v>09278</v>
      </c>
    </row>
    <row r="9307" spans="1:9">
      <c r="A9307" s="66"/>
      <c r="C9307" s="66">
        <v>9278</v>
      </c>
      <c r="D9307" s="2" t="s">
        <v>49</v>
      </c>
      <c r="E9307" s="14" t="s">
        <v>1144</v>
      </c>
      <c r="F9307" s="69" t="s">
        <v>50</v>
      </c>
      <c r="G9307" s="3">
        <v>10</v>
      </c>
      <c r="H9307" s="3">
        <v>788</v>
      </c>
      <c r="I9307" s="10" t="str">
        <f t="shared" si="145"/>
        <v>09278</v>
      </c>
    </row>
    <row r="9308" spans="1:9">
      <c r="A9308" s="66"/>
      <c r="C9308" s="66">
        <v>9278</v>
      </c>
      <c r="D9308" s="2" t="s">
        <v>51</v>
      </c>
      <c r="E9308" s="15" t="s">
        <v>1145</v>
      </c>
      <c r="F9308" s="69" t="s">
        <v>52</v>
      </c>
      <c r="G9308" s="3"/>
      <c r="H9308" s="3"/>
      <c r="I9308" s="10" t="str">
        <f t="shared" si="145"/>
        <v>09278</v>
      </c>
    </row>
    <row r="9309" spans="1:9">
      <c r="A9309" s="66"/>
      <c r="C9309" s="66">
        <v>9278</v>
      </c>
      <c r="D9309" s="2" t="s">
        <v>53</v>
      </c>
      <c r="E9309" s="15" t="s">
        <v>1145</v>
      </c>
      <c r="F9309" s="69" t="s">
        <v>54</v>
      </c>
      <c r="G9309" s="3">
        <v>10</v>
      </c>
      <c r="H9309" s="3">
        <v>874</v>
      </c>
      <c r="I9309" s="10" t="str">
        <f t="shared" si="145"/>
        <v>09278</v>
      </c>
    </row>
    <row r="9310" spans="1:9">
      <c r="A9310" s="66"/>
      <c r="C9310" s="66">
        <v>9278</v>
      </c>
      <c r="D9310" s="2" t="s">
        <v>55</v>
      </c>
      <c r="E9310" s="21" t="s">
        <v>1152</v>
      </c>
      <c r="F9310" s="69" t="s">
        <v>56</v>
      </c>
      <c r="G9310" s="3">
        <v>2</v>
      </c>
      <c r="H9310" s="3"/>
      <c r="I9310" s="10" t="str">
        <f t="shared" si="145"/>
        <v>09278</v>
      </c>
    </row>
    <row r="9311" spans="1:9">
      <c r="A9311" s="66"/>
      <c r="C9311" s="66">
        <v>9278</v>
      </c>
      <c r="D9311" s="2" t="s">
        <v>57</v>
      </c>
      <c r="E9311" s="21" t="s">
        <v>1152</v>
      </c>
      <c r="F9311" s="69" t="s">
        <v>58</v>
      </c>
      <c r="G9311" s="3">
        <v>4</v>
      </c>
      <c r="H9311" s="3">
        <v>562</v>
      </c>
      <c r="I9311" s="10" t="str">
        <f t="shared" si="145"/>
        <v>09278</v>
      </c>
    </row>
    <row r="9312" spans="1:9">
      <c r="A9312" s="66"/>
      <c r="C9312" s="66">
        <v>9278</v>
      </c>
      <c r="D9312" s="2" t="s">
        <v>59</v>
      </c>
      <c r="E9312" s="21" t="s">
        <v>1152</v>
      </c>
      <c r="F9312" s="69" t="s">
        <v>60</v>
      </c>
      <c r="G9312" s="3">
        <v>8</v>
      </c>
      <c r="H9312" s="3">
        <v>1110</v>
      </c>
      <c r="I9312" s="10" t="str">
        <f t="shared" si="145"/>
        <v>09278</v>
      </c>
    </row>
    <row r="9313" spans="1:9">
      <c r="A9313" s="66"/>
      <c r="C9313" s="66">
        <v>9278</v>
      </c>
      <c r="D9313" s="2" t="s">
        <v>61</v>
      </c>
      <c r="E9313" s="20" t="s">
        <v>1151</v>
      </c>
      <c r="F9313" s="69" t="s">
        <v>62</v>
      </c>
      <c r="G9313" s="3">
        <v>4</v>
      </c>
      <c r="H9313" s="3">
        <v>744</v>
      </c>
      <c r="I9313" s="10" t="str">
        <f t="shared" si="145"/>
        <v>09278</v>
      </c>
    </row>
    <row r="9314" spans="1:9">
      <c r="A9314" s="66"/>
      <c r="C9314" s="66">
        <v>9278</v>
      </c>
      <c r="D9314" s="2" t="s">
        <v>63</v>
      </c>
      <c r="E9314" s="20" t="s">
        <v>1151</v>
      </c>
      <c r="F9314" s="69" t="s">
        <v>64</v>
      </c>
      <c r="G9314" s="3">
        <v>1</v>
      </c>
      <c r="H9314" s="3"/>
      <c r="I9314" s="10" t="str">
        <f t="shared" si="145"/>
        <v>09278</v>
      </c>
    </row>
    <row r="9315" spans="1:9">
      <c r="A9315" s="66"/>
      <c r="C9315" s="66">
        <v>9278</v>
      </c>
      <c r="D9315" s="2" t="s">
        <v>65</v>
      </c>
      <c r="E9315" s="19" t="s">
        <v>1150</v>
      </c>
      <c r="F9315" s="69" t="s">
        <v>66</v>
      </c>
      <c r="G9315" s="3"/>
      <c r="H9315" s="3"/>
      <c r="I9315" s="10" t="str">
        <f t="shared" si="145"/>
        <v>09278</v>
      </c>
    </row>
    <row r="9316" spans="1:9">
      <c r="A9316" s="66"/>
      <c r="C9316" s="66">
        <v>9278</v>
      </c>
      <c r="D9316" s="2" t="s">
        <v>67</v>
      </c>
      <c r="E9316" s="22" t="s">
        <v>1153</v>
      </c>
      <c r="F9316" s="69" t="s">
        <v>68</v>
      </c>
      <c r="G9316" s="3">
        <v>1</v>
      </c>
      <c r="H9316" s="3"/>
      <c r="I9316" s="10" t="str">
        <f t="shared" si="145"/>
        <v>09278</v>
      </c>
    </row>
    <row r="9317" spans="1:9">
      <c r="A9317" s="66"/>
      <c r="C9317" s="66">
        <v>9278</v>
      </c>
      <c r="D9317" s="2" t="s">
        <v>69</v>
      </c>
      <c r="E9317" s="21" t="s">
        <v>1152</v>
      </c>
      <c r="F9317" s="69" t="s">
        <v>70</v>
      </c>
      <c r="G9317" s="3">
        <v>4</v>
      </c>
      <c r="H9317" s="3">
        <v>259</v>
      </c>
      <c r="I9317" s="10" t="str">
        <f t="shared" si="145"/>
        <v>09278</v>
      </c>
    </row>
    <row r="9318" spans="1:9">
      <c r="A9318" s="66"/>
      <c r="C9318" s="66">
        <v>9278</v>
      </c>
      <c r="E9318" s="71"/>
      <c r="F9318" s="69" t="s">
        <v>71</v>
      </c>
      <c r="G9318" s="3">
        <v>72</v>
      </c>
      <c r="H9318" s="3">
        <v>8576</v>
      </c>
      <c r="I9318" s="10" t="str">
        <f t="shared" si="145"/>
        <v>09278</v>
      </c>
    </row>
    <row r="9319" spans="1:9">
      <c r="A9319" s="65" t="s">
        <v>651</v>
      </c>
      <c r="B9319" s="2" t="s">
        <v>652</v>
      </c>
      <c r="C9319" s="65">
        <v>9279</v>
      </c>
      <c r="D9319" s="2" t="s">
        <v>9</v>
      </c>
      <c r="E9319" s="14" t="s">
        <v>1144</v>
      </c>
      <c r="F9319" s="69" t="s">
        <v>10</v>
      </c>
      <c r="G9319" s="3">
        <v>3</v>
      </c>
      <c r="H9319" s="3">
        <v>141</v>
      </c>
      <c r="I9319" s="10" t="str">
        <f t="shared" si="145"/>
        <v>09279</v>
      </c>
    </row>
    <row r="9320" spans="1:9">
      <c r="A9320" s="66"/>
      <c r="C9320" s="66">
        <v>9279</v>
      </c>
      <c r="D9320" s="2" t="s">
        <v>11</v>
      </c>
      <c r="E9320" s="14" t="s">
        <v>1144</v>
      </c>
      <c r="F9320" s="69" t="s">
        <v>12</v>
      </c>
      <c r="G9320" s="3"/>
      <c r="H9320" s="3"/>
      <c r="I9320" s="10" t="str">
        <f t="shared" si="145"/>
        <v>09279</v>
      </c>
    </row>
    <row r="9321" spans="1:9">
      <c r="A9321" s="66"/>
      <c r="C9321" s="66">
        <v>9279</v>
      </c>
      <c r="D9321" s="2" t="s">
        <v>13</v>
      </c>
      <c r="E9321" s="14" t="s">
        <v>1144</v>
      </c>
      <c r="F9321" s="69" t="s">
        <v>14</v>
      </c>
      <c r="G9321" s="3"/>
      <c r="H9321" s="3"/>
      <c r="I9321" s="10" t="str">
        <f t="shared" si="145"/>
        <v>09279</v>
      </c>
    </row>
    <row r="9322" spans="1:9">
      <c r="A9322" s="66"/>
      <c r="C9322" s="66">
        <v>9279</v>
      </c>
      <c r="D9322" s="2" t="s">
        <v>15</v>
      </c>
      <c r="E9322" s="15" t="s">
        <v>1145</v>
      </c>
      <c r="F9322" s="69" t="s">
        <v>16</v>
      </c>
      <c r="G9322" s="3"/>
      <c r="H9322" s="3"/>
      <c r="I9322" s="10" t="str">
        <f t="shared" si="145"/>
        <v>09279</v>
      </c>
    </row>
    <row r="9323" spans="1:9">
      <c r="A9323" s="66"/>
      <c r="C9323" s="66">
        <v>9279</v>
      </c>
      <c r="D9323" s="2" t="s">
        <v>17</v>
      </c>
      <c r="E9323" s="14" t="s">
        <v>1144</v>
      </c>
      <c r="F9323" s="69" t="s">
        <v>18</v>
      </c>
      <c r="G9323" s="3">
        <v>3</v>
      </c>
      <c r="H9323" s="3">
        <v>141</v>
      </c>
      <c r="I9323" s="10" t="str">
        <f t="shared" si="145"/>
        <v>09279</v>
      </c>
    </row>
    <row r="9324" spans="1:9">
      <c r="A9324" s="66"/>
      <c r="C9324" s="66">
        <v>9279</v>
      </c>
      <c r="D9324" s="2" t="s">
        <v>19</v>
      </c>
      <c r="E9324" s="14" t="s">
        <v>1144</v>
      </c>
      <c r="F9324" s="69" t="s">
        <v>20</v>
      </c>
      <c r="G9324" s="3"/>
      <c r="H9324" s="3"/>
      <c r="I9324" s="10" t="str">
        <f t="shared" si="145"/>
        <v>09279</v>
      </c>
    </row>
    <row r="9325" spans="1:9">
      <c r="A9325" s="66"/>
      <c r="C9325" s="66">
        <v>9279</v>
      </c>
      <c r="D9325" s="2" t="s">
        <v>21</v>
      </c>
      <c r="E9325" s="4"/>
      <c r="F9325" s="69" t="s">
        <v>22</v>
      </c>
      <c r="G9325" s="3">
        <v>47</v>
      </c>
      <c r="H9325" s="3">
        <v>28060</v>
      </c>
      <c r="I9325" s="10" t="str">
        <f t="shared" si="145"/>
        <v>09279</v>
      </c>
    </row>
    <row r="9326" spans="1:9">
      <c r="A9326" s="66"/>
      <c r="C9326" s="66">
        <v>9279</v>
      </c>
      <c r="D9326" s="2" t="s">
        <v>23</v>
      </c>
      <c r="E9326" s="17" t="s">
        <v>1147</v>
      </c>
      <c r="F9326" s="69" t="s">
        <v>24</v>
      </c>
      <c r="G9326" s="3">
        <v>10</v>
      </c>
      <c r="H9326" s="3">
        <v>1677</v>
      </c>
      <c r="I9326" s="10" t="str">
        <f t="shared" si="145"/>
        <v>09279</v>
      </c>
    </row>
    <row r="9327" spans="1:9">
      <c r="A9327" s="66"/>
      <c r="C9327" s="66">
        <v>9279</v>
      </c>
      <c r="D9327" s="2" t="s">
        <v>25</v>
      </c>
      <c r="E9327" s="17" t="s">
        <v>1147</v>
      </c>
      <c r="F9327" s="69" t="s">
        <v>26</v>
      </c>
      <c r="G9327" s="3">
        <v>3</v>
      </c>
      <c r="H9327" s="3"/>
      <c r="I9327" s="10" t="str">
        <f t="shared" si="145"/>
        <v>09279</v>
      </c>
    </row>
    <row r="9328" spans="1:9">
      <c r="A9328" s="66"/>
      <c r="C9328" s="66">
        <v>9279</v>
      </c>
      <c r="D9328" s="2" t="s">
        <v>27</v>
      </c>
      <c r="E9328" s="17" t="s">
        <v>1147</v>
      </c>
      <c r="F9328" s="69" t="s">
        <v>28</v>
      </c>
      <c r="G9328" s="3"/>
      <c r="H9328" s="3"/>
      <c r="I9328" s="10" t="str">
        <f t="shared" si="145"/>
        <v>09279</v>
      </c>
    </row>
    <row r="9329" spans="1:9">
      <c r="A9329" s="66"/>
      <c r="C9329" s="66">
        <v>9279</v>
      </c>
      <c r="D9329" s="2" t="s">
        <v>29</v>
      </c>
      <c r="E9329" s="18" t="s">
        <v>1148</v>
      </c>
      <c r="F9329" s="69" t="s">
        <v>30</v>
      </c>
      <c r="G9329" s="3"/>
      <c r="H9329" s="3"/>
      <c r="I9329" s="10" t="str">
        <f t="shared" si="145"/>
        <v>09279</v>
      </c>
    </row>
    <row r="9330" spans="1:9">
      <c r="A9330" s="66"/>
      <c r="C9330" s="66">
        <v>9279</v>
      </c>
      <c r="D9330" s="2" t="s">
        <v>31</v>
      </c>
      <c r="E9330" s="18" t="s">
        <v>1148</v>
      </c>
      <c r="F9330" s="69" t="s">
        <v>32</v>
      </c>
      <c r="G9330" s="3"/>
      <c r="H9330" s="3"/>
      <c r="I9330" s="10" t="str">
        <f t="shared" si="145"/>
        <v>09279</v>
      </c>
    </row>
    <row r="9331" spans="1:9">
      <c r="A9331" s="66"/>
      <c r="C9331" s="66">
        <v>9279</v>
      </c>
      <c r="D9331" s="2" t="s">
        <v>33</v>
      </c>
      <c r="E9331" s="18" t="s">
        <v>1148</v>
      </c>
      <c r="F9331" s="69" t="s">
        <v>34</v>
      </c>
      <c r="G9331" s="3"/>
      <c r="H9331" s="3"/>
      <c r="I9331" s="10" t="str">
        <f t="shared" si="145"/>
        <v>09279</v>
      </c>
    </row>
    <row r="9332" spans="1:9">
      <c r="A9332" s="66"/>
      <c r="C9332" s="66">
        <v>9279</v>
      </c>
      <c r="D9332" s="2" t="s">
        <v>35</v>
      </c>
      <c r="E9332" s="19" t="s">
        <v>1150</v>
      </c>
      <c r="F9332" s="69" t="s">
        <v>36</v>
      </c>
      <c r="G9332" s="3">
        <v>1</v>
      </c>
      <c r="H9332" s="3"/>
      <c r="I9332" s="10" t="str">
        <f t="shared" si="145"/>
        <v>09279</v>
      </c>
    </row>
    <row r="9333" spans="1:9">
      <c r="A9333" s="66"/>
      <c r="C9333" s="66">
        <v>9279</v>
      </c>
      <c r="D9333" s="2" t="s">
        <v>37</v>
      </c>
      <c r="E9333" s="23" t="s">
        <v>1149</v>
      </c>
      <c r="F9333" s="69" t="s">
        <v>38</v>
      </c>
      <c r="G9333" s="3">
        <v>1</v>
      </c>
      <c r="H9333" s="3"/>
      <c r="I9333" s="10" t="str">
        <f t="shared" si="145"/>
        <v>09279</v>
      </c>
    </row>
    <row r="9334" spans="1:9">
      <c r="A9334" s="66"/>
      <c r="C9334" s="66">
        <v>9279</v>
      </c>
      <c r="D9334" s="2" t="s">
        <v>39</v>
      </c>
      <c r="E9334" s="23" t="s">
        <v>1149</v>
      </c>
      <c r="F9334" s="69" t="s">
        <v>40</v>
      </c>
      <c r="G9334" s="3">
        <v>1</v>
      </c>
      <c r="H9334" s="3"/>
      <c r="I9334" s="10" t="str">
        <f t="shared" si="145"/>
        <v>09279</v>
      </c>
    </row>
    <row r="9335" spans="1:9">
      <c r="A9335" s="66"/>
      <c r="C9335" s="66">
        <v>9279</v>
      </c>
      <c r="D9335" s="2" t="s">
        <v>41</v>
      </c>
      <c r="E9335" s="16" t="s">
        <v>1146</v>
      </c>
      <c r="F9335" s="69" t="s">
        <v>42</v>
      </c>
      <c r="G9335" s="3"/>
      <c r="H9335" s="3"/>
      <c r="I9335" s="10" t="str">
        <f t="shared" si="145"/>
        <v>09279</v>
      </c>
    </row>
    <row r="9336" spans="1:9">
      <c r="A9336" s="66"/>
      <c r="C9336" s="66">
        <v>9279</v>
      </c>
      <c r="D9336" s="2" t="s">
        <v>43</v>
      </c>
      <c r="E9336" s="16" t="s">
        <v>1146</v>
      </c>
      <c r="F9336" s="69" t="s">
        <v>44</v>
      </c>
      <c r="G9336" s="3"/>
      <c r="H9336" s="3"/>
      <c r="I9336" s="10" t="str">
        <f t="shared" si="145"/>
        <v>09279</v>
      </c>
    </row>
    <row r="9337" spans="1:9">
      <c r="A9337" s="66"/>
      <c r="C9337" s="66">
        <v>9279</v>
      </c>
      <c r="D9337" s="2" t="s">
        <v>45</v>
      </c>
      <c r="E9337" s="16" t="s">
        <v>1146</v>
      </c>
      <c r="F9337" s="69" t="s">
        <v>46</v>
      </c>
      <c r="G9337" s="3"/>
      <c r="H9337" s="3"/>
      <c r="I9337" s="10" t="str">
        <f t="shared" si="145"/>
        <v>09279</v>
      </c>
    </row>
    <row r="9338" spans="1:9">
      <c r="A9338" s="66"/>
      <c r="C9338" s="66">
        <v>9279</v>
      </c>
      <c r="D9338" s="2" t="s">
        <v>47</v>
      </c>
      <c r="E9338" s="16" t="s">
        <v>1146</v>
      </c>
      <c r="F9338" s="69" t="s">
        <v>48</v>
      </c>
      <c r="G9338" s="3">
        <v>1</v>
      </c>
      <c r="H9338" s="3"/>
      <c r="I9338" s="10" t="str">
        <f t="shared" si="145"/>
        <v>09279</v>
      </c>
    </row>
    <row r="9339" spans="1:9">
      <c r="A9339" s="66"/>
      <c r="C9339" s="66">
        <v>9279</v>
      </c>
      <c r="D9339" s="2" t="s">
        <v>49</v>
      </c>
      <c r="E9339" s="14" t="s">
        <v>1144</v>
      </c>
      <c r="F9339" s="69" t="s">
        <v>50</v>
      </c>
      <c r="G9339" s="3">
        <v>5</v>
      </c>
      <c r="H9339" s="3">
        <v>415</v>
      </c>
      <c r="I9339" s="10" t="str">
        <f t="shared" si="145"/>
        <v>09279</v>
      </c>
    </row>
    <row r="9340" spans="1:9">
      <c r="A9340" s="66"/>
      <c r="C9340" s="66">
        <v>9279</v>
      </c>
      <c r="D9340" s="2" t="s">
        <v>51</v>
      </c>
      <c r="E9340" s="15" t="s">
        <v>1145</v>
      </c>
      <c r="F9340" s="69" t="s">
        <v>52</v>
      </c>
      <c r="G9340" s="3"/>
      <c r="H9340" s="3"/>
      <c r="I9340" s="10" t="str">
        <f t="shared" si="145"/>
        <v>09279</v>
      </c>
    </row>
    <row r="9341" spans="1:9">
      <c r="A9341" s="66"/>
      <c r="C9341" s="66">
        <v>9279</v>
      </c>
      <c r="D9341" s="2" t="s">
        <v>53</v>
      </c>
      <c r="E9341" s="15" t="s">
        <v>1145</v>
      </c>
      <c r="F9341" s="69" t="s">
        <v>54</v>
      </c>
      <c r="G9341" s="3">
        <v>11</v>
      </c>
      <c r="H9341" s="3">
        <v>820</v>
      </c>
      <c r="I9341" s="10" t="str">
        <f t="shared" si="145"/>
        <v>09279</v>
      </c>
    </row>
    <row r="9342" spans="1:9">
      <c r="A9342" s="66"/>
      <c r="C9342" s="66">
        <v>9279</v>
      </c>
      <c r="D9342" s="2" t="s">
        <v>55</v>
      </c>
      <c r="E9342" s="21" t="s">
        <v>1152</v>
      </c>
      <c r="F9342" s="69" t="s">
        <v>56</v>
      </c>
      <c r="G9342" s="3"/>
      <c r="H9342" s="3"/>
      <c r="I9342" s="10" t="str">
        <f t="shared" si="145"/>
        <v>09279</v>
      </c>
    </row>
    <row r="9343" spans="1:9">
      <c r="A9343" s="66"/>
      <c r="C9343" s="66">
        <v>9279</v>
      </c>
      <c r="D9343" s="2" t="s">
        <v>57</v>
      </c>
      <c r="E9343" s="21" t="s">
        <v>1152</v>
      </c>
      <c r="F9343" s="69" t="s">
        <v>58</v>
      </c>
      <c r="G9343" s="3">
        <v>1</v>
      </c>
      <c r="H9343" s="3"/>
      <c r="I9343" s="10" t="str">
        <f t="shared" si="145"/>
        <v>09279</v>
      </c>
    </row>
    <row r="9344" spans="1:9">
      <c r="A9344" s="66"/>
      <c r="C9344" s="66">
        <v>9279</v>
      </c>
      <c r="D9344" s="2" t="s">
        <v>59</v>
      </c>
      <c r="E9344" s="21" t="s">
        <v>1152</v>
      </c>
      <c r="F9344" s="69" t="s">
        <v>60</v>
      </c>
      <c r="G9344" s="3">
        <v>5</v>
      </c>
      <c r="H9344" s="3"/>
      <c r="I9344" s="10" t="str">
        <f t="shared" si="145"/>
        <v>09279</v>
      </c>
    </row>
    <row r="9345" spans="1:9">
      <c r="A9345" s="66"/>
      <c r="C9345" s="66">
        <v>9279</v>
      </c>
      <c r="D9345" s="2" t="s">
        <v>61</v>
      </c>
      <c r="E9345" s="20" t="s">
        <v>1151</v>
      </c>
      <c r="F9345" s="69" t="s">
        <v>62</v>
      </c>
      <c r="G9345" s="3">
        <v>3</v>
      </c>
      <c r="H9345" s="3"/>
      <c r="I9345" s="10" t="str">
        <f t="shared" si="145"/>
        <v>09279</v>
      </c>
    </row>
    <row r="9346" spans="1:9">
      <c r="A9346" s="66"/>
      <c r="C9346" s="66">
        <v>9279</v>
      </c>
      <c r="D9346" s="2" t="s">
        <v>63</v>
      </c>
      <c r="E9346" s="20" t="s">
        <v>1151</v>
      </c>
      <c r="F9346" s="69" t="s">
        <v>64</v>
      </c>
      <c r="G9346" s="3"/>
      <c r="H9346" s="3"/>
      <c r="I9346" s="10" t="str">
        <f t="shared" si="145"/>
        <v>09279</v>
      </c>
    </row>
    <row r="9347" spans="1:9">
      <c r="A9347" s="66"/>
      <c r="C9347" s="66">
        <v>9279</v>
      </c>
      <c r="D9347" s="2" t="s">
        <v>65</v>
      </c>
      <c r="E9347" s="19" t="s">
        <v>1150</v>
      </c>
      <c r="F9347" s="69" t="s">
        <v>66</v>
      </c>
      <c r="G9347" s="3">
        <v>2</v>
      </c>
      <c r="H9347" s="3"/>
      <c r="I9347" s="10" t="str">
        <f t="shared" si="145"/>
        <v>09279</v>
      </c>
    </row>
    <row r="9348" spans="1:9">
      <c r="A9348" s="66"/>
      <c r="C9348" s="66">
        <v>9279</v>
      </c>
      <c r="D9348" s="2" t="s">
        <v>67</v>
      </c>
      <c r="E9348" s="22" t="s">
        <v>1153</v>
      </c>
      <c r="F9348" s="69" t="s">
        <v>68</v>
      </c>
      <c r="G9348" s="3"/>
      <c r="H9348" s="3"/>
      <c r="I9348" s="10" t="str">
        <f t="shared" si="145"/>
        <v>09279</v>
      </c>
    </row>
    <row r="9349" spans="1:9">
      <c r="A9349" s="66"/>
      <c r="C9349" s="66">
        <v>9279</v>
      </c>
      <c r="D9349" s="2" t="s">
        <v>69</v>
      </c>
      <c r="E9349" s="21" t="s">
        <v>1152</v>
      </c>
      <c r="F9349" s="69" t="s">
        <v>70</v>
      </c>
      <c r="G9349" s="3">
        <v>3</v>
      </c>
      <c r="H9349" s="3">
        <v>424</v>
      </c>
      <c r="I9349" s="10" t="str">
        <f t="shared" si="145"/>
        <v>09279</v>
      </c>
    </row>
    <row r="9350" spans="1:9">
      <c r="A9350" s="66"/>
      <c r="C9350" s="66">
        <v>9279</v>
      </c>
      <c r="E9350" s="71"/>
      <c r="F9350" s="69" t="s">
        <v>71</v>
      </c>
      <c r="G9350" s="3">
        <v>50</v>
      </c>
      <c r="H9350" s="3">
        <v>28201</v>
      </c>
      <c r="I9350" s="10" t="str">
        <f t="shared" si="145"/>
        <v>09279</v>
      </c>
    </row>
    <row r="9351" spans="1:9">
      <c r="A9351" s="65" t="s">
        <v>653</v>
      </c>
      <c r="B9351" s="2" t="s">
        <v>654</v>
      </c>
      <c r="C9351" s="65">
        <v>93</v>
      </c>
      <c r="D9351" s="2" t="s">
        <v>9</v>
      </c>
      <c r="E9351" s="14" t="s">
        <v>1144</v>
      </c>
      <c r="F9351" s="69" t="s">
        <v>10</v>
      </c>
      <c r="G9351" s="3">
        <v>24</v>
      </c>
      <c r="H9351" s="3">
        <v>1237</v>
      </c>
      <c r="I9351" s="10" t="str">
        <f t="shared" si="145"/>
        <v>093</v>
      </c>
    </row>
    <row r="9352" spans="1:9">
      <c r="A9352" s="66"/>
      <c r="C9352" s="66">
        <v>93</v>
      </c>
      <c r="D9352" s="2" t="s">
        <v>11</v>
      </c>
      <c r="E9352" s="14" t="s">
        <v>1144</v>
      </c>
      <c r="F9352" s="69" t="s">
        <v>12</v>
      </c>
      <c r="G9352" s="3"/>
      <c r="H9352" s="3"/>
      <c r="I9352" s="10" t="str">
        <f t="shared" si="145"/>
        <v>093</v>
      </c>
    </row>
    <row r="9353" spans="1:9">
      <c r="A9353" s="66"/>
      <c r="C9353" s="66">
        <v>93</v>
      </c>
      <c r="D9353" s="2" t="s">
        <v>13</v>
      </c>
      <c r="E9353" s="14" t="s">
        <v>1144</v>
      </c>
      <c r="F9353" s="69" t="s">
        <v>14</v>
      </c>
      <c r="G9353" s="3"/>
      <c r="H9353" s="3"/>
      <c r="I9353" s="10" t="str">
        <f t="shared" ref="I9353:I9416" si="146">IF(A9353="",I9352,A9353)</f>
        <v>093</v>
      </c>
    </row>
    <row r="9354" spans="1:9">
      <c r="A9354" s="66"/>
      <c r="C9354" s="66">
        <v>93</v>
      </c>
      <c r="D9354" s="2" t="s">
        <v>15</v>
      </c>
      <c r="E9354" s="15" t="s">
        <v>1145</v>
      </c>
      <c r="F9354" s="69" t="s">
        <v>16</v>
      </c>
      <c r="G9354" s="3"/>
      <c r="H9354" s="3"/>
      <c r="I9354" s="10" t="str">
        <f t="shared" si="146"/>
        <v>093</v>
      </c>
    </row>
    <row r="9355" spans="1:9">
      <c r="A9355" s="66"/>
      <c r="C9355" s="66">
        <v>93</v>
      </c>
      <c r="D9355" s="2" t="s">
        <v>17</v>
      </c>
      <c r="E9355" s="14" t="s">
        <v>1144</v>
      </c>
      <c r="F9355" s="69" t="s">
        <v>18</v>
      </c>
      <c r="G9355" s="3">
        <v>24</v>
      </c>
      <c r="H9355" s="3">
        <v>1237</v>
      </c>
      <c r="I9355" s="10" t="str">
        <f t="shared" si="146"/>
        <v>093</v>
      </c>
    </row>
    <row r="9356" spans="1:9">
      <c r="A9356" s="66"/>
      <c r="C9356" s="66">
        <v>93</v>
      </c>
      <c r="D9356" s="2" t="s">
        <v>19</v>
      </c>
      <c r="E9356" s="14" t="s">
        <v>1144</v>
      </c>
      <c r="F9356" s="69" t="s">
        <v>20</v>
      </c>
      <c r="G9356" s="3"/>
      <c r="H9356" s="3"/>
      <c r="I9356" s="10" t="str">
        <f t="shared" si="146"/>
        <v>093</v>
      </c>
    </row>
    <row r="9357" spans="1:9">
      <c r="A9357" s="66"/>
      <c r="C9357" s="66">
        <v>93</v>
      </c>
      <c r="D9357" s="2" t="s">
        <v>21</v>
      </c>
      <c r="E9357" s="4"/>
      <c r="F9357" s="69" t="s">
        <v>22</v>
      </c>
      <c r="G9357" s="3">
        <v>743</v>
      </c>
      <c r="H9357" s="3">
        <v>142160</v>
      </c>
      <c r="I9357" s="10" t="str">
        <f t="shared" si="146"/>
        <v>093</v>
      </c>
    </row>
    <row r="9358" spans="1:9">
      <c r="A9358" s="66"/>
      <c r="C9358" s="66">
        <v>93</v>
      </c>
      <c r="D9358" s="2" t="s">
        <v>23</v>
      </c>
      <c r="E9358" s="17" t="s">
        <v>1147</v>
      </c>
      <c r="F9358" s="69" t="s">
        <v>24</v>
      </c>
      <c r="G9358" s="3">
        <v>87</v>
      </c>
      <c r="H9358" s="3">
        <v>12273</v>
      </c>
      <c r="I9358" s="10" t="str">
        <f t="shared" si="146"/>
        <v>093</v>
      </c>
    </row>
    <row r="9359" spans="1:9">
      <c r="A9359" s="66"/>
      <c r="C9359" s="66">
        <v>93</v>
      </c>
      <c r="D9359" s="2" t="s">
        <v>25</v>
      </c>
      <c r="E9359" s="17" t="s">
        <v>1147</v>
      </c>
      <c r="F9359" s="69" t="s">
        <v>26</v>
      </c>
      <c r="G9359" s="3">
        <v>19</v>
      </c>
      <c r="H9359" s="3">
        <v>1045</v>
      </c>
      <c r="I9359" s="10" t="str">
        <f t="shared" si="146"/>
        <v>093</v>
      </c>
    </row>
    <row r="9360" spans="1:9">
      <c r="A9360" s="66"/>
      <c r="C9360" s="66">
        <v>93</v>
      </c>
      <c r="D9360" s="2" t="s">
        <v>27</v>
      </c>
      <c r="E9360" s="17" t="s">
        <v>1147</v>
      </c>
      <c r="F9360" s="69" t="s">
        <v>28</v>
      </c>
      <c r="G9360" s="3"/>
      <c r="H9360" s="3"/>
      <c r="I9360" s="10" t="str">
        <f t="shared" si="146"/>
        <v>093</v>
      </c>
    </row>
    <row r="9361" spans="1:9">
      <c r="A9361" s="66"/>
      <c r="C9361" s="66">
        <v>93</v>
      </c>
      <c r="D9361" s="2" t="s">
        <v>29</v>
      </c>
      <c r="E9361" s="18" t="s">
        <v>1148</v>
      </c>
      <c r="F9361" s="69" t="s">
        <v>30</v>
      </c>
      <c r="G9361" s="3">
        <v>7</v>
      </c>
      <c r="H9361" s="3">
        <v>674</v>
      </c>
      <c r="I9361" s="10" t="str">
        <f t="shared" si="146"/>
        <v>093</v>
      </c>
    </row>
    <row r="9362" spans="1:9">
      <c r="A9362" s="66"/>
      <c r="C9362" s="66">
        <v>93</v>
      </c>
      <c r="D9362" s="2" t="s">
        <v>31</v>
      </c>
      <c r="E9362" s="18" t="s">
        <v>1148</v>
      </c>
      <c r="F9362" s="69" t="s">
        <v>32</v>
      </c>
      <c r="G9362" s="3">
        <v>12</v>
      </c>
      <c r="H9362" s="3">
        <v>778</v>
      </c>
      <c r="I9362" s="10" t="str">
        <f t="shared" si="146"/>
        <v>093</v>
      </c>
    </row>
    <row r="9363" spans="1:9">
      <c r="A9363" s="66"/>
      <c r="C9363" s="66">
        <v>93</v>
      </c>
      <c r="D9363" s="2" t="s">
        <v>33</v>
      </c>
      <c r="E9363" s="18" t="s">
        <v>1148</v>
      </c>
      <c r="F9363" s="69" t="s">
        <v>34</v>
      </c>
      <c r="G9363" s="3">
        <v>3</v>
      </c>
      <c r="H9363" s="3">
        <v>143</v>
      </c>
      <c r="I9363" s="10" t="str">
        <f t="shared" si="146"/>
        <v>093</v>
      </c>
    </row>
    <row r="9364" spans="1:9">
      <c r="A9364" s="66"/>
      <c r="C9364" s="66">
        <v>93</v>
      </c>
      <c r="D9364" s="2" t="s">
        <v>35</v>
      </c>
      <c r="E9364" s="19" t="s">
        <v>1150</v>
      </c>
      <c r="F9364" s="69" t="s">
        <v>36</v>
      </c>
      <c r="G9364" s="3">
        <v>24</v>
      </c>
      <c r="H9364" s="3">
        <v>2196</v>
      </c>
      <c r="I9364" s="10" t="str">
        <f t="shared" si="146"/>
        <v>093</v>
      </c>
    </row>
    <row r="9365" spans="1:9">
      <c r="A9365" s="66"/>
      <c r="C9365" s="66">
        <v>93</v>
      </c>
      <c r="D9365" s="2" t="s">
        <v>37</v>
      </c>
      <c r="E9365" s="23" t="s">
        <v>1149</v>
      </c>
      <c r="F9365" s="69" t="s">
        <v>38</v>
      </c>
      <c r="G9365" s="3">
        <v>10</v>
      </c>
      <c r="H9365" s="3">
        <v>1509</v>
      </c>
      <c r="I9365" s="10" t="str">
        <f t="shared" si="146"/>
        <v>093</v>
      </c>
    </row>
    <row r="9366" spans="1:9">
      <c r="A9366" s="66"/>
      <c r="C9366" s="66">
        <v>93</v>
      </c>
      <c r="D9366" s="2" t="s">
        <v>39</v>
      </c>
      <c r="E9366" s="23" t="s">
        <v>1149</v>
      </c>
      <c r="F9366" s="69" t="s">
        <v>40</v>
      </c>
      <c r="G9366" s="3">
        <v>21</v>
      </c>
      <c r="H9366" s="3">
        <v>1730</v>
      </c>
      <c r="I9366" s="10" t="str">
        <f t="shared" si="146"/>
        <v>093</v>
      </c>
    </row>
    <row r="9367" spans="1:9">
      <c r="A9367" s="66"/>
      <c r="C9367" s="66">
        <v>93</v>
      </c>
      <c r="D9367" s="2" t="s">
        <v>41</v>
      </c>
      <c r="E9367" s="16" t="s">
        <v>1146</v>
      </c>
      <c r="F9367" s="69" t="s">
        <v>42</v>
      </c>
      <c r="G9367" s="3"/>
      <c r="H9367" s="3"/>
      <c r="I9367" s="10" t="str">
        <f t="shared" si="146"/>
        <v>093</v>
      </c>
    </row>
    <row r="9368" spans="1:9">
      <c r="A9368" s="66"/>
      <c r="C9368" s="66">
        <v>93</v>
      </c>
      <c r="D9368" s="2" t="s">
        <v>43</v>
      </c>
      <c r="E9368" s="16" t="s">
        <v>1146</v>
      </c>
      <c r="F9368" s="69" t="s">
        <v>44</v>
      </c>
      <c r="G9368" s="3">
        <v>8</v>
      </c>
      <c r="H9368" s="3">
        <v>2272</v>
      </c>
      <c r="I9368" s="10" t="str">
        <f t="shared" si="146"/>
        <v>093</v>
      </c>
    </row>
    <row r="9369" spans="1:9">
      <c r="A9369" s="66"/>
      <c r="C9369" s="66">
        <v>93</v>
      </c>
      <c r="D9369" s="2" t="s">
        <v>45</v>
      </c>
      <c r="E9369" s="16" t="s">
        <v>1146</v>
      </c>
      <c r="F9369" s="69" t="s">
        <v>46</v>
      </c>
      <c r="G9369" s="3">
        <v>3</v>
      </c>
      <c r="H9369" s="3"/>
      <c r="I9369" s="10" t="str">
        <f t="shared" si="146"/>
        <v>093</v>
      </c>
    </row>
    <row r="9370" spans="1:9">
      <c r="A9370" s="66"/>
      <c r="C9370" s="66">
        <v>93</v>
      </c>
      <c r="D9370" s="2" t="s">
        <v>47</v>
      </c>
      <c r="E9370" s="16" t="s">
        <v>1146</v>
      </c>
      <c r="F9370" s="69" t="s">
        <v>48</v>
      </c>
      <c r="G9370" s="3">
        <v>65</v>
      </c>
      <c r="H9370" s="3">
        <v>6984</v>
      </c>
      <c r="I9370" s="10" t="str">
        <f t="shared" si="146"/>
        <v>093</v>
      </c>
    </row>
    <row r="9371" spans="1:9">
      <c r="A9371" s="66"/>
      <c r="C9371" s="66">
        <v>93</v>
      </c>
      <c r="D9371" s="2" t="s">
        <v>49</v>
      </c>
      <c r="E9371" s="14" t="s">
        <v>1144</v>
      </c>
      <c r="F9371" s="69" t="s">
        <v>50</v>
      </c>
      <c r="G9371" s="3">
        <v>85</v>
      </c>
      <c r="H9371" s="3">
        <v>10170</v>
      </c>
      <c r="I9371" s="10" t="str">
        <f t="shared" si="146"/>
        <v>093</v>
      </c>
    </row>
    <row r="9372" spans="1:9">
      <c r="A9372" s="66"/>
      <c r="C9372" s="66">
        <v>93</v>
      </c>
      <c r="D9372" s="2" t="s">
        <v>51</v>
      </c>
      <c r="E9372" s="15" t="s">
        <v>1145</v>
      </c>
      <c r="F9372" s="69" t="s">
        <v>52</v>
      </c>
      <c r="G9372" s="3">
        <v>16</v>
      </c>
      <c r="H9372" s="3">
        <v>3433</v>
      </c>
      <c r="I9372" s="10" t="str">
        <f t="shared" si="146"/>
        <v>093</v>
      </c>
    </row>
    <row r="9373" spans="1:9">
      <c r="A9373" s="66"/>
      <c r="C9373" s="66">
        <v>93</v>
      </c>
      <c r="D9373" s="2" t="s">
        <v>53</v>
      </c>
      <c r="E9373" s="15" t="s">
        <v>1145</v>
      </c>
      <c r="F9373" s="69" t="s">
        <v>54</v>
      </c>
      <c r="G9373" s="3">
        <v>127</v>
      </c>
      <c r="H9373" s="3">
        <v>13962</v>
      </c>
      <c r="I9373" s="10" t="str">
        <f t="shared" si="146"/>
        <v>093</v>
      </c>
    </row>
    <row r="9374" spans="1:9">
      <c r="A9374" s="66"/>
      <c r="C9374" s="66">
        <v>93</v>
      </c>
      <c r="D9374" s="2" t="s">
        <v>55</v>
      </c>
      <c r="E9374" s="21" t="s">
        <v>1152</v>
      </c>
      <c r="F9374" s="69" t="s">
        <v>56</v>
      </c>
      <c r="G9374" s="3">
        <v>27</v>
      </c>
      <c r="H9374" s="3">
        <v>9051</v>
      </c>
      <c r="I9374" s="10" t="str">
        <f t="shared" si="146"/>
        <v>093</v>
      </c>
    </row>
    <row r="9375" spans="1:9">
      <c r="A9375" s="66"/>
      <c r="C9375" s="66">
        <v>93</v>
      </c>
      <c r="D9375" s="2" t="s">
        <v>57</v>
      </c>
      <c r="E9375" s="21" t="s">
        <v>1152</v>
      </c>
      <c r="F9375" s="69" t="s">
        <v>58</v>
      </c>
      <c r="G9375" s="3">
        <v>43</v>
      </c>
      <c r="H9375" s="3">
        <v>25314</v>
      </c>
      <c r="I9375" s="10" t="str">
        <f t="shared" si="146"/>
        <v>093</v>
      </c>
    </row>
    <row r="9376" spans="1:9">
      <c r="A9376" s="66"/>
      <c r="C9376" s="66">
        <v>93</v>
      </c>
      <c r="D9376" s="2" t="s">
        <v>59</v>
      </c>
      <c r="E9376" s="21" t="s">
        <v>1152</v>
      </c>
      <c r="F9376" s="69" t="s">
        <v>60</v>
      </c>
      <c r="G9376" s="3">
        <v>90</v>
      </c>
      <c r="H9376" s="3">
        <v>24218</v>
      </c>
      <c r="I9376" s="10" t="str">
        <f t="shared" si="146"/>
        <v>093</v>
      </c>
    </row>
    <row r="9377" spans="1:9">
      <c r="A9377" s="66"/>
      <c r="C9377" s="66">
        <v>93</v>
      </c>
      <c r="D9377" s="2" t="s">
        <v>61</v>
      </c>
      <c r="E9377" s="20" t="s">
        <v>1151</v>
      </c>
      <c r="F9377" s="69" t="s">
        <v>62</v>
      </c>
      <c r="G9377" s="3">
        <v>34</v>
      </c>
      <c r="H9377" s="3">
        <v>17142</v>
      </c>
      <c r="I9377" s="10" t="str">
        <f t="shared" si="146"/>
        <v>093</v>
      </c>
    </row>
    <row r="9378" spans="1:9">
      <c r="A9378" s="66"/>
      <c r="C9378" s="66">
        <v>93</v>
      </c>
      <c r="D9378" s="2" t="s">
        <v>63</v>
      </c>
      <c r="E9378" s="20" t="s">
        <v>1151</v>
      </c>
      <c r="F9378" s="69" t="s">
        <v>64</v>
      </c>
      <c r="G9378" s="3">
        <v>7</v>
      </c>
      <c r="H9378" s="3"/>
      <c r="I9378" s="10" t="str">
        <f t="shared" si="146"/>
        <v>093</v>
      </c>
    </row>
    <row r="9379" spans="1:9">
      <c r="A9379" s="66"/>
      <c r="C9379" s="66">
        <v>93</v>
      </c>
      <c r="D9379" s="2" t="s">
        <v>65</v>
      </c>
      <c r="E9379" s="19" t="s">
        <v>1150</v>
      </c>
      <c r="F9379" s="69" t="s">
        <v>66</v>
      </c>
      <c r="G9379" s="3">
        <v>16</v>
      </c>
      <c r="H9379" s="3">
        <v>1957</v>
      </c>
      <c r="I9379" s="10" t="str">
        <f t="shared" si="146"/>
        <v>093</v>
      </c>
    </row>
    <row r="9380" spans="1:9">
      <c r="A9380" s="66"/>
      <c r="C9380" s="66">
        <v>93</v>
      </c>
      <c r="D9380" s="2" t="s">
        <v>67</v>
      </c>
      <c r="E9380" s="22" t="s">
        <v>1153</v>
      </c>
      <c r="F9380" s="69" t="s">
        <v>68</v>
      </c>
      <c r="G9380" s="3">
        <v>22</v>
      </c>
      <c r="H9380" s="3">
        <v>2246</v>
      </c>
      <c r="I9380" s="10" t="str">
        <f t="shared" si="146"/>
        <v>093</v>
      </c>
    </row>
    <row r="9381" spans="1:9">
      <c r="A9381" s="66"/>
      <c r="C9381" s="66">
        <v>93</v>
      </c>
      <c r="D9381" s="2" t="s">
        <v>69</v>
      </c>
      <c r="E9381" s="21" t="s">
        <v>1152</v>
      </c>
      <c r="F9381" s="69" t="s">
        <v>70</v>
      </c>
      <c r="G9381" s="3">
        <v>17</v>
      </c>
      <c r="H9381" s="3">
        <v>2551</v>
      </c>
      <c r="I9381" s="10" t="str">
        <f t="shared" si="146"/>
        <v>093</v>
      </c>
    </row>
    <row r="9382" spans="1:9">
      <c r="A9382" s="66"/>
      <c r="C9382" s="66">
        <v>93</v>
      </c>
      <c r="E9382" s="71"/>
      <c r="F9382" s="69" t="s">
        <v>71</v>
      </c>
      <c r="G9382" s="3">
        <v>767</v>
      </c>
      <c r="H9382" s="3">
        <v>143397</v>
      </c>
      <c r="I9382" s="10" t="str">
        <f t="shared" si="146"/>
        <v>093</v>
      </c>
    </row>
    <row r="9383" spans="1:9">
      <c r="A9383" s="65" t="s">
        <v>655</v>
      </c>
      <c r="B9383" s="2" t="s">
        <v>656</v>
      </c>
      <c r="C9383" s="65">
        <v>9361</v>
      </c>
      <c r="D9383" s="2" t="s">
        <v>9</v>
      </c>
      <c r="E9383" s="14" t="s">
        <v>1144</v>
      </c>
      <c r="F9383" s="69" t="s">
        <v>10</v>
      </c>
      <c r="G9383" s="3"/>
      <c r="H9383" s="3"/>
      <c r="I9383" s="10" t="str">
        <f t="shared" si="146"/>
        <v>09361</v>
      </c>
    </row>
    <row r="9384" spans="1:9">
      <c r="A9384" s="66"/>
      <c r="C9384" s="66">
        <v>9361</v>
      </c>
      <c r="D9384" s="2" t="s">
        <v>11</v>
      </c>
      <c r="E9384" s="14" t="s">
        <v>1144</v>
      </c>
      <c r="F9384" s="69" t="s">
        <v>12</v>
      </c>
      <c r="G9384" s="3"/>
      <c r="H9384" s="3"/>
      <c r="I9384" s="10" t="str">
        <f t="shared" si="146"/>
        <v>09361</v>
      </c>
    </row>
    <row r="9385" spans="1:9">
      <c r="A9385" s="66"/>
      <c r="C9385" s="66">
        <v>9361</v>
      </c>
      <c r="D9385" s="2" t="s">
        <v>13</v>
      </c>
      <c r="E9385" s="14" t="s">
        <v>1144</v>
      </c>
      <c r="F9385" s="69" t="s">
        <v>14</v>
      </c>
      <c r="G9385" s="3"/>
      <c r="H9385" s="3"/>
      <c r="I9385" s="10" t="str">
        <f t="shared" si="146"/>
        <v>09361</v>
      </c>
    </row>
    <row r="9386" spans="1:9">
      <c r="A9386" s="66"/>
      <c r="C9386" s="66">
        <v>9361</v>
      </c>
      <c r="D9386" s="2" t="s">
        <v>15</v>
      </c>
      <c r="E9386" s="15" t="s">
        <v>1145</v>
      </c>
      <c r="F9386" s="69" t="s">
        <v>16</v>
      </c>
      <c r="G9386" s="3"/>
      <c r="H9386" s="3"/>
      <c r="I9386" s="10" t="str">
        <f t="shared" si="146"/>
        <v>09361</v>
      </c>
    </row>
    <row r="9387" spans="1:9">
      <c r="A9387" s="66"/>
      <c r="C9387" s="66">
        <v>9361</v>
      </c>
      <c r="D9387" s="2" t="s">
        <v>17</v>
      </c>
      <c r="E9387" s="14" t="s">
        <v>1144</v>
      </c>
      <c r="F9387" s="69" t="s">
        <v>18</v>
      </c>
      <c r="G9387" s="3"/>
      <c r="H9387" s="3"/>
      <c r="I9387" s="10" t="str">
        <f t="shared" si="146"/>
        <v>09361</v>
      </c>
    </row>
    <row r="9388" spans="1:9">
      <c r="A9388" s="66"/>
      <c r="C9388" s="66">
        <v>9361</v>
      </c>
      <c r="D9388" s="2" t="s">
        <v>19</v>
      </c>
      <c r="E9388" s="14" t="s">
        <v>1144</v>
      </c>
      <c r="F9388" s="69" t="s">
        <v>20</v>
      </c>
      <c r="G9388" s="3"/>
      <c r="H9388" s="3"/>
      <c r="I9388" s="10" t="str">
        <f t="shared" si="146"/>
        <v>09361</v>
      </c>
    </row>
    <row r="9389" spans="1:9">
      <c r="A9389" s="66"/>
      <c r="C9389" s="66">
        <v>9361</v>
      </c>
      <c r="D9389" s="2" t="s">
        <v>21</v>
      </c>
      <c r="E9389" s="4"/>
      <c r="F9389" s="69" t="s">
        <v>22</v>
      </c>
      <c r="G9389" s="3">
        <v>36</v>
      </c>
      <c r="H9389" s="3">
        <v>9746</v>
      </c>
      <c r="I9389" s="10" t="str">
        <f t="shared" si="146"/>
        <v>09361</v>
      </c>
    </row>
    <row r="9390" spans="1:9">
      <c r="A9390" s="66"/>
      <c r="C9390" s="66">
        <v>9361</v>
      </c>
      <c r="D9390" s="2" t="s">
        <v>23</v>
      </c>
      <c r="E9390" s="17" t="s">
        <v>1147</v>
      </c>
      <c r="F9390" s="69" t="s">
        <v>24</v>
      </c>
      <c r="G9390" s="3">
        <v>4</v>
      </c>
      <c r="H9390" s="3"/>
      <c r="I9390" s="10" t="str">
        <f t="shared" si="146"/>
        <v>09361</v>
      </c>
    </row>
    <row r="9391" spans="1:9">
      <c r="A9391" s="66"/>
      <c r="C9391" s="66">
        <v>9361</v>
      </c>
      <c r="D9391" s="2" t="s">
        <v>25</v>
      </c>
      <c r="E9391" s="17" t="s">
        <v>1147</v>
      </c>
      <c r="F9391" s="69" t="s">
        <v>26</v>
      </c>
      <c r="G9391" s="3">
        <v>2</v>
      </c>
      <c r="H9391" s="3"/>
      <c r="I9391" s="10" t="str">
        <f t="shared" si="146"/>
        <v>09361</v>
      </c>
    </row>
    <row r="9392" spans="1:9">
      <c r="A9392" s="66"/>
      <c r="C9392" s="66">
        <v>9361</v>
      </c>
      <c r="D9392" s="2" t="s">
        <v>27</v>
      </c>
      <c r="E9392" s="17" t="s">
        <v>1147</v>
      </c>
      <c r="F9392" s="69" t="s">
        <v>28</v>
      </c>
      <c r="G9392" s="3"/>
      <c r="H9392" s="3"/>
      <c r="I9392" s="10" t="str">
        <f t="shared" si="146"/>
        <v>09361</v>
      </c>
    </row>
    <row r="9393" spans="1:9">
      <c r="A9393" s="66"/>
      <c r="C9393" s="66">
        <v>9361</v>
      </c>
      <c r="D9393" s="2" t="s">
        <v>29</v>
      </c>
      <c r="E9393" s="18" t="s">
        <v>1148</v>
      </c>
      <c r="F9393" s="69" t="s">
        <v>30</v>
      </c>
      <c r="G9393" s="3"/>
      <c r="H9393" s="3"/>
      <c r="I9393" s="10" t="str">
        <f t="shared" si="146"/>
        <v>09361</v>
      </c>
    </row>
    <row r="9394" spans="1:9">
      <c r="A9394" s="66"/>
      <c r="C9394" s="66">
        <v>9361</v>
      </c>
      <c r="D9394" s="2" t="s">
        <v>31</v>
      </c>
      <c r="E9394" s="18" t="s">
        <v>1148</v>
      </c>
      <c r="F9394" s="69" t="s">
        <v>32</v>
      </c>
      <c r="G9394" s="3"/>
      <c r="H9394" s="3"/>
      <c r="I9394" s="10" t="str">
        <f t="shared" si="146"/>
        <v>09361</v>
      </c>
    </row>
    <row r="9395" spans="1:9">
      <c r="A9395" s="66"/>
      <c r="C9395" s="66">
        <v>9361</v>
      </c>
      <c r="D9395" s="2" t="s">
        <v>33</v>
      </c>
      <c r="E9395" s="18" t="s">
        <v>1148</v>
      </c>
      <c r="F9395" s="69" t="s">
        <v>34</v>
      </c>
      <c r="G9395" s="3"/>
      <c r="H9395" s="3"/>
      <c r="I9395" s="10" t="str">
        <f t="shared" si="146"/>
        <v>09361</v>
      </c>
    </row>
    <row r="9396" spans="1:9">
      <c r="A9396" s="66"/>
      <c r="C9396" s="66">
        <v>9361</v>
      </c>
      <c r="D9396" s="2" t="s">
        <v>35</v>
      </c>
      <c r="E9396" s="19" t="s">
        <v>1150</v>
      </c>
      <c r="F9396" s="69" t="s">
        <v>36</v>
      </c>
      <c r="G9396" s="3"/>
      <c r="H9396" s="3"/>
      <c r="I9396" s="10" t="str">
        <f t="shared" si="146"/>
        <v>09361</v>
      </c>
    </row>
    <row r="9397" spans="1:9">
      <c r="A9397" s="66"/>
      <c r="C9397" s="66">
        <v>9361</v>
      </c>
      <c r="D9397" s="2" t="s">
        <v>37</v>
      </c>
      <c r="E9397" s="23" t="s">
        <v>1149</v>
      </c>
      <c r="F9397" s="69" t="s">
        <v>38</v>
      </c>
      <c r="G9397" s="3"/>
      <c r="H9397" s="3"/>
      <c r="I9397" s="10" t="str">
        <f t="shared" si="146"/>
        <v>09361</v>
      </c>
    </row>
    <row r="9398" spans="1:9">
      <c r="A9398" s="66"/>
      <c r="C9398" s="66">
        <v>9361</v>
      </c>
      <c r="D9398" s="2" t="s">
        <v>39</v>
      </c>
      <c r="E9398" s="23" t="s">
        <v>1149</v>
      </c>
      <c r="F9398" s="69" t="s">
        <v>40</v>
      </c>
      <c r="G9398" s="3">
        <v>1</v>
      </c>
      <c r="H9398" s="3"/>
      <c r="I9398" s="10" t="str">
        <f t="shared" si="146"/>
        <v>09361</v>
      </c>
    </row>
    <row r="9399" spans="1:9">
      <c r="A9399" s="66"/>
      <c r="C9399" s="66">
        <v>9361</v>
      </c>
      <c r="D9399" s="2" t="s">
        <v>41</v>
      </c>
      <c r="E9399" s="16" t="s">
        <v>1146</v>
      </c>
      <c r="F9399" s="69" t="s">
        <v>42</v>
      </c>
      <c r="G9399" s="3"/>
      <c r="H9399" s="3"/>
      <c r="I9399" s="10" t="str">
        <f t="shared" si="146"/>
        <v>09361</v>
      </c>
    </row>
    <row r="9400" spans="1:9">
      <c r="A9400" s="66"/>
      <c r="C9400" s="66">
        <v>9361</v>
      </c>
      <c r="D9400" s="2" t="s">
        <v>43</v>
      </c>
      <c r="E9400" s="16" t="s">
        <v>1146</v>
      </c>
      <c r="F9400" s="69" t="s">
        <v>44</v>
      </c>
      <c r="G9400" s="3"/>
      <c r="H9400" s="3"/>
      <c r="I9400" s="10" t="str">
        <f t="shared" si="146"/>
        <v>09361</v>
      </c>
    </row>
    <row r="9401" spans="1:9">
      <c r="A9401" s="66"/>
      <c r="C9401" s="66">
        <v>9361</v>
      </c>
      <c r="D9401" s="2" t="s">
        <v>45</v>
      </c>
      <c r="E9401" s="16" t="s">
        <v>1146</v>
      </c>
      <c r="F9401" s="69" t="s">
        <v>46</v>
      </c>
      <c r="G9401" s="3"/>
      <c r="H9401" s="3"/>
      <c r="I9401" s="10" t="str">
        <f t="shared" si="146"/>
        <v>09361</v>
      </c>
    </row>
    <row r="9402" spans="1:9">
      <c r="A9402" s="66"/>
      <c r="C9402" s="66">
        <v>9361</v>
      </c>
      <c r="D9402" s="2" t="s">
        <v>47</v>
      </c>
      <c r="E9402" s="16" t="s">
        <v>1146</v>
      </c>
      <c r="F9402" s="69" t="s">
        <v>48</v>
      </c>
      <c r="G9402" s="3">
        <v>4</v>
      </c>
      <c r="H9402" s="3">
        <v>389</v>
      </c>
      <c r="I9402" s="10" t="str">
        <f t="shared" si="146"/>
        <v>09361</v>
      </c>
    </row>
    <row r="9403" spans="1:9">
      <c r="A9403" s="66"/>
      <c r="C9403" s="66">
        <v>9361</v>
      </c>
      <c r="D9403" s="2" t="s">
        <v>49</v>
      </c>
      <c r="E9403" s="14" t="s">
        <v>1144</v>
      </c>
      <c r="F9403" s="69" t="s">
        <v>50</v>
      </c>
      <c r="G9403" s="3">
        <v>5</v>
      </c>
      <c r="H9403" s="3">
        <v>254</v>
      </c>
      <c r="I9403" s="10" t="str">
        <f t="shared" si="146"/>
        <v>09361</v>
      </c>
    </row>
    <row r="9404" spans="1:9">
      <c r="A9404" s="66"/>
      <c r="C9404" s="66">
        <v>9361</v>
      </c>
      <c r="D9404" s="2" t="s">
        <v>51</v>
      </c>
      <c r="E9404" s="15" t="s">
        <v>1145</v>
      </c>
      <c r="F9404" s="69" t="s">
        <v>52</v>
      </c>
      <c r="G9404" s="3">
        <v>2</v>
      </c>
      <c r="H9404" s="3"/>
      <c r="I9404" s="10" t="str">
        <f t="shared" si="146"/>
        <v>09361</v>
      </c>
    </row>
    <row r="9405" spans="1:9">
      <c r="A9405" s="66"/>
      <c r="C9405" s="66">
        <v>9361</v>
      </c>
      <c r="D9405" s="2" t="s">
        <v>53</v>
      </c>
      <c r="E9405" s="15" t="s">
        <v>1145</v>
      </c>
      <c r="F9405" s="69" t="s">
        <v>54</v>
      </c>
      <c r="G9405" s="3">
        <v>2</v>
      </c>
      <c r="H9405" s="3"/>
      <c r="I9405" s="10" t="str">
        <f t="shared" si="146"/>
        <v>09361</v>
      </c>
    </row>
    <row r="9406" spans="1:9">
      <c r="A9406" s="66"/>
      <c r="C9406" s="66">
        <v>9361</v>
      </c>
      <c r="D9406" s="2" t="s">
        <v>55</v>
      </c>
      <c r="E9406" s="21" t="s">
        <v>1152</v>
      </c>
      <c r="F9406" s="69" t="s">
        <v>56</v>
      </c>
      <c r="G9406" s="3"/>
      <c r="H9406" s="3"/>
      <c r="I9406" s="10" t="str">
        <f t="shared" si="146"/>
        <v>09361</v>
      </c>
    </row>
    <row r="9407" spans="1:9">
      <c r="A9407" s="66"/>
      <c r="C9407" s="66">
        <v>9361</v>
      </c>
      <c r="D9407" s="2" t="s">
        <v>57</v>
      </c>
      <c r="E9407" s="21" t="s">
        <v>1152</v>
      </c>
      <c r="F9407" s="69" t="s">
        <v>58</v>
      </c>
      <c r="G9407" s="3">
        <v>4</v>
      </c>
      <c r="H9407" s="3"/>
      <c r="I9407" s="10" t="str">
        <f t="shared" si="146"/>
        <v>09361</v>
      </c>
    </row>
    <row r="9408" spans="1:9">
      <c r="A9408" s="66"/>
      <c r="C9408" s="66">
        <v>9361</v>
      </c>
      <c r="D9408" s="2" t="s">
        <v>59</v>
      </c>
      <c r="E9408" s="21" t="s">
        <v>1152</v>
      </c>
      <c r="F9408" s="69" t="s">
        <v>60</v>
      </c>
      <c r="G9408" s="3">
        <v>7</v>
      </c>
      <c r="H9408" s="3">
        <v>2101</v>
      </c>
      <c r="I9408" s="10" t="str">
        <f t="shared" si="146"/>
        <v>09361</v>
      </c>
    </row>
    <row r="9409" spans="1:9">
      <c r="A9409" s="66"/>
      <c r="C9409" s="66">
        <v>9361</v>
      </c>
      <c r="D9409" s="2" t="s">
        <v>61</v>
      </c>
      <c r="E9409" s="20" t="s">
        <v>1151</v>
      </c>
      <c r="F9409" s="69" t="s">
        <v>62</v>
      </c>
      <c r="G9409" s="3">
        <v>3</v>
      </c>
      <c r="H9409" s="3">
        <v>124</v>
      </c>
      <c r="I9409" s="10" t="str">
        <f t="shared" si="146"/>
        <v>09361</v>
      </c>
    </row>
    <row r="9410" spans="1:9">
      <c r="A9410" s="66"/>
      <c r="C9410" s="66">
        <v>9361</v>
      </c>
      <c r="D9410" s="2" t="s">
        <v>63</v>
      </c>
      <c r="E9410" s="20" t="s">
        <v>1151</v>
      </c>
      <c r="F9410" s="69" t="s">
        <v>64</v>
      </c>
      <c r="G9410" s="3"/>
      <c r="H9410" s="3"/>
      <c r="I9410" s="10" t="str">
        <f t="shared" si="146"/>
        <v>09361</v>
      </c>
    </row>
    <row r="9411" spans="1:9">
      <c r="A9411" s="66"/>
      <c r="C9411" s="66">
        <v>9361</v>
      </c>
      <c r="D9411" s="2" t="s">
        <v>65</v>
      </c>
      <c r="E9411" s="19" t="s">
        <v>1150</v>
      </c>
      <c r="F9411" s="69" t="s">
        <v>66</v>
      </c>
      <c r="G9411" s="3"/>
      <c r="H9411" s="3"/>
      <c r="I9411" s="10" t="str">
        <f t="shared" si="146"/>
        <v>09361</v>
      </c>
    </row>
    <row r="9412" spans="1:9">
      <c r="A9412" s="66"/>
      <c r="C9412" s="66">
        <v>9361</v>
      </c>
      <c r="D9412" s="2" t="s">
        <v>67</v>
      </c>
      <c r="E9412" s="22" t="s">
        <v>1153</v>
      </c>
      <c r="F9412" s="69" t="s">
        <v>68</v>
      </c>
      <c r="G9412" s="3">
        <v>1</v>
      </c>
      <c r="H9412" s="3"/>
      <c r="I9412" s="10" t="str">
        <f t="shared" si="146"/>
        <v>09361</v>
      </c>
    </row>
    <row r="9413" spans="1:9">
      <c r="A9413" s="66"/>
      <c r="C9413" s="66">
        <v>9361</v>
      </c>
      <c r="D9413" s="2" t="s">
        <v>69</v>
      </c>
      <c r="E9413" s="21" t="s">
        <v>1152</v>
      </c>
      <c r="F9413" s="69" t="s">
        <v>70</v>
      </c>
      <c r="G9413" s="3">
        <v>1</v>
      </c>
      <c r="H9413" s="3"/>
      <c r="I9413" s="10" t="str">
        <f t="shared" si="146"/>
        <v>09361</v>
      </c>
    </row>
    <row r="9414" spans="1:9">
      <c r="A9414" s="66"/>
      <c r="C9414" s="66">
        <v>9361</v>
      </c>
      <c r="E9414" s="71"/>
      <c r="F9414" s="69" t="s">
        <v>71</v>
      </c>
      <c r="G9414" s="3">
        <v>36</v>
      </c>
      <c r="H9414" s="3">
        <v>9746</v>
      </c>
      <c r="I9414" s="10" t="str">
        <f t="shared" si="146"/>
        <v>09361</v>
      </c>
    </row>
    <row r="9415" spans="1:9">
      <c r="A9415" s="65" t="s">
        <v>657</v>
      </c>
      <c r="B9415" s="2" t="s">
        <v>658</v>
      </c>
      <c r="C9415" s="65">
        <v>9362</v>
      </c>
      <c r="D9415" s="2" t="s">
        <v>9</v>
      </c>
      <c r="E9415" s="14" t="s">
        <v>1144</v>
      </c>
      <c r="F9415" s="69" t="s">
        <v>10</v>
      </c>
      <c r="G9415" s="3"/>
      <c r="H9415" s="3"/>
      <c r="I9415" s="10" t="str">
        <f t="shared" si="146"/>
        <v>09362</v>
      </c>
    </row>
    <row r="9416" spans="1:9">
      <c r="A9416" s="66"/>
      <c r="C9416" s="66">
        <v>9362</v>
      </c>
      <c r="D9416" s="2" t="s">
        <v>11</v>
      </c>
      <c r="E9416" s="14" t="s">
        <v>1144</v>
      </c>
      <c r="F9416" s="69" t="s">
        <v>12</v>
      </c>
      <c r="G9416" s="3"/>
      <c r="H9416" s="3"/>
      <c r="I9416" s="10" t="str">
        <f t="shared" si="146"/>
        <v>09362</v>
      </c>
    </row>
    <row r="9417" spans="1:9">
      <c r="A9417" s="66"/>
      <c r="C9417" s="66">
        <v>9362</v>
      </c>
      <c r="D9417" s="2" t="s">
        <v>13</v>
      </c>
      <c r="E9417" s="14" t="s">
        <v>1144</v>
      </c>
      <c r="F9417" s="69" t="s">
        <v>14</v>
      </c>
      <c r="G9417" s="3"/>
      <c r="H9417" s="3"/>
      <c r="I9417" s="10" t="str">
        <f t="shared" ref="I9417:I9480" si="147">IF(A9417="",I9416,A9417)</f>
        <v>09362</v>
      </c>
    </row>
    <row r="9418" spans="1:9">
      <c r="A9418" s="66"/>
      <c r="C9418" s="66">
        <v>9362</v>
      </c>
      <c r="D9418" s="2" t="s">
        <v>15</v>
      </c>
      <c r="E9418" s="15" t="s">
        <v>1145</v>
      </c>
      <c r="F9418" s="69" t="s">
        <v>16</v>
      </c>
      <c r="G9418" s="3"/>
      <c r="H9418" s="3"/>
      <c r="I9418" s="10" t="str">
        <f t="shared" si="147"/>
        <v>09362</v>
      </c>
    </row>
    <row r="9419" spans="1:9">
      <c r="A9419" s="66"/>
      <c r="C9419" s="66">
        <v>9362</v>
      </c>
      <c r="D9419" s="2" t="s">
        <v>17</v>
      </c>
      <c r="E9419" s="14" t="s">
        <v>1144</v>
      </c>
      <c r="F9419" s="69" t="s">
        <v>18</v>
      </c>
      <c r="G9419" s="3"/>
      <c r="H9419" s="3"/>
      <c r="I9419" s="10" t="str">
        <f t="shared" si="147"/>
        <v>09362</v>
      </c>
    </row>
    <row r="9420" spans="1:9">
      <c r="A9420" s="66"/>
      <c r="C9420" s="66">
        <v>9362</v>
      </c>
      <c r="D9420" s="2" t="s">
        <v>19</v>
      </c>
      <c r="E9420" s="14" t="s">
        <v>1144</v>
      </c>
      <c r="F9420" s="69" t="s">
        <v>20</v>
      </c>
      <c r="G9420" s="3"/>
      <c r="H9420" s="3"/>
      <c r="I9420" s="10" t="str">
        <f t="shared" si="147"/>
        <v>09362</v>
      </c>
    </row>
    <row r="9421" spans="1:9">
      <c r="A9421" s="66"/>
      <c r="C9421" s="66">
        <v>9362</v>
      </c>
      <c r="D9421" s="2" t="s">
        <v>21</v>
      </c>
      <c r="E9421" s="4"/>
      <c r="F9421" s="69" t="s">
        <v>22</v>
      </c>
      <c r="G9421" s="3">
        <v>66</v>
      </c>
      <c r="H9421" s="3">
        <v>30147</v>
      </c>
      <c r="I9421" s="10" t="str">
        <f t="shared" si="147"/>
        <v>09362</v>
      </c>
    </row>
    <row r="9422" spans="1:9">
      <c r="A9422" s="66"/>
      <c r="C9422" s="66">
        <v>9362</v>
      </c>
      <c r="D9422" s="2" t="s">
        <v>23</v>
      </c>
      <c r="E9422" s="17" t="s">
        <v>1147</v>
      </c>
      <c r="F9422" s="69" t="s">
        <v>24</v>
      </c>
      <c r="G9422" s="3">
        <v>10</v>
      </c>
      <c r="H9422" s="3">
        <v>940</v>
      </c>
      <c r="I9422" s="10" t="str">
        <f t="shared" si="147"/>
        <v>09362</v>
      </c>
    </row>
    <row r="9423" spans="1:9">
      <c r="A9423" s="66"/>
      <c r="C9423" s="66">
        <v>9362</v>
      </c>
      <c r="D9423" s="2" t="s">
        <v>25</v>
      </c>
      <c r="E9423" s="17" t="s">
        <v>1147</v>
      </c>
      <c r="F9423" s="69" t="s">
        <v>26</v>
      </c>
      <c r="G9423" s="3">
        <v>1</v>
      </c>
      <c r="H9423" s="3"/>
      <c r="I9423" s="10" t="str">
        <f t="shared" si="147"/>
        <v>09362</v>
      </c>
    </row>
    <row r="9424" spans="1:9">
      <c r="A9424" s="66"/>
      <c r="C9424" s="66">
        <v>9362</v>
      </c>
      <c r="D9424" s="2" t="s">
        <v>27</v>
      </c>
      <c r="E9424" s="17" t="s">
        <v>1147</v>
      </c>
      <c r="F9424" s="69" t="s">
        <v>28</v>
      </c>
      <c r="G9424" s="3"/>
      <c r="H9424" s="3"/>
      <c r="I9424" s="10" t="str">
        <f t="shared" si="147"/>
        <v>09362</v>
      </c>
    </row>
    <row r="9425" spans="1:9">
      <c r="A9425" s="66"/>
      <c r="C9425" s="66">
        <v>9362</v>
      </c>
      <c r="D9425" s="2" t="s">
        <v>29</v>
      </c>
      <c r="E9425" s="18" t="s">
        <v>1148</v>
      </c>
      <c r="F9425" s="69" t="s">
        <v>30</v>
      </c>
      <c r="G9425" s="3"/>
      <c r="H9425" s="3"/>
      <c r="I9425" s="10" t="str">
        <f t="shared" si="147"/>
        <v>09362</v>
      </c>
    </row>
    <row r="9426" spans="1:9">
      <c r="A9426" s="66"/>
      <c r="C9426" s="66">
        <v>9362</v>
      </c>
      <c r="D9426" s="2" t="s">
        <v>31</v>
      </c>
      <c r="E9426" s="18" t="s">
        <v>1148</v>
      </c>
      <c r="F9426" s="69" t="s">
        <v>32</v>
      </c>
      <c r="G9426" s="3">
        <v>1</v>
      </c>
      <c r="H9426" s="3"/>
      <c r="I9426" s="10" t="str">
        <f t="shared" si="147"/>
        <v>09362</v>
      </c>
    </row>
    <row r="9427" spans="1:9">
      <c r="A9427" s="66"/>
      <c r="C9427" s="66">
        <v>9362</v>
      </c>
      <c r="D9427" s="2" t="s">
        <v>33</v>
      </c>
      <c r="E9427" s="18" t="s">
        <v>1148</v>
      </c>
      <c r="F9427" s="69" t="s">
        <v>34</v>
      </c>
      <c r="G9427" s="3"/>
      <c r="H9427" s="3"/>
      <c r="I9427" s="10" t="str">
        <f t="shared" si="147"/>
        <v>09362</v>
      </c>
    </row>
    <row r="9428" spans="1:9">
      <c r="A9428" s="66"/>
      <c r="C9428" s="66">
        <v>9362</v>
      </c>
      <c r="D9428" s="2" t="s">
        <v>35</v>
      </c>
      <c r="E9428" s="19" t="s">
        <v>1150</v>
      </c>
      <c r="F9428" s="69" t="s">
        <v>36</v>
      </c>
      <c r="G9428" s="3"/>
      <c r="H9428" s="3"/>
      <c r="I9428" s="10" t="str">
        <f t="shared" si="147"/>
        <v>09362</v>
      </c>
    </row>
    <row r="9429" spans="1:9">
      <c r="A9429" s="66"/>
      <c r="C9429" s="66">
        <v>9362</v>
      </c>
      <c r="D9429" s="2" t="s">
        <v>37</v>
      </c>
      <c r="E9429" s="23" t="s">
        <v>1149</v>
      </c>
      <c r="F9429" s="69" t="s">
        <v>38</v>
      </c>
      <c r="G9429" s="3"/>
      <c r="H9429" s="3"/>
      <c r="I9429" s="10" t="str">
        <f t="shared" si="147"/>
        <v>09362</v>
      </c>
    </row>
    <row r="9430" spans="1:9">
      <c r="A9430" s="66"/>
      <c r="C9430" s="66">
        <v>9362</v>
      </c>
      <c r="D9430" s="2" t="s">
        <v>39</v>
      </c>
      <c r="E9430" s="23" t="s">
        <v>1149</v>
      </c>
      <c r="F9430" s="69" t="s">
        <v>40</v>
      </c>
      <c r="G9430" s="3">
        <v>6</v>
      </c>
      <c r="H9430" s="3">
        <v>514</v>
      </c>
      <c r="I9430" s="10" t="str">
        <f t="shared" si="147"/>
        <v>09362</v>
      </c>
    </row>
    <row r="9431" spans="1:9">
      <c r="A9431" s="66"/>
      <c r="C9431" s="66">
        <v>9362</v>
      </c>
      <c r="D9431" s="2" t="s">
        <v>41</v>
      </c>
      <c r="E9431" s="16" t="s">
        <v>1146</v>
      </c>
      <c r="F9431" s="69" t="s">
        <v>42</v>
      </c>
      <c r="G9431" s="3"/>
      <c r="H9431" s="3"/>
      <c r="I9431" s="10" t="str">
        <f t="shared" si="147"/>
        <v>09362</v>
      </c>
    </row>
    <row r="9432" spans="1:9">
      <c r="A9432" s="66"/>
      <c r="C9432" s="66">
        <v>9362</v>
      </c>
      <c r="D9432" s="2" t="s">
        <v>43</v>
      </c>
      <c r="E9432" s="16" t="s">
        <v>1146</v>
      </c>
      <c r="F9432" s="69" t="s">
        <v>44</v>
      </c>
      <c r="G9432" s="3">
        <v>1</v>
      </c>
      <c r="H9432" s="3"/>
      <c r="I9432" s="10" t="str">
        <f t="shared" si="147"/>
        <v>09362</v>
      </c>
    </row>
    <row r="9433" spans="1:9">
      <c r="A9433" s="66"/>
      <c r="C9433" s="66">
        <v>9362</v>
      </c>
      <c r="D9433" s="2" t="s">
        <v>45</v>
      </c>
      <c r="E9433" s="16" t="s">
        <v>1146</v>
      </c>
      <c r="F9433" s="69" t="s">
        <v>46</v>
      </c>
      <c r="G9433" s="3">
        <v>1</v>
      </c>
      <c r="H9433" s="3"/>
      <c r="I9433" s="10" t="str">
        <f t="shared" si="147"/>
        <v>09362</v>
      </c>
    </row>
    <row r="9434" spans="1:9">
      <c r="A9434" s="66"/>
      <c r="C9434" s="66">
        <v>9362</v>
      </c>
      <c r="D9434" s="2" t="s">
        <v>47</v>
      </c>
      <c r="E9434" s="16" t="s">
        <v>1146</v>
      </c>
      <c r="F9434" s="69" t="s">
        <v>48</v>
      </c>
      <c r="G9434" s="3">
        <v>2</v>
      </c>
      <c r="H9434" s="3"/>
      <c r="I9434" s="10" t="str">
        <f t="shared" si="147"/>
        <v>09362</v>
      </c>
    </row>
    <row r="9435" spans="1:9">
      <c r="A9435" s="66"/>
      <c r="C9435" s="66">
        <v>9362</v>
      </c>
      <c r="D9435" s="2" t="s">
        <v>49</v>
      </c>
      <c r="E9435" s="14" t="s">
        <v>1144</v>
      </c>
      <c r="F9435" s="69" t="s">
        <v>50</v>
      </c>
      <c r="G9435" s="3">
        <v>5</v>
      </c>
      <c r="H9435" s="3">
        <v>210</v>
      </c>
      <c r="I9435" s="10" t="str">
        <f t="shared" si="147"/>
        <v>09362</v>
      </c>
    </row>
    <row r="9436" spans="1:9">
      <c r="A9436" s="66"/>
      <c r="C9436" s="66">
        <v>9362</v>
      </c>
      <c r="D9436" s="2" t="s">
        <v>51</v>
      </c>
      <c r="E9436" s="15" t="s">
        <v>1145</v>
      </c>
      <c r="F9436" s="69" t="s">
        <v>52</v>
      </c>
      <c r="G9436" s="3">
        <v>1</v>
      </c>
      <c r="H9436" s="3"/>
      <c r="I9436" s="10" t="str">
        <f t="shared" si="147"/>
        <v>09362</v>
      </c>
    </row>
    <row r="9437" spans="1:9">
      <c r="A9437" s="66"/>
      <c r="C9437" s="66">
        <v>9362</v>
      </c>
      <c r="D9437" s="2" t="s">
        <v>53</v>
      </c>
      <c r="E9437" s="15" t="s">
        <v>1145</v>
      </c>
      <c r="F9437" s="69" t="s">
        <v>54</v>
      </c>
      <c r="G9437" s="3">
        <v>5</v>
      </c>
      <c r="H9437" s="3">
        <v>533</v>
      </c>
      <c r="I9437" s="10" t="str">
        <f t="shared" si="147"/>
        <v>09362</v>
      </c>
    </row>
    <row r="9438" spans="1:9">
      <c r="A9438" s="66"/>
      <c r="C9438" s="66">
        <v>9362</v>
      </c>
      <c r="D9438" s="2" t="s">
        <v>55</v>
      </c>
      <c r="E9438" s="21" t="s">
        <v>1152</v>
      </c>
      <c r="F9438" s="69" t="s">
        <v>56</v>
      </c>
      <c r="G9438" s="3">
        <v>6</v>
      </c>
      <c r="H9438" s="3">
        <v>6064</v>
      </c>
      <c r="I9438" s="10" t="str">
        <f t="shared" si="147"/>
        <v>09362</v>
      </c>
    </row>
    <row r="9439" spans="1:9">
      <c r="A9439" s="66"/>
      <c r="C9439" s="66">
        <v>9362</v>
      </c>
      <c r="D9439" s="2" t="s">
        <v>57</v>
      </c>
      <c r="E9439" s="21" t="s">
        <v>1152</v>
      </c>
      <c r="F9439" s="69" t="s">
        <v>58</v>
      </c>
      <c r="G9439" s="3">
        <v>7</v>
      </c>
      <c r="H9439" s="3">
        <v>9921</v>
      </c>
      <c r="I9439" s="10" t="str">
        <f t="shared" si="147"/>
        <v>09362</v>
      </c>
    </row>
    <row r="9440" spans="1:9">
      <c r="A9440" s="66"/>
      <c r="C9440" s="66">
        <v>9362</v>
      </c>
      <c r="D9440" s="2" t="s">
        <v>59</v>
      </c>
      <c r="E9440" s="21" t="s">
        <v>1152</v>
      </c>
      <c r="F9440" s="69" t="s">
        <v>60</v>
      </c>
      <c r="G9440" s="3">
        <v>8</v>
      </c>
      <c r="H9440" s="3">
        <v>602</v>
      </c>
      <c r="I9440" s="10" t="str">
        <f t="shared" si="147"/>
        <v>09362</v>
      </c>
    </row>
    <row r="9441" spans="1:9">
      <c r="A9441" s="66"/>
      <c r="C9441" s="66">
        <v>9362</v>
      </c>
      <c r="D9441" s="2" t="s">
        <v>61</v>
      </c>
      <c r="E9441" s="20" t="s">
        <v>1151</v>
      </c>
      <c r="F9441" s="69" t="s">
        <v>62</v>
      </c>
      <c r="G9441" s="3">
        <v>5</v>
      </c>
      <c r="H9441" s="3"/>
      <c r="I9441" s="10" t="str">
        <f t="shared" si="147"/>
        <v>09362</v>
      </c>
    </row>
    <row r="9442" spans="1:9">
      <c r="A9442" s="66"/>
      <c r="C9442" s="66">
        <v>9362</v>
      </c>
      <c r="D9442" s="2" t="s">
        <v>63</v>
      </c>
      <c r="E9442" s="20" t="s">
        <v>1151</v>
      </c>
      <c r="F9442" s="69" t="s">
        <v>64</v>
      </c>
      <c r="G9442" s="3"/>
      <c r="H9442" s="3"/>
      <c r="I9442" s="10" t="str">
        <f t="shared" si="147"/>
        <v>09362</v>
      </c>
    </row>
    <row r="9443" spans="1:9">
      <c r="A9443" s="66"/>
      <c r="C9443" s="66">
        <v>9362</v>
      </c>
      <c r="D9443" s="2" t="s">
        <v>65</v>
      </c>
      <c r="E9443" s="19" t="s">
        <v>1150</v>
      </c>
      <c r="F9443" s="69" t="s">
        <v>66</v>
      </c>
      <c r="G9443" s="3"/>
      <c r="H9443" s="3"/>
      <c r="I9443" s="10" t="str">
        <f t="shared" si="147"/>
        <v>09362</v>
      </c>
    </row>
    <row r="9444" spans="1:9">
      <c r="A9444" s="66"/>
      <c r="C9444" s="66">
        <v>9362</v>
      </c>
      <c r="D9444" s="2" t="s">
        <v>67</v>
      </c>
      <c r="E9444" s="22" t="s">
        <v>1153</v>
      </c>
      <c r="F9444" s="69" t="s">
        <v>68</v>
      </c>
      <c r="G9444" s="3">
        <v>2</v>
      </c>
      <c r="H9444" s="3"/>
      <c r="I9444" s="10" t="str">
        <f t="shared" si="147"/>
        <v>09362</v>
      </c>
    </row>
    <row r="9445" spans="1:9">
      <c r="A9445" s="66"/>
      <c r="C9445" s="66">
        <v>9362</v>
      </c>
      <c r="D9445" s="2" t="s">
        <v>69</v>
      </c>
      <c r="E9445" s="21" t="s">
        <v>1152</v>
      </c>
      <c r="F9445" s="69" t="s">
        <v>70</v>
      </c>
      <c r="G9445" s="3">
        <v>5</v>
      </c>
      <c r="H9445" s="3">
        <v>435</v>
      </c>
      <c r="I9445" s="10" t="str">
        <f t="shared" si="147"/>
        <v>09362</v>
      </c>
    </row>
    <row r="9446" spans="1:9">
      <c r="A9446" s="66"/>
      <c r="C9446" s="66">
        <v>9362</v>
      </c>
      <c r="E9446" s="71"/>
      <c r="F9446" s="69" t="s">
        <v>71</v>
      </c>
      <c r="G9446" s="3">
        <v>66</v>
      </c>
      <c r="H9446" s="3">
        <v>30147</v>
      </c>
      <c r="I9446" s="10" t="str">
        <f t="shared" si="147"/>
        <v>09362</v>
      </c>
    </row>
    <row r="9447" spans="1:9">
      <c r="A9447" s="65" t="s">
        <v>659</v>
      </c>
      <c r="B9447" s="2" t="s">
        <v>660</v>
      </c>
      <c r="C9447" s="65">
        <v>9363</v>
      </c>
      <c r="D9447" s="2" t="s">
        <v>9</v>
      </c>
      <c r="E9447" s="14" t="s">
        <v>1144</v>
      </c>
      <c r="F9447" s="69" t="s">
        <v>10</v>
      </c>
      <c r="G9447" s="3"/>
      <c r="H9447" s="3"/>
      <c r="I9447" s="10" t="str">
        <f t="shared" si="147"/>
        <v>09363</v>
      </c>
    </row>
    <row r="9448" spans="1:9">
      <c r="A9448" s="66"/>
      <c r="C9448" s="66">
        <v>9363</v>
      </c>
      <c r="D9448" s="2" t="s">
        <v>11</v>
      </c>
      <c r="E9448" s="14" t="s">
        <v>1144</v>
      </c>
      <c r="F9448" s="69" t="s">
        <v>12</v>
      </c>
      <c r="G9448" s="3"/>
      <c r="H9448" s="3"/>
      <c r="I9448" s="10" t="str">
        <f t="shared" si="147"/>
        <v>09363</v>
      </c>
    </row>
    <row r="9449" spans="1:9">
      <c r="A9449" s="66"/>
      <c r="C9449" s="66">
        <v>9363</v>
      </c>
      <c r="D9449" s="2" t="s">
        <v>13</v>
      </c>
      <c r="E9449" s="14" t="s">
        <v>1144</v>
      </c>
      <c r="F9449" s="69" t="s">
        <v>14</v>
      </c>
      <c r="G9449" s="3"/>
      <c r="H9449" s="3"/>
      <c r="I9449" s="10" t="str">
        <f t="shared" si="147"/>
        <v>09363</v>
      </c>
    </row>
    <row r="9450" spans="1:9">
      <c r="A9450" s="66"/>
      <c r="C9450" s="66">
        <v>9363</v>
      </c>
      <c r="D9450" s="2" t="s">
        <v>15</v>
      </c>
      <c r="E9450" s="15" t="s">
        <v>1145</v>
      </c>
      <c r="F9450" s="69" t="s">
        <v>16</v>
      </c>
      <c r="G9450" s="3"/>
      <c r="H9450" s="3"/>
      <c r="I9450" s="10" t="str">
        <f t="shared" si="147"/>
        <v>09363</v>
      </c>
    </row>
    <row r="9451" spans="1:9">
      <c r="A9451" s="66"/>
      <c r="C9451" s="66">
        <v>9363</v>
      </c>
      <c r="D9451" s="2" t="s">
        <v>17</v>
      </c>
      <c r="E9451" s="14" t="s">
        <v>1144</v>
      </c>
      <c r="F9451" s="69" t="s">
        <v>18</v>
      </c>
      <c r="G9451" s="3"/>
      <c r="H9451" s="3"/>
      <c r="I9451" s="10" t="str">
        <f t="shared" si="147"/>
        <v>09363</v>
      </c>
    </row>
    <row r="9452" spans="1:9">
      <c r="A9452" s="66"/>
      <c r="C9452" s="66">
        <v>9363</v>
      </c>
      <c r="D9452" s="2" t="s">
        <v>19</v>
      </c>
      <c r="E9452" s="14" t="s">
        <v>1144</v>
      </c>
      <c r="F9452" s="69" t="s">
        <v>20</v>
      </c>
      <c r="G9452" s="3"/>
      <c r="H9452" s="3"/>
      <c r="I9452" s="10" t="str">
        <f t="shared" si="147"/>
        <v>09363</v>
      </c>
    </row>
    <row r="9453" spans="1:9">
      <c r="A9453" s="66"/>
      <c r="C9453" s="66">
        <v>9363</v>
      </c>
      <c r="D9453" s="2" t="s">
        <v>21</v>
      </c>
      <c r="E9453" s="4"/>
      <c r="F9453" s="69" t="s">
        <v>22</v>
      </c>
      <c r="G9453" s="3">
        <v>44</v>
      </c>
      <c r="H9453" s="3">
        <v>5472</v>
      </c>
      <c r="I9453" s="10" t="str">
        <f t="shared" si="147"/>
        <v>09363</v>
      </c>
    </row>
    <row r="9454" spans="1:9">
      <c r="A9454" s="66"/>
      <c r="C9454" s="66">
        <v>9363</v>
      </c>
      <c r="D9454" s="2" t="s">
        <v>23</v>
      </c>
      <c r="E9454" s="17" t="s">
        <v>1147</v>
      </c>
      <c r="F9454" s="69" t="s">
        <v>24</v>
      </c>
      <c r="G9454" s="3">
        <v>4</v>
      </c>
      <c r="H9454" s="3"/>
      <c r="I9454" s="10" t="str">
        <f t="shared" si="147"/>
        <v>09363</v>
      </c>
    </row>
    <row r="9455" spans="1:9">
      <c r="A9455" s="66"/>
      <c r="C9455" s="66">
        <v>9363</v>
      </c>
      <c r="D9455" s="2" t="s">
        <v>25</v>
      </c>
      <c r="E9455" s="17" t="s">
        <v>1147</v>
      </c>
      <c r="F9455" s="69" t="s">
        <v>26</v>
      </c>
      <c r="G9455" s="3">
        <v>1</v>
      </c>
      <c r="H9455" s="3"/>
      <c r="I9455" s="10" t="str">
        <f t="shared" si="147"/>
        <v>09363</v>
      </c>
    </row>
    <row r="9456" spans="1:9">
      <c r="A9456" s="66"/>
      <c r="C9456" s="66">
        <v>9363</v>
      </c>
      <c r="D9456" s="2" t="s">
        <v>27</v>
      </c>
      <c r="E9456" s="17" t="s">
        <v>1147</v>
      </c>
      <c r="F9456" s="69" t="s">
        <v>28</v>
      </c>
      <c r="G9456" s="3"/>
      <c r="H9456" s="3"/>
      <c r="I9456" s="10" t="str">
        <f t="shared" si="147"/>
        <v>09363</v>
      </c>
    </row>
    <row r="9457" spans="1:9">
      <c r="A9457" s="66"/>
      <c r="C9457" s="66">
        <v>9363</v>
      </c>
      <c r="D9457" s="2" t="s">
        <v>29</v>
      </c>
      <c r="E9457" s="18" t="s">
        <v>1148</v>
      </c>
      <c r="F9457" s="69" t="s">
        <v>30</v>
      </c>
      <c r="G9457" s="3"/>
      <c r="H9457" s="3"/>
      <c r="I9457" s="10" t="str">
        <f t="shared" si="147"/>
        <v>09363</v>
      </c>
    </row>
    <row r="9458" spans="1:9">
      <c r="A9458" s="66"/>
      <c r="C9458" s="66">
        <v>9363</v>
      </c>
      <c r="D9458" s="2" t="s">
        <v>31</v>
      </c>
      <c r="E9458" s="18" t="s">
        <v>1148</v>
      </c>
      <c r="F9458" s="69" t="s">
        <v>32</v>
      </c>
      <c r="G9458" s="3"/>
      <c r="H9458" s="3"/>
      <c r="I9458" s="10" t="str">
        <f t="shared" si="147"/>
        <v>09363</v>
      </c>
    </row>
    <row r="9459" spans="1:9">
      <c r="A9459" s="66"/>
      <c r="C9459" s="66">
        <v>9363</v>
      </c>
      <c r="D9459" s="2" t="s">
        <v>33</v>
      </c>
      <c r="E9459" s="18" t="s">
        <v>1148</v>
      </c>
      <c r="F9459" s="69" t="s">
        <v>34</v>
      </c>
      <c r="G9459" s="3"/>
      <c r="H9459" s="3"/>
      <c r="I9459" s="10" t="str">
        <f t="shared" si="147"/>
        <v>09363</v>
      </c>
    </row>
    <row r="9460" spans="1:9">
      <c r="A9460" s="66"/>
      <c r="C9460" s="66">
        <v>9363</v>
      </c>
      <c r="D9460" s="2" t="s">
        <v>35</v>
      </c>
      <c r="E9460" s="19" t="s">
        <v>1150</v>
      </c>
      <c r="F9460" s="69" t="s">
        <v>36</v>
      </c>
      <c r="G9460" s="3"/>
      <c r="H9460" s="3"/>
      <c r="I9460" s="10" t="str">
        <f t="shared" si="147"/>
        <v>09363</v>
      </c>
    </row>
    <row r="9461" spans="1:9">
      <c r="A9461" s="66"/>
      <c r="C9461" s="66">
        <v>9363</v>
      </c>
      <c r="D9461" s="2" t="s">
        <v>37</v>
      </c>
      <c r="E9461" s="23" t="s">
        <v>1149</v>
      </c>
      <c r="F9461" s="69" t="s">
        <v>38</v>
      </c>
      <c r="G9461" s="3"/>
      <c r="H9461" s="3"/>
      <c r="I9461" s="10" t="str">
        <f t="shared" si="147"/>
        <v>09363</v>
      </c>
    </row>
    <row r="9462" spans="1:9">
      <c r="A9462" s="66"/>
      <c r="C9462" s="66">
        <v>9363</v>
      </c>
      <c r="D9462" s="2" t="s">
        <v>39</v>
      </c>
      <c r="E9462" s="23" t="s">
        <v>1149</v>
      </c>
      <c r="F9462" s="69" t="s">
        <v>40</v>
      </c>
      <c r="G9462" s="3">
        <v>3</v>
      </c>
      <c r="H9462" s="3"/>
      <c r="I9462" s="10" t="str">
        <f t="shared" si="147"/>
        <v>09363</v>
      </c>
    </row>
    <row r="9463" spans="1:9">
      <c r="A9463" s="66"/>
      <c r="C9463" s="66">
        <v>9363</v>
      </c>
      <c r="D9463" s="2" t="s">
        <v>41</v>
      </c>
      <c r="E9463" s="16" t="s">
        <v>1146</v>
      </c>
      <c r="F9463" s="69" t="s">
        <v>42</v>
      </c>
      <c r="G9463" s="3"/>
      <c r="H9463" s="3"/>
      <c r="I9463" s="10" t="str">
        <f t="shared" si="147"/>
        <v>09363</v>
      </c>
    </row>
    <row r="9464" spans="1:9">
      <c r="A9464" s="66"/>
      <c r="C9464" s="66">
        <v>9363</v>
      </c>
      <c r="D9464" s="2" t="s">
        <v>43</v>
      </c>
      <c r="E9464" s="16" t="s">
        <v>1146</v>
      </c>
      <c r="F9464" s="69" t="s">
        <v>44</v>
      </c>
      <c r="G9464" s="3"/>
      <c r="H9464" s="3"/>
      <c r="I9464" s="10" t="str">
        <f t="shared" si="147"/>
        <v>09363</v>
      </c>
    </row>
    <row r="9465" spans="1:9">
      <c r="A9465" s="66"/>
      <c r="C9465" s="66">
        <v>9363</v>
      </c>
      <c r="D9465" s="2" t="s">
        <v>45</v>
      </c>
      <c r="E9465" s="16" t="s">
        <v>1146</v>
      </c>
      <c r="F9465" s="69" t="s">
        <v>46</v>
      </c>
      <c r="G9465" s="3"/>
      <c r="H9465" s="3"/>
      <c r="I9465" s="10" t="str">
        <f t="shared" si="147"/>
        <v>09363</v>
      </c>
    </row>
    <row r="9466" spans="1:9">
      <c r="A9466" s="66"/>
      <c r="C9466" s="66">
        <v>9363</v>
      </c>
      <c r="D9466" s="2" t="s">
        <v>47</v>
      </c>
      <c r="E9466" s="16" t="s">
        <v>1146</v>
      </c>
      <c r="F9466" s="69" t="s">
        <v>48</v>
      </c>
      <c r="G9466" s="3">
        <v>4</v>
      </c>
      <c r="H9466" s="3">
        <v>375</v>
      </c>
      <c r="I9466" s="10" t="str">
        <f t="shared" si="147"/>
        <v>09363</v>
      </c>
    </row>
    <row r="9467" spans="1:9">
      <c r="A9467" s="66"/>
      <c r="C9467" s="66">
        <v>9363</v>
      </c>
      <c r="D9467" s="2" t="s">
        <v>49</v>
      </c>
      <c r="E9467" s="14" t="s">
        <v>1144</v>
      </c>
      <c r="F9467" s="69" t="s">
        <v>50</v>
      </c>
      <c r="G9467" s="3">
        <v>7</v>
      </c>
      <c r="H9467" s="3">
        <v>1299</v>
      </c>
      <c r="I9467" s="10" t="str">
        <f t="shared" si="147"/>
        <v>09363</v>
      </c>
    </row>
    <row r="9468" spans="1:9">
      <c r="A9468" s="66"/>
      <c r="C9468" s="66">
        <v>9363</v>
      </c>
      <c r="D9468" s="2" t="s">
        <v>51</v>
      </c>
      <c r="E9468" s="15" t="s">
        <v>1145</v>
      </c>
      <c r="F9468" s="69" t="s">
        <v>52</v>
      </c>
      <c r="G9468" s="3">
        <v>1</v>
      </c>
      <c r="H9468" s="3"/>
      <c r="I9468" s="10" t="str">
        <f t="shared" si="147"/>
        <v>09363</v>
      </c>
    </row>
    <row r="9469" spans="1:9">
      <c r="A9469" s="66"/>
      <c r="C9469" s="66">
        <v>9363</v>
      </c>
      <c r="D9469" s="2" t="s">
        <v>53</v>
      </c>
      <c r="E9469" s="15" t="s">
        <v>1145</v>
      </c>
      <c r="F9469" s="69" t="s">
        <v>54</v>
      </c>
      <c r="G9469" s="3">
        <v>7</v>
      </c>
      <c r="H9469" s="3">
        <v>366</v>
      </c>
      <c r="I9469" s="10" t="str">
        <f t="shared" si="147"/>
        <v>09363</v>
      </c>
    </row>
    <row r="9470" spans="1:9">
      <c r="A9470" s="66"/>
      <c r="C9470" s="66">
        <v>9363</v>
      </c>
      <c r="D9470" s="2" t="s">
        <v>55</v>
      </c>
      <c r="E9470" s="21" t="s">
        <v>1152</v>
      </c>
      <c r="F9470" s="69" t="s">
        <v>56</v>
      </c>
      <c r="G9470" s="3">
        <v>3</v>
      </c>
      <c r="H9470" s="3">
        <v>170</v>
      </c>
      <c r="I9470" s="10" t="str">
        <f t="shared" si="147"/>
        <v>09363</v>
      </c>
    </row>
    <row r="9471" spans="1:9">
      <c r="A9471" s="66"/>
      <c r="C9471" s="66">
        <v>9363</v>
      </c>
      <c r="D9471" s="2" t="s">
        <v>57</v>
      </c>
      <c r="E9471" s="21" t="s">
        <v>1152</v>
      </c>
      <c r="F9471" s="69" t="s">
        <v>58</v>
      </c>
      <c r="G9471" s="3">
        <v>2</v>
      </c>
      <c r="H9471" s="3"/>
      <c r="I9471" s="10" t="str">
        <f t="shared" si="147"/>
        <v>09363</v>
      </c>
    </row>
    <row r="9472" spans="1:9">
      <c r="A9472" s="66"/>
      <c r="C9472" s="66">
        <v>9363</v>
      </c>
      <c r="D9472" s="2" t="s">
        <v>59</v>
      </c>
      <c r="E9472" s="21" t="s">
        <v>1152</v>
      </c>
      <c r="F9472" s="69" t="s">
        <v>60</v>
      </c>
      <c r="G9472" s="3">
        <v>6</v>
      </c>
      <c r="H9472" s="3">
        <v>503</v>
      </c>
      <c r="I9472" s="10" t="str">
        <f t="shared" si="147"/>
        <v>09363</v>
      </c>
    </row>
    <row r="9473" spans="1:9">
      <c r="A9473" s="66"/>
      <c r="C9473" s="66">
        <v>9363</v>
      </c>
      <c r="D9473" s="2" t="s">
        <v>61</v>
      </c>
      <c r="E9473" s="20" t="s">
        <v>1151</v>
      </c>
      <c r="F9473" s="69" t="s">
        <v>62</v>
      </c>
      <c r="G9473" s="3"/>
      <c r="H9473" s="3"/>
      <c r="I9473" s="10" t="str">
        <f t="shared" si="147"/>
        <v>09363</v>
      </c>
    </row>
    <row r="9474" spans="1:9">
      <c r="A9474" s="66"/>
      <c r="C9474" s="66">
        <v>9363</v>
      </c>
      <c r="D9474" s="2" t="s">
        <v>63</v>
      </c>
      <c r="E9474" s="20" t="s">
        <v>1151</v>
      </c>
      <c r="F9474" s="69" t="s">
        <v>64</v>
      </c>
      <c r="G9474" s="3">
        <v>1</v>
      </c>
      <c r="H9474" s="3"/>
      <c r="I9474" s="10" t="str">
        <f t="shared" si="147"/>
        <v>09363</v>
      </c>
    </row>
    <row r="9475" spans="1:9">
      <c r="A9475" s="66"/>
      <c r="C9475" s="66">
        <v>9363</v>
      </c>
      <c r="D9475" s="2" t="s">
        <v>65</v>
      </c>
      <c r="E9475" s="19" t="s">
        <v>1150</v>
      </c>
      <c r="F9475" s="69" t="s">
        <v>66</v>
      </c>
      <c r="G9475" s="3"/>
      <c r="H9475" s="3"/>
      <c r="I9475" s="10" t="str">
        <f t="shared" si="147"/>
        <v>09363</v>
      </c>
    </row>
    <row r="9476" spans="1:9">
      <c r="A9476" s="66"/>
      <c r="C9476" s="66">
        <v>9363</v>
      </c>
      <c r="D9476" s="2" t="s">
        <v>67</v>
      </c>
      <c r="E9476" s="22" t="s">
        <v>1153</v>
      </c>
      <c r="F9476" s="69" t="s">
        <v>68</v>
      </c>
      <c r="G9476" s="3">
        <v>3</v>
      </c>
      <c r="H9476" s="3">
        <v>124</v>
      </c>
      <c r="I9476" s="10" t="str">
        <f t="shared" si="147"/>
        <v>09363</v>
      </c>
    </row>
    <row r="9477" spans="1:9">
      <c r="A9477" s="66"/>
      <c r="C9477" s="66">
        <v>9363</v>
      </c>
      <c r="D9477" s="2" t="s">
        <v>69</v>
      </c>
      <c r="E9477" s="21" t="s">
        <v>1152</v>
      </c>
      <c r="F9477" s="69" t="s">
        <v>70</v>
      </c>
      <c r="G9477" s="3">
        <v>2</v>
      </c>
      <c r="H9477" s="3"/>
      <c r="I9477" s="10" t="str">
        <f t="shared" si="147"/>
        <v>09363</v>
      </c>
    </row>
    <row r="9478" spans="1:9">
      <c r="A9478" s="66"/>
      <c r="C9478" s="66">
        <v>9363</v>
      </c>
      <c r="E9478" s="71"/>
      <c r="F9478" s="69" t="s">
        <v>71</v>
      </c>
      <c r="G9478" s="3">
        <v>44</v>
      </c>
      <c r="H9478" s="3">
        <v>5472</v>
      </c>
      <c r="I9478" s="10" t="str">
        <f t="shared" si="147"/>
        <v>09363</v>
      </c>
    </row>
    <row r="9479" spans="1:9">
      <c r="A9479" s="65" t="s">
        <v>661</v>
      </c>
      <c r="B9479" s="2" t="s">
        <v>662</v>
      </c>
      <c r="C9479" s="65">
        <v>9371</v>
      </c>
      <c r="D9479" s="2" t="s">
        <v>9</v>
      </c>
      <c r="E9479" s="14" t="s">
        <v>1144</v>
      </c>
      <c r="F9479" s="69" t="s">
        <v>10</v>
      </c>
      <c r="G9479" s="3">
        <v>7</v>
      </c>
      <c r="H9479" s="3">
        <v>902</v>
      </c>
      <c r="I9479" s="10" t="str">
        <f t="shared" si="147"/>
        <v>09371</v>
      </c>
    </row>
    <row r="9480" spans="1:9">
      <c r="A9480" s="66"/>
      <c r="C9480" s="66">
        <v>9371</v>
      </c>
      <c r="D9480" s="2" t="s">
        <v>11</v>
      </c>
      <c r="E9480" s="14" t="s">
        <v>1144</v>
      </c>
      <c r="F9480" s="69" t="s">
        <v>12</v>
      </c>
      <c r="G9480" s="3"/>
      <c r="H9480" s="3"/>
      <c r="I9480" s="10" t="str">
        <f t="shared" si="147"/>
        <v>09371</v>
      </c>
    </row>
    <row r="9481" spans="1:9">
      <c r="A9481" s="66"/>
      <c r="C9481" s="66">
        <v>9371</v>
      </c>
      <c r="D9481" s="2" t="s">
        <v>13</v>
      </c>
      <c r="E9481" s="14" t="s">
        <v>1144</v>
      </c>
      <c r="F9481" s="69" t="s">
        <v>14</v>
      </c>
      <c r="G9481" s="3"/>
      <c r="H9481" s="3"/>
      <c r="I9481" s="10" t="str">
        <f t="shared" ref="I9481:I9544" si="148">IF(A9481="",I9480,A9481)</f>
        <v>09371</v>
      </c>
    </row>
    <row r="9482" spans="1:9">
      <c r="A9482" s="66"/>
      <c r="C9482" s="66">
        <v>9371</v>
      </c>
      <c r="D9482" s="2" t="s">
        <v>15</v>
      </c>
      <c r="E9482" s="15" t="s">
        <v>1145</v>
      </c>
      <c r="F9482" s="69" t="s">
        <v>16</v>
      </c>
      <c r="G9482" s="3"/>
      <c r="H9482" s="3"/>
      <c r="I9482" s="10" t="str">
        <f t="shared" si="148"/>
        <v>09371</v>
      </c>
    </row>
    <row r="9483" spans="1:9">
      <c r="A9483" s="66"/>
      <c r="C9483" s="66">
        <v>9371</v>
      </c>
      <c r="D9483" s="2" t="s">
        <v>17</v>
      </c>
      <c r="E9483" s="14" t="s">
        <v>1144</v>
      </c>
      <c r="F9483" s="69" t="s">
        <v>18</v>
      </c>
      <c r="G9483" s="3">
        <v>7</v>
      </c>
      <c r="H9483" s="3">
        <v>902</v>
      </c>
      <c r="I9483" s="10" t="str">
        <f t="shared" si="148"/>
        <v>09371</v>
      </c>
    </row>
    <row r="9484" spans="1:9">
      <c r="A9484" s="66"/>
      <c r="C9484" s="66">
        <v>9371</v>
      </c>
      <c r="D9484" s="2" t="s">
        <v>19</v>
      </c>
      <c r="E9484" s="14" t="s">
        <v>1144</v>
      </c>
      <c r="F9484" s="69" t="s">
        <v>20</v>
      </c>
      <c r="G9484" s="3"/>
      <c r="H9484" s="3"/>
      <c r="I9484" s="10" t="str">
        <f t="shared" si="148"/>
        <v>09371</v>
      </c>
    </row>
    <row r="9485" spans="1:9">
      <c r="A9485" s="66"/>
      <c r="C9485" s="66">
        <v>9371</v>
      </c>
      <c r="D9485" s="2" t="s">
        <v>21</v>
      </c>
      <c r="E9485" s="4"/>
      <c r="F9485" s="69" t="s">
        <v>22</v>
      </c>
      <c r="G9485" s="3">
        <v>56</v>
      </c>
      <c r="H9485" s="3">
        <v>7737</v>
      </c>
      <c r="I9485" s="10" t="str">
        <f t="shared" si="148"/>
        <v>09371</v>
      </c>
    </row>
    <row r="9486" spans="1:9">
      <c r="A9486" s="66"/>
      <c r="C9486" s="66">
        <v>9371</v>
      </c>
      <c r="D9486" s="2" t="s">
        <v>23</v>
      </c>
      <c r="E9486" s="17" t="s">
        <v>1147</v>
      </c>
      <c r="F9486" s="69" t="s">
        <v>24</v>
      </c>
      <c r="G9486" s="3">
        <v>4</v>
      </c>
      <c r="H9486" s="3">
        <v>128</v>
      </c>
      <c r="I9486" s="10" t="str">
        <f t="shared" si="148"/>
        <v>09371</v>
      </c>
    </row>
    <row r="9487" spans="1:9">
      <c r="A9487" s="66"/>
      <c r="C9487" s="66">
        <v>9371</v>
      </c>
      <c r="D9487" s="2" t="s">
        <v>25</v>
      </c>
      <c r="E9487" s="17" t="s">
        <v>1147</v>
      </c>
      <c r="F9487" s="69" t="s">
        <v>26</v>
      </c>
      <c r="G9487" s="3">
        <v>1</v>
      </c>
      <c r="H9487" s="3"/>
      <c r="I9487" s="10" t="str">
        <f t="shared" si="148"/>
        <v>09371</v>
      </c>
    </row>
    <row r="9488" spans="1:9">
      <c r="A9488" s="66"/>
      <c r="C9488" s="66">
        <v>9371</v>
      </c>
      <c r="D9488" s="2" t="s">
        <v>27</v>
      </c>
      <c r="E9488" s="17" t="s">
        <v>1147</v>
      </c>
      <c r="F9488" s="69" t="s">
        <v>28</v>
      </c>
      <c r="G9488" s="3"/>
      <c r="H9488" s="3"/>
      <c r="I9488" s="10" t="str">
        <f t="shared" si="148"/>
        <v>09371</v>
      </c>
    </row>
    <row r="9489" spans="1:9">
      <c r="A9489" s="66"/>
      <c r="C9489" s="66">
        <v>9371</v>
      </c>
      <c r="D9489" s="2" t="s">
        <v>29</v>
      </c>
      <c r="E9489" s="18" t="s">
        <v>1148</v>
      </c>
      <c r="F9489" s="69" t="s">
        <v>30</v>
      </c>
      <c r="G9489" s="3">
        <v>1</v>
      </c>
      <c r="H9489" s="3"/>
      <c r="I9489" s="10" t="str">
        <f t="shared" si="148"/>
        <v>09371</v>
      </c>
    </row>
    <row r="9490" spans="1:9">
      <c r="A9490" s="66"/>
      <c r="C9490" s="66">
        <v>9371</v>
      </c>
      <c r="D9490" s="2" t="s">
        <v>31</v>
      </c>
      <c r="E9490" s="18" t="s">
        <v>1148</v>
      </c>
      <c r="F9490" s="69" t="s">
        <v>32</v>
      </c>
      <c r="G9490" s="3">
        <v>2</v>
      </c>
      <c r="H9490" s="3"/>
      <c r="I9490" s="10" t="str">
        <f t="shared" si="148"/>
        <v>09371</v>
      </c>
    </row>
    <row r="9491" spans="1:9">
      <c r="A9491" s="66"/>
      <c r="C9491" s="66">
        <v>9371</v>
      </c>
      <c r="D9491" s="2" t="s">
        <v>33</v>
      </c>
      <c r="E9491" s="18" t="s">
        <v>1148</v>
      </c>
      <c r="F9491" s="69" t="s">
        <v>34</v>
      </c>
      <c r="G9491" s="3"/>
      <c r="H9491" s="3"/>
      <c r="I9491" s="10" t="str">
        <f t="shared" si="148"/>
        <v>09371</v>
      </c>
    </row>
    <row r="9492" spans="1:9">
      <c r="A9492" s="66"/>
      <c r="C9492" s="66">
        <v>9371</v>
      </c>
      <c r="D9492" s="2" t="s">
        <v>35</v>
      </c>
      <c r="E9492" s="19" t="s">
        <v>1150</v>
      </c>
      <c r="F9492" s="69" t="s">
        <v>36</v>
      </c>
      <c r="G9492" s="3">
        <v>1</v>
      </c>
      <c r="H9492" s="3"/>
      <c r="I9492" s="10" t="str">
        <f t="shared" si="148"/>
        <v>09371</v>
      </c>
    </row>
    <row r="9493" spans="1:9">
      <c r="A9493" s="66"/>
      <c r="C9493" s="66">
        <v>9371</v>
      </c>
      <c r="D9493" s="2" t="s">
        <v>37</v>
      </c>
      <c r="E9493" s="23" t="s">
        <v>1149</v>
      </c>
      <c r="F9493" s="69" t="s">
        <v>38</v>
      </c>
      <c r="G9493" s="3"/>
      <c r="H9493" s="3"/>
      <c r="I9493" s="10" t="str">
        <f t="shared" si="148"/>
        <v>09371</v>
      </c>
    </row>
    <row r="9494" spans="1:9">
      <c r="A9494" s="66"/>
      <c r="C9494" s="66">
        <v>9371</v>
      </c>
      <c r="D9494" s="2" t="s">
        <v>39</v>
      </c>
      <c r="E9494" s="23" t="s">
        <v>1149</v>
      </c>
      <c r="F9494" s="69" t="s">
        <v>40</v>
      </c>
      <c r="G9494" s="3">
        <v>4</v>
      </c>
      <c r="H9494" s="3">
        <v>120</v>
      </c>
      <c r="I9494" s="10" t="str">
        <f t="shared" si="148"/>
        <v>09371</v>
      </c>
    </row>
    <row r="9495" spans="1:9">
      <c r="A9495" s="66"/>
      <c r="C9495" s="66">
        <v>9371</v>
      </c>
      <c r="D9495" s="2" t="s">
        <v>41</v>
      </c>
      <c r="E9495" s="16" t="s">
        <v>1146</v>
      </c>
      <c r="F9495" s="69" t="s">
        <v>42</v>
      </c>
      <c r="G9495" s="3"/>
      <c r="H9495" s="3"/>
      <c r="I9495" s="10" t="str">
        <f t="shared" si="148"/>
        <v>09371</v>
      </c>
    </row>
    <row r="9496" spans="1:9">
      <c r="A9496" s="66"/>
      <c r="C9496" s="66">
        <v>9371</v>
      </c>
      <c r="D9496" s="2" t="s">
        <v>43</v>
      </c>
      <c r="E9496" s="16" t="s">
        <v>1146</v>
      </c>
      <c r="F9496" s="69" t="s">
        <v>44</v>
      </c>
      <c r="G9496" s="3">
        <v>1</v>
      </c>
      <c r="H9496" s="3"/>
      <c r="I9496" s="10" t="str">
        <f t="shared" si="148"/>
        <v>09371</v>
      </c>
    </row>
    <row r="9497" spans="1:9">
      <c r="A9497" s="66"/>
      <c r="C9497" s="66">
        <v>9371</v>
      </c>
      <c r="D9497" s="2" t="s">
        <v>45</v>
      </c>
      <c r="E9497" s="16" t="s">
        <v>1146</v>
      </c>
      <c r="F9497" s="69" t="s">
        <v>46</v>
      </c>
      <c r="G9497" s="3"/>
      <c r="H9497" s="3"/>
      <c r="I9497" s="10" t="str">
        <f t="shared" si="148"/>
        <v>09371</v>
      </c>
    </row>
    <row r="9498" spans="1:9">
      <c r="A9498" s="66"/>
      <c r="C9498" s="66">
        <v>9371</v>
      </c>
      <c r="D9498" s="2" t="s">
        <v>47</v>
      </c>
      <c r="E9498" s="16" t="s">
        <v>1146</v>
      </c>
      <c r="F9498" s="69" t="s">
        <v>48</v>
      </c>
      <c r="G9498" s="3">
        <v>8</v>
      </c>
      <c r="H9498" s="3">
        <v>821</v>
      </c>
      <c r="I9498" s="10" t="str">
        <f t="shared" si="148"/>
        <v>09371</v>
      </c>
    </row>
    <row r="9499" spans="1:9">
      <c r="A9499" s="66"/>
      <c r="C9499" s="66">
        <v>9371</v>
      </c>
      <c r="D9499" s="2" t="s">
        <v>49</v>
      </c>
      <c r="E9499" s="14" t="s">
        <v>1144</v>
      </c>
      <c r="F9499" s="69" t="s">
        <v>50</v>
      </c>
      <c r="G9499" s="3">
        <v>4</v>
      </c>
      <c r="H9499" s="3"/>
      <c r="I9499" s="10" t="str">
        <f t="shared" si="148"/>
        <v>09371</v>
      </c>
    </row>
    <row r="9500" spans="1:9">
      <c r="A9500" s="66"/>
      <c r="C9500" s="66">
        <v>9371</v>
      </c>
      <c r="D9500" s="2" t="s">
        <v>51</v>
      </c>
      <c r="E9500" s="15" t="s">
        <v>1145</v>
      </c>
      <c r="F9500" s="69" t="s">
        <v>52</v>
      </c>
      <c r="G9500" s="3">
        <v>1</v>
      </c>
      <c r="H9500" s="3"/>
      <c r="I9500" s="10" t="str">
        <f t="shared" si="148"/>
        <v>09371</v>
      </c>
    </row>
    <row r="9501" spans="1:9">
      <c r="A9501" s="66"/>
      <c r="C9501" s="66">
        <v>9371</v>
      </c>
      <c r="D9501" s="2" t="s">
        <v>53</v>
      </c>
      <c r="E9501" s="15" t="s">
        <v>1145</v>
      </c>
      <c r="F9501" s="69" t="s">
        <v>54</v>
      </c>
      <c r="G9501" s="3">
        <v>5</v>
      </c>
      <c r="H9501" s="3"/>
      <c r="I9501" s="10" t="str">
        <f t="shared" si="148"/>
        <v>09371</v>
      </c>
    </row>
    <row r="9502" spans="1:9">
      <c r="A9502" s="66"/>
      <c r="C9502" s="66">
        <v>9371</v>
      </c>
      <c r="D9502" s="2" t="s">
        <v>55</v>
      </c>
      <c r="E9502" s="21" t="s">
        <v>1152</v>
      </c>
      <c r="F9502" s="69" t="s">
        <v>56</v>
      </c>
      <c r="G9502" s="3">
        <v>3</v>
      </c>
      <c r="H9502" s="3">
        <v>120</v>
      </c>
      <c r="I9502" s="10" t="str">
        <f t="shared" si="148"/>
        <v>09371</v>
      </c>
    </row>
    <row r="9503" spans="1:9">
      <c r="A9503" s="66"/>
      <c r="C9503" s="66">
        <v>9371</v>
      </c>
      <c r="D9503" s="2" t="s">
        <v>57</v>
      </c>
      <c r="E9503" s="21" t="s">
        <v>1152</v>
      </c>
      <c r="F9503" s="69" t="s">
        <v>58</v>
      </c>
      <c r="G9503" s="3">
        <v>4</v>
      </c>
      <c r="H9503" s="3"/>
      <c r="I9503" s="10" t="str">
        <f t="shared" si="148"/>
        <v>09371</v>
      </c>
    </row>
    <row r="9504" spans="1:9">
      <c r="A9504" s="66"/>
      <c r="C9504" s="66">
        <v>9371</v>
      </c>
      <c r="D9504" s="2" t="s">
        <v>59</v>
      </c>
      <c r="E9504" s="21" t="s">
        <v>1152</v>
      </c>
      <c r="F9504" s="69" t="s">
        <v>60</v>
      </c>
      <c r="G9504" s="3">
        <v>6</v>
      </c>
      <c r="H9504" s="3">
        <v>428</v>
      </c>
      <c r="I9504" s="10" t="str">
        <f t="shared" si="148"/>
        <v>09371</v>
      </c>
    </row>
    <row r="9505" spans="1:9">
      <c r="A9505" s="66"/>
      <c r="C9505" s="66">
        <v>9371</v>
      </c>
      <c r="D9505" s="2" t="s">
        <v>61</v>
      </c>
      <c r="E9505" s="20" t="s">
        <v>1151</v>
      </c>
      <c r="F9505" s="69" t="s">
        <v>62</v>
      </c>
      <c r="G9505" s="3">
        <v>3</v>
      </c>
      <c r="H9505" s="3">
        <v>1410</v>
      </c>
      <c r="I9505" s="10" t="str">
        <f t="shared" si="148"/>
        <v>09371</v>
      </c>
    </row>
    <row r="9506" spans="1:9">
      <c r="A9506" s="66"/>
      <c r="C9506" s="66">
        <v>9371</v>
      </c>
      <c r="D9506" s="2" t="s">
        <v>63</v>
      </c>
      <c r="E9506" s="20" t="s">
        <v>1151</v>
      </c>
      <c r="F9506" s="69" t="s">
        <v>64</v>
      </c>
      <c r="G9506" s="3">
        <v>1</v>
      </c>
      <c r="H9506" s="3"/>
      <c r="I9506" s="10" t="str">
        <f t="shared" si="148"/>
        <v>09371</v>
      </c>
    </row>
    <row r="9507" spans="1:9">
      <c r="A9507" s="66"/>
      <c r="C9507" s="66">
        <v>9371</v>
      </c>
      <c r="D9507" s="2" t="s">
        <v>65</v>
      </c>
      <c r="E9507" s="19" t="s">
        <v>1150</v>
      </c>
      <c r="F9507" s="69" t="s">
        <v>66</v>
      </c>
      <c r="G9507" s="3">
        <v>6</v>
      </c>
      <c r="H9507" s="3">
        <v>440</v>
      </c>
      <c r="I9507" s="10" t="str">
        <f t="shared" si="148"/>
        <v>09371</v>
      </c>
    </row>
    <row r="9508" spans="1:9">
      <c r="A9508" s="66"/>
      <c r="C9508" s="66">
        <v>9371</v>
      </c>
      <c r="D9508" s="2" t="s">
        <v>67</v>
      </c>
      <c r="E9508" s="22" t="s">
        <v>1153</v>
      </c>
      <c r="F9508" s="69" t="s">
        <v>68</v>
      </c>
      <c r="G9508" s="3">
        <v>1</v>
      </c>
      <c r="H9508" s="3"/>
      <c r="I9508" s="10" t="str">
        <f t="shared" si="148"/>
        <v>09371</v>
      </c>
    </row>
    <row r="9509" spans="1:9">
      <c r="A9509" s="66"/>
      <c r="C9509" s="66">
        <v>9371</v>
      </c>
      <c r="D9509" s="2" t="s">
        <v>69</v>
      </c>
      <c r="E9509" s="21" t="s">
        <v>1152</v>
      </c>
      <c r="F9509" s="69" t="s">
        <v>70</v>
      </c>
      <c r="G9509" s="3"/>
      <c r="H9509" s="3"/>
      <c r="I9509" s="10" t="str">
        <f t="shared" si="148"/>
        <v>09371</v>
      </c>
    </row>
    <row r="9510" spans="1:9">
      <c r="A9510" s="66"/>
      <c r="C9510" s="66">
        <v>9371</v>
      </c>
      <c r="E9510" s="71"/>
      <c r="F9510" s="69" t="s">
        <v>71</v>
      </c>
      <c r="G9510" s="3">
        <v>63</v>
      </c>
      <c r="H9510" s="3">
        <v>8639</v>
      </c>
      <c r="I9510" s="10" t="str">
        <f t="shared" si="148"/>
        <v>09371</v>
      </c>
    </row>
    <row r="9511" spans="1:9">
      <c r="A9511" s="65" t="s">
        <v>663</v>
      </c>
      <c r="B9511" s="2" t="s">
        <v>664</v>
      </c>
      <c r="C9511" s="65">
        <v>9372</v>
      </c>
      <c r="D9511" s="2" t="s">
        <v>9</v>
      </c>
      <c r="E9511" s="14" t="s">
        <v>1144</v>
      </c>
      <c r="F9511" s="69" t="s">
        <v>10</v>
      </c>
      <c r="G9511" s="3">
        <v>3</v>
      </c>
      <c r="H9511" s="3">
        <v>87</v>
      </c>
      <c r="I9511" s="10" t="str">
        <f t="shared" si="148"/>
        <v>09372</v>
      </c>
    </row>
    <row r="9512" spans="1:9">
      <c r="A9512" s="66"/>
      <c r="C9512" s="66">
        <v>9372</v>
      </c>
      <c r="D9512" s="2" t="s">
        <v>11</v>
      </c>
      <c r="E9512" s="14" t="s">
        <v>1144</v>
      </c>
      <c r="F9512" s="69" t="s">
        <v>12</v>
      </c>
      <c r="G9512" s="3"/>
      <c r="H9512" s="3"/>
      <c r="I9512" s="10" t="str">
        <f t="shared" si="148"/>
        <v>09372</v>
      </c>
    </row>
    <row r="9513" spans="1:9">
      <c r="A9513" s="66"/>
      <c r="C9513" s="66">
        <v>9372</v>
      </c>
      <c r="D9513" s="2" t="s">
        <v>13</v>
      </c>
      <c r="E9513" s="14" t="s">
        <v>1144</v>
      </c>
      <c r="F9513" s="69" t="s">
        <v>14</v>
      </c>
      <c r="G9513" s="3"/>
      <c r="H9513" s="3"/>
      <c r="I9513" s="10" t="str">
        <f t="shared" si="148"/>
        <v>09372</v>
      </c>
    </row>
    <row r="9514" spans="1:9">
      <c r="A9514" s="66"/>
      <c r="C9514" s="66">
        <v>9372</v>
      </c>
      <c r="D9514" s="2" t="s">
        <v>15</v>
      </c>
      <c r="E9514" s="15" t="s">
        <v>1145</v>
      </c>
      <c r="F9514" s="69" t="s">
        <v>16</v>
      </c>
      <c r="G9514" s="3"/>
      <c r="H9514" s="3"/>
      <c r="I9514" s="10" t="str">
        <f t="shared" si="148"/>
        <v>09372</v>
      </c>
    </row>
    <row r="9515" spans="1:9">
      <c r="A9515" s="66"/>
      <c r="C9515" s="66">
        <v>9372</v>
      </c>
      <c r="D9515" s="2" t="s">
        <v>17</v>
      </c>
      <c r="E9515" s="14" t="s">
        <v>1144</v>
      </c>
      <c r="F9515" s="69" t="s">
        <v>18</v>
      </c>
      <c r="G9515" s="3">
        <v>3</v>
      </c>
      <c r="H9515" s="3">
        <v>87</v>
      </c>
      <c r="I9515" s="10" t="str">
        <f t="shared" si="148"/>
        <v>09372</v>
      </c>
    </row>
    <row r="9516" spans="1:9">
      <c r="A9516" s="66"/>
      <c r="C9516" s="66">
        <v>9372</v>
      </c>
      <c r="D9516" s="2" t="s">
        <v>19</v>
      </c>
      <c r="E9516" s="14" t="s">
        <v>1144</v>
      </c>
      <c r="F9516" s="69" t="s">
        <v>20</v>
      </c>
      <c r="G9516" s="3"/>
      <c r="H9516" s="3"/>
      <c r="I9516" s="10" t="str">
        <f t="shared" si="148"/>
        <v>09372</v>
      </c>
    </row>
    <row r="9517" spans="1:9">
      <c r="A9517" s="66"/>
      <c r="C9517" s="66">
        <v>9372</v>
      </c>
      <c r="D9517" s="2" t="s">
        <v>21</v>
      </c>
      <c r="E9517" s="4"/>
      <c r="F9517" s="69" t="s">
        <v>22</v>
      </c>
      <c r="G9517" s="3">
        <v>103</v>
      </c>
      <c r="H9517" s="3">
        <v>18869</v>
      </c>
      <c r="I9517" s="10" t="str">
        <f t="shared" si="148"/>
        <v>09372</v>
      </c>
    </row>
    <row r="9518" spans="1:9">
      <c r="A9518" s="66"/>
      <c r="C9518" s="66">
        <v>9372</v>
      </c>
      <c r="D9518" s="2" t="s">
        <v>23</v>
      </c>
      <c r="E9518" s="17" t="s">
        <v>1147</v>
      </c>
      <c r="F9518" s="69" t="s">
        <v>24</v>
      </c>
      <c r="G9518" s="3">
        <v>7</v>
      </c>
      <c r="H9518" s="3">
        <v>1387</v>
      </c>
      <c r="I9518" s="10" t="str">
        <f t="shared" si="148"/>
        <v>09372</v>
      </c>
    </row>
    <row r="9519" spans="1:9">
      <c r="A9519" s="66"/>
      <c r="C9519" s="66">
        <v>9372</v>
      </c>
      <c r="D9519" s="2" t="s">
        <v>25</v>
      </c>
      <c r="E9519" s="17" t="s">
        <v>1147</v>
      </c>
      <c r="F9519" s="69" t="s">
        <v>26</v>
      </c>
      <c r="G9519" s="3">
        <v>1</v>
      </c>
      <c r="H9519" s="3"/>
      <c r="I9519" s="10" t="str">
        <f t="shared" si="148"/>
        <v>09372</v>
      </c>
    </row>
    <row r="9520" spans="1:9">
      <c r="A9520" s="66"/>
      <c r="C9520" s="66">
        <v>9372</v>
      </c>
      <c r="D9520" s="2" t="s">
        <v>27</v>
      </c>
      <c r="E9520" s="17" t="s">
        <v>1147</v>
      </c>
      <c r="F9520" s="69" t="s">
        <v>28</v>
      </c>
      <c r="G9520" s="3"/>
      <c r="H9520" s="3"/>
      <c r="I9520" s="10" t="str">
        <f t="shared" si="148"/>
        <v>09372</v>
      </c>
    </row>
    <row r="9521" spans="1:9">
      <c r="A9521" s="66"/>
      <c r="C9521" s="66">
        <v>9372</v>
      </c>
      <c r="D9521" s="2" t="s">
        <v>29</v>
      </c>
      <c r="E9521" s="18" t="s">
        <v>1148</v>
      </c>
      <c r="F9521" s="69" t="s">
        <v>30</v>
      </c>
      <c r="G9521" s="3">
        <v>2</v>
      </c>
      <c r="H9521" s="3"/>
      <c r="I9521" s="10" t="str">
        <f t="shared" si="148"/>
        <v>09372</v>
      </c>
    </row>
    <row r="9522" spans="1:9">
      <c r="A9522" s="66"/>
      <c r="C9522" s="66">
        <v>9372</v>
      </c>
      <c r="D9522" s="2" t="s">
        <v>31</v>
      </c>
      <c r="E9522" s="18" t="s">
        <v>1148</v>
      </c>
      <c r="F9522" s="69" t="s">
        <v>32</v>
      </c>
      <c r="G9522" s="3">
        <v>6</v>
      </c>
      <c r="H9522" s="3">
        <v>447</v>
      </c>
      <c r="I9522" s="10" t="str">
        <f t="shared" si="148"/>
        <v>09372</v>
      </c>
    </row>
    <row r="9523" spans="1:9">
      <c r="A9523" s="66"/>
      <c r="C9523" s="66">
        <v>9372</v>
      </c>
      <c r="D9523" s="2" t="s">
        <v>33</v>
      </c>
      <c r="E9523" s="18" t="s">
        <v>1148</v>
      </c>
      <c r="F9523" s="69" t="s">
        <v>34</v>
      </c>
      <c r="G9523" s="3">
        <v>3</v>
      </c>
      <c r="H9523" s="3">
        <v>143</v>
      </c>
      <c r="I9523" s="10" t="str">
        <f t="shared" si="148"/>
        <v>09372</v>
      </c>
    </row>
    <row r="9524" spans="1:9">
      <c r="A9524" s="66"/>
      <c r="C9524" s="66">
        <v>9372</v>
      </c>
      <c r="D9524" s="2" t="s">
        <v>35</v>
      </c>
      <c r="E9524" s="19" t="s">
        <v>1150</v>
      </c>
      <c r="F9524" s="69" t="s">
        <v>36</v>
      </c>
      <c r="G9524" s="3">
        <v>4</v>
      </c>
      <c r="H9524" s="3">
        <v>185</v>
      </c>
      <c r="I9524" s="10" t="str">
        <f t="shared" si="148"/>
        <v>09372</v>
      </c>
    </row>
    <row r="9525" spans="1:9">
      <c r="A9525" s="66"/>
      <c r="C9525" s="66">
        <v>9372</v>
      </c>
      <c r="D9525" s="2" t="s">
        <v>37</v>
      </c>
      <c r="E9525" s="23" t="s">
        <v>1149</v>
      </c>
      <c r="F9525" s="69" t="s">
        <v>38</v>
      </c>
      <c r="G9525" s="3">
        <v>1</v>
      </c>
      <c r="H9525" s="3"/>
      <c r="I9525" s="10" t="str">
        <f t="shared" si="148"/>
        <v>09372</v>
      </c>
    </row>
    <row r="9526" spans="1:9">
      <c r="A9526" s="66"/>
      <c r="C9526" s="66">
        <v>9372</v>
      </c>
      <c r="D9526" s="2" t="s">
        <v>39</v>
      </c>
      <c r="E9526" s="23" t="s">
        <v>1149</v>
      </c>
      <c r="F9526" s="69" t="s">
        <v>40</v>
      </c>
      <c r="G9526" s="3">
        <v>2</v>
      </c>
      <c r="H9526" s="3"/>
      <c r="I9526" s="10" t="str">
        <f t="shared" si="148"/>
        <v>09372</v>
      </c>
    </row>
    <row r="9527" spans="1:9">
      <c r="A9527" s="66"/>
      <c r="C9527" s="66">
        <v>9372</v>
      </c>
      <c r="D9527" s="2" t="s">
        <v>41</v>
      </c>
      <c r="E9527" s="16" t="s">
        <v>1146</v>
      </c>
      <c r="F9527" s="69" t="s">
        <v>42</v>
      </c>
      <c r="G9527" s="3"/>
      <c r="H9527" s="3"/>
      <c r="I9527" s="10" t="str">
        <f t="shared" si="148"/>
        <v>09372</v>
      </c>
    </row>
    <row r="9528" spans="1:9">
      <c r="A9528" s="66"/>
      <c r="C9528" s="66">
        <v>9372</v>
      </c>
      <c r="D9528" s="2" t="s">
        <v>43</v>
      </c>
      <c r="E9528" s="16" t="s">
        <v>1146</v>
      </c>
      <c r="F9528" s="69" t="s">
        <v>44</v>
      </c>
      <c r="G9528" s="3"/>
      <c r="H9528" s="3"/>
      <c r="I9528" s="10" t="str">
        <f t="shared" si="148"/>
        <v>09372</v>
      </c>
    </row>
    <row r="9529" spans="1:9">
      <c r="A9529" s="66"/>
      <c r="C9529" s="66">
        <v>9372</v>
      </c>
      <c r="D9529" s="2" t="s">
        <v>45</v>
      </c>
      <c r="E9529" s="16" t="s">
        <v>1146</v>
      </c>
      <c r="F9529" s="69" t="s">
        <v>46</v>
      </c>
      <c r="G9529" s="3"/>
      <c r="H9529" s="3"/>
      <c r="I9529" s="10" t="str">
        <f t="shared" si="148"/>
        <v>09372</v>
      </c>
    </row>
    <row r="9530" spans="1:9">
      <c r="A9530" s="66"/>
      <c r="C9530" s="66">
        <v>9372</v>
      </c>
      <c r="D9530" s="2" t="s">
        <v>47</v>
      </c>
      <c r="E9530" s="16" t="s">
        <v>1146</v>
      </c>
      <c r="F9530" s="69" t="s">
        <v>48</v>
      </c>
      <c r="G9530" s="3">
        <v>11</v>
      </c>
      <c r="H9530" s="3">
        <v>1382</v>
      </c>
      <c r="I9530" s="10" t="str">
        <f t="shared" si="148"/>
        <v>09372</v>
      </c>
    </row>
    <row r="9531" spans="1:9">
      <c r="A9531" s="66"/>
      <c r="C9531" s="66">
        <v>9372</v>
      </c>
      <c r="D9531" s="2" t="s">
        <v>49</v>
      </c>
      <c r="E9531" s="14" t="s">
        <v>1144</v>
      </c>
      <c r="F9531" s="69" t="s">
        <v>50</v>
      </c>
      <c r="G9531" s="3">
        <v>7</v>
      </c>
      <c r="H9531" s="3">
        <v>794</v>
      </c>
      <c r="I9531" s="10" t="str">
        <f t="shared" si="148"/>
        <v>09372</v>
      </c>
    </row>
    <row r="9532" spans="1:9">
      <c r="A9532" s="66"/>
      <c r="C9532" s="66">
        <v>9372</v>
      </c>
      <c r="D9532" s="2" t="s">
        <v>51</v>
      </c>
      <c r="E9532" s="15" t="s">
        <v>1145</v>
      </c>
      <c r="F9532" s="69" t="s">
        <v>52</v>
      </c>
      <c r="G9532" s="3">
        <v>2</v>
      </c>
      <c r="H9532" s="3"/>
      <c r="I9532" s="10" t="str">
        <f t="shared" si="148"/>
        <v>09372</v>
      </c>
    </row>
    <row r="9533" spans="1:9">
      <c r="A9533" s="66"/>
      <c r="C9533" s="66">
        <v>9372</v>
      </c>
      <c r="D9533" s="2" t="s">
        <v>53</v>
      </c>
      <c r="E9533" s="15" t="s">
        <v>1145</v>
      </c>
      <c r="F9533" s="69" t="s">
        <v>54</v>
      </c>
      <c r="G9533" s="3">
        <v>25</v>
      </c>
      <c r="H9533" s="3">
        <v>3225</v>
      </c>
      <c r="I9533" s="10" t="str">
        <f t="shared" si="148"/>
        <v>09372</v>
      </c>
    </row>
    <row r="9534" spans="1:9">
      <c r="A9534" s="66"/>
      <c r="C9534" s="66">
        <v>9372</v>
      </c>
      <c r="D9534" s="2" t="s">
        <v>55</v>
      </c>
      <c r="E9534" s="21" t="s">
        <v>1152</v>
      </c>
      <c r="F9534" s="69" t="s">
        <v>56</v>
      </c>
      <c r="G9534" s="3">
        <v>4</v>
      </c>
      <c r="H9534" s="3">
        <v>899</v>
      </c>
      <c r="I9534" s="10" t="str">
        <f t="shared" si="148"/>
        <v>09372</v>
      </c>
    </row>
    <row r="9535" spans="1:9">
      <c r="A9535" s="66"/>
      <c r="C9535" s="66">
        <v>9372</v>
      </c>
      <c r="D9535" s="2" t="s">
        <v>57</v>
      </c>
      <c r="E9535" s="21" t="s">
        <v>1152</v>
      </c>
      <c r="F9535" s="69" t="s">
        <v>58</v>
      </c>
      <c r="G9535" s="3">
        <v>8</v>
      </c>
      <c r="H9535" s="3">
        <v>5809</v>
      </c>
      <c r="I9535" s="10" t="str">
        <f t="shared" si="148"/>
        <v>09372</v>
      </c>
    </row>
    <row r="9536" spans="1:9">
      <c r="A9536" s="66"/>
      <c r="C9536" s="66">
        <v>9372</v>
      </c>
      <c r="D9536" s="2" t="s">
        <v>59</v>
      </c>
      <c r="E9536" s="21" t="s">
        <v>1152</v>
      </c>
      <c r="F9536" s="69" t="s">
        <v>60</v>
      </c>
      <c r="G9536" s="3">
        <v>13</v>
      </c>
      <c r="H9536" s="3">
        <v>3704</v>
      </c>
      <c r="I9536" s="10" t="str">
        <f t="shared" si="148"/>
        <v>09372</v>
      </c>
    </row>
    <row r="9537" spans="1:9">
      <c r="A9537" s="66"/>
      <c r="C9537" s="66">
        <v>9372</v>
      </c>
      <c r="D9537" s="2" t="s">
        <v>61</v>
      </c>
      <c r="E9537" s="20" t="s">
        <v>1151</v>
      </c>
      <c r="F9537" s="69" t="s">
        <v>62</v>
      </c>
      <c r="G9537" s="3">
        <v>2</v>
      </c>
      <c r="H9537" s="3"/>
      <c r="I9537" s="10" t="str">
        <f t="shared" si="148"/>
        <v>09372</v>
      </c>
    </row>
    <row r="9538" spans="1:9">
      <c r="A9538" s="66"/>
      <c r="C9538" s="66">
        <v>9372</v>
      </c>
      <c r="D9538" s="2" t="s">
        <v>63</v>
      </c>
      <c r="E9538" s="20" t="s">
        <v>1151</v>
      </c>
      <c r="F9538" s="69" t="s">
        <v>64</v>
      </c>
      <c r="G9538" s="3">
        <v>1</v>
      </c>
      <c r="H9538" s="3"/>
      <c r="I9538" s="10" t="str">
        <f t="shared" si="148"/>
        <v>09372</v>
      </c>
    </row>
    <row r="9539" spans="1:9">
      <c r="A9539" s="66"/>
      <c r="C9539" s="66">
        <v>9372</v>
      </c>
      <c r="D9539" s="2" t="s">
        <v>65</v>
      </c>
      <c r="E9539" s="19" t="s">
        <v>1150</v>
      </c>
      <c r="F9539" s="69" t="s">
        <v>66</v>
      </c>
      <c r="G9539" s="3">
        <v>1</v>
      </c>
      <c r="H9539" s="3"/>
      <c r="I9539" s="10" t="str">
        <f t="shared" si="148"/>
        <v>09372</v>
      </c>
    </row>
    <row r="9540" spans="1:9">
      <c r="A9540" s="66"/>
      <c r="C9540" s="66">
        <v>9372</v>
      </c>
      <c r="D9540" s="2" t="s">
        <v>67</v>
      </c>
      <c r="E9540" s="22" t="s">
        <v>1153</v>
      </c>
      <c r="F9540" s="69" t="s">
        <v>68</v>
      </c>
      <c r="G9540" s="3">
        <v>3</v>
      </c>
      <c r="H9540" s="3">
        <v>261</v>
      </c>
      <c r="I9540" s="10" t="str">
        <f t="shared" si="148"/>
        <v>09372</v>
      </c>
    </row>
    <row r="9541" spans="1:9">
      <c r="A9541" s="66"/>
      <c r="C9541" s="66">
        <v>9372</v>
      </c>
      <c r="D9541" s="2" t="s">
        <v>69</v>
      </c>
      <c r="E9541" s="21" t="s">
        <v>1152</v>
      </c>
      <c r="F9541" s="69" t="s">
        <v>70</v>
      </c>
      <c r="G9541" s="3"/>
      <c r="H9541" s="3"/>
      <c r="I9541" s="10" t="str">
        <f t="shared" si="148"/>
        <v>09372</v>
      </c>
    </row>
    <row r="9542" spans="1:9">
      <c r="A9542" s="66"/>
      <c r="C9542" s="66">
        <v>9372</v>
      </c>
      <c r="E9542" s="71"/>
      <c r="F9542" s="69" t="s">
        <v>71</v>
      </c>
      <c r="G9542" s="3">
        <v>106</v>
      </c>
      <c r="H9542" s="3">
        <v>18956</v>
      </c>
      <c r="I9542" s="10" t="str">
        <f t="shared" si="148"/>
        <v>09372</v>
      </c>
    </row>
    <row r="9543" spans="1:9">
      <c r="A9543" s="65" t="s">
        <v>665</v>
      </c>
      <c r="B9543" s="2" t="s">
        <v>666</v>
      </c>
      <c r="C9543" s="65">
        <v>9373</v>
      </c>
      <c r="D9543" s="2" t="s">
        <v>9</v>
      </c>
      <c r="E9543" s="14" t="s">
        <v>1144</v>
      </c>
      <c r="F9543" s="69" t="s">
        <v>10</v>
      </c>
      <c r="G9543" s="3">
        <v>4</v>
      </c>
      <c r="H9543" s="3">
        <v>113</v>
      </c>
      <c r="I9543" s="10" t="str">
        <f t="shared" si="148"/>
        <v>09373</v>
      </c>
    </row>
    <row r="9544" spans="1:9">
      <c r="A9544" s="66"/>
      <c r="C9544" s="66">
        <v>9373</v>
      </c>
      <c r="D9544" s="2" t="s">
        <v>11</v>
      </c>
      <c r="E9544" s="14" t="s">
        <v>1144</v>
      </c>
      <c r="F9544" s="69" t="s">
        <v>12</v>
      </c>
      <c r="G9544" s="3"/>
      <c r="H9544" s="3"/>
      <c r="I9544" s="10" t="str">
        <f t="shared" si="148"/>
        <v>09373</v>
      </c>
    </row>
    <row r="9545" spans="1:9">
      <c r="A9545" s="66"/>
      <c r="C9545" s="66">
        <v>9373</v>
      </c>
      <c r="D9545" s="2" t="s">
        <v>13</v>
      </c>
      <c r="E9545" s="14" t="s">
        <v>1144</v>
      </c>
      <c r="F9545" s="69" t="s">
        <v>14</v>
      </c>
      <c r="G9545" s="3"/>
      <c r="H9545" s="3"/>
      <c r="I9545" s="10" t="str">
        <f t="shared" ref="I9545:I9608" si="149">IF(A9545="",I9544,A9545)</f>
        <v>09373</v>
      </c>
    </row>
    <row r="9546" spans="1:9">
      <c r="A9546" s="66"/>
      <c r="C9546" s="66">
        <v>9373</v>
      </c>
      <c r="D9546" s="2" t="s">
        <v>15</v>
      </c>
      <c r="E9546" s="15" t="s">
        <v>1145</v>
      </c>
      <c r="F9546" s="69" t="s">
        <v>16</v>
      </c>
      <c r="G9546" s="3"/>
      <c r="H9546" s="3"/>
      <c r="I9546" s="10" t="str">
        <f t="shared" si="149"/>
        <v>09373</v>
      </c>
    </row>
    <row r="9547" spans="1:9">
      <c r="A9547" s="66"/>
      <c r="C9547" s="66">
        <v>9373</v>
      </c>
      <c r="D9547" s="2" t="s">
        <v>17</v>
      </c>
      <c r="E9547" s="14" t="s">
        <v>1144</v>
      </c>
      <c r="F9547" s="69" t="s">
        <v>18</v>
      </c>
      <c r="G9547" s="3">
        <v>4</v>
      </c>
      <c r="H9547" s="3">
        <v>113</v>
      </c>
      <c r="I9547" s="10" t="str">
        <f t="shared" si="149"/>
        <v>09373</v>
      </c>
    </row>
    <row r="9548" spans="1:9">
      <c r="A9548" s="66"/>
      <c r="C9548" s="66">
        <v>9373</v>
      </c>
      <c r="D9548" s="2" t="s">
        <v>19</v>
      </c>
      <c r="E9548" s="14" t="s">
        <v>1144</v>
      </c>
      <c r="F9548" s="69" t="s">
        <v>20</v>
      </c>
      <c r="G9548" s="3"/>
      <c r="H9548" s="3"/>
      <c r="I9548" s="10" t="str">
        <f t="shared" si="149"/>
        <v>09373</v>
      </c>
    </row>
    <row r="9549" spans="1:9">
      <c r="A9549" s="66"/>
      <c r="C9549" s="66">
        <v>9373</v>
      </c>
      <c r="D9549" s="2" t="s">
        <v>21</v>
      </c>
      <c r="E9549" s="4"/>
      <c r="F9549" s="69" t="s">
        <v>22</v>
      </c>
      <c r="G9549" s="3">
        <v>107</v>
      </c>
      <c r="H9549" s="3">
        <v>14959</v>
      </c>
      <c r="I9549" s="10" t="str">
        <f t="shared" si="149"/>
        <v>09373</v>
      </c>
    </row>
    <row r="9550" spans="1:9">
      <c r="A9550" s="66"/>
      <c r="C9550" s="66">
        <v>9373</v>
      </c>
      <c r="D9550" s="2" t="s">
        <v>23</v>
      </c>
      <c r="E9550" s="17" t="s">
        <v>1147</v>
      </c>
      <c r="F9550" s="69" t="s">
        <v>24</v>
      </c>
      <c r="G9550" s="3">
        <v>20</v>
      </c>
      <c r="H9550" s="3">
        <v>1947</v>
      </c>
      <c r="I9550" s="10" t="str">
        <f t="shared" si="149"/>
        <v>09373</v>
      </c>
    </row>
    <row r="9551" spans="1:9">
      <c r="A9551" s="66"/>
      <c r="C9551" s="66">
        <v>9373</v>
      </c>
      <c r="D9551" s="2" t="s">
        <v>25</v>
      </c>
      <c r="E9551" s="17" t="s">
        <v>1147</v>
      </c>
      <c r="F9551" s="69" t="s">
        <v>26</v>
      </c>
      <c r="G9551" s="3">
        <v>2</v>
      </c>
      <c r="H9551" s="3"/>
      <c r="I9551" s="10" t="str">
        <f t="shared" si="149"/>
        <v>09373</v>
      </c>
    </row>
    <row r="9552" spans="1:9">
      <c r="A9552" s="66"/>
      <c r="C9552" s="66">
        <v>9373</v>
      </c>
      <c r="D9552" s="2" t="s">
        <v>27</v>
      </c>
      <c r="E9552" s="17" t="s">
        <v>1147</v>
      </c>
      <c r="F9552" s="69" t="s">
        <v>28</v>
      </c>
      <c r="G9552" s="3"/>
      <c r="H9552" s="3"/>
      <c r="I9552" s="10" t="str">
        <f t="shared" si="149"/>
        <v>09373</v>
      </c>
    </row>
    <row r="9553" spans="1:9">
      <c r="A9553" s="66"/>
      <c r="C9553" s="66">
        <v>9373</v>
      </c>
      <c r="D9553" s="2" t="s">
        <v>29</v>
      </c>
      <c r="E9553" s="18" t="s">
        <v>1148</v>
      </c>
      <c r="F9553" s="69" t="s">
        <v>30</v>
      </c>
      <c r="G9553" s="3">
        <v>2</v>
      </c>
      <c r="H9553" s="3"/>
      <c r="I9553" s="10" t="str">
        <f t="shared" si="149"/>
        <v>09373</v>
      </c>
    </row>
    <row r="9554" spans="1:9">
      <c r="A9554" s="66"/>
      <c r="C9554" s="66">
        <v>9373</v>
      </c>
      <c r="D9554" s="2" t="s">
        <v>31</v>
      </c>
      <c r="E9554" s="18" t="s">
        <v>1148</v>
      </c>
      <c r="F9554" s="69" t="s">
        <v>32</v>
      </c>
      <c r="G9554" s="3"/>
      <c r="H9554" s="3"/>
      <c r="I9554" s="10" t="str">
        <f t="shared" si="149"/>
        <v>09373</v>
      </c>
    </row>
    <row r="9555" spans="1:9">
      <c r="A9555" s="66"/>
      <c r="C9555" s="66">
        <v>9373</v>
      </c>
      <c r="D9555" s="2" t="s">
        <v>33</v>
      </c>
      <c r="E9555" s="18" t="s">
        <v>1148</v>
      </c>
      <c r="F9555" s="69" t="s">
        <v>34</v>
      </c>
      <c r="G9555" s="3"/>
      <c r="H9555" s="3"/>
      <c r="I9555" s="10" t="str">
        <f t="shared" si="149"/>
        <v>09373</v>
      </c>
    </row>
    <row r="9556" spans="1:9">
      <c r="A9556" s="66"/>
      <c r="C9556" s="66">
        <v>9373</v>
      </c>
      <c r="D9556" s="2" t="s">
        <v>35</v>
      </c>
      <c r="E9556" s="19" t="s">
        <v>1150</v>
      </c>
      <c r="F9556" s="69" t="s">
        <v>36</v>
      </c>
      <c r="G9556" s="3">
        <v>6</v>
      </c>
      <c r="H9556" s="3">
        <v>653</v>
      </c>
      <c r="I9556" s="10" t="str">
        <f t="shared" si="149"/>
        <v>09373</v>
      </c>
    </row>
    <row r="9557" spans="1:9">
      <c r="A9557" s="66"/>
      <c r="C9557" s="66">
        <v>9373</v>
      </c>
      <c r="D9557" s="2" t="s">
        <v>37</v>
      </c>
      <c r="E9557" s="23" t="s">
        <v>1149</v>
      </c>
      <c r="F9557" s="69" t="s">
        <v>38</v>
      </c>
      <c r="G9557" s="3">
        <v>3</v>
      </c>
      <c r="H9557" s="3">
        <v>152</v>
      </c>
      <c r="I9557" s="10" t="str">
        <f t="shared" si="149"/>
        <v>09373</v>
      </c>
    </row>
    <row r="9558" spans="1:9">
      <c r="A9558" s="66"/>
      <c r="C9558" s="66">
        <v>9373</v>
      </c>
      <c r="D9558" s="2" t="s">
        <v>39</v>
      </c>
      <c r="E9558" s="23" t="s">
        <v>1149</v>
      </c>
      <c r="F9558" s="69" t="s">
        <v>40</v>
      </c>
      <c r="G9558" s="3"/>
      <c r="H9558" s="3"/>
      <c r="I9558" s="10" t="str">
        <f t="shared" si="149"/>
        <v>09373</v>
      </c>
    </row>
    <row r="9559" spans="1:9">
      <c r="A9559" s="66"/>
      <c r="C9559" s="66">
        <v>9373</v>
      </c>
      <c r="D9559" s="2" t="s">
        <v>41</v>
      </c>
      <c r="E9559" s="16" t="s">
        <v>1146</v>
      </c>
      <c r="F9559" s="69" t="s">
        <v>42</v>
      </c>
      <c r="G9559" s="3"/>
      <c r="H9559" s="3"/>
      <c r="I9559" s="10" t="str">
        <f t="shared" si="149"/>
        <v>09373</v>
      </c>
    </row>
    <row r="9560" spans="1:9">
      <c r="A9560" s="66"/>
      <c r="C9560" s="66">
        <v>9373</v>
      </c>
      <c r="D9560" s="2" t="s">
        <v>43</v>
      </c>
      <c r="E9560" s="16" t="s">
        <v>1146</v>
      </c>
      <c r="F9560" s="69" t="s">
        <v>44</v>
      </c>
      <c r="G9560" s="3">
        <v>1</v>
      </c>
      <c r="H9560" s="3"/>
      <c r="I9560" s="10" t="str">
        <f t="shared" si="149"/>
        <v>09373</v>
      </c>
    </row>
    <row r="9561" spans="1:9">
      <c r="A9561" s="66"/>
      <c r="C9561" s="66">
        <v>9373</v>
      </c>
      <c r="D9561" s="2" t="s">
        <v>45</v>
      </c>
      <c r="E9561" s="16" t="s">
        <v>1146</v>
      </c>
      <c r="F9561" s="69" t="s">
        <v>46</v>
      </c>
      <c r="G9561" s="3">
        <v>1</v>
      </c>
      <c r="H9561" s="3"/>
      <c r="I9561" s="10" t="str">
        <f t="shared" si="149"/>
        <v>09373</v>
      </c>
    </row>
    <row r="9562" spans="1:9">
      <c r="A9562" s="66"/>
      <c r="C9562" s="66">
        <v>9373</v>
      </c>
      <c r="D9562" s="2" t="s">
        <v>47</v>
      </c>
      <c r="E9562" s="16" t="s">
        <v>1146</v>
      </c>
      <c r="F9562" s="69" t="s">
        <v>48</v>
      </c>
      <c r="G9562" s="3">
        <v>10</v>
      </c>
      <c r="H9562" s="3">
        <v>1149</v>
      </c>
      <c r="I9562" s="10" t="str">
        <f t="shared" si="149"/>
        <v>09373</v>
      </c>
    </row>
    <row r="9563" spans="1:9">
      <c r="A9563" s="66"/>
      <c r="C9563" s="66">
        <v>9373</v>
      </c>
      <c r="D9563" s="2" t="s">
        <v>49</v>
      </c>
      <c r="E9563" s="14" t="s">
        <v>1144</v>
      </c>
      <c r="F9563" s="69" t="s">
        <v>50</v>
      </c>
      <c r="G9563" s="3">
        <v>15</v>
      </c>
      <c r="H9563" s="3">
        <v>1606</v>
      </c>
      <c r="I9563" s="10" t="str">
        <f t="shared" si="149"/>
        <v>09373</v>
      </c>
    </row>
    <row r="9564" spans="1:9">
      <c r="A9564" s="66"/>
      <c r="C9564" s="66">
        <v>9373</v>
      </c>
      <c r="D9564" s="2" t="s">
        <v>51</v>
      </c>
      <c r="E9564" s="15" t="s">
        <v>1145</v>
      </c>
      <c r="F9564" s="69" t="s">
        <v>52</v>
      </c>
      <c r="G9564" s="3">
        <v>1</v>
      </c>
      <c r="H9564" s="3"/>
      <c r="I9564" s="10" t="str">
        <f t="shared" si="149"/>
        <v>09373</v>
      </c>
    </row>
    <row r="9565" spans="1:9">
      <c r="A9565" s="66"/>
      <c r="C9565" s="66">
        <v>9373</v>
      </c>
      <c r="D9565" s="2" t="s">
        <v>53</v>
      </c>
      <c r="E9565" s="15" t="s">
        <v>1145</v>
      </c>
      <c r="F9565" s="69" t="s">
        <v>54</v>
      </c>
      <c r="G9565" s="3">
        <v>19</v>
      </c>
      <c r="H9565" s="3">
        <v>2177</v>
      </c>
      <c r="I9565" s="10" t="str">
        <f t="shared" si="149"/>
        <v>09373</v>
      </c>
    </row>
    <row r="9566" spans="1:9">
      <c r="A9566" s="66"/>
      <c r="C9566" s="66">
        <v>9373</v>
      </c>
      <c r="D9566" s="2" t="s">
        <v>55</v>
      </c>
      <c r="E9566" s="21" t="s">
        <v>1152</v>
      </c>
      <c r="F9566" s="69" t="s">
        <v>56</v>
      </c>
      <c r="G9566" s="3">
        <v>3</v>
      </c>
      <c r="H9566" s="3">
        <v>104</v>
      </c>
      <c r="I9566" s="10" t="str">
        <f t="shared" si="149"/>
        <v>09373</v>
      </c>
    </row>
    <row r="9567" spans="1:9">
      <c r="A9567" s="66"/>
      <c r="C9567" s="66">
        <v>9373</v>
      </c>
      <c r="D9567" s="2" t="s">
        <v>57</v>
      </c>
      <c r="E9567" s="21" t="s">
        <v>1152</v>
      </c>
      <c r="F9567" s="69" t="s">
        <v>58</v>
      </c>
      <c r="G9567" s="3">
        <v>7</v>
      </c>
      <c r="H9567" s="3">
        <v>2401</v>
      </c>
      <c r="I9567" s="10" t="str">
        <f t="shared" si="149"/>
        <v>09373</v>
      </c>
    </row>
    <row r="9568" spans="1:9">
      <c r="A9568" s="66"/>
      <c r="C9568" s="66">
        <v>9373</v>
      </c>
      <c r="D9568" s="2" t="s">
        <v>59</v>
      </c>
      <c r="E9568" s="21" t="s">
        <v>1152</v>
      </c>
      <c r="F9568" s="69" t="s">
        <v>60</v>
      </c>
      <c r="G9568" s="3">
        <v>8</v>
      </c>
      <c r="H9568" s="3">
        <v>1252</v>
      </c>
      <c r="I9568" s="10" t="str">
        <f t="shared" si="149"/>
        <v>09373</v>
      </c>
    </row>
    <row r="9569" spans="1:9">
      <c r="A9569" s="66"/>
      <c r="C9569" s="66">
        <v>9373</v>
      </c>
      <c r="D9569" s="2" t="s">
        <v>61</v>
      </c>
      <c r="E9569" s="20" t="s">
        <v>1151</v>
      </c>
      <c r="F9569" s="69" t="s">
        <v>62</v>
      </c>
      <c r="G9569" s="3">
        <v>3</v>
      </c>
      <c r="H9569" s="3">
        <v>579</v>
      </c>
      <c r="I9569" s="10" t="str">
        <f t="shared" si="149"/>
        <v>09373</v>
      </c>
    </row>
    <row r="9570" spans="1:9">
      <c r="A9570" s="66"/>
      <c r="C9570" s="66">
        <v>9373</v>
      </c>
      <c r="D9570" s="2" t="s">
        <v>63</v>
      </c>
      <c r="E9570" s="20" t="s">
        <v>1151</v>
      </c>
      <c r="F9570" s="69" t="s">
        <v>64</v>
      </c>
      <c r="G9570" s="3"/>
      <c r="H9570" s="3"/>
      <c r="I9570" s="10" t="str">
        <f t="shared" si="149"/>
        <v>09373</v>
      </c>
    </row>
    <row r="9571" spans="1:9">
      <c r="A9571" s="66"/>
      <c r="C9571" s="66">
        <v>9373</v>
      </c>
      <c r="D9571" s="2" t="s">
        <v>65</v>
      </c>
      <c r="E9571" s="19" t="s">
        <v>1150</v>
      </c>
      <c r="F9571" s="69" t="s">
        <v>66</v>
      </c>
      <c r="G9571" s="3">
        <v>2</v>
      </c>
      <c r="H9571" s="3"/>
      <c r="I9571" s="10" t="str">
        <f t="shared" si="149"/>
        <v>09373</v>
      </c>
    </row>
    <row r="9572" spans="1:9">
      <c r="A9572" s="66"/>
      <c r="C9572" s="66">
        <v>9373</v>
      </c>
      <c r="D9572" s="2" t="s">
        <v>67</v>
      </c>
      <c r="E9572" s="22" t="s">
        <v>1153</v>
      </c>
      <c r="F9572" s="69" t="s">
        <v>68</v>
      </c>
      <c r="G9572" s="3">
        <v>4</v>
      </c>
      <c r="H9572" s="3">
        <v>402</v>
      </c>
      <c r="I9572" s="10" t="str">
        <f t="shared" si="149"/>
        <v>09373</v>
      </c>
    </row>
    <row r="9573" spans="1:9">
      <c r="A9573" s="66"/>
      <c r="C9573" s="66">
        <v>9373</v>
      </c>
      <c r="D9573" s="2" t="s">
        <v>69</v>
      </c>
      <c r="E9573" s="21" t="s">
        <v>1152</v>
      </c>
      <c r="F9573" s="69" t="s">
        <v>70</v>
      </c>
      <c r="G9573" s="3"/>
      <c r="H9573" s="3"/>
      <c r="I9573" s="10" t="str">
        <f t="shared" si="149"/>
        <v>09373</v>
      </c>
    </row>
    <row r="9574" spans="1:9">
      <c r="A9574" s="66"/>
      <c r="C9574" s="66">
        <v>9373</v>
      </c>
      <c r="E9574" s="71"/>
      <c r="F9574" s="69" t="s">
        <v>71</v>
      </c>
      <c r="G9574" s="3">
        <v>111</v>
      </c>
      <c r="H9574" s="3">
        <v>15072</v>
      </c>
      <c r="I9574" s="10" t="str">
        <f t="shared" si="149"/>
        <v>09373</v>
      </c>
    </row>
    <row r="9575" spans="1:9">
      <c r="A9575" s="65" t="s">
        <v>667</v>
      </c>
      <c r="B9575" s="2" t="s">
        <v>668</v>
      </c>
      <c r="C9575" s="65">
        <v>9374</v>
      </c>
      <c r="D9575" s="2" t="s">
        <v>9</v>
      </c>
      <c r="E9575" s="14" t="s">
        <v>1144</v>
      </c>
      <c r="F9575" s="69" t="s">
        <v>10</v>
      </c>
      <c r="G9575" s="3">
        <v>4</v>
      </c>
      <c r="H9575" s="3">
        <v>51</v>
      </c>
      <c r="I9575" s="10" t="str">
        <f t="shared" si="149"/>
        <v>09374</v>
      </c>
    </row>
    <row r="9576" spans="1:9">
      <c r="A9576" s="66"/>
      <c r="C9576" s="66">
        <v>9374</v>
      </c>
      <c r="D9576" s="2" t="s">
        <v>11</v>
      </c>
      <c r="E9576" s="14" t="s">
        <v>1144</v>
      </c>
      <c r="F9576" s="69" t="s">
        <v>12</v>
      </c>
      <c r="G9576" s="3"/>
      <c r="H9576" s="3"/>
      <c r="I9576" s="10" t="str">
        <f t="shared" si="149"/>
        <v>09374</v>
      </c>
    </row>
    <row r="9577" spans="1:9">
      <c r="A9577" s="66"/>
      <c r="C9577" s="66">
        <v>9374</v>
      </c>
      <c r="D9577" s="2" t="s">
        <v>13</v>
      </c>
      <c r="E9577" s="14" t="s">
        <v>1144</v>
      </c>
      <c r="F9577" s="69" t="s">
        <v>14</v>
      </c>
      <c r="G9577" s="3"/>
      <c r="H9577" s="3"/>
      <c r="I9577" s="10" t="str">
        <f t="shared" si="149"/>
        <v>09374</v>
      </c>
    </row>
    <row r="9578" spans="1:9">
      <c r="A9578" s="66"/>
      <c r="C9578" s="66">
        <v>9374</v>
      </c>
      <c r="D9578" s="2" t="s">
        <v>15</v>
      </c>
      <c r="E9578" s="15" t="s">
        <v>1145</v>
      </c>
      <c r="F9578" s="69" t="s">
        <v>16</v>
      </c>
      <c r="G9578" s="3"/>
      <c r="H9578" s="3"/>
      <c r="I9578" s="10" t="str">
        <f t="shared" si="149"/>
        <v>09374</v>
      </c>
    </row>
    <row r="9579" spans="1:9">
      <c r="A9579" s="66"/>
      <c r="C9579" s="66">
        <v>9374</v>
      </c>
      <c r="D9579" s="2" t="s">
        <v>17</v>
      </c>
      <c r="E9579" s="14" t="s">
        <v>1144</v>
      </c>
      <c r="F9579" s="69" t="s">
        <v>18</v>
      </c>
      <c r="G9579" s="3">
        <v>4</v>
      </c>
      <c r="H9579" s="3">
        <v>51</v>
      </c>
      <c r="I9579" s="10" t="str">
        <f t="shared" si="149"/>
        <v>09374</v>
      </c>
    </row>
    <row r="9580" spans="1:9">
      <c r="A9580" s="66"/>
      <c r="C9580" s="66">
        <v>9374</v>
      </c>
      <c r="D9580" s="2" t="s">
        <v>19</v>
      </c>
      <c r="E9580" s="14" t="s">
        <v>1144</v>
      </c>
      <c r="F9580" s="69" t="s">
        <v>20</v>
      </c>
      <c r="G9580" s="3"/>
      <c r="H9580" s="3"/>
      <c r="I9580" s="10" t="str">
        <f t="shared" si="149"/>
        <v>09374</v>
      </c>
    </row>
    <row r="9581" spans="1:9">
      <c r="A9581" s="66"/>
      <c r="C9581" s="66">
        <v>9374</v>
      </c>
      <c r="D9581" s="2" t="s">
        <v>21</v>
      </c>
      <c r="E9581" s="4"/>
      <c r="F9581" s="69" t="s">
        <v>22</v>
      </c>
      <c r="G9581" s="3">
        <v>77</v>
      </c>
      <c r="H9581" s="3">
        <v>12007</v>
      </c>
      <c r="I9581" s="10" t="str">
        <f t="shared" si="149"/>
        <v>09374</v>
      </c>
    </row>
    <row r="9582" spans="1:9">
      <c r="A9582" s="66"/>
      <c r="C9582" s="66">
        <v>9374</v>
      </c>
      <c r="D9582" s="2" t="s">
        <v>23</v>
      </c>
      <c r="E9582" s="17" t="s">
        <v>1147</v>
      </c>
      <c r="F9582" s="69" t="s">
        <v>24</v>
      </c>
      <c r="G9582" s="3">
        <v>8</v>
      </c>
      <c r="H9582" s="3">
        <v>642</v>
      </c>
      <c r="I9582" s="10" t="str">
        <f t="shared" si="149"/>
        <v>09374</v>
      </c>
    </row>
    <row r="9583" spans="1:9">
      <c r="A9583" s="66"/>
      <c r="C9583" s="66">
        <v>9374</v>
      </c>
      <c r="D9583" s="2" t="s">
        <v>25</v>
      </c>
      <c r="E9583" s="17" t="s">
        <v>1147</v>
      </c>
      <c r="F9583" s="69" t="s">
        <v>26</v>
      </c>
      <c r="G9583" s="3">
        <v>1</v>
      </c>
      <c r="H9583" s="3"/>
      <c r="I9583" s="10" t="str">
        <f t="shared" si="149"/>
        <v>09374</v>
      </c>
    </row>
    <row r="9584" spans="1:9">
      <c r="A9584" s="66"/>
      <c r="C9584" s="66">
        <v>9374</v>
      </c>
      <c r="D9584" s="2" t="s">
        <v>27</v>
      </c>
      <c r="E9584" s="17" t="s">
        <v>1147</v>
      </c>
      <c r="F9584" s="69" t="s">
        <v>28</v>
      </c>
      <c r="G9584" s="3"/>
      <c r="H9584" s="3"/>
      <c r="I9584" s="10" t="str">
        <f t="shared" si="149"/>
        <v>09374</v>
      </c>
    </row>
    <row r="9585" spans="1:9">
      <c r="A9585" s="66"/>
      <c r="C9585" s="66">
        <v>9374</v>
      </c>
      <c r="D9585" s="2" t="s">
        <v>29</v>
      </c>
      <c r="E9585" s="18" t="s">
        <v>1148</v>
      </c>
      <c r="F9585" s="69" t="s">
        <v>30</v>
      </c>
      <c r="G9585" s="3"/>
      <c r="H9585" s="3"/>
      <c r="I9585" s="10" t="str">
        <f t="shared" si="149"/>
        <v>09374</v>
      </c>
    </row>
    <row r="9586" spans="1:9">
      <c r="A9586" s="66"/>
      <c r="C9586" s="66">
        <v>9374</v>
      </c>
      <c r="D9586" s="2" t="s">
        <v>31</v>
      </c>
      <c r="E9586" s="18" t="s">
        <v>1148</v>
      </c>
      <c r="F9586" s="69" t="s">
        <v>32</v>
      </c>
      <c r="G9586" s="3"/>
      <c r="H9586" s="3"/>
      <c r="I9586" s="10" t="str">
        <f t="shared" si="149"/>
        <v>09374</v>
      </c>
    </row>
    <row r="9587" spans="1:9">
      <c r="A9587" s="66"/>
      <c r="C9587" s="66">
        <v>9374</v>
      </c>
      <c r="D9587" s="2" t="s">
        <v>33</v>
      </c>
      <c r="E9587" s="18" t="s">
        <v>1148</v>
      </c>
      <c r="F9587" s="69" t="s">
        <v>34</v>
      </c>
      <c r="G9587" s="3"/>
      <c r="H9587" s="3"/>
      <c r="I9587" s="10" t="str">
        <f t="shared" si="149"/>
        <v>09374</v>
      </c>
    </row>
    <row r="9588" spans="1:9">
      <c r="A9588" s="66"/>
      <c r="C9588" s="66">
        <v>9374</v>
      </c>
      <c r="D9588" s="2" t="s">
        <v>35</v>
      </c>
      <c r="E9588" s="19" t="s">
        <v>1150</v>
      </c>
      <c r="F9588" s="69" t="s">
        <v>36</v>
      </c>
      <c r="G9588" s="3">
        <v>2</v>
      </c>
      <c r="H9588" s="3"/>
      <c r="I9588" s="10" t="str">
        <f t="shared" si="149"/>
        <v>09374</v>
      </c>
    </row>
    <row r="9589" spans="1:9">
      <c r="A9589" s="66"/>
      <c r="C9589" s="66">
        <v>9374</v>
      </c>
      <c r="D9589" s="2" t="s">
        <v>37</v>
      </c>
      <c r="E9589" s="23" t="s">
        <v>1149</v>
      </c>
      <c r="F9589" s="69" t="s">
        <v>38</v>
      </c>
      <c r="G9589" s="3">
        <v>1</v>
      </c>
      <c r="H9589" s="3"/>
      <c r="I9589" s="10" t="str">
        <f t="shared" si="149"/>
        <v>09374</v>
      </c>
    </row>
    <row r="9590" spans="1:9">
      <c r="A9590" s="66"/>
      <c r="C9590" s="66">
        <v>9374</v>
      </c>
      <c r="D9590" s="2" t="s">
        <v>39</v>
      </c>
      <c r="E9590" s="23" t="s">
        <v>1149</v>
      </c>
      <c r="F9590" s="69" t="s">
        <v>40</v>
      </c>
      <c r="G9590" s="3">
        <v>1</v>
      </c>
      <c r="H9590" s="3"/>
      <c r="I9590" s="10" t="str">
        <f t="shared" si="149"/>
        <v>09374</v>
      </c>
    </row>
    <row r="9591" spans="1:9">
      <c r="A9591" s="66"/>
      <c r="C9591" s="66">
        <v>9374</v>
      </c>
      <c r="D9591" s="2" t="s">
        <v>41</v>
      </c>
      <c r="E9591" s="16" t="s">
        <v>1146</v>
      </c>
      <c r="F9591" s="69" t="s">
        <v>42</v>
      </c>
      <c r="G9591" s="3"/>
      <c r="H9591" s="3"/>
      <c r="I9591" s="10" t="str">
        <f t="shared" si="149"/>
        <v>09374</v>
      </c>
    </row>
    <row r="9592" spans="1:9">
      <c r="A9592" s="66"/>
      <c r="C9592" s="66">
        <v>9374</v>
      </c>
      <c r="D9592" s="2" t="s">
        <v>43</v>
      </c>
      <c r="E9592" s="16" t="s">
        <v>1146</v>
      </c>
      <c r="F9592" s="69" t="s">
        <v>44</v>
      </c>
      <c r="G9592" s="3"/>
      <c r="H9592" s="3"/>
      <c r="I9592" s="10" t="str">
        <f t="shared" si="149"/>
        <v>09374</v>
      </c>
    </row>
    <row r="9593" spans="1:9">
      <c r="A9593" s="66"/>
      <c r="C9593" s="66">
        <v>9374</v>
      </c>
      <c r="D9593" s="2" t="s">
        <v>45</v>
      </c>
      <c r="E9593" s="16" t="s">
        <v>1146</v>
      </c>
      <c r="F9593" s="69" t="s">
        <v>46</v>
      </c>
      <c r="G9593" s="3"/>
      <c r="H9593" s="3"/>
      <c r="I9593" s="10" t="str">
        <f t="shared" si="149"/>
        <v>09374</v>
      </c>
    </row>
    <row r="9594" spans="1:9">
      <c r="A9594" s="66"/>
      <c r="C9594" s="66">
        <v>9374</v>
      </c>
      <c r="D9594" s="2" t="s">
        <v>47</v>
      </c>
      <c r="E9594" s="16" t="s">
        <v>1146</v>
      </c>
      <c r="F9594" s="69" t="s">
        <v>48</v>
      </c>
      <c r="G9594" s="3">
        <v>8</v>
      </c>
      <c r="H9594" s="3">
        <v>553</v>
      </c>
      <c r="I9594" s="10" t="str">
        <f t="shared" si="149"/>
        <v>09374</v>
      </c>
    </row>
    <row r="9595" spans="1:9">
      <c r="A9595" s="66"/>
      <c r="C9595" s="66">
        <v>9374</v>
      </c>
      <c r="D9595" s="2" t="s">
        <v>49</v>
      </c>
      <c r="E9595" s="14" t="s">
        <v>1144</v>
      </c>
      <c r="F9595" s="69" t="s">
        <v>50</v>
      </c>
      <c r="G9595" s="3">
        <v>9</v>
      </c>
      <c r="H9595" s="3">
        <v>1018</v>
      </c>
      <c r="I9595" s="10" t="str">
        <f t="shared" si="149"/>
        <v>09374</v>
      </c>
    </row>
    <row r="9596" spans="1:9">
      <c r="A9596" s="66"/>
      <c r="C9596" s="66">
        <v>9374</v>
      </c>
      <c r="D9596" s="2" t="s">
        <v>51</v>
      </c>
      <c r="E9596" s="15" t="s">
        <v>1145</v>
      </c>
      <c r="F9596" s="69" t="s">
        <v>52</v>
      </c>
      <c r="G9596" s="3">
        <v>3</v>
      </c>
      <c r="H9596" s="3">
        <v>1273</v>
      </c>
      <c r="I9596" s="10" t="str">
        <f t="shared" si="149"/>
        <v>09374</v>
      </c>
    </row>
    <row r="9597" spans="1:9">
      <c r="A9597" s="66"/>
      <c r="C9597" s="66">
        <v>9374</v>
      </c>
      <c r="D9597" s="2" t="s">
        <v>53</v>
      </c>
      <c r="E9597" s="15" t="s">
        <v>1145</v>
      </c>
      <c r="F9597" s="69" t="s">
        <v>54</v>
      </c>
      <c r="G9597" s="3">
        <v>20</v>
      </c>
      <c r="H9597" s="3">
        <v>2028</v>
      </c>
      <c r="I9597" s="10" t="str">
        <f t="shared" si="149"/>
        <v>09374</v>
      </c>
    </row>
    <row r="9598" spans="1:9">
      <c r="A9598" s="66"/>
      <c r="C9598" s="66">
        <v>9374</v>
      </c>
      <c r="D9598" s="2" t="s">
        <v>55</v>
      </c>
      <c r="E9598" s="21" t="s">
        <v>1152</v>
      </c>
      <c r="F9598" s="69" t="s">
        <v>56</v>
      </c>
      <c r="G9598" s="3">
        <v>1</v>
      </c>
      <c r="H9598" s="3"/>
      <c r="I9598" s="10" t="str">
        <f t="shared" si="149"/>
        <v>09374</v>
      </c>
    </row>
    <row r="9599" spans="1:9">
      <c r="A9599" s="66"/>
      <c r="C9599" s="66">
        <v>9374</v>
      </c>
      <c r="D9599" s="2" t="s">
        <v>57</v>
      </c>
      <c r="E9599" s="21" t="s">
        <v>1152</v>
      </c>
      <c r="F9599" s="69" t="s">
        <v>58</v>
      </c>
      <c r="G9599" s="3">
        <v>2</v>
      </c>
      <c r="H9599" s="3"/>
      <c r="I9599" s="10" t="str">
        <f t="shared" si="149"/>
        <v>09374</v>
      </c>
    </row>
    <row r="9600" spans="1:9">
      <c r="A9600" s="66"/>
      <c r="C9600" s="66">
        <v>9374</v>
      </c>
      <c r="D9600" s="2" t="s">
        <v>59</v>
      </c>
      <c r="E9600" s="21" t="s">
        <v>1152</v>
      </c>
      <c r="F9600" s="69" t="s">
        <v>60</v>
      </c>
      <c r="G9600" s="3">
        <v>9</v>
      </c>
      <c r="H9600" s="3">
        <v>2368</v>
      </c>
      <c r="I9600" s="10" t="str">
        <f t="shared" si="149"/>
        <v>09374</v>
      </c>
    </row>
    <row r="9601" spans="1:9">
      <c r="A9601" s="66"/>
      <c r="C9601" s="66">
        <v>9374</v>
      </c>
      <c r="D9601" s="2" t="s">
        <v>61</v>
      </c>
      <c r="E9601" s="20" t="s">
        <v>1151</v>
      </c>
      <c r="F9601" s="69" t="s">
        <v>62</v>
      </c>
      <c r="G9601" s="3">
        <v>4</v>
      </c>
      <c r="H9601" s="3">
        <v>1747</v>
      </c>
      <c r="I9601" s="10" t="str">
        <f t="shared" si="149"/>
        <v>09374</v>
      </c>
    </row>
    <row r="9602" spans="1:9">
      <c r="A9602" s="66"/>
      <c r="C9602" s="66">
        <v>9374</v>
      </c>
      <c r="D9602" s="2" t="s">
        <v>63</v>
      </c>
      <c r="E9602" s="20" t="s">
        <v>1151</v>
      </c>
      <c r="F9602" s="69" t="s">
        <v>64</v>
      </c>
      <c r="G9602" s="3">
        <v>1</v>
      </c>
      <c r="H9602" s="3"/>
      <c r="I9602" s="10" t="str">
        <f t="shared" si="149"/>
        <v>09374</v>
      </c>
    </row>
    <row r="9603" spans="1:9">
      <c r="A9603" s="66"/>
      <c r="C9603" s="66">
        <v>9374</v>
      </c>
      <c r="D9603" s="2" t="s">
        <v>65</v>
      </c>
      <c r="E9603" s="19" t="s">
        <v>1150</v>
      </c>
      <c r="F9603" s="69" t="s">
        <v>66</v>
      </c>
      <c r="G9603" s="3">
        <v>3</v>
      </c>
      <c r="H9603" s="3">
        <v>169</v>
      </c>
      <c r="I9603" s="10" t="str">
        <f t="shared" si="149"/>
        <v>09374</v>
      </c>
    </row>
    <row r="9604" spans="1:9">
      <c r="A9604" s="66"/>
      <c r="C9604" s="66">
        <v>9374</v>
      </c>
      <c r="D9604" s="2" t="s">
        <v>67</v>
      </c>
      <c r="E9604" s="22" t="s">
        <v>1153</v>
      </c>
      <c r="F9604" s="69" t="s">
        <v>68</v>
      </c>
      <c r="G9604" s="3"/>
      <c r="H9604" s="3"/>
      <c r="I9604" s="10" t="str">
        <f t="shared" si="149"/>
        <v>09374</v>
      </c>
    </row>
    <row r="9605" spans="1:9">
      <c r="A9605" s="66"/>
      <c r="C9605" s="66">
        <v>9374</v>
      </c>
      <c r="D9605" s="2" t="s">
        <v>69</v>
      </c>
      <c r="E9605" s="21" t="s">
        <v>1152</v>
      </c>
      <c r="F9605" s="69" t="s">
        <v>70</v>
      </c>
      <c r="G9605" s="3">
        <v>4</v>
      </c>
      <c r="H9605" s="3">
        <v>1646</v>
      </c>
      <c r="I9605" s="10" t="str">
        <f t="shared" si="149"/>
        <v>09374</v>
      </c>
    </row>
    <row r="9606" spans="1:9">
      <c r="A9606" s="66"/>
      <c r="C9606" s="66">
        <v>9374</v>
      </c>
      <c r="E9606" s="71"/>
      <c r="F9606" s="69" t="s">
        <v>71</v>
      </c>
      <c r="G9606" s="3">
        <v>81</v>
      </c>
      <c r="H9606" s="3">
        <v>12058</v>
      </c>
      <c r="I9606" s="10" t="str">
        <f t="shared" si="149"/>
        <v>09374</v>
      </c>
    </row>
    <row r="9607" spans="1:9">
      <c r="A9607" s="65" t="s">
        <v>669</v>
      </c>
      <c r="B9607" s="2" t="s">
        <v>670</v>
      </c>
      <c r="C9607" s="65">
        <v>9375</v>
      </c>
      <c r="D9607" s="2" t="s">
        <v>9</v>
      </c>
      <c r="E9607" s="14" t="s">
        <v>1144</v>
      </c>
      <c r="F9607" s="69" t="s">
        <v>10</v>
      </c>
      <c r="G9607" s="3">
        <v>1</v>
      </c>
      <c r="H9607" s="3"/>
      <c r="I9607" s="10" t="str">
        <f t="shared" si="149"/>
        <v>09375</v>
      </c>
    </row>
    <row r="9608" spans="1:9">
      <c r="A9608" s="66"/>
      <c r="C9608" s="66">
        <v>9375</v>
      </c>
      <c r="D9608" s="2" t="s">
        <v>11</v>
      </c>
      <c r="E9608" s="14" t="s">
        <v>1144</v>
      </c>
      <c r="F9608" s="69" t="s">
        <v>12</v>
      </c>
      <c r="G9608" s="3"/>
      <c r="H9608" s="3"/>
      <c r="I9608" s="10" t="str">
        <f t="shared" si="149"/>
        <v>09375</v>
      </c>
    </row>
    <row r="9609" spans="1:9">
      <c r="A9609" s="66"/>
      <c r="C9609" s="66">
        <v>9375</v>
      </c>
      <c r="D9609" s="2" t="s">
        <v>13</v>
      </c>
      <c r="E9609" s="14" t="s">
        <v>1144</v>
      </c>
      <c r="F9609" s="69" t="s">
        <v>14</v>
      </c>
      <c r="G9609" s="3"/>
      <c r="H9609" s="3"/>
      <c r="I9609" s="10" t="str">
        <f t="shared" ref="I9609:I9672" si="150">IF(A9609="",I9608,A9609)</f>
        <v>09375</v>
      </c>
    </row>
    <row r="9610" spans="1:9">
      <c r="A9610" s="66"/>
      <c r="C9610" s="66">
        <v>9375</v>
      </c>
      <c r="D9610" s="2" t="s">
        <v>15</v>
      </c>
      <c r="E9610" s="15" t="s">
        <v>1145</v>
      </c>
      <c r="F9610" s="69" t="s">
        <v>16</v>
      </c>
      <c r="G9610" s="3"/>
      <c r="H9610" s="3"/>
      <c r="I9610" s="10" t="str">
        <f t="shared" si="150"/>
        <v>09375</v>
      </c>
    </row>
    <row r="9611" spans="1:9">
      <c r="A9611" s="66"/>
      <c r="C9611" s="66">
        <v>9375</v>
      </c>
      <c r="D9611" s="2" t="s">
        <v>17</v>
      </c>
      <c r="E9611" s="14" t="s">
        <v>1144</v>
      </c>
      <c r="F9611" s="69" t="s">
        <v>18</v>
      </c>
      <c r="G9611" s="3">
        <v>1</v>
      </c>
      <c r="H9611" s="3"/>
      <c r="I9611" s="10" t="str">
        <f t="shared" si="150"/>
        <v>09375</v>
      </c>
    </row>
    <row r="9612" spans="1:9">
      <c r="A9612" s="66"/>
      <c r="C9612" s="66">
        <v>9375</v>
      </c>
      <c r="D9612" s="2" t="s">
        <v>19</v>
      </c>
      <c r="E9612" s="14" t="s">
        <v>1144</v>
      </c>
      <c r="F9612" s="69" t="s">
        <v>20</v>
      </c>
      <c r="G9612" s="3"/>
      <c r="H9612" s="3"/>
      <c r="I9612" s="10" t="str">
        <f t="shared" si="150"/>
        <v>09375</v>
      </c>
    </row>
    <row r="9613" spans="1:9">
      <c r="A9613" s="66"/>
      <c r="C9613" s="66">
        <v>9375</v>
      </c>
      <c r="D9613" s="2" t="s">
        <v>21</v>
      </c>
      <c r="E9613" s="4"/>
      <c r="F9613" s="69" t="s">
        <v>22</v>
      </c>
      <c r="G9613" s="3">
        <v>72</v>
      </c>
      <c r="H9613" s="3"/>
      <c r="I9613" s="10" t="str">
        <f t="shared" si="150"/>
        <v>09375</v>
      </c>
    </row>
    <row r="9614" spans="1:9">
      <c r="A9614" s="66"/>
      <c r="C9614" s="66">
        <v>9375</v>
      </c>
      <c r="D9614" s="2" t="s">
        <v>23</v>
      </c>
      <c r="E9614" s="17" t="s">
        <v>1147</v>
      </c>
      <c r="F9614" s="69" t="s">
        <v>24</v>
      </c>
      <c r="G9614" s="3">
        <v>10</v>
      </c>
      <c r="H9614" s="3">
        <v>739</v>
      </c>
      <c r="I9614" s="10" t="str">
        <f t="shared" si="150"/>
        <v>09375</v>
      </c>
    </row>
    <row r="9615" spans="1:9">
      <c r="A9615" s="66"/>
      <c r="C9615" s="66">
        <v>9375</v>
      </c>
      <c r="D9615" s="2" t="s">
        <v>25</v>
      </c>
      <c r="E9615" s="17" t="s">
        <v>1147</v>
      </c>
      <c r="F9615" s="69" t="s">
        <v>26</v>
      </c>
      <c r="G9615" s="3">
        <v>4</v>
      </c>
      <c r="H9615" s="3">
        <v>261</v>
      </c>
      <c r="I9615" s="10" t="str">
        <f t="shared" si="150"/>
        <v>09375</v>
      </c>
    </row>
    <row r="9616" spans="1:9">
      <c r="A9616" s="66"/>
      <c r="C9616" s="66">
        <v>9375</v>
      </c>
      <c r="D9616" s="2" t="s">
        <v>27</v>
      </c>
      <c r="E9616" s="17" t="s">
        <v>1147</v>
      </c>
      <c r="F9616" s="69" t="s">
        <v>28</v>
      </c>
      <c r="G9616" s="3"/>
      <c r="H9616" s="3"/>
      <c r="I9616" s="10" t="str">
        <f t="shared" si="150"/>
        <v>09375</v>
      </c>
    </row>
    <row r="9617" spans="1:9">
      <c r="A9617" s="66"/>
      <c r="C9617" s="66">
        <v>9375</v>
      </c>
      <c r="D9617" s="2" t="s">
        <v>29</v>
      </c>
      <c r="E9617" s="18" t="s">
        <v>1148</v>
      </c>
      <c r="F9617" s="69" t="s">
        <v>30</v>
      </c>
      <c r="G9617" s="3">
        <v>1</v>
      </c>
      <c r="H9617" s="3"/>
      <c r="I9617" s="10" t="str">
        <f t="shared" si="150"/>
        <v>09375</v>
      </c>
    </row>
    <row r="9618" spans="1:9">
      <c r="A9618" s="66"/>
      <c r="C9618" s="66">
        <v>9375</v>
      </c>
      <c r="D9618" s="2" t="s">
        <v>31</v>
      </c>
      <c r="E9618" s="18" t="s">
        <v>1148</v>
      </c>
      <c r="F9618" s="69" t="s">
        <v>32</v>
      </c>
      <c r="G9618" s="3"/>
      <c r="H9618" s="3"/>
      <c r="I9618" s="10" t="str">
        <f t="shared" si="150"/>
        <v>09375</v>
      </c>
    </row>
    <row r="9619" spans="1:9">
      <c r="A9619" s="66"/>
      <c r="C9619" s="66">
        <v>9375</v>
      </c>
      <c r="D9619" s="2" t="s">
        <v>33</v>
      </c>
      <c r="E9619" s="18" t="s">
        <v>1148</v>
      </c>
      <c r="F9619" s="69" t="s">
        <v>34</v>
      </c>
      <c r="G9619" s="3"/>
      <c r="H9619" s="3"/>
      <c r="I9619" s="10" t="str">
        <f t="shared" si="150"/>
        <v>09375</v>
      </c>
    </row>
    <row r="9620" spans="1:9">
      <c r="A9620" s="66"/>
      <c r="C9620" s="66">
        <v>9375</v>
      </c>
      <c r="D9620" s="2" t="s">
        <v>35</v>
      </c>
      <c r="E9620" s="19" t="s">
        <v>1150</v>
      </c>
      <c r="F9620" s="69" t="s">
        <v>36</v>
      </c>
      <c r="G9620" s="3">
        <v>5</v>
      </c>
      <c r="H9620" s="3">
        <v>156</v>
      </c>
      <c r="I9620" s="10" t="str">
        <f t="shared" si="150"/>
        <v>09375</v>
      </c>
    </row>
    <row r="9621" spans="1:9">
      <c r="A9621" s="66"/>
      <c r="C9621" s="66">
        <v>9375</v>
      </c>
      <c r="D9621" s="2" t="s">
        <v>37</v>
      </c>
      <c r="E9621" s="23" t="s">
        <v>1149</v>
      </c>
      <c r="F9621" s="69" t="s">
        <v>38</v>
      </c>
      <c r="G9621" s="3">
        <v>2</v>
      </c>
      <c r="H9621" s="3"/>
      <c r="I9621" s="10" t="str">
        <f t="shared" si="150"/>
        <v>09375</v>
      </c>
    </row>
    <row r="9622" spans="1:9">
      <c r="A9622" s="66"/>
      <c r="C9622" s="66">
        <v>9375</v>
      </c>
      <c r="D9622" s="2" t="s">
        <v>39</v>
      </c>
      <c r="E9622" s="23" t="s">
        <v>1149</v>
      </c>
      <c r="F9622" s="69" t="s">
        <v>40</v>
      </c>
      <c r="G9622" s="3">
        <v>2</v>
      </c>
      <c r="H9622" s="3"/>
      <c r="I9622" s="10" t="str">
        <f t="shared" si="150"/>
        <v>09375</v>
      </c>
    </row>
    <row r="9623" spans="1:9">
      <c r="A9623" s="66"/>
      <c r="C9623" s="66">
        <v>9375</v>
      </c>
      <c r="D9623" s="2" t="s">
        <v>41</v>
      </c>
      <c r="E9623" s="16" t="s">
        <v>1146</v>
      </c>
      <c r="F9623" s="69" t="s">
        <v>42</v>
      </c>
      <c r="G9623" s="3"/>
      <c r="H9623" s="3"/>
      <c r="I9623" s="10" t="str">
        <f t="shared" si="150"/>
        <v>09375</v>
      </c>
    </row>
    <row r="9624" spans="1:9">
      <c r="A9624" s="66"/>
      <c r="C9624" s="66">
        <v>9375</v>
      </c>
      <c r="D9624" s="2" t="s">
        <v>43</v>
      </c>
      <c r="E9624" s="16" t="s">
        <v>1146</v>
      </c>
      <c r="F9624" s="69" t="s">
        <v>44</v>
      </c>
      <c r="G9624" s="3"/>
      <c r="H9624" s="3"/>
      <c r="I9624" s="10" t="str">
        <f t="shared" si="150"/>
        <v>09375</v>
      </c>
    </row>
    <row r="9625" spans="1:9">
      <c r="A9625" s="66"/>
      <c r="C9625" s="66">
        <v>9375</v>
      </c>
      <c r="D9625" s="2" t="s">
        <v>45</v>
      </c>
      <c r="E9625" s="16" t="s">
        <v>1146</v>
      </c>
      <c r="F9625" s="69" t="s">
        <v>46</v>
      </c>
      <c r="G9625" s="3"/>
      <c r="H9625" s="3"/>
      <c r="I9625" s="10" t="str">
        <f t="shared" si="150"/>
        <v>09375</v>
      </c>
    </row>
    <row r="9626" spans="1:9">
      <c r="A9626" s="66"/>
      <c r="C9626" s="66">
        <v>9375</v>
      </c>
      <c r="D9626" s="2" t="s">
        <v>47</v>
      </c>
      <c r="E9626" s="16" t="s">
        <v>1146</v>
      </c>
      <c r="F9626" s="69" t="s">
        <v>48</v>
      </c>
      <c r="G9626" s="3">
        <v>2</v>
      </c>
      <c r="H9626" s="3"/>
      <c r="I9626" s="10" t="str">
        <f t="shared" si="150"/>
        <v>09375</v>
      </c>
    </row>
    <row r="9627" spans="1:9">
      <c r="A9627" s="66"/>
      <c r="C9627" s="66">
        <v>9375</v>
      </c>
      <c r="D9627" s="2" t="s">
        <v>49</v>
      </c>
      <c r="E9627" s="14" t="s">
        <v>1144</v>
      </c>
      <c r="F9627" s="69" t="s">
        <v>50</v>
      </c>
      <c r="G9627" s="3">
        <v>4</v>
      </c>
      <c r="H9627" s="3"/>
      <c r="I9627" s="10" t="str">
        <f t="shared" si="150"/>
        <v>09375</v>
      </c>
    </row>
    <row r="9628" spans="1:9">
      <c r="A9628" s="66"/>
      <c r="C9628" s="66">
        <v>9375</v>
      </c>
      <c r="D9628" s="2" t="s">
        <v>51</v>
      </c>
      <c r="E9628" s="15" t="s">
        <v>1145</v>
      </c>
      <c r="F9628" s="69" t="s">
        <v>52</v>
      </c>
      <c r="G9628" s="3">
        <v>1</v>
      </c>
      <c r="H9628" s="3"/>
      <c r="I9628" s="10" t="str">
        <f t="shared" si="150"/>
        <v>09375</v>
      </c>
    </row>
    <row r="9629" spans="1:9">
      <c r="A9629" s="66"/>
      <c r="C9629" s="66">
        <v>9375</v>
      </c>
      <c r="D9629" s="2" t="s">
        <v>53</v>
      </c>
      <c r="E9629" s="15" t="s">
        <v>1145</v>
      </c>
      <c r="F9629" s="69" t="s">
        <v>54</v>
      </c>
      <c r="G9629" s="3">
        <v>13</v>
      </c>
      <c r="H9629" s="3">
        <v>827</v>
      </c>
      <c r="I9629" s="10" t="str">
        <f t="shared" si="150"/>
        <v>09375</v>
      </c>
    </row>
    <row r="9630" spans="1:9">
      <c r="A9630" s="66"/>
      <c r="C9630" s="66">
        <v>9375</v>
      </c>
      <c r="D9630" s="2" t="s">
        <v>55</v>
      </c>
      <c r="E9630" s="21" t="s">
        <v>1152</v>
      </c>
      <c r="F9630" s="69" t="s">
        <v>56</v>
      </c>
      <c r="G9630" s="3">
        <v>4</v>
      </c>
      <c r="H9630" s="3">
        <v>380</v>
      </c>
      <c r="I9630" s="10" t="str">
        <f t="shared" si="150"/>
        <v>09375</v>
      </c>
    </row>
    <row r="9631" spans="1:9">
      <c r="A9631" s="66"/>
      <c r="C9631" s="66">
        <v>9375</v>
      </c>
      <c r="D9631" s="2" t="s">
        <v>57</v>
      </c>
      <c r="E9631" s="21" t="s">
        <v>1152</v>
      </c>
      <c r="F9631" s="69" t="s">
        <v>58</v>
      </c>
      <c r="G9631" s="3">
        <v>3</v>
      </c>
      <c r="H9631" s="3">
        <v>163</v>
      </c>
      <c r="I9631" s="10" t="str">
        <f t="shared" si="150"/>
        <v>09375</v>
      </c>
    </row>
    <row r="9632" spans="1:9">
      <c r="A9632" s="66"/>
      <c r="C9632" s="66">
        <v>9375</v>
      </c>
      <c r="D9632" s="2" t="s">
        <v>59</v>
      </c>
      <c r="E9632" s="21" t="s">
        <v>1152</v>
      </c>
      <c r="F9632" s="69" t="s">
        <v>60</v>
      </c>
      <c r="G9632" s="3">
        <v>13</v>
      </c>
      <c r="H9632" s="3">
        <v>8889</v>
      </c>
      <c r="I9632" s="10" t="str">
        <f t="shared" si="150"/>
        <v>09375</v>
      </c>
    </row>
    <row r="9633" spans="1:9">
      <c r="A9633" s="66"/>
      <c r="C9633" s="66">
        <v>9375</v>
      </c>
      <c r="D9633" s="2" t="s">
        <v>61</v>
      </c>
      <c r="E9633" s="20" t="s">
        <v>1151</v>
      </c>
      <c r="F9633" s="69" t="s">
        <v>62</v>
      </c>
      <c r="G9633" s="3">
        <v>4</v>
      </c>
      <c r="H9633" s="3">
        <v>749</v>
      </c>
      <c r="I9633" s="10" t="str">
        <f t="shared" si="150"/>
        <v>09375</v>
      </c>
    </row>
    <row r="9634" spans="1:9">
      <c r="A9634" s="66"/>
      <c r="C9634" s="66">
        <v>9375</v>
      </c>
      <c r="D9634" s="2" t="s">
        <v>63</v>
      </c>
      <c r="E9634" s="20" t="s">
        <v>1151</v>
      </c>
      <c r="F9634" s="69" t="s">
        <v>64</v>
      </c>
      <c r="G9634" s="3"/>
      <c r="H9634" s="3"/>
      <c r="I9634" s="10" t="str">
        <f t="shared" si="150"/>
        <v>09375</v>
      </c>
    </row>
    <row r="9635" spans="1:9">
      <c r="A9635" s="66"/>
      <c r="C9635" s="66">
        <v>9375</v>
      </c>
      <c r="D9635" s="2" t="s">
        <v>65</v>
      </c>
      <c r="E9635" s="19" t="s">
        <v>1150</v>
      </c>
      <c r="F9635" s="69" t="s">
        <v>66</v>
      </c>
      <c r="G9635" s="3"/>
      <c r="H9635" s="3"/>
      <c r="I9635" s="10" t="str">
        <f t="shared" si="150"/>
        <v>09375</v>
      </c>
    </row>
    <row r="9636" spans="1:9">
      <c r="A9636" s="66"/>
      <c r="C9636" s="66">
        <v>9375</v>
      </c>
      <c r="D9636" s="2" t="s">
        <v>67</v>
      </c>
      <c r="E9636" s="22" t="s">
        <v>1153</v>
      </c>
      <c r="F9636" s="69" t="s">
        <v>68</v>
      </c>
      <c r="G9636" s="3">
        <v>2</v>
      </c>
      <c r="H9636" s="3"/>
      <c r="I9636" s="10" t="str">
        <f t="shared" si="150"/>
        <v>09375</v>
      </c>
    </row>
    <row r="9637" spans="1:9">
      <c r="A9637" s="66"/>
      <c r="C9637" s="66">
        <v>9375</v>
      </c>
      <c r="D9637" s="2" t="s">
        <v>69</v>
      </c>
      <c r="E9637" s="21" t="s">
        <v>1152</v>
      </c>
      <c r="F9637" s="69" t="s">
        <v>70</v>
      </c>
      <c r="G9637" s="3">
        <v>2</v>
      </c>
      <c r="H9637" s="3"/>
      <c r="I9637" s="10" t="str">
        <f t="shared" si="150"/>
        <v>09375</v>
      </c>
    </row>
    <row r="9638" spans="1:9">
      <c r="A9638" s="66"/>
      <c r="C9638" s="66">
        <v>9375</v>
      </c>
      <c r="E9638" s="71"/>
      <c r="F9638" s="69" t="s">
        <v>71</v>
      </c>
      <c r="G9638" s="3">
        <v>73</v>
      </c>
      <c r="H9638" s="3">
        <v>13142</v>
      </c>
      <c r="I9638" s="10" t="str">
        <f t="shared" si="150"/>
        <v>09375</v>
      </c>
    </row>
    <row r="9639" spans="1:9">
      <c r="A9639" s="65" t="s">
        <v>671</v>
      </c>
      <c r="B9639" s="2" t="s">
        <v>672</v>
      </c>
      <c r="C9639" s="65">
        <v>9376</v>
      </c>
      <c r="D9639" s="2" t="s">
        <v>9</v>
      </c>
      <c r="E9639" s="14" t="s">
        <v>1144</v>
      </c>
      <c r="F9639" s="69" t="s">
        <v>10</v>
      </c>
      <c r="G9639" s="3">
        <v>2</v>
      </c>
      <c r="H9639" s="3"/>
      <c r="I9639" s="10" t="str">
        <f t="shared" si="150"/>
        <v>09376</v>
      </c>
    </row>
    <row r="9640" spans="1:9">
      <c r="A9640" s="66"/>
      <c r="C9640" s="66">
        <v>9376</v>
      </c>
      <c r="D9640" s="2" t="s">
        <v>11</v>
      </c>
      <c r="E9640" s="14" t="s">
        <v>1144</v>
      </c>
      <c r="F9640" s="69" t="s">
        <v>12</v>
      </c>
      <c r="G9640" s="3"/>
      <c r="H9640" s="3"/>
      <c r="I9640" s="10" t="str">
        <f t="shared" si="150"/>
        <v>09376</v>
      </c>
    </row>
    <row r="9641" spans="1:9">
      <c r="A9641" s="66"/>
      <c r="C9641" s="66">
        <v>9376</v>
      </c>
      <c r="D9641" s="2" t="s">
        <v>13</v>
      </c>
      <c r="E9641" s="14" t="s">
        <v>1144</v>
      </c>
      <c r="F9641" s="69" t="s">
        <v>14</v>
      </c>
      <c r="G9641" s="3"/>
      <c r="H9641" s="3"/>
      <c r="I9641" s="10" t="str">
        <f t="shared" si="150"/>
        <v>09376</v>
      </c>
    </row>
    <row r="9642" spans="1:9">
      <c r="A9642" s="66"/>
      <c r="C9642" s="66">
        <v>9376</v>
      </c>
      <c r="D9642" s="2" t="s">
        <v>15</v>
      </c>
      <c r="E9642" s="15" t="s">
        <v>1145</v>
      </c>
      <c r="F9642" s="69" t="s">
        <v>16</v>
      </c>
      <c r="G9642" s="3"/>
      <c r="H9642" s="3"/>
      <c r="I9642" s="10" t="str">
        <f t="shared" si="150"/>
        <v>09376</v>
      </c>
    </row>
    <row r="9643" spans="1:9">
      <c r="A9643" s="66"/>
      <c r="C9643" s="66">
        <v>9376</v>
      </c>
      <c r="D9643" s="2" t="s">
        <v>17</v>
      </c>
      <c r="E9643" s="14" t="s">
        <v>1144</v>
      </c>
      <c r="F9643" s="69" t="s">
        <v>18</v>
      </c>
      <c r="G9643" s="3">
        <v>2</v>
      </c>
      <c r="H9643" s="3"/>
      <c r="I9643" s="10" t="str">
        <f t="shared" si="150"/>
        <v>09376</v>
      </c>
    </row>
    <row r="9644" spans="1:9">
      <c r="A9644" s="66"/>
      <c r="C9644" s="66">
        <v>9376</v>
      </c>
      <c r="D9644" s="2" t="s">
        <v>19</v>
      </c>
      <c r="E9644" s="14" t="s">
        <v>1144</v>
      </c>
      <c r="F9644" s="69" t="s">
        <v>20</v>
      </c>
      <c r="G9644" s="3"/>
      <c r="H9644" s="3"/>
      <c r="I9644" s="10" t="str">
        <f t="shared" si="150"/>
        <v>09376</v>
      </c>
    </row>
    <row r="9645" spans="1:9">
      <c r="A9645" s="66"/>
      <c r="C9645" s="66">
        <v>9376</v>
      </c>
      <c r="D9645" s="2" t="s">
        <v>21</v>
      </c>
      <c r="E9645" s="4"/>
      <c r="F9645" s="69" t="s">
        <v>22</v>
      </c>
      <c r="G9645" s="3">
        <v>121</v>
      </c>
      <c r="H9645" s="3"/>
      <c r="I9645" s="10" t="str">
        <f t="shared" si="150"/>
        <v>09376</v>
      </c>
    </row>
    <row r="9646" spans="1:9">
      <c r="A9646" s="66"/>
      <c r="C9646" s="66">
        <v>9376</v>
      </c>
      <c r="D9646" s="2" t="s">
        <v>23</v>
      </c>
      <c r="E9646" s="17" t="s">
        <v>1147</v>
      </c>
      <c r="F9646" s="69" t="s">
        <v>24</v>
      </c>
      <c r="G9646" s="3">
        <v>14</v>
      </c>
      <c r="H9646" s="3">
        <v>2438</v>
      </c>
      <c r="I9646" s="10" t="str">
        <f t="shared" si="150"/>
        <v>09376</v>
      </c>
    </row>
    <row r="9647" spans="1:9">
      <c r="A9647" s="66"/>
      <c r="C9647" s="66">
        <v>9376</v>
      </c>
      <c r="D9647" s="2" t="s">
        <v>25</v>
      </c>
      <c r="E9647" s="17" t="s">
        <v>1147</v>
      </c>
      <c r="F9647" s="69" t="s">
        <v>26</v>
      </c>
      <c r="G9647" s="3">
        <v>2</v>
      </c>
      <c r="H9647" s="3"/>
      <c r="I9647" s="10" t="str">
        <f t="shared" si="150"/>
        <v>09376</v>
      </c>
    </row>
    <row r="9648" spans="1:9">
      <c r="A9648" s="66"/>
      <c r="C9648" s="66">
        <v>9376</v>
      </c>
      <c r="D9648" s="2" t="s">
        <v>27</v>
      </c>
      <c r="E9648" s="17" t="s">
        <v>1147</v>
      </c>
      <c r="F9648" s="69" t="s">
        <v>28</v>
      </c>
      <c r="G9648" s="3"/>
      <c r="H9648" s="3"/>
      <c r="I9648" s="10" t="str">
        <f t="shared" si="150"/>
        <v>09376</v>
      </c>
    </row>
    <row r="9649" spans="1:9">
      <c r="A9649" s="66"/>
      <c r="C9649" s="66">
        <v>9376</v>
      </c>
      <c r="D9649" s="2" t="s">
        <v>29</v>
      </c>
      <c r="E9649" s="18" t="s">
        <v>1148</v>
      </c>
      <c r="F9649" s="69" t="s">
        <v>30</v>
      </c>
      <c r="G9649" s="3"/>
      <c r="H9649" s="3"/>
      <c r="I9649" s="10" t="str">
        <f t="shared" si="150"/>
        <v>09376</v>
      </c>
    </row>
    <row r="9650" spans="1:9">
      <c r="A9650" s="66"/>
      <c r="C9650" s="66">
        <v>9376</v>
      </c>
      <c r="D9650" s="2" t="s">
        <v>31</v>
      </c>
      <c r="E9650" s="18" t="s">
        <v>1148</v>
      </c>
      <c r="F9650" s="69" t="s">
        <v>32</v>
      </c>
      <c r="G9650" s="3">
        <v>2</v>
      </c>
      <c r="H9650" s="3"/>
      <c r="I9650" s="10" t="str">
        <f t="shared" si="150"/>
        <v>09376</v>
      </c>
    </row>
    <row r="9651" spans="1:9">
      <c r="A9651" s="66"/>
      <c r="C9651" s="66">
        <v>9376</v>
      </c>
      <c r="D9651" s="2" t="s">
        <v>33</v>
      </c>
      <c r="E9651" s="18" t="s">
        <v>1148</v>
      </c>
      <c r="F9651" s="69" t="s">
        <v>34</v>
      </c>
      <c r="G9651" s="3"/>
      <c r="H9651" s="3"/>
      <c r="I9651" s="10" t="str">
        <f t="shared" si="150"/>
        <v>09376</v>
      </c>
    </row>
    <row r="9652" spans="1:9">
      <c r="A9652" s="66"/>
      <c r="C9652" s="66">
        <v>9376</v>
      </c>
      <c r="D9652" s="2" t="s">
        <v>35</v>
      </c>
      <c r="E9652" s="19" t="s">
        <v>1150</v>
      </c>
      <c r="F9652" s="69" t="s">
        <v>36</v>
      </c>
      <c r="G9652" s="3">
        <v>3</v>
      </c>
      <c r="H9652" s="3"/>
      <c r="I9652" s="10" t="str">
        <f t="shared" si="150"/>
        <v>09376</v>
      </c>
    </row>
    <row r="9653" spans="1:9">
      <c r="A9653" s="66"/>
      <c r="C9653" s="66">
        <v>9376</v>
      </c>
      <c r="D9653" s="2" t="s">
        <v>37</v>
      </c>
      <c r="E9653" s="23" t="s">
        <v>1149</v>
      </c>
      <c r="F9653" s="69" t="s">
        <v>38</v>
      </c>
      <c r="G9653" s="3"/>
      <c r="H9653" s="3"/>
      <c r="I9653" s="10" t="str">
        <f t="shared" si="150"/>
        <v>09376</v>
      </c>
    </row>
    <row r="9654" spans="1:9">
      <c r="A9654" s="66"/>
      <c r="C9654" s="66">
        <v>9376</v>
      </c>
      <c r="D9654" s="2" t="s">
        <v>39</v>
      </c>
      <c r="E9654" s="23" t="s">
        <v>1149</v>
      </c>
      <c r="F9654" s="69" t="s">
        <v>40</v>
      </c>
      <c r="G9654" s="3">
        <v>2</v>
      </c>
      <c r="H9654" s="3"/>
      <c r="I9654" s="10" t="str">
        <f t="shared" si="150"/>
        <v>09376</v>
      </c>
    </row>
    <row r="9655" spans="1:9">
      <c r="A9655" s="66"/>
      <c r="C9655" s="66">
        <v>9376</v>
      </c>
      <c r="D9655" s="2" t="s">
        <v>41</v>
      </c>
      <c r="E9655" s="16" t="s">
        <v>1146</v>
      </c>
      <c r="F9655" s="69" t="s">
        <v>42</v>
      </c>
      <c r="G9655" s="3"/>
      <c r="H9655" s="3"/>
      <c r="I9655" s="10" t="str">
        <f t="shared" si="150"/>
        <v>09376</v>
      </c>
    </row>
    <row r="9656" spans="1:9">
      <c r="A9656" s="66"/>
      <c r="C9656" s="66">
        <v>9376</v>
      </c>
      <c r="D9656" s="2" t="s">
        <v>43</v>
      </c>
      <c r="E9656" s="16" t="s">
        <v>1146</v>
      </c>
      <c r="F9656" s="69" t="s">
        <v>44</v>
      </c>
      <c r="G9656" s="3">
        <v>4</v>
      </c>
      <c r="H9656" s="3"/>
      <c r="I9656" s="10" t="str">
        <f t="shared" si="150"/>
        <v>09376</v>
      </c>
    </row>
    <row r="9657" spans="1:9">
      <c r="A9657" s="66"/>
      <c r="C9657" s="66">
        <v>9376</v>
      </c>
      <c r="D9657" s="2" t="s">
        <v>45</v>
      </c>
      <c r="E9657" s="16" t="s">
        <v>1146</v>
      </c>
      <c r="F9657" s="69" t="s">
        <v>46</v>
      </c>
      <c r="G9657" s="3">
        <v>1</v>
      </c>
      <c r="H9657" s="3"/>
      <c r="I9657" s="10" t="str">
        <f t="shared" si="150"/>
        <v>09376</v>
      </c>
    </row>
    <row r="9658" spans="1:9">
      <c r="A9658" s="66"/>
      <c r="C9658" s="66">
        <v>9376</v>
      </c>
      <c r="D9658" s="2" t="s">
        <v>47</v>
      </c>
      <c r="E9658" s="16" t="s">
        <v>1146</v>
      </c>
      <c r="F9658" s="69" t="s">
        <v>48</v>
      </c>
      <c r="G9658" s="3">
        <v>11</v>
      </c>
      <c r="H9658" s="3">
        <v>1419</v>
      </c>
      <c r="I9658" s="10" t="str">
        <f t="shared" si="150"/>
        <v>09376</v>
      </c>
    </row>
    <row r="9659" spans="1:9">
      <c r="A9659" s="66"/>
      <c r="C9659" s="66">
        <v>9376</v>
      </c>
      <c r="D9659" s="2" t="s">
        <v>49</v>
      </c>
      <c r="E9659" s="14" t="s">
        <v>1144</v>
      </c>
      <c r="F9659" s="69" t="s">
        <v>50</v>
      </c>
      <c r="G9659" s="3">
        <v>19</v>
      </c>
      <c r="H9659" s="3">
        <v>2864</v>
      </c>
      <c r="I9659" s="10" t="str">
        <f t="shared" si="150"/>
        <v>09376</v>
      </c>
    </row>
    <row r="9660" spans="1:9">
      <c r="A9660" s="66"/>
      <c r="C9660" s="66">
        <v>9376</v>
      </c>
      <c r="D9660" s="2" t="s">
        <v>51</v>
      </c>
      <c r="E9660" s="15" t="s">
        <v>1145</v>
      </c>
      <c r="F9660" s="69" t="s">
        <v>52</v>
      </c>
      <c r="G9660" s="3">
        <v>4</v>
      </c>
      <c r="H9660" s="3">
        <v>523</v>
      </c>
      <c r="I9660" s="10" t="str">
        <f t="shared" si="150"/>
        <v>09376</v>
      </c>
    </row>
    <row r="9661" spans="1:9">
      <c r="A9661" s="66"/>
      <c r="C9661" s="66">
        <v>9376</v>
      </c>
      <c r="D9661" s="2" t="s">
        <v>53</v>
      </c>
      <c r="E9661" s="15" t="s">
        <v>1145</v>
      </c>
      <c r="F9661" s="69" t="s">
        <v>54</v>
      </c>
      <c r="G9661" s="3">
        <v>22</v>
      </c>
      <c r="H9661" s="3">
        <v>3245</v>
      </c>
      <c r="I9661" s="10" t="str">
        <f t="shared" si="150"/>
        <v>09376</v>
      </c>
    </row>
    <row r="9662" spans="1:9">
      <c r="A9662" s="66"/>
      <c r="C9662" s="66">
        <v>9376</v>
      </c>
      <c r="D9662" s="2" t="s">
        <v>55</v>
      </c>
      <c r="E9662" s="21" t="s">
        <v>1152</v>
      </c>
      <c r="F9662" s="69" t="s">
        <v>56</v>
      </c>
      <c r="G9662" s="3">
        <v>2</v>
      </c>
      <c r="H9662" s="3"/>
      <c r="I9662" s="10" t="str">
        <f t="shared" si="150"/>
        <v>09376</v>
      </c>
    </row>
    <row r="9663" spans="1:9">
      <c r="A9663" s="66"/>
      <c r="C9663" s="66">
        <v>9376</v>
      </c>
      <c r="D9663" s="2" t="s">
        <v>57</v>
      </c>
      <c r="E9663" s="21" t="s">
        <v>1152</v>
      </c>
      <c r="F9663" s="69" t="s">
        <v>58</v>
      </c>
      <c r="G9663" s="3">
        <v>5</v>
      </c>
      <c r="H9663" s="3">
        <v>336</v>
      </c>
      <c r="I9663" s="10" t="str">
        <f t="shared" si="150"/>
        <v>09376</v>
      </c>
    </row>
    <row r="9664" spans="1:9">
      <c r="A9664" s="66"/>
      <c r="C9664" s="66">
        <v>9376</v>
      </c>
      <c r="D9664" s="2" t="s">
        <v>59</v>
      </c>
      <c r="E9664" s="21" t="s">
        <v>1152</v>
      </c>
      <c r="F9664" s="69" t="s">
        <v>60</v>
      </c>
      <c r="G9664" s="3">
        <v>14</v>
      </c>
      <c r="H9664" s="3">
        <v>2583</v>
      </c>
      <c r="I9664" s="10" t="str">
        <f t="shared" si="150"/>
        <v>09376</v>
      </c>
    </row>
    <row r="9665" spans="1:9">
      <c r="A9665" s="66"/>
      <c r="C9665" s="66">
        <v>9376</v>
      </c>
      <c r="D9665" s="2" t="s">
        <v>61</v>
      </c>
      <c r="E9665" s="20" t="s">
        <v>1151</v>
      </c>
      <c r="F9665" s="69" t="s">
        <v>62</v>
      </c>
      <c r="G9665" s="3">
        <v>8</v>
      </c>
      <c r="H9665" s="3">
        <v>2450</v>
      </c>
      <c r="I9665" s="10" t="str">
        <f t="shared" si="150"/>
        <v>09376</v>
      </c>
    </row>
    <row r="9666" spans="1:9">
      <c r="A9666" s="66"/>
      <c r="C9666" s="66">
        <v>9376</v>
      </c>
      <c r="D9666" s="2" t="s">
        <v>63</v>
      </c>
      <c r="E9666" s="20" t="s">
        <v>1151</v>
      </c>
      <c r="F9666" s="69" t="s">
        <v>64</v>
      </c>
      <c r="G9666" s="3"/>
      <c r="H9666" s="3"/>
      <c r="I9666" s="10" t="str">
        <f t="shared" si="150"/>
        <v>09376</v>
      </c>
    </row>
    <row r="9667" spans="1:9">
      <c r="A9667" s="66"/>
      <c r="C9667" s="66">
        <v>9376</v>
      </c>
      <c r="D9667" s="2" t="s">
        <v>65</v>
      </c>
      <c r="E9667" s="19" t="s">
        <v>1150</v>
      </c>
      <c r="F9667" s="69" t="s">
        <v>66</v>
      </c>
      <c r="G9667" s="3">
        <v>2</v>
      </c>
      <c r="H9667" s="3"/>
      <c r="I9667" s="10" t="str">
        <f t="shared" si="150"/>
        <v>09376</v>
      </c>
    </row>
    <row r="9668" spans="1:9">
      <c r="A9668" s="66"/>
      <c r="C9668" s="66">
        <v>9376</v>
      </c>
      <c r="D9668" s="2" t="s">
        <v>67</v>
      </c>
      <c r="E9668" s="22" t="s">
        <v>1153</v>
      </c>
      <c r="F9668" s="69" t="s">
        <v>68</v>
      </c>
      <c r="G9668" s="3">
        <v>4</v>
      </c>
      <c r="H9668" s="3">
        <v>1151</v>
      </c>
      <c r="I9668" s="10" t="str">
        <f t="shared" si="150"/>
        <v>09376</v>
      </c>
    </row>
    <row r="9669" spans="1:9">
      <c r="A9669" s="66"/>
      <c r="C9669" s="66">
        <v>9376</v>
      </c>
      <c r="D9669" s="2" t="s">
        <v>69</v>
      </c>
      <c r="E9669" s="21" t="s">
        <v>1152</v>
      </c>
      <c r="F9669" s="69" t="s">
        <v>70</v>
      </c>
      <c r="G9669" s="3">
        <v>2</v>
      </c>
      <c r="H9669" s="3"/>
      <c r="I9669" s="10" t="str">
        <f t="shared" si="150"/>
        <v>09376</v>
      </c>
    </row>
    <row r="9670" spans="1:9">
      <c r="A9670" s="66"/>
      <c r="C9670" s="66">
        <v>9376</v>
      </c>
      <c r="E9670" s="71"/>
      <c r="F9670" s="69" t="s">
        <v>71</v>
      </c>
      <c r="G9670" s="3">
        <v>123</v>
      </c>
      <c r="H9670" s="3">
        <v>19396</v>
      </c>
      <c r="I9670" s="10" t="str">
        <f t="shared" si="150"/>
        <v>09376</v>
      </c>
    </row>
    <row r="9671" spans="1:9">
      <c r="A9671" s="65" t="s">
        <v>673</v>
      </c>
      <c r="B9671" s="2" t="s">
        <v>674</v>
      </c>
      <c r="C9671" s="65">
        <v>9377</v>
      </c>
      <c r="D9671" s="2" t="s">
        <v>9</v>
      </c>
      <c r="E9671" s="14" t="s">
        <v>1144</v>
      </c>
      <c r="F9671" s="69" t="s">
        <v>10</v>
      </c>
      <c r="G9671" s="3">
        <v>3</v>
      </c>
      <c r="H9671" s="3"/>
      <c r="I9671" s="10" t="str">
        <f t="shared" si="150"/>
        <v>09377</v>
      </c>
    </row>
    <row r="9672" spans="1:9">
      <c r="A9672" s="66"/>
      <c r="C9672" s="66">
        <v>9377</v>
      </c>
      <c r="D9672" s="2" t="s">
        <v>11</v>
      </c>
      <c r="E9672" s="14" t="s">
        <v>1144</v>
      </c>
      <c r="F9672" s="69" t="s">
        <v>12</v>
      </c>
      <c r="G9672" s="3"/>
      <c r="H9672" s="3"/>
      <c r="I9672" s="10" t="str">
        <f t="shared" si="150"/>
        <v>09377</v>
      </c>
    </row>
    <row r="9673" spans="1:9">
      <c r="A9673" s="66"/>
      <c r="C9673" s="66">
        <v>9377</v>
      </c>
      <c r="D9673" s="2" t="s">
        <v>13</v>
      </c>
      <c r="E9673" s="14" t="s">
        <v>1144</v>
      </c>
      <c r="F9673" s="69" t="s">
        <v>14</v>
      </c>
      <c r="G9673" s="3"/>
      <c r="H9673" s="3"/>
      <c r="I9673" s="10" t="str">
        <f t="shared" ref="I9673:I9736" si="151">IF(A9673="",I9672,A9673)</f>
        <v>09377</v>
      </c>
    </row>
    <row r="9674" spans="1:9">
      <c r="A9674" s="66"/>
      <c r="C9674" s="66">
        <v>9377</v>
      </c>
      <c r="D9674" s="2" t="s">
        <v>15</v>
      </c>
      <c r="E9674" s="15" t="s">
        <v>1145</v>
      </c>
      <c r="F9674" s="69" t="s">
        <v>16</v>
      </c>
      <c r="G9674" s="3"/>
      <c r="H9674" s="3"/>
      <c r="I9674" s="10" t="str">
        <f t="shared" si="151"/>
        <v>09377</v>
      </c>
    </row>
    <row r="9675" spans="1:9">
      <c r="A9675" s="66"/>
      <c r="C9675" s="66">
        <v>9377</v>
      </c>
      <c r="D9675" s="2" t="s">
        <v>17</v>
      </c>
      <c r="E9675" s="14" t="s">
        <v>1144</v>
      </c>
      <c r="F9675" s="69" t="s">
        <v>18</v>
      </c>
      <c r="G9675" s="3">
        <v>3</v>
      </c>
      <c r="H9675" s="3"/>
      <c r="I9675" s="10" t="str">
        <f t="shared" si="151"/>
        <v>09377</v>
      </c>
    </row>
    <row r="9676" spans="1:9">
      <c r="A9676" s="66"/>
      <c r="C9676" s="66">
        <v>9377</v>
      </c>
      <c r="D9676" s="2" t="s">
        <v>19</v>
      </c>
      <c r="E9676" s="14" t="s">
        <v>1144</v>
      </c>
      <c r="F9676" s="69" t="s">
        <v>20</v>
      </c>
      <c r="G9676" s="3"/>
      <c r="H9676" s="3"/>
      <c r="I9676" s="10" t="str">
        <f t="shared" si="151"/>
        <v>09377</v>
      </c>
    </row>
    <row r="9677" spans="1:9">
      <c r="A9677" s="66"/>
      <c r="C9677" s="66">
        <v>9377</v>
      </c>
      <c r="D9677" s="2" t="s">
        <v>21</v>
      </c>
      <c r="E9677" s="4"/>
      <c r="F9677" s="69" t="s">
        <v>22</v>
      </c>
      <c r="G9677" s="3">
        <v>61</v>
      </c>
      <c r="H9677" s="3"/>
      <c r="I9677" s="10" t="str">
        <f t="shared" si="151"/>
        <v>09377</v>
      </c>
    </row>
    <row r="9678" spans="1:9">
      <c r="A9678" s="66"/>
      <c r="C9678" s="66">
        <v>9377</v>
      </c>
      <c r="D9678" s="2" t="s">
        <v>23</v>
      </c>
      <c r="E9678" s="17" t="s">
        <v>1147</v>
      </c>
      <c r="F9678" s="69" t="s">
        <v>24</v>
      </c>
      <c r="G9678" s="3">
        <v>6</v>
      </c>
      <c r="H9678" s="3">
        <v>1568</v>
      </c>
      <c r="I9678" s="10" t="str">
        <f t="shared" si="151"/>
        <v>09377</v>
      </c>
    </row>
    <row r="9679" spans="1:9">
      <c r="A9679" s="66"/>
      <c r="C9679" s="66">
        <v>9377</v>
      </c>
      <c r="D9679" s="2" t="s">
        <v>25</v>
      </c>
      <c r="E9679" s="17" t="s">
        <v>1147</v>
      </c>
      <c r="F9679" s="69" t="s">
        <v>26</v>
      </c>
      <c r="G9679" s="3">
        <v>4</v>
      </c>
      <c r="H9679" s="3">
        <v>208</v>
      </c>
      <c r="I9679" s="10" t="str">
        <f t="shared" si="151"/>
        <v>09377</v>
      </c>
    </row>
    <row r="9680" spans="1:9">
      <c r="A9680" s="66"/>
      <c r="C9680" s="66">
        <v>9377</v>
      </c>
      <c r="D9680" s="2" t="s">
        <v>27</v>
      </c>
      <c r="E9680" s="17" t="s">
        <v>1147</v>
      </c>
      <c r="F9680" s="69" t="s">
        <v>28</v>
      </c>
      <c r="G9680" s="3"/>
      <c r="H9680" s="3"/>
      <c r="I9680" s="10" t="str">
        <f t="shared" si="151"/>
        <v>09377</v>
      </c>
    </row>
    <row r="9681" spans="1:9">
      <c r="A9681" s="66"/>
      <c r="C9681" s="66">
        <v>9377</v>
      </c>
      <c r="D9681" s="2" t="s">
        <v>29</v>
      </c>
      <c r="E9681" s="18" t="s">
        <v>1148</v>
      </c>
      <c r="F9681" s="69" t="s">
        <v>30</v>
      </c>
      <c r="G9681" s="3">
        <v>1</v>
      </c>
      <c r="H9681" s="3"/>
      <c r="I9681" s="10" t="str">
        <f t="shared" si="151"/>
        <v>09377</v>
      </c>
    </row>
    <row r="9682" spans="1:9">
      <c r="A9682" s="66"/>
      <c r="C9682" s="66">
        <v>9377</v>
      </c>
      <c r="D9682" s="2" t="s">
        <v>31</v>
      </c>
      <c r="E9682" s="18" t="s">
        <v>1148</v>
      </c>
      <c r="F9682" s="69" t="s">
        <v>32</v>
      </c>
      <c r="G9682" s="3">
        <v>1</v>
      </c>
      <c r="H9682" s="3"/>
      <c r="I9682" s="10" t="str">
        <f t="shared" si="151"/>
        <v>09377</v>
      </c>
    </row>
    <row r="9683" spans="1:9">
      <c r="A9683" s="66"/>
      <c r="C9683" s="66">
        <v>9377</v>
      </c>
      <c r="D9683" s="2" t="s">
        <v>33</v>
      </c>
      <c r="E9683" s="18" t="s">
        <v>1148</v>
      </c>
      <c r="F9683" s="69" t="s">
        <v>34</v>
      </c>
      <c r="G9683" s="3"/>
      <c r="H9683" s="3"/>
      <c r="I9683" s="10" t="str">
        <f t="shared" si="151"/>
        <v>09377</v>
      </c>
    </row>
    <row r="9684" spans="1:9">
      <c r="A9684" s="66"/>
      <c r="C9684" s="66">
        <v>9377</v>
      </c>
      <c r="D9684" s="2" t="s">
        <v>35</v>
      </c>
      <c r="E9684" s="19" t="s">
        <v>1150</v>
      </c>
      <c r="F9684" s="69" t="s">
        <v>36</v>
      </c>
      <c r="G9684" s="3">
        <v>3</v>
      </c>
      <c r="H9684" s="3">
        <v>833</v>
      </c>
      <c r="I9684" s="10" t="str">
        <f t="shared" si="151"/>
        <v>09377</v>
      </c>
    </row>
    <row r="9685" spans="1:9">
      <c r="A9685" s="66"/>
      <c r="C9685" s="66">
        <v>9377</v>
      </c>
      <c r="D9685" s="2" t="s">
        <v>37</v>
      </c>
      <c r="E9685" s="23" t="s">
        <v>1149</v>
      </c>
      <c r="F9685" s="69" t="s">
        <v>38</v>
      </c>
      <c r="G9685" s="3">
        <v>3</v>
      </c>
      <c r="H9685" s="3"/>
      <c r="I9685" s="10" t="str">
        <f t="shared" si="151"/>
        <v>09377</v>
      </c>
    </row>
    <row r="9686" spans="1:9">
      <c r="A9686" s="66"/>
      <c r="C9686" s="66">
        <v>9377</v>
      </c>
      <c r="D9686" s="2" t="s">
        <v>39</v>
      </c>
      <c r="E9686" s="23" t="s">
        <v>1149</v>
      </c>
      <c r="F9686" s="69" t="s">
        <v>40</v>
      </c>
      <c r="G9686" s="3"/>
      <c r="H9686" s="3"/>
      <c r="I9686" s="10" t="str">
        <f t="shared" si="151"/>
        <v>09377</v>
      </c>
    </row>
    <row r="9687" spans="1:9">
      <c r="A9687" s="66"/>
      <c r="C9687" s="66">
        <v>9377</v>
      </c>
      <c r="D9687" s="2" t="s">
        <v>41</v>
      </c>
      <c r="E9687" s="16" t="s">
        <v>1146</v>
      </c>
      <c r="F9687" s="69" t="s">
        <v>42</v>
      </c>
      <c r="G9687" s="3"/>
      <c r="H9687" s="3"/>
      <c r="I9687" s="10" t="str">
        <f t="shared" si="151"/>
        <v>09377</v>
      </c>
    </row>
    <row r="9688" spans="1:9">
      <c r="A9688" s="66"/>
      <c r="C9688" s="66">
        <v>9377</v>
      </c>
      <c r="D9688" s="2" t="s">
        <v>43</v>
      </c>
      <c r="E9688" s="16" t="s">
        <v>1146</v>
      </c>
      <c r="F9688" s="69" t="s">
        <v>44</v>
      </c>
      <c r="G9688" s="3">
        <v>1</v>
      </c>
      <c r="H9688" s="3"/>
      <c r="I9688" s="10" t="str">
        <f t="shared" si="151"/>
        <v>09377</v>
      </c>
    </row>
    <row r="9689" spans="1:9">
      <c r="A9689" s="66"/>
      <c r="C9689" s="66">
        <v>9377</v>
      </c>
      <c r="D9689" s="2" t="s">
        <v>45</v>
      </c>
      <c r="E9689" s="16" t="s">
        <v>1146</v>
      </c>
      <c r="F9689" s="69" t="s">
        <v>46</v>
      </c>
      <c r="G9689" s="3"/>
      <c r="H9689" s="3"/>
      <c r="I9689" s="10" t="str">
        <f t="shared" si="151"/>
        <v>09377</v>
      </c>
    </row>
    <row r="9690" spans="1:9">
      <c r="A9690" s="66"/>
      <c r="C9690" s="66">
        <v>9377</v>
      </c>
      <c r="D9690" s="2" t="s">
        <v>47</v>
      </c>
      <c r="E9690" s="16" t="s">
        <v>1146</v>
      </c>
      <c r="F9690" s="69" t="s">
        <v>48</v>
      </c>
      <c r="G9690" s="3">
        <v>5</v>
      </c>
      <c r="H9690" s="3">
        <v>601</v>
      </c>
      <c r="I9690" s="10" t="str">
        <f t="shared" si="151"/>
        <v>09377</v>
      </c>
    </row>
    <row r="9691" spans="1:9">
      <c r="A9691" s="66"/>
      <c r="C9691" s="66">
        <v>9377</v>
      </c>
      <c r="D9691" s="2" t="s">
        <v>49</v>
      </c>
      <c r="E9691" s="14" t="s">
        <v>1144</v>
      </c>
      <c r="F9691" s="69" t="s">
        <v>50</v>
      </c>
      <c r="G9691" s="3">
        <v>10</v>
      </c>
      <c r="H9691" s="3">
        <v>1830</v>
      </c>
      <c r="I9691" s="10" t="str">
        <f t="shared" si="151"/>
        <v>09377</v>
      </c>
    </row>
    <row r="9692" spans="1:9">
      <c r="A9692" s="66"/>
      <c r="C9692" s="66">
        <v>9377</v>
      </c>
      <c r="D9692" s="2" t="s">
        <v>51</v>
      </c>
      <c r="E9692" s="15" t="s">
        <v>1145</v>
      </c>
      <c r="F9692" s="69" t="s">
        <v>52</v>
      </c>
      <c r="G9692" s="3"/>
      <c r="H9692" s="3"/>
      <c r="I9692" s="10" t="str">
        <f t="shared" si="151"/>
        <v>09377</v>
      </c>
    </row>
    <row r="9693" spans="1:9">
      <c r="A9693" s="66"/>
      <c r="C9693" s="66">
        <v>9377</v>
      </c>
      <c r="D9693" s="2" t="s">
        <v>53</v>
      </c>
      <c r="E9693" s="15" t="s">
        <v>1145</v>
      </c>
      <c r="F9693" s="69" t="s">
        <v>54</v>
      </c>
      <c r="G9693" s="3">
        <v>9</v>
      </c>
      <c r="H9693" s="3">
        <v>624</v>
      </c>
      <c r="I9693" s="10" t="str">
        <f t="shared" si="151"/>
        <v>09377</v>
      </c>
    </row>
    <row r="9694" spans="1:9">
      <c r="A9694" s="66"/>
      <c r="C9694" s="66">
        <v>9377</v>
      </c>
      <c r="D9694" s="2" t="s">
        <v>55</v>
      </c>
      <c r="E9694" s="21" t="s">
        <v>1152</v>
      </c>
      <c r="F9694" s="69" t="s">
        <v>56</v>
      </c>
      <c r="G9694" s="3">
        <v>1</v>
      </c>
      <c r="H9694" s="3"/>
      <c r="I9694" s="10" t="str">
        <f t="shared" si="151"/>
        <v>09377</v>
      </c>
    </row>
    <row r="9695" spans="1:9">
      <c r="A9695" s="66"/>
      <c r="C9695" s="66">
        <v>9377</v>
      </c>
      <c r="D9695" s="2" t="s">
        <v>57</v>
      </c>
      <c r="E9695" s="21" t="s">
        <v>1152</v>
      </c>
      <c r="F9695" s="69" t="s">
        <v>58</v>
      </c>
      <c r="G9695" s="3">
        <v>1</v>
      </c>
      <c r="H9695" s="3"/>
      <c r="I9695" s="10" t="str">
        <f t="shared" si="151"/>
        <v>09377</v>
      </c>
    </row>
    <row r="9696" spans="1:9">
      <c r="A9696" s="66"/>
      <c r="C9696" s="66">
        <v>9377</v>
      </c>
      <c r="D9696" s="2" t="s">
        <v>59</v>
      </c>
      <c r="E9696" s="21" t="s">
        <v>1152</v>
      </c>
      <c r="F9696" s="69" t="s">
        <v>60</v>
      </c>
      <c r="G9696" s="3">
        <v>6</v>
      </c>
      <c r="H9696" s="3">
        <v>1788</v>
      </c>
      <c r="I9696" s="10" t="str">
        <f t="shared" si="151"/>
        <v>09377</v>
      </c>
    </row>
    <row r="9697" spans="1:9">
      <c r="A9697" s="66"/>
      <c r="C9697" s="66">
        <v>9377</v>
      </c>
      <c r="D9697" s="2" t="s">
        <v>61</v>
      </c>
      <c r="E9697" s="20" t="s">
        <v>1151</v>
      </c>
      <c r="F9697" s="69" t="s">
        <v>62</v>
      </c>
      <c r="G9697" s="3">
        <v>2</v>
      </c>
      <c r="H9697" s="3"/>
      <c r="I9697" s="10" t="str">
        <f t="shared" si="151"/>
        <v>09377</v>
      </c>
    </row>
    <row r="9698" spans="1:9">
      <c r="A9698" s="66"/>
      <c r="C9698" s="66">
        <v>9377</v>
      </c>
      <c r="D9698" s="2" t="s">
        <v>63</v>
      </c>
      <c r="E9698" s="20" t="s">
        <v>1151</v>
      </c>
      <c r="F9698" s="69" t="s">
        <v>64</v>
      </c>
      <c r="G9698" s="3">
        <v>3</v>
      </c>
      <c r="H9698" s="3"/>
      <c r="I9698" s="10" t="str">
        <f t="shared" si="151"/>
        <v>09377</v>
      </c>
    </row>
    <row r="9699" spans="1:9">
      <c r="A9699" s="66"/>
      <c r="C9699" s="66">
        <v>9377</v>
      </c>
      <c r="D9699" s="2" t="s">
        <v>65</v>
      </c>
      <c r="E9699" s="19" t="s">
        <v>1150</v>
      </c>
      <c r="F9699" s="69" t="s">
        <v>66</v>
      </c>
      <c r="G9699" s="3">
        <v>2</v>
      </c>
      <c r="H9699" s="3"/>
      <c r="I9699" s="10" t="str">
        <f t="shared" si="151"/>
        <v>09377</v>
      </c>
    </row>
    <row r="9700" spans="1:9">
      <c r="A9700" s="66"/>
      <c r="C9700" s="66">
        <v>9377</v>
      </c>
      <c r="D9700" s="2" t="s">
        <v>67</v>
      </c>
      <c r="E9700" s="22" t="s">
        <v>1153</v>
      </c>
      <c r="F9700" s="69" t="s">
        <v>68</v>
      </c>
      <c r="G9700" s="3">
        <v>2</v>
      </c>
      <c r="H9700" s="3"/>
      <c r="I9700" s="10" t="str">
        <f t="shared" si="151"/>
        <v>09377</v>
      </c>
    </row>
    <row r="9701" spans="1:9">
      <c r="A9701" s="66"/>
      <c r="C9701" s="66">
        <v>9377</v>
      </c>
      <c r="D9701" s="2" t="s">
        <v>69</v>
      </c>
      <c r="E9701" s="21" t="s">
        <v>1152</v>
      </c>
      <c r="F9701" s="69" t="s">
        <v>70</v>
      </c>
      <c r="G9701" s="3">
        <v>1</v>
      </c>
      <c r="H9701" s="3"/>
      <c r="I9701" s="10" t="str">
        <f t="shared" si="151"/>
        <v>09377</v>
      </c>
    </row>
    <row r="9702" spans="1:9">
      <c r="A9702" s="66"/>
      <c r="C9702" s="66">
        <v>9377</v>
      </c>
      <c r="E9702" s="71"/>
      <c r="F9702" s="69" t="s">
        <v>71</v>
      </c>
      <c r="G9702" s="3">
        <v>64</v>
      </c>
      <c r="H9702" s="3">
        <v>10769</v>
      </c>
      <c r="I9702" s="10" t="str">
        <f t="shared" si="151"/>
        <v>09377</v>
      </c>
    </row>
    <row r="9703" spans="1:9">
      <c r="A9703" s="65" t="s">
        <v>675</v>
      </c>
      <c r="B9703" s="2" t="s">
        <v>676</v>
      </c>
      <c r="C9703" s="65">
        <v>94</v>
      </c>
      <c r="D9703" s="2" t="s">
        <v>9</v>
      </c>
      <c r="E9703" s="14" t="s">
        <v>1144</v>
      </c>
      <c r="F9703" s="69" t="s">
        <v>10</v>
      </c>
      <c r="G9703" s="3">
        <v>30</v>
      </c>
      <c r="H9703" s="3">
        <v>604</v>
      </c>
      <c r="I9703" s="10" t="str">
        <f t="shared" si="151"/>
        <v>094</v>
      </c>
    </row>
    <row r="9704" spans="1:9">
      <c r="A9704" s="66"/>
      <c r="C9704" s="66">
        <v>94</v>
      </c>
      <c r="D9704" s="2" t="s">
        <v>11</v>
      </c>
      <c r="E9704" s="14" t="s">
        <v>1144</v>
      </c>
      <c r="F9704" s="69" t="s">
        <v>12</v>
      </c>
      <c r="G9704" s="3"/>
      <c r="H9704" s="3"/>
      <c r="I9704" s="10" t="str">
        <f t="shared" si="151"/>
        <v>094</v>
      </c>
    </row>
    <row r="9705" spans="1:9">
      <c r="A9705" s="66"/>
      <c r="C9705" s="66">
        <v>94</v>
      </c>
      <c r="D9705" s="2" t="s">
        <v>13</v>
      </c>
      <c r="E9705" s="14" t="s">
        <v>1144</v>
      </c>
      <c r="F9705" s="69" t="s">
        <v>14</v>
      </c>
      <c r="G9705" s="3"/>
      <c r="H9705" s="3"/>
      <c r="I9705" s="10" t="str">
        <f t="shared" si="151"/>
        <v>094</v>
      </c>
    </row>
    <row r="9706" spans="1:9">
      <c r="A9706" s="66"/>
      <c r="C9706" s="66">
        <v>94</v>
      </c>
      <c r="D9706" s="2" t="s">
        <v>15</v>
      </c>
      <c r="E9706" s="15" t="s">
        <v>1145</v>
      </c>
      <c r="F9706" s="69" t="s">
        <v>16</v>
      </c>
      <c r="G9706" s="3"/>
      <c r="H9706" s="3"/>
      <c r="I9706" s="10" t="str">
        <f t="shared" si="151"/>
        <v>094</v>
      </c>
    </row>
    <row r="9707" spans="1:9">
      <c r="A9707" s="66"/>
      <c r="C9707" s="66">
        <v>94</v>
      </c>
      <c r="D9707" s="2" t="s">
        <v>17</v>
      </c>
      <c r="E9707" s="14" t="s">
        <v>1144</v>
      </c>
      <c r="F9707" s="69" t="s">
        <v>18</v>
      </c>
      <c r="G9707" s="3">
        <v>30</v>
      </c>
      <c r="H9707" s="3">
        <v>604</v>
      </c>
      <c r="I9707" s="10" t="str">
        <f t="shared" si="151"/>
        <v>094</v>
      </c>
    </row>
    <row r="9708" spans="1:9">
      <c r="A9708" s="66"/>
      <c r="C9708" s="66">
        <v>94</v>
      </c>
      <c r="D9708" s="2" t="s">
        <v>19</v>
      </c>
      <c r="E9708" s="14" t="s">
        <v>1144</v>
      </c>
      <c r="F9708" s="69" t="s">
        <v>20</v>
      </c>
      <c r="G9708" s="3"/>
      <c r="H9708" s="3"/>
      <c r="I9708" s="10" t="str">
        <f t="shared" si="151"/>
        <v>094</v>
      </c>
    </row>
    <row r="9709" spans="1:9">
      <c r="A9709" s="66"/>
      <c r="C9709" s="66">
        <v>94</v>
      </c>
      <c r="D9709" s="2" t="s">
        <v>21</v>
      </c>
      <c r="E9709" s="4"/>
      <c r="F9709" s="69" t="s">
        <v>22</v>
      </c>
      <c r="G9709" s="3">
        <v>806</v>
      </c>
      <c r="H9709" s="3">
        <v>124937</v>
      </c>
      <c r="I9709" s="10" t="str">
        <f t="shared" si="151"/>
        <v>094</v>
      </c>
    </row>
    <row r="9710" spans="1:9">
      <c r="A9710" s="66"/>
      <c r="C9710" s="66">
        <v>94</v>
      </c>
      <c r="D9710" s="2" t="s">
        <v>23</v>
      </c>
      <c r="E9710" s="17" t="s">
        <v>1147</v>
      </c>
      <c r="F9710" s="69" t="s">
        <v>24</v>
      </c>
      <c r="G9710" s="3">
        <v>77</v>
      </c>
      <c r="H9710" s="3">
        <v>8995</v>
      </c>
      <c r="I9710" s="10" t="str">
        <f t="shared" si="151"/>
        <v>094</v>
      </c>
    </row>
    <row r="9711" spans="1:9">
      <c r="A9711" s="66"/>
      <c r="C9711" s="66">
        <v>94</v>
      </c>
      <c r="D9711" s="2" t="s">
        <v>25</v>
      </c>
      <c r="E9711" s="17" t="s">
        <v>1147</v>
      </c>
      <c r="F9711" s="69" t="s">
        <v>26</v>
      </c>
      <c r="G9711" s="3">
        <v>24</v>
      </c>
      <c r="H9711" s="3">
        <v>1918</v>
      </c>
      <c r="I9711" s="10" t="str">
        <f t="shared" si="151"/>
        <v>094</v>
      </c>
    </row>
    <row r="9712" spans="1:9">
      <c r="A9712" s="66"/>
      <c r="C9712" s="66">
        <v>94</v>
      </c>
      <c r="D9712" s="2" t="s">
        <v>27</v>
      </c>
      <c r="E9712" s="17" t="s">
        <v>1147</v>
      </c>
      <c r="F9712" s="69" t="s">
        <v>28</v>
      </c>
      <c r="G9712" s="3">
        <v>1</v>
      </c>
      <c r="H9712" s="3"/>
      <c r="I9712" s="10" t="str">
        <f t="shared" si="151"/>
        <v>094</v>
      </c>
    </row>
    <row r="9713" spans="1:9">
      <c r="A9713" s="66"/>
      <c r="C9713" s="66">
        <v>94</v>
      </c>
      <c r="D9713" s="2" t="s">
        <v>29</v>
      </c>
      <c r="E9713" s="18" t="s">
        <v>1148</v>
      </c>
      <c r="F9713" s="69" t="s">
        <v>30</v>
      </c>
      <c r="G9713" s="3">
        <v>59</v>
      </c>
      <c r="H9713" s="3">
        <v>6183</v>
      </c>
      <c r="I9713" s="10" t="str">
        <f t="shared" si="151"/>
        <v>094</v>
      </c>
    </row>
    <row r="9714" spans="1:9">
      <c r="A9714" s="66"/>
      <c r="C9714" s="66">
        <v>94</v>
      </c>
      <c r="D9714" s="2" t="s">
        <v>31</v>
      </c>
      <c r="E9714" s="18" t="s">
        <v>1148</v>
      </c>
      <c r="F9714" s="69" t="s">
        <v>32</v>
      </c>
      <c r="G9714" s="3">
        <v>15</v>
      </c>
      <c r="H9714" s="3">
        <v>3297</v>
      </c>
      <c r="I9714" s="10" t="str">
        <f t="shared" si="151"/>
        <v>094</v>
      </c>
    </row>
    <row r="9715" spans="1:9">
      <c r="A9715" s="66"/>
      <c r="C9715" s="66">
        <v>94</v>
      </c>
      <c r="D9715" s="2" t="s">
        <v>33</v>
      </c>
      <c r="E9715" s="18" t="s">
        <v>1148</v>
      </c>
      <c r="F9715" s="69" t="s">
        <v>34</v>
      </c>
      <c r="G9715" s="3">
        <v>9</v>
      </c>
      <c r="H9715" s="3">
        <v>681</v>
      </c>
      <c r="I9715" s="10" t="str">
        <f t="shared" si="151"/>
        <v>094</v>
      </c>
    </row>
    <row r="9716" spans="1:9">
      <c r="A9716" s="66"/>
      <c r="C9716" s="66">
        <v>94</v>
      </c>
      <c r="D9716" s="2" t="s">
        <v>35</v>
      </c>
      <c r="E9716" s="19" t="s">
        <v>1150</v>
      </c>
      <c r="F9716" s="69" t="s">
        <v>36</v>
      </c>
      <c r="G9716" s="3">
        <v>25</v>
      </c>
      <c r="H9716" s="3">
        <v>769</v>
      </c>
      <c r="I9716" s="10" t="str">
        <f t="shared" si="151"/>
        <v>094</v>
      </c>
    </row>
    <row r="9717" spans="1:9">
      <c r="A9717" s="66"/>
      <c r="C9717" s="66">
        <v>94</v>
      </c>
      <c r="D9717" s="2" t="s">
        <v>37</v>
      </c>
      <c r="E9717" s="23" t="s">
        <v>1149</v>
      </c>
      <c r="F9717" s="69" t="s">
        <v>38</v>
      </c>
      <c r="G9717" s="3">
        <v>20</v>
      </c>
      <c r="H9717" s="3">
        <v>3015</v>
      </c>
      <c r="I9717" s="10" t="str">
        <f t="shared" si="151"/>
        <v>094</v>
      </c>
    </row>
    <row r="9718" spans="1:9">
      <c r="A9718" s="66"/>
      <c r="C9718" s="66">
        <v>94</v>
      </c>
      <c r="D9718" s="2" t="s">
        <v>39</v>
      </c>
      <c r="E9718" s="23" t="s">
        <v>1149</v>
      </c>
      <c r="F9718" s="69" t="s">
        <v>40</v>
      </c>
      <c r="G9718" s="3">
        <v>21</v>
      </c>
      <c r="H9718" s="3">
        <v>1112</v>
      </c>
      <c r="I9718" s="10" t="str">
        <f t="shared" si="151"/>
        <v>094</v>
      </c>
    </row>
    <row r="9719" spans="1:9">
      <c r="A9719" s="66"/>
      <c r="C9719" s="66">
        <v>94</v>
      </c>
      <c r="D9719" s="2" t="s">
        <v>41</v>
      </c>
      <c r="E9719" s="16" t="s">
        <v>1146</v>
      </c>
      <c r="F9719" s="69" t="s">
        <v>42</v>
      </c>
      <c r="G9719" s="3">
        <v>1</v>
      </c>
      <c r="H9719" s="3"/>
      <c r="I9719" s="10" t="str">
        <f t="shared" si="151"/>
        <v>094</v>
      </c>
    </row>
    <row r="9720" spans="1:9">
      <c r="A9720" s="66"/>
      <c r="C9720" s="66">
        <v>94</v>
      </c>
      <c r="D9720" s="2" t="s">
        <v>43</v>
      </c>
      <c r="E9720" s="16" t="s">
        <v>1146</v>
      </c>
      <c r="F9720" s="69" t="s">
        <v>44</v>
      </c>
      <c r="G9720" s="3">
        <v>17</v>
      </c>
      <c r="H9720" s="3">
        <v>1676</v>
      </c>
      <c r="I9720" s="10" t="str">
        <f t="shared" si="151"/>
        <v>094</v>
      </c>
    </row>
    <row r="9721" spans="1:9">
      <c r="A9721" s="66"/>
      <c r="C9721" s="66">
        <v>94</v>
      </c>
      <c r="D9721" s="2" t="s">
        <v>45</v>
      </c>
      <c r="E9721" s="16" t="s">
        <v>1146</v>
      </c>
      <c r="F9721" s="69" t="s">
        <v>46</v>
      </c>
      <c r="G9721" s="3">
        <v>3</v>
      </c>
      <c r="H9721" s="3"/>
      <c r="I9721" s="10" t="str">
        <f t="shared" si="151"/>
        <v>094</v>
      </c>
    </row>
    <row r="9722" spans="1:9">
      <c r="A9722" s="66"/>
      <c r="C9722" s="66">
        <v>94</v>
      </c>
      <c r="D9722" s="2" t="s">
        <v>47</v>
      </c>
      <c r="E9722" s="16" t="s">
        <v>1146</v>
      </c>
      <c r="F9722" s="69" t="s">
        <v>48</v>
      </c>
      <c r="G9722" s="3">
        <v>80</v>
      </c>
      <c r="H9722" s="3">
        <v>16486</v>
      </c>
      <c r="I9722" s="10" t="str">
        <f t="shared" si="151"/>
        <v>094</v>
      </c>
    </row>
    <row r="9723" spans="1:9">
      <c r="A9723" s="66"/>
      <c r="C9723" s="66">
        <v>94</v>
      </c>
      <c r="D9723" s="2" t="s">
        <v>49</v>
      </c>
      <c r="E9723" s="14" t="s">
        <v>1144</v>
      </c>
      <c r="F9723" s="69" t="s">
        <v>50</v>
      </c>
      <c r="G9723" s="3">
        <v>80</v>
      </c>
      <c r="H9723" s="3">
        <v>9144</v>
      </c>
      <c r="I9723" s="10" t="str">
        <f t="shared" si="151"/>
        <v>094</v>
      </c>
    </row>
    <row r="9724" spans="1:9">
      <c r="A9724" s="66"/>
      <c r="C9724" s="66">
        <v>94</v>
      </c>
      <c r="D9724" s="2" t="s">
        <v>51</v>
      </c>
      <c r="E9724" s="15" t="s">
        <v>1145</v>
      </c>
      <c r="F9724" s="69" t="s">
        <v>52</v>
      </c>
      <c r="G9724" s="3">
        <v>9</v>
      </c>
      <c r="H9724" s="3">
        <v>1281</v>
      </c>
      <c r="I9724" s="10" t="str">
        <f t="shared" si="151"/>
        <v>094</v>
      </c>
    </row>
    <row r="9725" spans="1:9">
      <c r="A9725" s="66"/>
      <c r="C9725" s="66">
        <v>94</v>
      </c>
      <c r="D9725" s="2" t="s">
        <v>53</v>
      </c>
      <c r="E9725" s="15" t="s">
        <v>1145</v>
      </c>
      <c r="F9725" s="69" t="s">
        <v>54</v>
      </c>
      <c r="G9725" s="3">
        <v>106</v>
      </c>
      <c r="H9725" s="3">
        <v>10829</v>
      </c>
      <c r="I9725" s="10" t="str">
        <f t="shared" si="151"/>
        <v>094</v>
      </c>
    </row>
    <row r="9726" spans="1:9">
      <c r="A9726" s="66"/>
      <c r="C9726" s="66">
        <v>94</v>
      </c>
      <c r="D9726" s="2" t="s">
        <v>55</v>
      </c>
      <c r="E9726" s="21" t="s">
        <v>1152</v>
      </c>
      <c r="F9726" s="69" t="s">
        <v>56</v>
      </c>
      <c r="G9726" s="3">
        <v>24</v>
      </c>
      <c r="H9726" s="3">
        <v>7194</v>
      </c>
      <c r="I9726" s="10" t="str">
        <f t="shared" si="151"/>
        <v>094</v>
      </c>
    </row>
    <row r="9727" spans="1:9">
      <c r="A9727" s="66"/>
      <c r="C9727" s="66">
        <v>94</v>
      </c>
      <c r="D9727" s="2" t="s">
        <v>57</v>
      </c>
      <c r="E9727" s="21" t="s">
        <v>1152</v>
      </c>
      <c r="F9727" s="69" t="s">
        <v>58</v>
      </c>
      <c r="G9727" s="3">
        <v>32</v>
      </c>
      <c r="H9727" s="3">
        <v>7106</v>
      </c>
      <c r="I9727" s="10" t="str">
        <f t="shared" si="151"/>
        <v>094</v>
      </c>
    </row>
    <row r="9728" spans="1:9">
      <c r="A9728" s="66"/>
      <c r="C9728" s="66">
        <v>94</v>
      </c>
      <c r="D9728" s="2" t="s">
        <v>59</v>
      </c>
      <c r="E9728" s="21" t="s">
        <v>1152</v>
      </c>
      <c r="F9728" s="69" t="s">
        <v>60</v>
      </c>
      <c r="G9728" s="3">
        <v>87</v>
      </c>
      <c r="H9728" s="3">
        <v>26876</v>
      </c>
      <c r="I9728" s="10" t="str">
        <f t="shared" si="151"/>
        <v>094</v>
      </c>
    </row>
    <row r="9729" spans="1:9">
      <c r="A9729" s="66"/>
      <c r="C9729" s="66">
        <v>94</v>
      </c>
      <c r="D9729" s="2" t="s">
        <v>61</v>
      </c>
      <c r="E9729" s="20" t="s">
        <v>1151</v>
      </c>
      <c r="F9729" s="69" t="s">
        <v>62</v>
      </c>
      <c r="G9729" s="3">
        <v>21</v>
      </c>
      <c r="H9729" s="3">
        <v>5558</v>
      </c>
      <c r="I9729" s="10" t="str">
        <f t="shared" si="151"/>
        <v>094</v>
      </c>
    </row>
    <row r="9730" spans="1:9">
      <c r="A9730" s="66"/>
      <c r="C9730" s="66">
        <v>94</v>
      </c>
      <c r="D9730" s="2" t="s">
        <v>63</v>
      </c>
      <c r="E9730" s="20" t="s">
        <v>1151</v>
      </c>
      <c r="F9730" s="69" t="s">
        <v>64</v>
      </c>
      <c r="G9730" s="3">
        <v>4</v>
      </c>
      <c r="H9730" s="3">
        <v>201</v>
      </c>
      <c r="I9730" s="10" t="str">
        <f t="shared" si="151"/>
        <v>094</v>
      </c>
    </row>
    <row r="9731" spans="1:9">
      <c r="A9731" s="66"/>
      <c r="C9731" s="66">
        <v>94</v>
      </c>
      <c r="D9731" s="2" t="s">
        <v>65</v>
      </c>
      <c r="E9731" s="19" t="s">
        <v>1150</v>
      </c>
      <c r="F9731" s="69" t="s">
        <v>66</v>
      </c>
      <c r="G9731" s="3">
        <v>49</v>
      </c>
      <c r="H9731" s="3">
        <v>7158</v>
      </c>
      <c r="I9731" s="10" t="str">
        <f t="shared" si="151"/>
        <v>094</v>
      </c>
    </row>
    <row r="9732" spans="1:9">
      <c r="A9732" s="66"/>
      <c r="C9732" s="66">
        <v>94</v>
      </c>
      <c r="D9732" s="2" t="s">
        <v>67</v>
      </c>
      <c r="E9732" s="22" t="s">
        <v>1153</v>
      </c>
      <c r="F9732" s="69" t="s">
        <v>68</v>
      </c>
      <c r="G9732" s="3">
        <v>26</v>
      </c>
      <c r="H9732" s="3">
        <v>3079</v>
      </c>
      <c r="I9732" s="10" t="str">
        <f t="shared" si="151"/>
        <v>094</v>
      </c>
    </row>
    <row r="9733" spans="1:9">
      <c r="A9733" s="66"/>
      <c r="C9733" s="66">
        <v>94</v>
      </c>
      <c r="D9733" s="2" t="s">
        <v>69</v>
      </c>
      <c r="E9733" s="21" t="s">
        <v>1152</v>
      </c>
      <c r="F9733" s="69" t="s">
        <v>70</v>
      </c>
      <c r="G9733" s="3">
        <v>16</v>
      </c>
      <c r="H9733" s="3">
        <v>1379</v>
      </c>
      <c r="I9733" s="10" t="str">
        <f t="shared" si="151"/>
        <v>094</v>
      </c>
    </row>
    <row r="9734" spans="1:9">
      <c r="A9734" s="66"/>
      <c r="C9734" s="66">
        <v>94</v>
      </c>
      <c r="E9734" s="71"/>
      <c r="F9734" s="69" t="s">
        <v>71</v>
      </c>
      <c r="G9734" s="3">
        <v>836</v>
      </c>
      <c r="H9734" s="3">
        <v>125541</v>
      </c>
      <c r="I9734" s="10" t="str">
        <f t="shared" si="151"/>
        <v>094</v>
      </c>
    </row>
    <row r="9735" spans="1:9">
      <c r="A9735" s="65" t="s">
        <v>677</v>
      </c>
      <c r="B9735" s="2" t="s">
        <v>678</v>
      </c>
      <c r="C9735" s="65">
        <v>9461</v>
      </c>
      <c r="D9735" s="2" t="s">
        <v>9</v>
      </c>
      <c r="E9735" s="14" t="s">
        <v>1144</v>
      </c>
      <c r="F9735" s="69" t="s">
        <v>10</v>
      </c>
      <c r="G9735" s="3"/>
      <c r="H9735" s="3"/>
      <c r="I9735" s="10" t="str">
        <f t="shared" si="151"/>
        <v>09461</v>
      </c>
    </row>
    <row r="9736" spans="1:9">
      <c r="A9736" s="66"/>
      <c r="C9736" s="66">
        <v>9461</v>
      </c>
      <c r="D9736" s="2" t="s">
        <v>11</v>
      </c>
      <c r="E9736" s="14" t="s">
        <v>1144</v>
      </c>
      <c r="F9736" s="69" t="s">
        <v>12</v>
      </c>
      <c r="G9736" s="3"/>
      <c r="H9736" s="3"/>
      <c r="I9736" s="10" t="str">
        <f t="shared" si="151"/>
        <v>09461</v>
      </c>
    </row>
    <row r="9737" spans="1:9">
      <c r="A9737" s="66"/>
      <c r="C9737" s="66">
        <v>9461</v>
      </c>
      <c r="D9737" s="2" t="s">
        <v>13</v>
      </c>
      <c r="E9737" s="14" t="s">
        <v>1144</v>
      </c>
      <c r="F9737" s="69" t="s">
        <v>14</v>
      </c>
      <c r="G9737" s="3"/>
      <c r="H9737" s="3"/>
      <c r="I9737" s="10" t="str">
        <f t="shared" ref="I9737:I9800" si="152">IF(A9737="",I9736,A9737)</f>
        <v>09461</v>
      </c>
    </row>
    <row r="9738" spans="1:9">
      <c r="A9738" s="66"/>
      <c r="C9738" s="66">
        <v>9461</v>
      </c>
      <c r="D9738" s="2" t="s">
        <v>15</v>
      </c>
      <c r="E9738" s="15" t="s">
        <v>1145</v>
      </c>
      <c r="F9738" s="69" t="s">
        <v>16</v>
      </c>
      <c r="G9738" s="3"/>
      <c r="H9738" s="3"/>
      <c r="I9738" s="10" t="str">
        <f t="shared" si="152"/>
        <v>09461</v>
      </c>
    </row>
    <row r="9739" spans="1:9">
      <c r="A9739" s="66"/>
      <c r="C9739" s="66">
        <v>9461</v>
      </c>
      <c r="D9739" s="2" t="s">
        <v>17</v>
      </c>
      <c r="E9739" s="14" t="s">
        <v>1144</v>
      </c>
      <c r="F9739" s="69" t="s">
        <v>18</v>
      </c>
      <c r="G9739" s="3"/>
      <c r="H9739" s="3"/>
      <c r="I9739" s="10" t="str">
        <f t="shared" si="152"/>
        <v>09461</v>
      </c>
    </row>
    <row r="9740" spans="1:9">
      <c r="A9740" s="66"/>
      <c r="C9740" s="66">
        <v>9461</v>
      </c>
      <c r="D9740" s="2" t="s">
        <v>19</v>
      </c>
      <c r="E9740" s="14" t="s">
        <v>1144</v>
      </c>
      <c r="F9740" s="69" t="s">
        <v>20</v>
      </c>
      <c r="G9740" s="3"/>
      <c r="H9740" s="3"/>
      <c r="I9740" s="10" t="str">
        <f t="shared" si="152"/>
        <v>09461</v>
      </c>
    </row>
    <row r="9741" spans="1:9">
      <c r="A9741" s="66"/>
      <c r="C9741" s="66">
        <v>9461</v>
      </c>
      <c r="D9741" s="2" t="s">
        <v>21</v>
      </c>
      <c r="E9741" s="4"/>
      <c r="F9741" s="69" t="s">
        <v>22</v>
      </c>
      <c r="G9741" s="3">
        <v>42</v>
      </c>
      <c r="H9741" s="3">
        <v>14869</v>
      </c>
      <c r="I9741" s="10" t="str">
        <f t="shared" si="152"/>
        <v>09461</v>
      </c>
    </row>
    <row r="9742" spans="1:9">
      <c r="A9742" s="66"/>
      <c r="C9742" s="66">
        <v>9461</v>
      </c>
      <c r="D9742" s="2" t="s">
        <v>23</v>
      </c>
      <c r="E9742" s="17" t="s">
        <v>1147</v>
      </c>
      <c r="F9742" s="69" t="s">
        <v>24</v>
      </c>
      <c r="G9742" s="3">
        <v>6</v>
      </c>
      <c r="H9742" s="3">
        <v>1396</v>
      </c>
      <c r="I9742" s="10" t="str">
        <f t="shared" si="152"/>
        <v>09461</v>
      </c>
    </row>
    <row r="9743" spans="1:9">
      <c r="A9743" s="66"/>
      <c r="C9743" s="66">
        <v>9461</v>
      </c>
      <c r="D9743" s="2" t="s">
        <v>25</v>
      </c>
      <c r="E9743" s="17" t="s">
        <v>1147</v>
      </c>
      <c r="F9743" s="69" t="s">
        <v>26</v>
      </c>
      <c r="G9743" s="3">
        <v>4</v>
      </c>
      <c r="H9743" s="3">
        <v>392</v>
      </c>
      <c r="I9743" s="10" t="str">
        <f t="shared" si="152"/>
        <v>09461</v>
      </c>
    </row>
    <row r="9744" spans="1:9">
      <c r="A9744" s="66"/>
      <c r="C9744" s="66">
        <v>9461</v>
      </c>
      <c r="D9744" s="2" t="s">
        <v>27</v>
      </c>
      <c r="E9744" s="17" t="s">
        <v>1147</v>
      </c>
      <c r="F9744" s="69" t="s">
        <v>28</v>
      </c>
      <c r="G9744" s="3"/>
      <c r="H9744" s="3"/>
      <c r="I9744" s="10" t="str">
        <f t="shared" si="152"/>
        <v>09461</v>
      </c>
    </row>
    <row r="9745" spans="1:9">
      <c r="A9745" s="66"/>
      <c r="C9745" s="66">
        <v>9461</v>
      </c>
      <c r="D9745" s="2" t="s">
        <v>29</v>
      </c>
      <c r="E9745" s="18" t="s">
        <v>1148</v>
      </c>
      <c r="F9745" s="69" t="s">
        <v>30</v>
      </c>
      <c r="G9745" s="3">
        <v>1</v>
      </c>
      <c r="H9745" s="3"/>
      <c r="I9745" s="10" t="str">
        <f t="shared" si="152"/>
        <v>09461</v>
      </c>
    </row>
    <row r="9746" spans="1:9">
      <c r="A9746" s="66"/>
      <c r="C9746" s="66">
        <v>9461</v>
      </c>
      <c r="D9746" s="2" t="s">
        <v>31</v>
      </c>
      <c r="E9746" s="18" t="s">
        <v>1148</v>
      </c>
      <c r="F9746" s="69" t="s">
        <v>32</v>
      </c>
      <c r="G9746" s="3">
        <v>2</v>
      </c>
      <c r="H9746" s="3"/>
      <c r="I9746" s="10" t="str">
        <f t="shared" si="152"/>
        <v>09461</v>
      </c>
    </row>
    <row r="9747" spans="1:9">
      <c r="A9747" s="66"/>
      <c r="C9747" s="66">
        <v>9461</v>
      </c>
      <c r="D9747" s="2" t="s">
        <v>33</v>
      </c>
      <c r="E9747" s="18" t="s">
        <v>1148</v>
      </c>
      <c r="F9747" s="69" t="s">
        <v>34</v>
      </c>
      <c r="G9747" s="3"/>
      <c r="H9747" s="3"/>
      <c r="I9747" s="10" t="str">
        <f t="shared" si="152"/>
        <v>09461</v>
      </c>
    </row>
    <row r="9748" spans="1:9">
      <c r="A9748" s="66"/>
      <c r="C9748" s="66">
        <v>9461</v>
      </c>
      <c r="D9748" s="2" t="s">
        <v>35</v>
      </c>
      <c r="E9748" s="19" t="s">
        <v>1150</v>
      </c>
      <c r="F9748" s="69" t="s">
        <v>36</v>
      </c>
      <c r="G9748" s="3"/>
      <c r="H9748" s="3"/>
      <c r="I9748" s="10" t="str">
        <f t="shared" si="152"/>
        <v>09461</v>
      </c>
    </row>
    <row r="9749" spans="1:9">
      <c r="A9749" s="66"/>
      <c r="C9749" s="66">
        <v>9461</v>
      </c>
      <c r="D9749" s="2" t="s">
        <v>37</v>
      </c>
      <c r="E9749" s="23" t="s">
        <v>1149</v>
      </c>
      <c r="F9749" s="69" t="s">
        <v>38</v>
      </c>
      <c r="G9749" s="3">
        <v>1</v>
      </c>
      <c r="H9749" s="3"/>
      <c r="I9749" s="10" t="str">
        <f t="shared" si="152"/>
        <v>09461</v>
      </c>
    </row>
    <row r="9750" spans="1:9">
      <c r="A9750" s="66"/>
      <c r="C9750" s="66">
        <v>9461</v>
      </c>
      <c r="D9750" s="2" t="s">
        <v>39</v>
      </c>
      <c r="E9750" s="23" t="s">
        <v>1149</v>
      </c>
      <c r="F9750" s="69" t="s">
        <v>40</v>
      </c>
      <c r="G9750" s="3">
        <v>2</v>
      </c>
      <c r="H9750" s="3"/>
      <c r="I9750" s="10" t="str">
        <f t="shared" si="152"/>
        <v>09461</v>
      </c>
    </row>
    <row r="9751" spans="1:9">
      <c r="A9751" s="66"/>
      <c r="C9751" s="66">
        <v>9461</v>
      </c>
      <c r="D9751" s="2" t="s">
        <v>41</v>
      </c>
      <c r="E9751" s="16" t="s">
        <v>1146</v>
      </c>
      <c r="F9751" s="69" t="s">
        <v>42</v>
      </c>
      <c r="G9751" s="3"/>
      <c r="H9751" s="3"/>
      <c r="I9751" s="10" t="str">
        <f t="shared" si="152"/>
        <v>09461</v>
      </c>
    </row>
    <row r="9752" spans="1:9">
      <c r="A9752" s="66"/>
      <c r="C9752" s="66">
        <v>9461</v>
      </c>
      <c r="D9752" s="2" t="s">
        <v>43</v>
      </c>
      <c r="E9752" s="16" t="s">
        <v>1146</v>
      </c>
      <c r="F9752" s="69" t="s">
        <v>44</v>
      </c>
      <c r="G9752" s="3"/>
      <c r="H9752" s="3"/>
      <c r="I9752" s="10" t="str">
        <f t="shared" si="152"/>
        <v>09461</v>
      </c>
    </row>
    <row r="9753" spans="1:9">
      <c r="A9753" s="66"/>
      <c r="C9753" s="66">
        <v>9461</v>
      </c>
      <c r="D9753" s="2" t="s">
        <v>45</v>
      </c>
      <c r="E9753" s="16" t="s">
        <v>1146</v>
      </c>
      <c r="F9753" s="69" t="s">
        <v>46</v>
      </c>
      <c r="G9753" s="3"/>
      <c r="H9753" s="3"/>
      <c r="I9753" s="10" t="str">
        <f t="shared" si="152"/>
        <v>09461</v>
      </c>
    </row>
    <row r="9754" spans="1:9">
      <c r="A9754" s="66"/>
      <c r="C9754" s="66">
        <v>9461</v>
      </c>
      <c r="D9754" s="2" t="s">
        <v>47</v>
      </c>
      <c r="E9754" s="16" t="s">
        <v>1146</v>
      </c>
      <c r="F9754" s="69" t="s">
        <v>48</v>
      </c>
      <c r="G9754" s="3">
        <v>2</v>
      </c>
      <c r="H9754" s="3"/>
      <c r="I9754" s="10" t="str">
        <f t="shared" si="152"/>
        <v>09461</v>
      </c>
    </row>
    <row r="9755" spans="1:9">
      <c r="A9755" s="66"/>
      <c r="C9755" s="66">
        <v>9461</v>
      </c>
      <c r="D9755" s="2" t="s">
        <v>49</v>
      </c>
      <c r="E9755" s="14" t="s">
        <v>1144</v>
      </c>
      <c r="F9755" s="69" t="s">
        <v>50</v>
      </c>
      <c r="G9755" s="3">
        <v>5</v>
      </c>
      <c r="H9755" s="3">
        <v>467</v>
      </c>
      <c r="I9755" s="10" t="str">
        <f t="shared" si="152"/>
        <v>09461</v>
      </c>
    </row>
    <row r="9756" spans="1:9">
      <c r="A9756" s="66"/>
      <c r="C9756" s="66">
        <v>9461</v>
      </c>
      <c r="D9756" s="2" t="s">
        <v>51</v>
      </c>
      <c r="E9756" s="15" t="s">
        <v>1145</v>
      </c>
      <c r="F9756" s="69" t="s">
        <v>52</v>
      </c>
      <c r="G9756" s="3"/>
      <c r="H9756" s="3"/>
      <c r="I9756" s="10" t="str">
        <f t="shared" si="152"/>
        <v>09461</v>
      </c>
    </row>
    <row r="9757" spans="1:9">
      <c r="A9757" s="66"/>
      <c r="C9757" s="66">
        <v>9461</v>
      </c>
      <c r="D9757" s="2" t="s">
        <v>53</v>
      </c>
      <c r="E9757" s="15" t="s">
        <v>1145</v>
      </c>
      <c r="F9757" s="69" t="s">
        <v>54</v>
      </c>
      <c r="G9757" s="3">
        <v>5</v>
      </c>
      <c r="H9757" s="3">
        <v>229</v>
      </c>
      <c r="I9757" s="10" t="str">
        <f t="shared" si="152"/>
        <v>09461</v>
      </c>
    </row>
    <row r="9758" spans="1:9">
      <c r="A9758" s="66"/>
      <c r="C9758" s="66">
        <v>9461</v>
      </c>
      <c r="D9758" s="2" t="s">
        <v>55</v>
      </c>
      <c r="E9758" s="21" t="s">
        <v>1152</v>
      </c>
      <c r="F9758" s="69" t="s">
        <v>56</v>
      </c>
      <c r="G9758" s="3">
        <v>2</v>
      </c>
      <c r="H9758" s="3"/>
      <c r="I9758" s="10" t="str">
        <f t="shared" si="152"/>
        <v>09461</v>
      </c>
    </row>
    <row r="9759" spans="1:9">
      <c r="A9759" s="66"/>
      <c r="C9759" s="66">
        <v>9461</v>
      </c>
      <c r="D9759" s="2" t="s">
        <v>57</v>
      </c>
      <c r="E9759" s="21" t="s">
        <v>1152</v>
      </c>
      <c r="F9759" s="69" t="s">
        <v>58</v>
      </c>
      <c r="G9759" s="3">
        <v>5</v>
      </c>
      <c r="H9759" s="3">
        <v>2150</v>
      </c>
      <c r="I9759" s="10" t="str">
        <f t="shared" si="152"/>
        <v>09461</v>
      </c>
    </row>
    <row r="9760" spans="1:9">
      <c r="A9760" s="66"/>
      <c r="C9760" s="66">
        <v>9461</v>
      </c>
      <c r="D9760" s="2" t="s">
        <v>59</v>
      </c>
      <c r="E9760" s="21" t="s">
        <v>1152</v>
      </c>
      <c r="F9760" s="69" t="s">
        <v>60</v>
      </c>
      <c r="G9760" s="3">
        <v>3</v>
      </c>
      <c r="H9760" s="3"/>
      <c r="I9760" s="10" t="str">
        <f t="shared" si="152"/>
        <v>09461</v>
      </c>
    </row>
    <row r="9761" spans="1:9">
      <c r="A9761" s="66"/>
      <c r="C9761" s="66">
        <v>9461</v>
      </c>
      <c r="D9761" s="2" t="s">
        <v>61</v>
      </c>
      <c r="E9761" s="20" t="s">
        <v>1151</v>
      </c>
      <c r="F9761" s="69" t="s">
        <v>62</v>
      </c>
      <c r="G9761" s="3">
        <v>2</v>
      </c>
      <c r="H9761" s="3"/>
      <c r="I9761" s="10" t="str">
        <f t="shared" si="152"/>
        <v>09461</v>
      </c>
    </row>
    <row r="9762" spans="1:9">
      <c r="A9762" s="66"/>
      <c r="C9762" s="66">
        <v>9461</v>
      </c>
      <c r="D9762" s="2" t="s">
        <v>63</v>
      </c>
      <c r="E9762" s="20" t="s">
        <v>1151</v>
      </c>
      <c r="F9762" s="69" t="s">
        <v>64</v>
      </c>
      <c r="G9762" s="3"/>
      <c r="H9762" s="3"/>
      <c r="I9762" s="10" t="str">
        <f t="shared" si="152"/>
        <v>09461</v>
      </c>
    </row>
    <row r="9763" spans="1:9">
      <c r="A9763" s="66"/>
      <c r="C9763" s="66">
        <v>9461</v>
      </c>
      <c r="D9763" s="2" t="s">
        <v>65</v>
      </c>
      <c r="E9763" s="19" t="s">
        <v>1150</v>
      </c>
      <c r="F9763" s="69" t="s">
        <v>66</v>
      </c>
      <c r="G9763" s="3"/>
      <c r="H9763" s="3"/>
      <c r="I9763" s="10" t="str">
        <f t="shared" si="152"/>
        <v>09461</v>
      </c>
    </row>
    <row r="9764" spans="1:9">
      <c r="A9764" s="66"/>
      <c r="C9764" s="66">
        <v>9461</v>
      </c>
      <c r="D9764" s="2" t="s">
        <v>67</v>
      </c>
      <c r="E9764" s="22" t="s">
        <v>1153</v>
      </c>
      <c r="F9764" s="69" t="s">
        <v>68</v>
      </c>
      <c r="G9764" s="3">
        <v>1</v>
      </c>
      <c r="H9764" s="3"/>
      <c r="I9764" s="10" t="str">
        <f t="shared" si="152"/>
        <v>09461</v>
      </c>
    </row>
    <row r="9765" spans="1:9">
      <c r="A9765" s="66"/>
      <c r="C9765" s="66">
        <v>9461</v>
      </c>
      <c r="D9765" s="2" t="s">
        <v>69</v>
      </c>
      <c r="E9765" s="21" t="s">
        <v>1152</v>
      </c>
      <c r="F9765" s="69" t="s">
        <v>70</v>
      </c>
      <c r="G9765" s="3">
        <v>1</v>
      </c>
      <c r="H9765" s="3"/>
      <c r="I9765" s="10" t="str">
        <f t="shared" si="152"/>
        <v>09461</v>
      </c>
    </row>
    <row r="9766" spans="1:9">
      <c r="A9766" s="66"/>
      <c r="C9766" s="66">
        <v>9461</v>
      </c>
      <c r="E9766" s="71"/>
      <c r="F9766" s="69" t="s">
        <v>71</v>
      </c>
      <c r="G9766" s="3">
        <v>42</v>
      </c>
      <c r="H9766" s="3">
        <v>14869</v>
      </c>
      <c r="I9766" s="10" t="str">
        <f t="shared" si="152"/>
        <v>09461</v>
      </c>
    </row>
    <row r="9767" spans="1:9">
      <c r="A9767" s="65" t="s">
        <v>679</v>
      </c>
      <c r="B9767" s="2" t="s">
        <v>680</v>
      </c>
      <c r="C9767" s="65">
        <v>9462</v>
      </c>
      <c r="D9767" s="2" t="s">
        <v>9</v>
      </c>
      <c r="E9767" s="14" t="s">
        <v>1144</v>
      </c>
      <c r="F9767" s="69" t="s">
        <v>10</v>
      </c>
      <c r="G9767" s="3"/>
      <c r="H9767" s="3"/>
      <c r="I9767" s="10" t="str">
        <f t="shared" si="152"/>
        <v>09462</v>
      </c>
    </row>
    <row r="9768" spans="1:9">
      <c r="A9768" s="66"/>
      <c r="C9768" s="66">
        <v>9462</v>
      </c>
      <c r="D9768" s="2" t="s">
        <v>11</v>
      </c>
      <c r="E9768" s="14" t="s">
        <v>1144</v>
      </c>
      <c r="F9768" s="69" t="s">
        <v>12</v>
      </c>
      <c r="G9768" s="3"/>
      <c r="H9768" s="3"/>
      <c r="I9768" s="10" t="str">
        <f t="shared" si="152"/>
        <v>09462</v>
      </c>
    </row>
    <row r="9769" spans="1:9">
      <c r="A9769" s="66"/>
      <c r="C9769" s="66">
        <v>9462</v>
      </c>
      <c r="D9769" s="2" t="s">
        <v>13</v>
      </c>
      <c r="E9769" s="14" t="s">
        <v>1144</v>
      </c>
      <c r="F9769" s="69" t="s">
        <v>14</v>
      </c>
      <c r="G9769" s="3"/>
      <c r="H9769" s="3"/>
      <c r="I9769" s="10" t="str">
        <f t="shared" si="152"/>
        <v>09462</v>
      </c>
    </row>
    <row r="9770" spans="1:9">
      <c r="A9770" s="66"/>
      <c r="C9770" s="66">
        <v>9462</v>
      </c>
      <c r="D9770" s="2" t="s">
        <v>15</v>
      </c>
      <c r="E9770" s="15" t="s">
        <v>1145</v>
      </c>
      <c r="F9770" s="69" t="s">
        <v>16</v>
      </c>
      <c r="G9770" s="3"/>
      <c r="H9770" s="3"/>
      <c r="I9770" s="10" t="str">
        <f t="shared" si="152"/>
        <v>09462</v>
      </c>
    </row>
    <row r="9771" spans="1:9">
      <c r="A9771" s="66"/>
      <c r="C9771" s="66">
        <v>9462</v>
      </c>
      <c r="D9771" s="2" t="s">
        <v>17</v>
      </c>
      <c r="E9771" s="14" t="s">
        <v>1144</v>
      </c>
      <c r="F9771" s="69" t="s">
        <v>18</v>
      </c>
      <c r="G9771" s="3"/>
      <c r="H9771" s="3"/>
      <c r="I9771" s="10" t="str">
        <f t="shared" si="152"/>
        <v>09462</v>
      </c>
    </row>
    <row r="9772" spans="1:9">
      <c r="A9772" s="66"/>
      <c r="C9772" s="66">
        <v>9462</v>
      </c>
      <c r="D9772" s="2" t="s">
        <v>19</v>
      </c>
      <c r="E9772" s="14" t="s">
        <v>1144</v>
      </c>
      <c r="F9772" s="69" t="s">
        <v>20</v>
      </c>
      <c r="G9772" s="3"/>
      <c r="H9772" s="3"/>
      <c r="I9772" s="10" t="str">
        <f t="shared" si="152"/>
        <v>09462</v>
      </c>
    </row>
    <row r="9773" spans="1:9">
      <c r="A9773" s="66"/>
      <c r="C9773" s="66">
        <v>9462</v>
      </c>
      <c r="D9773" s="2" t="s">
        <v>21</v>
      </c>
      <c r="E9773" s="4"/>
      <c r="F9773" s="69" t="s">
        <v>22</v>
      </c>
      <c r="G9773" s="3">
        <v>44</v>
      </c>
      <c r="H9773" s="3">
        <v>5944</v>
      </c>
      <c r="I9773" s="10" t="str">
        <f t="shared" si="152"/>
        <v>09462</v>
      </c>
    </row>
    <row r="9774" spans="1:9">
      <c r="A9774" s="66"/>
      <c r="C9774" s="66">
        <v>9462</v>
      </c>
      <c r="D9774" s="2" t="s">
        <v>23</v>
      </c>
      <c r="E9774" s="17" t="s">
        <v>1147</v>
      </c>
      <c r="F9774" s="69" t="s">
        <v>24</v>
      </c>
      <c r="G9774" s="3">
        <v>4</v>
      </c>
      <c r="H9774" s="3">
        <v>359</v>
      </c>
      <c r="I9774" s="10" t="str">
        <f t="shared" si="152"/>
        <v>09462</v>
      </c>
    </row>
    <row r="9775" spans="1:9">
      <c r="A9775" s="66"/>
      <c r="C9775" s="66">
        <v>9462</v>
      </c>
      <c r="D9775" s="2" t="s">
        <v>25</v>
      </c>
      <c r="E9775" s="17" t="s">
        <v>1147</v>
      </c>
      <c r="F9775" s="69" t="s">
        <v>26</v>
      </c>
      <c r="G9775" s="3">
        <v>1</v>
      </c>
      <c r="H9775" s="3"/>
      <c r="I9775" s="10" t="str">
        <f t="shared" si="152"/>
        <v>09462</v>
      </c>
    </row>
    <row r="9776" spans="1:9">
      <c r="A9776" s="66"/>
      <c r="C9776" s="66">
        <v>9462</v>
      </c>
      <c r="D9776" s="2" t="s">
        <v>27</v>
      </c>
      <c r="E9776" s="17" t="s">
        <v>1147</v>
      </c>
      <c r="F9776" s="69" t="s">
        <v>28</v>
      </c>
      <c r="G9776" s="3">
        <v>1</v>
      </c>
      <c r="H9776" s="3"/>
      <c r="I9776" s="10" t="str">
        <f t="shared" si="152"/>
        <v>09462</v>
      </c>
    </row>
    <row r="9777" spans="1:9">
      <c r="A9777" s="66"/>
      <c r="C9777" s="66">
        <v>9462</v>
      </c>
      <c r="D9777" s="2" t="s">
        <v>29</v>
      </c>
      <c r="E9777" s="18" t="s">
        <v>1148</v>
      </c>
      <c r="F9777" s="69" t="s">
        <v>30</v>
      </c>
      <c r="G9777" s="3">
        <v>2</v>
      </c>
      <c r="H9777" s="3"/>
      <c r="I9777" s="10" t="str">
        <f t="shared" si="152"/>
        <v>09462</v>
      </c>
    </row>
    <row r="9778" spans="1:9">
      <c r="A9778" s="66"/>
      <c r="C9778" s="66">
        <v>9462</v>
      </c>
      <c r="D9778" s="2" t="s">
        <v>31</v>
      </c>
      <c r="E9778" s="18" t="s">
        <v>1148</v>
      </c>
      <c r="F9778" s="69" t="s">
        <v>32</v>
      </c>
      <c r="G9778" s="3">
        <v>2</v>
      </c>
      <c r="H9778" s="3"/>
      <c r="I9778" s="10" t="str">
        <f t="shared" si="152"/>
        <v>09462</v>
      </c>
    </row>
    <row r="9779" spans="1:9">
      <c r="A9779" s="66"/>
      <c r="C9779" s="66">
        <v>9462</v>
      </c>
      <c r="D9779" s="2" t="s">
        <v>33</v>
      </c>
      <c r="E9779" s="18" t="s">
        <v>1148</v>
      </c>
      <c r="F9779" s="69" t="s">
        <v>34</v>
      </c>
      <c r="G9779" s="3">
        <v>1</v>
      </c>
      <c r="H9779" s="3"/>
      <c r="I9779" s="10" t="str">
        <f t="shared" si="152"/>
        <v>09462</v>
      </c>
    </row>
    <row r="9780" spans="1:9">
      <c r="A9780" s="66"/>
      <c r="C9780" s="66">
        <v>9462</v>
      </c>
      <c r="D9780" s="2" t="s">
        <v>35</v>
      </c>
      <c r="E9780" s="19" t="s">
        <v>1150</v>
      </c>
      <c r="F9780" s="69" t="s">
        <v>36</v>
      </c>
      <c r="G9780" s="3"/>
      <c r="H9780" s="3"/>
      <c r="I9780" s="10" t="str">
        <f t="shared" si="152"/>
        <v>09462</v>
      </c>
    </row>
    <row r="9781" spans="1:9">
      <c r="A9781" s="66"/>
      <c r="C9781" s="66">
        <v>9462</v>
      </c>
      <c r="D9781" s="2" t="s">
        <v>37</v>
      </c>
      <c r="E9781" s="23" t="s">
        <v>1149</v>
      </c>
      <c r="F9781" s="69" t="s">
        <v>38</v>
      </c>
      <c r="G9781" s="3">
        <v>1</v>
      </c>
      <c r="H9781" s="3"/>
      <c r="I9781" s="10" t="str">
        <f t="shared" si="152"/>
        <v>09462</v>
      </c>
    </row>
    <row r="9782" spans="1:9">
      <c r="A9782" s="66"/>
      <c r="C9782" s="66">
        <v>9462</v>
      </c>
      <c r="D9782" s="2" t="s">
        <v>39</v>
      </c>
      <c r="E9782" s="23" t="s">
        <v>1149</v>
      </c>
      <c r="F9782" s="69" t="s">
        <v>40</v>
      </c>
      <c r="G9782" s="3">
        <v>1</v>
      </c>
      <c r="H9782" s="3"/>
      <c r="I9782" s="10" t="str">
        <f t="shared" si="152"/>
        <v>09462</v>
      </c>
    </row>
    <row r="9783" spans="1:9">
      <c r="A9783" s="66"/>
      <c r="C9783" s="66">
        <v>9462</v>
      </c>
      <c r="D9783" s="2" t="s">
        <v>41</v>
      </c>
      <c r="E9783" s="16" t="s">
        <v>1146</v>
      </c>
      <c r="F9783" s="69" t="s">
        <v>42</v>
      </c>
      <c r="G9783" s="3"/>
      <c r="H9783" s="3"/>
      <c r="I9783" s="10" t="str">
        <f t="shared" si="152"/>
        <v>09462</v>
      </c>
    </row>
    <row r="9784" spans="1:9">
      <c r="A9784" s="66"/>
      <c r="C9784" s="66">
        <v>9462</v>
      </c>
      <c r="D9784" s="2" t="s">
        <v>43</v>
      </c>
      <c r="E9784" s="16" t="s">
        <v>1146</v>
      </c>
      <c r="F9784" s="69" t="s">
        <v>44</v>
      </c>
      <c r="G9784" s="3">
        <v>2</v>
      </c>
      <c r="H9784" s="3"/>
      <c r="I9784" s="10" t="str">
        <f t="shared" si="152"/>
        <v>09462</v>
      </c>
    </row>
    <row r="9785" spans="1:9">
      <c r="A9785" s="66"/>
      <c r="C9785" s="66">
        <v>9462</v>
      </c>
      <c r="D9785" s="2" t="s">
        <v>45</v>
      </c>
      <c r="E9785" s="16" t="s">
        <v>1146</v>
      </c>
      <c r="F9785" s="69" t="s">
        <v>46</v>
      </c>
      <c r="G9785" s="3"/>
      <c r="H9785" s="3"/>
      <c r="I9785" s="10" t="str">
        <f t="shared" si="152"/>
        <v>09462</v>
      </c>
    </row>
    <row r="9786" spans="1:9">
      <c r="A9786" s="66"/>
      <c r="C9786" s="66">
        <v>9462</v>
      </c>
      <c r="D9786" s="2" t="s">
        <v>47</v>
      </c>
      <c r="E9786" s="16" t="s">
        <v>1146</v>
      </c>
      <c r="F9786" s="69" t="s">
        <v>48</v>
      </c>
      <c r="G9786" s="3">
        <v>1</v>
      </c>
      <c r="H9786" s="3"/>
      <c r="I9786" s="10" t="str">
        <f t="shared" si="152"/>
        <v>09462</v>
      </c>
    </row>
    <row r="9787" spans="1:9">
      <c r="A9787" s="66"/>
      <c r="C9787" s="66">
        <v>9462</v>
      </c>
      <c r="D9787" s="2" t="s">
        <v>49</v>
      </c>
      <c r="E9787" s="14" t="s">
        <v>1144</v>
      </c>
      <c r="F9787" s="69" t="s">
        <v>50</v>
      </c>
      <c r="G9787" s="3">
        <v>3</v>
      </c>
      <c r="H9787" s="3">
        <v>148</v>
      </c>
      <c r="I9787" s="10" t="str">
        <f t="shared" si="152"/>
        <v>09462</v>
      </c>
    </row>
    <row r="9788" spans="1:9">
      <c r="A9788" s="66"/>
      <c r="C9788" s="66">
        <v>9462</v>
      </c>
      <c r="D9788" s="2" t="s">
        <v>51</v>
      </c>
      <c r="E9788" s="15" t="s">
        <v>1145</v>
      </c>
      <c r="F9788" s="69" t="s">
        <v>52</v>
      </c>
      <c r="G9788" s="3"/>
      <c r="H9788" s="3"/>
      <c r="I9788" s="10" t="str">
        <f t="shared" si="152"/>
        <v>09462</v>
      </c>
    </row>
    <row r="9789" spans="1:9">
      <c r="A9789" s="66"/>
      <c r="C9789" s="66">
        <v>9462</v>
      </c>
      <c r="D9789" s="2" t="s">
        <v>53</v>
      </c>
      <c r="E9789" s="15" t="s">
        <v>1145</v>
      </c>
      <c r="F9789" s="69" t="s">
        <v>54</v>
      </c>
      <c r="G9789" s="3">
        <v>4</v>
      </c>
      <c r="H9789" s="3">
        <v>202</v>
      </c>
      <c r="I9789" s="10" t="str">
        <f t="shared" si="152"/>
        <v>09462</v>
      </c>
    </row>
    <row r="9790" spans="1:9">
      <c r="A9790" s="66"/>
      <c r="C9790" s="66">
        <v>9462</v>
      </c>
      <c r="D9790" s="2" t="s">
        <v>55</v>
      </c>
      <c r="E9790" s="21" t="s">
        <v>1152</v>
      </c>
      <c r="F9790" s="69" t="s">
        <v>56</v>
      </c>
      <c r="G9790" s="3">
        <v>2</v>
      </c>
      <c r="H9790" s="3"/>
      <c r="I9790" s="10" t="str">
        <f t="shared" si="152"/>
        <v>09462</v>
      </c>
    </row>
    <row r="9791" spans="1:9">
      <c r="A9791" s="66"/>
      <c r="C9791" s="66">
        <v>9462</v>
      </c>
      <c r="D9791" s="2" t="s">
        <v>57</v>
      </c>
      <c r="E9791" s="21" t="s">
        <v>1152</v>
      </c>
      <c r="F9791" s="69" t="s">
        <v>58</v>
      </c>
      <c r="G9791" s="3">
        <v>3</v>
      </c>
      <c r="H9791" s="3">
        <v>726</v>
      </c>
      <c r="I9791" s="10" t="str">
        <f t="shared" si="152"/>
        <v>09462</v>
      </c>
    </row>
    <row r="9792" spans="1:9">
      <c r="A9792" s="66"/>
      <c r="C9792" s="66">
        <v>9462</v>
      </c>
      <c r="D9792" s="2" t="s">
        <v>59</v>
      </c>
      <c r="E9792" s="21" t="s">
        <v>1152</v>
      </c>
      <c r="F9792" s="69" t="s">
        <v>60</v>
      </c>
      <c r="G9792" s="3">
        <v>8</v>
      </c>
      <c r="H9792" s="3">
        <v>552</v>
      </c>
      <c r="I9792" s="10" t="str">
        <f t="shared" si="152"/>
        <v>09462</v>
      </c>
    </row>
    <row r="9793" spans="1:9">
      <c r="A9793" s="66"/>
      <c r="C9793" s="66">
        <v>9462</v>
      </c>
      <c r="D9793" s="2" t="s">
        <v>61</v>
      </c>
      <c r="E9793" s="20" t="s">
        <v>1151</v>
      </c>
      <c r="F9793" s="69" t="s">
        <v>62</v>
      </c>
      <c r="G9793" s="3"/>
      <c r="H9793" s="3"/>
      <c r="I9793" s="10" t="str">
        <f t="shared" si="152"/>
        <v>09462</v>
      </c>
    </row>
    <row r="9794" spans="1:9">
      <c r="A9794" s="66"/>
      <c r="C9794" s="66">
        <v>9462</v>
      </c>
      <c r="D9794" s="2" t="s">
        <v>63</v>
      </c>
      <c r="E9794" s="20" t="s">
        <v>1151</v>
      </c>
      <c r="F9794" s="69" t="s">
        <v>64</v>
      </c>
      <c r="G9794" s="3"/>
      <c r="H9794" s="3"/>
      <c r="I9794" s="10" t="str">
        <f t="shared" si="152"/>
        <v>09462</v>
      </c>
    </row>
    <row r="9795" spans="1:9">
      <c r="A9795" s="66"/>
      <c r="C9795" s="66">
        <v>9462</v>
      </c>
      <c r="D9795" s="2" t="s">
        <v>65</v>
      </c>
      <c r="E9795" s="19" t="s">
        <v>1150</v>
      </c>
      <c r="F9795" s="69" t="s">
        <v>66</v>
      </c>
      <c r="G9795" s="3"/>
      <c r="H9795" s="3"/>
      <c r="I9795" s="10" t="str">
        <f t="shared" si="152"/>
        <v>09462</v>
      </c>
    </row>
    <row r="9796" spans="1:9">
      <c r="A9796" s="66"/>
      <c r="C9796" s="66">
        <v>9462</v>
      </c>
      <c r="D9796" s="2" t="s">
        <v>67</v>
      </c>
      <c r="E9796" s="22" t="s">
        <v>1153</v>
      </c>
      <c r="F9796" s="69" t="s">
        <v>68</v>
      </c>
      <c r="G9796" s="3">
        <v>3</v>
      </c>
      <c r="H9796" s="3">
        <v>107</v>
      </c>
      <c r="I9796" s="10" t="str">
        <f t="shared" si="152"/>
        <v>09462</v>
      </c>
    </row>
    <row r="9797" spans="1:9">
      <c r="A9797" s="66"/>
      <c r="C9797" s="66">
        <v>9462</v>
      </c>
      <c r="D9797" s="2" t="s">
        <v>69</v>
      </c>
      <c r="E9797" s="21" t="s">
        <v>1152</v>
      </c>
      <c r="F9797" s="69" t="s">
        <v>70</v>
      </c>
      <c r="G9797" s="3">
        <v>5</v>
      </c>
      <c r="H9797" s="3">
        <v>575</v>
      </c>
      <c r="I9797" s="10" t="str">
        <f t="shared" si="152"/>
        <v>09462</v>
      </c>
    </row>
    <row r="9798" spans="1:9">
      <c r="A9798" s="66"/>
      <c r="C9798" s="66">
        <v>9462</v>
      </c>
      <c r="E9798" s="71"/>
      <c r="F9798" s="69" t="s">
        <v>71</v>
      </c>
      <c r="G9798" s="3">
        <v>44</v>
      </c>
      <c r="H9798" s="3">
        <v>5944</v>
      </c>
      <c r="I9798" s="10" t="str">
        <f t="shared" si="152"/>
        <v>09462</v>
      </c>
    </row>
    <row r="9799" spans="1:9">
      <c r="A9799" s="65" t="s">
        <v>681</v>
      </c>
      <c r="B9799" s="2" t="s">
        <v>682</v>
      </c>
      <c r="C9799" s="65">
        <v>9463</v>
      </c>
      <c r="D9799" s="2" t="s">
        <v>9</v>
      </c>
      <c r="E9799" s="14" t="s">
        <v>1144</v>
      </c>
      <c r="F9799" s="69" t="s">
        <v>10</v>
      </c>
      <c r="G9799" s="3"/>
      <c r="H9799" s="3"/>
      <c r="I9799" s="10" t="str">
        <f t="shared" si="152"/>
        <v>09463</v>
      </c>
    </row>
    <row r="9800" spans="1:9">
      <c r="A9800" s="66"/>
      <c r="C9800" s="66">
        <v>9463</v>
      </c>
      <c r="D9800" s="2" t="s">
        <v>11</v>
      </c>
      <c r="E9800" s="14" t="s">
        <v>1144</v>
      </c>
      <c r="F9800" s="69" t="s">
        <v>12</v>
      </c>
      <c r="G9800" s="3"/>
      <c r="H9800" s="3"/>
      <c r="I9800" s="10" t="str">
        <f t="shared" si="152"/>
        <v>09463</v>
      </c>
    </row>
    <row r="9801" spans="1:9">
      <c r="A9801" s="66"/>
      <c r="C9801" s="66">
        <v>9463</v>
      </c>
      <c r="D9801" s="2" t="s">
        <v>13</v>
      </c>
      <c r="E9801" s="14" t="s">
        <v>1144</v>
      </c>
      <c r="F9801" s="69" t="s">
        <v>14</v>
      </c>
      <c r="G9801" s="3"/>
      <c r="H9801" s="3"/>
      <c r="I9801" s="10" t="str">
        <f t="shared" ref="I9801:I9864" si="153">IF(A9801="",I9800,A9801)</f>
        <v>09463</v>
      </c>
    </row>
    <row r="9802" spans="1:9">
      <c r="A9802" s="66"/>
      <c r="C9802" s="66">
        <v>9463</v>
      </c>
      <c r="D9802" s="2" t="s">
        <v>15</v>
      </c>
      <c r="E9802" s="15" t="s">
        <v>1145</v>
      </c>
      <c r="F9802" s="69" t="s">
        <v>16</v>
      </c>
      <c r="G9802" s="3"/>
      <c r="H9802" s="3"/>
      <c r="I9802" s="10" t="str">
        <f t="shared" si="153"/>
        <v>09463</v>
      </c>
    </row>
    <row r="9803" spans="1:9">
      <c r="A9803" s="66"/>
      <c r="C9803" s="66">
        <v>9463</v>
      </c>
      <c r="D9803" s="2" t="s">
        <v>17</v>
      </c>
      <c r="E9803" s="14" t="s">
        <v>1144</v>
      </c>
      <c r="F9803" s="69" t="s">
        <v>18</v>
      </c>
      <c r="G9803" s="3"/>
      <c r="H9803" s="3"/>
      <c r="I9803" s="10" t="str">
        <f t="shared" si="153"/>
        <v>09463</v>
      </c>
    </row>
    <row r="9804" spans="1:9">
      <c r="A9804" s="66"/>
      <c r="C9804" s="66">
        <v>9463</v>
      </c>
      <c r="D9804" s="2" t="s">
        <v>19</v>
      </c>
      <c r="E9804" s="14" t="s">
        <v>1144</v>
      </c>
      <c r="F9804" s="69" t="s">
        <v>20</v>
      </c>
      <c r="G9804" s="3"/>
      <c r="H9804" s="3"/>
      <c r="I9804" s="10" t="str">
        <f t="shared" si="153"/>
        <v>09463</v>
      </c>
    </row>
    <row r="9805" spans="1:9">
      <c r="A9805" s="66"/>
      <c r="C9805" s="66">
        <v>9463</v>
      </c>
      <c r="D9805" s="2" t="s">
        <v>21</v>
      </c>
      <c r="E9805" s="4"/>
      <c r="F9805" s="69" t="s">
        <v>22</v>
      </c>
      <c r="G9805" s="3">
        <v>28</v>
      </c>
      <c r="H9805" s="3">
        <v>8699</v>
      </c>
      <c r="I9805" s="10" t="str">
        <f t="shared" si="153"/>
        <v>09463</v>
      </c>
    </row>
    <row r="9806" spans="1:9">
      <c r="A9806" s="66"/>
      <c r="C9806" s="66">
        <v>9463</v>
      </c>
      <c r="D9806" s="2" t="s">
        <v>23</v>
      </c>
      <c r="E9806" s="17" t="s">
        <v>1147</v>
      </c>
      <c r="F9806" s="69" t="s">
        <v>24</v>
      </c>
      <c r="G9806" s="3">
        <v>4</v>
      </c>
      <c r="H9806" s="3">
        <v>274</v>
      </c>
      <c r="I9806" s="10" t="str">
        <f t="shared" si="153"/>
        <v>09463</v>
      </c>
    </row>
    <row r="9807" spans="1:9">
      <c r="A9807" s="66"/>
      <c r="C9807" s="66">
        <v>9463</v>
      </c>
      <c r="D9807" s="2" t="s">
        <v>25</v>
      </c>
      <c r="E9807" s="17" t="s">
        <v>1147</v>
      </c>
      <c r="F9807" s="69" t="s">
        <v>26</v>
      </c>
      <c r="G9807" s="3"/>
      <c r="H9807" s="3"/>
      <c r="I9807" s="10" t="str">
        <f t="shared" si="153"/>
        <v>09463</v>
      </c>
    </row>
    <row r="9808" spans="1:9">
      <c r="A9808" s="66"/>
      <c r="C9808" s="66">
        <v>9463</v>
      </c>
      <c r="D9808" s="2" t="s">
        <v>27</v>
      </c>
      <c r="E9808" s="17" t="s">
        <v>1147</v>
      </c>
      <c r="F9808" s="69" t="s">
        <v>28</v>
      </c>
      <c r="G9808" s="3"/>
      <c r="H9808" s="3"/>
      <c r="I9808" s="10" t="str">
        <f t="shared" si="153"/>
        <v>09463</v>
      </c>
    </row>
    <row r="9809" spans="1:9">
      <c r="A9809" s="66"/>
      <c r="C9809" s="66">
        <v>9463</v>
      </c>
      <c r="D9809" s="2" t="s">
        <v>29</v>
      </c>
      <c r="E9809" s="18" t="s">
        <v>1148</v>
      </c>
      <c r="F9809" s="69" t="s">
        <v>30</v>
      </c>
      <c r="G9809" s="3"/>
      <c r="H9809" s="3"/>
      <c r="I9809" s="10" t="str">
        <f t="shared" si="153"/>
        <v>09463</v>
      </c>
    </row>
    <row r="9810" spans="1:9">
      <c r="A9810" s="66"/>
      <c r="C9810" s="66">
        <v>9463</v>
      </c>
      <c r="D9810" s="2" t="s">
        <v>31</v>
      </c>
      <c r="E9810" s="18" t="s">
        <v>1148</v>
      </c>
      <c r="F9810" s="69" t="s">
        <v>32</v>
      </c>
      <c r="G9810" s="3"/>
      <c r="H9810" s="3"/>
      <c r="I9810" s="10" t="str">
        <f t="shared" si="153"/>
        <v>09463</v>
      </c>
    </row>
    <row r="9811" spans="1:9">
      <c r="A9811" s="66"/>
      <c r="C9811" s="66">
        <v>9463</v>
      </c>
      <c r="D9811" s="2" t="s">
        <v>33</v>
      </c>
      <c r="E9811" s="18" t="s">
        <v>1148</v>
      </c>
      <c r="F9811" s="69" t="s">
        <v>34</v>
      </c>
      <c r="G9811" s="3"/>
      <c r="H9811" s="3"/>
      <c r="I9811" s="10" t="str">
        <f t="shared" si="153"/>
        <v>09463</v>
      </c>
    </row>
    <row r="9812" spans="1:9">
      <c r="A9812" s="66"/>
      <c r="C9812" s="66">
        <v>9463</v>
      </c>
      <c r="D9812" s="2" t="s">
        <v>35</v>
      </c>
      <c r="E9812" s="19" t="s">
        <v>1150</v>
      </c>
      <c r="F9812" s="69" t="s">
        <v>36</v>
      </c>
      <c r="G9812" s="3"/>
      <c r="H9812" s="3"/>
      <c r="I9812" s="10" t="str">
        <f t="shared" si="153"/>
        <v>09463</v>
      </c>
    </row>
    <row r="9813" spans="1:9">
      <c r="A9813" s="66"/>
      <c r="C9813" s="66">
        <v>9463</v>
      </c>
      <c r="D9813" s="2" t="s">
        <v>37</v>
      </c>
      <c r="E9813" s="23" t="s">
        <v>1149</v>
      </c>
      <c r="F9813" s="69" t="s">
        <v>38</v>
      </c>
      <c r="G9813" s="3"/>
      <c r="H9813" s="3"/>
      <c r="I9813" s="10" t="str">
        <f t="shared" si="153"/>
        <v>09463</v>
      </c>
    </row>
    <row r="9814" spans="1:9">
      <c r="A9814" s="66"/>
      <c r="C9814" s="66">
        <v>9463</v>
      </c>
      <c r="D9814" s="2" t="s">
        <v>39</v>
      </c>
      <c r="E9814" s="23" t="s">
        <v>1149</v>
      </c>
      <c r="F9814" s="69" t="s">
        <v>40</v>
      </c>
      <c r="G9814" s="3">
        <v>1</v>
      </c>
      <c r="H9814" s="3"/>
      <c r="I9814" s="10" t="str">
        <f t="shared" si="153"/>
        <v>09463</v>
      </c>
    </row>
    <row r="9815" spans="1:9">
      <c r="A9815" s="66"/>
      <c r="C9815" s="66">
        <v>9463</v>
      </c>
      <c r="D9815" s="2" t="s">
        <v>41</v>
      </c>
      <c r="E9815" s="16" t="s">
        <v>1146</v>
      </c>
      <c r="F9815" s="69" t="s">
        <v>42</v>
      </c>
      <c r="G9815" s="3"/>
      <c r="H9815" s="3"/>
      <c r="I9815" s="10" t="str">
        <f t="shared" si="153"/>
        <v>09463</v>
      </c>
    </row>
    <row r="9816" spans="1:9">
      <c r="A9816" s="66"/>
      <c r="C9816" s="66">
        <v>9463</v>
      </c>
      <c r="D9816" s="2" t="s">
        <v>43</v>
      </c>
      <c r="E9816" s="16" t="s">
        <v>1146</v>
      </c>
      <c r="F9816" s="69" t="s">
        <v>44</v>
      </c>
      <c r="G9816" s="3"/>
      <c r="H9816" s="3"/>
      <c r="I9816" s="10" t="str">
        <f t="shared" si="153"/>
        <v>09463</v>
      </c>
    </row>
    <row r="9817" spans="1:9">
      <c r="A9817" s="66"/>
      <c r="C9817" s="66">
        <v>9463</v>
      </c>
      <c r="D9817" s="2" t="s">
        <v>45</v>
      </c>
      <c r="E9817" s="16" t="s">
        <v>1146</v>
      </c>
      <c r="F9817" s="69" t="s">
        <v>46</v>
      </c>
      <c r="G9817" s="3"/>
      <c r="H9817" s="3"/>
      <c r="I9817" s="10" t="str">
        <f t="shared" si="153"/>
        <v>09463</v>
      </c>
    </row>
    <row r="9818" spans="1:9">
      <c r="A9818" s="66"/>
      <c r="C9818" s="66">
        <v>9463</v>
      </c>
      <c r="D9818" s="2" t="s">
        <v>47</v>
      </c>
      <c r="E9818" s="16" t="s">
        <v>1146</v>
      </c>
      <c r="F9818" s="69" t="s">
        <v>48</v>
      </c>
      <c r="G9818" s="3">
        <v>5</v>
      </c>
      <c r="H9818" s="3">
        <v>729</v>
      </c>
      <c r="I9818" s="10" t="str">
        <f t="shared" si="153"/>
        <v>09463</v>
      </c>
    </row>
    <row r="9819" spans="1:9">
      <c r="A9819" s="66"/>
      <c r="C9819" s="66">
        <v>9463</v>
      </c>
      <c r="D9819" s="2" t="s">
        <v>49</v>
      </c>
      <c r="E9819" s="14" t="s">
        <v>1144</v>
      </c>
      <c r="F9819" s="69" t="s">
        <v>50</v>
      </c>
      <c r="G9819" s="3">
        <v>1</v>
      </c>
      <c r="H9819" s="3"/>
      <c r="I9819" s="10" t="str">
        <f t="shared" si="153"/>
        <v>09463</v>
      </c>
    </row>
    <row r="9820" spans="1:9">
      <c r="A9820" s="66"/>
      <c r="C9820" s="66">
        <v>9463</v>
      </c>
      <c r="D9820" s="2" t="s">
        <v>51</v>
      </c>
      <c r="E9820" s="15" t="s">
        <v>1145</v>
      </c>
      <c r="F9820" s="69" t="s">
        <v>52</v>
      </c>
      <c r="G9820" s="3"/>
      <c r="H9820" s="3"/>
      <c r="I9820" s="10" t="str">
        <f t="shared" si="153"/>
        <v>09463</v>
      </c>
    </row>
    <row r="9821" spans="1:9">
      <c r="A9821" s="66"/>
      <c r="C9821" s="66">
        <v>9463</v>
      </c>
      <c r="D9821" s="2" t="s">
        <v>53</v>
      </c>
      <c r="E9821" s="15" t="s">
        <v>1145</v>
      </c>
      <c r="F9821" s="69" t="s">
        <v>54</v>
      </c>
      <c r="G9821" s="3">
        <v>4</v>
      </c>
      <c r="H9821" s="3"/>
      <c r="I9821" s="10" t="str">
        <f t="shared" si="153"/>
        <v>09463</v>
      </c>
    </row>
    <row r="9822" spans="1:9">
      <c r="A9822" s="66"/>
      <c r="C9822" s="66">
        <v>9463</v>
      </c>
      <c r="D9822" s="2" t="s">
        <v>55</v>
      </c>
      <c r="E9822" s="21" t="s">
        <v>1152</v>
      </c>
      <c r="F9822" s="69" t="s">
        <v>56</v>
      </c>
      <c r="G9822" s="3">
        <v>1</v>
      </c>
      <c r="H9822" s="3"/>
      <c r="I9822" s="10" t="str">
        <f t="shared" si="153"/>
        <v>09463</v>
      </c>
    </row>
    <row r="9823" spans="1:9">
      <c r="A9823" s="66"/>
      <c r="C9823" s="66">
        <v>9463</v>
      </c>
      <c r="D9823" s="2" t="s">
        <v>57</v>
      </c>
      <c r="E9823" s="21" t="s">
        <v>1152</v>
      </c>
      <c r="F9823" s="69" t="s">
        <v>58</v>
      </c>
      <c r="G9823" s="3">
        <v>1</v>
      </c>
      <c r="H9823" s="3"/>
      <c r="I9823" s="10" t="str">
        <f t="shared" si="153"/>
        <v>09463</v>
      </c>
    </row>
    <row r="9824" spans="1:9">
      <c r="A9824" s="66"/>
      <c r="C9824" s="66">
        <v>9463</v>
      </c>
      <c r="D9824" s="2" t="s">
        <v>59</v>
      </c>
      <c r="E9824" s="21" t="s">
        <v>1152</v>
      </c>
      <c r="F9824" s="69" t="s">
        <v>60</v>
      </c>
      <c r="G9824" s="3">
        <v>6</v>
      </c>
      <c r="H9824" s="3">
        <v>3777</v>
      </c>
      <c r="I9824" s="10" t="str">
        <f t="shared" si="153"/>
        <v>09463</v>
      </c>
    </row>
    <row r="9825" spans="1:9">
      <c r="A9825" s="66"/>
      <c r="C9825" s="66">
        <v>9463</v>
      </c>
      <c r="D9825" s="2" t="s">
        <v>61</v>
      </c>
      <c r="E9825" s="20" t="s">
        <v>1151</v>
      </c>
      <c r="F9825" s="69" t="s">
        <v>62</v>
      </c>
      <c r="G9825" s="3"/>
      <c r="H9825" s="3"/>
      <c r="I9825" s="10" t="str">
        <f t="shared" si="153"/>
        <v>09463</v>
      </c>
    </row>
    <row r="9826" spans="1:9">
      <c r="A9826" s="66"/>
      <c r="C9826" s="66">
        <v>9463</v>
      </c>
      <c r="D9826" s="2" t="s">
        <v>63</v>
      </c>
      <c r="E9826" s="20" t="s">
        <v>1151</v>
      </c>
      <c r="F9826" s="69" t="s">
        <v>64</v>
      </c>
      <c r="G9826" s="3"/>
      <c r="H9826" s="3"/>
      <c r="I9826" s="10" t="str">
        <f t="shared" si="153"/>
        <v>09463</v>
      </c>
    </row>
    <row r="9827" spans="1:9">
      <c r="A9827" s="66"/>
      <c r="C9827" s="66">
        <v>9463</v>
      </c>
      <c r="D9827" s="2" t="s">
        <v>65</v>
      </c>
      <c r="E9827" s="19" t="s">
        <v>1150</v>
      </c>
      <c r="F9827" s="69" t="s">
        <v>66</v>
      </c>
      <c r="G9827" s="3">
        <v>3</v>
      </c>
      <c r="H9827" s="3"/>
      <c r="I9827" s="10" t="str">
        <f t="shared" si="153"/>
        <v>09463</v>
      </c>
    </row>
    <row r="9828" spans="1:9">
      <c r="A9828" s="66"/>
      <c r="C9828" s="66">
        <v>9463</v>
      </c>
      <c r="D9828" s="2" t="s">
        <v>67</v>
      </c>
      <c r="E9828" s="22" t="s">
        <v>1153</v>
      </c>
      <c r="F9828" s="69" t="s">
        <v>68</v>
      </c>
      <c r="G9828" s="3">
        <v>2</v>
      </c>
      <c r="H9828" s="3"/>
      <c r="I9828" s="10" t="str">
        <f t="shared" si="153"/>
        <v>09463</v>
      </c>
    </row>
    <row r="9829" spans="1:9">
      <c r="A9829" s="66"/>
      <c r="C9829" s="66">
        <v>9463</v>
      </c>
      <c r="D9829" s="2" t="s">
        <v>69</v>
      </c>
      <c r="E9829" s="21" t="s">
        <v>1152</v>
      </c>
      <c r="F9829" s="69" t="s">
        <v>70</v>
      </c>
      <c r="G9829" s="3"/>
      <c r="H9829" s="3"/>
      <c r="I9829" s="10" t="str">
        <f t="shared" si="153"/>
        <v>09463</v>
      </c>
    </row>
    <row r="9830" spans="1:9">
      <c r="A9830" s="66"/>
      <c r="C9830" s="66">
        <v>9463</v>
      </c>
      <c r="E9830" s="71"/>
      <c r="F9830" s="69" t="s">
        <v>71</v>
      </c>
      <c r="G9830" s="3">
        <v>28</v>
      </c>
      <c r="H9830" s="3">
        <v>8699</v>
      </c>
      <c r="I9830" s="10" t="str">
        <f t="shared" si="153"/>
        <v>09463</v>
      </c>
    </row>
    <row r="9831" spans="1:9">
      <c r="A9831" s="65" t="s">
        <v>683</v>
      </c>
      <c r="B9831" s="2" t="s">
        <v>684</v>
      </c>
      <c r="C9831" s="65">
        <v>9464</v>
      </c>
      <c r="D9831" s="2" t="s">
        <v>9</v>
      </c>
      <c r="E9831" s="14" t="s">
        <v>1144</v>
      </c>
      <c r="F9831" s="69" t="s">
        <v>10</v>
      </c>
      <c r="G9831" s="3"/>
      <c r="H9831" s="3"/>
      <c r="I9831" s="10" t="str">
        <f t="shared" si="153"/>
        <v>09464</v>
      </c>
    </row>
    <row r="9832" spans="1:9">
      <c r="A9832" s="66"/>
      <c r="C9832" s="66">
        <v>9464</v>
      </c>
      <c r="D9832" s="2" t="s">
        <v>11</v>
      </c>
      <c r="E9832" s="14" t="s">
        <v>1144</v>
      </c>
      <c r="F9832" s="69" t="s">
        <v>12</v>
      </c>
      <c r="G9832" s="3"/>
      <c r="H9832" s="3"/>
      <c r="I9832" s="10" t="str">
        <f t="shared" si="153"/>
        <v>09464</v>
      </c>
    </row>
    <row r="9833" spans="1:9">
      <c r="A9833" s="66"/>
      <c r="C9833" s="66">
        <v>9464</v>
      </c>
      <c r="D9833" s="2" t="s">
        <v>13</v>
      </c>
      <c r="E9833" s="14" t="s">
        <v>1144</v>
      </c>
      <c r="F9833" s="69" t="s">
        <v>14</v>
      </c>
      <c r="G9833" s="3"/>
      <c r="H9833" s="3"/>
      <c r="I9833" s="10" t="str">
        <f t="shared" si="153"/>
        <v>09464</v>
      </c>
    </row>
    <row r="9834" spans="1:9">
      <c r="A9834" s="66"/>
      <c r="C9834" s="66">
        <v>9464</v>
      </c>
      <c r="D9834" s="2" t="s">
        <v>15</v>
      </c>
      <c r="E9834" s="15" t="s">
        <v>1145</v>
      </c>
      <c r="F9834" s="69" t="s">
        <v>16</v>
      </c>
      <c r="G9834" s="3"/>
      <c r="H9834" s="3"/>
      <c r="I9834" s="10" t="str">
        <f t="shared" si="153"/>
        <v>09464</v>
      </c>
    </row>
    <row r="9835" spans="1:9">
      <c r="A9835" s="66"/>
      <c r="C9835" s="66">
        <v>9464</v>
      </c>
      <c r="D9835" s="2" t="s">
        <v>17</v>
      </c>
      <c r="E9835" s="14" t="s">
        <v>1144</v>
      </c>
      <c r="F9835" s="69" t="s">
        <v>18</v>
      </c>
      <c r="G9835" s="3"/>
      <c r="H9835" s="3"/>
      <c r="I9835" s="10" t="str">
        <f t="shared" si="153"/>
        <v>09464</v>
      </c>
    </row>
    <row r="9836" spans="1:9">
      <c r="A9836" s="66"/>
      <c r="C9836" s="66">
        <v>9464</v>
      </c>
      <c r="D9836" s="2" t="s">
        <v>19</v>
      </c>
      <c r="E9836" s="14" t="s">
        <v>1144</v>
      </c>
      <c r="F9836" s="69" t="s">
        <v>20</v>
      </c>
      <c r="G9836" s="3"/>
      <c r="H9836" s="3"/>
      <c r="I9836" s="10" t="str">
        <f t="shared" si="153"/>
        <v>09464</v>
      </c>
    </row>
    <row r="9837" spans="1:9">
      <c r="A9837" s="66"/>
      <c r="C9837" s="66">
        <v>9464</v>
      </c>
      <c r="D9837" s="2" t="s">
        <v>21</v>
      </c>
      <c r="E9837" s="4"/>
      <c r="F9837" s="69" t="s">
        <v>22</v>
      </c>
      <c r="G9837" s="3">
        <v>31</v>
      </c>
      <c r="H9837" s="3">
        <v>3685</v>
      </c>
      <c r="I9837" s="10" t="str">
        <f t="shared" si="153"/>
        <v>09464</v>
      </c>
    </row>
    <row r="9838" spans="1:9">
      <c r="A9838" s="66"/>
      <c r="C9838" s="66">
        <v>9464</v>
      </c>
      <c r="D9838" s="2" t="s">
        <v>23</v>
      </c>
      <c r="E9838" s="17" t="s">
        <v>1147</v>
      </c>
      <c r="F9838" s="69" t="s">
        <v>24</v>
      </c>
      <c r="G9838" s="3">
        <v>6</v>
      </c>
      <c r="H9838" s="3">
        <v>548</v>
      </c>
      <c r="I9838" s="10" t="str">
        <f t="shared" si="153"/>
        <v>09464</v>
      </c>
    </row>
    <row r="9839" spans="1:9">
      <c r="A9839" s="66"/>
      <c r="C9839" s="66">
        <v>9464</v>
      </c>
      <c r="D9839" s="2" t="s">
        <v>25</v>
      </c>
      <c r="E9839" s="17" t="s">
        <v>1147</v>
      </c>
      <c r="F9839" s="69" t="s">
        <v>26</v>
      </c>
      <c r="G9839" s="3">
        <v>2</v>
      </c>
      <c r="H9839" s="3"/>
      <c r="I9839" s="10" t="str">
        <f t="shared" si="153"/>
        <v>09464</v>
      </c>
    </row>
    <row r="9840" spans="1:9">
      <c r="A9840" s="66"/>
      <c r="C9840" s="66">
        <v>9464</v>
      </c>
      <c r="D9840" s="2" t="s">
        <v>27</v>
      </c>
      <c r="E9840" s="17" t="s">
        <v>1147</v>
      </c>
      <c r="F9840" s="69" t="s">
        <v>28</v>
      </c>
      <c r="G9840" s="3"/>
      <c r="H9840" s="3"/>
      <c r="I9840" s="10" t="str">
        <f t="shared" si="153"/>
        <v>09464</v>
      </c>
    </row>
    <row r="9841" spans="1:9">
      <c r="A9841" s="66"/>
      <c r="C9841" s="66">
        <v>9464</v>
      </c>
      <c r="D9841" s="2" t="s">
        <v>29</v>
      </c>
      <c r="E9841" s="18" t="s">
        <v>1148</v>
      </c>
      <c r="F9841" s="69" t="s">
        <v>30</v>
      </c>
      <c r="G9841" s="3">
        <v>8</v>
      </c>
      <c r="H9841" s="3">
        <v>729</v>
      </c>
      <c r="I9841" s="10" t="str">
        <f t="shared" si="153"/>
        <v>09464</v>
      </c>
    </row>
    <row r="9842" spans="1:9">
      <c r="A9842" s="66"/>
      <c r="C9842" s="66">
        <v>9464</v>
      </c>
      <c r="D9842" s="2" t="s">
        <v>31</v>
      </c>
      <c r="E9842" s="18" t="s">
        <v>1148</v>
      </c>
      <c r="F9842" s="69" t="s">
        <v>32</v>
      </c>
      <c r="G9842" s="3">
        <v>1</v>
      </c>
      <c r="H9842" s="3"/>
      <c r="I9842" s="10" t="str">
        <f t="shared" si="153"/>
        <v>09464</v>
      </c>
    </row>
    <row r="9843" spans="1:9">
      <c r="A9843" s="66"/>
      <c r="C9843" s="66">
        <v>9464</v>
      </c>
      <c r="D9843" s="2" t="s">
        <v>33</v>
      </c>
      <c r="E9843" s="18" t="s">
        <v>1148</v>
      </c>
      <c r="F9843" s="69" t="s">
        <v>34</v>
      </c>
      <c r="G9843" s="3"/>
      <c r="H9843" s="3"/>
      <c r="I9843" s="10" t="str">
        <f t="shared" si="153"/>
        <v>09464</v>
      </c>
    </row>
    <row r="9844" spans="1:9">
      <c r="A9844" s="66"/>
      <c r="C9844" s="66">
        <v>9464</v>
      </c>
      <c r="D9844" s="2" t="s">
        <v>35</v>
      </c>
      <c r="E9844" s="19" t="s">
        <v>1150</v>
      </c>
      <c r="F9844" s="69" t="s">
        <v>36</v>
      </c>
      <c r="G9844" s="3"/>
      <c r="H9844" s="3"/>
      <c r="I9844" s="10" t="str">
        <f t="shared" si="153"/>
        <v>09464</v>
      </c>
    </row>
    <row r="9845" spans="1:9">
      <c r="A9845" s="66"/>
      <c r="C9845" s="66">
        <v>9464</v>
      </c>
      <c r="D9845" s="2" t="s">
        <v>37</v>
      </c>
      <c r="E9845" s="23" t="s">
        <v>1149</v>
      </c>
      <c r="F9845" s="69" t="s">
        <v>38</v>
      </c>
      <c r="G9845" s="3">
        <v>1</v>
      </c>
      <c r="H9845" s="3"/>
      <c r="I9845" s="10" t="str">
        <f t="shared" si="153"/>
        <v>09464</v>
      </c>
    </row>
    <row r="9846" spans="1:9">
      <c r="A9846" s="66"/>
      <c r="C9846" s="66">
        <v>9464</v>
      </c>
      <c r="D9846" s="2" t="s">
        <v>39</v>
      </c>
      <c r="E9846" s="23" t="s">
        <v>1149</v>
      </c>
      <c r="F9846" s="69" t="s">
        <v>40</v>
      </c>
      <c r="G9846" s="3"/>
      <c r="H9846" s="3"/>
      <c r="I9846" s="10" t="str">
        <f t="shared" si="153"/>
        <v>09464</v>
      </c>
    </row>
    <row r="9847" spans="1:9">
      <c r="A9847" s="66"/>
      <c r="C9847" s="66">
        <v>9464</v>
      </c>
      <c r="D9847" s="2" t="s">
        <v>41</v>
      </c>
      <c r="E9847" s="16" t="s">
        <v>1146</v>
      </c>
      <c r="F9847" s="69" t="s">
        <v>42</v>
      </c>
      <c r="G9847" s="3"/>
      <c r="H9847" s="3"/>
      <c r="I9847" s="10" t="str">
        <f t="shared" si="153"/>
        <v>09464</v>
      </c>
    </row>
    <row r="9848" spans="1:9">
      <c r="A9848" s="66"/>
      <c r="C9848" s="66">
        <v>9464</v>
      </c>
      <c r="D9848" s="2" t="s">
        <v>43</v>
      </c>
      <c r="E9848" s="16" t="s">
        <v>1146</v>
      </c>
      <c r="F9848" s="69" t="s">
        <v>44</v>
      </c>
      <c r="G9848" s="3">
        <v>1</v>
      </c>
      <c r="H9848" s="3"/>
      <c r="I9848" s="10" t="str">
        <f t="shared" si="153"/>
        <v>09464</v>
      </c>
    </row>
    <row r="9849" spans="1:9">
      <c r="A9849" s="66"/>
      <c r="C9849" s="66">
        <v>9464</v>
      </c>
      <c r="D9849" s="2" t="s">
        <v>45</v>
      </c>
      <c r="E9849" s="16" t="s">
        <v>1146</v>
      </c>
      <c r="F9849" s="69" t="s">
        <v>46</v>
      </c>
      <c r="G9849" s="3"/>
      <c r="H9849" s="3"/>
      <c r="I9849" s="10" t="str">
        <f t="shared" si="153"/>
        <v>09464</v>
      </c>
    </row>
    <row r="9850" spans="1:9">
      <c r="A9850" s="66"/>
      <c r="C9850" s="66">
        <v>9464</v>
      </c>
      <c r="D9850" s="2" t="s">
        <v>47</v>
      </c>
      <c r="E9850" s="16" t="s">
        <v>1146</v>
      </c>
      <c r="F9850" s="69" t="s">
        <v>48</v>
      </c>
      <c r="G9850" s="3">
        <v>2</v>
      </c>
      <c r="H9850" s="3"/>
      <c r="I9850" s="10" t="str">
        <f t="shared" si="153"/>
        <v>09464</v>
      </c>
    </row>
    <row r="9851" spans="1:9">
      <c r="A9851" s="66"/>
      <c r="C9851" s="66">
        <v>9464</v>
      </c>
      <c r="D9851" s="2" t="s">
        <v>49</v>
      </c>
      <c r="E9851" s="14" t="s">
        <v>1144</v>
      </c>
      <c r="F9851" s="69" t="s">
        <v>50</v>
      </c>
      <c r="G9851" s="3"/>
      <c r="H9851" s="3"/>
      <c r="I9851" s="10" t="str">
        <f t="shared" si="153"/>
        <v>09464</v>
      </c>
    </row>
    <row r="9852" spans="1:9">
      <c r="A9852" s="66"/>
      <c r="C9852" s="66">
        <v>9464</v>
      </c>
      <c r="D9852" s="2" t="s">
        <v>51</v>
      </c>
      <c r="E9852" s="15" t="s">
        <v>1145</v>
      </c>
      <c r="F9852" s="69" t="s">
        <v>52</v>
      </c>
      <c r="G9852" s="3">
        <v>1</v>
      </c>
      <c r="H9852" s="3"/>
      <c r="I9852" s="10" t="str">
        <f t="shared" si="153"/>
        <v>09464</v>
      </c>
    </row>
    <row r="9853" spans="1:9">
      <c r="A9853" s="66"/>
      <c r="C9853" s="66">
        <v>9464</v>
      </c>
      <c r="D9853" s="2" t="s">
        <v>53</v>
      </c>
      <c r="E9853" s="15" t="s">
        <v>1145</v>
      </c>
      <c r="F9853" s="69" t="s">
        <v>54</v>
      </c>
      <c r="G9853" s="3">
        <v>1</v>
      </c>
      <c r="H9853" s="3"/>
      <c r="I9853" s="10" t="str">
        <f t="shared" si="153"/>
        <v>09464</v>
      </c>
    </row>
    <row r="9854" spans="1:9">
      <c r="A9854" s="66"/>
      <c r="C9854" s="66">
        <v>9464</v>
      </c>
      <c r="D9854" s="2" t="s">
        <v>55</v>
      </c>
      <c r="E9854" s="21" t="s">
        <v>1152</v>
      </c>
      <c r="F9854" s="69" t="s">
        <v>56</v>
      </c>
      <c r="G9854" s="3"/>
      <c r="H9854" s="3"/>
      <c r="I9854" s="10" t="str">
        <f t="shared" si="153"/>
        <v>09464</v>
      </c>
    </row>
    <row r="9855" spans="1:9">
      <c r="A9855" s="66"/>
      <c r="C9855" s="66">
        <v>9464</v>
      </c>
      <c r="D9855" s="2" t="s">
        <v>57</v>
      </c>
      <c r="E9855" s="21" t="s">
        <v>1152</v>
      </c>
      <c r="F9855" s="69" t="s">
        <v>58</v>
      </c>
      <c r="G9855" s="3">
        <v>2</v>
      </c>
      <c r="H9855" s="3"/>
      <c r="I9855" s="10" t="str">
        <f t="shared" si="153"/>
        <v>09464</v>
      </c>
    </row>
    <row r="9856" spans="1:9">
      <c r="A9856" s="66"/>
      <c r="C9856" s="66">
        <v>9464</v>
      </c>
      <c r="D9856" s="2" t="s">
        <v>59</v>
      </c>
      <c r="E9856" s="21" t="s">
        <v>1152</v>
      </c>
      <c r="F9856" s="69" t="s">
        <v>60</v>
      </c>
      <c r="G9856" s="3">
        <v>4</v>
      </c>
      <c r="H9856" s="3">
        <v>1251</v>
      </c>
      <c r="I9856" s="10" t="str">
        <f t="shared" si="153"/>
        <v>09464</v>
      </c>
    </row>
    <row r="9857" spans="1:9">
      <c r="A9857" s="66"/>
      <c r="C9857" s="66">
        <v>9464</v>
      </c>
      <c r="D9857" s="2" t="s">
        <v>61</v>
      </c>
      <c r="E9857" s="20" t="s">
        <v>1151</v>
      </c>
      <c r="F9857" s="69" t="s">
        <v>62</v>
      </c>
      <c r="G9857" s="3">
        <v>1</v>
      </c>
      <c r="H9857" s="3"/>
      <c r="I9857" s="10" t="str">
        <f t="shared" si="153"/>
        <v>09464</v>
      </c>
    </row>
    <row r="9858" spans="1:9">
      <c r="A9858" s="66"/>
      <c r="C9858" s="66">
        <v>9464</v>
      </c>
      <c r="D9858" s="2" t="s">
        <v>63</v>
      </c>
      <c r="E9858" s="20" t="s">
        <v>1151</v>
      </c>
      <c r="F9858" s="69" t="s">
        <v>64</v>
      </c>
      <c r="G9858" s="3"/>
      <c r="H9858" s="3"/>
      <c r="I9858" s="10" t="str">
        <f t="shared" si="153"/>
        <v>09464</v>
      </c>
    </row>
    <row r="9859" spans="1:9">
      <c r="A9859" s="66"/>
      <c r="C9859" s="66">
        <v>9464</v>
      </c>
      <c r="D9859" s="2" t="s">
        <v>65</v>
      </c>
      <c r="E9859" s="19" t="s">
        <v>1150</v>
      </c>
      <c r="F9859" s="69" t="s">
        <v>66</v>
      </c>
      <c r="G9859" s="3"/>
      <c r="H9859" s="3"/>
      <c r="I9859" s="10" t="str">
        <f t="shared" si="153"/>
        <v>09464</v>
      </c>
    </row>
    <row r="9860" spans="1:9">
      <c r="A9860" s="66"/>
      <c r="C9860" s="66">
        <v>9464</v>
      </c>
      <c r="D9860" s="2" t="s">
        <v>67</v>
      </c>
      <c r="E9860" s="22" t="s">
        <v>1153</v>
      </c>
      <c r="F9860" s="69" t="s">
        <v>68</v>
      </c>
      <c r="G9860" s="3">
        <v>1</v>
      </c>
      <c r="H9860" s="3"/>
      <c r="I9860" s="10" t="str">
        <f t="shared" si="153"/>
        <v>09464</v>
      </c>
    </row>
    <row r="9861" spans="1:9">
      <c r="A9861" s="66"/>
      <c r="C9861" s="66">
        <v>9464</v>
      </c>
      <c r="D9861" s="2" t="s">
        <v>69</v>
      </c>
      <c r="E9861" s="21" t="s">
        <v>1152</v>
      </c>
      <c r="F9861" s="69" t="s">
        <v>70</v>
      </c>
      <c r="G9861" s="3"/>
      <c r="H9861" s="3"/>
      <c r="I9861" s="10" t="str">
        <f t="shared" si="153"/>
        <v>09464</v>
      </c>
    </row>
    <row r="9862" spans="1:9">
      <c r="A9862" s="66"/>
      <c r="C9862" s="66">
        <v>9464</v>
      </c>
      <c r="E9862" s="71"/>
      <c r="F9862" s="69" t="s">
        <v>71</v>
      </c>
      <c r="G9862" s="3">
        <v>31</v>
      </c>
      <c r="H9862" s="3">
        <v>3685</v>
      </c>
      <c r="I9862" s="10" t="str">
        <f t="shared" si="153"/>
        <v>09464</v>
      </c>
    </row>
    <row r="9863" spans="1:9">
      <c r="A9863" s="65" t="s">
        <v>685</v>
      </c>
      <c r="B9863" s="2" t="s">
        <v>686</v>
      </c>
      <c r="C9863" s="65">
        <v>9471</v>
      </c>
      <c r="D9863" s="2" t="s">
        <v>9</v>
      </c>
      <c r="E9863" s="14" t="s">
        <v>1144</v>
      </c>
      <c r="F9863" s="69" t="s">
        <v>10</v>
      </c>
      <c r="G9863" s="3">
        <v>4</v>
      </c>
      <c r="H9863" s="3">
        <v>82</v>
      </c>
      <c r="I9863" s="10" t="str">
        <f t="shared" si="153"/>
        <v>09471</v>
      </c>
    </row>
    <row r="9864" spans="1:9">
      <c r="A9864" s="66"/>
      <c r="C9864" s="66">
        <v>9471</v>
      </c>
      <c r="D9864" s="2" t="s">
        <v>11</v>
      </c>
      <c r="E9864" s="14" t="s">
        <v>1144</v>
      </c>
      <c r="F9864" s="69" t="s">
        <v>12</v>
      </c>
      <c r="G9864" s="3"/>
      <c r="H9864" s="3"/>
      <c r="I9864" s="10" t="str">
        <f t="shared" si="153"/>
        <v>09471</v>
      </c>
    </row>
    <row r="9865" spans="1:9">
      <c r="A9865" s="66"/>
      <c r="C9865" s="66">
        <v>9471</v>
      </c>
      <c r="D9865" s="2" t="s">
        <v>13</v>
      </c>
      <c r="E9865" s="14" t="s">
        <v>1144</v>
      </c>
      <c r="F9865" s="69" t="s">
        <v>14</v>
      </c>
      <c r="G9865" s="3"/>
      <c r="H9865" s="3"/>
      <c r="I9865" s="10" t="str">
        <f t="shared" ref="I9865:I9928" si="154">IF(A9865="",I9864,A9865)</f>
        <v>09471</v>
      </c>
    </row>
    <row r="9866" spans="1:9">
      <c r="A9866" s="66"/>
      <c r="C9866" s="66">
        <v>9471</v>
      </c>
      <c r="D9866" s="2" t="s">
        <v>15</v>
      </c>
      <c r="E9866" s="15" t="s">
        <v>1145</v>
      </c>
      <c r="F9866" s="69" t="s">
        <v>16</v>
      </c>
      <c r="G9866" s="3"/>
      <c r="H9866" s="3"/>
      <c r="I9866" s="10" t="str">
        <f t="shared" si="154"/>
        <v>09471</v>
      </c>
    </row>
    <row r="9867" spans="1:9">
      <c r="A9867" s="66"/>
      <c r="C9867" s="66">
        <v>9471</v>
      </c>
      <c r="D9867" s="2" t="s">
        <v>17</v>
      </c>
      <c r="E9867" s="14" t="s">
        <v>1144</v>
      </c>
      <c r="F9867" s="69" t="s">
        <v>18</v>
      </c>
      <c r="G9867" s="3">
        <v>4</v>
      </c>
      <c r="H9867" s="3">
        <v>82</v>
      </c>
      <c r="I9867" s="10" t="str">
        <f t="shared" si="154"/>
        <v>09471</v>
      </c>
    </row>
    <row r="9868" spans="1:9">
      <c r="A9868" s="66"/>
      <c r="C9868" s="66">
        <v>9471</v>
      </c>
      <c r="D9868" s="2" t="s">
        <v>19</v>
      </c>
      <c r="E9868" s="14" t="s">
        <v>1144</v>
      </c>
      <c r="F9868" s="69" t="s">
        <v>20</v>
      </c>
      <c r="G9868" s="3"/>
      <c r="H9868" s="3"/>
      <c r="I9868" s="10" t="str">
        <f t="shared" si="154"/>
        <v>09471</v>
      </c>
    </row>
    <row r="9869" spans="1:9">
      <c r="A9869" s="66"/>
      <c r="C9869" s="66">
        <v>9471</v>
      </c>
      <c r="D9869" s="2" t="s">
        <v>21</v>
      </c>
      <c r="E9869" s="4"/>
      <c r="F9869" s="69" t="s">
        <v>22</v>
      </c>
      <c r="G9869" s="3">
        <v>76</v>
      </c>
      <c r="H9869" s="3">
        <v>11406</v>
      </c>
      <c r="I9869" s="10" t="str">
        <f t="shared" si="154"/>
        <v>09471</v>
      </c>
    </row>
    <row r="9870" spans="1:9">
      <c r="A9870" s="66"/>
      <c r="C9870" s="66">
        <v>9471</v>
      </c>
      <c r="D9870" s="2" t="s">
        <v>23</v>
      </c>
      <c r="E9870" s="17" t="s">
        <v>1147</v>
      </c>
      <c r="F9870" s="69" t="s">
        <v>24</v>
      </c>
      <c r="G9870" s="3">
        <v>13</v>
      </c>
      <c r="H9870" s="3">
        <v>1263</v>
      </c>
      <c r="I9870" s="10" t="str">
        <f t="shared" si="154"/>
        <v>09471</v>
      </c>
    </row>
    <row r="9871" spans="1:9">
      <c r="A9871" s="66"/>
      <c r="C9871" s="66">
        <v>9471</v>
      </c>
      <c r="D9871" s="2" t="s">
        <v>25</v>
      </c>
      <c r="E9871" s="17" t="s">
        <v>1147</v>
      </c>
      <c r="F9871" s="69" t="s">
        <v>26</v>
      </c>
      <c r="G9871" s="3">
        <v>4</v>
      </c>
      <c r="H9871" s="3">
        <v>139</v>
      </c>
      <c r="I9871" s="10" t="str">
        <f t="shared" si="154"/>
        <v>09471</v>
      </c>
    </row>
    <row r="9872" spans="1:9">
      <c r="A9872" s="66"/>
      <c r="C9872" s="66">
        <v>9471</v>
      </c>
      <c r="D9872" s="2" t="s">
        <v>27</v>
      </c>
      <c r="E9872" s="17" t="s">
        <v>1147</v>
      </c>
      <c r="F9872" s="69" t="s">
        <v>28</v>
      </c>
      <c r="G9872" s="3"/>
      <c r="H9872" s="3"/>
      <c r="I9872" s="10" t="str">
        <f t="shared" si="154"/>
        <v>09471</v>
      </c>
    </row>
    <row r="9873" spans="1:9">
      <c r="A9873" s="66"/>
      <c r="C9873" s="66">
        <v>9471</v>
      </c>
      <c r="D9873" s="2" t="s">
        <v>29</v>
      </c>
      <c r="E9873" s="18" t="s">
        <v>1148</v>
      </c>
      <c r="F9873" s="69" t="s">
        <v>30</v>
      </c>
      <c r="G9873" s="3">
        <v>4</v>
      </c>
      <c r="H9873" s="3">
        <v>787</v>
      </c>
      <c r="I9873" s="10" t="str">
        <f t="shared" si="154"/>
        <v>09471</v>
      </c>
    </row>
    <row r="9874" spans="1:9">
      <c r="A9874" s="66"/>
      <c r="C9874" s="66">
        <v>9471</v>
      </c>
      <c r="D9874" s="2" t="s">
        <v>31</v>
      </c>
      <c r="E9874" s="18" t="s">
        <v>1148</v>
      </c>
      <c r="F9874" s="69" t="s">
        <v>32</v>
      </c>
      <c r="G9874" s="3"/>
      <c r="H9874" s="3"/>
      <c r="I9874" s="10" t="str">
        <f t="shared" si="154"/>
        <v>09471</v>
      </c>
    </row>
    <row r="9875" spans="1:9">
      <c r="A9875" s="66"/>
      <c r="C9875" s="66">
        <v>9471</v>
      </c>
      <c r="D9875" s="2" t="s">
        <v>33</v>
      </c>
      <c r="E9875" s="18" t="s">
        <v>1148</v>
      </c>
      <c r="F9875" s="69" t="s">
        <v>34</v>
      </c>
      <c r="G9875" s="3">
        <v>1</v>
      </c>
      <c r="H9875" s="3"/>
      <c r="I9875" s="10" t="str">
        <f t="shared" si="154"/>
        <v>09471</v>
      </c>
    </row>
    <row r="9876" spans="1:9">
      <c r="A9876" s="66"/>
      <c r="C9876" s="66">
        <v>9471</v>
      </c>
      <c r="D9876" s="2" t="s">
        <v>35</v>
      </c>
      <c r="E9876" s="19" t="s">
        <v>1150</v>
      </c>
      <c r="F9876" s="69" t="s">
        <v>36</v>
      </c>
      <c r="G9876" s="3">
        <v>3</v>
      </c>
      <c r="H9876" s="3">
        <v>105</v>
      </c>
      <c r="I9876" s="10" t="str">
        <f t="shared" si="154"/>
        <v>09471</v>
      </c>
    </row>
    <row r="9877" spans="1:9">
      <c r="A9877" s="66"/>
      <c r="C9877" s="66">
        <v>9471</v>
      </c>
      <c r="D9877" s="2" t="s">
        <v>37</v>
      </c>
      <c r="E9877" s="23" t="s">
        <v>1149</v>
      </c>
      <c r="F9877" s="69" t="s">
        <v>38</v>
      </c>
      <c r="G9877" s="3">
        <v>1</v>
      </c>
      <c r="H9877" s="3"/>
      <c r="I9877" s="10" t="str">
        <f t="shared" si="154"/>
        <v>09471</v>
      </c>
    </row>
    <row r="9878" spans="1:9">
      <c r="A9878" s="66"/>
      <c r="C9878" s="66">
        <v>9471</v>
      </c>
      <c r="D9878" s="2" t="s">
        <v>39</v>
      </c>
      <c r="E9878" s="23" t="s">
        <v>1149</v>
      </c>
      <c r="F9878" s="69" t="s">
        <v>40</v>
      </c>
      <c r="G9878" s="3">
        <v>2</v>
      </c>
      <c r="H9878" s="3"/>
      <c r="I9878" s="10" t="str">
        <f t="shared" si="154"/>
        <v>09471</v>
      </c>
    </row>
    <row r="9879" spans="1:9">
      <c r="A9879" s="66"/>
      <c r="C9879" s="66">
        <v>9471</v>
      </c>
      <c r="D9879" s="2" t="s">
        <v>41</v>
      </c>
      <c r="E9879" s="16" t="s">
        <v>1146</v>
      </c>
      <c r="F9879" s="69" t="s">
        <v>42</v>
      </c>
      <c r="G9879" s="3"/>
      <c r="H9879" s="3"/>
      <c r="I9879" s="10" t="str">
        <f t="shared" si="154"/>
        <v>09471</v>
      </c>
    </row>
    <row r="9880" spans="1:9">
      <c r="A9880" s="66"/>
      <c r="C9880" s="66">
        <v>9471</v>
      </c>
      <c r="D9880" s="2" t="s">
        <v>43</v>
      </c>
      <c r="E9880" s="16" t="s">
        <v>1146</v>
      </c>
      <c r="F9880" s="69" t="s">
        <v>44</v>
      </c>
      <c r="G9880" s="3">
        <v>1</v>
      </c>
      <c r="H9880" s="3"/>
      <c r="I9880" s="10" t="str">
        <f t="shared" si="154"/>
        <v>09471</v>
      </c>
    </row>
    <row r="9881" spans="1:9">
      <c r="A9881" s="66"/>
      <c r="C9881" s="66">
        <v>9471</v>
      </c>
      <c r="D9881" s="2" t="s">
        <v>45</v>
      </c>
      <c r="E9881" s="16" t="s">
        <v>1146</v>
      </c>
      <c r="F9881" s="69" t="s">
        <v>46</v>
      </c>
      <c r="G9881" s="3">
        <v>2</v>
      </c>
      <c r="H9881" s="3"/>
      <c r="I9881" s="10" t="str">
        <f t="shared" si="154"/>
        <v>09471</v>
      </c>
    </row>
    <row r="9882" spans="1:9">
      <c r="A9882" s="66"/>
      <c r="C9882" s="66">
        <v>9471</v>
      </c>
      <c r="D9882" s="2" t="s">
        <v>47</v>
      </c>
      <c r="E9882" s="16" t="s">
        <v>1146</v>
      </c>
      <c r="F9882" s="69" t="s">
        <v>48</v>
      </c>
      <c r="G9882" s="3">
        <v>5</v>
      </c>
      <c r="H9882" s="3">
        <v>1601</v>
      </c>
      <c r="I9882" s="10" t="str">
        <f t="shared" si="154"/>
        <v>09471</v>
      </c>
    </row>
    <row r="9883" spans="1:9">
      <c r="A9883" s="66"/>
      <c r="C9883" s="66">
        <v>9471</v>
      </c>
      <c r="D9883" s="2" t="s">
        <v>49</v>
      </c>
      <c r="E9883" s="14" t="s">
        <v>1144</v>
      </c>
      <c r="F9883" s="69" t="s">
        <v>50</v>
      </c>
      <c r="G9883" s="3">
        <v>8</v>
      </c>
      <c r="H9883" s="3">
        <v>542</v>
      </c>
      <c r="I9883" s="10" t="str">
        <f t="shared" si="154"/>
        <v>09471</v>
      </c>
    </row>
    <row r="9884" spans="1:9">
      <c r="A9884" s="66"/>
      <c r="C9884" s="66">
        <v>9471</v>
      </c>
      <c r="D9884" s="2" t="s">
        <v>51</v>
      </c>
      <c r="E9884" s="15" t="s">
        <v>1145</v>
      </c>
      <c r="F9884" s="69" t="s">
        <v>52</v>
      </c>
      <c r="G9884" s="3">
        <v>1</v>
      </c>
      <c r="H9884" s="3"/>
      <c r="I9884" s="10" t="str">
        <f t="shared" si="154"/>
        <v>09471</v>
      </c>
    </row>
    <row r="9885" spans="1:9">
      <c r="A9885" s="66"/>
      <c r="C9885" s="66">
        <v>9471</v>
      </c>
      <c r="D9885" s="2" t="s">
        <v>53</v>
      </c>
      <c r="E9885" s="15" t="s">
        <v>1145</v>
      </c>
      <c r="F9885" s="69" t="s">
        <v>54</v>
      </c>
      <c r="G9885" s="3">
        <v>8</v>
      </c>
      <c r="H9885" s="3">
        <v>454</v>
      </c>
      <c r="I9885" s="10" t="str">
        <f t="shared" si="154"/>
        <v>09471</v>
      </c>
    </row>
    <row r="9886" spans="1:9">
      <c r="A9886" s="66"/>
      <c r="C9886" s="66">
        <v>9471</v>
      </c>
      <c r="D9886" s="2" t="s">
        <v>55</v>
      </c>
      <c r="E9886" s="21" t="s">
        <v>1152</v>
      </c>
      <c r="F9886" s="69" t="s">
        <v>56</v>
      </c>
      <c r="G9886" s="3">
        <v>1</v>
      </c>
      <c r="H9886" s="3"/>
      <c r="I9886" s="10" t="str">
        <f t="shared" si="154"/>
        <v>09471</v>
      </c>
    </row>
    <row r="9887" spans="1:9">
      <c r="A9887" s="66"/>
      <c r="C9887" s="66">
        <v>9471</v>
      </c>
      <c r="D9887" s="2" t="s">
        <v>57</v>
      </c>
      <c r="E9887" s="21" t="s">
        <v>1152</v>
      </c>
      <c r="F9887" s="69" t="s">
        <v>58</v>
      </c>
      <c r="G9887" s="3">
        <v>5</v>
      </c>
      <c r="H9887" s="3">
        <v>588</v>
      </c>
      <c r="I9887" s="10" t="str">
        <f t="shared" si="154"/>
        <v>09471</v>
      </c>
    </row>
    <row r="9888" spans="1:9">
      <c r="A9888" s="66"/>
      <c r="C9888" s="66">
        <v>9471</v>
      </c>
      <c r="D9888" s="2" t="s">
        <v>59</v>
      </c>
      <c r="E9888" s="21" t="s">
        <v>1152</v>
      </c>
      <c r="F9888" s="69" t="s">
        <v>60</v>
      </c>
      <c r="G9888" s="3">
        <v>8</v>
      </c>
      <c r="H9888" s="3">
        <v>2574</v>
      </c>
      <c r="I9888" s="10" t="str">
        <f t="shared" si="154"/>
        <v>09471</v>
      </c>
    </row>
    <row r="9889" spans="1:9">
      <c r="A9889" s="66"/>
      <c r="C9889" s="66">
        <v>9471</v>
      </c>
      <c r="D9889" s="2" t="s">
        <v>61</v>
      </c>
      <c r="E9889" s="20" t="s">
        <v>1151</v>
      </c>
      <c r="F9889" s="69" t="s">
        <v>62</v>
      </c>
      <c r="G9889" s="3">
        <v>3</v>
      </c>
      <c r="H9889" s="3"/>
      <c r="I9889" s="10" t="str">
        <f t="shared" si="154"/>
        <v>09471</v>
      </c>
    </row>
    <row r="9890" spans="1:9">
      <c r="A9890" s="66"/>
      <c r="C9890" s="66">
        <v>9471</v>
      </c>
      <c r="D9890" s="2" t="s">
        <v>63</v>
      </c>
      <c r="E9890" s="20" t="s">
        <v>1151</v>
      </c>
      <c r="F9890" s="69" t="s">
        <v>64</v>
      </c>
      <c r="G9890" s="3"/>
      <c r="H9890" s="3"/>
      <c r="I9890" s="10" t="str">
        <f t="shared" si="154"/>
        <v>09471</v>
      </c>
    </row>
    <row r="9891" spans="1:9">
      <c r="A9891" s="66"/>
      <c r="C9891" s="66">
        <v>9471</v>
      </c>
      <c r="D9891" s="2" t="s">
        <v>65</v>
      </c>
      <c r="E9891" s="19" t="s">
        <v>1150</v>
      </c>
      <c r="F9891" s="69" t="s">
        <v>66</v>
      </c>
      <c r="G9891" s="3">
        <v>1</v>
      </c>
      <c r="H9891" s="3"/>
      <c r="I9891" s="10" t="str">
        <f t="shared" si="154"/>
        <v>09471</v>
      </c>
    </row>
    <row r="9892" spans="1:9">
      <c r="A9892" s="66"/>
      <c r="C9892" s="66">
        <v>9471</v>
      </c>
      <c r="D9892" s="2" t="s">
        <v>67</v>
      </c>
      <c r="E9892" s="22" t="s">
        <v>1153</v>
      </c>
      <c r="F9892" s="69" t="s">
        <v>68</v>
      </c>
      <c r="G9892" s="3">
        <v>2</v>
      </c>
      <c r="H9892" s="3"/>
      <c r="I9892" s="10" t="str">
        <f t="shared" si="154"/>
        <v>09471</v>
      </c>
    </row>
    <row r="9893" spans="1:9">
      <c r="A9893" s="66"/>
      <c r="C9893" s="66">
        <v>9471</v>
      </c>
      <c r="D9893" s="2" t="s">
        <v>69</v>
      </c>
      <c r="E9893" s="21" t="s">
        <v>1152</v>
      </c>
      <c r="F9893" s="69" t="s">
        <v>70</v>
      </c>
      <c r="G9893" s="3">
        <v>3</v>
      </c>
      <c r="H9893" s="3">
        <v>339</v>
      </c>
      <c r="I9893" s="10" t="str">
        <f t="shared" si="154"/>
        <v>09471</v>
      </c>
    </row>
    <row r="9894" spans="1:9">
      <c r="A9894" s="66"/>
      <c r="C9894" s="66">
        <v>9471</v>
      </c>
      <c r="E9894" s="71"/>
      <c r="F9894" s="69" t="s">
        <v>71</v>
      </c>
      <c r="G9894" s="3">
        <v>80</v>
      </c>
      <c r="H9894" s="3">
        <v>11488</v>
      </c>
      <c r="I9894" s="10" t="str">
        <f t="shared" si="154"/>
        <v>09471</v>
      </c>
    </row>
    <row r="9895" spans="1:9">
      <c r="A9895" s="65" t="s">
        <v>687</v>
      </c>
      <c r="B9895" s="2" t="s">
        <v>688</v>
      </c>
      <c r="C9895" s="65">
        <v>9472</v>
      </c>
      <c r="D9895" s="2" t="s">
        <v>9</v>
      </c>
      <c r="E9895" s="14" t="s">
        <v>1144</v>
      </c>
      <c r="F9895" s="69" t="s">
        <v>10</v>
      </c>
      <c r="G9895" s="3">
        <v>5</v>
      </c>
      <c r="H9895" s="3">
        <v>83</v>
      </c>
      <c r="I9895" s="10" t="str">
        <f t="shared" si="154"/>
        <v>09472</v>
      </c>
    </row>
    <row r="9896" spans="1:9">
      <c r="A9896" s="66"/>
      <c r="C9896" s="66">
        <v>9472</v>
      </c>
      <c r="D9896" s="2" t="s">
        <v>11</v>
      </c>
      <c r="E9896" s="14" t="s">
        <v>1144</v>
      </c>
      <c r="F9896" s="69" t="s">
        <v>12</v>
      </c>
      <c r="G9896" s="3"/>
      <c r="H9896" s="3"/>
      <c r="I9896" s="10" t="str">
        <f t="shared" si="154"/>
        <v>09472</v>
      </c>
    </row>
    <row r="9897" spans="1:9">
      <c r="A9897" s="66"/>
      <c r="C9897" s="66">
        <v>9472</v>
      </c>
      <c r="D9897" s="2" t="s">
        <v>13</v>
      </c>
      <c r="E9897" s="14" t="s">
        <v>1144</v>
      </c>
      <c r="F9897" s="69" t="s">
        <v>14</v>
      </c>
      <c r="G9897" s="3"/>
      <c r="H9897" s="3"/>
      <c r="I9897" s="10" t="str">
        <f t="shared" si="154"/>
        <v>09472</v>
      </c>
    </row>
    <row r="9898" spans="1:9">
      <c r="A9898" s="66"/>
      <c r="C9898" s="66">
        <v>9472</v>
      </c>
      <c r="D9898" s="2" t="s">
        <v>15</v>
      </c>
      <c r="E9898" s="15" t="s">
        <v>1145</v>
      </c>
      <c r="F9898" s="69" t="s">
        <v>16</v>
      </c>
      <c r="G9898" s="3"/>
      <c r="H9898" s="3"/>
      <c r="I9898" s="10" t="str">
        <f t="shared" si="154"/>
        <v>09472</v>
      </c>
    </row>
    <row r="9899" spans="1:9">
      <c r="A9899" s="66"/>
      <c r="C9899" s="66">
        <v>9472</v>
      </c>
      <c r="D9899" s="2" t="s">
        <v>17</v>
      </c>
      <c r="E9899" s="14" t="s">
        <v>1144</v>
      </c>
      <c r="F9899" s="69" t="s">
        <v>18</v>
      </c>
      <c r="G9899" s="3">
        <v>5</v>
      </c>
      <c r="H9899" s="3">
        <v>83</v>
      </c>
      <c r="I9899" s="10" t="str">
        <f t="shared" si="154"/>
        <v>09472</v>
      </c>
    </row>
    <row r="9900" spans="1:9">
      <c r="A9900" s="66"/>
      <c r="C9900" s="66">
        <v>9472</v>
      </c>
      <c r="D9900" s="2" t="s">
        <v>19</v>
      </c>
      <c r="E9900" s="14" t="s">
        <v>1144</v>
      </c>
      <c r="F9900" s="69" t="s">
        <v>20</v>
      </c>
      <c r="G9900" s="3"/>
      <c r="H9900" s="3"/>
      <c r="I9900" s="10" t="str">
        <f t="shared" si="154"/>
        <v>09472</v>
      </c>
    </row>
    <row r="9901" spans="1:9">
      <c r="A9901" s="66"/>
      <c r="C9901" s="66">
        <v>9472</v>
      </c>
      <c r="D9901" s="2" t="s">
        <v>21</v>
      </c>
      <c r="E9901" s="4"/>
      <c r="F9901" s="69" t="s">
        <v>22</v>
      </c>
      <c r="G9901" s="3">
        <v>48</v>
      </c>
      <c r="H9901" s="3">
        <v>6262</v>
      </c>
      <c r="I9901" s="10" t="str">
        <f t="shared" si="154"/>
        <v>09472</v>
      </c>
    </row>
    <row r="9902" spans="1:9">
      <c r="A9902" s="66"/>
      <c r="C9902" s="66">
        <v>9472</v>
      </c>
      <c r="D9902" s="2" t="s">
        <v>23</v>
      </c>
      <c r="E9902" s="17" t="s">
        <v>1147</v>
      </c>
      <c r="F9902" s="69" t="s">
        <v>24</v>
      </c>
      <c r="G9902" s="3">
        <v>5</v>
      </c>
      <c r="H9902" s="3">
        <v>223</v>
      </c>
      <c r="I9902" s="10" t="str">
        <f t="shared" si="154"/>
        <v>09472</v>
      </c>
    </row>
    <row r="9903" spans="1:9">
      <c r="A9903" s="66"/>
      <c r="C9903" s="66">
        <v>9472</v>
      </c>
      <c r="D9903" s="2" t="s">
        <v>25</v>
      </c>
      <c r="E9903" s="17" t="s">
        <v>1147</v>
      </c>
      <c r="F9903" s="69" t="s">
        <v>26</v>
      </c>
      <c r="G9903" s="3"/>
      <c r="H9903" s="3"/>
      <c r="I9903" s="10" t="str">
        <f t="shared" si="154"/>
        <v>09472</v>
      </c>
    </row>
    <row r="9904" spans="1:9">
      <c r="A9904" s="66"/>
      <c r="C9904" s="66">
        <v>9472</v>
      </c>
      <c r="D9904" s="2" t="s">
        <v>27</v>
      </c>
      <c r="E9904" s="17" t="s">
        <v>1147</v>
      </c>
      <c r="F9904" s="69" t="s">
        <v>28</v>
      </c>
      <c r="G9904" s="3"/>
      <c r="H9904" s="3"/>
      <c r="I9904" s="10" t="str">
        <f t="shared" si="154"/>
        <v>09472</v>
      </c>
    </row>
    <row r="9905" spans="1:9">
      <c r="A9905" s="66"/>
      <c r="C9905" s="66">
        <v>9472</v>
      </c>
      <c r="D9905" s="2" t="s">
        <v>29</v>
      </c>
      <c r="E9905" s="18" t="s">
        <v>1148</v>
      </c>
      <c r="F9905" s="69" t="s">
        <v>30</v>
      </c>
      <c r="G9905" s="3">
        <v>2</v>
      </c>
      <c r="H9905" s="3"/>
      <c r="I9905" s="10" t="str">
        <f t="shared" si="154"/>
        <v>09472</v>
      </c>
    </row>
    <row r="9906" spans="1:9">
      <c r="A9906" s="66"/>
      <c r="C9906" s="66">
        <v>9472</v>
      </c>
      <c r="D9906" s="2" t="s">
        <v>31</v>
      </c>
      <c r="E9906" s="18" t="s">
        <v>1148</v>
      </c>
      <c r="F9906" s="69" t="s">
        <v>32</v>
      </c>
      <c r="G9906" s="3"/>
      <c r="H9906" s="3"/>
      <c r="I9906" s="10" t="str">
        <f t="shared" si="154"/>
        <v>09472</v>
      </c>
    </row>
    <row r="9907" spans="1:9">
      <c r="A9907" s="66"/>
      <c r="C9907" s="66">
        <v>9472</v>
      </c>
      <c r="D9907" s="2" t="s">
        <v>33</v>
      </c>
      <c r="E9907" s="18" t="s">
        <v>1148</v>
      </c>
      <c r="F9907" s="69" t="s">
        <v>34</v>
      </c>
      <c r="G9907" s="3">
        <v>1</v>
      </c>
      <c r="H9907" s="3"/>
      <c r="I9907" s="10" t="str">
        <f t="shared" si="154"/>
        <v>09472</v>
      </c>
    </row>
    <row r="9908" spans="1:9">
      <c r="A9908" s="66"/>
      <c r="C9908" s="66">
        <v>9472</v>
      </c>
      <c r="D9908" s="2" t="s">
        <v>35</v>
      </c>
      <c r="E9908" s="19" t="s">
        <v>1150</v>
      </c>
      <c r="F9908" s="69" t="s">
        <v>36</v>
      </c>
      <c r="G9908" s="3">
        <v>2</v>
      </c>
      <c r="H9908" s="3"/>
      <c r="I9908" s="10" t="str">
        <f t="shared" si="154"/>
        <v>09472</v>
      </c>
    </row>
    <row r="9909" spans="1:9">
      <c r="A9909" s="66"/>
      <c r="C9909" s="66">
        <v>9472</v>
      </c>
      <c r="D9909" s="2" t="s">
        <v>37</v>
      </c>
      <c r="E9909" s="23" t="s">
        <v>1149</v>
      </c>
      <c r="F9909" s="69" t="s">
        <v>38</v>
      </c>
      <c r="G9909" s="3"/>
      <c r="H9909" s="3"/>
      <c r="I9909" s="10" t="str">
        <f t="shared" si="154"/>
        <v>09472</v>
      </c>
    </row>
    <row r="9910" spans="1:9">
      <c r="A9910" s="66"/>
      <c r="C9910" s="66">
        <v>9472</v>
      </c>
      <c r="D9910" s="2" t="s">
        <v>39</v>
      </c>
      <c r="E9910" s="23" t="s">
        <v>1149</v>
      </c>
      <c r="F9910" s="69" t="s">
        <v>40</v>
      </c>
      <c r="G9910" s="3">
        <v>1</v>
      </c>
      <c r="H9910" s="3"/>
      <c r="I9910" s="10" t="str">
        <f t="shared" si="154"/>
        <v>09472</v>
      </c>
    </row>
    <row r="9911" spans="1:9">
      <c r="A9911" s="66"/>
      <c r="C9911" s="66">
        <v>9472</v>
      </c>
      <c r="D9911" s="2" t="s">
        <v>41</v>
      </c>
      <c r="E9911" s="16" t="s">
        <v>1146</v>
      </c>
      <c r="F9911" s="69" t="s">
        <v>42</v>
      </c>
      <c r="G9911" s="3"/>
      <c r="H9911" s="3"/>
      <c r="I9911" s="10" t="str">
        <f t="shared" si="154"/>
        <v>09472</v>
      </c>
    </row>
    <row r="9912" spans="1:9">
      <c r="A9912" s="66"/>
      <c r="C9912" s="66">
        <v>9472</v>
      </c>
      <c r="D9912" s="2" t="s">
        <v>43</v>
      </c>
      <c r="E9912" s="16" t="s">
        <v>1146</v>
      </c>
      <c r="F9912" s="69" t="s">
        <v>44</v>
      </c>
      <c r="G9912" s="3">
        <v>2</v>
      </c>
      <c r="H9912" s="3"/>
      <c r="I9912" s="10" t="str">
        <f t="shared" si="154"/>
        <v>09472</v>
      </c>
    </row>
    <row r="9913" spans="1:9">
      <c r="A9913" s="66"/>
      <c r="C9913" s="66">
        <v>9472</v>
      </c>
      <c r="D9913" s="2" t="s">
        <v>45</v>
      </c>
      <c r="E9913" s="16" t="s">
        <v>1146</v>
      </c>
      <c r="F9913" s="69" t="s">
        <v>46</v>
      </c>
      <c r="G9913" s="3"/>
      <c r="H9913" s="3"/>
      <c r="I9913" s="10" t="str">
        <f t="shared" si="154"/>
        <v>09472</v>
      </c>
    </row>
    <row r="9914" spans="1:9">
      <c r="A9914" s="66"/>
      <c r="C9914" s="66">
        <v>9472</v>
      </c>
      <c r="D9914" s="2" t="s">
        <v>47</v>
      </c>
      <c r="E9914" s="16" t="s">
        <v>1146</v>
      </c>
      <c r="F9914" s="69" t="s">
        <v>48</v>
      </c>
      <c r="G9914" s="3">
        <v>4</v>
      </c>
      <c r="H9914" s="3">
        <v>530</v>
      </c>
      <c r="I9914" s="10" t="str">
        <f t="shared" si="154"/>
        <v>09472</v>
      </c>
    </row>
    <row r="9915" spans="1:9">
      <c r="A9915" s="66"/>
      <c r="C9915" s="66">
        <v>9472</v>
      </c>
      <c r="D9915" s="2" t="s">
        <v>49</v>
      </c>
      <c r="E9915" s="14" t="s">
        <v>1144</v>
      </c>
      <c r="F9915" s="69" t="s">
        <v>50</v>
      </c>
      <c r="G9915" s="3">
        <v>6</v>
      </c>
      <c r="H9915" s="3">
        <v>690</v>
      </c>
      <c r="I9915" s="10" t="str">
        <f t="shared" si="154"/>
        <v>09472</v>
      </c>
    </row>
    <row r="9916" spans="1:9">
      <c r="A9916" s="66"/>
      <c r="C9916" s="66">
        <v>9472</v>
      </c>
      <c r="D9916" s="2" t="s">
        <v>51</v>
      </c>
      <c r="E9916" s="15" t="s">
        <v>1145</v>
      </c>
      <c r="F9916" s="69" t="s">
        <v>52</v>
      </c>
      <c r="G9916" s="3">
        <v>1</v>
      </c>
      <c r="H9916" s="3"/>
      <c r="I9916" s="10" t="str">
        <f t="shared" si="154"/>
        <v>09472</v>
      </c>
    </row>
    <row r="9917" spans="1:9">
      <c r="A9917" s="66"/>
      <c r="C9917" s="66">
        <v>9472</v>
      </c>
      <c r="D9917" s="2" t="s">
        <v>53</v>
      </c>
      <c r="E9917" s="15" t="s">
        <v>1145</v>
      </c>
      <c r="F9917" s="69" t="s">
        <v>54</v>
      </c>
      <c r="G9917" s="3">
        <v>7</v>
      </c>
      <c r="H9917" s="3">
        <v>722</v>
      </c>
      <c r="I9917" s="10" t="str">
        <f t="shared" si="154"/>
        <v>09472</v>
      </c>
    </row>
    <row r="9918" spans="1:9">
      <c r="A9918" s="66"/>
      <c r="C9918" s="66">
        <v>9472</v>
      </c>
      <c r="D9918" s="2" t="s">
        <v>55</v>
      </c>
      <c r="E9918" s="21" t="s">
        <v>1152</v>
      </c>
      <c r="F9918" s="69" t="s">
        <v>56</v>
      </c>
      <c r="G9918" s="3">
        <v>1</v>
      </c>
      <c r="H9918" s="3"/>
      <c r="I9918" s="10" t="str">
        <f t="shared" si="154"/>
        <v>09472</v>
      </c>
    </row>
    <row r="9919" spans="1:9">
      <c r="A9919" s="66"/>
      <c r="C9919" s="66">
        <v>9472</v>
      </c>
      <c r="D9919" s="2" t="s">
        <v>57</v>
      </c>
      <c r="E9919" s="21" t="s">
        <v>1152</v>
      </c>
      <c r="F9919" s="69" t="s">
        <v>58</v>
      </c>
      <c r="G9919" s="3">
        <v>2</v>
      </c>
      <c r="H9919" s="3"/>
      <c r="I9919" s="10" t="str">
        <f t="shared" si="154"/>
        <v>09472</v>
      </c>
    </row>
    <row r="9920" spans="1:9">
      <c r="A9920" s="66"/>
      <c r="C9920" s="66">
        <v>9472</v>
      </c>
      <c r="D9920" s="2" t="s">
        <v>59</v>
      </c>
      <c r="E9920" s="21" t="s">
        <v>1152</v>
      </c>
      <c r="F9920" s="69" t="s">
        <v>60</v>
      </c>
      <c r="G9920" s="3">
        <v>10</v>
      </c>
      <c r="H9920" s="3">
        <v>3027</v>
      </c>
      <c r="I9920" s="10" t="str">
        <f t="shared" si="154"/>
        <v>09472</v>
      </c>
    </row>
    <row r="9921" spans="1:9">
      <c r="A9921" s="66"/>
      <c r="C9921" s="66">
        <v>9472</v>
      </c>
      <c r="D9921" s="2" t="s">
        <v>61</v>
      </c>
      <c r="E9921" s="20" t="s">
        <v>1151</v>
      </c>
      <c r="F9921" s="69" t="s">
        <v>62</v>
      </c>
      <c r="G9921" s="3">
        <v>1</v>
      </c>
      <c r="H9921" s="3"/>
      <c r="I9921" s="10" t="str">
        <f t="shared" si="154"/>
        <v>09472</v>
      </c>
    </row>
    <row r="9922" spans="1:9">
      <c r="A9922" s="66"/>
      <c r="C9922" s="66">
        <v>9472</v>
      </c>
      <c r="D9922" s="2" t="s">
        <v>63</v>
      </c>
      <c r="E9922" s="20" t="s">
        <v>1151</v>
      </c>
      <c r="F9922" s="69" t="s">
        <v>64</v>
      </c>
      <c r="G9922" s="3"/>
      <c r="H9922" s="3"/>
      <c r="I9922" s="10" t="str">
        <f t="shared" si="154"/>
        <v>09472</v>
      </c>
    </row>
    <row r="9923" spans="1:9">
      <c r="A9923" s="66"/>
      <c r="C9923" s="66">
        <v>9472</v>
      </c>
      <c r="D9923" s="2" t="s">
        <v>65</v>
      </c>
      <c r="E9923" s="19" t="s">
        <v>1150</v>
      </c>
      <c r="F9923" s="69" t="s">
        <v>66</v>
      </c>
      <c r="G9923" s="3"/>
      <c r="H9923" s="3"/>
      <c r="I9923" s="10" t="str">
        <f t="shared" si="154"/>
        <v>09472</v>
      </c>
    </row>
    <row r="9924" spans="1:9">
      <c r="A9924" s="66"/>
      <c r="C9924" s="66">
        <v>9472</v>
      </c>
      <c r="D9924" s="2" t="s">
        <v>67</v>
      </c>
      <c r="E9924" s="22" t="s">
        <v>1153</v>
      </c>
      <c r="F9924" s="69" t="s">
        <v>68</v>
      </c>
      <c r="G9924" s="3">
        <v>1</v>
      </c>
      <c r="H9924" s="3"/>
      <c r="I9924" s="10" t="str">
        <f t="shared" si="154"/>
        <v>09472</v>
      </c>
    </row>
    <row r="9925" spans="1:9">
      <c r="A9925" s="66"/>
      <c r="C9925" s="66">
        <v>9472</v>
      </c>
      <c r="D9925" s="2" t="s">
        <v>69</v>
      </c>
      <c r="E9925" s="21" t="s">
        <v>1152</v>
      </c>
      <c r="F9925" s="69" t="s">
        <v>70</v>
      </c>
      <c r="G9925" s="3">
        <v>2</v>
      </c>
      <c r="H9925" s="3"/>
      <c r="I9925" s="10" t="str">
        <f t="shared" si="154"/>
        <v>09472</v>
      </c>
    </row>
    <row r="9926" spans="1:9">
      <c r="A9926" s="66"/>
      <c r="C9926" s="66">
        <v>9472</v>
      </c>
      <c r="E9926" s="71"/>
      <c r="F9926" s="69" t="s">
        <v>71</v>
      </c>
      <c r="G9926" s="3">
        <v>53</v>
      </c>
      <c r="H9926" s="3">
        <v>6345</v>
      </c>
      <c r="I9926" s="10" t="str">
        <f t="shared" si="154"/>
        <v>09472</v>
      </c>
    </row>
    <row r="9927" spans="1:9">
      <c r="A9927" s="65" t="s">
        <v>689</v>
      </c>
      <c r="B9927" s="2" t="s">
        <v>690</v>
      </c>
      <c r="C9927" s="65">
        <v>9473</v>
      </c>
      <c r="D9927" s="2" t="s">
        <v>9</v>
      </c>
      <c r="E9927" s="14" t="s">
        <v>1144</v>
      </c>
      <c r="F9927" s="69" t="s">
        <v>10</v>
      </c>
      <c r="G9927" s="3">
        <v>3</v>
      </c>
      <c r="H9927" s="3"/>
      <c r="I9927" s="10" t="str">
        <f t="shared" si="154"/>
        <v>09473</v>
      </c>
    </row>
    <row r="9928" spans="1:9">
      <c r="A9928" s="66"/>
      <c r="C9928" s="66">
        <v>9473</v>
      </c>
      <c r="D9928" s="2" t="s">
        <v>11</v>
      </c>
      <c r="E9928" s="14" t="s">
        <v>1144</v>
      </c>
      <c r="F9928" s="69" t="s">
        <v>12</v>
      </c>
      <c r="G9928" s="3"/>
      <c r="H9928" s="3"/>
      <c r="I9928" s="10" t="str">
        <f t="shared" si="154"/>
        <v>09473</v>
      </c>
    </row>
    <row r="9929" spans="1:9">
      <c r="A9929" s="66"/>
      <c r="C9929" s="66">
        <v>9473</v>
      </c>
      <c r="D9929" s="2" t="s">
        <v>13</v>
      </c>
      <c r="E9929" s="14" t="s">
        <v>1144</v>
      </c>
      <c r="F9929" s="69" t="s">
        <v>14</v>
      </c>
      <c r="G9929" s="3"/>
      <c r="H9929" s="3"/>
      <c r="I9929" s="10" t="str">
        <f t="shared" ref="I9929:I9992" si="155">IF(A9929="",I9928,A9929)</f>
        <v>09473</v>
      </c>
    </row>
    <row r="9930" spans="1:9">
      <c r="A9930" s="66"/>
      <c r="C9930" s="66">
        <v>9473</v>
      </c>
      <c r="D9930" s="2" t="s">
        <v>15</v>
      </c>
      <c r="E9930" s="15" t="s">
        <v>1145</v>
      </c>
      <c r="F9930" s="69" t="s">
        <v>16</v>
      </c>
      <c r="G9930" s="3"/>
      <c r="H9930" s="3"/>
      <c r="I9930" s="10" t="str">
        <f t="shared" si="155"/>
        <v>09473</v>
      </c>
    </row>
    <row r="9931" spans="1:9">
      <c r="A9931" s="66"/>
      <c r="C9931" s="66">
        <v>9473</v>
      </c>
      <c r="D9931" s="2" t="s">
        <v>17</v>
      </c>
      <c r="E9931" s="14" t="s">
        <v>1144</v>
      </c>
      <c r="F9931" s="69" t="s">
        <v>18</v>
      </c>
      <c r="G9931" s="3">
        <v>3</v>
      </c>
      <c r="H9931" s="3"/>
      <c r="I9931" s="10" t="str">
        <f t="shared" si="155"/>
        <v>09473</v>
      </c>
    </row>
    <row r="9932" spans="1:9">
      <c r="A9932" s="66"/>
      <c r="C9932" s="66">
        <v>9473</v>
      </c>
      <c r="D9932" s="2" t="s">
        <v>19</v>
      </c>
      <c r="E9932" s="14" t="s">
        <v>1144</v>
      </c>
      <c r="F9932" s="69" t="s">
        <v>20</v>
      </c>
      <c r="G9932" s="3"/>
      <c r="H9932" s="3"/>
      <c r="I9932" s="10" t="str">
        <f t="shared" si="155"/>
        <v>09473</v>
      </c>
    </row>
    <row r="9933" spans="1:9">
      <c r="A9933" s="66"/>
      <c r="C9933" s="66">
        <v>9473</v>
      </c>
      <c r="D9933" s="2" t="s">
        <v>21</v>
      </c>
      <c r="E9933" s="4"/>
      <c r="F9933" s="69" t="s">
        <v>22</v>
      </c>
      <c r="G9933" s="3">
        <v>86</v>
      </c>
      <c r="H9933" s="3"/>
      <c r="I9933" s="10" t="str">
        <f t="shared" si="155"/>
        <v>09473</v>
      </c>
    </row>
    <row r="9934" spans="1:9">
      <c r="A9934" s="66"/>
      <c r="C9934" s="66">
        <v>9473</v>
      </c>
      <c r="D9934" s="2" t="s">
        <v>23</v>
      </c>
      <c r="E9934" s="17" t="s">
        <v>1147</v>
      </c>
      <c r="F9934" s="69" t="s">
        <v>24</v>
      </c>
      <c r="G9934" s="3">
        <v>4</v>
      </c>
      <c r="H9934" s="3">
        <v>519</v>
      </c>
      <c r="I9934" s="10" t="str">
        <f t="shared" si="155"/>
        <v>09473</v>
      </c>
    </row>
    <row r="9935" spans="1:9">
      <c r="A9935" s="66"/>
      <c r="C9935" s="66">
        <v>9473</v>
      </c>
      <c r="D9935" s="2" t="s">
        <v>25</v>
      </c>
      <c r="E9935" s="17" t="s">
        <v>1147</v>
      </c>
      <c r="F9935" s="69" t="s">
        <v>26</v>
      </c>
      <c r="G9935" s="3"/>
      <c r="H9935" s="3"/>
      <c r="I9935" s="10" t="str">
        <f t="shared" si="155"/>
        <v>09473</v>
      </c>
    </row>
    <row r="9936" spans="1:9">
      <c r="A9936" s="66"/>
      <c r="C9936" s="66">
        <v>9473</v>
      </c>
      <c r="D9936" s="2" t="s">
        <v>27</v>
      </c>
      <c r="E9936" s="17" t="s">
        <v>1147</v>
      </c>
      <c r="F9936" s="69" t="s">
        <v>28</v>
      </c>
      <c r="G9936" s="3"/>
      <c r="H9936" s="3"/>
      <c r="I9936" s="10" t="str">
        <f t="shared" si="155"/>
        <v>09473</v>
      </c>
    </row>
    <row r="9937" spans="1:9">
      <c r="A9937" s="66"/>
      <c r="C9937" s="66">
        <v>9473</v>
      </c>
      <c r="D9937" s="2" t="s">
        <v>29</v>
      </c>
      <c r="E9937" s="18" t="s">
        <v>1148</v>
      </c>
      <c r="F9937" s="69" t="s">
        <v>30</v>
      </c>
      <c r="G9937" s="3">
        <v>1</v>
      </c>
      <c r="H9937" s="3"/>
      <c r="I9937" s="10" t="str">
        <f t="shared" si="155"/>
        <v>09473</v>
      </c>
    </row>
    <row r="9938" spans="1:9">
      <c r="A9938" s="66"/>
      <c r="C9938" s="66">
        <v>9473</v>
      </c>
      <c r="D9938" s="2" t="s">
        <v>31</v>
      </c>
      <c r="E9938" s="18" t="s">
        <v>1148</v>
      </c>
      <c r="F9938" s="69" t="s">
        <v>32</v>
      </c>
      <c r="G9938" s="3"/>
      <c r="H9938" s="3"/>
      <c r="I9938" s="10" t="str">
        <f t="shared" si="155"/>
        <v>09473</v>
      </c>
    </row>
    <row r="9939" spans="1:9">
      <c r="A9939" s="66"/>
      <c r="C9939" s="66">
        <v>9473</v>
      </c>
      <c r="D9939" s="2" t="s">
        <v>33</v>
      </c>
      <c r="E9939" s="18" t="s">
        <v>1148</v>
      </c>
      <c r="F9939" s="69" t="s">
        <v>34</v>
      </c>
      <c r="G9939" s="3"/>
      <c r="H9939" s="3"/>
      <c r="I9939" s="10" t="str">
        <f t="shared" si="155"/>
        <v>09473</v>
      </c>
    </row>
    <row r="9940" spans="1:9">
      <c r="A9940" s="66"/>
      <c r="C9940" s="66">
        <v>9473</v>
      </c>
      <c r="D9940" s="2" t="s">
        <v>35</v>
      </c>
      <c r="E9940" s="19" t="s">
        <v>1150</v>
      </c>
      <c r="F9940" s="69" t="s">
        <v>36</v>
      </c>
      <c r="G9940" s="3">
        <v>5</v>
      </c>
      <c r="H9940" s="3">
        <v>132</v>
      </c>
      <c r="I9940" s="10" t="str">
        <f t="shared" si="155"/>
        <v>09473</v>
      </c>
    </row>
    <row r="9941" spans="1:9">
      <c r="A9941" s="66"/>
      <c r="C9941" s="66">
        <v>9473</v>
      </c>
      <c r="D9941" s="2" t="s">
        <v>37</v>
      </c>
      <c r="E9941" s="23" t="s">
        <v>1149</v>
      </c>
      <c r="F9941" s="69" t="s">
        <v>38</v>
      </c>
      <c r="G9941" s="3">
        <v>4</v>
      </c>
      <c r="H9941" s="3">
        <v>1219</v>
      </c>
      <c r="I9941" s="10" t="str">
        <f t="shared" si="155"/>
        <v>09473</v>
      </c>
    </row>
    <row r="9942" spans="1:9">
      <c r="A9942" s="66"/>
      <c r="C9942" s="66">
        <v>9473</v>
      </c>
      <c r="D9942" s="2" t="s">
        <v>39</v>
      </c>
      <c r="E9942" s="23" t="s">
        <v>1149</v>
      </c>
      <c r="F9942" s="69" t="s">
        <v>40</v>
      </c>
      <c r="G9942" s="3">
        <v>3</v>
      </c>
      <c r="H9942" s="3">
        <v>116</v>
      </c>
      <c r="I9942" s="10" t="str">
        <f t="shared" si="155"/>
        <v>09473</v>
      </c>
    </row>
    <row r="9943" spans="1:9">
      <c r="A9943" s="66"/>
      <c r="C9943" s="66">
        <v>9473</v>
      </c>
      <c r="D9943" s="2" t="s">
        <v>41</v>
      </c>
      <c r="E9943" s="16" t="s">
        <v>1146</v>
      </c>
      <c r="F9943" s="69" t="s">
        <v>42</v>
      </c>
      <c r="G9943" s="3"/>
      <c r="H9943" s="3"/>
      <c r="I9943" s="10" t="str">
        <f t="shared" si="155"/>
        <v>09473</v>
      </c>
    </row>
    <row r="9944" spans="1:9">
      <c r="A9944" s="66"/>
      <c r="C9944" s="66">
        <v>9473</v>
      </c>
      <c r="D9944" s="2" t="s">
        <v>43</v>
      </c>
      <c r="E9944" s="16" t="s">
        <v>1146</v>
      </c>
      <c r="F9944" s="69" t="s">
        <v>44</v>
      </c>
      <c r="G9944" s="3"/>
      <c r="H9944" s="3"/>
      <c r="I9944" s="10" t="str">
        <f t="shared" si="155"/>
        <v>09473</v>
      </c>
    </row>
    <row r="9945" spans="1:9">
      <c r="A9945" s="66"/>
      <c r="C9945" s="66">
        <v>9473</v>
      </c>
      <c r="D9945" s="2" t="s">
        <v>45</v>
      </c>
      <c r="E9945" s="16" t="s">
        <v>1146</v>
      </c>
      <c r="F9945" s="69" t="s">
        <v>46</v>
      </c>
      <c r="G9945" s="3"/>
      <c r="H9945" s="3"/>
      <c r="I9945" s="10" t="str">
        <f t="shared" si="155"/>
        <v>09473</v>
      </c>
    </row>
    <row r="9946" spans="1:9">
      <c r="A9946" s="66"/>
      <c r="C9946" s="66">
        <v>9473</v>
      </c>
      <c r="D9946" s="2" t="s">
        <v>47</v>
      </c>
      <c r="E9946" s="16" t="s">
        <v>1146</v>
      </c>
      <c r="F9946" s="69" t="s">
        <v>48</v>
      </c>
      <c r="G9946" s="3">
        <v>11</v>
      </c>
      <c r="H9946" s="3">
        <v>1180</v>
      </c>
      <c r="I9946" s="10" t="str">
        <f t="shared" si="155"/>
        <v>09473</v>
      </c>
    </row>
    <row r="9947" spans="1:9">
      <c r="A9947" s="66"/>
      <c r="C9947" s="66">
        <v>9473</v>
      </c>
      <c r="D9947" s="2" t="s">
        <v>49</v>
      </c>
      <c r="E9947" s="14" t="s">
        <v>1144</v>
      </c>
      <c r="F9947" s="69" t="s">
        <v>50</v>
      </c>
      <c r="G9947" s="3">
        <v>7</v>
      </c>
      <c r="H9947" s="3">
        <v>530</v>
      </c>
      <c r="I9947" s="10" t="str">
        <f t="shared" si="155"/>
        <v>09473</v>
      </c>
    </row>
    <row r="9948" spans="1:9">
      <c r="A9948" s="66"/>
      <c r="C9948" s="66">
        <v>9473</v>
      </c>
      <c r="D9948" s="2" t="s">
        <v>51</v>
      </c>
      <c r="E9948" s="15" t="s">
        <v>1145</v>
      </c>
      <c r="F9948" s="69" t="s">
        <v>52</v>
      </c>
      <c r="G9948" s="3"/>
      <c r="H9948" s="3"/>
      <c r="I9948" s="10" t="str">
        <f t="shared" si="155"/>
        <v>09473</v>
      </c>
    </row>
    <row r="9949" spans="1:9">
      <c r="A9949" s="66"/>
      <c r="C9949" s="66">
        <v>9473</v>
      </c>
      <c r="D9949" s="2" t="s">
        <v>53</v>
      </c>
      <c r="E9949" s="15" t="s">
        <v>1145</v>
      </c>
      <c r="F9949" s="69" t="s">
        <v>54</v>
      </c>
      <c r="G9949" s="3">
        <v>10</v>
      </c>
      <c r="H9949" s="3">
        <v>913</v>
      </c>
      <c r="I9949" s="10" t="str">
        <f t="shared" si="155"/>
        <v>09473</v>
      </c>
    </row>
    <row r="9950" spans="1:9">
      <c r="A9950" s="66"/>
      <c r="C9950" s="66">
        <v>9473</v>
      </c>
      <c r="D9950" s="2" t="s">
        <v>55</v>
      </c>
      <c r="E9950" s="21" t="s">
        <v>1152</v>
      </c>
      <c r="F9950" s="69" t="s">
        <v>56</v>
      </c>
      <c r="G9950" s="3">
        <v>1</v>
      </c>
      <c r="H9950" s="3"/>
      <c r="I9950" s="10" t="str">
        <f t="shared" si="155"/>
        <v>09473</v>
      </c>
    </row>
    <row r="9951" spans="1:9">
      <c r="A9951" s="66"/>
      <c r="C9951" s="66">
        <v>9473</v>
      </c>
      <c r="D9951" s="2" t="s">
        <v>57</v>
      </c>
      <c r="E9951" s="21" t="s">
        <v>1152</v>
      </c>
      <c r="F9951" s="69" t="s">
        <v>58</v>
      </c>
      <c r="G9951" s="3">
        <v>2</v>
      </c>
      <c r="H9951" s="3"/>
      <c r="I9951" s="10" t="str">
        <f t="shared" si="155"/>
        <v>09473</v>
      </c>
    </row>
    <row r="9952" spans="1:9">
      <c r="A9952" s="66"/>
      <c r="C9952" s="66">
        <v>9473</v>
      </c>
      <c r="D9952" s="2" t="s">
        <v>59</v>
      </c>
      <c r="E9952" s="21" t="s">
        <v>1152</v>
      </c>
      <c r="F9952" s="69" t="s">
        <v>60</v>
      </c>
      <c r="G9952" s="3">
        <v>6</v>
      </c>
      <c r="H9952" s="3">
        <v>759</v>
      </c>
      <c r="I9952" s="10" t="str">
        <f t="shared" si="155"/>
        <v>09473</v>
      </c>
    </row>
    <row r="9953" spans="1:9">
      <c r="A9953" s="66"/>
      <c r="C9953" s="66">
        <v>9473</v>
      </c>
      <c r="D9953" s="2" t="s">
        <v>61</v>
      </c>
      <c r="E9953" s="20" t="s">
        <v>1151</v>
      </c>
      <c r="F9953" s="69" t="s">
        <v>62</v>
      </c>
      <c r="G9953" s="3">
        <v>3</v>
      </c>
      <c r="H9953" s="3">
        <v>1641</v>
      </c>
      <c r="I9953" s="10" t="str">
        <f t="shared" si="155"/>
        <v>09473</v>
      </c>
    </row>
    <row r="9954" spans="1:9">
      <c r="A9954" s="66"/>
      <c r="C9954" s="66">
        <v>9473</v>
      </c>
      <c r="D9954" s="2" t="s">
        <v>63</v>
      </c>
      <c r="E9954" s="20" t="s">
        <v>1151</v>
      </c>
      <c r="F9954" s="69" t="s">
        <v>64</v>
      </c>
      <c r="G9954" s="3">
        <v>2</v>
      </c>
      <c r="H9954" s="3"/>
      <c r="I9954" s="10" t="str">
        <f t="shared" si="155"/>
        <v>09473</v>
      </c>
    </row>
    <row r="9955" spans="1:9">
      <c r="A9955" s="66"/>
      <c r="C9955" s="66">
        <v>9473</v>
      </c>
      <c r="D9955" s="2" t="s">
        <v>65</v>
      </c>
      <c r="E9955" s="19" t="s">
        <v>1150</v>
      </c>
      <c r="F9955" s="69" t="s">
        <v>66</v>
      </c>
      <c r="G9955" s="3">
        <v>20</v>
      </c>
      <c r="H9955" s="3">
        <v>1606</v>
      </c>
      <c r="I9955" s="10" t="str">
        <f t="shared" si="155"/>
        <v>09473</v>
      </c>
    </row>
    <row r="9956" spans="1:9">
      <c r="A9956" s="66"/>
      <c r="C9956" s="66">
        <v>9473</v>
      </c>
      <c r="D9956" s="2" t="s">
        <v>67</v>
      </c>
      <c r="E9956" s="22" t="s">
        <v>1153</v>
      </c>
      <c r="F9956" s="69" t="s">
        <v>68</v>
      </c>
      <c r="G9956" s="3">
        <v>7</v>
      </c>
      <c r="H9956" s="3">
        <v>1567</v>
      </c>
      <c r="I9956" s="10" t="str">
        <f t="shared" si="155"/>
        <v>09473</v>
      </c>
    </row>
    <row r="9957" spans="1:9">
      <c r="A9957" s="66"/>
      <c r="C9957" s="66">
        <v>9473</v>
      </c>
      <c r="D9957" s="2" t="s">
        <v>69</v>
      </c>
      <c r="E9957" s="21" t="s">
        <v>1152</v>
      </c>
      <c r="F9957" s="69" t="s">
        <v>70</v>
      </c>
      <c r="G9957" s="3"/>
      <c r="H9957" s="3"/>
      <c r="I9957" s="10" t="str">
        <f t="shared" si="155"/>
        <v>09473</v>
      </c>
    </row>
    <row r="9958" spans="1:9">
      <c r="A9958" s="66"/>
      <c r="C9958" s="66">
        <v>9473</v>
      </c>
      <c r="E9958" s="71"/>
      <c r="F9958" s="69" t="s">
        <v>71</v>
      </c>
      <c r="G9958" s="3">
        <v>89</v>
      </c>
      <c r="H9958" s="3">
        <v>11400</v>
      </c>
      <c r="I9958" s="10" t="str">
        <f t="shared" si="155"/>
        <v>09473</v>
      </c>
    </row>
    <row r="9959" spans="1:9">
      <c r="A9959" s="65" t="s">
        <v>691</v>
      </c>
      <c r="B9959" s="2" t="s">
        <v>692</v>
      </c>
      <c r="C9959" s="65">
        <v>9474</v>
      </c>
      <c r="D9959" s="2" t="s">
        <v>9</v>
      </c>
      <c r="E9959" s="14" t="s">
        <v>1144</v>
      </c>
      <c r="F9959" s="69" t="s">
        <v>10</v>
      </c>
      <c r="G9959" s="3">
        <v>3</v>
      </c>
      <c r="H9959" s="3">
        <v>34</v>
      </c>
      <c r="I9959" s="10" t="str">
        <f t="shared" si="155"/>
        <v>09474</v>
      </c>
    </row>
    <row r="9960" spans="1:9">
      <c r="A9960" s="66"/>
      <c r="C9960" s="66">
        <v>9474</v>
      </c>
      <c r="D9960" s="2" t="s">
        <v>11</v>
      </c>
      <c r="E9960" s="14" t="s">
        <v>1144</v>
      </c>
      <c r="F9960" s="69" t="s">
        <v>12</v>
      </c>
      <c r="G9960" s="3"/>
      <c r="H9960" s="3"/>
      <c r="I9960" s="10" t="str">
        <f t="shared" si="155"/>
        <v>09474</v>
      </c>
    </row>
    <row r="9961" spans="1:9">
      <c r="A9961" s="66"/>
      <c r="C9961" s="66">
        <v>9474</v>
      </c>
      <c r="D9961" s="2" t="s">
        <v>13</v>
      </c>
      <c r="E9961" s="14" t="s">
        <v>1144</v>
      </c>
      <c r="F9961" s="69" t="s">
        <v>14</v>
      </c>
      <c r="G9961" s="3"/>
      <c r="H9961" s="3"/>
      <c r="I9961" s="10" t="str">
        <f t="shared" si="155"/>
        <v>09474</v>
      </c>
    </row>
    <row r="9962" spans="1:9">
      <c r="A9962" s="66"/>
      <c r="C9962" s="66">
        <v>9474</v>
      </c>
      <c r="D9962" s="2" t="s">
        <v>15</v>
      </c>
      <c r="E9962" s="15" t="s">
        <v>1145</v>
      </c>
      <c r="F9962" s="69" t="s">
        <v>16</v>
      </c>
      <c r="G9962" s="3"/>
      <c r="H9962" s="3"/>
      <c r="I9962" s="10" t="str">
        <f t="shared" si="155"/>
        <v>09474</v>
      </c>
    </row>
    <row r="9963" spans="1:9">
      <c r="A9963" s="66"/>
      <c r="C9963" s="66">
        <v>9474</v>
      </c>
      <c r="D9963" s="2" t="s">
        <v>17</v>
      </c>
      <c r="E9963" s="14" t="s">
        <v>1144</v>
      </c>
      <c r="F9963" s="69" t="s">
        <v>18</v>
      </c>
      <c r="G9963" s="3">
        <v>3</v>
      </c>
      <c r="H9963" s="3">
        <v>34</v>
      </c>
      <c r="I9963" s="10" t="str">
        <f t="shared" si="155"/>
        <v>09474</v>
      </c>
    </row>
    <row r="9964" spans="1:9">
      <c r="A9964" s="66"/>
      <c r="C9964" s="66">
        <v>9474</v>
      </c>
      <c r="D9964" s="2" t="s">
        <v>19</v>
      </c>
      <c r="E9964" s="14" t="s">
        <v>1144</v>
      </c>
      <c r="F9964" s="69" t="s">
        <v>20</v>
      </c>
      <c r="G9964" s="3"/>
      <c r="H9964" s="3"/>
      <c r="I9964" s="10" t="str">
        <f t="shared" si="155"/>
        <v>09474</v>
      </c>
    </row>
    <row r="9965" spans="1:9">
      <c r="A9965" s="66"/>
      <c r="C9965" s="66">
        <v>9474</v>
      </c>
      <c r="D9965" s="2" t="s">
        <v>21</v>
      </c>
      <c r="E9965" s="4"/>
      <c r="F9965" s="69" t="s">
        <v>22</v>
      </c>
      <c r="G9965" s="3">
        <v>51</v>
      </c>
      <c r="H9965" s="3">
        <v>9856</v>
      </c>
      <c r="I9965" s="10" t="str">
        <f t="shared" si="155"/>
        <v>09474</v>
      </c>
    </row>
    <row r="9966" spans="1:9">
      <c r="A9966" s="66"/>
      <c r="C9966" s="66">
        <v>9474</v>
      </c>
      <c r="D9966" s="2" t="s">
        <v>23</v>
      </c>
      <c r="E9966" s="17" t="s">
        <v>1147</v>
      </c>
      <c r="F9966" s="69" t="s">
        <v>24</v>
      </c>
      <c r="G9966" s="3">
        <v>8</v>
      </c>
      <c r="H9966" s="3">
        <v>999</v>
      </c>
      <c r="I9966" s="10" t="str">
        <f t="shared" si="155"/>
        <v>09474</v>
      </c>
    </row>
    <row r="9967" spans="1:9">
      <c r="A9967" s="66"/>
      <c r="C9967" s="66">
        <v>9474</v>
      </c>
      <c r="D9967" s="2" t="s">
        <v>25</v>
      </c>
      <c r="E9967" s="17" t="s">
        <v>1147</v>
      </c>
      <c r="F9967" s="69" t="s">
        <v>26</v>
      </c>
      <c r="G9967" s="3">
        <v>1</v>
      </c>
      <c r="H9967" s="3"/>
      <c r="I9967" s="10" t="str">
        <f t="shared" si="155"/>
        <v>09474</v>
      </c>
    </row>
    <row r="9968" spans="1:9">
      <c r="A9968" s="66"/>
      <c r="C9968" s="66">
        <v>9474</v>
      </c>
      <c r="D9968" s="2" t="s">
        <v>27</v>
      </c>
      <c r="E9968" s="17" t="s">
        <v>1147</v>
      </c>
      <c r="F9968" s="69" t="s">
        <v>28</v>
      </c>
      <c r="G9968" s="3"/>
      <c r="H9968" s="3"/>
      <c r="I9968" s="10" t="str">
        <f t="shared" si="155"/>
        <v>09474</v>
      </c>
    </row>
    <row r="9969" spans="1:9">
      <c r="A9969" s="66"/>
      <c r="C9969" s="66">
        <v>9474</v>
      </c>
      <c r="D9969" s="2" t="s">
        <v>29</v>
      </c>
      <c r="E9969" s="18" t="s">
        <v>1148</v>
      </c>
      <c r="F9969" s="69" t="s">
        <v>30</v>
      </c>
      <c r="G9969" s="3"/>
      <c r="H9969" s="3"/>
      <c r="I9969" s="10" t="str">
        <f t="shared" si="155"/>
        <v>09474</v>
      </c>
    </row>
    <row r="9970" spans="1:9">
      <c r="A9970" s="66"/>
      <c r="C9970" s="66">
        <v>9474</v>
      </c>
      <c r="D9970" s="2" t="s">
        <v>31</v>
      </c>
      <c r="E9970" s="18" t="s">
        <v>1148</v>
      </c>
      <c r="F9970" s="69" t="s">
        <v>32</v>
      </c>
      <c r="G9970" s="3">
        <v>2</v>
      </c>
      <c r="H9970" s="3"/>
      <c r="I9970" s="10" t="str">
        <f t="shared" si="155"/>
        <v>09474</v>
      </c>
    </row>
    <row r="9971" spans="1:9">
      <c r="A9971" s="66"/>
      <c r="C9971" s="66">
        <v>9474</v>
      </c>
      <c r="D9971" s="2" t="s">
        <v>33</v>
      </c>
      <c r="E9971" s="18" t="s">
        <v>1148</v>
      </c>
      <c r="F9971" s="69" t="s">
        <v>34</v>
      </c>
      <c r="G9971" s="3"/>
      <c r="H9971" s="3"/>
      <c r="I9971" s="10" t="str">
        <f t="shared" si="155"/>
        <v>09474</v>
      </c>
    </row>
    <row r="9972" spans="1:9">
      <c r="A9972" s="66"/>
      <c r="C9972" s="66">
        <v>9474</v>
      </c>
      <c r="D9972" s="2" t="s">
        <v>35</v>
      </c>
      <c r="E9972" s="19" t="s">
        <v>1150</v>
      </c>
      <c r="F9972" s="69" t="s">
        <v>36</v>
      </c>
      <c r="G9972" s="3"/>
      <c r="H9972" s="3"/>
      <c r="I9972" s="10" t="str">
        <f t="shared" si="155"/>
        <v>09474</v>
      </c>
    </row>
    <row r="9973" spans="1:9">
      <c r="A9973" s="66"/>
      <c r="C9973" s="66">
        <v>9474</v>
      </c>
      <c r="D9973" s="2" t="s">
        <v>37</v>
      </c>
      <c r="E9973" s="23" t="s">
        <v>1149</v>
      </c>
      <c r="F9973" s="69" t="s">
        <v>38</v>
      </c>
      <c r="G9973" s="3">
        <v>2</v>
      </c>
      <c r="H9973" s="3"/>
      <c r="I9973" s="10" t="str">
        <f t="shared" si="155"/>
        <v>09474</v>
      </c>
    </row>
    <row r="9974" spans="1:9">
      <c r="A9974" s="66"/>
      <c r="C9974" s="66">
        <v>9474</v>
      </c>
      <c r="D9974" s="2" t="s">
        <v>39</v>
      </c>
      <c r="E9974" s="23" t="s">
        <v>1149</v>
      </c>
      <c r="F9974" s="69" t="s">
        <v>40</v>
      </c>
      <c r="G9974" s="3"/>
      <c r="H9974" s="3"/>
      <c r="I9974" s="10" t="str">
        <f t="shared" si="155"/>
        <v>09474</v>
      </c>
    </row>
    <row r="9975" spans="1:9">
      <c r="A9975" s="66"/>
      <c r="C9975" s="66">
        <v>9474</v>
      </c>
      <c r="D9975" s="2" t="s">
        <v>41</v>
      </c>
      <c r="E9975" s="16" t="s">
        <v>1146</v>
      </c>
      <c r="F9975" s="69" t="s">
        <v>42</v>
      </c>
      <c r="G9975" s="3"/>
      <c r="H9975" s="3"/>
      <c r="I9975" s="10" t="str">
        <f t="shared" si="155"/>
        <v>09474</v>
      </c>
    </row>
    <row r="9976" spans="1:9">
      <c r="A9976" s="66"/>
      <c r="C9976" s="66">
        <v>9474</v>
      </c>
      <c r="D9976" s="2" t="s">
        <v>43</v>
      </c>
      <c r="E9976" s="16" t="s">
        <v>1146</v>
      </c>
      <c r="F9976" s="69" t="s">
        <v>44</v>
      </c>
      <c r="G9976" s="3">
        <v>2</v>
      </c>
      <c r="H9976" s="3"/>
      <c r="I9976" s="10" t="str">
        <f t="shared" si="155"/>
        <v>09474</v>
      </c>
    </row>
    <row r="9977" spans="1:9">
      <c r="A9977" s="66"/>
      <c r="C9977" s="66">
        <v>9474</v>
      </c>
      <c r="D9977" s="2" t="s">
        <v>45</v>
      </c>
      <c r="E9977" s="16" t="s">
        <v>1146</v>
      </c>
      <c r="F9977" s="69" t="s">
        <v>46</v>
      </c>
      <c r="G9977" s="3">
        <v>1</v>
      </c>
      <c r="H9977" s="3"/>
      <c r="I9977" s="10" t="str">
        <f t="shared" si="155"/>
        <v>09474</v>
      </c>
    </row>
    <row r="9978" spans="1:9">
      <c r="A9978" s="66"/>
      <c r="C9978" s="66">
        <v>9474</v>
      </c>
      <c r="D9978" s="2" t="s">
        <v>47</v>
      </c>
      <c r="E9978" s="16" t="s">
        <v>1146</v>
      </c>
      <c r="F9978" s="69" t="s">
        <v>48</v>
      </c>
      <c r="G9978" s="3">
        <v>4</v>
      </c>
      <c r="H9978" s="3">
        <v>839</v>
      </c>
      <c r="I9978" s="10" t="str">
        <f t="shared" si="155"/>
        <v>09474</v>
      </c>
    </row>
    <row r="9979" spans="1:9">
      <c r="A9979" s="66"/>
      <c r="C9979" s="66">
        <v>9474</v>
      </c>
      <c r="D9979" s="2" t="s">
        <v>49</v>
      </c>
      <c r="E9979" s="14" t="s">
        <v>1144</v>
      </c>
      <c r="F9979" s="69" t="s">
        <v>50</v>
      </c>
      <c r="G9979" s="3">
        <v>5</v>
      </c>
      <c r="H9979" s="3">
        <v>196</v>
      </c>
      <c r="I9979" s="10" t="str">
        <f t="shared" si="155"/>
        <v>09474</v>
      </c>
    </row>
    <row r="9980" spans="1:9">
      <c r="A9980" s="66"/>
      <c r="C9980" s="66">
        <v>9474</v>
      </c>
      <c r="D9980" s="2" t="s">
        <v>51</v>
      </c>
      <c r="E9980" s="15" t="s">
        <v>1145</v>
      </c>
      <c r="F9980" s="69" t="s">
        <v>52</v>
      </c>
      <c r="G9980" s="3"/>
      <c r="H9980" s="3"/>
      <c r="I9980" s="10" t="str">
        <f t="shared" si="155"/>
        <v>09474</v>
      </c>
    </row>
    <row r="9981" spans="1:9">
      <c r="A9981" s="66"/>
      <c r="C9981" s="66">
        <v>9474</v>
      </c>
      <c r="D9981" s="2" t="s">
        <v>53</v>
      </c>
      <c r="E9981" s="15" t="s">
        <v>1145</v>
      </c>
      <c r="F9981" s="69" t="s">
        <v>54</v>
      </c>
      <c r="G9981" s="3">
        <v>7</v>
      </c>
      <c r="H9981" s="3">
        <v>1051</v>
      </c>
      <c r="I9981" s="10" t="str">
        <f t="shared" si="155"/>
        <v>09474</v>
      </c>
    </row>
    <row r="9982" spans="1:9">
      <c r="A9982" s="66"/>
      <c r="C9982" s="66">
        <v>9474</v>
      </c>
      <c r="D9982" s="2" t="s">
        <v>55</v>
      </c>
      <c r="E9982" s="21" t="s">
        <v>1152</v>
      </c>
      <c r="F9982" s="69" t="s">
        <v>56</v>
      </c>
      <c r="G9982" s="3">
        <v>7</v>
      </c>
      <c r="H9982" s="3">
        <v>4424</v>
      </c>
      <c r="I9982" s="10" t="str">
        <f t="shared" si="155"/>
        <v>09474</v>
      </c>
    </row>
    <row r="9983" spans="1:9">
      <c r="A9983" s="66"/>
      <c r="C9983" s="66">
        <v>9474</v>
      </c>
      <c r="D9983" s="2" t="s">
        <v>57</v>
      </c>
      <c r="E9983" s="21" t="s">
        <v>1152</v>
      </c>
      <c r="F9983" s="69" t="s">
        <v>58</v>
      </c>
      <c r="G9983" s="3">
        <v>3</v>
      </c>
      <c r="H9983" s="3">
        <v>434</v>
      </c>
      <c r="I9983" s="10" t="str">
        <f t="shared" si="155"/>
        <v>09474</v>
      </c>
    </row>
    <row r="9984" spans="1:9">
      <c r="A9984" s="66"/>
      <c r="C9984" s="66">
        <v>9474</v>
      </c>
      <c r="D9984" s="2" t="s">
        <v>59</v>
      </c>
      <c r="E9984" s="21" t="s">
        <v>1152</v>
      </c>
      <c r="F9984" s="69" t="s">
        <v>60</v>
      </c>
      <c r="G9984" s="3">
        <v>2</v>
      </c>
      <c r="H9984" s="3"/>
      <c r="I9984" s="10" t="str">
        <f t="shared" si="155"/>
        <v>09474</v>
      </c>
    </row>
    <row r="9985" spans="1:9">
      <c r="A9985" s="66"/>
      <c r="C9985" s="66">
        <v>9474</v>
      </c>
      <c r="D9985" s="2" t="s">
        <v>61</v>
      </c>
      <c r="E9985" s="20" t="s">
        <v>1151</v>
      </c>
      <c r="F9985" s="69" t="s">
        <v>62</v>
      </c>
      <c r="G9985" s="3">
        <v>2</v>
      </c>
      <c r="H9985" s="3"/>
      <c r="I9985" s="10" t="str">
        <f t="shared" si="155"/>
        <v>09474</v>
      </c>
    </row>
    <row r="9986" spans="1:9">
      <c r="A9986" s="66"/>
      <c r="C9986" s="66">
        <v>9474</v>
      </c>
      <c r="D9986" s="2" t="s">
        <v>63</v>
      </c>
      <c r="E9986" s="20" t="s">
        <v>1151</v>
      </c>
      <c r="F9986" s="69" t="s">
        <v>64</v>
      </c>
      <c r="G9986" s="3"/>
      <c r="H9986" s="3"/>
      <c r="I9986" s="10" t="str">
        <f t="shared" si="155"/>
        <v>09474</v>
      </c>
    </row>
    <row r="9987" spans="1:9">
      <c r="A9987" s="66"/>
      <c r="C9987" s="66">
        <v>9474</v>
      </c>
      <c r="D9987" s="2" t="s">
        <v>65</v>
      </c>
      <c r="E9987" s="19" t="s">
        <v>1150</v>
      </c>
      <c r="F9987" s="69" t="s">
        <v>66</v>
      </c>
      <c r="G9987" s="3">
        <v>3</v>
      </c>
      <c r="H9987" s="3">
        <v>111</v>
      </c>
      <c r="I9987" s="10" t="str">
        <f t="shared" si="155"/>
        <v>09474</v>
      </c>
    </row>
    <row r="9988" spans="1:9">
      <c r="A9988" s="66"/>
      <c r="C9988" s="66">
        <v>9474</v>
      </c>
      <c r="D9988" s="2" t="s">
        <v>67</v>
      </c>
      <c r="E9988" s="22" t="s">
        <v>1153</v>
      </c>
      <c r="F9988" s="69" t="s">
        <v>68</v>
      </c>
      <c r="G9988" s="3">
        <v>2</v>
      </c>
      <c r="H9988" s="3"/>
      <c r="I9988" s="10" t="str">
        <f t="shared" si="155"/>
        <v>09474</v>
      </c>
    </row>
    <row r="9989" spans="1:9">
      <c r="A9989" s="66"/>
      <c r="C9989" s="66">
        <v>9474</v>
      </c>
      <c r="D9989" s="2" t="s">
        <v>69</v>
      </c>
      <c r="E9989" s="21" t="s">
        <v>1152</v>
      </c>
      <c r="F9989" s="69" t="s">
        <v>70</v>
      </c>
      <c r="G9989" s="3"/>
      <c r="H9989" s="3"/>
      <c r="I9989" s="10" t="str">
        <f t="shared" si="155"/>
        <v>09474</v>
      </c>
    </row>
    <row r="9990" spans="1:9">
      <c r="A9990" s="66"/>
      <c r="C9990" s="66">
        <v>9474</v>
      </c>
      <c r="E9990" s="71"/>
      <c r="F9990" s="69" t="s">
        <v>71</v>
      </c>
      <c r="G9990" s="3">
        <v>54</v>
      </c>
      <c r="H9990" s="3">
        <v>9890</v>
      </c>
      <c r="I9990" s="10" t="str">
        <f t="shared" si="155"/>
        <v>09474</v>
      </c>
    </row>
    <row r="9991" spans="1:9">
      <c r="A9991" s="65" t="s">
        <v>693</v>
      </c>
      <c r="B9991" s="2" t="s">
        <v>694</v>
      </c>
      <c r="C9991" s="65">
        <v>9475</v>
      </c>
      <c r="D9991" s="2" t="s">
        <v>9</v>
      </c>
      <c r="E9991" s="14" t="s">
        <v>1144</v>
      </c>
      <c r="F9991" s="69" t="s">
        <v>10</v>
      </c>
      <c r="G9991" s="3">
        <v>3</v>
      </c>
      <c r="H9991" s="3"/>
      <c r="I9991" s="10" t="str">
        <f t="shared" si="155"/>
        <v>09475</v>
      </c>
    </row>
    <row r="9992" spans="1:9">
      <c r="A9992" s="66"/>
      <c r="C9992" s="66">
        <v>9475</v>
      </c>
      <c r="D9992" s="2" t="s">
        <v>11</v>
      </c>
      <c r="E9992" s="14" t="s">
        <v>1144</v>
      </c>
      <c r="F9992" s="69" t="s">
        <v>12</v>
      </c>
      <c r="G9992" s="3"/>
      <c r="H9992" s="3"/>
      <c r="I9992" s="10" t="str">
        <f t="shared" si="155"/>
        <v>09475</v>
      </c>
    </row>
    <row r="9993" spans="1:9">
      <c r="A9993" s="66"/>
      <c r="C9993" s="66">
        <v>9475</v>
      </c>
      <c r="D9993" s="2" t="s">
        <v>13</v>
      </c>
      <c r="E9993" s="14" t="s">
        <v>1144</v>
      </c>
      <c r="F9993" s="69" t="s">
        <v>14</v>
      </c>
      <c r="G9993" s="3"/>
      <c r="H9993" s="3"/>
      <c r="I9993" s="10" t="str">
        <f t="shared" ref="I9993:I10056" si="156">IF(A9993="",I9992,A9993)</f>
        <v>09475</v>
      </c>
    </row>
    <row r="9994" spans="1:9">
      <c r="A9994" s="66"/>
      <c r="C9994" s="66">
        <v>9475</v>
      </c>
      <c r="D9994" s="2" t="s">
        <v>15</v>
      </c>
      <c r="E9994" s="15" t="s">
        <v>1145</v>
      </c>
      <c r="F9994" s="69" t="s">
        <v>16</v>
      </c>
      <c r="G9994" s="3"/>
      <c r="H9994" s="3"/>
      <c r="I9994" s="10" t="str">
        <f t="shared" si="156"/>
        <v>09475</v>
      </c>
    </row>
    <row r="9995" spans="1:9">
      <c r="A9995" s="66"/>
      <c r="C9995" s="66">
        <v>9475</v>
      </c>
      <c r="D9995" s="2" t="s">
        <v>17</v>
      </c>
      <c r="E9995" s="14" t="s">
        <v>1144</v>
      </c>
      <c r="F9995" s="69" t="s">
        <v>18</v>
      </c>
      <c r="G9995" s="3">
        <v>3</v>
      </c>
      <c r="H9995" s="3"/>
      <c r="I9995" s="10" t="str">
        <f t="shared" si="156"/>
        <v>09475</v>
      </c>
    </row>
    <row r="9996" spans="1:9">
      <c r="A9996" s="66"/>
      <c r="C9996" s="66">
        <v>9475</v>
      </c>
      <c r="D9996" s="2" t="s">
        <v>19</v>
      </c>
      <c r="E9996" s="14" t="s">
        <v>1144</v>
      </c>
      <c r="F9996" s="69" t="s">
        <v>20</v>
      </c>
      <c r="G9996" s="3"/>
      <c r="H9996" s="3"/>
      <c r="I9996" s="10" t="str">
        <f t="shared" si="156"/>
        <v>09475</v>
      </c>
    </row>
    <row r="9997" spans="1:9">
      <c r="A9997" s="66"/>
      <c r="C9997" s="66">
        <v>9475</v>
      </c>
      <c r="D9997" s="2" t="s">
        <v>21</v>
      </c>
      <c r="E9997" s="4"/>
      <c r="F9997" s="69" t="s">
        <v>22</v>
      </c>
      <c r="G9997" s="3">
        <v>102</v>
      </c>
      <c r="H9997" s="3"/>
      <c r="I9997" s="10" t="str">
        <f t="shared" si="156"/>
        <v>09475</v>
      </c>
    </row>
    <row r="9998" spans="1:9">
      <c r="A9998" s="66"/>
      <c r="C9998" s="66">
        <v>9475</v>
      </c>
      <c r="D9998" s="2" t="s">
        <v>23</v>
      </c>
      <c r="E9998" s="17" t="s">
        <v>1147</v>
      </c>
      <c r="F9998" s="69" t="s">
        <v>24</v>
      </c>
      <c r="G9998" s="3">
        <v>6</v>
      </c>
      <c r="H9998" s="3">
        <v>425</v>
      </c>
      <c r="I9998" s="10" t="str">
        <f t="shared" si="156"/>
        <v>09475</v>
      </c>
    </row>
    <row r="9999" spans="1:9">
      <c r="A9999" s="66"/>
      <c r="C9999" s="66">
        <v>9475</v>
      </c>
      <c r="D9999" s="2" t="s">
        <v>25</v>
      </c>
      <c r="E9999" s="17" t="s">
        <v>1147</v>
      </c>
      <c r="F9999" s="69" t="s">
        <v>26</v>
      </c>
      <c r="G9999" s="3">
        <v>1</v>
      </c>
      <c r="H9999" s="3"/>
      <c r="I9999" s="10" t="str">
        <f t="shared" si="156"/>
        <v>09475</v>
      </c>
    </row>
    <row r="10000" spans="1:9">
      <c r="A10000" s="66"/>
      <c r="C10000" s="66">
        <v>9475</v>
      </c>
      <c r="D10000" s="2" t="s">
        <v>27</v>
      </c>
      <c r="E10000" s="17" t="s">
        <v>1147</v>
      </c>
      <c r="F10000" s="69" t="s">
        <v>28</v>
      </c>
      <c r="G10000" s="3"/>
      <c r="H10000" s="3"/>
      <c r="I10000" s="10" t="str">
        <f t="shared" si="156"/>
        <v>09475</v>
      </c>
    </row>
    <row r="10001" spans="1:9">
      <c r="A10001" s="66"/>
      <c r="C10001" s="66">
        <v>9475</v>
      </c>
      <c r="D10001" s="2" t="s">
        <v>29</v>
      </c>
      <c r="E10001" s="18" t="s">
        <v>1148</v>
      </c>
      <c r="F10001" s="69" t="s">
        <v>30</v>
      </c>
      <c r="G10001" s="3">
        <v>27</v>
      </c>
      <c r="H10001" s="3">
        <v>2756</v>
      </c>
      <c r="I10001" s="10" t="str">
        <f t="shared" si="156"/>
        <v>09475</v>
      </c>
    </row>
    <row r="10002" spans="1:9">
      <c r="A10002" s="66"/>
      <c r="C10002" s="66">
        <v>9475</v>
      </c>
      <c r="D10002" s="2" t="s">
        <v>31</v>
      </c>
      <c r="E10002" s="18" t="s">
        <v>1148</v>
      </c>
      <c r="F10002" s="69" t="s">
        <v>32</v>
      </c>
      <c r="G10002" s="3">
        <v>6</v>
      </c>
      <c r="H10002" s="3">
        <v>491</v>
      </c>
      <c r="I10002" s="10" t="str">
        <f t="shared" si="156"/>
        <v>09475</v>
      </c>
    </row>
    <row r="10003" spans="1:9">
      <c r="A10003" s="66"/>
      <c r="C10003" s="66">
        <v>9475</v>
      </c>
      <c r="D10003" s="2" t="s">
        <v>33</v>
      </c>
      <c r="E10003" s="18" t="s">
        <v>1148</v>
      </c>
      <c r="F10003" s="69" t="s">
        <v>34</v>
      </c>
      <c r="G10003" s="3">
        <v>5</v>
      </c>
      <c r="H10003" s="3"/>
      <c r="I10003" s="10" t="str">
        <f t="shared" si="156"/>
        <v>09475</v>
      </c>
    </row>
    <row r="10004" spans="1:9">
      <c r="A10004" s="66"/>
      <c r="C10004" s="66">
        <v>9475</v>
      </c>
      <c r="D10004" s="2" t="s">
        <v>35</v>
      </c>
      <c r="E10004" s="19" t="s">
        <v>1150</v>
      </c>
      <c r="F10004" s="69" t="s">
        <v>36</v>
      </c>
      <c r="G10004" s="3">
        <v>3</v>
      </c>
      <c r="H10004" s="3">
        <v>84</v>
      </c>
      <c r="I10004" s="10" t="str">
        <f t="shared" si="156"/>
        <v>09475</v>
      </c>
    </row>
    <row r="10005" spans="1:9">
      <c r="A10005" s="66"/>
      <c r="C10005" s="66">
        <v>9475</v>
      </c>
      <c r="D10005" s="2" t="s">
        <v>37</v>
      </c>
      <c r="E10005" s="23" t="s">
        <v>1149</v>
      </c>
      <c r="F10005" s="69" t="s">
        <v>38</v>
      </c>
      <c r="G10005" s="3">
        <v>2</v>
      </c>
      <c r="H10005" s="3"/>
      <c r="I10005" s="10" t="str">
        <f t="shared" si="156"/>
        <v>09475</v>
      </c>
    </row>
    <row r="10006" spans="1:9">
      <c r="A10006" s="66"/>
      <c r="C10006" s="66">
        <v>9475</v>
      </c>
      <c r="D10006" s="2" t="s">
        <v>39</v>
      </c>
      <c r="E10006" s="23" t="s">
        <v>1149</v>
      </c>
      <c r="F10006" s="69" t="s">
        <v>40</v>
      </c>
      <c r="G10006" s="3">
        <v>3</v>
      </c>
      <c r="H10006" s="3">
        <v>111</v>
      </c>
      <c r="I10006" s="10" t="str">
        <f t="shared" si="156"/>
        <v>09475</v>
      </c>
    </row>
    <row r="10007" spans="1:9">
      <c r="A10007" s="66"/>
      <c r="C10007" s="66">
        <v>9475</v>
      </c>
      <c r="D10007" s="2" t="s">
        <v>41</v>
      </c>
      <c r="E10007" s="16" t="s">
        <v>1146</v>
      </c>
      <c r="F10007" s="69" t="s">
        <v>42</v>
      </c>
      <c r="G10007" s="3"/>
      <c r="H10007" s="3"/>
      <c r="I10007" s="10" t="str">
        <f t="shared" si="156"/>
        <v>09475</v>
      </c>
    </row>
    <row r="10008" spans="1:9">
      <c r="A10008" s="66"/>
      <c r="C10008" s="66">
        <v>9475</v>
      </c>
      <c r="D10008" s="2" t="s">
        <v>43</v>
      </c>
      <c r="E10008" s="16" t="s">
        <v>1146</v>
      </c>
      <c r="F10008" s="69" t="s">
        <v>44</v>
      </c>
      <c r="G10008" s="3">
        <v>3</v>
      </c>
      <c r="H10008" s="3">
        <v>273</v>
      </c>
      <c r="I10008" s="10" t="str">
        <f t="shared" si="156"/>
        <v>09475</v>
      </c>
    </row>
    <row r="10009" spans="1:9">
      <c r="A10009" s="66"/>
      <c r="C10009" s="66">
        <v>9475</v>
      </c>
      <c r="D10009" s="2" t="s">
        <v>45</v>
      </c>
      <c r="E10009" s="16" t="s">
        <v>1146</v>
      </c>
      <c r="F10009" s="69" t="s">
        <v>46</v>
      </c>
      <c r="G10009" s="3"/>
      <c r="H10009" s="3"/>
      <c r="I10009" s="10" t="str">
        <f t="shared" si="156"/>
        <v>09475</v>
      </c>
    </row>
    <row r="10010" spans="1:9">
      <c r="A10010" s="66"/>
      <c r="C10010" s="66">
        <v>9475</v>
      </c>
      <c r="D10010" s="2" t="s">
        <v>47</v>
      </c>
      <c r="E10010" s="16" t="s">
        <v>1146</v>
      </c>
      <c r="F10010" s="69" t="s">
        <v>48</v>
      </c>
      <c r="G10010" s="3">
        <v>16</v>
      </c>
      <c r="H10010" s="3">
        <v>6052</v>
      </c>
      <c r="I10010" s="10" t="str">
        <f t="shared" si="156"/>
        <v>09475</v>
      </c>
    </row>
    <row r="10011" spans="1:9">
      <c r="A10011" s="66"/>
      <c r="C10011" s="66">
        <v>9475</v>
      </c>
      <c r="D10011" s="2" t="s">
        <v>49</v>
      </c>
      <c r="E10011" s="14" t="s">
        <v>1144</v>
      </c>
      <c r="F10011" s="69" t="s">
        <v>50</v>
      </c>
      <c r="G10011" s="3">
        <v>6</v>
      </c>
      <c r="H10011" s="3">
        <v>247</v>
      </c>
      <c r="I10011" s="10" t="str">
        <f t="shared" si="156"/>
        <v>09475</v>
      </c>
    </row>
    <row r="10012" spans="1:9">
      <c r="A10012" s="66"/>
      <c r="C10012" s="66">
        <v>9475</v>
      </c>
      <c r="D10012" s="2" t="s">
        <v>51</v>
      </c>
      <c r="E10012" s="15" t="s">
        <v>1145</v>
      </c>
      <c r="F10012" s="69" t="s">
        <v>52</v>
      </c>
      <c r="G10012" s="3">
        <v>1</v>
      </c>
      <c r="H10012" s="3"/>
      <c r="I10012" s="10" t="str">
        <f t="shared" si="156"/>
        <v>09475</v>
      </c>
    </row>
    <row r="10013" spans="1:9">
      <c r="A10013" s="66"/>
      <c r="C10013" s="66">
        <v>9475</v>
      </c>
      <c r="D10013" s="2" t="s">
        <v>53</v>
      </c>
      <c r="E10013" s="15" t="s">
        <v>1145</v>
      </c>
      <c r="F10013" s="69" t="s">
        <v>54</v>
      </c>
      <c r="G10013" s="3">
        <v>12</v>
      </c>
      <c r="H10013" s="3">
        <v>1686</v>
      </c>
      <c r="I10013" s="10" t="str">
        <f t="shared" si="156"/>
        <v>09475</v>
      </c>
    </row>
    <row r="10014" spans="1:9">
      <c r="A10014" s="66"/>
      <c r="C10014" s="66">
        <v>9475</v>
      </c>
      <c r="D10014" s="2" t="s">
        <v>55</v>
      </c>
      <c r="E10014" s="21" t="s">
        <v>1152</v>
      </c>
      <c r="F10014" s="69" t="s">
        <v>56</v>
      </c>
      <c r="G10014" s="3">
        <v>1</v>
      </c>
      <c r="H10014" s="3"/>
      <c r="I10014" s="10" t="str">
        <f t="shared" si="156"/>
        <v>09475</v>
      </c>
    </row>
    <row r="10015" spans="1:9">
      <c r="A10015" s="66"/>
      <c r="C10015" s="66">
        <v>9475</v>
      </c>
      <c r="D10015" s="2" t="s">
        <v>57</v>
      </c>
      <c r="E10015" s="21" t="s">
        <v>1152</v>
      </c>
      <c r="F10015" s="69" t="s">
        <v>58</v>
      </c>
      <c r="G10015" s="3">
        <v>1</v>
      </c>
      <c r="H10015" s="3"/>
      <c r="I10015" s="10" t="str">
        <f t="shared" si="156"/>
        <v>09475</v>
      </c>
    </row>
    <row r="10016" spans="1:9">
      <c r="A10016" s="66"/>
      <c r="C10016" s="66">
        <v>9475</v>
      </c>
      <c r="D10016" s="2" t="s">
        <v>59</v>
      </c>
      <c r="E10016" s="21" t="s">
        <v>1152</v>
      </c>
      <c r="F10016" s="69" t="s">
        <v>60</v>
      </c>
      <c r="G10016" s="3">
        <v>5</v>
      </c>
      <c r="H10016" s="3">
        <v>462</v>
      </c>
      <c r="I10016" s="10" t="str">
        <f t="shared" si="156"/>
        <v>09475</v>
      </c>
    </row>
    <row r="10017" spans="1:9">
      <c r="A10017" s="66"/>
      <c r="C10017" s="66">
        <v>9475</v>
      </c>
      <c r="D10017" s="2" t="s">
        <v>61</v>
      </c>
      <c r="E10017" s="20" t="s">
        <v>1151</v>
      </c>
      <c r="F10017" s="69" t="s">
        <v>62</v>
      </c>
      <c r="G10017" s="3">
        <v>1</v>
      </c>
      <c r="H10017" s="3"/>
      <c r="I10017" s="10" t="str">
        <f t="shared" si="156"/>
        <v>09475</v>
      </c>
    </row>
    <row r="10018" spans="1:9">
      <c r="A10018" s="66"/>
      <c r="C10018" s="66">
        <v>9475</v>
      </c>
      <c r="D10018" s="2" t="s">
        <v>63</v>
      </c>
      <c r="E10018" s="20" t="s">
        <v>1151</v>
      </c>
      <c r="F10018" s="69" t="s">
        <v>64</v>
      </c>
      <c r="G10018" s="3"/>
      <c r="H10018" s="3"/>
      <c r="I10018" s="10" t="str">
        <f t="shared" si="156"/>
        <v>09475</v>
      </c>
    </row>
    <row r="10019" spans="1:9">
      <c r="A10019" s="66"/>
      <c r="C10019" s="66">
        <v>9475</v>
      </c>
      <c r="D10019" s="2" t="s">
        <v>65</v>
      </c>
      <c r="E10019" s="19" t="s">
        <v>1150</v>
      </c>
      <c r="F10019" s="69" t="s">
        <v>66</v>
      </c>
      <c r="G10019" s="3">
        <v>2</v>
      </c>
      <c r="H10019" s="3"/>
      <c r="I10019" s="10" t="str">
        <f t="shared" si="156"/>
        <v>09475</v>
      </c>
    </row>
    <row r="10020" spans="1:9">
      <c r="A10020" s="66"/>
      <c r="C10020" s="66">
        <v>9475</v>
      </c>
      <c r="D10020" s="2" t="s">
        <v>67</v>
      </c>
      <c r="E10020" s="22" t="s">
        <v>1153</v>
      </c>
      <c r="F10020" s="69" t="s">
        <v>68</v>
      </c>
      <c r="G10020" s="3">
        <v>1</v>
      </c>
      <c r="H10020" s="3"/>
      <c r="I10020" s="10" t="str">
        <f t="shared" si="156"/>
        <v>09475</v>
      </c>
    </row>
    <row r="10021" spans="1:9">
      <c r="A10021" s="66"/>
      <c r="C10021" s="66">
        <v>9475</v>
      </c>
      <c r="D10021" s="2" t="s">
        <v>69</v>
      </c>
      <c r="E10021" s="21" t="s">
        <v>1152</v>
      </c>
      <c r="F10021" s="69" t="s">
        <v>70</v>
      </c>
      <c r="G10021" s="3"/>
      <c r="H10021" s="3"/>
      <c r="I10021" s="10" t="str">
        <f t="shared" si="156"/>
        <v>09475</v>
      </c>
    </row>
    <row r="10022" spans="1:9">
      <c r="A10022" s="66"/>
      <c r="C10022" s="66">
        <v>9475</v>
      </c>
      <c r="E10022" s="71"/>
      <c r="F10022" s="69" t="s">
        <v>71</v>
      </c>
      <c r="G10022" s="3">
        <v>105</v>
      </c>
      <c r="H10022" s="3">
        <v>14668</v>
      </c>
      <c r="I10022" s="10" t="str">
        <f t="shared" si="156"/>
        <v>09475</v>
      </c>
    </row>
    <row r="10023" spans="1:9">
      <c r="A10023" s="65" t="s">
        <v>695</v>
      </c>
      <c r="B10023" s="2" t="s">
        <v>696</v>
      </c>
      <c r="C10023" s="65">
        <v>9476</v>
      </c>
      <c r="D10023" s="2" t="s">
        <v>9</v>
      </c>
      <c r="E10023" s="14" t="s">
        <v>1144</v>
      </c>
      <c r="F10023" s="69" t="s">
        <v>10</v>
      </c>
      <c r="G10023" s="3">
        <v>2</v>
      </c>
      <c r="H10023" s="3"/>
      <c r="I10023" s="10" t="str">
        <f t="shared" si="156"/>
        <v>09476</v>
      </c>
    </row>
    <row r="10024" spans="1:9">
      <c r="A10024" s="66"/>
      <c r="C10024" s="66">
        <v>9476</v>
      </c>
      <c r="D10024" s="2" t="s">
        <v>11</v>
      </c>
      <c r="E10024" s="14" t="s">
        <v>1144</v>
      </c>
      <c r="F10024" s="69" t="s">
        <v>12</v>
      </c>
      <c r="G10024" s="3"/>
      <c r="H10024" s="3"/>
      <c r="I10024" s="10" t="str">
        <f t="shared" si="156"/>
        <v>09476</v>
      </c>
    </row>
    <row r="10025" spans="1:9">
      <c r="A10025" s="66"/>
      <c r="C10025" s="66">
        <v>9476</v>
      </c>
      <c r="D10025" s="2" t="s">
        <v>13</v>
      </c>
      <c r="E10025" s="14" t="s">
        <v>1144</v>
      </c>
      <c r="F10025" s="69" t="s">
        <v>14</v>
      </c>
      <c r="G10025" s="3"/>
      <c r="H10025" s="3"/>
      <c r="I10025" s="10" t="str">
        <f t="shared" si="156"/>
        <v>09476</v>
      </c>
    </row>
    <row r="10026" spans="1:9">
      <c r="A10026" s="66"/>
      <c r="C10026" s="66">
        <v>9476</v>
      </c>
      <c r="D10026" s="2" t="s">
        <v>15</v>
      </c>
      <c r="E10026" s="15" t="s">
        <v>1145</v>
      </c>
      <c r="F10026" s="69" t="s">
        <v>16</v>
      </c>
      <c r="G10026" s="3"/>
      <c r="H10026" s="3"/>
      <c r="I10026" s="10" t="str">
        <f t="shared" si="156"/>
        <v>09476</v>
      </c>
    </row>
    <row r="10027" spans="1:9">
      <c r="A10027" s="66"/>
      <c r="C10027" s="66">
        <v>9476</v>
      </c>
      <c r="D10027" s="2" t="s">
        <v>17</v>
      </c>
      <c r="E10027" s="14" t="s">
        <v>1144</v>
      </c>
      <c r="F10027" s="69" t="s">
        <v>18</v>
      </c>
      <c r="G10027" s="3">
        <v>2</v>
      </c>
      <c r="H10027" s="3"/>
      <c r="I10027" s="10" t="str">
        <f t="shared" si="156"/>
        <v>09476</v>
      </c>
    </row>
    <row r="10028" spans="1:9">
      <c r="A10028" s="66"/>
      <c r="C10028" s="66">
        <v>9476</v>
      </c>
      <c r="D10028" s="2" t="s">
        <v>19</v>
      </c>
      <c r="E10028" s="14" t="s">
        <v>1144</v>
      </c>
      <c r="F10028" s="69" t="s">
        <v>20</v>
      </c>
      <c r="G10028" s="3"/>
      <c r="H10028" s="3"/>
      <c r="I10028" s="10" t="str">
        <f t="shared" si="156"/>
        <v>09476</v>
      </c>
    </row>
    <row r="10029" spans="1:9">
      <c r="A10029" s="66"/>
      <c r="C10029" s="66">
        <v>9476</v>
      </c>
      <c r="D10029" s="2" t="s">
        <v>21</v>
      </c>
      <c r="E10029" s="4"/>
      <c r="F10029" s="69" t="s">
        <v>22</v>
      </c>
      <c r="G10029" s="3">
        <v>93</v>
      </c>
      <c r="H10029" s="3"/>
      <c r="I10029" s="10" t="str">
        <f t="shared" si="156"/>
        <v>09476</v>
      </c>
    </row>
    <row r="10030" spans="1:9">
      <c r="A10030" s="66"/>
      <c r="C10030" s="66">
        <v>9476</v>
      </c>
      <c r="D10030" s="2" t="s">
        <v>23</v>
      </c>
      <c r="E10030" s="17" t="s">
        <v>1147</v>
      </c>
      <c r="F10030" s="69" t="s">
        <v>24</v>
      </c>
      <c r="G10030" s="3">
        <v>4</v>
      </c>
      <c r="H10030" s="3">
        <v>429</v>
      </c>
      <c r="I10030" s="10" t="str">
        <f t="shared" si="156"/>
        <v>09476</v>
      </c>
    </row>
    <row r="10031" spans="1:9">
      <c r="A10031" s="66"/>
      <c r="C10031" s="66">
        <v>9476</v>
      </c>
      <c r="D10031" s="2" t="s">
        <v>25</v>
      </c>
      <c r="E10031" s="17" t="s">
        <v>1147</v>
      </c>
      <c r="F10031" s="69" t="s">
        <v>26</v>
      </c>
      <c r="G10031" s="3">
        <v>2</v>
      </c>
      <c r="H10031" s="3"/>
      <c r="I10031" s="10" t="str">
        <f t="shared" si="156"/>
        <v>09476</v>
      </c>
    </row>
    <row r="10032" spans="1:9">
      <c r="A10032" s="66"/>
      <c r="C10032" s="66">
        <v>9476</v>
      </c>
      <c r="D10032" s="2" t="s">
        <v>27</v>
      </c>
      <c r="E10032" s="17" t="s">
        <v>1147</v>
      </c>
      <c r="F10032" s="69" t="s">
        <v>28</v>
      </c>
      <c r="G10032" s="3"/>
      <c r="H10032" s="3"/>
      <c r="I10032" s="10" t="str">
        <f t="shared" si="156"/>
        <v>09476</v>
      </c>
    </row>
    <row r="10033" spans="1:9">
      <c r="A10033" s="66"/>
      <c r="C10033" s="66">
        <v>9476</v>
      </c>
      <c r="D10033" s="2" t="s">
        <v>29</v>
      </c>
      <c r="E10033" s="18" t="s">
        <v>1148</v>
      </c>
      <c r="F10033" s="69" t="s">
        <v>30</v>
      </c>
      <c r="G10033" s="3">
        <v>2</v>
      </c>
      <c r="H10033" s="3"/>
      <c r="I10033" s="10" t="str">
        <f t="shared" si="156"/>
        <v>09476</v>
      </c>
    </row>
    <row r="10034" spans="1:9">
      <c r="A10034" s="66"/>
      <c r="C10034" s="66">
        <v>9476</v>
      </c>
      <c r="D10034" s="2" t="s">
        <v>31</v>
      </c>
      <c r="E10034" s="18" t="s">
        <v>1148</v>
      </c>
      <c r="F10034" s="69" t="s">
        <v>32</v>
      </c>
      <c r="G10034" s="3">
        <v>1</v>
      </c>
      <c r="H10034" s="3"/>
      <c r="I10034" s="10" t="str">
        <f t="shared" si="156"/>
        <v>09476</v>
      </c>
    </row>
    <row r="10035" spans="1:9">
      <c r="A10035" s="66"/>
      <c r="C10035" s="66">
        <v>9476</v>
      </c>
      <c r="D10035" s="2" t="s">
        <v>33</v>
      </c>
      <c r="E10035" s="18" t="s">
        <v>1148</v>
      </c>
      <c r="F10035" s="69" t="s">
        <v>34</v>
      </c>
      <c r="G10035" s="3"/>
      <c r="H10035" s="3"/>
      <c r="I10035" s="10" t="str">
        <f t="shared" si="156"/>
        <v>09476</v>
      </c>
    </row>
    <row r="10036" spans="1:9">
      <c r="A10036" s="66"/>
      <c r="C10036" s="66">
        <v>9476</v>
      </c>
      <c r="D10036" s="2" t="s">
        <v>35</v>
      </c>
      <c r="E10036" s="19" t="s">
        <v>1150</v>
      </c>
      <c r="F10036" s="69" t="s">
        <v>36</v>
      </c>
      <c r="G10036" s="3">
        <v>9</v>
      </c>
      <c r="H10036" s="3">
        <v>227</v>
      </c>
      <c r="I10036" s="10" t="str">
        <f t="shared" si="156"/>
        <v>09476</v>
      </c>
    </row>
    <row r="10037" spans="1:9">
      <c r="A10037" s="66"/>
      <c r="C10037" s="66">
        <v>9476</v>
      </c>
      <c r="D10037" s="2" t="s">
        <v>37</v>
      </c>
      <c r="E10037" s="23" t="s">
        <v>1149</v>
      </c>
      <c r="F10037" s="69" t="s">
        <v>38</v>
      </c>
      <c r="G10037" s="3">
        <v>1</v>
      </c>
      <c r="H10037" s="3"/>
      <c r="I10037" s="10" t="str">
        <f t="shared" si="156"/>
        <v>09476</v>
      </c>
    </row>
    <row r="10038" spans="1:9">
      <c r="A10038" s="66"/>
      <c r="C10038" s="66">
        <v>9476</v>
      </c>
      <c r="D10038" s="2" t="s">
        <v>39</v>
      </c>
      <c r="E10038" s="23" t="s">
        <v>1149</v>
      </c>
      <c r="F10038" s="69" t="s">
        <v>40</v>
      </c>
      <c r="G10038" s="3">
        <v>2</v>
      </c>
      <c r="H10038" s="3"/>
      <c r="I10038" s="10" t="str">
        <f t="shared" si="156"/>
        <v>09476</v>
      </c>
    </row>
    <row r="10039" spans="1:9">
      <c r="A10039" s="66"/>
      <c r="C10039" s="66">
        <v>9476</v>
      </c>
      <c r="D10039" s="2" t="s">
        <v>41</v>
      </c>
      <c r="E10039" s="16" t="s">
        <v>1146</v>
      </c>
      <c r="F10039" s="69" t="s">
        <v>42</v>
      </c>
      <c r="G10039" s="3">
        <v>1</v>
      </c>
      <c r="H10039" s="3"/>
      <c r="I10039" s="10" t="str">
        <f t="shared" si="156"/>
        <v>09476</v>
      </c>
    </row>
    <row r="10040" spans="1:9">
      <c r="A10040" s="66"/>
      <c r="C10040" s="66">
        <v>9476</v>
      </c>
      <c r="D10040" s="2" t="s">
        <v>43</v>
      </c>
      <c r="E10040" s="16" t="s">
        <v>1146</v>
      </c>
      <c r="F10040" s="69" t="s">
        <v>44</v>
      </c>
      <c r="G10040" s="3">
        <v>1</v>
      </c>
      <c r="H10040" s="3"/>
      <c r="I10040" s="10" t="str">
        <f t="shared" si="156"/>
        <v>09476</v>
      </c>
    </row>
    <row r="10041" spans="1:9">
      <c r="A10041" s="66"/>
      <c r="C10041" s="66">
        <v>9476</v>
      </c>
      <c r="D10041" s="2" t="s">
        <v>45</v>
      </c>
      <c r="E10041" s="16" t="s">
        <v>1146</v>
      </c>
      <c r="F10041" s="69" t="s">
        <v>46</v>
      </c>
      <c r="G10041" s="3"/>
      <c r="H10041" s="3"/>
      <c r="I10041" s="10" t="str">
        <f t="shared" si="156"/>
        <v>09476</v>
      </c>
    </row>
    <row r="10042" spans="1:9">
      <c r="A10042" s="66"/>
      <c r="C10042" s="66">
        <v>9476</v>
      </c>
      <c r="D10042" s="2" t="s">
        <v>47</v>
      </c>
      <c r="E10042" s="16" t="s">
        <v>1146</v>
      </c>
      <c r="F10042" s="69" t="s">
        <v>48</v>
      </c>
      <c r="G10042" s="3">
        <v>15</v>
      </c>
      <c r="H10042" s="3">
        <v>2454</v>
      </c>
      <c r="I10042" s="10" t="str">
        <f t="shared" si="156"/>
        <v>09476</v>
      </c>
    </row>
    <row r="10043" spans="1:9">
      <c r="A10043" s="66"/>
      <c r="C10043" s="66">
        <v>9476</v>
      </c>
      <c r="D10043" s="2" t="s">
        <v>49</v>
      </c>
      <c r="E10043" s="14" t="s">
        <v>1144</v>
      </c>
      <c r="F10043" s="69" t="s">
        <v>50</v>
      </c>
      <c r="G10043" s="3">
        <v>14</v>
      </c>
      <c r="H10043" s="3">
        <v>2123</v>
      </c>
      <c r="I10043" s="10" t="str">
        <f t="shared" si="156"/>
        <v>09476</v>
      </c>
    </row>
    <row r="10044" spans="1:9">
      <c r="A10044" s="66"/>
      <c r="C10044" s="66">
        <v>9476</v>
      </c>
      <c r="D10044" s="2" t="s">
        <v>51</v>
      </c>
      <c r="E10044" s="15" t="s">
        <v>1145</v>
      </c>
      <c r="F10044" s="69" t="s">
        <v>52</v>
      </c>
      <c r="G10044" s="3">
        <v>2</v>
      </c>
      <c r="H10044" s="3"/>
      <c r="I10044" s="10" t="str">
        <f t="shared" si="156"/>
        <v>09476</v>
      </c>
    </row>
    <row r="10045" spans="1:9">
      <c r="A10045" s="66"/>
      <c r="C10045" s="66">
        <v>9476</v>
      </c>
      <c r="D10045" s="2" t="s">
        <v>53</v>
      </c>
      <c r="E10045" s="15" t="s">
        <v>1145</v>
      </c>
      <c r="F10045" s="69" t="s">
        <v>54</v>
      </c>
      <c r="G10045" s="3">
        <v>15</v>
      </c>
      <c r="H10045" s="3">
        <v>1793</v>
      </c>
      <c r="I10045" s="10" t="str">
        <f t="shared" si="156"/>
        <v>09476</v>
      </c>
    </row>
    <row r="10046" spans="1:9">
      <c r="A10046" s="66"/>
      <c r="C10046" s="66">
        <v>9476</v>
      </c>
      <c r="D10046" s="2" t="s">
        <v>55</v>
      </c>
      <c r="E10046" s="21" t="s">
        <v>1152</v>
      </c>
      <c r="F10046" s="69" t="s">
        <v>56</v>
      </c>
      <c r="G10046" s="3">
        <v>4</v>
      </c>
      <c r="H10046" s="3">
        <v>1190</v>
      </c>
      <c r="I10046" s="10" t="str">
        <f t="shared" si="156"/>
        <v>09476</v>
      </c>
    </row>
    <row r="10047" spans="1:9">
      <c r="A10047" s="66"/>
      <c r="C10047" s="66">
        <v>9476</v>
      </c>
      <c r="D10047" s="2" t="s">
        <v>57</v>
      </c>
      <c r="E10047" s="21" t="s">
        <v>1152</v>
      </c>
      <c r="F10047" s="69" t="s">
        <v>58</v>
      </c>
      <c r="G10047" s="3">
        <v>2</v>
      </c>
      <c r="H10047" s="3"/>
      <c r="I10047" s="10" t="str">
        <f t="shared" si="156"/>
        <v>09476</v>
      </c>
    </row>
    <row r="10048" spans="1:9">
      <c r="A10048" s="66"/>
      <c r="C10048" s="66">
        <v>9476</v>
      </c>
      <c r="D10048" s="2" t="s">
        <v>59</v>
      </c>
      <c r="E10048" s="21" t="s">
        <v>1152</v>
      </c>
      <c r="F10048" s="69" t="s">
        <v>60</v>
      </c>
      <c r="G10048" s="3">
        <v>4</v>
      </c>
      <c r="H10048" s="3">
        <v>839</v>
      </c>
      <c r="I10048" s="10" t="str">
        <f t="shared" si="156"/>
        <v>09476</v>
      </c>
    </row>
    <row r="10049" spans="1:9">
      <c r="A10049" s="66"/>
      <c r="C10049" s="66">
        <v>9476</v>
      </c>
      <c r="D10049" s="2" t="s">
        <v>61</v>
      </c>
      <c r="E10049" s="20" t="s">
        <v>1151</v>
      </c>
      <c r="F10049" s="69" t="s">
        <v>62</v>
      </c>
      <c r="G10049" s="3">
        <v>2</v>
      </c>
      <c r="H10049" s="3"/>
      <c r="I10049" s="10" t="str">
        <f t="shared" si="156"/>
        <v>09476</v>
      </c>
    </row>
    <row r="10050" spans="1:9">
      <c r="A10050" s="66"/>
      <c r="C10050" s="66">
        <v>9476</v>
      </c>
      <c r="D10050" s="2" t="s">
        <v>63</v>
      </c>
      <c r="E10050" s="20" t="s">
        <v>1151</v>
      </c>
      <c r="F10050" s="69" t="s">
        <v>64</v>
      </c>
      <c r="G10050" s="3">
        <v>1</v>
      </c>
      <c r="H10050" s="3"/>
      <c r="I10050" s="10" t="str">
        <f t="shared" si="156"/>
        <v>09476</v>
      </c>
    </row>
    <row r="10051" spans="1:9">
      <c r="A10051" s="66"/>
      <c r="C10051" s="66">
        <v>9476</v>
      </c>
      <c r="D10051" s="2" t="s">
        <v>65</v>
      </c>
      <c r="E10051" s="19" t="s">
        <v>1150</v>
      </c>
      <c r="F10051" s="69" t="s">
        <v>66</v>
      </c>
      <c r="G10051" s="3">
        <v>6</v>
      </c>
      <c r="H10051" s="3">
        <v>543</v>
      </c>
      <c r="I10051" s="10" t="str">
        <f t="shared" si="156"/>
        <v>09476</v>
      </c>
    </row>
    <row r="10052" spans="1:9">
      <c r="A10052" s="66"/>
      <c r="C10052" s="66">
        <v>9476</v>
      </c>
      <c r="D10052" s="2" t="s">
        <v>67</v>
      </c>
      <c r="E10052" s="22" t="s">
        <v>1153</v>
      </c>
      <c r="F10052" s="69" t="s">
        <v>68</v>
      </c>
      <c r="G10052" s="3">
        <v>3</v>
      </c>
      <c r="H10052" s="3">
        <v>383</v>
      </c>
      <c r="I10052" s="10" t="str">
        <f t="shared" si="156"/>
        <v>09476</v>
      </c>
    </row>
    <row r="10053" spans="1:9">
      <c r="A10053" s="66"/>
      <c r="C10053" s="66">
        <v>9476</v>
      </c>
      <c r="D10053" s="2" t="s">
        <v>69</v>
      </c>
      <c r="E10053" s="21" t="s">
        <v>1152</v>
      </c>
      <c r="F10053" s="69" t="s">
        <v>70</v>
      </c>
      <c r="G10053" s="3">
        <v>2</v>
      </c>
      <c r="H10053" s="3"/>
      <c r="I10053" s="10" t="str">
        <f t="shared" si="156"/>
        <v>09476</v>
      </c>
    </row>
    <row r="10054" spans="1:9">
      <c r="A10054" s="66"/>
      <c r="C10054" s="66">
        <v>9476</v>
      </c>
      <c r="E10054" s="71"/>
      <c r="F10054" s="69" t="s">
        <v>71</v>
      </c>
      <c r="G10054" s="3">
        <v>95</v>
      </c>
      <c r="H10054" s="3">
        <v>11164</v>
      </c>
      <c r="I10054" s="10" t="str">
        <f t="shared" si="156"/>
        <v>09476</v>
      </c>
    </row>
    <row r="10055" spans="1:9">
      <c r="A10055" s="65" t="s">
        <v>697</v>
      </c>
      <c r="B10055" s="2" t="s">
        <v>698</v>
      </c>
      <c r="C10055" s="65">
        <v>9477</v>
      </c>
      <c r="D10055" s="2" t="s">
        <v>9</v>
      </c>
      <c r="E10055" s="14" t="s">
        <v>1144</v>
      </c>
      <c r="F10055" s="69" t="s">
        <v>10</v>
      </c>
      <c r="G10055" s="3">
        <v>4</v>
      </c>
      <c r="H10055" s="3"/>
      <c r="I10055" s="10" t="str">
        <f t="shared" si="156"/>
        <v>09477</v>
      </c>
    </row>
    <row r="10056" spans="1:9">
      <c r="A10056" s="66"/>
      <c r="C10056" s="66">
        <v>9477</v>
      </c>
      <c r="D10056" s="2" t="s">
        <v>11</v>
      </c>
      <c r="E10056" s="14" t="s">
        <v>1144</v>
      </c>
      <c r="F10056" s="69" t="s">
        <v>12</v>
      </c>
      <c r="G10056" s="3"/>
      <c r="H10056" s="3"/>
      <c r="I10056" s="10" t="str">
        <f t="shared" si="156"/>
        <v>09477</v>
      </c>
    </row>
    <row r="10057" spans="1:9">
      <c r="A10057" s="66"/>
      <c r="C10057" s="66">
        <v>9477</v>
      </c>
      <c r="D10057" s="2" t="s">
        <v>13</v>
      </c>
      <c r="E10057" s="14" t="s">
        <v>1144</v>
      </c>
      <c r="F10057" s="69" t="s">
        <v>14</v>
      </c>
      <c r="G10057" s="3"/>
      <c r="H10057" s="3"/>
      <c r="I10057" s="10" t="str">
        <f t="shared" ref="I10057:I10120" si="157">IF(A10057="",I10056,A10057)</f>
        <v>09477</v>
      </c>
    </row>
    <row r="10058" spans="1:9">
      <c r="A10058" s="66"/>
      <c r="C10058" s="66">
        <v>9477</v>
      </c>
      <c r="D10058" s="2" t="s">
        <v>15</v>
      </c>
      <c r="E10058" s="15" t="s">
        <v>1145</v>
      </c>
      <c r="F10058" s="69" t="s">
        <v>16</v>
      </c>
      <c r="G10058" s="3"/>
      <c r="H10058" s="3"/>
      <c r="I10058" s="10" t="str">
        <f t="shared" si="157"/>
        <v>09477</v>
      </c>
    </row>
    <row r="10059" spans="1:9">
      <c r="A10059" s="66"/>
      <c r="C10059" s="66">
        <v>9477</v>
      </c>
      <c r="D10059" s="2" t="s">
        <v>17</v>
      </c>
      <c r="E10059" s="14" t="s">
        <v>1144</v>
      </c>
      <c r="F10059" s="69" t="s">
        <v>18</v>
      </c>
      <c r="G10059" s="3">
        <v>4</v>
      </c>
      <c r="H10059" s="3"/>
      <c r="I10059" s="10" t="str">
        <f t="shared" si="157"/>
        <v>09477</v>
      </c>
    </row>
    <row r="10060" spans="1:9">
      <c r="A10060" s="66"/>
      <c r="C10060" s="66">
        <v>9477</v>
      </c>
      <c r="D10060" s="2" t="s">
        <v>19</v>
      </c>
      <c r="E10060" s="14" t="s">
        <v>1144</v>
      </c>
      <c r="F10060" s="69" t="s">
        <v>20</v>
      </c>
      <c r="G10060" s="3"/>
      <c r="H10060" s="3"/>
      <c r="I10060" s="10" t="str">
        <f t="shared" si="157"/>
        <v>09477</v>
      </c>
    </row>
    <row r="10061" spans="1:9">
      <c r="A10061" s="66"/>
      <c r="C10061" s="66">
        <v>9477</v>
      </c>
      <c r="D10061" s="2" t="s">
        <v>21</v>
      </c>
      <c r="E10061" s="4"/>
      <c r="F10061" s="69" t="s">
        <v>22</v>
      </c>
      <c r="G10061" s="3">
        <v>69</v>
      </c>
      <c r="H10061" s="3"/>
      <c r="I10061" s="10" t="str">
        <f t="shared" si="157"/>
        <v>09477</v>
      </c>
    </row>
    <row r="10062" spans="1:9">
      <c r="A10062" s="66"/>
      <c r="C10062" s="66">
        <v>9477</v>
      </c>
      <c r="D10062" s="2" t="s">
        <v>23</v>
      </c>
      <c r="E10062" s="17" t="s">
        <v>1147</v>
      </c>
      <c r="F10062" s="69" t="s">
        <v>24</v>
      </c>
      <c r="G10062" s="3">
        <v>8</v>
      </c>
      <c r="H10062" s="3">
        <v>1883</v>
      </c>
      <c r="I10062" s="10" t="str">
        <f t="shared" si="157"/>
        <v>09477</v>
      </c>
    </row>
    <row r="10063" spans="1:9">
      <c r="A10063" s="66"/>
      <c r="C10063" s="66">
        <v>9477</v>
      </c>
      <c r="D10063" s="2" t="s">
        <v>25</v>
      </c>
      <c r="E10063" s="17" t="s">
        <v>1147</v>
      </c>
      <c r="F10063" s="69" t="s">
        <v>26</v>
      </c>
      <c r="G10063" s="3">
        <v>5</v>
      </c>
      <c r="H10063" s="3">
        <v>591</v>
      </c>
      <c r="I10063" s="10" t="str">
        <f t="shared" si="157"/>
        <v>09477</v>
      </c>
    </row>
    <row r="10064" spans="1:9">
      <c r="A10064" s="66"/>
      <c r="C10064" s="66">
        <v>9477</v>
      </c>
      <c r="D10064" s="2" t="s">
        <v>27</v>
      </c>
      <c r="E10064" s="17" t="s">
        <v>1147</v>
      </c>
      <c r="F10064" s="69" t="s">
        <v>28</v>
      </c>
      <c r="G10064" s="3"/>
      <c r="H10064" s="3"/>
      <c r="I10064" s="10" t="str">
        <f t="shared" si="157"/>
        <v>09477</v>
      </c>
    </row>
    <row r="10065" spans="1:9">
      <c r="A10065" s="66"/>
      <c r="C10065" s="66">
        <v>9477</v>
      </c>
      <c r="D10065" s="2" t="s">
        <v>29</v>
      </c>
      <c r="E10065" s="18" t="s">
        <v>1148</v>
      </c>
      <c r="F10065" s="69" t="s">
        <v>30</v>
      </c>
      <c r="G10065" s="3">
        <v>7</v>
      </c>
      <c r="H10065" s="3">
        <v>581</v>
      </c>
      <c r="I10065" s="10" t="str">
        <f t="shared" si="157"/>
        <v>09477</v>
      </c>
    </row>
    <row r="10066" spans="1:9">
      <c r="A10066" s="66"/>
      <c r="C10066" s="66">
        <v>9477</v>
      </c>
      <c r="D10066" s="2" t="s">
        <v>31</v>
      </c>
      <c r="E10066" s="18" t="s">
        <v>1148</v>
      </c>
      <c r="F10066" s="69" t="s">
        <v>32</v>
      </c>
      <c r="G10066" s="3">
        <v>1</v>
      </c>
      <c r="H10066" s="3"/>
      <c r="I10066" s="10" t="str">
        <f t="shared" si="157"/>
        <v>09477</v>
      </c>
    </row>
    <row r="10067" spans="1:9">
      <c r="A10067" s="66"/>
      <c r="C10067" s="66">
        <v>9477</v>
      </c>
      <c r="D10067" s="2" t="s">
        <v>33</v>
      </c>
      <c r="E10067" s="18" t="s">
        <v>1148</v>
      </c>
      <c r="F10067" s="69" t="s">
        <v>34</v>
      </c>
      <c r="G10067" s="3"/>
      <c r="H10067" s="3"/>
      <c r="I10067" s="10" t="str">
        <f t="shared" si="157"/>
        <v>09477</v>
      </c>
    </row>
    <row r="10068" spans="1:9">
      <c r="A10068" s="66"/>
      <c r="C10068" s="66">
        <v>9477</v>
      </c>
      <c r="D10068" s="2" t="s">
        <v>35</v>
      </c>
      <c r="E10068" s="19" t="s">
        <v>1150</v>
      </c>
      <c r="F10068" s="69" t="s">
        <v>36</v>
      </c>
      <c r="G10068" s="3">
        <v>1</v>
      </c>
      <c r="H10068" s="3"/>
      <c r="I10068" s="10" t="str">
        <f t="shared" si="157"/>
        <v>09477</v>
      </c>
    </row>
    <row r="10069" spans="1:9">
      <c r="A10069" s="66"/>
      <c r="C10069" s="66">
        <v>9477</v>
      </c>
      <c r="D10069" s="2" t="s">
        <v>37</v>
      </c>
      <c r="E10069" s="23" t="s">
        <v>1149</v>
      </c>
      <c r="F10069" s="69" t="s">
        <v>38</v>
      </c>
      <c r="G10069" s="3">
        <v>3</v>
      </c>
      <c r="H10069" s="3">
        <v>319</v>
      </c>
      <c r="I10069" s="10" t="str">
        <f t="shared" si="157"/>
        <v>09477</v>
      </c>
    </row>
    <row r="10070" spans="1:9">
      <c r="A10070" s="66"/>
      <c r="C10070" s="66">
        <v>9477</v>
      </c>
      <c r="D10070" s="2" t="s">
        <v>39</v>
      </c>
      <c r="E10070" s="23" t="s">
        <v>1149</v>
      </c>
      <c r="F10070" s="69" t="s">
        <v>40</v>
      </c>
      <c r="G10070" s="3">
        <v>3</v>
      </c>
      <c r="H10070" s="3">
        <v>308</v>
      </c>
      <c r="I10070" s="10" t="str">
        <f t="shared" si="157"/>
        <v>09477</v>
      </c>
    </row>
    <row r="10071" spans="1:9">
      <c r="A10071" s="66"/>
      <c r="C10071" s="66">
        <v>9477</v>
      </c>
      <c r="D10071" s="2" t="s">
        <v>41</v>
      </c>
      <c r="E10071" s="16" t="s">
        <v>1146</v>
      </c>
      <c r="F10071" s="69" t="s">
        <v>42</v>
      </c>
      <c r="G10071" s="3"/>
      <c r="H10071" s="3"/>
      <c r="I10071" s="10" t="str">
        <f t="shared" si="157"/>
        <v>09477</v>
      </c>
    </row>
    <row r="10072" spans="1:9">
      <c r="A10072" s="66"/>
      <c r="C10072" s="66">
        <v>9477</v>
      </c>
      <c r="D10072" s="2" t="s">
        <v>43</v>
      </c>
      <c r="E10072" s="16" t="s">
        <v>1146</v>
      </c>
      <c r="F10072" s="69" t="s">
        <v>44</v>
      </c>
      <c r="G10072" s="3"/>
      <c r="H10072" s="3"/>
      <c r="I10072" s="10" t="str">
        <f t="shared" si="157"/>
        <v>09477</v>
      </c>
    </row>
    <row r="10073" spans="1:9">
      <c r="A10073" s="66"/>
      <c r="C10073" s="66">
        <v>9477</v>
      </c>
      <c r="D10073" s="2" t="s">
        <v>45</v>
      </c>
      <c r="E10073" s="16" t="s">
        <v>1146</v>
      </c>
      <c r="F10073" s="69" t="s">
        <v>46</v>
      </c>
      <c r="G10073" s="3"/>
      <c r="H10073" s="3"/>
      <c r="I10073" s="10" t="str">
        <f t="shared" si="157"/>
        <v>09477</v>
      </c>
    </row>
    <row r="10074" spans="1:9">
      <c r="A10074" s="66"/>
      <c r="C10074" s="66">
        <v>9477</v>
      </c>
      <c r="D10074" s="2" t="s">
        <v>47</v>
      </c>
      <c r="E10074" s="16" t="s">
        <v>1146</v>
      </c>
      <c r="F10074" s="69" t="s">
        <v>48</v>
      </c>
      <c r="G10074" s="3">
        <v>3</v>
      </c>
      <c r="H10074" s="3">
        <v>307</v>
      </c>
      <c r="I10074" s="10" t="str">
        <f t="shared" si="157"/>
        <v>09477</v>
      </c>
    </row>
    <row r="10075" spans="1:9">
      <c r="A10075" s="66"/>
      <c r="C10075" s="66">
        <v>9477</v>
      </c>
      <c r="D10075" s="2" t="s">
        <v>49</v>
      </c>
      <c r="E10075" s="14" t="s">
        <v>1144</v>
      </c>
      <c r="F10075" s="69" t="s">
        <v>50</v>
      </c>
      <c r="G10075" s="3">
        <v>2</v>
      </c>
      <c r="H10075" s="3"/>
      <c r="I10075" s="10" t="str">
        <f t="shared" si="157"/>
        <v>09477</v>
      </c>
    </row>
    <row r="10076" spans="1:9">
      <c r="A10076" s="66"/>
      <c r="C10076" s="66">
        <v>9477</v>
      </c>
      <c r="D10076" s="2" t="s">
        <v>51</v>
      </c>
      <c r="E10076" s="15" t="s">
        <v>1145</v>
      </c>
      <c r="F10076" s="69" t="s">
        <v>52</v>
      </c>
      <c r="G10076" s="3">
        <v>1</v>
      </c>
      <c r="H10076" s="3"/>
      <c r="I10076" s="10" t="str">
        <f t="shared" si="157"/>
        <v>09477</v>
      </c>
    </row>
    <row r="10077" spans="1:9">
      <c r="A10077" s="66"/>
      <c r="C10077" s="66">
        <v>9477</v>
      </c>
      <c r="D10077" s="2" t="s">
        <v>53</v>
      </c>
      <c r="E10077" s="15" t="s">
        <v>1145</v>
      </c>
      <c r="F10077" s="69" t="s">
        <v>54</v>
      </c>
      <c r="G10077" s="3">
        <v>11</v>
      </c>
      <c r="H10077" s="3">
        <v>956</v>
      </c>
      <c r="I10077" s="10" t="str">
        <f t="shared" si="157"/>
        <v>09477</v>
      </c>
    </row>
    <row r="10078" spans="1:9">
      <c r="A10078" s="66"/>
      <c r="C10078" s="66">
        <v>9477</v>
      </c>
      <c r="D10078" s="2" t="s">
        <v>55</v>
      </c>
      <c r="E10078" s="21" t="s">
        <v>1152</v>
      </c>
      <c r="F10078" s="69" t="s">
        <v>56</v>
      </c>
      <c r="G10078" s="3">
        <v>1</v>
      </c>
      <c r="H10078" s="3"/>
      <c r="I10078" s="10" t="str">
        <f t="shared" si="157"/>
        <v>09477</v>
      </c>
    </row>
    <row r="10079" spans="1:9">
      <c r="A10079" s="66"/>
      <c r="C10079" s="66">
        <v>9477</v>
      </c>
      <c r="D10079" s="2" t="s">
        <v>57</v>
      </c>
      <c r="E10079" s="21" t="s">
        <v>1152</v>
      </c>
      <c r="F10079" s="69" t="s">
        <v>58</v>
      </c>
      <c r="G10079" s="3">
        <v>2</v>
      </c>
      <c r="H10079" s="3"/>
      <c r="I10079" s="10" t="str">
        <f t="shared" si="157"/>
        <v>09477</v>
      </c>
    </row>
    <row r="10080" spans="1:9">
      <c r="A10080" s="66"/>
      <c r="C10080" s="66">
        <v>9477</v>
      </c>
      <c r="D10080" s="2" t="s">
        <v>59</v>
      </c>
      <c r="E10080" s="21" t="s">
        <v>1152</v>
      </c>
      <c r="F10080" s="69" t="s">
        <v>60</v>
      </c>
      <c r="G10080" s="3">
        <v>11</v>
      </c>
      <c r="H10080" s="3">
        <v>1899</v>
      </c>
      <c r="I10080" s="10" t="str">
        <f t="shared" si="157"/>
        <v>09477</v>
      </c>
    </row>
    <row r="10081" spans="1:9">
      <c r="A10081" s="66"/>
      <c r="C10081" s="66">
        <v>9477</v>
      </c>
      <c r="D10081" s="2" t="s">
        <v>61</v>
      </c>
      <c r="E10081" s="20" t="s">
        <v>1151</v>
      </c>
      <c r="F10081" s="69" t="s">
        <v>62</v>
      </c>
      <c r="G10081" s="3">
        <v>5</v>
      </c>
      <c r="H10081" s="3">
        <v>618</v>
      </c>
      <c r="I10081" s="10" t="str">
        <f t="shared" si="157"/>
        <v>09477</v>
      </c>
    </row>
    <row r="10082" spans="1:9">
      <c r="A10082" s="66"/>
      <c r="C10082" s="66">
        <v>9477</v>
      </c>
      <c r="D10082" s="2" t="s">
        <v>63</v>
      </c>
      <c r="E10082" s="20" t="s">
        <v>1151</v>
      </c>
      <c r="F10082" s="69" t="s">
        <v>64</v>
      </c>
      <c r="G10082" s="3"/>
      <c r="H10082" s="3"/>
      <c r="I10082" s="10" t="str">
        <f t="shared" si="157"/>
        <v>09477</v>
      </c>
    </row>
    <row r="10083" spans="1:9">
      <c r="A10083" s="66"/>
      <c r="C10083" s="66">
        <v>9477</v>
      </c>
      <c r="D10083" s="2" t="s">
        <v>65</v>
      </c>
      <c r="E10083" s="19" t="s">
        <v>1150</v>
      </c>
      <c r="F10083" s="69" t="s">
        <v>66</v>
      </c>
      <c r="G10083" s="3">
        <v>5</v>
      </c>
      <c r="H10083" s="3">
        <v>404</v>
      </c>
      <c r="I10083" s="10" t="str">
        <f t="shared" si="157"/>
        <v>09477</v>
      </c>
    </row>
    <row r="10084" spans="1:9">
      <c r="A10084" s="66"/>
      <c r="C10084" s="66">
        <v>9477</v>
      </c>
      <c r="D10084" s="2" t="s">
        <v>67</v>
      </c>
      <c r="E10084" s="22" t="s">
        <v>1153</v>
      </c>
      <c r="F10084" s="69" t="s">
        <v>68</v>
      </c>
      <c r="G10084" s="3"/>
      <c r="H10084" s="3"/>
      <c r="I10084" s="10" t="str">
        <f t="shared" si="157"/>
        <v>09477</v>
      </c>
    </row>
    <row r="10085" spans="1:9">
      <c r="A10085" s="66"/>
      <c r="C10085" s="66">
        <v>9477</v>
      </c>
      <c r="D10085" s="2" t="s">
        <v>69</v>
      </c>
      <c r="E10085" s="21" t="s">
        <v>1152</v>
      </c>
      <c r="F10085" s="69" t="s">
        <v>70</v>
      </c>
      <c r="G10085" s="3"/>
      <c r="H10085" s="3"/>
      <c r="I10085" s="10" t="str">
        <f t="shared" si="157"/>
        <v>09477</v>
      </c>
    </row>
    <row r="10086" spans="1:9">
      <c r="A10086" s="66"/>
      <c r="C10086" s="66">
        <v>9477</v>
      </c>
      <c r="E10086" s="71"/>
      <c r="F10086" s="69" t="s">
        <v>71</v>
      </c>
      <c r="G10086" s="3">
        <v>73</v>
      </c>
      <c r="H10086" s="3">
        <v>8523</v>
      </c>
      <c r="I10086" s="10" t="str">
        <f t="shared" si="157"/>
        <v>09477</v>
      </c>
    </row>
    <row r="10087" spans="1:9">
      <c r="A10087" s="65" t="s">
        <v>699</v>
      </c>
      <c r="B10087" s="2" t="s">
        <v>700</v>
      </c>
      <c r="C10087" s="65">
        <v>9478</v>
      </c>
      <c r="D10087" s="2" t="s">
        <v>9</v>
      </c>
      <c r="E10087" s="14" t="s">
        <v>1144</v>
      </c>
      <c r="F10087" s="69" t="s">
        <v>10</v>
      </c>
      <c r="G10087" s="3">
        <v>4</v>
      </c>
      <c r="H10087" s="3">
        <v>101</v>
      </c>
      <c r="I10087" s="10" t="str">
        <f t="shared" si="157"/>
        <v>09478</v>
      </c>
    </row>
    <row r="10088" spans="1:9">
      <c r="A10088" s="66"/>
      <c r="C10088" s="66">
        <v>9478</v>
      </c>
      <c r="D10088" s="2" t="s">
        <v>11</v>
      </c>
      <c r="E10088" s="14" t="s">
        <v>1144</v>
      </c>
      <c r="F10088" s="69" t="s">
        <v>12</v>
      </c>
      <c r="G10088" s="3"/>
      <c r="H10088" s="3"/>
      <c r="I10088" s="10" t="str">
        <f t="shared" si="157"/>
        <v>09478</v>
      </c>
    </row>
    <row r="10089" spans="1:9">
      <c r="A10089" s="66"/>
      <c r="C10089" s="66">
        <v>9478</v>
      </c>
      <c r="D10089" s="2" t="s">
        <v>13</v>
      </c>
      <c r="E10089" s="14" t="s">
        <v>1144</v>
      </c>
      <c r="F10089" s="69" t="s">
        <v>14</v>
      </c>
      <c r="G10089" s="3"/>
      <c r="H10089" s="3"/>
      <c r="I10089" s="10" t="str">
        <f t="shared" si="157"/>
        <v>09478</v>
      </c>
    </row>
    <row r="10090" spans="1:9">
      <c r="A10090" s="66"/>
      <c r="C10090" s="66">
        <v>9478</v>
      </c>
      <c r="D10090" s="2" t="s">
        <v>15</v>
      </c>
      <c r="E10090" s="15" t="s">
        <v>1145</v>
      </c>
      <c r="F10090" s="69" t="s">
        <v>16</v>
      </c>
      <c r="G10090" s="3"/>
      <c r="H10090" s="3"/>
      <c r="I10090" s="10" t="str">
        <f t="shared" si="157"/>
        <v>09478</v>
      </c>
    </row>
    <row r="10091" spans="1:9">
      <c r="A10091" s="66"/>
      <c r="C10091" s="66">
        <v>9478</v>
      </c>
      <c r="D10091" s="2" t="s">
        <v>17</v>
      </c>
      <c r="E10091" s="14" t="s">
        <v>1144</v>
      </c>
      <c r="F10091" s="69" t="s">
        <v>18</v>
      </c>
      <c r="G10091" s="3">
        <v>4</v>
      </c>
      <c r="H10091" s="3">
        <v>101</v>
      </c>
      <c r="I10091" s="10" t="str">
        <f t="shared" si="157"/>
        <v>09478</v>
      </c>
    </row>
    <row r="10092" spans="1:9">
      <c r="A10092" s="66"/>
      <c r="C10092" s="66">
        <v>9478</v>
      </c>
      <c r="D10092" s="2" t="s">
        <v>19</v>
      </c>
      <c r="E10092" s="14" t="s">
        <v>1144</v>
      </c>
      <c r="F10092" s="69" t="s">
        <v>20</v>
      </c>
      <c r="G10092" s="3"/>
      <c r="H10092" s="3"/>
      <c r="I10092" s="10" t="str">
        <f t="shared" si="157"/>
        <v>09478</v>
      </c>
    </row>
    <row r="10093" spans="1:9">
      <c r="A10093" s="66"/>
      <c r="C10093" s="66">
        <v>9478</v>
      </c>
      <c r="D10093" s="2" t="s">
        <v>21</v>
      </c>
      <c r="E10093" s="4"/>
      <c r="F10093" s="69" t="s">
        <v>22</v>
      </c>
      <c r="G10093" s="3">
        <v>54</v>
      </c>
      <c r="H10093" s="3">
        <v>7836</v>
      </c>
      <c r="I10093" s="10" t="str">
        <f t="shared" si="157"/>
        <v>09478</v>
      </c>
    </row>
    <row r="10094" spans="1:9">
      <c r="A10094" s="66"/>
      <c r="C10094" s="66">
        <v>9478</v>
      </c>
      <c r="D10094" s="2" t="s">
        <v>23</v>
      </c>
      <c r="E10094" s="17" t="s">
        <v>1147</v>
      </c>
      <c r="F10094" s="69" t="s">
        <v>24</v>
      </c>
      <c r="G10094" s="3">
        <v>4</v>
      </c>
      <c r="H10094" s="3">
        <v>109</v>
      </c>
      <c r="I10094" s="10" t="str">
        <f t="shared" si="157"/>
        <v>09478</v>
      </c>
    </row>
    <row r="10095" spans="1:9">
      <c r="A10095" s="66"/>
      <c r="C10095" s="66">
        <v>9478</v>
      </c>
      <c r="D10095" s="2" t="s">
        <v>25</v>
      </c>
      <c r="E10095" s="17" t="s">
        <v>1147</v>
      </c>
      <c r="F10095" s="69" t="s">
        <v>26</v>
      </c>
      <c r="G10095" s="3">
        <v>2</v>
      </c>
      <c r="H10095" s="3"/>
      <c r="I10095" s="10" t="str">
        <f t="shared" si="157"/>
        <v>09478</v>
      </c>
    </row>
    <row r="10096" spans="1:9">
      <c r="A10096" s="66"/>
      <c r="C10096" s="66">
        <v>9478</v>
      </c>
      <c r="D10096" s="2" t="s">
        <v>27</v>
      </c>
      <c r="E10096" s="17" t="s">
        <v>1147</v>
      </c>
      <c r="F10096" s="69" t="s">
        <v>28</v>
      </c>
      <c r="G10096" s="3"/>
      <c r="H10096" s="3"/>
      <c r="I10096" s="10" t="str">
        <f t="shared" si="157"/>
        <v>09478</v>
      </c>
    </row>
    <row r="10097" spans="1:9">
      <c r="A10097" s="66"/>
      <c r="C10097" s="66">
        <v>9478</v>
      </c>
      <c r="D10097" s="2" t="s">
        <v>29</v>
      </c>
      <c r="E10097" s="18" t="s">
        <v>1148</v>
      </c>
      <c r="F10097" s="69" t="s">
        <v>30</v>
      </c>
      <c r="G10097" s="3">
        <v>1</v>
      </c>
      <c r="H10097" s="3"/>
      <c r="I10097" s="10" t="str">
        <f t="shared" si="157"/>
        <v>09478</v>
      </c>
    </row>
    <row r="10098" spans="1:9">
      <c r="A10098" s="66"/>
      <c r="C10098" s="66">
        <v>9478</v>
      </c>
      <c r="D10098" s="2" t="s">
        <v>31</v>
      </c>
      <c r="E10098" s="18" t="s">
        <v>1148</v>
      </c>
      <c r="F10098" s="69" t="s">
        <v>32</v>
      </c>
      <c r="G10098" s="3"/>
      <c r="H10098" s="3"/>
      <c r="I10098" s="10" t="str">
        <f t="shared" si="157"/>
        <v>09478</v>
      </c>
    </row>
    <row r="10099" spans="1:9">
      <c r="A10099" s="66"/>
      <c r="C10099" s="66">
        <v>9478</v>
      </c>
      <c r="D10099" s="2" t="s">
        <v>33</v>
      </c>
      <c r="E10099" s="18" t="s">
        <v>1148</v>
      </c>
      <c r="F10099" s="69" t="s">
        <v>34</v>
      </c>
      <c r="G10099" s="3">
        <v>1</v>
      </c>
      <c r="H10099" s="3"/>
      <c r="I10099" s="10" t="str">
        <f t="shared" si="157"/>
        <v>09478</v>
      </c>
    </row>
    <row r="10100" spans="1:9">
      <c r="A10100" s="66"/>
      <c r="C10100" s="66">
        <v>9478</v>
      </c>
      <c r="D10100" s="2" t="s">
        <v>35</v>
      </c>
      <c r="E10100" s="19" t="s">
        <v>1150</v>
      </c>
      <c r="F10100" s="69" t="s">
        <v>36</v>
      </c>
      <c r="G10100" s="3">
        <v>1</v>
      </c>
      <c r="H10100" s="3"/>
      <c r="I10100" s="10" t="str">
        <f t="shared" si="157"/>
        <v>09478</v>
      </c>
    </row>
    <row r="10101" spans="1:9">
      <c r="A10101" s="66"/>
      <c r="C10101" s="66">
        <v>9478</v>
      </c>
      <c r="D10101" s="2" t="s">
        <v>37</v>
      </c>
      <c r="E10101" s="23" t="s">
        <v>1149</v>
      </c>
      <c r="F10101" s="69" t="s">
        <v>38</v>
      </c>
      <c r="G10101" s="3">
        <v>1</v>
      </c>
      <c r="H10101" s="3"/>
      <c r="I10101" s="10" t="str">
        <f t="shared" si="157"/>
        <v>09478</v>
      </c>
    </row>
    <row r="10102" spans="1:9">
      <c r="A10102" s="66"/>
      <c r="C10102" s="66">
        <v>9478</v>
      </c>
      <c r="D10102" s="2" t="s">
        <v>39</v>
      </c>
      <c r="E10102" s="23" t="s">
        <v>1149</v>
      </c>
      <c r="F10102" s="69" t="s">
        <v>40</v>
      </c>
      <c r="G10102" s="3">
        <v>1</v>
      </c>
      <c r="H10102" s="3"/>
      <c r="I10102" s="10" t="str">
        <f t="shared" si="157"/>
        <v>09478</v>
      </c>
    </row>
    <row r="10103" spans="1:9">
      <c r="A10103" s="66"/>
      <c r="C10103" s="66">
        <v>9478</v>
      </c>
      <c r="D10103" s="2" t="s">
        <v>41</v>
      </c>
      <c r="E10103" s="16" t="s">
        <v>1146</v>
      </c>
      <c r="F10103" s="69" t="s">
        <v>42</v>
      </c>
      <c r="G10103" s="3"/>
      <c r="H10103" s="3"/>
      <c r="I10103" s="10" t="str">
        <f t="shared" si="157"/>
        <v>09478</v>
      </c>
    </row>
    <row r="10104" spans="1:9">
      <c r="A10104" s="66"/>
      <c r="C10104" s="66">
        <v>9478</v>
      </c>
      <c r="D10104" s="2" t="s">
        <v>43</v>
      </c>
      <c r="E10104" s="16" t="s">
        <v>1146</v>
      </c>
      <c r="F10104" s="69" t="s">
        <v>44</v>
      </c>
      <c r="G10104" s="3">
        <v>4</v>
      </c>
      <c r="H10104" s="3">
        <v>413</v>
      </c>
      <c r="I10104" s="10" t="str">
        <f t="shared" si="157"/>
        <v>09478</v>
      </c>
    </row>
    <row r="10105" spans="1:9">
      <c r="A10105" s="66"/>
      <c r="C10105" s="66">
        <v>9478</v>
      </c>
      <c r="D10105" s="2" t="s">
        <v>45</v>
      </c>
      <c r="E10105" s="16" t="s">
        <v>1146</v>
      </c>
      <c r="F10105" s="69" t="s">
        <v>46</v>
      </c>
      <c r="G10105" s="3"/>
      <c r="H10105" s="3"/>
      <c r="I10105" s="10" t="str">
        <f t="shared" si="157"/>
        <v>09478</v>
      </c>
    </row>
    <row r="10106" spans="1:9">
      <c r="A10106" s="66"/>
      <c r="C10106" s="66">
        <v>9478</v>
      </c>
      <c r="D10106" s="2" t="s">
        <v>47</v>
      </c>
      <c r="E10106" s="16" t="s">
        <v>1146</v>
      </c>
      <c r="F10106" s="69" t="s">
        <v>48</v>
      </c>
      <c r="G10106" s="3">
        <v>6</v>
      </c>
      <c r="H10106" s="3">
        <v>1917</v>
      </c>
      <c r="I10106" s="10" t="str">
        <f t="shared" si="157"/>
        <v>09478</v>
      </c>
    </row>
    <row r="10107" spans="1:9">
      <c r="A10107" s="66"/>
      <c r="C10107" s="66">
        <v>9478</v>
      </c>
      <c r="D10107" s="2" t="s">
        <v>49</v>
      </c>
      <c r="E10107" s="14" t="s">
        <v>1144</v>
      </c>
      <c r="F10107" s="69" t="s">
        <v>50</v>
      </c>
      <c r="G10107" s="3">
        <v>7</v>
      </c>
      <c r="H10107" s="3">
        <v>489</v>
      </c>
      <c r="I10107" s="10" t="str">
        <f t="shared" si="157"/>
        <v>09478</v>
      </c>
    </row>
    <row r="10108" spans="1:9">
      <c r="A10108" s="66"/>
      <c r="C10108" s="66">
        <v>9478</v>
      </c>
      <c r="D10108" s="2" t="s">
        <v>51</v>
      </c>
      <c r="E10108" s="15" t="s">
        <v>1145</v>
      </c>
      <c r="F10108" s="69" t="s">
        <v>52</v>
      </c>
      <c r="G10108" s="3"/>
      <c r="H10108" s="3"/>
      <c r="I10108" s="10" t="str">
        <f t="shared" si="157"/>
        <v>09478</v>
      </c>
    </row>
    <row r="10109" spans="1:9">
      <c r="A10109" s="66"/>
      <c r="C10109" s="66">
        <v>9478</v>
      </c>
      <c r="D10109" s="2" t="s">
        <v>53</v>
      </c>
      <c r="E10109" s="15" t="s">
        <v>1145</v>
      </c>
      <c r="F10109" s="69" t="s">
        <v>54</v>
      </c>
      <c r="G10109" s="3">
        <v>5</v>
      </c>
      <c r="H10109" s="3">
        <v>654</v>
      </c>
      <c r="I10109" s="10" t="str">
        <f t="shared" si="157"/>
        <v>09478</v>
      </c>
    </row>
    <row r="10110" spans="1:9">
      <c r="A10110" s="66"/>
      <c r="C10110" s="66">
        <v>9478</v>
      </c>
      <c r="D10110" s="2" t="s">
        <v>55</v>
      </c>
      <c r="E10110" s="21" t="s">
        <v>1152</v>
      </c>
      <c r="F10110" s="69" t="s">
        <v>56</v>
      </c>
      <c r="G10110" s="3"/>
      <c r="H10110" s="3"/>
      <c r="I10110" s="10" t="str">
        <f t="shared" si="157"/>
        <v>09478</v>
      </c>
    </row>
    <row r="10111" spans="1:9">
      <c r="A10111" s="66"/>
      <c r="C10111" s="66">
        <v>9478</v>
      </c>
      <c r="D10111" s="2" t="s">
        <v>57</v>
      </c>
      <c r="E10111" s="21" t="s">
        <v>1152</v>
      </c>
      <c r="F10111" s="69" t="s">
        <v>58</v>
      </c>
      <c r="G10111" s="3">
        <v>2</v>
      </c>
      <c r="H10111" s="3"/>
      <c r="I10111" s="10" t="str">
        <f t="shared" si="157"/>
        <v>09478</v>
      </c>
    </row>
    <row r="10112" spans="1:9">
      <c r="A10112" s="66"/>
      <c r="C10112" s="66">
        <v>9478</v>
      </c>
      <c r="D10112" s="2" t="s">
        <v>59</v>
      </c>
      <c r="E10112" s="21" t="s">
        <v>1152</v>
      </c>
      <c r="F10112" s="69" t="s">
        <v>60</v>
      </c>
      <c r="G10112" s="3">
        <v>7</v>
      </c>
      <c r="H10112" s="3">
        <v>2001</v>
      </c>
      <c r="I10112" s="10" t="str">
        <f t="shared" si="157"/>
        <v>09478</v>
      </c>
    </row>
    <row r="10113" spans="1:9">
      <c r="A10113" s="66"/>
      <c r="C10113" s="66">
        <v>9478</v>
      </c>
      <c r="D10113" s="2" t="s">
        <v>61</v>
      </c>
      <c r="E10113" s="20" t="s">
        <v>1151</v>
      </c>
      <c r="F10113" s="69" t="s">
        <v>62</v>
      </c>
      <c r="G10113" s="3"/>
      <c r="H10113" s="3"/>
      <c r="I10113" s="10" t="str">
        <f t="shared" si="157"/>
        <v>09478</v>
      </c>
    </row>
    <row r="10114" spans="1:9">
      <c r="A10114" s="66"/>
      <c r="C10114" s="66">
        <v>9478</v>
      </c>
      <c r="D10114" s="2" t="s">
        <v>63</v>
      </c>
      <c r="E10114" s="20" t="s">
        <v>1151</v>
      </c>
      <c r="F10114" s="69" t="s">
        <v>64</v>
      </c>
      <c r="G10114" s="3">
        <v>1</v>
      </c>
      <c r="H10114" s="3"/>
      <c r="I10114" s="10" t="str">
        <f t="shared" si="157"/>
        <v>09478</v>
      </c>
    </row>
    <row r="10115" spans="1:9">
      <c r="A10115" s="66"/>
      <c r="C10115" s="66">
        <v>9478</v>
      </c>
      <c r="D10115" s="2" t="s">
        <v>65</v>
      </c>
      <c r="E10115" s="19" t="s">
        <v>1150</v>
      </c>
      <c r="F10115" s="69" t="s">
        <v>66</v>
      </c>
      <c r="G10115" s="3">
        <v>9</v>
      </c>
      <c r="H10115" s="3">
        <v>971</v>
      </c>
      <c r="I10115" s="10" t="str">
        <f t="shared" si="157"/>
        <v>09478</v>
      </c>
    </row>
    <row r="10116" spans="1:9">
      <c r="A10116" s="66"/>
      <c r="C10116" s="66">
        <v>9478</v>
      </c>
      <c r="D10116" s="2" t="s">
        <v>67</v>
      </c>
      <c r="E10116" s="22" t="s">
        <v>1153</v>
      </c>
      <c r="F10116" s="69" t="s">
        <v>68</v>
      </c>
      <c r="G10116" s="3">
        <v>1</v>
      </c>
      <c r="H10116" s="3"/>
      <c r="I10116" s="10" t="str">
        <f t="shared" si="157"/>
        <v>09478</v>
      </c>
    </row>
    <row r="10117" spans="1:9">
      <c r="A10117" s="66"/>
      <c r="C10117" s="66">
        <v>9478</v>
      </c>
      <c r="D10117" s="2" t="s">
        <v>69</v>
      </c>
      <c r="E10117" s="21" t="s">
        <v>1152</v>
      </c>
      <c r="F10117" s="69" t="s">
        <v>70</v>
      </c>
      <c r="G10117" s="3">
        <v>1</v>
      </c>
      <c r="H10117" s="3"/>
      <c r="I10117" s="10" t="str">
        <f t="shared" si="157"/>
        <v>09478</v>
      </c>
    </row>
    <row r="10118" spans="1:9">
      <c r="A10118" s="66"/>
      <c r="C10118" s="66">
        <v>9478</v>
      </c>
      <c r="E10118" s="71"/>
      <c r="F10118" s="69" t="s">
        <v>71</v>
      </c>
      <c r="G10118" s="3">
        <v>58</v>
      </c>
      <c r="H10118" s="3">
        <v>7937</v>
      </c>
      <c r="I10118" s="10" t="str">
        <f t="shared" si="157"/>
        <v>09478</v>
      </c>
    </row>
    <row r="10119" spans="1:9">
      <c r="A10119" s="65" t="s">
        <v>701</v>
      </c>
      <c r="B10119" s="2" t="s">
        <v>702</v>
      </c>
      <c r="C10119" s="65">
        <v>9479</v>
      </c>
      <c r="D10119" s="2" t="s">
        <v>9</v>
      </c>
      <c r="E10119" s="14" t="s">
        <v>1144</v>
      </c>
      <c r="F10119" s="69" t="s">
        <v>10</v>
      </c>
      <c r="G10119" s="3">
        <v>2</v>
      </c>
      <c r="H10119" s="3"/>
      <c r="I10119" s="10" t="str">
        <f t="shared" si="157"/>
        <v>09479</v>
      </c>
    </row>
    <row r="10120" spans="1:9">
      <c r="A10120" s="66"/>
      <c r="C10120" s="66">
        <v>9479</v>
      </c>
      <c r="D10120" s="2" t="s">
        <v>11</v>
      </c>
      <c r="E10120" s="14" t="s">
        <v>1144</v>
      </c>
      <c r="F10120" s="69" t="s">
        <v>12</v>
      </c>
      <c r="G10120" s="3"/>
      <c r="H10120" s="3"/>
      <c r="I10120" s="10" t="str">
        <f t="shared" si="157"/>
        <v>09479</v>
      </c>
    </row>
    <row r="10121" spans="1:9">
      <c r="A10121" s="66"/>
      <c r="C10121" s="66">
        <v>9479</v>
      </c>
      <c r="D10121" s="2" t="s">
        <v>13</v>
      </c>
      <c r="E10121" s="14" t="s">
        <v>1144</v>
      </c>
      <c r="F10121" s="69" t="s">
        <v>14</v>
      </c>
      <c r="G10121" s="3"/>
      <c r="H10121" s="3"/>
      <c r="I10121" s="10" t="str">
        <f t="shared" ref="I10121:I10184" si="158">IF(A10121="",I10120,A10121)</f>
        <v>09479</v>
      </c>
    </row>
    <row r="10122" spans="1:9">
      <c r="A10122" s="66"/>
      <c r="C10122" s="66">
        <v>9479</v>
      </c>
      <c r="D10122" s="2" t="s">
        <v>15</v>
      </c>
      <c r="E10122" s="15" t="s">
        <v>1145</v>
      </c>
      <c r="F10122" s="69" t="s">
        <v>16</v>
      </c>
      <c r="G10122" s="3"/>
      <c r="H10122" s="3"/>
      <c r="I10122" s="10" t="str">
        <f t="shared" si="158"/>
        <v>09479</v>
      </c>
    </row>
    <row r="10123" spans="1:9">
      <c r="A10123" s="66"/>
      <c r="C10123" s="66">
        <v>9479</v>
      </c>
      <c r="D10123" s="2" t="s">
        <v>17</v>
      </c>
      <c r="E10123" s="14" t="s">
        <v>1144</v>
      </c>
      <c r="F10123" s="69" t="s">
        <v>18</v>
      </c>
      <c r="G10123" s="3">
        <v>2</v>
      </c>
      <c r="H10123" s="3"/>
      <c r="I10123" s="10" t="str">
        <f t="shared" si="158"/>
        <v>09479</v>
      </c>
    </row>
    <row r="10124" spans="1:9">
      <c r="A10124" s="66"/>
      <c r="C10124" s="66">
        <v>9479</v>
      </c>
      <c r="D10124" s="2" t="s">
        <v>19</v>
      </c>
      <c r="E10124" s="14" t="s">
        <v>1144</v>
      </c>
      <c r="F10124" s="69" t="s">
        <v>20</v>
      </c>
      <c r="G10124" s="3"/>
      <c r="H10124" s="3"/>
      <c r="I10124" s="10" t="str">
        <f t="shared" si="158"/>
        <v>09479</v>
      </c>
    </row>
    <row r="10125" spans="1:9">
      <c r="A10125" s="66"/>
      <c r="C10125" s="66">
        <v>9479</v>
      </c>
      <c r="D10125" s="2" t="s">
        <v>21</v>
      </c>
      <c r="E10125" s="4"/>
      <c r="F10125" s="69" t="s">
        <v>22</v>
      </c>
      <c r="G10125" s="3">
        <v>82</v>
      </c>
      <c r="H10125" s="3"/>
      <c r="I10125" s="10" t="str">
        <f t="shared" si="158"/>
        <v>09479</v>
      </c>
    </row>
    <row r="10126" spans="1:9">
      <c r="A10126" s="66"/>
      <c r="C10126" s="66">
        <v>9479</v>
      </c>
      <c r="D10126" s="2" t="s">
        <v>23</v>
      </c>
      <c r="E10126" s="17" t="s">
        <v>1147</v>
      </c>
      <c r="F10126" s="69" t="s">
        <v>24</v>
      </c>
      <c r="G10126" s="3">
        <v>5</v>
      </c>
      <c r="H10126" s="3">
        <v>568</v>
      </c>
      <c r="I10126" s="10" t="str">
        <f t="shared" si="158"/>
        <v>09479</v>
      </c>
    </row>
    <row r="10127" spans="1:9">
      <c r="A10127" s="66"/>
      <c r="C10127" s="66">
        <v>9479</v>
      </c>
      <c r="D10127" s="2" t="s">
        <v>25</v>
      </c>
      <c r="E10127" s="17" t="s">
        <v>1147</v>
      </c>
      <c r="F10127" s="69" t="s">
        <v>26</v>
      </c>
      <c r="G10127" s="3">
        <v>2</v>
      </c>
      <c r="H10127" s="3"/>
      <c r="I10127" s="10" t="str">
        <f t="shared" si="158"/>
        <v>09479</v>
      </c>
    </row>
    <row r="10128" spans="1:9">
      <c r="A10128" s="66"/>
      <c r="C10128" s="66">
        <v>9479</v>
      </c>
      <c r="D10128" s="2" t="s">
        <v>27</v>
      </c>
      <c r="E10128" s="17" t="s">
        <v>1147</v>
      </c>
      <c r="F10128" s="69" t="s">
        <v>28</v>
      </c>
      <c r="G10128" s="3"/>
      <c r="H10128" s="3"/>
      <c r="I10128" s="10" t="str">
        <f t="shared" si="158"/>
        <v>09479</v>
      </c>
    </row>
    <row r="10129" spans="1:9">
      <c r="A10129" s="66"/>
      <c r="C10129" s="66">
        <v>9479</v>
      </c>
      <c r="D10129" s="2" t="s">
        <v>29</v>
      </c>
      <c r="E10129" s="18" t="s">
        <v>1148</v>
      </c>
      <c r="F10129" s="69" t="s">
        <v>30</v>
      </c>
      <c r="G10129" s="3">
        <v>4</v>
      </c>
      <c r="H10129" s="3">
        <v>371</v>
      </c>
      <c r="I10129" s="10" t="str">
        <f t="shared" si="158"/>
        <v>09479</v>
      </c>
    </row>
    <row r="10130" spans="1:9">
      <c r="A10130" s="66"/>
      <c r="C10130" s="66">
        <v>9479</v>
      </c>
      <c r="D10130" s="2" t="s">
        <v>31</v>
      </c>
      <c r="E10130" s="18" t="s">
        <v>1148</v>
      </c>
      <c r="F10130" s="69" t="s">
        <v>32</v>
      </c>
      <c r="G10130" s="3"/>
      <c r="H10130" s="3"/>
      <c r="I10130" s="10" t="str">
        <f t="shared" si="158"/>
        <v>09479</v>
      </c>
    </row>
    <row r="10131" spans="1:9">
      <c r="A10131" s="66"/>
      <c r="C10131" s="66">
        <v>9479</v>
      </c>
      <c r="D10131" s="2" t="s">
        <v>33</v>
      </c>
      <c r="E10131" s="18" t="s">
        <v>1148</v>
      </c>
      <c r="F10131" s="69" t="s">
        <v>34</v>
      </c>
      <c r="G10131" s="3"/>
      <c r="H10131" s="3"/>
      <c r="I10131" s="10" t="str">
        <f t="shared" si="158"/>
        <v>09479</v>
      </c>
    </row>
    <row r="10132" spans="1:9">
      <c r="A10132" s="66"/>
      <c r="C10132" s="66">
        <v>9479</v>
      </c>
      <c r="D10132" s="2" t="s">
        <v>35</v>
      </c>
      <c r="E10132" s="19" t="s">
        <v>1150</v>
      </c>
      <c r="F10132" s="69" t="s">
        <v>36</v>
      </c>
      <c r="G10132" s="3">
        <v>1</v>
      </c>
      <c r="H10132" s="3"/>
      <c r="I10132" s="10" t="str">
        <f t="shared" si="158"/>
        <v>09479</v>
      </c>
    </row>
    <row r="10133" spans="1:9">
      <c r="A10133" s="66"/>
      <c r="C10133" s="66">
        <v>9479</v>
      </c>
      <c r="D10133" s="2" t="s">
        <v>37</v>
      </c>
      <c r="E10133" s="23" t="s">
        <v>1149</v>
      </c>
      <c r="F10133" s="69" t="s">
        <v>38</v>
      </c>
      <c r="G10133" s="3">
        <v>3</v>
      </c>
      <c r="H10133" s="3">
        <v>249</v>
      </c>
      <c r="I10133" s="10" t="str">
        <f t="shared" si="158"/>
        <v>09479</v>
      </c>
    </row>
    <row r="10134" spans="1:9">
      <c r="A10134" s="66"/>
      <c r="C10134" s="66">
        <v>9479</v>
      </c>
      <c r="D10134" s="2" t="s">
        <v>39</v>
      </c>
      <c r="E10134" s="23" t="s">
        <v>1149</v>
      </c>
      <c r="F10134" s="69" t="s">
        <v>40</v>
      </c>
      <c r="G10134" s="3">
        <v>2</v>
      </c>
      <c r="H10134" s="3"/>
      <c r="I10134" s="10" t="str">
        <f t="shared" si="158"/>
        <v>09479</v>
      </c>
    </row>
    <row r="10135" spans="1:9">
      <c r="A10135" s="66"/>
      <c r="C10135" s="66">
        <v>9479</v>
      </c>
      <c r="D10135" s="2" t="s">
        <v>41</v>
      </c>
      <c r="E10135" s="16" t="s">
        <v>1146</v>
      </c>
      <c r="F10135" s="69" t="s">
        <v>42</v>
      </c>
      <c r="G10135" s="3"/>
      <c r="H10135" s="3"/>
      <c r="I10135" s="10" t="str">
        <f t="shared" si="158"/>
        <v>09479</v>
      </c>
    </row>
    <row r="10136" spans="1:9">
      <c r="A10136" s="66"/>
      <c r="C10136" s="66">
        <v>9479</v>
      </c>
      <c r="D10136" s="2" t="s">
        <v>43</v>
      </c>
      <c r="E10136" s="16" t="s">
        <v>1146</v>
      </c>
      <c r="F10136" s="69" t="s">
        <v>44</v>
      </c>
      <c r="G10136" s="3">
        <v>1</v>
      </c>
      <c r="H10136" s="3"/>
      <c r="I10136" s="10" t="str">
        <f t="shared" si="158"/>
        <v>09479</v>
      </c>
    </row>
    <row r="10137" spans="1:9">
      <c r="A10137" s="66"/>
      <c r="C10137" s="66">
        <v>9479</v>
      </c>
      <c r="D10137" s="2" t="s">
        <v>45</v>
      </c>
      <c r="E10137" s="16" t="s">
        <v>1146</v>
      </c>
      <c r="F10137" s="69" t="s">
        <v>46</v>
      </c>
      <c r="G10137" s="3"/>
      <c r="H10137" s="3"/>
      <c r="I10137" s="10" t="str">
        <f t="shared" si="158"/>
        <v>09479</v>
      </c>
    </row>
    <row r="10138" spans="1:9">
      <c r="A10138" s="66"/>
      <c r="C10138" s="66">
        <v>9479</v>
      </c>
      <c r="D10138" s="2" t="s">
        <v>47</v>
      </c>
      <c r="E10138" s="16" t="s">
        <v>1146</v>
      </c>
      <c r="F10138" s="69" t="s">
        <v>48</v>
      </c>
      <c r="G10138" s="3">
        <v>6</v>
      </c>
      <c r="H10138" s="3">
        <v>502</v>
      </c>
      <c r="I10138" s="10" t="str">
        <f t="shared" si="158"/>
        <v>09479</v>
      </c>
    </row>
    <row r="10139" spans="1:9">
      <c r="A10139" s="66"/>
      <c r="C10139" s="66">
        <v>9479</v>
      </c>
      <c r="D10139" s="2" t="s">
        <v>49</v>
      </c>
      <c r="E10139" s="14" t="s">
        <v>1144</v>
      </c>
      <c r="F10139" s="69" t="s">
        <v>50</v>
      </c>
      <c r="G10139" s="3">
        <v>16</v>
      </c>
      <c r="H10139" s="3">
        <v>3455</v>
      </c>
      <c r="I10139" s="10" t="str">
        <f t="shared" si="158"/>
        <v>09479</v>
      </c>
    </row>
    <row r="10140" spans="1:9">
      <c r="A10140" s="66"/>
      <c r="C10140" s="66">
        <v>9479</v>
      </c>
      <c r="D10140" s="2" t="s">
        <v>51</v>
      </c>
      <c r="E10140" s="15" t="s">
        <v>1145</v>
      </c>
      <c r="F10140" s="69" t="s">
        <v>52</v>
      </c>
      <c r="G10140" s="3">
        <v>2</v>
      </c>
      <c r="H10140" s="3"/>
      <c r="I10140" s="10" t="str">
        <f t="shared" si="158"/>
        <v>09479</v>
      </c>
    </row>
    <row r="10141" spans="1:9">
      <c r="A10141" s="66"/>
      <c r="C10141" s="66">
        <v>9479</v>
      </c>
      <c r="D10141" s="2" t="s">
        <v>53</v>
      </c>
      <c r="E10141" s="15" t="s">
        <v>1145</v>
      </c>
      <c r="F10141" s="69" t="s">
        <v>54</v>
      </c>
      <c r="G10141" s="3">
        <v>17</v>
      </c>
      <c r="H10141" s="3">
        <v>1795</v>
      </c>
      <c r="I10141" s="10" t="str">
        <f t="shared" si="158"/>
        <v>09479</v>
      </c>
    </row>
    <row r="10142" spans="1:9">
      <c r="A10142" s="66"/>
      <c r="C10142" s="66">
        <v>9479</v>
      </c>
      <c r="D10142" s="2" t="s">
        <v>55</v>
      </c>
      <c r="E10142" s="21" t="s">
        <v>1152</v>
      </c>
      <c r="F10142" s="69" t="s">
        <v>56</v>
      </c>
      <c r="G10142" s="3">
        <v>3</v>
      </c>
      <c r="H10142" s="3">
        <v>497</v>
      </c>
      <c r="I10142" s="10" t="str">
        <f t="shared" si="158"/>
        <v>09479</v>
      </c>
    </row>
    <row r="10143" spans="1:9">
      <c r="A10143" s="66"/>
      <c r="C10143" s="66">
        <v>9479</v>
      </c>
      <c r="D10143" s="2" t="s">
        <v>57</v>
      </c>
      <c r="E10143" s="21" t="s">
        <v>1152</v>
      </c>
      <c r="F10143" s="69" t="s">
        <v>58</v>
      </c>
      <c r="G10143" s="3">
        <v>2</v>
      </c>
      <c r="H10143" s="3"/>
      <c r="I10143" s="10" t="str">
        <f t="shared" si="158"/>
        <v>09479</v>
      </c>
    </row>
    <row r="10144" spans="1:9">
      <c r="A10144" s="66"/>
      <c r="C10144" s="66">
        <v>9479</v>
      </c>
      <c r="D10144" s="2" t="s">
        <v>59</v>
      </c>
      <c r="E10144" s="21" t="s">
        <v>1152</v>
      </c>
      <c r="F10144" s="69" t="s">
        <v>60</v>
      </c>
      <c r="G10144" s="3">
        <v>13</v>
      </c>
      <c r="H10144" s="3">
        <v>1604</v>
      </c>
      <c r="I10144" s="10" t="str">
        <f t="shared" si="158"/>
        <v>09479</v>
      </c>
    </row>
    <row r="10145" spans="1:9">
      <c r="A10145" s="66"/>
      <c r="C10145" s="66">
        <v>9479</v>
      </c>
      <c r="D10145" s="2" t="s">
        <v>61</v>
      </c>
      <c r="E10145" s="20" t="s">
        <v>1151</v>
      </c>
      <c r="F10145" s="69" t="s">
        <v>62</v>
      </c>
      <c r="G10145" s="3">
        <v>1</v>
      </c>
      <c r="H10145" s="3"/>
      <c r="I10145" s="10" t="str">
        <f t="shared" si="158"/>
        <v>09479</v>
      </c>
    </row>
    <row r="10146" spans="1:9">
      <c r="A10146" s="66"/>
      <c r="C10146" s="66">
        <v>9479</v>
      </c>
      <c r="D10146" s="2" t="s">
        <v>63</v>
      </c>
      <c r="E10146" s="20" t="s">
        <v>1151</v>
      </c>
      <c r="F10146" s="69" t="s">
        <v>64</v>
      </c>
      <c r="G10146" s="3"/>
      <c r="H10146" s="3"/>
      <c r="I10146" s="10" t="str">
        <f t="shared" si="158"/>
        <v>09479</v>
      </c>
    </row>
    <row r="10147" spans="1:9">
      <c r="A10147" s="66"/>
      <c r="C10147" s="66">
        <v>9479</v>
      </c>
      <c r="D10147" s="2" t="s">
        <v>65</v>
      </c>
      <c r="E10147" s="19" t="s">
        <v>1150</v>
      </c>
      <c r="F10147" s="69" t="s">
        <v>66</v>
      </c>
      <c r="G10147" s="3"/>
      <c r="H10147" s="3"/>
      <c r="I10147" s="10" t="str">
        <f t="shared" si="158"/>
        <v>09479</v>
      </c>
    </row>
    <row r="10148" spans="1:9">
      <c r="A10148" s="66"/>
      <c r="C10148" s="66">
        <v>9479</v>
      </c>
      <c r="D10148" s="2" t="s">
        <v>67</v>
      </c>
      <c r="E10148" s="22" t="s">
        <v>1153</v>
      </c>
      <c r="F10148" s="69" t="s">
        <v>68</v>
      </c>
      <c r="G10148" s="3">
        <v>2</v>
      </c>
      <c r="H10148" s="3"/>
      <c r="I10148" s="10" t="str">
        <f t="shared" si="158"/>
        <v>09479</v>
      </c>
    </row>
    <row r="10149" spans="1:9">
      <c r="A10149" s="66"/>
      <c r="C10149" s="66">
        <v>9479</v>
      </c>
      <c r="D10149" s="2" t="s">
        <v>69</v>
      </c>
      <c r="E10149" s="21" t="s">
        <v>1152</v>
      </c>
      <c r="F10149" s="69" t="s">
        <v>70</v>
      </c>
      <c r="G10149" s="3">
        <v>2</v>
      </c>
      <c r="H10149" s="3"/>
      <c r="I10149" s="10" t="str">
        <f t="shared" si="158"/>
        <v>09479</v>
      </c>
    </row>
    <row r="10150" spans="1:9">
      <c r="A10150" s="66"/>
      <c r="C10150" s="66">
        <v>9479</v>
      </c>
      <c r="E10150" s="71"/>
      <c r="F10150" s="69" t="s">
        <v>71</v>
      </c>
      <c r="G10150" s="3">
        <v>84</v>
      </c>
      <c r="H10150" s="3">
        <v>10929</v>
      </c>
      <c r="I10150" s="10" t="str">
        <f t="shared" si="158"/>
        <v>09479</v>
      </c>
    </row>
    <row r="10151" spans="1:9">
      <c r="A10151" s="65" t="s">
        <v>703</v>
      </c>
      <c r="B10151" s="2" t="s">
        <v>704</v>
      </c>
      <c r="C10151" s="65">
        <v>95</v>
      </c>
      <c r="D10151" s="2" t="s">
        <v>9</v>
      </c>
      <c r="E10151" s="14" t="s">
        <v>1144</v>
      </c>
      <c r="F10151" s="69" t="s">
        <v>10</v>
      </c>
      <c r="G10151" s="3">
        <v>17</v>
      </c>
      <c r="H10151" s="3">
        <v>545</v>
      </c>
      <c r="I10151" s="10" t="str">
        <f t="shared" si="158"/>
        <v>095</v>
      </c>
    </row>
    <row r="10152" spans="1:9">
      <c r="A10152" s="66"/>
      <c r="C10152" s="66">
        <v>95</v>
      </c>
      <c r="D10152" s="2" t="s">
        <v>11</v>
      </c>
      <c r="E10152" s="14" t="s">
        <v>1144</v>
      </c>
      <c r="F10152" s="69" t="s">
        <v>12</v>
      </c>
      <c r="G10152" s="3"/>
      <c r="H10152" s="3"/>
      <c r="I10152" s="10" t="str">
        <f t="shared" si="158"/>
        <v>095</v>
      </c>
    </row>
    <row r="10153" spans="1:9">
      <c r="A10153" s="66"/>
      <c r="C10153" s="66">
        <v>95</v>
      </c>
      <c r="D10153" s="2" t="s">
        <v>13</v>
      </c>
      <c r="E10153" s="14" t="s">
        <v>1144</v>
      </c>
      <c r="F10153" s="69" t="s">
        <v>14</v>
      </c>
      <c r="G10153" s="3"/>
      <c r="H10153" s="3"/>
      <c r="I10153" s="10" t="str">
        <f t="shared" si="158"/>
        <v>095</v>
      </c>
    </row>
    <row r="10154" spans="1:9">
      <c r="A10154" s="66"/>
      <c r="C10154" s="66">
        <v>95</v>
      </c>
      <c r="D10154" s="2" t="s">
        <v>15</v>
      </c>
      <c r="E10154" s="15" t="s">
        <v>1145</v>
      </c>
      <c r="F10154" s="69" t="s">
        <v>16</v>
      </c>
      <c r="G10154" s="3"/>
      <c r="H10154" s="3"/>
      <c r="I10154" s="10" t="str">
        <f t="shared" si="158"/>
        <v>095</v>
      </c>
    </row>
    <row r="10155" spans="1:9">
      <c r="A10155" s="66"/>
      <c r="C10155" s="66">
        <v>95</v>
      </c>
      <c r="D10155" s="2" t="s">
        <v>17</v>
      </c>
      <c r="E10155" s="14" t="s">
        <v>1144</v>
      </c>
      <c r="F10155" s="69" t="s">
        <v>18</v>
      </c>
      <c r="G10155" s="3">
        <v>17</v>
      </c>
      <c r="H10155" s="3">
        <v>545</v>
      </c>
      <c r="I10155" s="10" t="str">
        <f t="shared" si="158"/>
        <v>095</v>
      </c>
    </row>
    <row r="10156" spans="1:9">
      <c r="A10156" s="66"/>
      <c r="C10156" s="66">
        <v>95</v>
      </c>
      <c r="D10156" s="2" t="s">
        <v>19</v>
      </c>
      <c r="E10156" s="14" t="s">
        <v>1144</v>
      </c>
      <c r="F10156" s="69" t="s">
        <v>20</v>
      </c>
      <c r="G10156" s="3"/>
      <c r="H10156" s="3"/>
      <c r="I10156" s="10" t="str">
        <f t="shared" si="158"/>
        <v>095</v>
      </c>
    </row>
    <row r="10157" spans="1:9">
      <c r="A10157" s="66"/>
      <c r="C10157" s="66">
        <v>95</v>
      </c>
      <c r="D10157" s="2" t="s">
        <v>21</v>
      </c>
      <c r="E10157" s="4"/>
      <c r="F10157" s="69" t="s">
        <v>22</v>
      </c>
      <c r="G10157" s="3">
        <v>1029</v>
      </c>
      <c r="H10157" s="3">
        <v>187567</v>
      </c>
      <c r="I10157" s="10" t="str">
        <f t="shared" si="158"/>
        <v>095</v>
      </c>
    </row>
    <row r="10158" spans="1:9">
      <c r="A10158" s="66"/>
      <c r="C10158" s="66">
        <v>95</v>
      </c>
      <c r="D10158" s="2" t="s">
        <v>23</v>
      </c>
      <c r="E10158" s="17" t="s">
        <v>1147</v>
      </c>
      <c r="F10158" s="69" t="s">
        <v>24</v>
      </c>
      <c r="G10158" s="3">
        <v>100</v>
      </c>
      <c r="H10158" s="3">
        <v>13666</v>
      </c>
      <c r="I10158" s="10" t="str">
        <f t="shared" si="158"/>
        <v>095</v>
      </c>
    </row>
    <row r="10159" spans="1:9">
      <c r="A10159" s="66"/>
      <c r="C10159" s="66">
        <v>95</v>
      </c>
      <c r="D10159" s="2" t="s">
        <v>25</v>
      </c>
      <c r="E10159" s="17" t="s">
        <v>1147</v>
      </c>
      <c r="F10159" s="69" t="s">
        <v>26</v>
      </c>
      <c r="G10159" s="3">
        <v>15</v>
      </c>
      <c r="H10159" s="3">
        <v>1341</v>
      </c>
      <c r="I10159" s="10" t="str">
        <f t="shared" si="158"/>
        <v>095</v>
      </c>
    </row>
    <row r="10160" spans="1:9">
      <c r="A10160" s="66"/>
      <c r="C10160" s="66">
        <v>95</v>
      </c>
      <c r="D10160" s="2" t="s">
        <v>27</v>
      </c>
      <c r="E10160" s="17" t="s">
        <v>1147</v>
      </c>
      <c r="F10160" s="69" t="s">
        <v>28</v>
      </c>
      <c r="G10160" s="3"/>
      <c r="H10160" s="3"/>
      <c r="I10160" s="10" t="str">
        <f t="shared" si="158"/>
        <v>095</v>
      </c>
    </row>
    <row r="10161" spans="1:9">
      <c r="A10161" s="66"/>
      <c r="C10161" s="66">
        <v>95</v>
      </c>
      <c r="D10161" s="2" t="s">
        <v>29</v>
      </c>
      <c r="E10161" s="18" t="s">
        <v>1148</v>
      </c>
      <c r="F10161" s="69" t="s">
        <v>30</v>
      </c>
      <c r="G10161" s="3">
        <v>11</v>
      </c>
      <c r="H10161" s="3">
        <v>604</v>
      </c>
      <c r="I10161" s="10" t="str">
        <f t="shared" si="158"/>
        <v>095</v>
      </c>
    </row>
    <row r="10162" spans="1:9">
      <c r="A10162" s="66"/>
      <c r="C10162" s="66">
        <v>95</v>
      </c>
      <c r="D10162" s="2" t="s">
        <v>31</v>
      </c>
      <c r="E10162" s="18" t="s">
        <v>1148</v>
      </c>
      <c r="F10162" s="69" t="s">
        <v>32</v>
      </c>
      <c r="G10162" s="3">
        <v>4</v>
      </c>
      <c r="H10162" s="3"/>
      <c r="I10162" s="10" t="str">
        <f t="shared" si="158"/>
        <v>095</v>
      </c>
    </row>
    <row r="10163" spans="1:9">
      <c r="A10163" s="66"/>
      <c r="C10163" s="66">
        <v>95</v>
      </c>
      <c r="D10163" s="2" t="s">
        <v>33</v>
      </c>
      <c r="E10163" s="18" t="s">
        <v>1148</v>
      </c>
      <c r="F10163" s="69" t="s">
        <v>34</v>
      </c>
      <c r="G10163" s="3">
        <v>4</v>
      </c>
      <c r="H10163" s="3"/>
      <c r="I10163" s="10" t="str">
        <f t="shared" si="158"/>
        <v>095</v>
      </c>
    </row>
    <row r="10164" spans="1:9">
      <c r="A10164" s="66"/>
      <c r="C10164" s="66">
        <v>95</v>
      </c>
      <c r="D10164" s="2" t="s">
        <v>35</v>
      </c>
      <c r="E10164" s="19" t="s">
        <v>1150</v>
      </c>
      <c r="F10164" s="69" t="s">
        <v>36</v>
      </c>
      <c r="G10164" s="3">
        <v>25</v>
      </c>
      <c r="H10164" s="3">
        <v>2117</v>
      </c>
      <c r="I10164" s="10" t="str">
        <f t="shared" si="158"/>
        <v>095</v>
      </c>
    </row>
    <row r="10165" spans="1:9">
      <c r="A10165" s="66"/>
      <c r="C10165" s="66">
        <v>95</v>
      </c>
      <c r="D10165" s="2" t="s">
        <v>37</v>
      </c>
      <c r="E10165" s="23" t="s">
        <v>1149</v>
      </c>
      <c r="F10165" s="69" t="s">
        <v>38</v>
      </c>
      <c r="G10165" s="3">
        <v>29</v>
      </c>
      <c r="H10165" s="3">
        <v>3064</v>
      </c>
      <c r="I10165" s="10" t="str">
        <f t="shared" si="158"/>
        <v>095</v>
      </c>
    </row>
    <row r="10166" spans="1:9">
      <c r="A10166" s="66"/>
      <c r="C10166" s="66">
        <v>95</v>
      </c>
      <c r="D10166" s="2" t="s">
        <v>39</v>
      </c>
      <c r="E10166" s="23" t="s">
        <v>1149</v>
      </c>
      <c r="F10166" s="69" t="s">
        <v>40</v>
      </c>
      <c r="G10166" s="3">
        <v>33</v>
      </c>
      <c r="H10166" s="3">
        <v>3124</v>
      </c>
      <c r="I10166" s="10" t="str">
        <f t="shared" si="158"/>
        <v>095</v>
      </c>
    </row>
    <row r="10167" spans="1:9">
      <c r="A10167" s="66"/>
      <c r="C10167" s="66">
        <v>95</v>
      </c>
      <c r="D10167" s="2" t="s">
        <v>41</v>
      </c>
      <c r="E10167" s="16" t="s">
        <v>1146</v>
      </c>
      <c r="F10167" s="69" t="s">
        <v>42</v>
      </c>
      <c r="G10167" s="3"/>
      <c r="H10167" s="3"/>
      <c r="I10167" s="10" t="str">
        <f t="shared" si="158"/>
        <v>095</v>
      </c>
    </row>
    <row r="10168" spans="1:9">
      <c r="A10168" s="66"/>
      <c r="C10168" s="66">
        <v>95</v>
      </c>
      <c r="D10168" s="2" t="s">
        <v>43</v>
      </c>
      <c r="E10168" s="16" t="s">
        <v>1146</v>
      </c>
      <c r="F10168" s="69" t="s">
        <v>44</v>
      </c>
      <c r="G10168" s="3">
        <v>28</v>
      </c>
      <c r="H10168" s="3">
        <v>5925</v>
      </c>
      <c r="I10168" s="10" t="str">
        <f t="shared" si="158"/>
        <v>095</v>
      </c>
    </row>
    <row r="10169" spans="1:9">
      <c r="A10169" s="66"/>
      <c r="C10169" s="66">
        <v>95</v>
      </c>
      <c r="D10169" s="2" t="s">
        <v>45</v>
      </c>
      <c r="E10169" s="16" t="s">
        <v>1146</v>
      </c>
      <c r="F10169" s="69" t="s">
        <v>46</v>
      </c>
      <c r="G10169" s="3">
        <v>3</v>
      </c>
      <c r="H10169" s="3">
        <v>214</v>
      </c>
      <c r="I10169" s="10" t="str">
        <f t="shared" si="158"/>
        <v>095</v>
      </c>
    </row>
    <row r="10170" spans="1:9">
      <c r="A10170" s="66"/>
      <c r="C10170" s="66">
        <v>95</v>
      </c>
      <c r="D10170" s="2" t="s">
        <v>47</v>
      </c>
      <c r="E10170" s="16" t="s">
        <v>1146</v>
      </c>
      <c r="F10170" s="69" t="s">
        <v>48</v>
      </c>
      <c r="G10170" s="3">
        <v>94</v>
      </c>
      <c r="H10170" s="3">
        <v>11798</v>
      </c>
      <c r="I10170" s="10" t="str">
        <f t="shared" si="158"/>
        <v>095</v>
      </c>
    </row>
    <row r="10171" spans="1:9">
      <c r="A10171" s="66"/>
      <c r="C10171" s="66">
        <v>95</v>
      </c>
      <c r="D10171" s="2" t="s">
        <v>49</v>
      </c>
      <c r="E10171" s="14" t="s">
        <v>1144</v>
      </c>
      <c r="F10171" s="69" t="s">
        <v>50</v>
      </c>
      <c r="G10171" s="3">
        <v>84</v>
      </c>
      <c r="H10171" s="3">
        <v>5479</v>
      </c>
      <c r="I10171" s="10" t="str">
        <f t="shared" si="158"/>
        <v>095</v>
      </c>
    </row>
    <row r="10172" spans="1:9">
      <c r="A10172" s="66"/>
      <c r="C10172" s="66">
        <v>95</v>
      </c>
      <c r="D10172" s="2" t="s">
        <v>51</v>
      </c>
      <c r="E10172" s="15" t="s">
        <v>1145</v>
      </c>
      <c r="F10172" s="69" t="s">
        <v>52</v>
      </c>
      <c r="G10172" s="3">
        <v>33</v>
      </c>
      <c r="H10172" s="3">
        <v>7195</v>
      </c>
      <c r="I10172" s="10" t="str">
        <f t="shared" si="158"/>
        <v>095</v>
      </c>
    </row>
    <row r="10173" spans="1:9">
      <c r="A10173" s="66"/>
      <c r="C10173" s="66">
        <v>95</v>
      </c>
      <c r="D10173" s="2" t="s">
        <v>53</v>
      </c>
      <c r="E10173" s="15" t="s">
        <v>1145</v>
      </c>
      <c r="F10173" s="69" t="s">
        <v>54</v>
      </c>
      <c r="G10173" s="3">
        <v>178</v>
      </c>
      <c r="H10173" s="3">
        <v>14962</v>
      </c>
      <c r="I10173" s="10" t="str">
        <f t="shared" si="158"/>
        <v>095</v>
      </c>
    </row>
    <row r="10174" spans="1:9">
      <c r="A10174" s="66"/>
      <c r="C10174" s="66">
        <v>95</v>
      </c>
      <c r="D10174" s="2" t="s">
        <v>55</v>
      </c>
      <c r="E10174" s="21" t="s">
        <v>1152</v>
      </c>
      <c r="F10174" s="69" t="s">
        <v>56</v>
      </c>
      <c r="G10174" s="3">
        <v>64</v>
      </c>
      <c r="H10174" s="3">
        <v>18688</v>
      </c>
      <c r="I10174" s="10" t="str">
        <f t="shared" si="158"/>
        <v>095</v>
      </c>
    </row>
    <row r="10175" spans="1:9">
      <c r="A10175" s="66"/>
      <c r="C10175" s="66">
        <v>95</v>
      </c>
      <c r="D10175" s="2" t="s">
        <v>57</v>
      </c>
      <c r="E10175" s="21" t="s">
        <v>1152</v>
      </c>
      <c r="F10175" s="69" t="s">
        <v>58</v>
      </c>
      <c r="G10175" s="3">
        <v>66</v>
      </c>
      <c r="H10175" s="3">
        <v>33327</v>
      </c>
      <c r="I10175" s="10" t="str">
        <f t="shared" si="158"/>
        <v>095</v>
      </c>
    </row>
    <row r="10176" spans="1:9">
      <c r="A10176" s="66"/>
      <c r="C10176" s="66">
        <v>95</v>
      </c>
      <c r="D10176" s="2" t="s">
        <v>59</v>
      </c>
      <c r="E10176" s="21" t="s">
        <v>1152</v>
      </c>
      <c r="F10176" s="69" t="s">
        <v>60</v>
      </c>
      <c r="G10176" s="3">
        <v>106</v>
      </c>
      <c r="H10176" s="3">
        <v>33474</v>
      </c>
      <c r="I10176" s="10" t="str">
        <f t="shared" si="158"/>
        <v>095</v>
      </c>
    </row>
    <row r="10177" spans="1:9">
      <c r="A10177" s="66"/>
      <c r="C10177" s="66">
        <v>95</v>
      </c>
      <c r="D10177" s="2" t="s">
        <v>61</v>
      </c>
      <c r="E10177" s="20" t="s">
        <v>1151</v>
      </c>
      <c r="F10177" s="69" t="s">
        <v>62</v>
      </c>
      <c r="G10177" s="3">
        <v>24</v>
      </c>
      <c r="H10177" s="3">
        <v>11853</v>
      </c>
      <c r="I10177" s="10" t="str">
        <f t="shared" si="158"/>
        <v>095</v>
      </c>
    </row>
    <row r="10178" spans="1:9">
      <c r="A10178" s="66"/>
      <c r="C10178" s="66">
        <v>95</v>
      </c>
      <c r="D10178" s="2" t="s">
        <v>63</v>
      </c>
      <c r="E10178" s="20" t="s">
        <v>1151</v>
      </c>
      <c r="F10178" s="69" t="s">
        <v>64</v>
      </c>
      <c r="G10178" s="3">
        <v>5</v>
      </c>
      <c r="H10178" s="3"/>
      <c r="I10178" s="10" t="str">
        <f t="shared" si="158"/>
        <v>095</v>
      </c>
    </row>
    <row r="10179" spans="1:9">
      <c r="A10179" s="66"/>
      <c r="C10179" s="66">
        <v>95</v>
      </c>
      <c r="D10179" s="2" t="s">
        <v>65</v>
      </c>
      <c r="E10179" s="19" t="s">
        <v>1150</v>
      </c>
      <c r="F10179" s="69" t="s">
        <v>66</v>
      </c>
      <c r="G10179" s="3">
        <v>19</v>
      </c>
      <c r="H10179" s="3">
        <v>4410</v>
      </c>
      <c r="I10179" s="10" t="str">
        <f t="shared" si="158"/>
        <v>095</v>
      </c>
    </row>
    <row r="10180" spans="1:9">
      <c r="A10180" s="66"/>
      <c r="C10180" s="66">
        <v>95</v>
      </c>
      <c r="D10180" s="2" t="s">
        <v>67</v>
      </c>
      <c r="E10180" s="22" t="s">
        <v>1153</v>
      </c>
      <c r="F10180" s="69" t="s">
        <v>68</v>
      </c>
      <c r="G10180" s="3">
        <v>71</v>
      </c>
      <c r="H10180" s="3">
        <v>9632</v>
      </c>
      <c r="I10180" s="10" t="str">
        <f t="shared" si="158"/>
        <v>095</v>
      </c>
    </row>
    <row r="10181" spans="1:9">
      <c r="A10181" s="66"/>
      <c r="C10181" s="66">
        <v>95</v>
      </c>
      <c r="D10181" s="2" t="s">
        <v>69</v>
      </c>
      <c r="E10181" s="21" t="s">
        <v>1152</v>
      </c>
      <c r="F10181" s="69" t="s">
        <v>70</v>
      </c>
      <c r="G10181" s="3">
        <v>33</v>
      </c>
      <c r="H10181" s="3">
        <v>4371</v>
      </c>
      <c r="I10181" s="10" t="str">
        <f t="shared" si="158"/>
        <v>095</v>
      </c>
    </row>
    <row r="10182" spans="1:9">
      <c r="A10182" s="66"/>
      <c r="C10182" s="66">
        <v>95</v>
      </c>
      <c r="E10182" s="71"/>
      <c r="F10182" s="69" t="s">
        <v>71</v>
      </c>
      <c r="G10182" s="3">
        <v>1046</v>
      </c>
      <c r="H10182" s="3">
        <v>188112</v>
      </c>
      <c r="I10182" s="10" t="str">
        <f t="shared" si="158"/>
        <v>095</v>
      </c>
    </row>
    <row r="10183" spans="1:9">
      <c r="A10183" s="65" t="s">
        <v>705</v>
      </c>
      <c r="B10183" s="2" t="s">
        <v>706</v>
      </c>
      <c r="C10183" s="65">
        <v>9561</v>
      </c>
      <c r="D10183" s="2" t="s">
        <v>9</v>
      </c>
      <c r="E10183" s="14" t="s">
        <v>1144</v>
      </c>
      <c r="F10183" s="69" t="s">
        <v>10</v>
      </c>
      <c r="G10183" s="3"/>
      <c r="H10183" s="3"/>
      <c r="I10183" s="10" t="str">
        <f t="shared" si="158"/>
        <v>09561</v>
      </c>
    </row>
    <row r="10184" spans="1:9">
      <c r="A10184" s="66"/>
      <c r="C10184" s="66">
        <v>9561</v>
      </c>
      <c r="D10184" s="2" t="s">
        <v>11</v>
      </c>
      <c r="E10184" s="14" t="s">
        <v>1144</v>
      </c>
      <c r="F10184" s="69" t="s">
        <v>12</v>
      </c>
      <c r="G10184" s="3"/>
      <c r="H10184" s="3"/>
      <c r="I10184" s="10" t="str">
        <f t="shared" si="158"/>
        <v>09561</v>
      </c>
    </row>
    <row r="10185" spans="1:9">
      <c r="A10185" s="66"/>
      <c r="C10185" s="66">
        <v>9561</v>
      </c>
      <c r="D10185" s="2" t="s">
        <v>13</v>
      </c>
      <c r="E10185" s="14" t="s">
        <v>1144</v>
      </c>
      <c r="F10185" s="69" t="s">
        <v>14</v>
      </c>
      <c r="G10185" s="3"/>
      <c r="H10185" s="3"/>
      <c r="I10185" s="10" t="str">
        <f t="shared" ref="I10185:I10248" si="159">IF(A10185="",I10184,A10185)</f>
        <v>09561</v>
      </c>
    </row>
    <row r="10186" spans="1:9">
      <c r="A10186" s="66"/>
      <c r="C10186" s="66">
        <v>9561</v>
      </c>
      <c r="D10186" s="2" t="s">
        <v>15</v>
      </c>
      <c r="E10186" s="15" t="s">
        <v>1145</v>
      </c>
      <c r="F10186" s="69" t="s">
        <v>16</v>
      </c>
      <c r="G10186" s="3"/>
      <c r="H10186" s="3"/>
      <c r="I10186" s="10" t="str">
        <f t="shared" si="159"/>
        <v>09561</v>
      </c>
    </row>
    <row r="10187" spans="1:9">
      <c r="A10187" s="66"/>
      <c r="C10187" s="66">
        <v>9561</v>
      </c>
      <c r="D10187" s="2" t="s">
        <v>17</v>
      </c>
      <c r="E10187" s="14" t="s">
        <v>1144</v>
      </c>
      <c r="F10187" s="69" t="s">
        <v>18</v>
      </c>
      <c r="G10187" s="3"/>
      <c r="H10187" s="3"/>
      <c r="I10187" s="10" t="str">
        <f t="shared" si="159"/>
        <v>09561</v>
      </c>
    </row>
    <row r="10188" spans="1:9">
      <c r="A10188" s="66"/>
      <c r="C10188" s="66">
        <v>9561</v>
      </c>
      <c r="D10188" s="2" t="s">
        <v>19</v>
      </c>
      <c r="E10188" s="14" t="s">
        <v>1144</v>
      </c>
      <c r="F10188" s="69" t="s">
        <v>20</v>
      </c>
      <c r="G10188" s="3"/>
      <c r="H10188" s="3"/>
      <c r="I10188" s="10" t="str">
        <f t="shared" si="159"/>
        <v>09561</v>
      </c>
    </row>
    <row r="10189" spans="1:9">
      <c r="A10189" s="66"/>
      <c r="C10189" s="66">
        <v>9561</v>
      </c>
      <c r="D10189" s="2" t="s">
        <v>21</v>
      </c>
      <c r="E10189" s="4"/>
      <c r="F10189" s="69" t="s">
        <v>22</v>
      </c>
      <c r="G10189" s="3">
        <v>24</v>
      </c>
      <c r="H10189" s="3"/>
      <c r="I10189" s="10" t="str">
        <f t="shared" si="159"/>
        <v>09561</v>
      </c>
    </row>
    <row r="10190" spans="1:9">
      <c r="A10190" s="66"/>
      <c r="C10190" s="66">
        <v>9561</v>
      </c>
      <c r="D10190" s="2" t="s">
        <v>23</v>
      </c>
      <c r="E10190" s="17" t="s">
        <v>1147</v>
      </c>
      <c r="F10190" s="69" t="s">
        <v>24</v>
      </c>
      <c r="G10190" s="3">
        <v>5</v>
      </c>
      <c r="H10190" s="3"/>
      <c r="I10190" s="10" t="str">
        <f t="shared" si="159"/>
        <v>09561</v>
      </c>
    </row>
    <row r="10191" spans="1:9">
      <c r="A10191" s="66"/>
      <c r="C10191" s="66">
        <v>9561</v>
      </c>
      <c r="D10191" s="2" t="s">
        <v>25</v>
      </c>
      <c r="E10191" s="17" t="s">
        <v>1147</v>
      </c>
      <c r="F10191" s="69" t="s">
        <v>26</v>
      </c>
      <c r="G10191" s="3"/>
      <c r="H10191" s="3"/>
      <c r="I10191" s="10" t="str">
        <f t="shared" si="159"/>
        <v>09561</v>
      </c>
    </row>
    <row r="10192" spans="1:9">
      <c r="A10192" s="66"/>
      <c r="C10192" s="66">
        <v>9561</v>
      </c>
      <c r="D10192" s="2" t="s">
        <v>27</v>
      </c>
      <c r="E10192" s="17" t="s">
        <v>1147</v>
      </c>
      <c r="F10192" s="69" t="s">
        <v>28</v>
      </c>
      <c r="G10192" s="3"/>
      <c r="H10192" s="3"/>
      <c r="I10192" s="10" t="str">
        <f t="shared" si="159"/>
        <v>09561</v>
      </c>
    </row>
    <row r="10193" spans="1:9">
      <c r="A10193" s="66"/>
      <c r="C10193" s="66">
        <v>9561</v>
      </c>
      <c r="D10193" s="2" t="s">
        <v>29</v>
      </c>
      <c r="E10193" s="18" t="s">
        <v>1148</v>
      </c>
      <c r="F10193" s="69" t="s">
        <v>30</v>
      </c>
      <c r="G10193" s="3">
        <v>1</v>
      </c>
      <c r="H10193" s="3"/>
      <c r="I10193" s="10" t="str">
        <f t="shared" si="159"/>
        <v>09561</v>
      </c>
    </row>
    <row r="10194" spans="1:9">
      <c r="A10194" s="66"/>
      <c r="C10194" s="66">
        <v>9561</v>
      </c>
      <c r="D10194" s="2" t="s">
        <v>31</v>
      </c>
      <c r="E10194" s="18" t="s">
        <v>1148</v>
      </c>
      <c r="F10194" s="69" t="s">
        <v>32</v>
      </c>
      <c r="G10194" s="3"/>
      <c r="H10194" s="3"/>
      <c r="I10194" s="10" t="str">
        <f t="shared" si="159"/>
        <v>09561</v>
      </c>
    </row>
    <row r="10195" spans="1:9">
      <c r="A10195" s="66"/>
      <c r="C10195" s="66">
        <v>9561</v>
      </c>
      <c r="D10195" s="2" t="s">
        <v>33</v>
      </c>
      <c r="E10195" s="18" t="s">
        <v>1148</v>
      </c>
      <c r="F10195" s="69" t="s">
        <v>34</v>
      </c>
      <c r="G10195" s="3">
        <v>1</v>
      </c>
      <c r="H10195" s="3"/>
      <c r="I10195" s="10" t="str">
        <f t="shared" si="159"/>
        <v>09561</v>
      </c>
    </row>
    <row r="10196" spans="1:9">
      <c r="A10196" s="66"/>
      <c r="C10196" s="66">
        <v>9561</v>
      </c>
      <c r="D10196" s="2" t="s">
        <v>35</v>
      </c>
      <c r="E10196" s="19" t="s">
        <v>1150</v>
      </c>
      <c r="F10196" s="69" t="s">
        <v>36</v>
      </c>
      <c r="G10196" s="3"/>
      <c r="H10196" s="3"/>
      <c r="I10196" s="10" t="str">
        <f t="shared" si="159"/>
        <v>09561</v>
      </c>
    </row>
    <row r="10197" spans="1:9">
      <c r="A10197" s="66"/>
      <c r="C10197" s="66">
        <v>9561</v>
      </c>
      <c r="D10197" s="2" t="s">
        <v>37</v>
      </c>
      <c r="E10197" s="23" t="s">
        <v>1149</v>
      </c>
      <c r="F10197" s="69" t="s">
        <v>38</v>
      </c>
      <c r="G10197" s="3">
        <v>1</v>
      </c>
      <c r="H10197" s="3"/>
      <c r="I10197" s="10" t="str">
        <f t="shared" si="159"/>
        <v>09561</v>
      </c>
    </row>
    <row r="10198" spans="1:9">
      <c r="A10198" s="66"/>
      <c r="C10198" s="66">
        <v>9561</v>
      </c>
      <c r="D10198" s="2" t="s">
        <v>39</v>
      </c>
      <c r="E10198" s="23" t="s">
        <v>1149</v>
      </c>
      <c r="F10198" s="69" t="s">
        <v>40</v>
      </c>
      <c r="G10198" s="3"/>
      <c r="H10198" s="3"/>
      <c r="I10198" s="10" t="str">
        <f t="shared" si="159"/>
        <v>09561</v>
      </c>
    </row>
    <row r="10199" spans="1:9">
      <c r="A10199" s="66"/>
      <c r="C10199" s="66">
        <v>9561</v>
      </c>
      <c r="D10199" s="2" t="s">
        <v>41</v>
      </c>
      <c r="E10199" s="16" t="s">
        <v>1146</v>
      </c>
      <c r="F10199" s="69" t="s">
        <v>42</v>
      </c>
      <c r="G10199" s="3"/>
      <c r="H10199" s="3"/>
      <c r="I10199" s="10" t="str">
        <f t="shared" si="159"/>
        <v>09561</v>
      </c>
    </row>
    <row r="10200" spans="1:9">
      <c r="A10200" s="66"/>
      <c r="C10200" s="66">
        <v>9561</v>
      </c>
      <c r="D10200" s="2" t="s">
        <v>43</v>
      </c>
      <c r="E10200" s="16" t="s">
        <v>1146</v>
      </c>
      <c r="F10200" s="69" t="s">
        <v>44</v>
      </c>
      <c r="G10200" s="3"/>
      <c r="H10200" s="3"/>
      <c r="I10200" s="10" t="str">
        <f t="shared" si="159"/>
        <v>09561</v>
      </c>
    </row>
    <row r="10201" spans="1:9">
      <c r="A10201" s="66"/>
      <c r="C10201" s="66">
        <v>9561</v>
      </c>
      <c r="D10201" s="2" t="s">
        <v>45</v>
      </c>
      <c r="E10201" s="16" t="s">
        <v>1146</v>
      </c>
      <c r="F10201" s="69" t="s">
        <v>46</v>
      </c>
      <c r="G10201" s="3"/>
      <c r="H10201" s="3"/>
      <c r="I10201" s="10" t="str">
        <f t="shared" si="159"/>
        <v>09561</v>
      </c>
    </row>
    <row r="10202" spans="1:9">
      <c r="A10202" s="66"/>
      <c r="C10202" s="66">
        <v>9561</v>
      </c>
      <c r="D10202" s="2" t="s">
        <v>47</v>
      </c>
      <c r="E10202" s="16" t="s">
        <v>1146</v>
      </c>
      <c r="F10202" s="69" t="s">
        <v>48</v>
      </c>
      <c r="G10202" s="3">
        <v>3</v>
      </c>
      <c r="H10202" s="3"/>
      <c r="I10202" s="10" t="str">
        <f t="shared" si="159"/>
        <v>09561</v>
      </c>
    </row>
    <row r="10203" spans="1:9">
      <c r="A10203" s="66"/>
      <c r="C10203" s="66">
        <v>9561</v>
      </c>
      <c r="D10203" s="2" t="s">
        <v>49</v>
      </c>
      <c r="E10203" s="14" t="s">
        <v>1144</v>
      </c>
      <c r="F10203" s="69" t="s">
        <v>50</v>
      </c>
      <c r="G10203" s="3">
        <v>3</v>
      </c>
      <c r="H10203" s="3"/>
      <c r="I10203" s="10" t="str">
        <f t="shared" si="159"/>
        <v>09561</v>
      </c>
    </row>
    <row r="10204" spans="1:9">
      <c r="A10204" s="66"/>
      <c r="C10204" s="66">
        <v>9561</v>
      </c>
      <c r="D10204" s="2" t="s">
        <v>51</v>
      </c>
      <c r="E10204" s="15" t="s">
        <v>1145</v>
      </c>
      <c r="F10204" s="69" t="s">
        <v>52</v>
      </c>
      <c r="G10204" s="3">
        <v>2</v>
      </c>
      <c r="H10204" s="3"/>
      <c r="I10204" s="10" t="str">
        <f t="shared" si="159"/>
        <v>09561</v>
      </c>
    </row>
    <row r="10205" spans="1:9">
      <c r="A10205" s="66"/>
      <c r="C10205" s="66">
        <v>9561</v>
      </c>
      <c r="D10205" s="2" t="s">
        <v>53</v>
      </c>
      <c r="E10205" s="15" t="s">
        <v>1145</v>
      </c>
      <c r="F10205" s="69" t="s">
        <v>54</v>
      </c>
      <c r="G10205" s="3">
        <v>2</v>
      </c>
      <c r="H10205" s="3"/>
      <c r="I10205" s="10" t="str">
        <f t="shared" si="159"/>
        <v>09561</v>
      </c>
    </row>
    <row r="10206" spans="1:9">
      <c r="A10206" s="66"/>
      <c r="C10206" s="66">
        <v>9561</v>
      </c>
      <c r="D10206" s="2" t="s">
        <v>55</v>
      </c>
      <c r="E10206" s="21" t="s">
        <v>1152</v>
      </c>
      <c r="F10206" s="69" t="s">
        <v>56</v>
      </c>
      <c r="G10206" s="3">
        <v>1</v>
      </c>
      <c r="H10206" s="3"/>
      <c r="I10206" s="10" t="str">
        <f t="shared" si="159"/>
        <v>09561</v>
      </c>
    </row>
    <row r="10207" spans="1:9">
      <c r="A10207" s="66"/>
      <c r="C10207" s="66">
        <v>9561</v>
      </c>
      <c r="D10207" s="2" t="s">
        <v>57</v>
      </c>
      <c r="E10207" s="21" t="s">
        <v>1152</v>
      </c>
      <c r="F10207" s="69" t="s">
        <v>58</v>
      </c>
      <c r="G10207" s="3"/>
      <c r="H10207" s="3"/>
      <c r="I10207" s="10" t="str">
        <f t="shared" si="159"/>
        <v>09561</v>
      </c>
    </row>
    <row r="10208" spans="1:9">
      <c r="A10208" s="66"/>
      <c r="C10208" s="66">
        <v>9561</v>
      </c>
      <c r="D10208" s="2" t="s">
        <v>59</v>
      </c>
      <c r="E10208" s="21" t="s">
        <v>1152</v>
      </c>
      <c r="F10208" s="69" t="s">
        <v>60</v>
      </c>
      <c r="G10208" s="3">
        <v>2</v>
      </c>
      <c r="H10208" s="3"/>
      <c r="I10208" s="10" t="str">
        <f t="shared" si="159"/>
        <v>09561</v>
      </c>
    </row>
    <row r="10209" spans="1:9">
      <c r="A10209" s="66"/>
      <c r="C10209" s="66">
        <v>9561</v>
      </c>
      <c r="D10209" s="2" t="s">
        <v>61</v>
      </c>
      <c r="E10209" s="20" t="s">
        <v>1151</v>
      </c>
      <c r="F10209" s="69" t="s">
        <v>62</v>
      </c>
      <c r="G10209" s="3">
        <v>1</v>
      </c>
      <c r="H10209" s="3"/>
      <c r="I10209" s="10" t="str">
        <f t="shared" si="159"/>
        <v>09561</v>
      </c>
    </row>
    <row r="10210" spans="1:9">
      <c r="A10210" s="66"/>
      <c r="C10210" s="66">
        <v>9561</v>
      </c>
      <c r="D10210" s="2" t="s">
        <v>63</v>
      </c>
      <c r="E10210" s="20" t="s">
        <v>1151</v>
      </c>
      <c r="F10210" s="69" t="s">
        <v>64</v>
      </c>
      <c r="G10210" s="3"/>
      <c r="H10210" s="3"/>
      <c r="I10210" s="10" t="str">
        <f t="shared" si="159"/>
        <v>09561</v>
      </c>
    </row>
    <row r="10211" spans="1:9">
      <c r="A10211" s="66"/>
      <c r="C10211" s="66">
        <v>9561</v>
      </c>
      <c r="D10211" s="2" t="s">
        <v>65</v>
      </c>
      <c r="E10211" s="19" t="s">
        <v>1150</v>
      </c>
      <c r="F10211" s="69" t="s">
        <v>66</v>
      </c>
      <c r="G10211" s="3"/>
      <c r="H10211" s="3"/>
      <c r="I10211" s="10" t="str">
        <f t="shared" si="159"/>
        <v>09561</v>
      </c>
    </row>
    <row r="10212" spans="1:9">
      <c r="A10212" s="66"/>
      <c r="C10212" s="66">
        <v>9561</v>
      </c>
      <c r="D10212" s="2" t="s">
        <v>67</v>
      </c>
      <c r="E10212" s="22" t="s">
        <v>1153</v>
      </c>
      <c r="F10212" s="69" t="s">
        <v>68</v>
      </c>
      <c r="G10212" s="3">
        <v>1</v>
      </c>
      <c r="H10212" s="3"/>
      <c r="I10212" s="10" t="str">
        <f t="shared" si="159"/>
        <v>09561</v>
      </c>
    </row>
    <row r="10213" spans="1:9">
      <c r="A10213" s="66"/>
      <c r="C10213" s="66">
        <v>9561</v>
      </c>
      <c r="D10213" s="2" t="s">
        <v>69</v>
      </c>
      <c r="E10213" s="21" t="s">
        <v>1152</v>
      </c>
      <c r="F10213" s="69" t="s">
        <v>70</v>
      </c>
      <c r="G10213" s="3">
        <v>1</v>
      </c>
      <c r="H10213" s="3"/>
      <c r="I10213" s="10" t="str">
        <f t="shared" si="159"/>
        <v>09561</v>
      </c>
    </row>
    <row r="10214" spans="1:9">
      <c r="A10214" s="66"/>
      <c r="C10214" s="66">
        <v>9561</v>
      </c>
      <c r="E10214" s="71"/>
      <c r="F10214" s="69" t="s">
        <v>71</v>
      </c>
      <c r="G10214" s="3">
        <v>24</v>
      </c>
      <c r="H10214" s="3"/>
      <c r="I10214" s="10" t="str">
        <f t="shared" si="159"/>
        <v>09561</v>
      </c>
    </row>
    <row r="10215" spans="1:9">
      <c r="A10215" s="65" t="s">
        <v>707</v>
      </c>
      <c r="B10215" s="2" t="s">
        <v>708</v>
      </c>
      <c r="C10215" s="65">
        <v>9562</v>
      </c>
      <c r="D10215" s="2" t="s">
        <v>9</v>
      </c>
      <c r="E10215" s="14" t="s">
        <v>1144</v>
      </c>
      <c r="F10215" s="69" t="s">
        <v>10</v>
      </c>
      <c r="G10215" s="3"/>
      <c r="H10215" s="3"/>
      <c r="I10215" s="10" t="str">
        <f t="shared" si="159"/>
        <v>09562</v>
      </c>
    </row>
    <row r="10216" spans="1:9">
      <c r="A10216" s="66"/>
      <c r="C10216" s="66">
        <v>9562</v>
      </c>
      <c r="D10216" s="2" t="s">
        <v>11</v>
      </c>
      <c r="E10216" s="14" t="s">
        <v>1144</v>
      </c>
      <c r="F10216" s="69" t="s">
        <v>12</v>
      </c>
      <c r="G10216" s="3"/>
      <c r="H10216" s="3"/>
      <c r="I10216" s="10" t="str">
        <f t="shared" si="159"/>
        <v>09562</v>
      </c>
    </row>
    <row r="10217" spans="1:9">
      <c r="A10217" s="66"/>
      <c r="C10217" s="66">
        <v>9562</v>
      </c>
      <c r="D10217" s="2" t="s">
        <v>13</v>
      </c>
      <c r="E10217" s="14" t="s">
        <v>1144</v>
      </c>
      <c r="F10217" s="69" t="s">
        <v>14</v>
      </c>
      <c r="G10217" s="3"/>
      <c r="H10217" s="3"/>
      <c r="I10217" s="10" t="str">
        <f t="shared" si="159"/>
        <v>09562</v>
      </c>
    </row>
    <row r="10218" spans="1:9">
      <c r="A10218" s="66"/>
      <c r="C10218" s="66">
        <v>9562</v>
      </c>
      <c r="D10218" s="2" t="s">
        <v>15</v>
      </c>
      <c r="E10218" s="15" t="s">
        <v>1145</v>
      </c>
      <c r="F10218" s="69" t="s">
        <v>16</v>
      </c>
      <c r="G10218" s="3"/>
      <c r="H10218" s="3"/>
      <c r="I10218" s="10" t="str">
        <f t="shared" si="159"/>
        <v>09562</v>
      </c>
    </row>
    <row r="10219" spans="1:9">
      <c r="A10219" s="66"/>
      <c r="C10219" s="66">
        <v>9562</v>
      </c>
      <c r="D10219" s="2" t="s">
        <v>17</v>
      </c>
      <c r="E10219" s="14" t="s">
        <v>1144</v>
      </c>
      <c r="F10219" s="69" t="s">
        <v>18</v>
      </c>
      <c r="G10219" s="3"/>
      <c r="H10219" s="3"/>
      <c r="I10219" s="10" t="str">
        <f t="shared" si="159"/>
        <v>09562</v>
      </c>
    </row>
    <row r="10220" spans="1:9">
      <c r="A10220" s="66"/>
      <c r="C10220" s="66">
        <v>9562</v>
      </c>
      <c r="D10220" s="2" t="s">
        <v>19</v>
      </c>
      <c r="E10220" s="14" t="s">
        <v>1144</v>
      </c>
      <c r="F10220" s="69" t="s">
        <v>20</v>
      </c>
      <c r="G10220" s="3"/>
      <c r="H10220" s="3"/>
      <c r="I10220" s="10" t="str">
        <f t="shared" si="159"/>
        <v>09562</v>
      </c>
    </row>
    <row r="10221" spans="1:9">
      <c r="A10221" s="66"/>
      <c r="C10221" s="66">
        <v>9562</v>
      </c>
      <c r="D10221" s="2" t="s">
        <v>21</v>
      </c>
      <c r="E10221" s="4"/>
      <c r="F10221" s="69" t="s">
        <v>22</v>
      </c>
      <c r="G10221" s="3">
        <v>46</v>
      </c>
      <c r="H10221" s="3">
        <v>31776</v>
      </c>
      <c r="I10221" s="10" t="str">
        <f t="shared" si="159"/>
        <v>09562</v>
      </c>
    </row>
    <row r="10222" spans="1:9">
      <c r="A10222" s="66"/>
      <c r="C10222" s="66">
        <v>9562</v>
      </c>
      <c r="D10222" s="2" t="s">
        <v>23</v>
      </c>
      <c r="E10222" s="17" t="s">
        <v>1147</v>
      </c>
      <c r="F10222" s="69" t="s">
        <v>24</v>
      </c>
      <c r="G10222" s="3">
        <v>2</v>
      </c>
      <c r="H10222" s="3"/>
      <c r="I10222" s="10" t="str">
        <f t="shared" si="159"/>
        <v>09562</v>
      </c>
    </row>
    <row r="10223" spans="1:9">
      <c r="A10223" s="66"/>
      <c r="C10223" s="66">
        <v>9562</v>
      </c>
      <c r="D10223" s="2" t="s">
        <v>25</v>
      </c>
      <c r="E10223" s="17" t="s">
        <v>1147</v>
      </c>
      <c r="F10223" s="69" t="s">
        <v>26</v>
      </c>
      <c r="G10223" s="3"/>
      <c r="H10223" s="3"/>
      <c r="I10223" s="10" t="str">
        <f t="shared" si="159"/>
        <v>09562</v>
      </c>
    </row>
    <row r="10224" spans="1:9">
      <c r="A10224" s="66"/>
      <c r="C10224" s="66">
        <v>9562</v>
      </c>
      <c r="D10224" s="2" t="s">
        <v>27</v>
      </c>
      <c r="E10224" s="17" t="s">
        <v>1147</v>
      </c>
      <c r="F10224" s="69" t="s">
        <v>28</v>
      </c>
      <c r="G10224" s="3"/>
      <c r="H10224" s="3"/>
      <c r="I10224" s="10" t="str">
        <f t="shared" si="159"/>
        <v>09562</v>
      </c>
    </row>
    <row r="10225" spans="1:9">
      <c r="A10225" s="66"/>
      <c r="C10225" s="66">
        <v>9562</v>
      </c>
      <c r="D10225" s="2" t="s">
        <v>29</v>
      </c>
      <c r="E10225" s="18" t="s">
        <v>1148</v>
      </c>
      <c r="F10225" s="69" t="s">
        <v>30</v>
      </c>
      <c r="G10225" s="3"/>
      <c r="H10225" s="3"/>
      <c r="I10225" s="10" t="str">
        <f t="shared" si="159"/>
        <v>09562</v>
      </c>
    </row>
    <row r="10226" spans="1:9">
      <c r="A10226" s="66"/>
      <c r="C10226" s="66">
        <v>9562</v>
      </c>
      <c r="D10226" s="2" t="s">
        <v>31</v>
      </c>
      <c r="E10226" s="18" t="s">
        <v>1148</v>
      </c>
      <c r="F10226" s="69" t="s">
        <v>32</v>
      </c>
      <c r="G10226" s="3"/>
      <c r="H10226" s="3"/>
      <c r="I10226" s="10" t="str">
        <f t="shared" si="159"/>
        <v>09562</v>
      </c>
    </row>
    <row r="10227" spans="1:9">
      <c r="A10227" s="66"/>
      <c r="C10227" s="66">
        <v>9562</v>
      </c>
      <c r="D10227" s="2" t="s">
        <v>33</v>
      </c>
      <c r="E10227" s="18" t="s">
        <v>1148</v>
      </c>
      <c r="F10227" s="69" t="s">
        <v>34</v>
      </c>
      <c r="G10227" s="3"/>
      <c r="H10227" s="3"/>
      <c r="I10227" s="10" t="str">
        <f t="shared" si="159"/>
        <v>09562</v>
      </c>
    </row>
    <row r="10228" spans="1:9">
      <c r="A10228" s="66"/>
      <c r="C10228" s="66">
        <v>9562</v>
      </c>
      <c r="D10228" s="2" t="s">
        <v>35</v>
      </c>
      <c r="E10228" s="19" t="s">
        <v>1150</v>
      </c>
      <c r="F10228" s="69" t="s">
        <v>36</v>
      </c>
      <c r="G10228" s="3">
        <v>1</v>
      </c>
      <c r="H10228" s="3"/>
      <c r="I10228" s="10" t="str">
        <f t="shared" si="159"/>
        <v>09562</v>
      </c>
    </row>
    <row r="10229" spans="1:9">
      <c r="A10229" s="66"/>
      <c r="C10229" s="66">
        <v>9562</v>
      </c>
      <c r="D10229" s="2" t="s">
        <v>37</v>
      </c>
      <c r="E10229" s="23" t="s">
        <v>1149</v>
      </c>
      <c r="F10229" s="69" t="s">
        <v>38</v>
      </c>
      <c r="G10229" s="3">
        <v>1</v>
      </c>
      <c r="H10229" s="3"/>
      <c r="I10229" s="10" t="str">
        <f t="shared" si="159"/>
        <v>09562</v>
      </c>
    </row>
    <row r="10230" spans="1:9">
      <c r="A10230" s="66"/>
      <c r="C10230" s="66">
        <v>9562</v>
      </c>
      <c r="D10230" s="2" t="s">
        <v>39</v>
      </c>
      <c r="E10230" s="23" t="s">
        <v>1149</v>
      </c>
      <c r="F10230" s="69" t="s">
        <v>40</v>
      </c>
      <c r="G10230" s="3">
        <v>1</v>
      </c>
      <c r="H10230" s="3"/>
      <c r="I10230" s="10" t="str">
        <f t="shared" si="159"/>
        <v>09562</v>
      </c>
    </row>
    <row r="10231" spans="1:9">
      <c r="A10231" s="66"/>
      <c r="C10231" s="66">
        <v>9562</v>
      </c>
      <c r="D10231" s="2" t="s">
        <v>41</v>
      </c>
      <c r="E10231" s="16" t="s">
        <v>1146</v>
      </c>
      <c r="F10231" s="69" t="s">
        <v>42</v>
      </c>
      <c r="G10231" s="3"/>
      <c r="H10231" s="3"/>
      <c r="I10231" s="10" t="str">
        <f t="shared" si="159"/>
        <v>09562</v>
      </c>
    </row>
    <row r="10232" spans="1:9">
      <c r="A10232" s="66"/>
      <c r="C10232" s="66">
        <v>9562</v>
      </c>
      <c r="D10232" s="2" t="s">
        <v>43</v>
      </c>
      <c r="E10232" s="16" t="s">
        <v>1146</v>
      </c>
      <c r="F10232" s="69" t="s">
        <v>44</v>
      </c>
      <c r="G10232" s="3">
        <v>1</v>
      </c>
      <c r="H10232" s="3"/>
      <c r="I10232" s="10" t="str">
        <f t="shared" si="159"/>
        <v>09562</v>
      </c>
    </row>
    <row r="10233" spans="1:9">
      <c r="A10233" s="66"/>
      <c r="C10233" s="66">
        <v>9562</v>
      </c>
      <c r="D10233" s="2" t="s">
        <v>45</v>
      </c>
      <c r="E10233" s="16" t="s">
        <v>1146</v>
      </c>
      <c r="F10233" s="69" t="s">
        <v>46</v>
      </c>
      <c r="G10233" s="3"/>
      <c r="H10233" s="3"/>
      <c r="I10233" s="10" t="str">
        <f t="shared" si="159"/>
        <v>09562</v>
      </c>
    </row>
    <row r="10234" spans="1:9">
      <c r="A10234" s="66"/>
      <c r="C10234" s="66">
        <v>9562</v>
      </c>
      <c r="D10234" s="2" t="s">
        <v>47</v>
      </c>
      <c r="E10234" s="16" t="s">
        <v>1146</v>
      </c>
      <c r="F10234" s="69" t="s">
        <v>48</v>
      </c>
      <c r="G10234" s="3">
        <v>5</v>
      </c>
      <c r="H10234" s="3">
        <v>637</v>
      </c>
      <c r="I10234" s="10" t="str">
        <f t="shared" si="159"/>
        <v>09562</v>
      </c>
    </row>
    <row r="10235" spans="1:9">
      <c r="A10235" s="66"/>
      <c r="C10235" s="66">
        <v>9562</v>
      </c>
      <c r="D10235" s="2" t="s">
        <v>49</v>
      </c>
      <c r="E10235" s="14" t="s">
        <v>1144</v>
      </c>
      <c r="F10235" s="69" t="s">
        <v>50</v>
      </c>
      <c r="G10235" s="3">
        <v>3</v>
      </c>
      <c r="H10235" s="3"/>
      <c r="I10235" s="10" t="str">
        <f t="shared" si="159"/>
        <v>09562</v>
      </c>
    </row>
    <row r="10236" spans="1:9">
      <c r="A10236" s="66"/>
      <c r="C10236" s="66">
        <v>9562</v>
      </c>
      <c r="D10236" s="2" t="s">
        <v>51</v>
      </c>
      <c r="E10236" s="15" t="s">
        <v>1145</v>
      </c>
      <c r="F10236" s="69" t="s">
        <v>52</v>
      </c>
      <c r="G10236" s="3"/>
      <c r="H10236" s="3"/>
      <c r="I10236" s="10" t="str">
        <f t="shared" si="159"/>
        <v>09562</v>
      </c>
    </row>
    <row r="10237" spans="1:9">
      <c r="A10237" s="66"/>
      <c r="C10237" s="66">
        <v>9562</v>
      </c>
      <c r="D10237" s="2" t="s">
        <v>53</v>
      </c>
      <c r="E10237" s="15" t="s">
        <v>1145</v>
      </c>
      <c r="F10237" s="69" t="s">
        <v>54</v>
      </c>
      <c r="G10237" s="3">
        <v>3</v>
      </c>
      <c r="H10237" s="3"/>
      <c r="I10237" s="10" t="str">
        <f t="shared" si="159"/>
        <v>09562</v>
      </c>
    </row>
    <row r="10238" spans="1:9">
      <c r="A10238" s="66"/>
      <c r="C10238" s="66">
        <v>9562</v>
      </c>
      <c r="D10238" s="2" t="s">
        <v>55</v>
      </c>
      <c r="E10238" s="21" t="s">
        <v>1152</v>
      </c>
      <c r="F10238" s="69" t="s">
        <v>56</v>
      </c>
      <c r="G10238" s="3">
        <v>8</v>
      </c>
      <c r="H10238" s="3">
        <v>8899</v>
      </c>
      <c r="I10238" s="10" t="str">
        <f t="shared" si="159"/>
        <v>09562</v>
      </c>
    </row>
    <row r="10239" spans="1:9">
      <c r="A10239" s="66"/>
      <c r="C10239" s="66">
        <v>9562</v>
      </c>
      <c r="D10239" s="2" t="s">
        <v>57</v>
      </c>
      <c r="E10239" s="21" t="s">
        <v>1152</v>
      </c>
      <c r="F10239" s="69" t="s">
        <v>58</v>
      </c>
      <c r="G10239" s="3">
        <v>7</v>
      </c>
      <c r="H10239" s="3">
        <v>12869</v>
      </c>
      <c r="I10239" s="10" t="str">
        <f t="shared" si="159"/>
        <v>09562</v>
      </c>
    </row>
    <row r="10240" spans="1:9">
      <c r="A10240" s="66"/>
      <c r="C10240" s="66">
        <v>9562</v>
      </c>
      <c r="D10240" s="2" t="s">
        <v>59</v>
      </c>
      <c r="E10240" s="21" t="s">
        <v>1152</v>
      </c>
      <c r="F10240" s="69" t="s">
        <v>60</v>
      </c>
      <c r="G10240" s="3">
        <v>7</v>
      </c>
      <c r="H10240" s="3"/>
      <c r="I10240" s="10" t="str">
        <f t="shared" si="159"/>
        <v>09562</v>
      </c>
    </row>
    <row r="10241" spans="1:9">
      <c r="A10241" s="66"/>
      <c r="C10241" s="66">
        <v>9562</v>
      </c>
      <c r="D10241" s="2" t="s">
        <v>61</v>
      </c>
      <c r="E10241" s="20" t="s">
        <v>1151</v>
      </c>
      <c r="F10241" s="69" t="s">
        <v>62</v>
      </c>
      <c r="G10241" s="3"/>
      <c r="H10241" s="3"/>
      <c r="I10241" s="10" t="str">
        <f t="shared" si="159"/>
        <v>09562</v>
      </c>
    </row>
    <row r="10242" spans="1:9">
      <c r="A10242" s="66"/>
      <c r="C10242" s="66">
        <v>9562</v>
      </c>
      <c r="D10242" s="2" t="s">
        <v>63</v>
      </c>
      <c r="E10242" s="20" t="s">
        <v>1151</v>
      </c>
      <c r="F10242" s="69" t="s">
        <v>64</v>
      </c>
      <c r="G10242" s="3">
        <v>1</v>
      </c>
      <c r="H10242" s="3"/>
      <c r="I10242" s="10" t="str">
        <f t="shared" si="159"/>
        <v>09562</v>
      </c>
    </row>
    <row r="10243" spans="1:9">
      <c r="A10243" s="66"/>
      <c r="C10243" s="66">
        <v>9562</v>
      </c>
      <c r="D10243" s="2" t="s">
        <v>65</v>
      </c>
      <c r="E10243" s="19" t="s">
        <v>1150</v>
      </c>
      <c r="F10243" s="69" t="s">
        <v>66</v>
      </c>
      <c r="G10243" s="3">
        <v>1</v>
      </c>
      <c r="H10243" s="3"/>
      <c r="I10243" s="10" t="str">
        <f t="shared" si="159"/>
        <v>09562</v>
      </c>
    </row>
    <row r="10244" spans="1:9">
      <c r="A10244" s="66"/>
      <c r="C10244" s="66">
        <v>9562</v>
      </c>
      <c r="D10244" s="2" t="s">
        <v>67</v>
      </c>
      <c r="E10244" s="22" t="s">
        <v>1153</v>
      </c>
      <c r="F10244" s="69" t="s">
        <v>68</v>
      </c>
      <c r="G10244" s="3">
        <v>5</v>
      </c>
      <c r="H10244" s="3">
        <v>398</v>
      </c>
      <c r="I10244" s="10" t="str">
        <f t="shared" si="159"/>
        <v>09562</v>
      </c>
    </row>
    <row r="10245" spans="1:9">
      <c r="A10245" s="66"/>
      <c r="C10245" s="66">
        <v>9562</v>
      </c>
      <c r="D10245" s="2" t="s">
        <v>69</v>
      </c>
      <c r="E10245" s="21" t="s">
        <v>1152</v>
      </c>
      <c r="F10245" s="69" t="s">
        <v>70</v>
      </c>
      <c r="G10245" s="3"/>
      <c r="H10245" s="3"/>
      <c r="I10245" s="10" t="str">
        <f t="shared" si="159"/>
        <v>09562</v>
      </c>
    </row>
    <row r="10246" spans="1:9">
      <c r="A10246" s="66"/>
      <c r="C10246" s="66">
        <v>9562</v>
      </c>
      <c r="E10246" s="71"/>
      <c r="F10246" s="69" t="s">
        <v>71</v>
      </c>
      <c r="G10246" s="3">
        <v>46</v>
      </c>
      <c r="H10246" s="3">
        <v>31776</v>
      </c>
      <c r="I10246" s="10" t="str">
        <f t="shared" si="159"/>
        <v>09562</v>
      </c>
    </row>
    <row r="10247" spans="1:9">
      <c r="A10247" s="65" t="s">
        <v>709</v>
      </c>
      <c r="B10247" s="2" t="s">
        <v>710</v>
      </c>
      <c r="C10247" s="65">
        <v>9563</v>
      </c>
      <c r="D10247" s="2" t="s">
        <v>9</v>
      </c>
      <c r="E10247" s="14" t="s">
        <v>1144</v>
      </c>
      <c r="F10247" s="69" t="s">
        <v>10</v>
      </c>
      <c r="G10247" s="3"/>
      <c r="H10247" s="3"/>
      <c r="I10247" s="10" t="str">
        <f t="shared" si="159"/>
        <v>09563</v>
      </c>
    </row>
    <row r="10248" spans="1:9">
      <c r="A10248" s="66"/>
      <c r="C10248" s="66">
        <v>9563</v>
      </c>
      <c r="D10248" s="2" t="s">
        <v>11</v>
      </c>
      <c r="E10248" s="14" t="s">
        <v>1144</v>
      </c>
      <c r="F10248" s="69" t="s">
        <v>12</v>
      </c>
      <c r="G10248" s="3"/>
      <c r="H10248" s="3"/>
      <c r="I10248" s="10" t="str">
        <f t="shared" si="159"/>
        <v>09563</v>
      </c>
    </row>
    <row r="10249" spans="1:9">
      <c r="A10249" s="66"/>
      <c r="C10249" s="66">
        <v>9563</v>
      </c>
      <c r="D10249" s="2" t="s">
        <v>13</v>
      </c>
      <c r="E10249" s="14" t="s">
        <v>1144</v>
      </c>
      <c r="F10249" s="69" t="s">
        <v>14</v>
      </c>
      <c r="G10249" s="3"/>
      <c r="H10249" s="3"/>
      <c r="I10249" s="10" t="str">
        <f t="shared" ref="I10249:I10312" si="160">IF(A10249="",I10248,A10249)</f>
        <v>09563</v>
      </c>
    </row>
    <row r="10250" spans="1:9">
      <c r="A10250" s="66"/>
      <c r="C10250" s="66">
        <v>9563</v>
      </c>
      <c r="D10250" s="2" t="s">
        <v>15</v>
      </c>
      <c r="E10250" s="15" t="s">
        <v>1145</v>
      </c>
      <c r="F10250" s="69" t="s">
        <v>16</v>
      </c>
      <c r="G10250" s="3"/>
      <c r="H10250" s="3"/>
      <c r="I10250" s="10" t="str">
        <f t="shared" si="160"/>
        <v>09563</v>
      </c>
    </row>
    <row r="10251" spans="1:9">
      <c r="A10251" s="66"/>
      <c r="C10251" s="66">
        <v>9563</v>
      </c>
      <c r="D10251" s="2" t="s">
        <v>17</v>
      </c>
      <c r="E10251" s="14" t="s">
        <v>1144</v>
      </c>
      <c r="F10251" s="69" t="s">
        <v>18</v>
      </c>
      <c r="G10251" s="3"/>
      <c r="H10251" s="3"/>
      <c r="I10251" s="10" t="str">
        <f t="shared" si="160"/>
        <v>09563</v>
      </c>
    </row>
    <row r="10252" spans="1:9">
      <c r="A10252" s="66"/>
      <c r="C10252" s="66">
        <v>9563</v>
      </c>
      <c r="D10252" s="2" t="s">
        <v>19</v>
      </c>
      <c r="E10252" s="14" t="s">
        <v>1144</v>
      </c>
      <c r="F10252" s="69" t="s">
        <v>20</v>
      </c>
      <c r="G10252" s="3"/>
      <c r="H10252" s="3"/>
      <c r="I10252" s="10" t="str">
        <f t="shared" si="160"/>
        <v>09563</v>
      </c>
    </row>
    <row r="10253" spans="1:9">
      <c r="A10253" s="66"/>
      <c r="C10253" s="66">
        <v>9563</v>
      </c>
      <c r="D10253" s="2" t="s">
        <v>21</v>
      </c>
      <c r="E10253" s="4"/>
      <c r="F10253" s="69" t="s">
        <v>22</v>
      </c>
      <c r="G10253" s="3">
        <v>54</v>
      </c>
      <c r="H10253" s="3">
        <v>9330</v>
      </c>
      <c r="I10253" s="10" t="str">
        <f t="shared" si="160"/>
        <v>09563</v>
      </c>
    </row>
    <row r="10254" spans="1:9">
      <c r="A10254" s="66"/>
      <c r="C10254" s="66">
        <v>9563</v>
      </c>
      <c r="D10254" s="2" t="s">
        <v>23</v>
      </c>
      <c r="E10254" s="17" t="s">
        <v>1147</v>
      </c>
      <c r="F10254" s="69" t="s">
        <v>24</v>
      </c>
      <c r="G10254" s="3">
        <v>5</v>
      </c>
      <c r="H10254" s="3">
        <v>788</v>
      </c>
      <c r="I10254" s="10" t="str">
        <f t="shared" si="160"/>
        <v>09563</v>
      </c>
    </row>
    <row r="10255" spans="1:9">
      <c r="A10255" s="66"/>
      <c r="C10255" s="66">
        <v>9563</v>
      </c>
      <c r="D10255" s="2" t="s">
        <v>25</v>
      </c>
      <c r="E10255" s="17" t="s">
        <v>1147</v>
      </c>
      <c r="F10255" s="69" t="s">
        <v>26</v>
      </c>
      <c r="G10255" s="3">
        <v>1</v>
      </c>
      <c r="H10255" s="3"/>
      <c r="I10255" s="10" t="str">
        <f t="shared" si="160"/>
        <v>09563</v>
      </c>
    </row>
    <row r="10256" spans="1:9">
      <c r="A10256" s="66"/>
      <c r="C10256" s="66">
        <v>9563</v>
      </c>
      <c r="D10256" s="2" t="s">
        <v>27</v>
      </c>
      <c r="E10256" s="17" t="s">
        <v>1147</v>
      </c>
      <c r="F10256" s="69" t="s">
        <v>28</v>
      </c>
      <c r="G10256" s="3"/>
      <c r="H10256" s="3"/>
      <c r="I10256" s="10" t="str">
        <f t="shared" si="160"/>
        <v>09563</v>
      </c>
    </row>
    <row r="10257" spans="1:9">
      <c r="A10257" s="66"/>
      <c r="C10257" s="66">
        <v>9563</v>
      </c>
      <c r="D10257" s="2" t="s">
        <v>29</v>
      </c>
      <c r="E10257" s="18" t="s">
        <v>1148</v>
      </c>
      <c r="F10257" s="69" t="s">
        <v>30</v>
      </c>
      <c r="G10257" s="3"/>
      <c r="H10257" s="3"/>
      <c r="I10257" s="10" t="str">
        <f t="shared" si="160"/>
        <v>09563</v>
      </c>
    </row>
    <row r="10258" spans="1:9">
      <c r="A10258" s="66"/>
      <c r="C10258" s="66">
        <v>9563</v>
      </c>
      <c r="D10258" s="2" t="s">
        <v>31</v>
      </c>
      <c r="E10258" s="18" t="s">
        <v>1148</v>
      </c>
      <c r="F10258" s="69" t="s">
        <v>32</v>
      </c>
      <c r="G10258" s="3">
        <v>1</v>
      </c>
      <c r="H10258" s="3"/>
      <c r="I10258" s="10" t="str">
        <f t="shared" si="160"/>
        <v>09563</v>
      </c>
    </row>
    <row r="10259" spans="1:9">
      <c r="A10259" s="66"/>
      <c r="C10259" s="66">
        <v>9563</v>
      </c>
      <c r="D10259" s="2" t="s">
        <v>33</v>
      </c>
      <c r="E10259" s="18" t="s">
        <v>1148</v>
      </c>
      <c r="F10259" s="69" t="s">
        <v>34</v>
      </c>
      <c r="G10259" s="3"/>
      <c r="H10259" s="3"/>
      <c r="I10259" s="10" t="str">
        <f t="shared" si="160"/>
        <v>09563</v>
      </c>
    </row>
    <row r="10260" spans="1:9">
      <c r="A10260" s="66"/>
      <c r="C10260" s="66">
        <v>9563</v>
      </c>
      <c r="D10260" s="2" t="s">
        <v>35</v>
      </c>
      <c r="E10260" s="19" t="s">
        <v>1150</v>
      </c>
      <c r="F10260" s="69" t="s">
        <v>36</v>
      </c>
      <c r="G10260" s="3"/>
      <c r="H10260" s="3"/>
      <c r="I10260" s="10" t="str">
        <f t="shared" si="160"/>
        <v>09563</v>
      </c>
    </row>
    <row r="10261" spans="1:9">
      <c r="A10261" s="66"/>
      <c r="C10261" s="66">
        <v>9563</v>
      </c>
      <c r="D10261" s="2" t="s">
        <v>37</v>
      </c>
      <c r="E10261" s="23" t="s">
        <v>1149</v>
      </c>
      <c r="F10261" s="69" t="s">
        <v>38</v>
      </c>
      <c r="G10261" s="3">
        <v>2</v>
      </c>
      <c r="H10261" s="3"/>
      <c r="I10261" s="10" t="str">
        <f t="shared" si="160"/>
        <v>09563</v>
      </c>
    </row>
    <row r="10262" spans="1:9">
      <c r="A10262" s="66"/>
      <c r="C10262" s="66">
        <v>9563</v>
      </c>
      <c r="D10262" s="2" t="s">
        <v>39</v>
      </c>
      <c r="E10262" s="23" t="s">
        <v>1149</v>
      </c>
      <c r="F10262" s="69" t="s">
        <v>40</v>
      </c>
      <c r="G10262" s="3">
        <v>1</v>
      </c>
      <c r="H10262" s="3"/>
      <c r="I10262" s="10" t="str">
        <f t="shared" si="160"/>
        <v>09563</v>
      </c>
    </row>
    <row r="10263" spans="1:9">
      <c r="A10263" s="66"/>
      <c r="C10263" s="66">
        <v>9563</v>
      </c>
      <c r="D10263" s="2" t="s">
        <v>41</v>
      </c>
      <c r="E10263" s="16" t="s">
        <v>1146</v>
      </c>
      <c r="F10263" s="69" t="s">
        <v>42</v>
      </c>
      <c r="G10263" s="3"/>
      <c r="H10263" s="3"/>
      <c r="I10263" s="10" t="str">
        <f t="shared" si="160"/>
        <v>09563</v>
      </c>
    </row>
    <row r="10264" spans="1:9">
      <c r="A10264" s="66"/>
      <c r="C10264" s="66">
        <v>9563</v>
      </c>
      <c r="D10264" s="2" t="s">
        <v>43</v>
      </c>
      <c r="E10264" s="16" t="s">
        <v>1146</v>
      </c>
      <c r="F10264" s="69" t="s">
        <v>44</v>
      </c>
      <c r="G10264" s="3">
        <v>1</v>
      </c>
      <c r="H10264" s="3"/>
      <c r="I10264" s="10" t="str">
        <f t="shared" si="160"/>
        <v>09563</v>
      </c>
    </row>
    <row r="10265" spans="1:9">
      <c r="A10265" s="66"/>
      <c r="C10265" s="66">
        <v>9563</v>
      </c>
      <c r="D10265" s="2" t="s">
        <v>45</v>
      </c>
      <c r="E10265" s="16" t="s">
        <v>1146</v>
      </c>
      <c r="F10265" s="69" t="s">
        <v>46</v>
      </c>
      <c r="G10265" s="3"/>
      <c r="H10265" s="3"/>
      <c r="I10265" s="10" t="str">
        <f t="shared" si="160"/>
        <v>09563</v>
      </c>
    </row>
    <row r="10266" spans="1:9">
      <c r="A10266" s="66"/>
      <c r="C10266" s="66">
        <v>9563</v>
      </c>
      <c r="D10266" s="2" t="s">
        <v>47</v>
      </c>
      <c r="E10266" s="16" t="s">
        <v>1146</v>
      </c>
      <c r="F10266" s="69" t="s">
        <v>48</v>
      </c>
      <c r="G10266" s="3">
        <v>4</v>
      </c>
      <c r="H10266" s="3">
        <v>201</v>
      </c>
      <c r="I10266" s="10" t="str">
        <f t="shared" si="160"/>
        <v>09563</v>
      </c>
    </row>
    <row r="10267" spans="1:9">
      <c r="A10267" s="66"/>
      <c r="C10267" s="66">
        <v>9563</v>
      </c>
      <c r="D10267" s="2" t="s">
        <v>49</v>
      </c>
      <c r="E10267" s="14" t="s">
        <v>1144</v>
      </c>
      <c r="F10267" s="69" t="s">
        <v>50</v>
      </c>
      <c r="G10267" s="3">
        <v>2</v>
      </c>
      <c r="H10267" s="3"/>
      <c r="I10267" s="10" t="str">
        <f t="shared" si="160"/>
        <v>09563</v>
      </c>
    </row>
    <row r="10268" spans="1:9">
      <c r="A10268" s="66"/>
      <c r="C10268" s="66">
        <v>9563</v>
      </c>
      <c r="D10268" s="2" t="s">
        <v>51</v>
      </c>
      <c r="E10268" s="15" t="s">
        <v>1145</v>
      </c>
      <c r="F10268" s="69" t="s">
        <v>52</v>
      </c>
      <c r="G10268" s="3">
        <v>4</v>
      </c>
      <c r="H10268" s="3"/>
      <c r="I10268" s="10" t="str">
        <f t="shared" si="160"/>
        <v>09563</v>
      </c>
    </row>
    <row r="10269" spans="1:9">
      <c r="A10269" s="66"/>
      <c r="C10269" s="66">
        <v>9563</v>
      </c>
      <c r="D10269" s="2" t="s">
        <v>53</v>
      </c>
      <c r="E10269" s="15" t="s">
        <v>1145</v>
      </c>
      <c r="F10269" s="69" t="s">
        <v>54</v>
      </c>
      <c r="G10269" s="3">
        <v>16</v>
      </c>
      <c r="H10269" s="3">
        <v>1776</v>
      </c>
      <c r="I10269" s="10" t="str">
        <f t="shared" si="160"/>
        <v>09563</v>
      </c>
    </row>
    <row r="10270" spans="1:9">
      <c r="A10270" s="66"/>
      <c r="C10270" s="66">
        <v>9563</v>
      </c>
      <c r="D10270" s="2" t="s">
        <v>55</v>
      </c>
      <c r="E10270" s="21" t="s">
        <v>1152</v>
      </c>
      <c r="F10270" s="69" t="s">
        <v>56</v>
      </c>
      <c r="G10270" s="3">
        <v>1</v>
      </c>
      <c r="H10270" s="3"/>
      <c r="I10270" s="10" t="str">
        <f t="shared" si="160"/>
        <v>09563</v>
      </c>
    </row>
    <row r="10271" spans="1:9">
      <c r="A10271" s="66"/>
      <c r="C10271" s="66">
        <v>9563</v>
      </c>
      <c r="D10271" s="2" t="s">
        <v>57</v>
      </c>
      <c r="E10271" s="21" t="s">
        <v>1152</v>
      </c>
      <c r="F10271" s="69" t="s">
        <v>58</v>
      </c>
      <c r="G10271" s="3">
        <v>3</v>
      </c>
      <c r="H10271" s="3"/>
      <c r="I10271" s="10" t="str">
        <f t="shared" si="160"/>
        <v>09563</v>
      </c>
    </row>
    <row r="10272" spans="1:9">
      <c r="A10272" s="66"/>
      <c r="C10272" s="66">
        <v>9563</v>
      </c>
      <c r="D10272" s="2" t="s">
        <v>59</v>
      </c>
      <c r="E10272" s="21" t="s">
        <v>1152</v>
      </c>
      <c r="F10272" s="69" t="s">
        <v>60</v>
      </c>
      <c r="G10272" s="3"/>
      <c r="H10272" s="3"/>
      <c r="I10272" s="10" t="str">
        <f t="shared" si="160"/>
        <v>09563</v>
      </c>
    </row>
    <row r="10273" spans="1:9">
      <c r="A10273" s="66"/>
      <c r="C10273" s="66">
        <v>9563</v>
      </c>
      <c r="D10273" s="2" t="s">
        <v>61</v>
      </c>
      <c r="E10273" s="20" t="s">
        <v>1151</v>
      </c>
      <c r="F10273" s="69" t="s">
        <v>62</v>
      </c>
      <c r="G10273" s="3"/>
      <c r="H10273" s="3"/>
      <c r="I10273" s="10" t="str">
        <f t="shared" si="160"/>
        <v>09563</v>
      </c>
    </row>
    <row r="10274" spans="1:9">
      <c r="A10274" s="66"/>
      <c r="C10274" s="66">
        <v>9563</v>
      </c>
      <c r="D10274" s="2" t="s">
        <v>63</v>
      </c>
      <c r="E10274" s="20" t="s">
        <v>1151</v>
      </c>
      <c r="F10274" s="69" t="s">
        <v>64</v>
      </c>
      <c r="G10274" s="3"/>
      <c r="H10274" s="3"/>
      <c r="I10274" s="10" t="str">
        <f t="shared" si="160"/>
        <v>09563</v>
      </c>
    </row>
    <row r="10275" spans="1:9">
      <c r="A10275" s="66"/>
      <c r="C10275" s="66">
        <v>9563</v>
      </c>
      <c r="D10275" s="2" t="s">
        <v>65</v>
      </c>
      <c r="E10275" s="19" t="s">
        <v>1150</v>
      </c>
      <c r="F10275" s="69" t="s">
        <v>66</v>
      </c>
      <c r="G10275" s="3"/>
      <c r="H10275" s="3"/>
      <c r="I10275" s="10" t="str">
        <f t="shared" si="160"/>
        <v>09563</v>
      </c>
    </row>
    <row r="10276" spans="1:9">
      <c r="A10276" s="66"/>
      <c r="C10276" s="66">
        <v>9563</v>
      </c>
      <c r="D10276" s="2" t="s">
        <v>67</v>
      </c>
      <c r="E10276" s="22" t="s">
        <v>1153</v>
      </c>
      <c r="F10276" s="69" t="s">
        <v>68</v>
      </c>
      <c r="G10276" s="3">
        <v>10</v>
      </c>
      <c r="H10276" s="3">
        <v>1335</v>
      </c>
      <c r="I10276" s="10" t="str">
        <f t="shared" si="160"/>
        <v>09563</v>
      </c>
    </row>
    <row r="10277" spans="1:9">
      <c r="A10277" s="66"/>
      <c r="C10277" s="66">
        <v>9563</v>
      </c>
      <c r="D10277" s="2" t="s">
        <v>69</v>
      </c>
      <c r="E10277" s="21" t="s">
        <v>1152</v>
      </c>
      <c r="F10277" s="69" t="s">
        <v>70</v>
      </c>
      <c r="G10277" s="3">
        <v>3</v>
      </c>
      <c r="H10277" s="3">
        <v>187</v>
      </c>
      <c r="I10277" s="10" t="str">
        <f t="shared" si="160"/>
        <v>09563</v>
      </c>
    </row>
    <row r="10278" spans="1:9">
      <c r="A10278" s="66"/>
      <c r="C10278" s="66">
        <v>9563</v>
      </c>
      <c r="E10278" s="71"/>
      <c r="F10278" s="69" t="s">
        <v>71</v>
      </c>
      <c r="G10278" s="3">
        <v>54</v>
      </c>
      <c r="H10278" s="3">
        <v>9330</v>
      </c>
      <c r="I10278" s="10" t="str">
        <f t="shared" si="160"/>
        <v>09563</v>
      </c>
    </row>
    <row r="10279" spans="1:9">
      <c r="A10279" s="65" t="s">
        <v>711</v>
      </c>
      <c r="B10279" s="2" t="s">
        <v>712</v>
      </c>
      <c r="C10279" s="65">
        <v>9564</v>
      </c>
      <c r="D10279" s="2" t="s">
        <v>9</v>
      </c>
      <c r="E10279" s="14" t="s">
        <v>1144</v>
      </c>
      <c r="F10279" s="69" t="s">
        <v>10</v>
      </c>
      <c r="G10279" s="3"/>
      <c r="H10279" s="3"/>
      <c r="I10279" s="10" t="str">
        <f t="shared" si="160"/>
        <v>09564</v>
      </c>
    </row>
    <row r="10280" spans="1:9">
      <c r="A10280" s="66"/>
      <c r="C10280" s="66">
        <v>9564</v>
      </c>
      <c r="D10280" s="2" t="s">
        <v>11</v>
      </c>
      <c r="E10280" s="14" t="s">
        <v>1144</v>
      </c>
      <c r="F10280" s="69" t="s">
        <v>12</v>
      </c>
      <c r="G10280" s="3"/>
      <c r="H10280" s="3"/>
      <c r="I10280" s="10" t="str">
        <f t="shared" si="160"/>
        <v>09564</v>
      </c>
    </row>
    <row r="10281" spans="1:9">
      <c r="A10281" s="66"/>
      <c r="C10281" s="66">
        <v>9564</v>
      </c>
      <c r="D10281" s="2" t="s">
        <v>13</v>
      </c>
      <c r="E10281" s="14" t="s">
        <v>1144</v>
      </c>
      <c r="F10281" s="69" t="s">
        <v>14</v>
      </c>
      <c r="G10281" s="3"/>
      <c r="H10281" s="3"/>
      <c r="I10281" s="10" t="str">
        <f t="shared" si="160"/>
        <v>09564</v>
      </c>
    </row>
    <row r="10282" spans="1:9">
      <c r="A10282" s="66"/>
      <c r="C10282" s="66">
        <v>9564</v>
      </c>
      <c r="D10282" s="2" t="s">
        <v>15</v>
      </c>
      <c r="E10282" s="15" t="s">
        <v>1145</v>
      </c>
      <c r="F10282" s="69" t="s">
        <v>16</v>
      </c>
      <c r="G10282" s="3"/>
      <c r="H10282" s="3"/>
      <c r="I10282" s="10" t="str">
        <f t="shared" si="160"/>
        <v>09564</v>
      </c>
    </row>
    <row r="10283" spans="1:9">
      <c r="A10283" s="66"/>
      <c r="C10283" s="66">
        <v>9564</v>
      </c>
      <c r="D10283" s="2" t="s">
        <v>17</v>
      </c>
      <c r="E10283" s="14" t="s">
        <v>1144</v>
      </c>
      <c r="F10283" s="69" t="s">
        <v>18</v>
      </c>
      <c r="G10283" s="3"/>
      <c r="H10283" s="3"/>
      <c r="I10283" s="10" t="str">
        <f t="shared" si="160"/>
        <v>09564</v>
      </c>
    </row>
    <row r="10284" spans="1:9">
      <c r="A10284" s="66"/>
      <c r="C10284" s="66">
        <v>9564</v>
      </c>
      <c r="D10284" s="2" t="s">
        <v>19</v>
      </c>
      <c r="E10284" s="14" t="s">
        <v>1144</v>
      </c>
      <c r="F10284" s="69" t="s">
        <v>20</v>
      </c>
      <c r="G10284" s="3"/>
      <c r="H10284" s="3"/>
      <c r="I10284" s="10" t="str">
        <f t="shared" si="160"/>
        <v>09564</v>
      </c>
    </row>
    <row r="10285" spans="1:9">
      <c r="A10285" s="66"/>
      <c r="C10285" s="66">
        <v>9564</v>
      </c>
      <c r="D10285" s="2" t="s">
        <v>21</v>
      </c>
      <c r="E10285" s="4"/>
      <c r="F10285" s="69" t="s">
        <v>22</v>
      </c>
      <c r="G10285" s="3">
        <v>214</v>
      </c>
      <c r="H10285" s="3">
        <v>42330</v>
      </c>
      <c r="I10285" s="10" t="str">
        <f t="shared" si="160"/>
        <v>09564</v>
      </c>
    </row>
    <row r="10286" spans="1:9">
      <c r="A10286" s="66"/>
      <c r="C10286" s="66">
        <v>9564</v>
      </c>
      <c r="D10286" s="2" t="s">
        <v>23</v>
      </c>
      <c r="E10286" s="17" t="s">
        <v>1147</v>
      </c>
      <c r="F10286" s="69" t="s">
        <v>24</v>
      </c>
      <c r="G10286" s="3">
        <v>23</v>
      </c>
      <c r="H10286" s="3">
        <v>2173</v>
      </c>
      <c r="I10286" s="10" t="str">
        <f t="shared" si="160"/>
        <v>09564</v>
      </c>
    </row>
    <row r="10287" spans="1:9">
      <c r="A10287" s="66"/>
      <c r="C10287" s="66">
        <v>9564</v>
      </c>
      <c r="D10287" s="2" t="s">
        <v>25</v>
      </c>
      <c r="E10287" s="17" t="s">
        <v>1147</v>
      </c>
      <c r="F10287" s="69" t="s">
        <v>26</v>
      </c>
      <c r="G10287" s="3">
        <v>1</v>
      </c>
      <c r="H10287" s="3"/>
      <c r="I10287" s="10" t="str">
        <f t="shared" si="160"/>
        <v>09564</v>
      </c>
    </row>
    <row r="10288" spans="1:9">
      <c r="A10288" s="66"/>
      <c r="C10288" s="66">
        <v>9564</v>
      </c>
      <c r="D10288" s="2" t="s">
        <v>27</v>
      </c>
      <c r="E10288" s="17" t="s">
        <v>1147</v>
      </c>
      <c r="F10288" s="69" t="s">
        <v>28</v>
      </c>
      <c r="G10288" s="3"/>
      <c r="H10288" s="3"/>
      <c r="I10288" s="10" t="str">
        <f t="shared" si="160"/>
        <v>09564</v>
      </c>
    </row>
    <row r="10289" spans="1:9">
      <c r="A10289" s="66"/>
      <c r="C10289" s="66">
        <v>9564</v>
      </c>
      <c r="D10289" s="2" t="s">
        <v>29</v>
      </c>
      <c r="E10289" s="18" t="s">
        <v>1148</v>
      </c>
      <c r="F10289" s="69" t="s">
        <v>30</v>
      </c>
      <c r="G10289" s="3"/>
      <c r="H10289" s="3"/>
      <c r="I10289" s="10" t="str">
        <f t="shared" si="160"/>
        <v>09564</v>
      </c>
    </row>
    <row r="10290" spans="1:9">
      <c r="A10290" s="66"/>
      <c r="C10290" s="66">
        <v>9564</v>
      </c>
      <c r="D10290" s="2" t="s">
        <v>31</v>
      </c>
      <c r="E10290" s="18" t="s">
        <v>1148</v>
      </c>
      <c r="F10290" s="69" t="s">
        <v>32</v>
      </c>
      <c r="G10290" s="3"/>
      <c r="H10290" s="3"/>
      <c r="I10290" s="10" t="str">
        <f t="shared" si="160"/>
        <v>09564</v>
      </c>
    </row>
    <row r="10291" spans="1:9">
      <c r="A10291" s="66"/>
      <c r="C10291" s="66">
        <v>9564</v>
      </c>
      <c r="D10291" s="2" t="s">
        <v>33</v>
      </c>
      <c r="E10291" s="18" t="s">
        <v>1148</v>
      </c>
      <c r="F10291" s="69" t="s">
        <v>34</v>
      </c>
      <c r="G10291" s="3"/>
      <c r="H10291" s="3"/>
      <c r="I10291" s="10" t="str">
        <f t="shared" si="160"/>
        <v>09564</v>
      </c>
    </row>
    <row r="10292" spans="1:9">
      <c r="A10292" s="66"/>
      <c r="C10292" s="66">
        <v>9564</v>
      </c>
      <c r="D10292" s="2" t="s">
        <v>35</v>
      </c>
      <c r="E10292" s="19" t="s">
        <v>1150</v>
      </c>
      <c r="F10292" s="69" t="s">
        <v>36</v>
      </c>
      <c r="G10292" s="3">
        <v>1</v>
      </c>
      <c r="H10292" s="3"/>
      <c r="I10292" s="10" t="str">
        <f t="shared" si="160"/>
        <v>09564</v>
      </c>
    </row>
    <row r="10293" spans="1:9">
      <c r="A10293" s="66"/>
      <c r="C10293" s="66">
        <v>9564</v>
      </c>
      <c r="D10293" s="2" t="s">
        <v>37</v>
      </c>
      <c r="E10293" s="23" t="s">
        <v>1149</v>
      </c>
      <c r="F10293" s="69" t="s">
        <v>38</v>
      </c>
      <c r="G10293" s="3">
        <v>5</v>
      </c>
      <c r="H10293" s="3">
        <v>301</v>
      </c>
      <c r="I10293" s="10" t="str">
        <f t="shared" si="160"/>
        <v>09564</v>
      </c>
    </row>
    <row r="10294" spans="1:9">
      <c r="A10294" s="66"/>
      <c r="C10294" s="66">
        <v>9564</v>
      </c>
      <c r="D10294" s="2" t="s">
        <v>39</v>
      </c>
      <c r="E10294" s="23" t="s">
        <v>1149</v>
      </c>
      <c r="F10294" s="69" t="s">
        <v>40</v>
      </c>
      <c r="G10294" s="3">
        <v>19</v>
      </c>
      <c r="H10294" s="3">
        <v>1829</v>
      </c>
      <c r="I10294" s="10" t="str">
        <f t="shared" si="160"/>
        <v>09564</v>
      </c>
    </row>
    <row r="10295" spans="1:9">
      <c r="A10295" s="66"/>
      <c r="C10295" s="66">
        <v>9564</v>
      </c>
      <c r="D10295" s="2" t="s">
        <v>41</v>
      </c>
      <c r="E10295" s="16" t="s">
        <v>1146</v>
      </c>
      <c r="F10295" s="69" t="s">
        <v>42</v>
      </c>
      <c r="G10295" s="3"/>
      <c r="H10295" s="3"/>
      <c r="I10295" s="10" t="str">
        <f t="shared" si="160"/>
        <v>09564</v>
      </c>
    </row>
    <row r="10296" spans="1:9">
      <c r="A10296" s="66"/>
      <c r="C10296" s="66">
        <v>9564</v>
      </c>
      <c r="D10296" s="2" t="s">
        <v>43</v>
      </c>
      <c r="E10296" s="16" t="s">
        <v>1146</v>
      </c>
      <c r="F10296" s="69" t="s">
        <v>44</v>
      </c>
      <c r="G10296" s="3">
        <v>6</v>
      </c>
      <c r="H10296" s="3">
        <v>566</v>
      </c>
      <c r="I10296" s="10" t="str">
        <f t="shared" si="160"/>
        <v>09564</v>
      </c>
    </row>
    <row r="10297" spans="1:9">
      <c r="A10297" s="66"/>
      <c r="C10297" s="66">
        <v>9564</v>
      </c>
      <c r="D10297" s="2" t="s">
        <v>45</v>
      </c>
      <c r="E10297" s="16" t="s">
        <v>1146</v>
      </c>
      <c r="F10297" s="69" t="s">
        <v>46</v>
      </c>
      <c r="G10297" s="3">
        <v>2</v>
      </c>
      <c r="H10297" s="3"/>
      <c r="I10297" s="10" t="str">
        <f t="shared" si="160"/>
        <v>09564</v>
      </c>
    </row>
    <row r="10298" spans="1:9">
      <c r="A10298" s="66"/>
      <c r="C10298" s="66">
        <v>9564</v>
      </c>
      <c r="D10298" s="2" t="s">
        <v>47</v>
      </c>
      <c r="E10298" s="16" t="s">
        <v>1146</v>
      </c>
      <c r="F10298" s="69" t="s">
        <v>48</v>
      </c>
      <c r="G10298" s="3">
        <v>6</v>
      </c>
      <c r="H10298" s="3">
        <v>340</v>
      </c>
      <c r="I10298" s="10" t="str">
        <f t="shared" si="160"/>
        <v>09564</v>
      </c>
    </row>
    <row r="10299" spans="1:9">
      <c r="A10299" s="66"/>
      <c r="C10299" s="66">
        <v>9564</v>
      </c>
      <c r="D10299" s="2" t="s">
        <v>49</v>
      </c>
      <c r="E10299" s="14" t="s">
        <v>1144</v>
      </c>
      <c r="F10299" s="69" t="s">
        <v>50</v>
      </c>
      <c r="G10299" s="3">
        <v>10</v>
      </c>
      <c r="H10299" s="3">
        <v>109</v>
      </c>
      <c r="I10299" s="10" t="str">
        <f t="shared" si="160"/>
        <v>09564</v>
      </c>
    </row>
    <row r="10300" spans="1:9">
      <c r="A10300" s="66"/>
      <c r="C10300" s="66">
        <v>9564</v>
      </c>
      <c r="D10300" s="2" t="s">
        <v>51</v>
      </c>
      <c r="E10300" s="15" t="s">
        <v>1145</v>
      </c>
      <c r="F10300" s="69" t="s">
        <v>52</v>
      </c>
      <c r="G10300" s="3">
        <v>5</v>
      </c>
      <c r="H10300" s="3">
        <v>1775</v>
      </c>
      <c r="I10300" s="10" t="str">
        <f t="shared" si="160"/>
        <v>09564</v>
      </c>
    </row>
    <row r="10301" spans="1:9">
      <c r="A10301" s="66"/>
      <c r="C10301" s="66">
        <v>9564</v>
      </c>
      <c r="D10301" s="2" t="s">
        <v>53</v>
      </c>
      <c r="E10301" s="15" t="s">
        <v>1145</v>
      </c>
      <c r="F10301" s="69" t="s">
        <v>54</v>
      </c>
      <c r="G10301" s="3">
        <v>31</v>
      </c>
      <c r="H10301" s="3">
        <v>1513</v>
      </c>
      <c r="I10301" s="10" t="str">
        <f t="shared" si="160"/>
        <v>09564</v>
      </c>
    </row>
    <row r="10302" spans="1:9">
      <c r="A10302" s="66"/>
      <c r="C10302" s="66">
        <v>9564</v>
      </c>
      <c r="D10302" s="2" t="s">
        <v>55</v>
      </c>
      <c r="E10302" s="21" t="s">
        <v>1152</v>
      </c>
      <c r="F10302" s="69" t="s">
        <v>56</v>
      </c>
      <c r="G10302" s="3">
        <v>21</v>
      </c>
      <c r="H10302" s="3">
        <v>6544</v>
      </c>
      <c r="I10302" s="10" t="str">
        <f t="shared" si="160"/>
        <v>09564</v>
      </c>
    </row>
    <row r="10303" spans="1:9">
      <c r="A10303" s="66"/>
      <c r="C10303" s="66">
        <v>9564</v>
      </c>
      <c r="D10303" s="2" t="s">
        <v>57</v>
      </c>
      <c r="E10303" s="21" t="s">
        <v>1152</v>
      </c>
      <c r="F10303" s="69" t="s">
        <v>58</v>
      </c>
      <c r="G10303" s="3">
        <v>18</v>
      </c>
      <c r="H10303" s="3">
        <v>10960</v>
      </c>
      <c r="I10303" s="10" t="str">
        <f t="shared" si="160"/>
        <v>09564</v>
      </c>
    </row>
    <row r="10304" spans="1:9">
      <c r="A10304" s="66"/>
      <c r="C10304" s="66">
        <v>9564</v>
      </c>
      <c r="D10304" s="2" t="s">
        <v>59</v>
      </c>
      <c r="E10304" s="21" t="s">
        <v>1152</v>
      </c>
      <c r="F10304" s="69" t="s">
        <v>60</v>
      </c>
      <c r="G10304" s="3">
        <v>26</v>
      </c>
      <c r="H10304" s="3">
        <v>6238</v>
      </c>
      <c r="I10304" s="10" t="str">
        <f t="shared" si="160"/>
        <v>09564</v>
      </c>
    </row>
    <row r="10305" spans="1:9">
      <c r="A10305" s="66"/>
      <c r="C10305" s="66">
        <v>9564</v>
      </c>
      <c r="D10305" s="2" t="s">
        <v>61</v>
      </c>
      <c r="E10305" s="20" t="s">
        <v>1151</v>
      </c>
      <c r="F10305" s="69" t="s">
        <v>62</v>
      </c>
      <c r="G10305" s="3">
        <v>3</v>
      </c>
      <c r="H10305" s="3"/>
      <c r="I10305" s="10" t="str">
        <f t="shared" si="160"/>
        <v>09564</v>
      </c>
    </row>
    <row r="10306" spans="1:9">
      <c r="A10306" s="66"/>
      <c r="C10306" s="66">
        <v>9564</v>
      </c>
      <c r="D10306" s="2" t="s">
        <v>63</v>
      </c>
      <c r="E10306" s="20" t="s">
        <v>1151</v>
      </c>
      <c r="F10306" s="69" t="s">
        <v>64</v>
      </c>
      <c r="G10306" s="3">
        <v>2</v>
      </c>
      <c r="H10306" s="3"/>
      <c r="I10306" s="10" t="str">
        <f t="shared" si="160"/>
        <v>09564</v>
      </c>
    </row>
    <row r="10307" spans="1:9">
      <c r="A10307" s="66"/>
      <c r="C10307" s="66">
        <v>9564</v>
      </c>
      <c r="D10307" s="2" t="s">
        <v>65</v>
      </c>
      <c r="E10307" s="19" t="s">
        <v>1150</v>
      </c>
      <c r="F10307" s="69" t="s">
        <v>66</v>
      </c>
      <c r="G10307" s="3"/>
      <c r="H10307" s="3"/>
      <c r="I10307" s="10" t="str">
        <f t="shared" si="160"/>
        <v>09564</v>
      </c>
    </row>
    <row r="10308" spans="1:9">
      <c r="A10308" s="66"/>
      <c r="C10308" s="66">
        <v>9564</v>
      </c>
      <c r="D10308" s="2" t="s">
        <v>67</v>
      </c>
      <c r="E10308" s="22" t="s">
        <v>1153</v>
      </c>
      <c r="F10308" s="69" t="s">
        <v>68</v>
      </c>
      <c r="G10308" s="3">
        <v>15</v>
      </c>
      <c r="H10308" s="3">
        <v>1695</v>
      </c>
      <c r="I10308" s="10" t="str">
        <f t="shared" si="160"/>
        <v>09564</v>
      </c>
    </row>
    <row r="10309" spans="1:9">
      <c r="A10309" s="66"/>
      <c r="C10309" s="66">
        <v>9564</v>
      </c>
      <c r="D10309" s="2" t="s">
        <v>69</v>
      </c>
      <c r="E10309" s="21" t="s">
        <v>1152</v>
      </c>
      <c r="F10309" s="69" t="s">
        <v>70</v>
      </c>
      <c r="G10309" s="3">
        <v>20</v>
      </c>
      <c r="H10309" s="3">
        <v>3804</v>
      </c>
      <c r="I10309" s="10" t="str">
        <f t="shared" si="160"/>
        <v>09564</v>
      </c>
    </row>
    <row r="10310" spans="1:9">
      <c r="A10310" s="66"/>
      <c r="C10310" s="66">
        <v>9564</v>
      </c>
      <c r="E10310" s="71"/>
      <c r="F10310" s="69" t="s">
        <v>71</v>
      </c>
      <c r="G10310" s="3">
        <v>214</v>
      </c>
      <c r="H10310" s="3">
        <v>42330</v>
      </c>
      <c r="I10310" s="10" t="str">
        <f t="shared" si="160"/>
        <v>09564</v>
      </c>
    </row>
    <row r="10311" spans="1:9">
      <c r="A10311" s="65" t="s">
        <v>713</v>
      </c>
      <c r="B10311" s="2" t="s">
        <v>714</v>
      </c>
      <c r="C10311" s="65">
        <v>9565</v>
      </c>
      <c r="D10311" s="2" t="s">
        <v>9</v>
      </c>
      <c r="E10311" s="14" t="s">
        <v>1144</v>
      </c>
      <c r="F10311" s="69" t="s">
        <v>10</v>
      </c>
      <c r="G10311" s="3"/>
      <c r="H10311" s="3"/>
      <c r="I10311" s="10" t="str">
        <f t="shared" si="160"/>
        <v>09565</v>
      </c>
    </row>
    <row r="10312" spans="1:9">
      <c r="A10312" s="66"/>
      <c r="C10312" s="66">
        <v>9565</v>
      </c>
      <c r="D10312" s="2" t="s">
        <v>11</v>
      </c>
      <c r="E10312" s="14" t="s">
        <v>1144</v>
      </c>
      <c r="F10312" s="69" t="s">
        <v>12</v>
      </c>
      <c r="G10312" s="3"/>
      <c r="H10312" s="3"/>
      <c r="I10312" s="10" t="str">
        <f t="shared" si="160"/>
        <v>09565</v>
      </c>
    </row>
    <row r="10313" spans="1:9">
      <c r="A10313" s="66"/>
      <c r="C10313" s="66">
        <v>9565</v>
      </c>
      <c r="D10313" s="2" t="s">
        <v>13</v>
      </c>
      <c r="E10313" s="14" t="s">
        <v>1144</v>
      </c>
      <c r="F10313" s="69" t="s">
        <v>14</v>
      </c>
      <c r="G10313" s="3"/>
      <c r="H10313" s="3"/>
      <c r="I10313" s="10" t="str">
        <f t="shared" ref="I10313:I10376" si="161">IF(A10313="",I10312,A10313)</f>
        <v>09565</v>
      </c>
    </row>
    <row r="10314" spans="1:9">
      <c r="A10314" s="66"/>
      <c r="C10314" s="66">
        <v>9565</v>
      </c>
      <c r="D10314" s="2" t="s">
        <v>15</v>
      </c>
      <c r="E10314" s="15" t="s">
        <v>1145</v>
      </c>
      <c r="F10314" s="69" t="s">
        <v>16</v>
      </c>
      <c r="G10314" s="3"/>
      <c r="H10314" s="3"/>
      <c r="I10314" s="10" t="str">
        <f t="shared" si="161"/>
        <v>09565</v>
      </c>
    </row>
    <row r="10315" spans="1:9">
      <c r="A10315" s="66"/>
      <c r="C10315" s="66">
        <v>9565</v>
      </c>
      <c r="D10315" s="2" t="s">
        <v>17</v>
      </c>
      <c r="E10315" s="14" t="s">
        <v>1144</v>
      </c>
      <c r="F10315" s="69" t="s">
        <v>18</v>
      </c>
      <c r="G10315" s="3"/>
      <c r="H10315" s="3"/>
      <c r="I10315" s="10" t="str">
        <f t="shared" si="161"/>
        <v>09565</v>
      </c>
    </row>
    <row r="10316" spans="1:9">
      <c r="A10316" s="66"/>
      <c r="C10316" s="66">
        <v>9565</v>
      </c>
      <c r="D10316" s="2" t="s">
        <v>19</v>
      </c>
      <c r="E10316" s="14" t="s">
        <v>1144</v>
      </c>
      <c r="F10316" s="69" t="s">
        <v>20</v>
      </c>
      <c r="G10316" s="3"/>
      <c r="H10316" s="3"/>
      <c r="I10316" s="10" t="str">
        <f t="shared" si="161"/>
        <v>09565</v>
      </c>
    </row>
    <row r="10317" spans="1:9">
      <c r="A10317" s="66"/>
      <c r="C10317" s="66">
        <v>9565</v>
      </c>
      <c r="D10317" s="2" t="s">
        <v>21</v>
      </c>
      <c r="E10317" s="4"/>
      <c r="F10317" s="69" t="s">
        <v>22</v>
      </c>
      <c r="G10317" s="3">
        <v>44</v>
      </c>
      <c r="H10317" s="3">
        <v>4454</v>
      </c>
      <c r="I10317" s="10" t="str">
        <f t="shared" si="161"/>
        <v>09565</v>
      </c>
    </row>
    <row r="10318" spans="1:9">
      <c r="A10318" s="66"/>
      <c r="C10318" s="66">
        <v>9565</v>
      </c>
      <c r="D10318" s="2" t="s">
        <v>23</v>
      </c>
      <c r="E10318" s="17" t="s">
        <v>1147</v>
      </c>
      <c r="F10318" s="69" t="s">
        <v>24</v>
      </c>
      <c r="G10318" s="3">
        <v>4</v>
      </c>
      <c r="H10318" s="3">
        <v>552</v>
      </c>
      <c r="I10318" s="10" t="str">
        <f t="shared" si="161"/>
        <v>09565</v>
      </c>
    </row>
    <row r="10319" spans="1:9">
      <c r="A10319" s="66"/>
      <c r="C10319" s="66">
        <v>9565</v>
      </c>
      <c r="D10319" s="2" t="s">
        <v>25</v>
      </c>
      <c r="E10319" s="17" t="s">
        <v>1147</v>
      </c>
      <c r="F10319" s="69" t="s">
        <v>26</v>
      </c>
      <c r="G10319" s="3"/>
      <c r="H10319" s="3"/>
      <c r="I10319" s="10" t="str">
        <f t="shared" si="161"/>
        <v>09565</v>
      </c>
    </row>
    <row r="10320" spans="1:9">
      <c r="A10320" s="66"/>
      <c r="C10320" s="66">
        <v>9565</v>
      </c>
      <c r="D10320" s="2" t="s">
        <v>27</v>
      </c>
      <c r="E10320" s="17" t="s">
        <v>1147</v>
      </c>
      <c r="F10320" s="69" t="s">
        <v>28</v>
      </c>
      <c r="G10320" s="3"/>
      <c r="H10320" s="3"/>
      <c r="I10320" s="10" t="str">
        <f t="shared" si="161"/>
        <v>09565</v>
      </c>
    </row>
    <row r="10321" spans="1:9">
      <c r="A10321" s="66"/>
      <c r="C10321" s="66">
        <v>9565</v>
      </c>
      <c r="D10321" s="2" t="s">
        <v>29</v>
      </c>
      <c r="E10321" s="18" t="s">
        <v>1148</v>
      </c>
      <c r="F10321" s="69" t="s">
        <v>30</v>
      </c>
      <c r="G10321" s="3"/>
      <c r="H10321" s="3"/>
      <c r="I10321" s="10" t="str">
        <f t="shared" si="161"/>
        <v>09565</v>
      </c>
    </row>
    <row r="10322" spans="1:9">
      <c r="A10322" s="66"/>
      <c r="C10322" s="66">
        <v>9565</v>
      </c>
      <c r="D10322" s="2" t="s">
        <v>31</v>
      </c>
      <c r="E10322" s="18" t="s">
        <v>1148</v>
      </c>
      <c r="F10322" s="69" t="s">
        <v>32</v>
      </c>
      <c r="G10322" s="3"/>
      <c r="H10322" s="3"/>
      <c r="I10322" s="10" t="str">
        <f t="shared" si="161"/>
        <v>09565</v>
      </c>
    </row>
    <row r="10323" spans="1:9">
      <c r="A10323" s="66"/>
      <c r="C10323" s="66">
        <v>9565</v>
      </c>
      <c r="D10323" s="2" t="s">
        <v>33</v>
      </c>
      <c r="E10323" s="18" t="s">
        <v>1148</v>
      </c>
      <c r="F10323" s="69" t="s">
        <v>34</v>
      </c>
      <c r="G10323" s="3"/>
      <c r="H10323" s="3"/>
      <c r="I10323" s="10" t="str">
        <f t="shared" si="161"/>
        <v>09565</v>
      </c>
    </row>
    <row r="10324" spans="1:9">
      <c r="A10324" s="66"/>
      <c r="C10324" s="66">
        <v>9565</v>
      </c>
      <c r="D10324" s="2" t="s">
        <v>35</v>
      </c>
      <c r="E10324" s="19" t="s">
        <v>1150</v>
      </c>
      <c r="F10324" s="69" t="s">
        <v>36</v>
      </c>
      <c r="G10324" s="3"/>
      <c r="H10324" s="3"/>
      <c r="I10324" s="10" t="str">
        <f t="shared" si="161"/>
        <v>09565</v>
      </c>
    </row>
    <row r="10325" spans="1:9">
      <c r="A10325" s="66"/>
      <c r="C10325" s="66">
        <v>9565</v>
      </c>
      <c r="D10325" s="2" t="s">
        <v>37</v>
      </c>
      <c r="E10325" s="23" t="s">
        <v>1149</v>
      </c>
      <c r="F10325" s="69" t="s">
        <v>38</v>
      </c>
      <c r="G10325" s="3">
        <v>1</v>
      </c>
      <c r="H10325" s="3"/>
      <c r="I10325" s="10" t="str">
        <f t="shared" si="161"/>
        <v>09565</v>
      </c>
    </row>
    <row r="10326" spans="1:9">
      <c r="A10326" s="66"/>
      <c r="C10326" s="66">
        <v>9565</v>
      </c>
      <c r="D10326" s="2" t="s">
        <v>39</v>
      </c>
      <c r="E10326" s="23" t="s">
        <v>1149</v>
      </c>
      <c r="F10326" s="69" t="s">
        <v>40</v>
      </c>
      <c r="G10326" s="3">
        <v>2</v>
      </c>
      <c r="H10326" s="3"/>
      <c r="I10326" s="10" t="str">
        <f t="shared" si="161"/>
        <v>09565</v>
      </c>
    </row>
    <row r="10327" spans="1:9">
      <c r="A10327" s="66"/>
      <c r="C10327" s="66">
        <v>9565</v>
      </c>
      <c r="D10327" s="2" t="s">
        <v>41</v>
      </c>
      <c r="E10327" s="16" t="s">
        <v>1146</v>
      </c>
      <c r="F10327" s="69" t="s">
        <v>42</v>
      </c>
      <c r="G10327" s="3"/>
      <c r="H10327" s="3"/>
      <c r="I10327" s="10" t="str">
        <f t="shared" si="161"/>
        <v>09565</v>
      </c>
    </row>
    <row r="10328" spans="1:9">
      <c r="A10328" s="66"/>
      <c r="C10328" s="66">
        <v>9565</v>
      </c>
      <c r="D10328" s="2" t="s">
        <v>43</v>
      </c>
      <c r="E10328" s="16" t="s">
        <v>1146</v>
      </c>
      <c r="F10328" s="69" t="s">
        <v>44</v>
      </c>
      <c r="G10328" s="3"/>
      <c r="H10328" s="3"/>
      <c r="I10328" s="10" t="str">
        <f t="shared" si="161"/>
        <v>09565</v>
      </c>
    </row>
    <row r="10329" spans="1:9">
      <c r="A10329" s="66"/>
      <c r="C10329" s="66">
        <v>9565</v>
      </c>
      <c r="D10329" s="2" t="s">
        <v>45</v>
      </c>
      <c r="E10329" s="16" t="s">
        <v>1146</v>
      </c>
      <c r="F10329" s="69" t="s">
        <v>46</v>
      </c>
      <c r="G10329" s="3"/>
      <c r="H10329" s="3"/>
      <c r="I10329" s="10" t="str">
        <f t="shared" si="161"/>
        <v>09565</v>
      </c>
    </row>
    <row r="10330" spans="1:9">
      <c r="A10330" s="66"/>
      <c r="C10330" s="66">
        <v>9565</v>
      </c>
      <c r="D10330" s="2" t="s">
        <v>47</v>
      </c>
      <c r="E10330" s="16" t="s">
        <v>1146</v>
      </c>
      <c r="F10330" s="69" t="s">
        <v>48</v>
      </c>
      <c r="G10330" s="3">
        <v>2</v>
      </c>
      <c r="H10330" s="3"/>
      <c r="I10330" s="10" t="str">
        <f t="shared" si="161"/>
        <v>09565</v>
      </c>
    </row>
    <row r="10331" spans="1:9">
      <c r="A10331" s="66"/>
      <c r="C10331" s="66">
        <v>9565</v>
      </c>
      <c r="D10331" s="2" t="s">
        <v>49</v>
      </c>
      <c r="E10331" s="14" t="s">
        <v>1144</v>
      </c>
      <c r="F10331" s="69" t="s">
        <v>50</v>
      </c>
      <c r="G10331" s="3">
        <v>1</v>
      </c>
      <c r="H10331" s="3"/>
      <c r="I10331" s="10" t="str">
        <f t="shared" si="161"/>
        <v>09565</v>
      </c>
    </row>
    <row r="10332" spans="1:9">
      <c r="A10332" s="66"/>
      <c r="C10332" s="66">
        <v>9565</v>
      </c>
      <c r="D10332" s="2" t="s">
        <v>51</v>
      </c>
      <c r="E10332" s="15" t="s">
        <v>1145</v>
      </c>
      <c r="F10332" s="69" t="s">
        <v>52</v>
      </c>
      <c r="G10332" s="3">
        <v>3</v>
      </c>
      <c r="H10332" s="3">
        <v>136</v>
      </c>
      <c r="I10332" s="10" t="str">
        <f t="shared" si="161"/>
        <v>09565</v>
      </c>
    </row>
    <row r="10333" spans="1:9">
      <c r="A10333" s="66"/>
      <c r="C10333" s="66">
        <v>9565</v>
      </c>
      <c r="D10333" s="2" t="s">
        <v>53</v>
      </c>
      <c r="E10333" s="15" t="s">
        <v>1145</v>
      </c>
      <c r="F10333" s="69" t="s">
        <v>54</v>
      </c>
      <c r="G10333" s="3">
        <v>11</v>
      </c>
      <c r="H10333" s="3">
        <v>1363</v>
      </c>
      <c r="I10333" s="10" t="str">
        <f t="shared" si="161"/>
        <v>09565</v>
      </c>
    </row>
    <row r="10334" spans="1:9">
      <c r="A10334" s="66"/>
      <c r="C10334" s="66">
        <v>9565</v>
      </c>
      <c r="D10334" s="2" t="s">
        <v>55</v>
      </c>
      <c r="E10334" s="21" t="s">
        <v>1152</v>
      </c>
      <c r="F10334" s="69" t="s">
        <v>56</v>
      </c>
      <c r="G10334" s="3">
        <v>4</v>
      </c>
      <c r="H10334" s="3">
        <v>171</v>
      </c>
      <c r="I10334" s="10" t="str">
        <f t="shared" si="161"/>
        <v>09565</v>
      </c>
    </row>
    <row r="10335" spans="1:9">
      <c r="A10335" s="66"/>
      <c r="C10335" s="66">
        <v>9565</v>
      </c>
      <c r="D10335" s="2" t="s">
        <v>57</v>
      </c>
      <c r="E10335" s="21" t="s">
        <v>1152</v>
      </c>
      <c r="F10335" s="69" t="s">
        <v>58</v>
      </c>
      <c r="G10335" s="3">
        <v>6</v>
      </c>
      <c r="H10335" s="3">
        <v>653</v>
      </c>
      <c r="I10335" s="10" t="str">
        <f t="shared" si="161"/>
        <v>09565</v>
      </c>
    </row>
    <row r="10336" spans="1:9">
      <c r="A10336" s="66"/>
      <c r="C10336" s="66">
        <v>9565</v>
      </c>
      <c r="D10336" s="2" t="s">
        <v>59</v>
      </c>
      <c r="E10336" s="21" t="s">
        <v>1152</v>
      </c>
      <c r="F10336" s="69" t="s">
        <v>60</v>
      </c>
      <c r="G10336" s="3">
        <v>7</v>
      </c>
      <c r="H10336" s="3">
        <v>990</v>
      </c>
      <c r="I10336" s="10" t="str">
        <f t="shared" si="161"/>
        <v>09565</v>
      </c>
    </row>
    <row r="10337" spans="1:9">
      <c r="A10337" s="66"/>
      <c r="C10337" s="66">
        <v>9565</v>
      </c>
      <c r="D10337" s="2" t="s">
        <v>61</v>
      </c>
      <c r="E10337" s="20" t="s">
        <v>1151</v>
      </c>
      <c r="F10337" s="69" t="s">
        <v>62</v>
      </c>
      <c r="G10337" s="3"/>
      <c r="H10337" s="3"/>
      <c r="I10337" s="10" t="str">
        <f t="shared" si="161"/>
        <v>09565</v>
      </c>
    </row>
    <row r="10338" spans="1:9">
      <c r="A10338" s="66"/>
      <c r="C10338" s="66">
        <v>9565</v>
      </c>
      <c r="D10338" s="2" t="s">
        <v>63</v>
      </c>
      <c r="E10338" s="20" t="s">
        <v>1151</v>
      </c>
      <c r="F10338" s="69" t="s">
        <v>64</v>
      </c>
      <c r="G10338" s="3"/>
      <c r="H10338" s="3"/>
      <c r="I10338" s="10" t="str">
        <f t="shared" si="161"/>
        <v>09565</v>
      </c>
    </row>
    <row r="10339" spans="1:9">
      <c r="A10339" s="66"/>
      <c r="C10339" s="66">
        <v>9565</v>
      </c>
      <c r="D10339" s="2" t="s">
        <v>65</v>
      </c>
      <c r="E10339" s="19" t="s">
        <v>1150</v>
      </c>
      <c r="F10339" s="69" t="s">
        <v>66</v>
      </c>
      <c r="G10339" s="3"/>
      <c r="H10339" s="3"/>
      <c r="I10339" s="10" t="str">
        <f t="shared" si="161"/>
        <v>09565</v>
      </c>
    </row>
    <row r="10340" spans="1:9">
      <c r="A10340" s="66"/>
      <c r="C10340" s="66">
        <v>9565</v>
      </c>
      <c r="D10340" s="2" t="s">
        <v>67</v>
      </c>
      <c r="E10340" s="22" t="s">
        <v>1153</v>
      </c>
      <c r="F10340" s="69" t="s">
        <v>68</v>
      </c>
      <c r="G10340" s="3">
        <v>2</v>
      </c>
      <c r="H10340" s="3"/>
      <c r="I10340" s="10" t="str">
        <f t="shared" si="161"/>
        <v>09565</v>
      </c>
    </row>
    <row r="10341" spans="1:9">
      <c r="A10341" s="66"/>
      <c r="C10341" s="66">
        <v>9565</v>
      </c>
      <c r="D10341" s="2" t="s">
        <v>69</v>
      </c>
      <c r="E10341" s="21" t="s">
        <v>1152</v>
      </c>
      <c r="F10341" s="69" t="s">
        <v>70</v>
      </c>
      <c r="G10341" s="3">
        <v>1</v>
      </c>
      <c r="H10341" s="3"/>
      <c r="I10341" s="10" t="str">
        <f t="shared" si="161"/>
        <v>09565</v>
      </c>
    </row>
    <row r="10342" spans="1:9">
      <c r="A10342" s="66"/>
      <c r="C10342" s="66">
        <v>9565</v>
      </c>
      <c r="E10342" s="71"/>
      <c r="F10342" s="69" t="s">
        <v>71</v>
      </c>
      <c r="G10342" s="3">
        <v>44</v>
      </c>
      <c r="H10342" s="3">
        <v>4454</v>
      </c>
      <c r="I10342" s="10" t="str">
        <f t="shared" si="161"/>
        <v>09565</v>
      </c>
    </row>
    <row r="10343" spans="1:9">
      <c r="A10343" s="65" t="s">
        <v>715</v>
      </c>
      <c r="B10343" s="2" t="s">
        <v>716</v>
      </c>
      <c r="C10343" s="65">
        <v>9571</v>
      </c>
      <c r="D10343" s="2" t="s">
        <v>9</v>
      </c>
      <c r="E10343" s="14" t="s">
        <v>1144</v>
      </c>
      <c r="F10343" s="69" t="s">
        <v>10</v>
      </c>
      <c r="G10343" s="3">
        <v>3</v>
      </c>
      <c r="H10343" s="3">
        <v>78</v>
      </c>
      <c r="I10343" s="10" t="str">
        <f t="shared" si="161"/>
        <v>09571</v>
      </c>
    </row>
    <row r="10344" spans="1:9">
      <c r="A10344" s="66"/>
      <c r="C10344" s="66">
        <v>9571</v>
      </c>
      <c r="D10344" s="2" t="s">
        <v>11</v>
      </c>
      <c r="E10344" s="14" t="s">
        <v>1144</v>
      </c>
      <c r="F10344" s="69" t="s">
        <v>12</v>
      </c>
      <c r="G10344" s="3"/>
      <c r="H10344" s="3"/>
      <c r="I10344" s="10" t="str">
        <f t="shared" si="161"/>
        <v>09571</v>
      </c>
    </row>
    <row r="10345" spans="1:9">
      <c r="A10345" s="66"/>
      <c r="C10345" s="66">
        <v>9571</v>
      </c>
      <c r="D10345" s="2" t="s">
        <v>13</v>
      </c>
      <c r="E10345" s="14" t="s">
        <v>1144</v>
      </c>
      <c r="F10345" s="69" t="s">
        <v>14</v>
      </c>
      <c r="G10345" s="3"/>
      <c r="H10345" s="3"/>
      <c r="I10345" s="10" t="str">
        <f t="shared" si="161"/>
        <v>09571</v>
      </c>
    </row>
    <row r="10346" spans="1:9">
      <c r="A10346" s="66"/>
      <c r="C10346" s="66">
        <v>9571</v>
      </c>
      <c r="D10346" s="2" t="s">
        <v>15</v>
      </c>
      <c r="E10346" s="15" t="s">
        <v>1145</v>
      </c>
      <c r="F10346" s="69" t="s">
        <v>16</v>
      </c>
      <c r="G10346" s="3"/>
      <c r="H10346" s="3"/>
      <c r="I10346" s="10" t="str">
        <f t="shared" si="161"/>
        <v>09571</v>
      </c>
    </row>
    <row r="10347" spans="1:9">
      <c r="A10347" s="66"/>
      <c r="C10347" s="66">
        <v>9571</v>
      </c>
      <c r="D10347" s="2" t="s">
        <v>17</v>
      </c>
      <c r="E10347" s="14" t="s">
        <v>1144</v>
      </c>
      <c r="F10347" s="69" t="s">
        <v>18</v>
      </c>
      <c r="G10347" s="3">
        <v>3</v>
      </c>
      <c r="H10347" s="3">
        <v>78</v>
      </c>
      <c r="I10347" s="10" t="str">
        <f t="shared" si="161"/>
        <v>09571</v>
      </c>
    </row>
    <row r="10348" spans="1:9">
      <c r="A10348" s="66"/>
      <c r="C10348" s="66">
        <v>9571</v>
      </c>
      <c r="D10348" s="2" t="s">
        <v>19</v>
      </c>
      <c r="E10348" s="14" t="s">
        <v>1144</v>
      </c>
      <c r="F10348" s="69" t="s">
        <v>20</v>
      </c>
      <c r="G10348" s="3"/>
      <c r="H10348" s="3"/>
      <c r="I10348" s="10" t="str">
        <f t="shared" si="161"/>
        <v>09571</v>
      </c>
    </row>
    <row r="10349" spans="1:9">
      <c r="A10349" s="66"/>
      <c r="C10349" s="66">
        <v>9571</v>
      </c>
      <c r="D10349" s="2" t="s">
        <v>21</v>
      </c>
      <c r="E10349" s="4"/>
      <c r="F10349" s="69" t="s">
        <v>22</v>
      </c>
      <c r="G10349" s="3">
        <v>151</v>
      </c>
      <c r="H10349" s="3">
        <v>21779</v>
      </c>
      <c r="I10349" s="10" t="str">
        <f t="shared" si="161"/>
        <v>09571</v>
      </c>
    </row>
    <row r="10350" spans="1:9">
      <c r="A10350" s="66"/>
      <c r="C10350" s="66">
        <v>9571</v>
      </c>
      <c r="D10350" s="2" t="s">
        <v>23</v>
      </c>
      <c r="E10350" s="17" t="s">
        <v>1147</v>
      </c>
      <c r="F10350" s="69" t="s">
        <v>24</v>
      </c>
      <c r="G10350" s="3">
        <v>16</v>
      </c>
      <c r="H10350" s="3">
        <v>1287</v>
      </c>
      <c r="I10350" s="10" t="str">
        <f t="shared" si="161"/>
        <v>09571</v>
      </c>
    </row>
    <row r="10351" spans="1:9">
      <c r="A10351" s="66"/>
      <c r="C10351" s="66">
        <v>9571</v>
      </c>
      <c r="D10351" s="2" t="s">
        <v>25</v>
      </c>
      <c r="E10351" s="17" t="s">
        <v>1147</v>
      </c>
      <c r="F10351" s="69" t="s">
        <v>26</v>
      </c>
      <c r="G10351" s="3">
        <v>2</v>
      </c>
      <c r="H10351" s="3"/>
      <c r="I10351" s="10" t="str">
        <f t="shared" si="161"/>
        <v>09571</v>
      </c>
    </row>
    <row r="10352" spans="1:9">
      <c r="A10352" s="66"/>
      <c r="C10352" s="66">
        <v>9571</v>
      </c>
      <c r="D10352" s="2" t="s">
        <v>27</v>
      </c>
      <c r="E10352" s="17" t="s">
        <v>1147</v>
      </c>
      <c r="F10352" s="69" t="s">
        <v>28</v>
      </c>
      <c r="G10352" s="3"/>
      <c r="H10352" s="3"/>
      <c r="I10352" s="10" t="str">
        <f t="shared" si="161"/>
        <v>09571</v>
      </c>
    </row>
    <row r="10353" spans="1:9">
      <c r="A10353" s="66"/>
      <c r="C10353" s="66">
        <v>9571</v>
      </c>
      <c r="D10353" s="2" t="s">
        <v>29</v>
      </c>
      <c r="E10353" s="18" t="s">
        <v>1148</v>
      </c>
      <c r="F10353" s="69" t="s">
        <v>30</v>
      </c>
      <c r="G10353" s="3">
        <v>3</v>
      </c>
      <c r="H10353" s="3">
        <v>250</v>
      </c>
      <c r="I10353" s="10" t="str">
        <f t="shared" si="161"/>
        <v>09571</v>
      </c>
    </row>
    <row r="10354" spans="1:9">
      <c r="A10354" s="66"/>
      <c r="C10354" s="66">
        <v>9571</v>
      </c>
      <c r="D10354" s="2" t="s">
        <v>31</v>
      </c>
      <c r="E10354" s="18" t="s">
        <v>1148</v>
      </c>
      <c r="F10354" s="69" t="s">
        <v>32</v>
      </c>
      <c r="G10354" s="3"/>
      <c r="H10354" s="3"/>
      <c r="I10354" s="10" t="str">
        <f t="shared" si="161"/>
        <v>09571</v>
      </c>
    </row>
    <row r="10355" spans="1:9">
      <c r="A10355" s="66"/>
      <c r="C10355" s="66">
        <v>9571</v>
      </c>
      <c r="D10355" s="2" t="s">
        <v>33</v>
      </c>
      <c r="E10355" s="18" t="s">
        <v>1148</v>
      </c>
      <c r="F10355" s="69" t="s">
        <v>34</v>
      </c>
      <c r="G10355" s="3">
        <v>1</v>
      </c>
      <c r="H10355" s="3"/>
      <c r="I10355" s="10" t="str">
        <f t="shared" si="161"/>
        <v>09571</v>
      </c>
    </row>
    <row r="10356" spans="1:9">
      <c r="A10356" s="66"/>
      <c r="C10356" s="66">
        <v>9571</v>
      </c>
      <c r="D10356" s="2" t="s">
        <v>35</v>
      </c>
      <c r="E10356" s="19" t="s">
        <v>1150</v>
      </c>
      <c r="F10356" s="69" t="s">
        <v>36</v>
      </c>
      <c r="G10356" s="3">
        <v>7</v>
      </c>
      <c r="H10356" s="3">
        <v>950</v>
      </c>
      <c r="I10356" s="10" t="str">
        <f t="shared" si="161"/>
        <v>09571</v>
      </c>
    </row>
    <row r="10357" spans="1:9">
      <c r="A10357" s="66"/>
      <c r="C10357" s="66">
        <v>9571</v>
      </c>
      <c r="D10357" s="2" t="s">
        <v>37</v>
      </c>
      <c r="E10357" s="23" t="s">
        <v>1149</v>
      </c>
      <c r="F10357" s="69" t="s">
        <v>38</v>
      </c>
      <c r="G10357" s="3">
        <v>6</v>
      </c>
      <c r="H10357" s="3">
        <v>743</v>
      </c>
      <c r="I10357" s="10" t="str">
        <f t="shared" si="161"/>
        <v>09571</v>
      </c>
    </row>
    <row r="10358" spans="1:9">
      <c r="A10358" s="66"/>
      <c r="C10358" s="66">
        <v>9571</v>
      </c>
      <c r="D10358" s="2" t="s">
        <v>39</v>
      </c>
      <c r="E10358" s="23" t="s">
        <v>1149</v>
      </c>
      <c r="F10358" s="69" t="s">
        <v>40</v>
      </c>
      <c r="G10358" s="3">
        <v>2</v>
      </c>
      <c r="H10358" s="3"/>
      <c r="I10358" s="10" t="str">
        <f t="shared" si="161"/>
        <v>09571</v>
      </c>
    </row>
    <row r="10359" spans="1:9">
      <c r="A10359" s="66"/>
      <c r="C10359" s="66">
        <v>9571</v>
      </c>
      <c r="D10359" s="2" t="s">
        <v>41</v>
      </c>
      <c r="E10359" s="16" t="s">
        <v>1146</v>
      </c>
      <c r="F10359" s="69" t="s">
        <v>42</v>
      </c>
      <c r="G10359" s="3"/>
      <c r="H10359" s="3"/>
      <c r="I10359" s="10" t="str">
        <f t="shared" si="161"/>
        <v>09571</v>
      </c>
    </row>
    <row r="10360" spans="1:9">
      <c r="A10360" s="66"/>
      <c r="C10360" s="66">
        <v>9571</v>
      </c>
      <c r="D10360" s="2" t="s">
        <v>43</v>
      </c>
      <c r="E10360" s="16" t="s">
        <v>1146</v>
      </c>
      <c r="F10360" s="69" t="s">
        <v>44</v>
      </c>
      <c r="G10360" s="3">
        <v>3</v>
      </c>
      <c r="H10360" s="3"/>
      <c r="I10360" s="10" t="str">
        <f t="shared" si="161"/>
        <v>09571</v>
      </c>
    </row>
    <row r="10361" spans="1:9">
      <c r="A10361" s="66"/>
      <c r="C10361" s="66">
        <v>9571</v>
      </c>
      <c r="D10361" s="2" t="s">
        <v>45</v>
      </c>
      <c r="E10361" s="16" t="s">
        <v>1146</v>
      </c>
      <c r="F10361" s="69" t="s">
        <v>46</v>
      </c>
      <c r="G10361" s="3"/>
      <c r="H10361" s="3"/>
      <c r="I10361" s="10" t="str">
        <f t="shared" si="161"/>
        <v>09571</v>
      </c>
    </row>
    <row r="10362" spans="1:9">
      <c r="A10362" s="66"/>
      <c r="C10362" s="66">
        <v>9571</v>
      </c>
      <c r="D10362" s="2" t="s">
        <v>47</v>
      </c>
      <c r="E10362" s="16" t="s">
        <v>1146</v>
      </c>
      <c r="F10362" s="69" t="s">
        <v>48</v>
      </c>
      <c r="G10362" s="3">
        <v>18</v>
      </c>
      <c r="H10362" s="3">
        <v>1907</v>
      </c>
      <c r="I10362" s="10" t="str">
        <f t="shared" si="161"/>
        <v>09571</v>
      </c>
    </row>
    <row r="10363" spans="1:9">
      <c r="A10363" s="66"/>
      <c r="C10363" s="66">
        <v>9571</v>
      </c>
      <c r="D10363" s="2" t="s">
        <v>49</v>
      </c>
      <c r="E10363" s="14" t="s">
        <v>1144</v>
      </c>
      <c r="F10363" s="69" t="s">
        <v>50</v>
      </c>
      <c r="G10363" s="3">
        <v>17</v>
      </c>
      <c r="H10363" s="3">
        <v>876</v>
      </c>
      <c r="I10363" s="10" t="str">
        <f t="shared" si="161"/>
        <v>09571</v>
      </c>
    </row>
    <row r="10364" spans="1:9">
      <c r="A10364" s="66"/>
      <c r="C10364" s="66">
        <v>9571</v>
      </c>
      <c r="D10364" s="2" t="s">
        <v>51</v>
      </c>
      <c r="E10364" s="15" t="s">
        <v>1145</v>
      </c>
      <c r="F10364" s="69" t="s">
        <v>52</v>
      </c>
      <c r="G10364" s="3">
        <v>1</v>
      </c>
      <c r="H10364" s="3"/>
      <c r="I10364" s="10" t="str">
        <f t="shared" si="161"/>
        <v>09571</v>
      </c>
    </row>
    <row r="10365" spans="1:9">
      <c r="A10365" s="66"/>
      <c r="C10365" s="66">
        <v>9571</v>
      </c>
      <c r="D10365" s="2" t="s">
        <v>53</v>
      </c>
      <c r="E10365" s="15" t="s">
        <v>1145</v>
      </c>
      <c r="F10365" s="69" t="s">
        <v>54</v>
      </c>
      <c r="G10365" s="3">
        <v>23</v>
      </c>
      <c r="H10365" s="3">
        <v>1772</v>
      </c>
      <c r="I10365" s="10" t="str">
        <f t="shared" si="161"/>
        <v>09571</v>
      </c>
    </row>
    <row r="10366" spans="1:9">
      <c r="A10366" s="66"/>
      <c r="C10366" s="66">
        <v>9571</v>
      </c>
      <c r="D10366" s="2" t="s">
        <v>55</v>
      </c>
      <c r="E10366" s="21" t="s">
        <v>1152</v>
      </c>
      <c r="F10366" s="69" t="s">
        <v>56</v>
      </c>
      <c r="G10366" s="3">
        <v>4</v>
      </c>
      <c r="H10366" s="3">
        <v>252</v>
      </c>
      <c r="I10366" s="10" t="str">
        <f t="shared" si="161"/>
        <v>09571</v>
      </c>
    </row>
    <row r="10367" spans="1:9">
      <c r="A10367" s="66"/>
      <c r="C10367" s="66">
        <v>9571</v>
      </c>
      <c r="D10367" s="2" t="s">
        <v>57</v>
      </c>
      <c r="E10367" s="21" t="s">
        <v>1152</v>
      </c>
      <c r="F10367" s="69" t="s">
        <v>58</v>
      </c>
      <c r="G10367" s="3">
        <v>5</v>
      </c>
      <c r="H10367" s="3">
        <v>2354</v>
      </c>
      <c r="I10367" s="10" t="str">
        <f t="shared" si="161"/>
        <v>09571</v>
      </c>
    </row>
    <row r="10368" spans="1:9">
      <c r="A10368" s="66"/>
      <c r="C10368" s="66">
        <v>9571</v>
      </c>
      <c r="D10368" s="2" t="s">
        <v>59</v>
      </c>
      <c r="E10368" s="21" t="s">
        <v>1152</v>
      </c>
      <c r="F10368" s="69" t="s">
        <v>60</v>
      </c>
      <c r="G10368" s="3">
        <v>13</v>
      </c>
      <c r="H10368" s="3">
        <v>2161</v>
      </c>
      <c r="I10368" s="10" t="str">
        <f t="shared" si="161"/>
        <v>09571</v>
      </c>
    </row>
    <row r="10369" spans="1:9">
      <c r="A10369" s="66"/>
      <c r="C10369" s="66">
        <v>9571</v>
      </c>
      <c r="D10369" s="2" t="s">
        <v>61</v>
      </c>
      <c r="E10369" s="20" t="s">
        <v>1151</v>
      </c>
      <c r="F10369" s="69" t="s">
        <v>62</v>
      </c>
      <c r="G10369" s="3">
        <v>5</v>
      </c>
      <c r="H10369" s="3">
        <v>2155</v>
      </c>
      <c r="I10369" s="10" t="str">
        <f t="shared" si="161"/>
        <v>09571</v>
      </c>
    </row>
    <row r="10370" spans="1:9">
      <c r="A10370" s="66"/>
      <c r="C10370" s="66">
        <v>9571</v>
      </c>
      <c r="D10370" s="2" t="s">
        <v>63</v>
      </c>
      <c r="E10370" s="20" t="s">
        <v>1151</v>
      </c>
      <c r="F10370" s="69" t="s">
        <v>64</v>
      </c>
      <c r="G10370" s="3"/>
      <c r="H10370" s="3"/>
      <c r="I10370" s="10" t="str">
        <f t="shared" si="161"/>
        <v>09571</v>
      </c>
    </row>
    <row r="10371" spans="1:9">
      <c r="A10371" s="66"/>
      <c r="C10371" s="66">
        <v>9571</v>
      </c>
      <c r="D10371" s="2" t="s">
        <v>65</v>
      </c>
      <c r="E10371" s="19" t="s">
        <v>1150</v>
      </c>
      <c r="F10371" s="69" t="s">
        <v>66</v>
      </c>
      <c r="G10371" s="3">
        <v>6</v>
      </c>
      <c r="H10371" s="3">
        <v>2567</v>
      </c>
      <c r="I10371" s="10" t="str">
        <f t="shared" si="161"/>
        <v>09571</v>
      </c>
    </row>
    <row r="10372" spans="1:9">
      <c r="A10372" s="66"/>
      <c r="C10372" s="66">
        <v>9571</v>
      </c>
      <c r="D10372" s="2" t="s">
        <v>67</v>
      </c>
      <c r="E10372" s="22" t="s">
        <v>1153</v>
      </c>
      <c r="F10372" s="69" t="s">
        <v>68</v>
      </c>
      <c r="G10372" s="3">
        <v>19</v>
      </c>
      <c r="H10372" s="3">
        <v>3251</v>
      </c>
      <c r="I10372" s="10" t="str">
        <f t="shared" si="161"/>
        <v>09571</v>
      </c>
    </row>
    <row r="10373" spans="1:9">
      <c r="A10373" s="66"/>
      <c r="C10373" s="66">
        <v>9571</v>
      </c>
      <c r="D10373" s="2" t="s">
        <v>69</v>
      </c>
      <c r="E10373" s="21" t="s">
        <v>1152</v>
      </c>
      <c r="F10373" s="69" t="s">
        <v>70</v>
      </c>
      <c r="G10373" s="3"/>
      <c r="H10373" s="3"/>
      <c r="I10373" s="10" t="str">
        <f t="shared" si="161"/>
        <v>09571</v>
      </c>
    </row>
    <row r="10374" spans="1:9">
      <c r="A10374" s="66"/>
      <c r="C10374" s="66">
        <v>9571</v>
      </c>
      <c r="E10374" s="71"/>
      <c r="F10374" s="69" t="s">
        <v>71</v>
      </c>
      <c r="G10374" s="3">
        <v>154</v>
      </c>
      <c r="H10374" s="3">
        <v>21857</v>
      </c>
      <c r="I10374" s="10" t="str">
        <f t="shared" si="161"/>
        <v>09571</v>
      </c>
    </row>
    <row r="10375" spans="1:9">
      <c r="A10375" s="65" t="s">
        <v>717</v>
      </c>
      <c r="B10375" s="2" t="s">
        <v>718</v>
      </c>
      <c r="C10375" s="65">
        <v>9572</v>
      </c>
      <c r="D10375" s="2" t="s">
        <v>9</v>
      </c>
      <c r="E10375" s="14" t="s">
        <v>1144</v>
      </c>
      <c r="F10375" s="69" t="s">
        <v>10</v>
      </c>
      <c r="G10375" s="3"/>
      <c r="H10375" s="3"/>
      <c r="I10375" s="10" t="str">
        <f t="shared" si="161"/>
        <v>09572</v>
      </c>
    </row>
    <row r="10376" spans="1:9">
      <c r="A10376" s="66"/>
      <c r="C10376" s="66">
        <v>9572</v>
      </c>
      <c r="D10376" s="2" t="s">
        <v>11</v>
      </c>
      <c r="E10376" s="14" t="s">
        <v>1144</v>
      </c>
      <c r="F10376" s="69" t="s">
        <v>12</v>
      </c>
      <c r="G10376" s="3"/>
      <c r="H10376" s="3"/>
      <c r="I10376" s="10" t="str">
        <f t="shared" si="161"/>
        <v>09572</v>
      </c>
    </row>
    <row r="10377" spans="1:9">
      <c r="A10377" s="66"/>
      <c r="C10377" s="66">
        <v>9572</v>
      </c>
      <c r="D10377" s="2" t="s">
        <v>13</v>
      </c>
      <c r="E10377" s="14" t="s">
        <v>1144</v>
      </c>
      <c r="F10377" s="69" t="s">
        <v>14</v>
      </c>
      <c r="G10377" s="3"/>
      <c r="H10377" s="3"/>
      <c r="I10377" s="10" t="str">
        <f t="shared" ref="I10377:I10440" si="162">IF(A10377="",I10376,A10377)</f>
        <v>09572</v>
      </c>
    </row>
    <row r="10378" spans="1:9">
      <c r="A10378" s="66"/>
      <c r="C10378" s="66">
        <v>9572</v>
      </c>
      <c r="D10378" s="2" t="s">
        <v>15</v>
      </c>
      <c r="E10378" s="15" t="s">
        <v>1145</v>
      </c>
      <c r="F10378" s="69" t="s">
        <v>16</v>
      </c>
      <c r="G10378" s="3"/>
      <c r="H10378" s="3"/>
      <c r="I10378" s="10" t="str">
        <f t="shared" si="162"/>
        <v>09572</v>
      </c>
    </row>
    <row r="10379" spans="1:9">
      <c r="A10379" s="66"/>
      <c r="C10379" s="66">
        <v>9572</v>
      </c>
      <c r="D10379" s="2" t="s">
        <v>17</v>
      </c>
      <c r="E10379" s="14" t="s">
        <v>1144</v>
      </c>
      <c r="F10379" s="69" t="s">
        <v>18</v>
      </c>
      <c r="G10379" s="3"/>
      <c r="H10379" s="3"/>
      <c r="I10379" s="10" t="str">
        <f t="shared" si="162"/>
        <v>09572</v>
      </c>
    </row>
    <row r="10380" spans="1:9">
      <c r="A10380" s="66"/>
      <c r="C10380" s="66">
        <v>9572</v>
      </c>
      <c r="D10380" s="2" t="s">
        <v>19</v>
      </c>
      <c r="E10380" s="14" t="s">
        <v>1144</v>
      </c>
      <c r="F10380" s="69" t="s">
        <v>20</v>
      </c>
      <c r="G10380" s="3"/>
      <c r="H10380" s="3"/>
      <c r="I10380" s="10" t="str">
        <f t="shared" si="162"/>
        <v>09572</v>
      </c>
    </row>
    <row r="10381" spans="1:9">
      <c r="A10381" s="66"/>
      <c r="C10381" s="66">
        <v>9572</v>
      </c>
      <c r="D10381" s="2" t="s">
        <v>21</v>
      </c>
      <c r="E10381" s="4"/>
      <c r="F10381" s="69" t="s">
        <v>22</v>
      </c>
      <c r="G10381" s="3">
        <v>56</v>
      </c>
      <c r="H10381" s="3"/>
      <c r="I10381" s="10" t="str">
        <f t="shared" si="162"/>
        <v>09572</v>
      </c>
    </row>
    <row r="10382" spans="1:9">
      <c r="A10382" s="66"/>
      <c r="C10382" s="66">
        <v>9572</v>
      </c>
      <c r="D10382" s="2" t="s">
        <v>23</v>
      </c>
      <c r="E10382" s="17" t="s">
        <v>1147</v>
      </c>
      <c r="F10382" s="69" t="s">
        <v>24</v>
      </c>
      <c r="G10382" s="3">
        <v>10</v>
      </c>
      <c r="H10382" s="3">
        <v>1723</v>
      </c>
      <c r="I10382" s="10" t="str">
        <f t="shared" si="162"/>
        <v>09572</v>
      </c>
    </row>
    <row r="10383" spans="1:9">
      <c r="A10383" s="66"/>
      <c r="C10383" s="66">
        <v>9572</v>
      </c>
      <c r="D10383" s="2" t="s">
        <v>25</v>
      </c>
      <c r="E10383" s="17" t="s">
        <v>1147</v>
      </c>
      <c r="F10383" s="69" t="s">
        <v>26</v>
      </c>
      <c r="G10383" s="3"/>
      <c r="H10383" s="3"/>
      <c r="I10383" s="10" t="str">
        <f t="shared" si="162"/>
        <v>09572</v>
      </c>
    </row>
    <row r="10384" spans="1:9">
      <c r="A10384" s="66"/>
      <c r="C10384" s="66">
        <v>9572</v>
      </c>
      <c r="D10384" s="2" t="s">
        <v>27</v>
      </c>
      <c r="E10384" s="17" t="s">
        <v>1147</v>
      </c>
      <c r="F10384" s="69" t="s">
        <v>28</v>
      </c>
      <c r="G10384" s="3"/>
      <c r="H10384" s="3"/>
      <c r="I10384" s="10" t="str">
        <f t="shared" si="162"/>
        <v>09572</v>
      </c>
    </row>
    <row r="10385" spans="1:9">
      <c r="A10385" s="66"/>
      <c r="C10385" s="66">
        <v>9572</v>
      </c>
      <c r="D10385" s="2" t="s">
        <v>29</v>
      </c>
      <c r="E10385" s="18" t="s">
        <v>1148</v>
      </c>
      <c r="F10385" s="69" t="s">
        <v>30</v>
      </c>
      <c r="G10385" s="3"/>
      <c r="H10385" s="3"/>
      <c r="I10385" s="10" t="str">
        <f t="shared" si="162"/>
        <v>09572</v>
      </c>
    </row>
    <row r="10386" spans="1:9">
      <c r="A10386" s="66"/>
      <c r="C10386" s="66">
        <v>9572</v>
      </c>
      <c r="D10386" s="2" t="s">
        <v>31</v>
      </c>
      <c r="E10386" s="18" t="s">
        <v>1148</v>
      </c>
      <c r="F10386" s="69" t="s">
        <v>32</v>
      </c>
      <c r="G10386" s="3">
        <v>1</v>
      </c>
      <c r="H10386" s="3"/>
      <c r="I10386" s="10" t="str">
        <f t="shared" si="162"/>
        <v>09572</v>
      </c>
    </row>
    <row r="10387" spans="1:9">
      <c r="A10387" s="66"/>
      <c r="C10387" s="66">
        <v>9572</v>
      </c>
      <c r="D10387" s="2" t="s">
        <v>33</v>
      </c>
      <c r="E10387" s="18" t="s">
        <v>1148</v>
      </c>
      <c r="F10387" s="69" t="s">
        <v>34</v>
      </c>
      <c r="G10387" s="3">
        <v>1</v>
      </c>
      <c r="H10387" s="3"/>
      <c r="I10387" s="10" t="str">
        <f t="shared" si="162"/>
        <v>09572</v>
      </c>
    </row>
    <row r="10388" spans="1:9">
      <c r="A10388" s="66"/>
      <c r="C10388" s="66">
        <v>9572</v>
      </c>
      <c r="D10388" s="2" t="s">
        <v>35</v>
      </c>
      <c r="E10388" s="19" t="s">
        <v>1150</v>
      </c>
      <c r="F10388" s="69" t="s">
        <v>36</v>
      </c>
      <c r="G10388" s="3">
        <v>2</v>
      </c>
      <c r="H10388" s="3"/>
      <c r="I10388" s="10" t="str">
        <f t="shared" si="162"/>
        <v>09572</v>
      </c>
    </row>
    <row r="10389" spans="1:9">
      <c r="A10389" s="66"/>
      <c r="C10389" s="66">
        <v>9572</v>
      </c>
      <c r="D10389" s="2" t="s">
        <v>37</v>
      </c>
      <c r="E10389" s="23" t="s">
        <v>1149</v>
      </c>
      <c r="F10389" s="69" t="s">
        <v>38</v>
      </c>
      <c r="G10389" s="3"/>
      <c r="H10389" s="3"/>
      <c r="I10389" s="10" t="str">
        <f t="shared" si="162"/>
        <v>09572</v>
      </c>
    </row>
    <row r="10390" spans="1:9">
      <c r="A10390" s="66"/>
      <c r="C10390" s="66">
        <v>9572</v>
      </c>
      <c r="D10390" s="2" t="s">
        <v>39</v>
      </c>
      <c r="E10390" s="23" t="s">
        <v>1149</v>
      </c>
      <c r="F10390" s="69" t="s">
        <v>40</v>
      </c>
      <c r="G10390" s="3">
        <v>1</v>
      </c>
      <c r="H10390" s="3"/>
      <c r="I10390" s="10" t="str">
        <f t="shared" si="162"/>
        <v>09572</v>
      </c>
    </row>
    <row r="10391" spans="1:9">
      <c r="A10391" s="66"/>
      <c r="C10391" s="66">
        <v>9572</v>
      </c>
      <c r="D10391" s="2" t="s">
        <v>41</v>
      </c>
      <c r="E10391" s="16" t="s">
        <v>1146</v>
      </c>
      <c r="F10391" s="69" t="s">
        <v>42</v>
      </c>
      <c r="G10391" s="3"/>
      <c r="H10391" s="3"/>
      <c r="I10391" s="10" t="str">
        <f t="shared" si="162"/>
        <v>09572</v>
      </c>
    </row>
    <row r="10392" spans="1:9">
      <c r="A10392" s="66"/>
      <c r="C10392" s="66">
        <v>9572</v>
      </c>
      <c r="D10392" s="2" t="s">
        <v>43</v>
      </c>
      <c r="E10392" s="16" t="s">
        <v>1146</v>
      </c>
      <c r="F10392" s="69" t="s">
        <v>44</v>
      </c>
      <c r="G10392" s="3">
        <v>1</v>
      </c>
      <c r="H10392" s="3"/>
      <c r="I10392" s="10" t="str">
        <f t="shared" si="162"/>
        <v>09572</v>
      </c>
    </row>
    <row r="10393" spans="1:9">
      <c r="A10393" s="66"/>
      <c r="C10393" s="66">
        <v>9572</v>
      </c>
      <c r="D10393" s="2" t="s">
        <v>45</v>
      </c>
      <c r="E10393" s="16" t="s">
        <v>1146</v>
      </c>
      <c r="F10393" s="69" t="s">
        <v>46</v>
      </c>
      <c r="G10393" s="3"/>
      <c r="H10393" s="3"/>
      <c r="I10393" s="10" t="str">
        <f t="shared" si="162"/>
        <v>09572</v>
      </c>
    </row>
    <row r="10394" spans="1:9">
      <c r="A10394" s="66"/>
      <c r="C10394" s="66">
        <v>9572</v>
      </c>
      <c r="D10394" s="2" t="s">
        <v>47</v>
      </c>
      <c r="E10394" s="16" t="s">
        <v>1146</v>
      </c>
      <c r="F10394" s="69" t="s">
        <v>48</v>
      </c>
      <c r="G10394" s="3">
        <v>2</v>
      </c>
      <c r="H10394" s="3"/>
      <c r="I10394" s="10" t="str">
        <f t="shared" si="162"/>
        <v>09572</v>
      </c>
    </row>
    <row r="10395" spans="1:9">
      <c r="A10395" s="66"/>
      <c r="C10395" s="66">
        <v>9572</v>
      </c>
      <c r="D10395" s="2" t="s">
        <v>49</v>
      </c>
      <c r="E10395" s="14" t="s">
        <v>1144</v>
      </c>
      <c r="F10395" s="69" t="s">
        <v>50</v>
      </c>
      <c r="G10395" s="3">
        <v>3</v>
      </c>
      <c r="H10395" s="3"/>
      <c r="I10395" s="10" t="str">
        <f t="shared" si="162"/>
        <v>09572</v>
      </c>
    </row>
    <row r="10396" spans="1:9">
      <c r="A10396" s="66"/>
      <c r="C10396" s="66">
        <v>9572</v>
      </c>
      <c r="D10396" s="2" t="s">
        <v>51</v>
      </c>
      <c r="E10396" s="15" t="s">
        <v>1145</v>
      </c>
      <c r="F10396" s="69" t="s">
        <v>52</v>
      </c>
      <c r="G10396" s="3">
        <v>1</v>
      </c>
      <c r="H10396" s="3"/>
      <c r="I10396" s="10" t="str">
        <f t="shared" si="162"/>
        <v>09572</v>
      </c>
    </row>
    <row r="10397" spans="1:9">
      <c r="A10397" s="66"/>
      <c r="C10397" s="66">
        <v>9572</v>
      </c>
      <c r="D10397" s="2" t="s">
        <v>53</v>
      </c>
      <c r="E10397" s="15" t="s">
        <v>1145</v>
      </c>
      <c r="F10397" s="69" t="s">
        <v>54</v>
      </c>
      <c r="G10397" s="3">
        <v>11</v>
      </c>
      <c r="H10397" s="3">
        <v>666</v>
      </c>
      <c r="I10397" s="10" t="str">
        <f t="shared" si="162"/>
        <v>09572</v>
      </c>
    </row>
    <row r="10398" spans="1:9">
      <c r="A10398" s="66"/>
      <c r="C10398" s="66">
        <v>9572</v>
      </c>
      <c r="D10398" s="2" t="s">
        <v>55</v>
      </c>
      <c r="E10398" s="21" t="s">
        <v>1152</v>
      </c>
      <c r="F10398" s="69" t="s">
        <v>56</v>
      </c>
      <c r="G10398" s="3">
        <v>3</v>
      </c>
      <c r="H10398" s="3"/>
      <c r="I10398" s="10" t="str">
        <f t="shared" si="162"/>
        <v>09572</v>
      </c>
    </row>
    <row r="10399" spans="1:9">
      <c r="A10399" s="66"/>
      <c r="C10399" s="66">
        <v>9572</v>
      </c>
      <c r="D10399" s="2" t="s">
        <v>57</v>
      </c>
      <c r="E10399" s="21" t="s">
        <v>1152</v>
      </c>
      <c r="F10399" s="69" t="s">
        <v>58</v>
      </c>
      <c r="G10399" s="3">
        <v>2</v>
      </c>
      <c r="H10399" s="3"/>
      <c r="I10399" s="10" t="str">
        <f t="shared" si="162"/>
        <v>09572</v>
      </c>
    </row>
    <row r="10400" spans="1:9">
      <c r="A10400" s="66"/>
      <c r="C10400" s="66">
        <v>9572</v>
      </c>
      <c r="D10400" s="2" t="s">
        <v>59</v>
      </c>
      <c r="E10400" s="21" t="s">
        <v>1152</v>
      </c>
      <c r="F10400" s="69" t="s">
        <v>60</v>
      </c>
      <c r="G10400" s="3">
        <v>11</v>
      </c>
      <c r="H10400" s="3"/>
      <c r="I10400" s="10" t="str">
        <f t="shared" si="162"/>
        <v>09572</v>
      </c>
    </row>
    <row r="10401" spans="1:9">
      <c r="A10401" s="66"/>
      <c r="C10401" s="66">
        <v>9572</v>
      </c>
      <c r="D10401" s="2" t="s">
        <v>61</v>
      </c>
      <c r="E10401" s="20" t="s">
        <v>1151</v>
      </c>
      <c r="F10401" s="69" t="s">
        <v>62</v>
      </c>
      <c r="G10401" s="3"/>
      <c r="H10401" s="3"/>
      <c r="I10401" s="10" t="str">
        <f t="shared" si="162"/>
        <v>09572</v>
      </c>
    </row>
    <row r="10402" spans="1:9">
      <c r="A10402" s="66"/>
      <c r="C10402" s="66">
        <v>9572</v>
      </c>
      <c r="D10402" s="2" t="s">
        <v>63</v>
      </c>
      <c r="E10402" s="20" t="s">
        <v>1151</v>
      </c>
      <c r="F10402" s="69" t="s">
        <v>64</v>
      </c>
      <c r="G10402" s="3"/>
      <c r="H10402" s="3"/>
      <c r="I10402" s="10" t="str">
        <f t="shared" si="162"/>
        <v>09572</v>
      </c>
    </row>
    <row r="10403" spans="1:9">
      <c r="A10403" s="66"/>
      <c r="C10403" s="66">
        <v>9572</v>
      </c>
      <c r="D10403" s="2" t="s">
        <v>65</v>
      </c>
      <c r="E10403" s="19" t="s">
        <v>1150</v>
      </c>
      <c r="F10403" s="69" t="s">
        <v>66</v>
      </c>
      <c r="G10403" s="3"/>
      <c r="H10403" s="3"/>
      <c r="I10403" s="10" t="str">
        <f t="shared" si="162"/>
        <v>09572</v>
      </c>
    </row>
    <row r="10404" spans="1:9">
      <c r="A10404" s="66"/>
      <c r="C10404" s="66">
        <v>9572</v>
      </c>
      <c r="D10404" s="2" t="s">
        <v>67</v>
      </c>
      <c r="E10404" s="22" t="s">
        <v>1153</v>
      </c>
      <c r="F10404" s="69" t="s">
        <v>68</v>
      </c>
      <c r="G10404" s="3">
        <v>5</v>
      </c>
      <c r="H10404" s="3">
        <v>448</v>
      </c>
      <c r="I10404" s="10" t="str">
        <f t="shared" si="162"/>
        <v>09572</v>
      </c>
    </row>
    <row r="10405" spans="1:9">
      <c r="A10405" s="66"/>
      <c r="C10405" s="66">
        <v>9572</v>
      </c>
      <c r="D10405" s="2" t="s">
        <v>69</v>
      </c>
      <c r="E10405" s="21" t="s">
        <v>1152</v>
      </c>
      <c r="F10405" s="69" t="s">
        <v>70</v>
      </c>
      <c r="G10405" s="3">
        <v>2</v>
      </c>
      <c r="H10405" s="3"/>
      <c r="I10405" s="10" t="str">
        <f t="shared" si="162"/>
        <v>09572</v>
      </c>
    </row>
    <row r="10406" spans="1:9">
      <c r="A10406" s="66"/>
      <c r="C10406" s="66">
        <v>9572</v>
      </c>
      <c r="E10406" s="71"/>
      <c r="F10406" s="69" t="s">
        <v>71</v>
      </c>
      <c r="G10406" s="3">
        <v>56</v>
      </c>
      <c r="H10406" s="3"/>
      <c r="I10406" s="10" t="str">
        <f t="shared" si="162"/>
        <v>09572</v>
      </c>
    </row>
    <row r="10407" spans="1:9">
      <c r="A10407" s="65" t="s">
        <v>719</v>
      </c>
      <c r="B10407" s="2" t="s">
        <v>720</v>
      </c>
      <c r="C10407" s="65">
        <v>9573</v>
      </c>
      <c r="D10407" s="2" t="s">
        <v>9</v>
      </c>
      <c r="E10407" s="14" t="s">
        <v>1144</v>
      </c>
      <c r="F10407" s="69" t="s">
        <v>10</v>
      </c>
      <c r="G10407" s="3"/>
      <c r="H10407" s="3"/>
      <c r="I10407" s="10" t="str">
        <f t="shared" si="162"/>
        <v>09573</v>
      </c>
    </row>
    <row r="10408" spans="1:9">
      <c r="A10408" s="66"/>
      <c r="C10408" s="66">
        <v>9573</v>
      </c>
      <c r="D10408" s="2" t="s">
        <v>11</v>
      </c>
      <c r="E10408" s="14" t="s">
        <v>1144</v>
      </c>
      <c r="F10408" s="69" t="s">
        <v>12</v>
      </c>
      <c r="G10408" s="3"/>
      <c r="H10408" s="3"/>
      <c r="I10408" s="10" t="str">
        <f t="shared" si="162"/>
        <v>09573</v>
      </c>
    </row>
    <row r="10409" spans="1:9">
      <c r="A10409" s="66"/>
      <c r="C10409" s="66">
        <v>9573</v>
      </c>
      <c r="D10409" s="2" t="s">
        <v>13</v>
      </c>
      <c r="E10409" s="14" t="s">
        <v>1144</v>
      </c>
      <c r="F10409" s="69" t="s">
        <v>14</v>
      </c>
      <c r="G10409" s="3"/>
      <c r="H10409" s="3"/>
      <c r="I10409" s="10" t="str">
        <f t="shared" si="162"/>
        <v>09573</v>
      </c>
    </row>
    <row r="10410" spans="1:9">
      <c r="A10410" s="66"/>
      <c r="C10410" s="66">
        <v>9573</v>
      </c>
      <c r="D10410" s="2" t="s">
        <v>15</v>
      </c>
      <c r="E10410" s="15" t="s">
        <v>1145</v>
      </c>
      <c r="F10410" s="69" t="s">
        <v>16</v>
      </c>
      <c r="G10410" s="3"/>
      <c r="H10410" s="3"/>
      <c r="I10410" s="10" t="str">
        <f t="shared" si="162"/>
        <v>09573</v>
      </c>
    </row>
    <row r="10411" spans="1:9">
      <c r="A10411" s="66"/>
      <c r="C10411" s="66">
        <v>9573</v>
      </c>
      <c r="D10411" s="2" t="s">
        <v>17</v>
      </c>
      <c r="E10411" s="14" t="s">
        <v>1144</v>
      </c>
      <c r="F10411" s="69" t="s">
        <v>18</v>
      </c>
      <c r="G10411" s="3"/>
      <c r="H10411" s="3"/>
      <c r="I10411" s="10" t="str">
        <f t="shared" si="162"/>
        <v>09573</v>
      </c>
    </row>
    <row r="10412" spans="1:9">
      <c r="A10412" s="66"/>
      <c r="C10412" s="66">
        <v>9573</v>
      </c>
      <c r="D10412" s="2" t="s">
        <v>19</v>
      </c>
      <c r="E10412" s="14" t="s">
        <v>1144</v>
      </c>
      <c r="F10412" s="69" t="s">
        <v>20</v>
      </c>
      <c r="G10412" s="3"/>
      <c r="H10412" s="3"/>
      <c r="I10412" s="10" t="str">
        <f t="shared" si="162"/>
        <v>09573</v>
      </c>
    </row>
    <row r="10413" spans="1:9">
      <c r="A10413" s="66"/>
      <c r="C10413" s="66">
        <v>9573</v>
      </c>
      <c r="D10413" s="2" t="s">
        <v>21</v>
      </c>
      <c r="E10413" s="4"/>
      <c r="F10413" s="69" t="s">
        <v>22</v>
      </c>
      <c r="G10413" s="3">
        <v>58</v>
      </c>
      <c r="H10413" s="3">
        <v>6116</v>
      </c>
      <c r="I10413" s="10" t="str">
        <f t="shared" si="162"/>
        <v>09573</v>
      </c>
    </row>
    <row r="10414" spans="1:9">
      <c r="A10414" s="66"/>
      <c r="C10414" s="66">
        <v>9573</v>
      </c>
      <c r="D10414" s="2" t="s">
        <v>23</v>
      </c>
      <c r="E10414" s="17" t="s">
        <v>1147</v>
      </c>
      <c r="F10414" s="69" t="s">
        <v>24</v>
      </c>
      <c r="G10414" s="3">
        <v>5</v>
      </c>
      <c r="H10414" s="3">
        <v>951</v>
      </c>
      <c r="I10414" s="10" t="str">
        <f t="shared" si="162"/>
        <v>09573</v>
      </c>
    </row>
    <row r="10415" spans="1:9">
      <c r="A10415" s="66"/>
      <c r="C10415" s="66">
        <v>9573</v>
      </c>
      <c r="D10415" s="2" t="s">
        <v>25</v>
      </c>
      <c r="E10415" s="17" t="s">
        <v>1147</v>
      </c>
      <c r="F10415" s="69" t="s">
        <v>26</v>
      </c>
      <c r="G10415" s="3">
        <v>1</v>
      </c>
      <c r="H10415" s="3"/>
      <c r="I10415" s="10" t="str">
        <f t="shared" si="162"/>
        <v>09573</v>
      </c>
    </row>
    <row r="10416" spans="1:9">
      <c r="A10416" s="66"/>
      <c r="C10416" s="66">
        <v>9573</v>
      </c>
      <c r="D10416" s="2" t="s">
        <v>27</v>
      </c>
      <c r="E10416" s="17" t="s">
        <v>1147</v>
      </c>
      <c r="F10416" s="69" t="s">
        <v>28</v>
      </c>
      <c r="G10416" s="3"/>
      <c r="H10416" s="3"/>
      <c r="I10416" s="10" t="str">
        <f t="shared" si="162"/>
        <v>09573</v>
      </c>
    </row>
    <row r="10417" spans="1:9">
      <c r="A10417" s="66"/>
      <c r="C10417" s="66">
        <v>9573</v>
      </c>
      <c r="D10417" s="2" t="s">
        <v>29</v>
      </c>
      <c r="E10417" s="18" t="s">
        <v>1148</v>
      </c>
      <c r="F10417" s="69" t="s">
        <v>30</v>
      </c>
      <c r="G10417" s="3"/>
      <c r="H10417" s="3"/>
      <c r="I10417" s="10" t="str">
        <f t="shared" si="162"/>
        <v>09573</v>
      </c>
    </row>
    <row r="10418" spans="1:9">
      <c r="A10418" s="66"/>
      <c r="C10418" s="66">
        <v>9573</v>
      </c>
      <c r="D10418" s="2" t="s">
        <v>31</v>
      </c>
      <c r="E10418" s="18" t="s">
        <v>1148</v>
      </c>
      <c r="F10418" s="69" t="s">
        <v>32</v>
      </c>
      <c r="G10418" s="3"/>
      <c r="H10418" s="3"/>
      <c r="I10418" s="10" t="str">
        <f t="shared" si="162"/>
        <v>09573</v>
      </c>
    </row>
    <row r="10419" spans="1:9">
      <c r="A10419" s="66"/>
      <c r="C10419" s="66">
        <v>9573</v>
      </c>
      <c r="D10419" s="2" t="s">
        <v>33</v>
      </c>
      <c r="E10419" s="18" t="s">
        <v>1148</v>
      </c>
      <c r="F10419" s="69" t="s">
        <v>34</v>
      </c>
      <c r="G10419" s="3"/>
      <c r="H10419" s="3"/>
      <c r="I10419" s="10" t="str">
        <f t="shared" si="162"/>
        <v>09573</v>
      </c>
    </row>
    <row r="10420" spans="1:9">
      <c r="A10420" s="66"/>
      <c r="C10420" s="66">
        <v>9573</v>
      </c>
      <c r="D10420" s="2" t="s">
        <v>35</v>
      </c>
      <c r="E10420" s="19" t="s">
        <v>1150</v>
      </c>
      <c r="F10420" s="69" t="s">
        <v>36</v>
      </c>
      <c r="G10420" s="3">
        <v>2</v>
      </c>
      <c r="H10420" s="3"/>
      <c r="I10420" s="10" t="str">
        <f t="shared" si="162"/>
        <v>09573</v>
      </c>
    </row>
    <row r="10421" spans="1:9">
      <c r="A10421" s="66"/>
      <c r="C10421" s="66">
        <v>9573</v>
      </c>
      <c r="D10421" s="2" t="s">
        <v>37</v>
      </c>
      <c r="E10421" s="23" t="s">
        <v>1149</v>
      </c>
      <c r="F10421" s="69" t="s">
        <v>38</v>
      </c>
      <c r="G10421" s="3"/>
      <c r="H10421" s="3"/>
      <c r="I10421" s="10" t="str">
        <f t="shared" si="162"/>
        <v>09573</v>
      </c>
    </row>
    <row r="10422" spans="1:9">
      <c r="A10422" s="66"/>
      <c r="C10422" s="66">
        <v>9573</v>
      </c>
      <c r="D10422" s="2" t="s">
        <v>39</v>
      </c>
      <c r="E10422" s="23" t="s">
        <v>1149</v>
      </c>
      <c r="F10422" s="69" t="s">
        <v>40</v>
      </c>
      <c r="G10422" s="3">
        <v>4</v>
      </c>
      <c r="H10422" s="3">
        <v>414</v>
      </c>
      <c r="I10422" s="10" t="str">
        <f t="shared" si="162"/>
        <v>09573</v>
      </c>
    </row>
    <row r="10423" spans="1:9">
      <c r="A10423" s="66"/>
      <c r="C10423" s="66">
        <v>9573</v>
      </c>
      <c r="D10423" s="2" t="s">
        <v>41</v>
      </c>
      <c r="E10423" s="16" t="s">
        <v>1146</v>
      </c>
      <c r="F10423" s="69" t="s">
        <v>42</v>
      </c>
      <c r="G10423" s="3"/>
      <c r="H10423" s="3"/>
      <c r="I10423" s="10" t="str">
        <f t="shared" si="162"/>
        <v>09573</v>
      </c>
    </row>
    <row r="10424" spans="1:9">
      <c r="A10424" s="66"/>
      <c r="C10424" s="66">
        <v>9573</v>
      </c>
      <c r="D10424" s="2" t="s">
        <v>43</v>
      </c>
      <c r="E10424" s="16" t="s">
        <v>1146</v>
      </c>
      <c r="F10424" s="69" t="s">
        <v>44</v>
      </c>
      <c r="G10424" s="3">
        <v>3</v>
      </c>
      <c r="H10424" s="3">
        <v>419</v>
      </c>
      <c r="I10424" s="10" t="str">
        <f t="shared" si="162"/>
        <v>09573</v>
      </c>
    </row>
    <row r="10425" spans="1:9">
      <c r="A10425" s="66"/>
      <c r="C10425" s="66">
        <v>9573</v>
      </c>
      <c r="D10425" s="2" t="s">
        <v>45</v>
      </c>
      <c r="E10425" s="16" t="s">
        <v>1146</v>
      </c>
      <c r="F10425" s="69" t="s">
        <v>46</v>
      </c>
      <c r="G10425" s="3"/>
      <c r="H10425" s="3"/>
      <c r="I10425" s="10" t="str">
        <f t="shared" si="162"/>
        <v>09573</v>
      </c>
    </row>
    <row r="10426" spans="1:9">
      <c r="A10426" s="66"/>
      <c r="C10426" s="66">
        <v>9573</v>
      </c>
      <c r="D10426" s="2" t="s">
        <v>47</v>
      </c>
      <c r="E10426" s="16" t="s">
        <v>1146</v>
      </c>
      <c r="F10426" s="69" t="s">
        <v>48</v>
      </c>
      <c r="G10426" s="3">
        <v>8</v>
      </c>
      <c r="H10426" s="3">
        <v>548</v>
      </c>
      <c r="I10426" s="10" t="str">
        <f t="shared" si="162"/>
        <v>09573</v>
      </c>
    </row>
    <row r="10427" spans="1:9">
      <c r="A10427" s="66"/>
      <c r="C10427" s="66">
        <v>9573</v>
      </c>
      <c r="D10427" s="2" t="s">
        <v>49</v>
      </c>
      <c r="E10427" s="14" t="s">
        <v>1144</v>
      </c>
      <c r="F10427" s="69" t="s">
        <v>50</v>
      </c>
      <c r="G10427" s="3">
        <v>4</v>
      </c>
      <c r="H10427" s="3">
        <v>208</v>
      </c>
      <c r="I10427" s="10" t="str">
        <f t="shared" si="162"/>
        <v>09573</v>
      </c>
    </row>
    <row r="10428" spans="1:9">
      <c r="A10428" s="66"/>
      <c r="C10428" s="66">
        <v>9573</v>
      </c>
      <c r="D10428" s="2" t="s">
        <v>51</v>
      </c>
      <c r="E10428" s="15" t="s">
        <v>1145</v>
      </c>
      <c r="F10428" s="69" t="s">
        <v>52</v>
      </c>
      <c r="G10428" s="3"/>
      <c r="H10428" s="3"/>
      <c r="I10428" s="10" t="str">
        <f t="shared" si="162"/>
        <v>09573</v>
      </c>
    </row>
    <row r="10429" spans="1:9">
      <c r="A10429" s="66"/>
      <c r="C10429" s="66">
        <v>9573</v>
      </c>
      <c r="D10429" s="2" t="s">
        <v>53</v>
      </c>
      <c r="E10429" s="15" t="s">
        <v>1145</v>
      </c>
      <c r="F10429" s="69" t="s">
        <v>54</v>
      </c>
      <c r="G10429" s="3">
        <v>10</v>
      </c>
      <c r="H10429" s="3">
        <v>508</v>
      </c>
      <c r="I10429" s="10" t="str">
        <f t="shared" si="162"/>
        <v>09573</v>
      </c>
    </row>
    <row r="10430" spans="1:9">
      <c r="A10430" s="66"/>
      <c r="C10430" s="66">
        <v>9573</v>
      </c>
      <c r="D10430" s="2" t="s">
        <v>55</v>
      </c>
      <c r="E10430" s="21" t="s">
        <v>1152</v>
      </c>
      <c r="F10430" s="69" t="s">
        <v>56</v>
      </c>
      <c r="G10430" s="3">
        <v>7</v>
      </c>
      <c r="H10430" s="3">
        <v>834</v>
      </c>
      <c r="I10430" s="10" t="str">
        <f t="shared" si="162"/>
        <v>09573</v>
      </c>
    </row>
    <row r="10431" spans="1:9">
      <c r="A10431" s="66"/>
      <c r="C10431" s="66">
        <v>9573</v>
      </c>
      <c r="D10431" s="2" t="s">
        <v>57</v>
      </c>
      <c r="E10431" s="21" t="s">
        <v>1152</v>
      </c>
      <c r="F10431" s="69" t="s">
        <v>58</v>
      </c>
      <c r="G10431" s="3">
        <v>1</v>
      </c>
      <c r="H10431" s="3"/>
      <c r="I10431" s="10" t="str">
        <f t="shared" si="162"/>
        <v>09573</v>
      </c>
    </row>
    <row r="10432" spans="1:9">
      <c r="A10432" s="66"/>
      <c r="C10432" s="66">
        <v>9573</v>
      </c>
      <c r="D10432" s="2" t="s">
        <v>59</v>
      </c>
      <c r="E10432" s="21" t="s">
        <v>1152</v>
      </c>
      <c r="F10432" s="69" t="s">
        <v>60</v>
      </c>
      <c r="G10432" s="3">
        <v>5</v>
      </c>
      <c r="H10432" s="3">
        <v>469</v>
      </c>
      <c r="I10432" s="10" t="str">
        <f t="shared" si="162"/>
        <v>09573</v>
      </c>
    </row>
    <row r="10433" spans="1:9">
      <c r="A10433" s="66"/>
      <c r="C10433" s="66">
        <v>9573</v>
      </c>
      <c r="D10433" s="2" t="s">
        <v>61</v>
      </c>
      <c r="E10433" s="20" t="s">
        <v>1151</v>
      </c>
      <c r="F10433" s="69" t="s">
        <v>62</v>
      </c>
      <c r="G10433" s="3">
        <v>3</v>
      </c>
      <c r="H10433" s="3">
        <v>145</v>
      </c>
      <c r="I10433" s="10" t="str">
        <f t="shared" si="162"/>
        <v>09573</v>
      </c>
    </row>
    <row r="10434" spans="1:9">
      <c r="A10434" s="66"/>
      <c r="C10434" s="66">
        <v>9573</v>
      </c>
      <c r="D10434" s="2" t="s">
        <v>63</v>
      </c>
      <c r="E10434" s="20" t="s">
        <v>1151</v>
      </c>
      <c r="F10434" s="69" t="s">
        <v>64</v>
      </c>
      <c r="G10434" s="3"/>
      <c r="H10434" s="3"/>
      <c r="I10434" s="10" t="str">
        <f t="shared" si="162"/>
        <v>09573</v>
      </c>
    </row>
    <row r="10435" spans="1:9">
      <c r="A10435" s="66"/>
      <c r="C10435" s="66">
        <v>9573</v>
      </c>
      <c r="D10435" s="2" t="s">
        <v>65</v>
      </c>
      <c r="E10435" s="19" t="s">
        <v>1150</v>
      </c>
      <c r="F10435" s="69" t="s">
        <v>66</v>
      </c>
      <c r="G10435" s="3">
        <v>2</v>
      </c>
      <c r="H10435" s="3"/>
      <c r="I10435" s="10" t="str">
        <f t="shared" si="162"/>
        <v>09573</v>
      </c>
    </row>
    <row r="10436" spans="1:9">
      <c r="A10436" s="66"/>
      <c r="C10436" s="66">
        <v>9573</v>
      </c>
      <c r="D10436" s="2" t="s">
        <v>67</v>
      </c>
      <c r="E10436" s="22" t="s">
        <v>1153</v>
      </c>
      <c r="F10436" s="69" t="s">
        <v>68</v>
      </c>
      <c r="G10436" s="3">
        <v>3</v>
      </c>
      <c r="H10436" s="3"/>
      <c r="I10436" s="10" t="str">
        <f t="shared" si="162"/>
        <v>09573</v>
      </c>
    </row>
    <row r="10437" spans="1:9">
      <c r="A10437" s="66"/>
      <c r="C10437" s="66">
        <v>9573</v>
      </c>
      <c r="D10437" s="2" t="s">
        <v>69</v>
      </c>
      <c r="E10437" s="21" t="s">
        <v>1152</v>
      </c>
      <c r="F10437" s="69" t="s">
        <v>70</v>
      </c>
      <c r="G10437" s="3"/>
      <c r="H10437" s="3"/>
      <c r="I10437" s="10" t="str">
        <f t="shared" si="162"/>
        <v>09573</v>
      </c>
    </row>
    <row r="10438" spans="1:9">
      <c r="A10438" s="66"/>
      <c r="C10438" s="66">
        <v>9573</v>
      </c>
      <c r="E10438" s="71"/>
      <c r="F10438" s="69" t="s">
        <v>71</v>
      </c>
      <c r="G10438" s="3">
        <v>58</v>
      </c>
      <c r="H10438" s="3">
        <v>6116</v>
      </c>
      <c r="I10438" s="10" t="str">
        <f t="shared" si="162"/>
        <v>09573</v>
      </c>
    </row>
    <row r="10439" spans="1:9">
      <c r="A10439" s="65" t="s">
        <v>721</v>
      </c>
      <c r="B10439" s="2" t="s">
        <v>722</v>
      </c>
      <c r="C10439" s="65">
        <v>9574</v>
      </c>
      <c r="D10439" s="2" t="s">
        <v>9</v>
      </c>
      <c r="E10439" s="14" t="s">
        <v>1144</v>
      </c>
      <c r="F10439" s="69" t="s">
        <v>10</v>
      </c>
      <c r="G10439" s="3">
        <v>4</v>
      </c>
      <c r="H10439" s="3">
        <v>72</v>
      </c>
      <c r="I10439" s="10" t="str">
        <f t="shared" si="162"/>
        <v>09574</v>
      </c>
    </row>
    <row r="10440" spans="1:9">
      <c r="A10440" s="66"/>
      <c r="C10440" s="66">
        <v>9574</v>
      </c>
      <c r="D10440" s="2" t="s">
        <v>11</v>
      </c>
      <c r="E10440" s="14" t="s">
        <v>1144</v>
      </c>
      <c r="F10440" s="69" t="s">
        <v>12</v>
      </c>
      <c r="G10440" s="3"/>
      <c r="H10440" s="3"/>
      <c r="I10440" s="10" t="str">
        <f t="shared" si="162"/>
        <v>09574</v>
      </c>
    </row>
    <row r="10441" spans="1:9">
      <c r="A10441" s="66"/>
      <c r="C10441" s="66">
        <v>9574</v>
      </c>
      <c r="D10441" s="2" t="s">
        <v>13</v>
      </c>
      <c r="E10441" s="14" t="s">
        <v>1144</v>
      </c>
      <c r="F10441" s="69" t="s">
        <v>14</v>
      </c>
      <c r="G10441" s="3"/>
      <c r="H10441" s="3"/>
      <c r="I10441" s="10" t="str">
        <f t="shared" ref="I10441:I10504" si="163">IF(A10441="",I10440,A10441)</f>
        <v>09574</v>
      </c>
    </row>
    <row r="10442" spans="1:9">
      <c r="A10442" s="66"/>
      <c r="C10442" s="66">
        <v>9574</v>
      </c>
      <c r="D10442" s="2" t="s">
        <v>15</v>
      </c>
      <c r="E10442" s="15" t="s">
        <v>1145</v>
      </c>
      <c r="F10442" s="69" t="s">
        <v>16</v>
      </c>
      <c r="G10442" s="3"/>
      <c r="H10442" s="3"/>
      <c r="I10442" s="10" t="str">
        <f t="shared" si="163"/>
        <v>09574</v>
      </c>
    </row>
    <row r="10443" spans="1:9">
      <c r="A10443" s="66"/>
      <c r="C10443" s="66">
        <v>9574</v>
      </c>
      <c r="D10443" s="2" t="s">
        <v>17</v>
      </c>
      <c r="E10443" s="14" t="s">
        <v>1144</v>
      </c>
      <c r="F10443" s="69" t="s">
        <v>18</v>
      </c>
      <c r="G10443" s="3">
        <v>4</v>
      </c>
      <c r="H10443" s="3">
        <v>72</v>
      </c>
      <c r="I10443" s="10" t="str">
        <f t="shared" si="163"/>
        <v>09574</v>
      </c>
    </row>
    <row r="10444" spans="1:9">
      <c r="A10444" s="66"/>
      <c r="C10444" s="66">
        <v>9574</v>
      </c>
      <c r="D10444" s="2" t="s">
        <v>19</v>
      </c>
      <c r="E10444" s="14" t="s">
        <v>1144</v>
      </c>
      <c r="F10444" s="69" t="s">
        <v>20</v>
      </c>
      <c r="G10444" s="3"/>
      <c r="H10444" s="3"/>
      <c r="I10444" s="10" t="str">
        <f t="shared" si="163"/>
        <v>09574</v>
      </c>
    </row>
    <row r="10445" spans="1:9">
      <c r="A10445" s="66"/>
      <c r="C10445" s="66">
        <v>9574</v>
      </c>
      <c r="D10445" s="2" t="s">
        <v>21</v>
      </c>
      <c r="E10445" s="4"/>
      <c r="F10445" s="69" t="s">
        <v>22</v>
      </c>
      <c r="G10445" s="3">
        <v>118</v>
      </c>
      <c r="H10445" s="3">
        <v>17434</v>
      </c>
      <c r="I10445" s="10" t="str">
        <f t="shared" si="163"/>
        <v>09574</v>
      </c>
    </row>
    <row r="10446" spans="1:9">
      <c r="A10446" s="66"/>
      <c r="C10446" s="66">
        <v>9574</v>
      </c>
      <c r="D10446" s="2" t="s">
        <v>23</v>
      </c>
      <c r="E10446" s="17" t="s">
        <v>1147</v>
      </c>
      <c r="F10446" s="69" t="s">
        <v>24</v>
      </c>
      <c r="G10446" s="3">
        <v>7</v>
      </c>
      <c r="H10446" s="3">
        <v>522</v>
      </c>
      <c r="I10446" s="10" t="str">
        <f t="shared" si="163"/>
        <v>09574</v>
      </c>
    </row>
    <row r="10447" spans="1:9">
      <c r="A10447" s="66"/>
      <c r="C10447" s="66">
        <v>9574</v>
      </c>
      <c r="D10447" s="2" t="s">
        <v>25</v>
      </c>
      <c r="E10447" s="17" t="s">
        <v>1147</v>
      </c>
      <c r="F10447" s="69" t="s">
        <v>26</v>
      </c>
      <c r="G10447" s="3">
        <v>1</v>
      </c>
      <c r="H10447" s="3"/>
      <c r="I10447" s="10" t="str">
        <f t="shared" si="163"/>
        <v>09574</v>
      </c>
    </row>
    <row r="10448" spans="1:9">
      <c r="A10448" s="66"/>
      <c r="C10448" s="66">
        <v>9574</v>
      </c>
      <c r="D10448" s="2" t="s">
        <v>27</v>
      </c>
      <c r="E10448" s="17" t="s">
        <v>1147</v>
      </c>
      <c r="F10448" s="69" t="s">
        <v>28</v>
      </c>
      <c r="G10448" s="3"/>
      <c r="H10448" s="3"/>
      <c r="I10448" s="10" t="str">
        <f t="shared" si="163"/>
        <v>09574</v>
      </c>
    </row>
    <row r="10449" spans="1:9">
      <c r="A10449" s="66"/>
      <c r="C10449" s="66">
        <v>9574</v>
      </c>
      <c r="D10449" s="2" t="s">
        <v>29</v>
      </c>
      <c r="E10449" s="18" t="s">
        <v>1148</v>
      </c>
      <c r="F10449" s="69" t="s">
        <v>30</v>
      </c>
      <c r="G10449" s="3">
        <v>2</v>
      </c>
      <c r="H10449" s="3"/>
      <c r="I10449" s="10" t="str">
        <f t="shared" si="163"/>
        <v>09574</v>
      </c>
    </row>
    <row r="10450" spans="1:9">
      <c r="A10450" s="66"/>
      <c r="C10450" s="66">
        <v>9574</v>
      </c>
      <c r="D10450" s="2" t="s">
        <v>31</v>
      </c>
      <c r="E10450" s="18" t="s">
        <v>1148</v>
      </c>
      <c r="F10450" s="69" t="s">
        <v>32</v>
      </c>
      <c r="G10450" s="3">
        <v>1</v>
      </c>
      <c r="H10450" s="3"/>
      <c r="I10450" s="10" t="str">
        <f t="shared" si="163"/>
        <v>09574</v>
      </c>
    </row>
    <row r="10451" spans="1:9">
      <c r="A10451" s="66"/>
      <c r="C10451" s="66">
        <v>9574</v>
      </c>
      <c r="D10451" s="2" t="s">
        <v>33</v>
      </c>
      <c r="E10451" s="18" t="s">
        <v>1148</v>
      </c>
      <c r="F10451" s="69" t="s">
        <v>34</v>
      </c>
      <c r="G10451" s="3"/>
      <c r="H10451" s="3"/>
      <c r="I10451" s="10" t="str">
        <f t="shared" si="163"/>
        <v>09574</v>
      </c>
    </row>
    <row r="10452" spans="1:9">
      <c r="A10452" s="66"/>
      <c r="C10452" s="66">
        <v>9574</v>
      </c>
      <c r="D10452" s="2" t="s">
        <v>35</v>
      </c>
      <c r="E10452" s="19" t="s">
        <v>1150</v>
      </c>
      <c r="F10452" s="69" t="s">
        <v>36</v>
      </c>
      <c r="G10452" s="3">
        <v>2</v>
      </c>
      <c r="H10452" s="3"/>
      <c r="I10452" s="10" t="str">
        <f t="shared" si="163"/>
        <v>09574</v>
      </c>
    </row>
    <row r="10453" spans="1:9">
      <c r="A10453" s="66"/>
      <c r="C10453" s="66">
        <v>9574</v>
      </c>
      <c r="D10453" s="2" t="s">
        <v>37</v>
      </c>
      <c r="E10453" s="23" t="s">
        <v>1149</v>
      </c>
      <c r="F10453" s="69" t="s">
        <v>38</v>
      </c>
      <c r="G10453" s="3">
        <v>6</v>
      </c>
      <c r="H10453" s="3">
        <v>748</v>
      </c>
      <c r="I10453" s="10" t="str">
        <f t="shared" si="163"/>
        <v>09574</v>
      </c>
    </row>
    <row r="10454" spans="1:9">
      <c r="A10454" s="66"/>
      <c r="C10454" s="66">
        <v>9574</v>
      </c>
      <c r="D10454" s="2" t="s">
        <v>39</v>
      </c>
      <c r="E10454" s="23" t="s">
        <v>1149</v>
      </c>
      <c r="F10454" s="69" t="s">
        <v>40</v>
      </c>
      <c r="G10454" s="3">
        <v>1</v>
      </c>
      <c r="H10454" s="3"/>
      <c r="I10454" s="10" t="str">
        <f t="shared" si="163"/>
        <v>09574</v>
      </c>
    </row>
    <row r="10455" spans="1:9">
      <c r="A10455" s="66"/>
      <c r="C10455" s="66">
        <v>9574</v>
      </c>
      <c r="D10455" s="2" t="s">
        <v>41</v>
      </c>
      <c r="E10455" s="16" t="s">
        <v>1146</v>
      </c>
      <c r="F10455" s="69" t="s">
        <v>42</v>
      </c>
      <c r="G10455" s="3"/>
      <c r="H10455" s="3"/>
      <c r="I10455" s="10" t="str">
        <f t="shared" si="163"/>
        <v>09574</v>
      </c>
    </row>
    <row r="10456" spans="1:9">
      <c r="A10456" s="66"/>
      <c r="C10456" s="66">
        <v>9574</v>
      </c>
      <c r="D10456" s="2" t="s">
        <v>43</v>
      </c>
      <c r="E10456" s="16" t="s">
        <v>1146</v>
      </c>
      <c r="F10456" s="69" t="s">
        <v>44</v>
      </c>
      <c r="G10456" s="3">
        <v>5</v>
      </c>
      <c r="H10456" s="3">
        <v>732</v>
      </c>
      <c r="I10456" s="10" t="str">
        <f t="shared" si="163"/>
        <v>09574</v>
      </c>
    </row>
    <row r="10457" spans="1:9">
      <c r="A10457" s="66"/>
      <c r="C10457" s="66">
        <v>9574</v>
      </c>
      <c r="D10457" s="2" t="s">
        <v>45</v>
      </c>
      <c r="E10457" s="16" t="s">
        <v>1146</v>
      </c>
      <c r="F10457" s="69" t="s">
        <v>46</v>
      </c>
      <c r="G10457" s="3">
        <v>1</v>
      </c>
      <c r="H10457" s="3"/>
      <c r="I10457" s="10" t="str">
        <f t="shared" si="163"/>
        <v>09574</v>
      </c>
    </row>
    <row r="10458" spans="1:9">
      <c r="A10458" s="66"/>
      <c r="C10458" s="66">
        <v>9574</v>
      </c>
      <c r="D10458" s="2" t="s">
        <v>47</v>
      </c>
      <c r="E10458" s="16" t="s">
        <v>1146</v>
      </c>
      <c r="F10458" s="69" t="s">
        <v>48</v>
      </c>
      <c r="G10458" s="3">
        <v>16</v>
      </c>
      <c r="H10458" s="3">
        <v>2927</v>
      </c>
      <c r="I10458" s="10" t="str">
        <f t="shared" si="163"/>
        <v>09574</v>
      </c>
    </row>
    <row r="10459" spans="1:9">
      <c r="A10459" s="66"/>
      <c r="C10459" s="66">
        <v>9574</v>
      </c>
      <c r="D10459" s="2" t="s">
        <v>49</v>
      </c>
      <c r="E10459" s="14" t="s">
        <v>1144</v>
      </c>
      <c r="F10459" s="69" t="s">
        <v>50</v>
      </c>
      <c r="G10459" s="3">
        <v>15</v>
      </c>
      <c r="H10459" s="3">
        <v>1531</v>
      </c>
      <c r="I10459" s="10" t="str">
        <f t="shared" si="163"/>
        <v>09574</v>
      </c>
    </row>
    <row r="10460" spans="1:9">
      <c r="A10460" s="66"/>
      <c r="C10460" s="66">
        <v>9574</v>
      </c>
      <c r="D10460" s="2" t="s">
        <v>51</v>
      </c>
      <c r="E10460" s="15" t="s">
        <v>1145</v>
      </c>
      <c r="F10460" s="69" t="s">
        <v>52</v>
      </c>
      <c r="G10460" s="3">
        <v>4</v>
      </c>
      <c r="H10460" s="3">
        <v>2479</v>
      </c>
      <c r="I10460" s="10" t="str">
        <f t="shared" si="163"/>
        <v>09574</v>
      </c>
    </row>
    <row r="10461" spans="1:9">
      <c r="A10461" s="66"/>
      <c r="C10461" s="66">
        <v>9574</v>
      </c>
      <c r="D10461" s="2" t="s">
        <v>53</v>
      </c>
      <c r="E10461" s="15" t="s">
        <v>1145</v>
      </c>
      <c r="F10461" s="69" t="s">
        <v>54</v>
      </c>
      <c r="G10461" s="3">
        <v>16</v>
      </c>
      <c r="H10461" s="3">
        <v>2207</v>
      </c>
      <c r="I10461" s="10" t="str">
        <f t="shared" si="163"/>
        <v>09574</v>
      </c>
    </row>
    <row r="10462" spans="1:9">
      <c r="A10462" s="66"/>
      <c r="C10462" s="66">
        <v>9574</v>
      </c>
      <c r="D10462" s="2" t="s">
        <v>55</v>
      </c>
      <c r="E10462" s="21" t="s">
        <v>1152</v>
      </c>
      <c r="F10462" s="69" t="s">
        <v>56</v>
      </c>
      <c r="G10462" s="3">
        <v>7</v>
      </c>
      <c r="H10462" s="3">
        <v>473</v>
      </c>
      <c r="I10462" s="10" t="str">
        <f t="shared" si="163"/>
        <v>09574</v>
      </c>
    </row>
    <row r="10463" spans="1:9">
      <c r="A10463" s="66"/>
      <c r="C10463" s="66">
        <v>9574</v>
      </c>
      <c r="D10463" s="2" t="s">
        <v>57</v>
      </c>
      <c r="E10463" s="21" t="s">
        <v>1152</v>
      </c>
      <c r="F10463" s="69" t="s">
        <v>58</v>
      </c>
      <c r="G10463" s="3">
        <v>7</v>
      </c>
      <c r="H10463" s="3">
        <v>1199</v>
      </c>
      <c r="I10463" s="10" t="str">
        <f t="shared" si="163"/>
        <v>09574</v>
      </c>
    </row>
    <row r="10464" spans="1:9">
      <c r="A10464" s="66"/>
      <c r="C10464" s="66">
        <v>9574</v>
      </c>
      <c r="D10464" s="2" t="s">
        <v>59</v>
      </c>
      <c r="E10464" s="21" t="s">
        <v>1152</v>
      </c>
      <c r="F10464" s="69" t="s">
        <v>60</v>
      </c>
      <c r="G10464" s="3">
        <v>13</v>
      </c>
      <c r="H10464" s="3">
        <v>1912</v>
      </c>
      <c r="I10464" s="10" t="str">
        <f t="shared" si="163"/>
        <v>09574</v>
      </c>
    </row>
    <row r="10465" spans="1:9">
      <c r="A10465" s="66"/>
      <c r="C10465" s="66">
        <v>9574</v>
      </c>
      <c r="D10465" s="2" t="s">
        <v>61</v>
      </c>
      <c r="E10465" s="20" t="s">
        <v>1151</v>
      </c>
      <c r="F10465" s="69" t="s">
        <v>62</v>
      </c>
      <c r="G10465" s="3">
        <v>4</v>
      </c>
      <c r="H10465" s="3">
        <v>1552</v>
      </c>
      <c r="I10465" s="10" t="str">
        <f t="shared" si="163"/>
        <v>09574</v>
      </c>
    </row>
    <row r="10466" spans="1:9">
      <c r="A10466" s="66"/>
      <c r="C10466" s="66">
        <v>9574</v>
      </c>
      <c r="D10466" s="2" t="s">
        <v>63</v>
      </c>
      <c r="E10466" s="20" t="s">
        <v>1151</v>
      </c>
      <c r="F10466" s="69" t="s">
        <v>64</v>
      </c>
      <c r="G10466" s="3"/>
      <c r="H10466" s="3"/>
      <c r="I10466" s="10" t="str">
        <f t="shared" si="163"/>
        <v>09574</v>
      </c>
    </row>
    <row r="10467" spans="1:9">
      <c r="A10467" s="66"/>
      <c r="C10467" s="66">
        <v>9574</v>
      </c>
      <c r="D10467" s="2" t="s">
        <v>65</v>
      </c>
      <c r="E10467" s="19" t="s">
        <v>1150</v>
      </c>
      <c r="F10467" s="69" t="s">
        <v>66</v>
      </c>
      <c r="G10467" s="3">
        <v>2</v>
      </c>
      <c r="H10467" s="3"/>
      <c r="I10467" s="10" t="str">
        <f t="shared" si="163"/>
        <v>09574</v>
      </c>
    </row>
    <row r="10468" spans="1:9">
      <c r="A10468" s="66"/>
      <c r="C10468" s="66">
        <v>9574</v>
      </c>
      <c r="D10468" s="2" t="s">
        <v>67</v>
      </c>
      <c r="E10468" s="22" t="s">
        <v>1153</v>
      </c>
      <c r="F10468" s="69" t="s">
        <v>68</v>
      </c>
      <c r="G10468" s="3">
        <v>6</v>
      </c>
      <c r="H10468" s="3">
        <v>304</v>
      </c>
      <c r="I10468" s="10" t="str">
        <f t="shared" si="163"/>
        <v>09574</v>
      </c>
    </row>
    <row r="10469" spans="1:9">
      <c r="A10469" s="66"/>
      <c r="C10469" s="66">
        <v>9574</v>
      </c>
      <c r="D10469" s="2" t="s">
        <v>69</v>
      </c>
      <c r="E10469" s="21" t="s">
        <v>1152</v>
      </c>
      <c r="F10469" s="69" t="s">
        <v>70</v>
      </c>
      <c r="G10469" s="3">
        <v>2</v>
      </c>
      <c r="H10469" s="3"/>
      <c r="I10469" s="10" t="str">
        <f t="shared" si="163"/>
        <v>09574</v>
      </c>
    </row>
    <row r="10470" spans="1:9">
      <c r="A10470" s="66"/>
      <c r="C10470" s="66">
        <v>9574</v>
      </c>
      <c r="E10470" s="71"/>
      <c r="F10470" s="69" t="s">
        <v>71</v>
      </c>
      <c r="G10470" s="3">
        <v>122</v>
      </c>
      <c r="H10470" s="3">
        <v>17506</v>
      </c>
      <c r="I10470" s="10" t="str">
        <f t="shared" si="163"/>
        <v>09574</v>
      </c>
    </row>
    <row r="10471" spans="1:9">
      <c r="A10471" s="65" t="s">
        <v>723</v>
      </c>
      <c r="B10471" s="2" t="s">
        <v>724</v>
      </c>
      <c r="C10471" s="65">
        <v>9575</v>
      </c>
      <c r="D10471" s="2" t="s">
        <v>9</v>
      </c>
      <c r="E10471" s="14" t="s">
        <v>1144</v>
      </c>
      <c r="F10471" s="69" t="s">
        <v>10</v>
      </c>
      <c r="G10471" s="3">
        <v>2</v>
      </c>
      <c r="H10471" s="3"/>
      <c r="I10471" s="10" t="str">
        <f t="shared" si="163"/>
        <v>09575</v>
      </c>
    </row>
    <row r="10472" spans="1:9">
      <c r="A10472" s="66"/>
      <c r="C10472" s="66">
        <v>9575</v>
      </c>
      <c r="D10472" s="2" t="s">
        <v>11</v>
      </c>
      <c r="E10472" s="14" t="s">
        <v>1144</v>
      </c>
      <c r="F10472" s="69" t="s">
        <v>12</v>
      </c>
      <c r="G10472" s="3"/>
      <c r="H10472" s="3"/>
      <c r="I10472" s="10" t="str">
        <f t="shared" si="163"/>
        <v>09575</v>
      </c>
    </row>
    <row r="10473" spans="1:9">
      <c r="A10473" s="66"/>
      <c r="C10473" s="66">
        <v>9575</v>
      </c>
      <c r="D10473" s="2" t="s">
        <v>13</v>
      </c>
      <c r="E10473" s="14" t="s">
        <v>1144</v>
      </c>
      <c r="F10473" s="69" t="s">
        <v>14</v>
      </c>
      <c r="G10473" s="3"/>
      <c r="H10473" s="3"/>
      <c r="I10473" s="10" t="str">
        <f t="shared" si="163"/>
        <v>09575</v>
      </c>
    </row>
    <row r="10474" spans="1:9">
      <c r="A10474" s="66"/>
      <c r="C10474" s="66">
        <v>9575</v>
      </c>
      <c r="D10474" s="2" t="s">
        <v>15</v>
      </c>
      <c r="E10474" s="15" t="s">
        <v>1145</v>
      </c>
      <c r="F10474" s="69" t="s">
        <v>16</v>
      </c>
      <c r="G10474" s="3"/>
      <c r="H10474" s="3"/>
      <c r="I10474" s="10" t="str">
        <f t="shared" si="163"/>
        <v>09575</v>
      </c>
    </row>
    <row r="10475" spans="1:9">
      <c r="A10475" s="66"/>
      <c r="C10475" s="66">
        <v>9575</v>
      </c>
      <c r="D10475" s="2" t="s">
        <v>17</v>
      </c>
      <c r="E10475" s="14" t="s">
        <v>1144</v>
      </c>
      <c r="F10475" s="69" t="s">
        <v>18</v>
      </c>
      <c r="G10475" s="3">
        <v>2</v>
      </c>
      <c r="H10475" s="3"/>
      <c r="I10475" s="10" t="str">
        <f t="shared" si="163"/>
        <v>09575</v>
      </c>
    </row>
    <row r="10476" spans="1:9">
      <c r="A10476" s="66"/>
      <c r="C10476" s="66">
        <v>9575</v>
      </c>
      <c r="D10476" s="2" t="s">
        <v>19</v>
      </c>
      <c r="E10476" s="14" t="s">
        <v>1144</v>
      </c>
      <c r="F10476" s="69" t="s">
        <v>20</v>
      </c>
      <c r="G10476" s="3"/>
      <c r="H10476" s="3"/>
      <c r="I10476" s="10" t="str">
        <f t="shared" si="163"/>
        <v>09575</v>
      </c>
    </row>
    <row r="10477" spans="1:9">
      <c r="A10477" s="66"/>
      <c r="C10477" s="66">
        <v>9575</v>
      </c>
      <c r="D10477" s="2" t="s">
        <v>21</v>
      </c>
      <c r="E10477" s="4"/>
      <c r="F10477" s="69" t="s">
        <v>22</v>
      </c>
      <c r="G10477" s="3">
        <v>77</v>
      </c>
      <c r="H10477" s="3"/>
      <c r="I10477" s="10" t="str">
        <f t="shared" si="163"/>
        <v>09575</v>
      </c>
    </row>
    <row r="10478" spans="1:9">
      <c r="A10478" s="66"/>
      <c r="C10478" s="66">
        <v>9575</v>
      </c>
      <c r="D10478" s="2" t="s">
        <v>23</v>
      </c>
      <c r="E10478" s="17" t="s">
        <v>1147</v>
      </c>
      <c r="F10478" s="69" t="s">
        <v>24</v>
      </c>
      <c r="G10478" s="3">
        <v>8</v>
      </c>
      <c r="H10478" s="3">
        <v>1386</v>
      </c>
      <c r="I10478" s="10" t="str">
        <f t="shared" si="163"/>
        <v>09575</v>
      </c>
    </row>
    <row r="10479" spans="1:9">
      <c r="A10479" s="66"/>
      <c r="C10479" s="66">
        <v>9575</v>
      </c>
      <c r="D10479" s="2" t="s">
        <v>25</v>
      </c>
      <c r="E10479" s="17" t="s">
        <v>1147</v>
      </c>
      <c r="F10479" s="69" t="s">
        <v>26</v>
      </c>
      <c r="G10479" s="3">
        <v>4</v>
      </c>
      <c r="H10479" s="3"/>
      <c r="I10479" s="10" t="str">
        <f t="shared" si="163"/>
        <v>09575</v>
      </c>
    </row>
    <row r="10480" spans="1:9">
      <c r="A10480" s="66"/>
      <c r="C10480" s="66">
        <v>9575</v>
      </c>
      <c r="D10480" s="2" t="s">
        <v>27</v>
      </c>
      <c r="E10480" s="17" t="s">
        <v>1147</v>
      </c>
      <c r="F10480" s="69" t="s">
        <v>28</v>
      </c>
      <c r="G10480" s="3"/>
      <c r="H10480" s="3"/>
      <c r="I10480" s="10" t="str">
        <f t="shared" si="163"/>
        <v>09575</v>
      </c>
    </row>
    <row r="10481" spans="1:9">
      <c r="A10481" s="66"/>
      <c r="C10481" s="66">
        <v>9575</v>
      </c>
      <c r="D10481" s="2" t="s">
        <v>29</v>
      </c>
      <c r="E10481" s="18" t="s">
        <v>1148</v>
      </c>
      <c r="F10481" s="69" t="s">
        <v>30</v>
      </c>
      <c r="G10481" s="3">
        <v>1</v>
      </c>
      <c r="H10481" s="3"/>
      <c r="I10481" s="10" t="str">
        <f t="shared" si="163"/>
        <v>09575</v>
      </c>
    </row>
    <row r="10482" spans="1:9">
      <c r="A10482" s="66"/>
      <c r="C10482" s="66">
        <v>9575</v>
      </c>
      <c r="D10482" s="2" t="s">
        <v>31</v>
      </c>
      <c r="E10482" s="18" t="s">
        <v>1148</v>
      </c>
      <c r="F10482" s="69" t="s">
        <v>32</v>
      </c>
      <c r="G10482" s="3">
        <v>1</v>
      </c>
      <c r="H10482" s="3"/>
      <c r="I10482" s="10" t="str">
        <f t="shared" si="163"/>
        <v>09575</v>
      </c>
    </row>
    <row r="10483" spans="1:9">
      <c r="A10483" s="66"/>
      <c r="C10483" s="66">
        <v>9575</v>
      </c>
      <c r="D10483" s="2" t="s">
        <v>33</v>
      </c>
      <c r="E10483" s="18" t="s">
        <v>1148</v>
      </c>
      <c r="F10483" s="69" t="s">
        <v>34</v>
      </c>
      <c r="G10483" s="3">
        <v>1</v>
      </c>
      <c r="H10483" s="3"/>
      <c r="I10483" s="10" t="str">
        <f t="shared" si="163"/>
        <v>09575</v>
      </c>
    </row>
    <row r="10484" spans="1:9">
      <c r="A10484" s="66"/>
      <c r="C10484" s="66">
        <v>9575</v>
      </c>
      <c r="D10484" s="2" t="s">
        <v>35</v>
      </c>
      <c r="E10484" s="19" t="s">
        <v>1150</v>
      </c>
      <c r="F10484" s="69" t="s">
        <v>36</v>
      </c>
      <c r="G10484" s="3">
        <v>4</v>
      </c>
      <c r="H10484" s="3">
        <v>358</v>
      </c>
      <c r="I10484" s="10" t="str">
        <f t="shared" si="163"/>
        <v>09575</v>
      </c>
    </row>
    <row r="10485" spans="1:9">
      <c r="A10485" s="66"/>
      <c r="C10485" s="66">
        <v>9575</v>
      </c>
      <c r="D10485" s="2" t="s">
        <v>37</v>
      </c>
      <c r="E10485" s="23" t="s">
        <v>1149</v>
      </c>
      <c r="F10485" s="69" t="s">
        <v>38</v>
      </c>
      <c r="G10485" s="3">
        <v>3</v>
      </c>
      <c r="H10485" s="3">
        <v>220</v>
      </c>
      <c r="I10485" s="10" t="str">
        <f t="shared" si="163"/>
        <v>09575</v>
      </c>
    </row>
    <row r="10486" spans="1:9">
      <c r="A10486" s="66"/>
      <c r="C10486" s="66">
        <v>9575</v>
      </c>
      <c r="D10486" s="2" t="s">
        <v>39</v>
      </c>
      <c r="E10486" s="23" t="s">
        <v>1149</v>
      </c>
      <c r="F10486" s="69" t="s">
        <v>40</v>
      </c>
      <c r="G10486" s="3">
        <v>1</v>
      </c>
      <c r="H10486" s="3"/>
      <c r="I10486" s="10" t="str">
        <f t="shared" si="163"/>
        <v>09575</v>
      </c>
    </row>
    <row r="10487" spans="1:9">
      <c r="A10487" s="66"/>
      <c r="C10487" s="66">
        <v>9575</v>
      </c>
      <c r="D10487" s="2" t="s">
        <v>41</v>
      </c>
      <c r="E10487" s="16" t="s">
        <v>1146</v>
      </c>
      <c r="F10487" s="69" t="s">
        <v>42</v>
      </c>
      <c r="G10487" s="3"/>
      <c r="H10487" s="3"/>
      <c r="I10487" s="10" t="str">
        <f t="shared" si="163"/>
        <v>09575</v>
      </c>
    </row>
    <row r="10488" spans="1:9">
      <c r="A10488" s="66"/>
      <c r="C10488" s="66">
        <v>9575</v>
      </c>
      <c r="D10488" s="2" t="s">
        <v>43</v>
      </c>
      <c r="E10488" s="16" t="s">
        <v>1146</v>
      </c>
      <c r="F10488" s="69" t="s">
        <v>44</v>
      </c>
      <c r="G10488" s="3">
        <v>4</v>
      </c>
      <c r="H10488" s="3">
        <v>255</v>
      </c>
      <c r="I10488" s="10" t="str">
        <f t="shared" si="163"/>
        <v>09575</v>
      </c>
    </row>
    <row r="10489" spans="1:9">
      <c r="A10489" s="66"/>
      <c r="C10489" s="66">
        <v>9575</v>
      </c>
      <c r="D10489" s="2" t="s">
        <v>45</v>
      </c>
      <c r="E10489" s="16" t="s">
        <v>1146</v>
      </c>
      <c r="F10489" s="69" t="s">
        <v>46</v>
      </c>
      <c r="G10489" s="3"/>
      <c r="H10489" s="3"/>
      <c r="I10489" s="10" t="str">
        <f t="shared" si="163"/>
        <v>09575</v>
      </c>
    </row>
    <row r="10490" spans="1:9">
      <c r="A10490" s="66"/>
      <c r="C10490" s="66">
        <v>9575</v>
      </c>
      <c r="D10490" s="2" t="s">
        <v>47</v>
      </c>
      <c r="E10490" s="16" t="s">
        <v>1146</v>
      </c>
      <c r="F10490" s="69" t="s">
        <v>48</v>
      </c>
      <c r="G10490" s="3">
        <v>7</v>
      </c>
      <c r="H10490" s="3">
        <v>808</v>
      </c>
      <c r="I10490" s="10" t="str">
        <f t="shared" si="163"/>
        <v>09575</v>
      </c>
    </row>
    <row r="10491" spans="1:9">
      <c r="A10491" s="66"/>
      <c r="C10491" s="66">
        <v>9575</v>
      </c>
      <c r="D10491" s="2" t="s">
        <v>49</v>
      </c>
      <c r="E10491" s="14" t="s">
        <v>1144</v>
      </c>
      <c r="F10491" s="69" t="s">
        <v>50</v>
      </c>
      <c r="G10491" s="3">
        <v>10</v>
      </c>
      <c r="H10491" s="3">
        <v>1773</v>
      </c>
      <c r="I10491" s="10" t="str">
        <f t="shared" si="163"/>
        <v>09575</v>
      </c>
    </row>
    <row r="10492" spans="1:9">
      <c r="A10492" s="66"/>
      <c r="C10492" s="66">
        <v>9575</v>
      </c>
      <c r="D10492" s="2" t="s">
        <v>51</v>
      </c>
      <c r="E10492" s="15" t="s">
        <v>1145</v>
      </c>
      <c r="F10492" s="69" t="s">
        <v>52</v>
      </c>
      <c r="G10492" s="3">
        <v>1</v>
      </c>
      <c r="H10492" s="3"/>
      <c r="I10492" s="10" t="str">
        <f t="shared" si="163"/>
        <v>09575</v>
      </c>
    </row>
    <row r="10493" spans="1:9">
      <c r="A10493" s="66"/>
      <c r="C10493" s="66">
        <v>9575</v>
      </c>
      <c r="D10493" s="2" t="s">
        <v>53</v>
      </c>
      <c r="E10493" s="15" t="s">
        <v>1145</v>
      </c>
      <c r="F10493" s="69" t="s">
        <v>54</v>
      </c>
      <c r="G10493" s="3">
        <v>12</v>
      </c>
      <c r="H10493" s="3">
        <v>724</v>
      </c>
      <c r="I10493" s="10" t="str">
        <f t="shared" si="163"/>
        <v>09575</v>
      </c>
    </row>
    <row r="10494" spans="1:9">
      <c r="A10494" s="66"/>
      <c r="C10494" s="66">
        <v>9575</v>
      </c>
      <c r="D10494" s="2" t="s">
        <v>55</v>
      </c>
      <c r="E10494" s="21" t="s">
        <v>1152</v>
      </c>
      <c r="F10494" s="69" t="s">
        <v>56</v>
      </c>
      <c r="G10494" s="3">
        <v>1</v>
      </c>
      <c r="H10494" s="3"/>
      <c r="I10494" s="10" t="str">
        <f t="shared" si="163"/>
        <v>09575</v>
      </c>
    </row>
    <row r="10495" spans="1:9">
      <c r="A10495" s="66"/>
      <c r="C10495" s="66">
        <v>9575</v>
      </c>
      <c r="D10495" s="2" t="s">
        <v>57</v>
      </c>
      <c r="E10495" s="21" t="s">
        <v>1152</v>
      </c>
      <c r="F10495" s="69" t="s">
        <v>58</v>
      </c>
      <c r="G10495" s="3">
        <v>1</v>
      </c>
      <c r="H10495" s="3"/>
      <c r="I10495" s="10" t="str">
        <f t="shared" si="163"/>
        <v>09575</v>
      </c>
    </row>
    <row r="10496" spans="1:9">
      <c r="A10496" s="66"/>
      <c r="C10496" s="66">
        <v>9575</v>
      </c>
      <c r="D10496" s="2" t="s">
        <v>59</v>
      </c>
      <c r="E10496" s="21" t="s">
        <v>1152</v>
      </c>
      <c r="F10496" s="69" t="s">
        <v>60</v>
      </c>
      <c r="G10496" s="3">
        <v>6</v>
      </c>
      <c r="H10496" s="3">
        <v>441</v>
      </c>
      <c r="I10496" s="10" t="str">
        <f t="shared" si="163"/>
        <v>09575</v>
      </c>
    </row>
    <row r="10497" spans="1:9">
      <c r="A10497" s="66"/>
      <c r="C10497" s="66">
        <v>9575</v>
      </c>
      <c r="D10497" s="2" t="s">
        <v>61</v>
      </c>
      <c r="E10497" s="20" t="s">
        <v>1151</v>
      </c>
      <c r="F10497" s="69" t="s">
        <v>62</v>
      </c>
      <c r="G10497" s="3">
        <v>3</v>
      </c>
      <c r="H10497" s="3"/>
      <c r="I10497" s="10" t="str">
        <f t="shared" si="163"/>
        <v>09575</v>
      </c>
    </row>
    <row r="10498" spans="1:9">
      <c r="A10498" s="66"/>
      <c r="C10498" s="66">
        <v>9575</v>
      </c>
      <c r="D10498" s="2" t="s">
        <v>63</v>
      </c>
      <c r="E10498" s="20" t="s">
        <v>1151</v>
      </c>
      <c r="F10498" s="69" t="s">
        <v>64</v>
      </c>
      <c r="G10498" s="3">
        <v>1</v>
      </c>
      <c r="H10498" s="3"/>
      <c r="I10498" s="10" t="str">
        <f t="shared" si="163"/>
        <v>09575</v>
      </c>
    </row>
    <row r="10499" spans="1:9">
      <c r="A10499" s="66"/>
      <c r="C10499" s="66">
        <v>9575</v>
      </c>
      <c r="D10499" s="2" t="s">
        <v>65</v>
      </c>
      <c r="E10499" s="19" t="s">
        <v>1150</v>
      </c>
      <c r="F10499" s="69" t="s">
        <v>66</v>
      </c>
      <c r="G10499" s="3">
        <v>3</v>
      </c>
      <c r="H10499" s="3">
        <v>247</v>
      </c>
      <c r="I10499" s="10" t="str">
        <f t="shared" si="163"/>
        <v>09575</v>
      </c>
    </row>
    <row r="10500" spans="1:9">
      <c r="A10500" s="66"/>
      <c r="C10500" s="66">
        <v>9575</v>
      </c>
      <c r="D10500" s="2" t="s">
        <v>67</v>
      </c>
      <c r="E10500" s="22" t="s">
        <v>1153</v>
      </c>
      <c r="F10500" s="69" t="s">
        <v>68</v>
      </c>
      <c r="G10500" s="3">
        <v>4</v>
      </c>
      <c r="H10500" s="3">
        <v>254</v>
      </c>
      <c r="I10500" s="10" t="str">
        <f t="shared" si="163"/>
        <v>09575</v>
      </c>
    </row>
    <row r="10501" spans="1:9">
      <c r="A10501" s="66"/>
      <c r="C10501" s="66">
        <v>9575</v>
      </c>
      <c r="D10501" s="2" t="s">
        <v>69</v>
      </c>
      <c r="E10501" s="21" t="s">
        <v>1152</v>
      </c>
      <c r="F10501" s="69" t="s">
        <v>70</v>
      </c>
      <c r="G10501" s="3">
        <v>1</v>
      </c>
      <c r="H10501" s="3"/>
      <c r="I10501" s="10" t="str">
        <f t="shared" si="163"/>
        <v>09575</v>
      </c>
    </row>
    <row r="10502" spans="1:9">
      <c r="A10502" s="66"/>
      <c r="C10502" s="66">
        <v>9575</v>
      </c>
      <c r="E10502" s="71"/>
      <c r="F10502" s="69" t="s">
        <v>71</v>
      </c>
      <c r="G10502" s="3">
        <v>79</v>
      </c>
      <c r="H10502" s="3">
        <v>9290</v>
      </c>
      <c r="I10502" s="10" t="str">
        <f t="shared" si="163"/>
        <v>09575</v>
      </c>
    </row>
    <row r="10503" spans="1:9">
      <c r="A10503" s="65" t="s">
        <v>725</v>
      </c>
      <c r="B10503" s="2" t="s">
        <v>726</v>
      </c>
      <c r="C10503" s="65">
        <v>9576</v>
      </c>
      <c r="D10503" s="2" t="s">
        <v>9</v>
      </c>
      <c r="E10503" s="14" t="s">
        <v>1144</v>
      </c>
      <c r="F10503" s="69" t="s">
        <v>10</v>
      </c>
      <c r="G10503" s="3">
        <v>2</v>
      </c>
      <c r="H10503" s="3"/>
      <c r="I10503" s="10" t="str">
        <f t="shared" si="163"/>
        <v>09576</v>
      </c>
    </row>
    <row r="10504" spans="1:9">
      <c r="A10504" s="66"/>
      <c r="C10504" s="66">
        <v>9576</v>
      </c>
      <c r="D10504" s="2" t="s">
        <v>11</v>
      </c>
      <c r="E10504" s="14" t="s">
        <v>1144</v>
      </c>
      <c r="F10504" s="69" t="s">
        <v>12</v>
      </c>
      <c r="G10504" s="3"/>
      <c r="H10504" s="3"/>
      <c r="I10504" s="10" t="str">
        <f t="shared" si="163"/>
        <v>09576</v>
      </c>
    </row>
    <row r="10505" spans="1:9">
      <c r="A10505" s="66"/>
      <c r="C10505" s="66">
        <v>9576</v>
      </c>
      <c r="D10505" s="2" t="s">
        <v>13</v>
      </c>
      <c r="E10505" s="14" t="s">
        <v>1144</v>
      </c>
      <c r="F10505" s="69" t="s">
        <v>14</v>
      </c>
      <c r="G10505" s="3"/>
      <c r="H10505" s="3"/>
      <c r="I10505" s="10" t="str">
        <f t="shared" ref="I10505:I10568" si="164">IF(A10505="",I10504,A10505)</f>
        <v>09576</v>
      </c>
    </row>
    <row r="10506" spans="1:9">
      <c r="A10506" s="66"/>
      <c r="C10506" s="66">
        <v>9576</v>
      </c>
      <c r="D10506" s="2" t="s">
        <v>15</v>
      </c>
      <c r="E10506" s="15" t="s">
        <v>1145</v>
      </c>
      <c r="F10506" s="69" t="s">
        <v>16</v>
      </c>
      <c r="G10506" s="3"/>
      <c r="H10506" s="3"/>
      <c r="I10506" s="10" t="str">
        <f t="shared" si="164"/>
        <v>09576</v>
      </c>
    </row>
    <row r="10507" spans="1:9">
      <c r="A10507" s="66"/>
      <c r="C10507" s="66">
        <v>9576</v>
      </c>
      <c r="D10507" s="2" t="s">
        <v>17</v>
      </c>
      <c r="E10507" s="14" t="s">
        <v>1144</v>
      </c>
      <c r="F10507" s="69" t="s">
        <v>18</v>
      </c>
      <c r="G10507" s="3">
        <v>2</v>
      </c>
      <c r="H10507" s="3"/>
      <c r="I10507" s="10" t="str">
        <f t="shared" si="164"/>
        <v>09576</v>
      </c>
    </row>
    <row r="10508" spans="1:9">
      <c r="A10508" s="66"/>
      <c r="C10508" s="66">
        <v>9576</v>
      </c>
      <c r="D10508" s="2" t="s">
        <v>19</v>
      </c>
      <c r="E10508" s="14" t="s">
        <v>1144</v>
      </c>
      <c r="F10508" s="69" t="s">
        <v>20</v>
      </c>
      <c r="G10508" s="3"/>
      <c r="H10508" s="3"/>
      <c r="I10508" s="10" t="str">
        <f t="shared" si="164"/>
        <v>09576</v>
      </c>
    </row>
    <row r="10509" spans="1:9">
      <c r="A10509" s="66"/>
      <c r="C10509" s="66">
        <v>9576</v>
      </c>
      <c r="D10509" s="2" t="s">
        <v>21</v>
      </c>
      <c r="E10509" s="4"/>
      <c r="F10509" s="69" t="s">
        <v>22</v>
      </c>
      <c r="G10509" s="3">
        <v>108</v>
      </c>
      <c r="H10509" s="3"/>
      <c r="I10509" s="10" t="str">
        <f t="shared" si="164"/>
        <v>09576</v>
      </c>
    </row>
    <row r="10510" spans="1:9">
      <c r="A10510" s="66"/>
      <c r="C10510" s="66">
        <v>9576</v>
      </c>
      <c r="D10510" s="2" t="s">
        <v>23</v>
      </c>
      <c r="E10510" s="17" t="s">
        <v>1147</v>
      </c>
      <c r="F10510" s="69" t="s">
        <v>24</v>
      </c>
      <c r="G10510" s="3">
        <v>6</v>
      </c>
      <c r="H10510" s="3">
        <v>1529</v>
      </c>
      <c r="I10510" s="10" t="str">
        <f t="shared" si="164"/>
        <v>09576</v>
      </c>
    </row>
    <row r="10511" spans="1:9">
      <c r="A10511" s="66"/>
      <c r="C10511" s="66">
        <v>9576</v>
      </c>
      <c r="D10511" s="2" t="s">
        <v>25</v>
      </c>
      <c r="E10511" s="17" t="s">
        <v>1147</v>
      </c>
      <c r="F10511" s="69" t="s">
        <v>26</v>
      </c>
      <c r="G10511" s="3">
        <v>2</v>
      </c>
      <c r="H10511" s="3"/>
      <c r="I10511" s="10" t="str">
        <f t="shared" si="164"/>
        <v>09576</v>
      </c>
    </row>
    <row r="10512" spans="1:9">
      <c r="A10512" s="66"/>
      <c r="C10512" s="66">
        <v>9576</v>
      </c>
      <c r="D10512" s="2" t="s">
        <v>27</v>
      </c>
      <c r="E10512" s="17" t="s">
        <v>1147</v>
      </c>
      <c r="F10512" s="69" t="s">
        <v>28</v>
      </c>
      <c r="G10512" s="3"/>
      <c r="H10512" s="3"/>
      <c r="I10512" s="10" t="str">
        <f t="shared" si="164"/>
        <v>09576</v>
      </c>
    </row>
    <row r="10513" spans="1:9">
      <c r="A10513" s="66"/>
      <c r="C10513" s="66">
        <v>9576</v>
      </c>
      <c r="D10513" s="2" t="s">
        <v>29</v>
      </c>
      <c r="E10513" s="18" t="s">
        <v>1148</v>
      </c>
      <c r="F10513" s="69" t="s">
        <v>30</v>
      </c>
      <c r="G10513" s="3">
        <v>3</v>
      </c>
      <c r="H10513" s="3"/>
      <c r="I10513" s="10" t="str">
        <f t="shared" si="164"/>
        <v>09576</v>
      </c>
    </row>
    <row r="10514" spans="1:9">
      <c r="A10514" s="66"/>
      <c r="C10514" s="66">
        <v>9576</v>
      </c>
      <c r="D10514" s="2" t="s">
        <v>31</v>
      </c>
      <c r="E10514" s="18" t="s">
        <v>1148</v>
      </c>
      <c r="F10514" s="69" t="s">
        <v>32</v>
      </c>
      <c r="G10514" s="3"/>
      <c r="H10514" s="3"/>
      <c r="I10514" s="10" t="str">
        <f t="shared" si="164"/>
        <v>09576</v>
      </c>
    </row>
    <row r="10515" spans="1:9">
      <c r="A10515" s="66"/>
      <c r="C10515" s="66">
        <v>9576</v>
      </c>
      <c r="D10515" s="2" t="s">
        <v>33</v>
      </c>
      <c r="E10515" s="18" t="s">
        <v>1148</v>
      </c>
      <c r="F10515" s="69" t="s">
        <v>34</v>
      </c>
      <c r="G10515" s="3"/>
      <c r="H10515" s="3"/>
      <c r="I10515" s="10" t="str">
        <f t="shared" si="164"/>
        <v>09576</v>
      </c>
    </row>
    <row r="10516" spans="1:9">
      <c r="A10516" s="66"/>
      <c r="C10516" s="66">
        <v>9576</v>
      </c>
      <c r="D10516" s="2" t="s">
        <v>35</v>
      </c>
      <c r="E10516" s="19" t="s">
        <v>1150</v>
      </c>
      <c r="F10516" s="69" t="s">
        <v>36</v>
      </c>
      <c r="G10516" s="3">
        <v>3</v>
      </c>
      <c r="H10516" s="3"/>
      <c r="I10516" s="10" t="str">
        <f t="shared" si="164"/>
        <v>09576</v>
      </c>
    </row>
    <row r="10517" spans="1:9">
      <c r="A10517" s="66"/>
      <c r="C10517" s="66">
        <v>9576</v>
      </c>
      <c r="D10517" s="2" t="s">
        <v>37</v>
      </c>
      <c r="E10517" s="23" t="s">
        <v>1149</v>
      </c>
      <c r="F10517" s="69" t="s">
        <v>38</v>
      </c>
      <c r="G10517" s="3">
        <v>3</v>
      </c>
      <c r="H10517" s="3">
        <v>427</v>
      </c>
      <c r="I10517" s="10" t="str">
        <f t="shared" si="164"/>
        <v>09576</v>
      </c>
    </row>
    <row r="10518" spans="1:9">
      <c r="A10518" s="66"/>
      <c r="C10518" s="66">
        <v>9576</v>
      </c>
      <c r="D10518" s="2" t="s">
        <v>39</v>
      </c>
      <c r="E10518" s="23" t="s">
        <v>1149</v>
      </c>
      <c r="F10518" s="69" t="s">
        <v>40</v>
      </c>
      <c r="G10518" s="3">
        <v>1</v>
      </c>
      <c r="H10518" s="3"/>
      <c r="I10518" s="10" t="str">
        <f t="shared" si="164"/>
        <v>09576</v>
      </c>
    </row>
    <row r="10519" spans="1:9">
      <c r="A10519" s="66"/>
      <c r="C10519" s="66">
        <v>9576</v>
      </c>
      <c r="D10519" s="2" t="s">
        <v>41</v>
      </c>
      <c r="E10519" s="16" t="s">
        <v>1146</v>
      </c>
      <c r="F10519" s="69" t="s">
        <v>42</v>
      </c>
      <c r="G10519" s="3"/>
      <c r="H10519" s="3"/>
      <c r="I10519" s="10" t="str">
        <f t="shared" si="164"/>
        <v>09576</v>
      </c>
    </row>
    <row r="10520" spans="1:9">
      <c r="A10520" s="66"/>
      <c r="C10520" s="66">
        <v>9576</v>
      </c>
      <c r="D10520" s="2" t="s">
        <v>43</v>
      </c>
      <c r="E10520" s="16" t="s">
        <v>1146</v>
      </c>
      <c r="F10520" s="69" t="s">
        <v>44</v>
      </c>
      <c r="G10520" s="3">
        <v>3</v>
      </c>
      <c r="H10520" s="3">
        <v>498</v>
      </c>
      <c r="I10520" s="10" t="str">
        <f t="shared" si="164"/>
        <v>09576</v>
      </c>
    </row>
    <row r="10521" spans="1:9">
      <c r="A10521" s="66"/>
      <c r="C10521" s="66">
        <v>9576</v>
      </c>
      <c r="D10521" s="2" t="s">
        <v>45</v>
      </c>
      <c r="E10521" s="16" t="s">
        <v>1146</v>
      </c>
      <c r="F10521" s="69" t="s">
        <v>46</v>
      </c>
      <c r="G10521" s="3"/>
      <c r="H10521" s="3"/>
      <c r="I10521" s="10" t="str">
        <f t="shared" si="164"/>
        <v>09576</v>
      </c>
    </row>
    <row r="10522" spans="1:9">
      <c r="A10522" s="66"/>
      <c r="C10522" s="66">
        <v>9576</v>
      </c>
      <c r="D10522" s="2" t="s">
        <v>47</v>
      </c>
      <c r="E10522" s="16" t="s">
        <v>1146</v>
      </c>
      <c r="F10522" s="69" t="s">
        <v>48</v>
      </c>
      <c r="G10522" s="3">
        <v>10</v>
      </c>
      <c r="H10522" s="3">
        <v>766</v>
      </c>
      <c r="I10522" s="10" t="str">
        <f t="shared" si="164"/>
        <v>09576</v>
      </c>
    </row>
    <row r="10523" spans="1:9">
      <c r="A10523" s="66"/>
      <c r="C10523" s="66">
        <v>9576</v>
      </c>
      <c r="D10523" s="2" t="s">
        <v>49</v>
      </c>
      <c r="E10523" s="14" t="s">
        <v>1144</v>
      </c>
      <c r="F10523" s="69" t="s">
        <v>50</v>
      </c>
      <c r="G10523" s="3">
        <v>7</v>
      </c>
      <c r="H10523" s="3">
        <v>196</v>
      </c>
      <c r="I10523" s="10" t="str">
        <f t="shared" si="164"/>
        <v>09576</v>
      </c>
    </row>
    <row r="10524" spans="1:9">
      <c r="A10524" s="66"/>
      <c r="C10524" s="66">
        <v>9576</v>
      </c>
      <c r="D10524" s="2" t="s">
        <v>51</v>
      </c>
      <c r="E10524" s="15" t="s">
        <v>1145</v>
      </c>
      <c r="F10524" s="69" t="s">
        <v>52</v>
      </c>
      <c r="G10524" s="3">
        <v>7</v>
      </c>
      <c r="H10524" s="3">
        <v>533</v>
      </c>
      <c r="I10524" s="10" t="str">
        <f t="shared" si="164"/>
        <v>09576</v>
      </c>
    </row>
    <row r="10525" spans="1:9">
      <c r="A10525" s="66"/>
      <c r="C10525" s="66">
        <v>9576</v>
      </c>
      <c r="D10525" s="2" t="s">
        <v>53</v>
      </c>
      <c r="E10525" s="15" t="s">
        <v>1145</v>
      </c>
      <c r="F10525" s="69" t="s">
        <v>54</v>
      </c>
      <c r="G10525" s="3">
        <v>28</v>
      </c>
      <c r="H10525" s="3">
        <v>2125</v>
      </c>
      <c r="I10525" s="10" t="str">
        <f t="shared" si="164"/>
        <v>09576</v>
      </c>
    </row>
    <row r="10526" spans="1:9">
      <c r="A10526" s="66"/>
      <c r="C10526" s="66">
        <v>9576</v>
      </c>
      <c r="D10526" s="2" t="s">
        <v>55</v>
      </c>
      <c r="E10526" s="21" t="s">
        <v>1152</v>
      </c>
      <c r="F10526" s="69" t="s">
        <v>56</v>
      </c>
      <c r="G10526" s="3">
        <v>5</v>
      </c>
      <c r="H10526" s="3">
        <v>415</v>
      </c>
      <c r="I10526" s="10" t="str">
        <f t="shared" si="164"/>
        <v>09576</v>
      </c>
    </row>
    <row r="10527" spans="1:9">
      <c r="A10527" s="66"/>
      <c r="C10527" s="66">
        <v>9576</v>
      </c>
      <c r="D10527" s="2" t="s">
        <v>57</v>
      </c>
      <c r="E10527" s="21" t="s">
        <v>1152</v>
      </c>
      <c r="F10527" s="69" t="s">
        <v>58</v>
      </c>
      <c r="G10527" s="3">
        <v>12</v>
      </c>
      <c r="H10527" s="3">
        <v>1824</v>
      </c>
      <c r="I10527" s="10" t="str">
        <f t="shared" si="164"/>
        <v>09576</v>
      </c>
    </row>
    <row r="10528" spans="1:9">
      <c r="A10528" s="66"/>
      <c r="C10528" s="66">
        <v>9576</v>
      </c>
      <c r="D10528" s="2" t="s">
        <v>59</v>
      </c>
      <c r="E10528" s="21" t="s">
        <v>1152</v>
      </c>
      <c r="F10528" s="69" t="s">
        <v>60</v>
      </c>
      <c r="G10528" s="3">
        <v>9</v>
      </c>
      <c r="H10528" s="3">
        <v>1068</v>
      </c>
      <c r="I10528" s="10" t="str">
        <f t="shared" si="164"/>
        <v>09576</v>
      </c>
    </row>
    <row r="10529" spans="1:9">
      <c r="A10529" s="66"/>
      <c r="C10529" s="66">
        <v>9576</v>
      </c>
      <c r="D10529" s="2" t="s">
        <v>61</v>
      </c>
      <c r="E10529" s="20" t="s">
        <v>1151</v>
      </c>
      <c r="F10529" s="69" t="s">
        <v>62</v>
      </c>
      <c r="G10529" s="3">
        <v>2</v>
      </c>
      <c r="H10529" s="3"/>
      <c r="I10529" s="10" t="str">
        <f t="shared" si="164"/>
        <v>09576</v>
      </c>
    </row>
    <row r="10530" spans="1:9">
      <c r="A10530" s="66"/>
      <c r="C10530" s="66">
        <v>9576</v>
      </c>
      <c r="D10530" s="2" t="s">
        <v>63</v>
      </c>
      <c r="E10530" s="20" t="s">
        <v>1151</v>
      </c>
      <c r="F10530" s="69" t="s">
        <v>64</v>
      </c>
      <c r="G10530" s="3">
        <v>1</v>
      </c>
      <c r="H10530" s="3"/>
      <c r="I10530" s="10" t="str">
        <f t="shared" si="164"/>
        <v>09576</v>
      </c>
    </row>
    <row r="10531" spans="1:9">
      <c r="A10531" s="66"/>
      <c r="C10531" s="66">
        <v>9576</v>
      </c>
      <c r="D10531" s="2" t="s">
        <v>65</v>
      </c>
      <c r="E10531" s="19" t="s">
        <v>1150</v>
      </c>
      <c r="F10531" s="69" t="s">
        <v>66</v>
      </c>
      <c r="G10531" s="3">
        <v>4</v>
      </c>
      <c r="H10531" s="3">
        <v>1064</v>
      </c>
      <c r="I10531" s="10" t="str">
        <f t="shared" si="164"/>
        <v>09576</v>
      </c>
    </row>
    <row r="10532" spans="1:9">
      <c r="A10532" s="66"/>
      <c r="C10532" s="66">
        <v>9576</v>
      </c>
      <c r="D10532" s="2" t="s">
        <v>67</v>
      </c>
      <c r="E10532" s="22" t="s">
        <v>1153</v>
      </c>
      <c r="F10532" s="69" t="s">
        <v>68</v>
      </c>
      <c r="G10532" s="3"/>
      <c r="H10532" s="3"/>
      <c r="I10532" s="10" t="str">
        <f t="shared" si="164"/>
        <v>09576</v>
      </c>
    </row>
    <row r="10533" spans="1:9">
      <c r="A10533" s="66"/>
      <c r="C10533" s="66">
        <v>9576</v>
      </c>
      <c r="D10533" s="2" t="s">
        <v>69</v>
      </c>
      <c r="E10533" s="21" t="s">
        <v>1152</v>
      </c>
      <c r="F10533" s="69" t="s">
        <v>70</v>
      </c>
      <c r="G10533" s="3">
        <v>2</v>
      </c>
      <c r="H10533" s="3"/>
      <c r="I10533" s="10" t="str">
        <f t="shared" si="164"/>
        <v>09576</v>
      </c>
    </row>
    <row r="10534" spans="1:9">
      <c r="A10534" s="66"/>
      <c r="C10534" s="66">
        <v>9576</v>
      </c>
      <c r="E10534" s="71"/>
      <c r="F10534" s="69" t="s">
        <v>71</v>
      </c>
      <c r="G10534" s="3">
        <v>110</v>
      </c>
      <c r="H10534" s="3">
        <v>11502</v>
      </c>
      <c r="I10534" s="10" t="str">
        <f t="shared" si="164"/>
        <v>09576</v>
      </c>
    </row>
    <row r="10535" spans="1:9">
      <c r="A10535" s="65" t="s">
        <v>727</v>
      </c>
      <c r="B10535" s="2" t="s">
        <v>728</v>
      </c>
      <c r="C10535" s="65">
        <v>9577</v>
      </c>
      <c r="D10535" s="2" t="s">
        <v>9</v>
      </c>
      <c r="E10535" s="14" t="s">
        <v>1144</v>
      </c>
      <c r="F10535" s="69" t="s">
        <v>10</v>
      </c>
      <c r="G10535" s="3">
        <v>6</v>
      </c>
      <c r="H10535" s="3">
        <v>364</v>
      </c>
      <c r="I10535" s="10" t="str">
        <f t="shared" si="164"/>
        <v>09577</v>
      </c>
    </row>
    <row r="10536" spans="1:9">
      <c r="A10536" s="66"/>
      <c r="C10536" s="66">
        <v>9577</v>
      </c>
      <c r="D10536" s="2" t="s">
        <v>11</v>
      </c>
      <c r="E10536" s="14" t="s">
        <v>1144</v>
      </c>
      <c r="F10536" s="69" t="s">
        <v>12</v>
      </c>
      <c r="G10536" s="3"/>
      <c r="H10536" s="3"/>
      <c r="I10536" s="10" t="str">
        <f t="shared" si="164"/>
        <v>09577</v>
      </c>
    </row>
    <row r="10537" spans="1:9">
      <c r="A10537" s="66"/>
      <c r="C10537" s="66">
        <v>9577</v>
      </c>
      <c r="D10537" s="2" t="s">
        <v>13</v>
      </c>
      <c r="E10537" s="14" t="s">
        <v>1144</v>
      </c>
      <c r="F10537" s="69" t="s">
        <v>14</v>
      </c>
      <c r="G10537" s="3"/>
      <c r="H10537" s="3"/>
      <c r="I10537" s="10" t="str">
        <f t="shared" si="164"/>
        <v>09577</v>
      </c>
    </row>
    <row r="10538" spans="1:9">
      <c r="A10538" s="66"/>
      <c r="C10538" s="66">
        <v>9577</v>
      </c>
      <c r="D10538" s="2" t="s">
        <v>15</v>
      </c>
      <c r="E10538" s="15" t="s">
        <v>1145</v>
      </c>
      <c r="F10538" s="69" t="s">
        <v>16</v>
      </c>
      <c r="G10538" s="3"/>
      <c r="H10538" s="3"/>
      <c r="I10538" s="10" t="str">
        <f t="shared" si="164"/>
        <v>09577</v>
      </c>
    </row>
    <row r="10539" spans="1:9">
      <c r="A10539" s="66"/>
      <c r="C10539" s="66">
        <v>9577</v>
      </c>
      <c r="D10539" s="2" t="s">
        <v>17</v>
      </c>
      <c r="E10539" s="14" t="s">
        <v>1144</v>
      </c>
      <c r="F10539" s="69" t="s">
        <v>18</v>
      </c>
      <c r="G10539" s="3">
        <v>6</v>
      </c>
      <c r="H10539" s="3">
        <v>364</v>
      </c>
      <c r="I10539" s="10" t="str">
        <f t="shared" si="164"/>
        <v>09577</v>
      </c>
    </row>
    <row r="10540" spans="1:9">
      <c r="A10540" s="66"/>
      <c r="C10540" s="66">
        <v>9577</v>
      </c>
      <c r="D10540" s="2" t="s">
        <v>19</v>
      </c>
      <c r="E10540" s="14" t="s">
        <v>1144</v>
      </c>
      <c r="F10540" s="69" t="s">
        <v>20</v>
      </c>
      <c r="G10540" s="3"/>
      <c r="H10540" s="3"/>
      <c r="I10540" s="10" t="str">
        <f t="shared" si="164"/>
        <v>09577</v>
      </c>
    </row>
    <row r="10541" spans="1:9">
      <c r="A10541" s="66"/>
      <c r="C10541" s="66">
        <v>9577</v>
      </c>
      <c r="D10541" s="2" t="s">
        <v>21</v>
      </c>
      <c r="E10541" s="4"/>
      <c r="F10541" s="69" t="s">
        <v>22</v>
      </c>
      <c r="G10541" s="3">
        <v>79</v>
      </c>
      <c r="H10541" s="3">
        <v>9622</v>
      </c>
      <c r="I10541" s="10" t="str">
        <f t="shared" si="164"/>
        <v>09577</v>
      </c>
    </row>
    <row r="10542" spans="1:9">
      <c r="A10542" s="66"/>
      <c r="C10542" s="66">
        <v>9577</v>
      </c>
      <c r="D10542" s="2" t="s">
        <v>23</v>
      </c>
      <c r="E10542" s="17" t="s">
        <v>1147</v>
      </c>
      <c r="F10542" s="69" t="s">
        <v>24</v>
      </c>
      <c r="G10542" s="3">
        <v>9</v>
      </c>
      <c r="H10542" s="3">
        <v>602</v>
      </c>
      <c r="I10542" s="10" t="str">
        <f t="shared" si="164"/>
        <v>09577</v>
      </c>
    </row>
    <row r="10543" spans="1:9">
      <c r="A10543" s="66"/>
      <c r="C10543" s="66">
        <v>9577</v>
      </c>
      <c r="D10543" s="2" t="s">
        <v>25</v>
      </c>
      <c r="E10543" s="17" t="s">
        <v>1147</v>
      </c>
      <c r="F10543" s="69" t="s">
        <v>26</v>
      </c>
      <c r="G10543" s="3">
        <v>3</v>
      </c>
      <c r="H10543" s="3">
        <v>163</v>
      </c>
      <c r="I10543" s="10" t="str">
        <f t="shared" si="164"/>
        <v>09577</v>
      </c>
    </row>
    <row r="10544" spans="1:9">
      <c r="A10544" s="66"/>
      <c r="C10544" s="66">
        <v>9577</v>
      </c>
      <c r="D10544" s="2" t="s">
        <v>27</v>
      </c>
      <c r="E10544" s="17" t="s">
        <v>1147</v>
      </c>
      <c r="F10544" s="69" t="s">
        <v>28</v>
      </c>
      <c r="G10544" s="3"/>
      <c r="H10544" s="3"/>
      <c r="I10544" s="10" t="str">
        <f t="shared" si="164"/>
        <v>09577</v>
      </c>
    </row>
    <row r="10545" spans="1:9">
      <c r="A10545" s="66"/>
      <c r="C10545" s="66">
        <v>9577</v>
      </c>
      <c r="D10545" s="2" t="s">
        <v>29</v>
      </c>
      <c r="E10545" s="18" t="s">
        <v>1148</v>
      </c>
      <c r="F10545" s="69" t="s">
        <v>30</v>
      </c>
      <c r="G10545" s="3">
        <v>1</v>
      </c>
      <c r="H10545" s="3"/>
      <c r="I10545" s="10" t="str">
        <f t="shared" si="164"/>
        <v>09577</v>
      </c>
    </row>
    <row r="10546" spans="1:9">
      <c r="A10546" s="66"/>
      <c r="C10546" s="66">
        <v>9577</v>
      </c>
      <c r="D10546" s="2" t="s">
        <v>31</v>
      </c>
      <c r="E10546" s="18" t="s">
        <v>1148</v>
      </c>
      <c r="F10546" s="69" t="s">
        <v>32</v>
      </c>
      <c r="G10546" s="3"/>
      <c r="H10546" s="3"/>
      <c r="I10546" s="10" t="str">
        <f t="shared" si="164"/>
        <v>09577</v>
      </c>
    </row>
    <row r="10547" spans="1:9">
      <c r="A10547" s="66"/>
      <c r="C10547" s="66">
        <v>9577</v>
      </c>
      <c r="D10547" s="2" t="s">
        <v>33</v>
      </c>
      <c r="E10547" s="18" t="s">
        <v>1148</v>
      </c>
      <c r="F10547" s="69" t="s">
        <v>34</v>
      </c>
      <c r="G10547" s="3"/>
      <c r="H10547" s="3"/>
      <c r="I10547" s="10" t="str">
        <f t="shared" si="164"/>
        <v>09577</v>
      </c>
    </row>
    <row r="10548" spans="1:9">
      <c r="A10548" s="66"/>
      <c r="C10548" s="66">
        <v>9577</v>
      </c>
      <c r="D10548" s="2" t="s">
        <v>35</v>
      </c>
      <c r="E10548" s="19" t="s">
        <v>1150</v>
      </c>
      <c r="F10548" s="69" t="s">
        <v>36</v>
      </c>
      <c r="G10548" s="3">
        <v>3</v>
      </c>
      <c r="H10548" s="3">
        <v>138</v>
      </c>
      <c r="I10548" s="10" t="str">
        <f t="shared" si="164"/>
        <v>09577</v>
      </c>
    </row>
    <row r="10549" spans="1:9">
      <c r="A10549" s="66"/>
      <c r="C10549" s="66">
        <v>9577</v>
      </c>
      <c r="D10549" s="2" t="s">
        <v>37</v>
      </c>
      <c r="E10549" s="23" t="s">
        <v>1149</v>
      </c>
      <c r="F10549" s="69" t="s">
        <v>38</v>
      </c>
      <c r="G10549" s="3">
        <v>1</v>
      </c>
      <c r="H10549" s="3"/>
      <c r="I10549" s="10" t="str">
        <f t="shared" si="164"/>
        <v>09577</v>
      </c>
    </row>
    <row r="10550" spans="1:9">
      <c r="A10550" s="66"/>
      <c r="C10550" s="66">
        <v>9577</v>
      </c>
      <c r="D10550" s="2" t="s">
        <v>39</v>
      </c>
      <c r="E10550" s="23" t="s">
        <v>1149</v>
      </c>
      <c r="F10550" s="69" t="s">
        <v>40</v>
      </c>
      <c r="G10550" s="3"/>
      <c r="H10550" s="3"/>
      <c r="I10550" s="10" t="str">
        <f t="shared" si="164"/>
        <v>09577</v>
      </c>
    </row>
    <row r="10551" spans="1:9">
      <c r="A10551" s="66"/>
      <c r="C10551" s="66">
        <v>9577</v>
      </c>
      <c r="D10551" s="2" t="s">
        <v>41</v>
      </c>
      <c r="E10551" s="16" t="s">
        <v>1146</v>
      </c>
      <c r="F10551" s="69" t="s">
        <v>42</v>
      </c>
      <c r="G10551" s="3"/>
      <c r="H10551" s="3"/>
      <c r="I10551" s="10" t="str">
        <f t="shared" si="164"/>
        <v>09577</v>
      </c>
    </row>
    <row r="10552" spans="1:9">
      <c r="A10552" s="66"/>
      <c r="C10552" s="66">
        <v>9577</v>
      </c>
      <c r="D10552" s="2" t="s">
        <v>43</v>
      </c>
      <c r="E10552" s="16" t="s">
        <v>1146</v>
      </c>
      <c r="F10552" s="69" t="s">
        <v>44</v>
      </c>
      <c r="G10552" s="3">
        <v>1</v>
      </c>
      <c r="H10552" s="3"/>
      <c r="I10552" s="10" t="str">
        <f t="shared" si="164"/>
        <v>09577</v>
      </c>
    </row>
    <row r="10553" spans="1:9">
      <c r="A10553" s="66"/>
      <c r="C10553" s="66">
        <v>9577</v>
      </c>
      <c r="D10553" s="2" t="s">
        <v>45</v>
      </c>
      <c r="E10553" s="16" t="s">
        <v>1146</v>
      </c>
      <c r="F10553" s="69" t="s">
        <v>46</v>
      </c>
      <c r="G10553" s="3"/>
      <c r="H10553" s="3"/>
      <c r="I10553" s="10" t="str">
        <f t="shared" si="164"/>
        <v>09577</v>
      </c>
    </row>
    <row r="10554" spans="1:9">
      <c r="A10554" s="66"/>
      <c r="C10554" s="66">
        <v>9577</v>
      </c>
      <c r="D10554" s="2" t="s">
        <v>47</v>
      </c>
      <c r="E10554" s="16" t="s">
        <v>1146</v>
      </c>
      <c r="F10554" s="69" t="s">
        <v>48</v>
      </c>
      <c r="G10554" s="3">
        <v>13</v>
      </c>
      <c r="H10554" s="3">
        <v>1988</v>
      </c>
      <c r="I10554" s="10" t="str">
        <f t="shared" si="164"/>
        <v>09577</v>
      </c>
    </row>
    <row r="10555" spans="1:9">
      <c r="A10555" s="66"/>
      <c r="C10555" s="66">
        <v>9577</v>
      </c>
      <c r="D10555" s="2" t="s">
        <v>49</v>
      </c>
      <c r="E10555" s="14" t="s">
        <v>1144</v>
      </c>
      <c r="F10555" s="69" t="s">
        <v>50</v>
      </c>
      <c r="G10555" s="3">
        <v>9</v>
      </c>
      <c r="H10555" s="3">
        <v>362</v>
      </c>
      <c r="I10555" s="10" t="str">
        <f t="shared" si="164"/>
        <v>09577</v>
      </c>
    </row>
    <row r="10556" spans="1:9">
      <c r="A10556" s="66"/>
      <c r="C10556" s="66">
        <v>9577</v>
      </c>
      <c r="D10556" s="2" t="s">
        <v>51</v>
      </c>
      <c r="E10556" s="15" t="s">
        <v>1145</v>
      </c>
      <c r="F10556" s="69" t="s">
        <v>52</v>
      </c>
      <c r="G10556" s="3">
        <v>5</v>
      </c>
      <c r="H10556" s="3">
        <v>1374</v>
      </c>
      <c r="I10556" s="10" t="str">
        <f t="shared" si="164"/>
        <v>09577</v>
      </c>
    </row>
    <row r="10557" spans="1:9">
      <c r="A10557" s="66"/>
      <c r="C10557" s="66">
        <v>9577</v>
      </c>
      <c r="D10557" s="2" t="s">
        <v>53</v>
      </c>
      <c r="E10557" s="15" t="s">
        <v>1145</v>
      </c>
      <c r="F10557" s="69" t="s">
        <v>54</v>
      </c>
      <c r="G10557" s="3">
        <v>15</v>
      </c>
      <c r="H10557" s="3">
        <v>2069</v>
      </c>
      <c r="I10557" s="10" t="str">
        <f t="shared" si="164"/>
        <v>09577</v>
      </c>
    </row>
    <row r="10558" spans="1:9">
      <c r="A10558" s="66"/>
      <c r="C10558" s="66">
        <v>9577</v>
      </c>
      <c r="D10558" s="2" t="s">
        <v>55</v>
      </c>
      <c r="E10558" s="21" t="s">
        <v>1152</v>
      </c>
      <c r="F10558" s="69" t="s">
        <v>56</v>
      </c>
      <c r="G10558" s="3">
        <v>2</v>
      </c>
      <c r="H10558" s="3"/>
      <c r="I10558" s="10" t="str">
        <f t="shared" si="164"/>
        <v>09577</v>
      </c>
    </row>
    <row r="10559" spans="1:9">
      <c r="A10559" s="66"/>
      <c r="C10559" s="66">
        <v>9577</v>
      </c>
      <c r="D10559" s="2" t="s">
        <v>57</v>
      </c>
      <c r="E10559" s="21" t="s">
        <v>1152</v>
      </c>
      <c r="F10559" s="69" t="s">
        <v>58</v>
      </c>
      <c r="G10559" s="3">
        <v>4</v>
      </c>
      <c r="H10559" s="3">
        <v>421</v>
      </c>
      <c r="I10559" s="10" t="str">
        <f t="shared" si="164"/>
        <v>09577</v>
      </c>
    </row>
    <row r="10560" spans="1:9">
      <c r="A10560" s="66"/>
      <c r="C10560" s="66">
        <v>9577</v>
      </c>
      <c r="D10560" s="2" t="s">
        <v>59</v>
      </c>
      <c r="E10560" s="21" t="s">
        <v>1152</v>
      </c>
      <c r="F10560" s="69" t="s">
        <v>60</v>
      </c>
      <c r="G10560" s="3">
        <v>7</v>
      </c>
      <c r="H10560" s="3">
        <v>620</v>
      </c>
      <c r="I10560" s="10" t="str">
        <f t="shared" si="164"/>
        <v>09577</v>
      </c>
    </row>
    <row r="10561" spans="1:9">
      <c r="A10561" s="66"/>
      <c r="C10561" s="66">
        <v>9577</v>
      </c>
      <c r="D10561" s="2" t="s">
        <v>61</v>
      </c>
      <c r="E10561" s="20" t="s">
        <v>1151</v>
      </c>
      <c r="F10561" s="69" t="s">
        <v>62</v>
      </c>
      <c r="G10561" s="3">
        <v>3</v>
      </c>
      <c r="H10561" s="3"/>
      <c r="I10561" s="10" t="str">
        <f t="shared" si="164"/>
        <v>09577</v>
      </c>
    </row>
    <row r="10562" spans="1:9">
      <c r="A10562" s="66"/>
      <c r="C10562" s="66">
        <v>9577</v>
      </c>
      <c r="D10562" s="2" t="s">
        <v>63</v>
      </c>
      <c r="E10562" s="20" t="s">
        <v>1151</v>
      </c>
      <c r="F10562" s="69" t="s">
        <v>64</v>
      </c>
      <c r="G10562" s="3"/>
      <c r="H10562" s="3"/>
      <c r="I10562" s="10" t="str">
        <f t="shared" si="164"/>
        <v>09577</v>
      </c>
    </row>
    <row r="10563" spans="1:9">
      <c r="A10563" s="66"/>
      <c r="C10563" s="66">
        <v>9577</v>
      </c>
      <c r="D10563" s="2" t="s">
        <v>65</v>
      </c>
      <c r="E10563" s="19" t="s">
        <v>1150</v>
      </c>
      <c r="F10563" s="69" t="s">
        <v>66</v>
      </c>
      <c r="G10563" s="3">
        <v>1</v>
      </c>
      <c r="H10563" s="3"/>
      <c r="I10563" s="10" t="str">
        <f t="shared" si="164"/>
        <v>09577</v>
      </c>
    </row>
    <row r="10564" spans="1:9">
      <c r="A10564" s="66"/>
      <c r="C10564" s="66">
        <v>9577</v>
      </c>
      <c r="D10564" s="2" t="s">
        <v>67</v>
      </c>
      <c r="E10564" s="22" t="s">
        <v>1153</v>
      </c>
      <c r="F10564" s="69" t="s">
        <v>68</v>
      </c>
      <c r="G10564" s="3">
        <v>1</v>
      </c>
      <c r="H10564" s="3"/>
      <c r="I10564" s="10" t="str">
        <f t="shared" si="164"/>
        <v>09577</v>
      </c>
    </row>
    <row r="10565" spans="1:9">
      <c r="A10565" s="66"/>
      <c r="C10565" s="66">
        <v>9577</v>
      </c>
      <c r="D10565" s="2" t="s">
        <v>69</v>
      </c>
      <c r="E10565" s="21" t="s">
        <v>1152</v>
      </c>
      <c r="F10565" s="69" t="s">
        <v>70</v>
      </c>
      <c r="G10565" s="3">
        <v>1</v>
      </c>
      <c r="H10565" s="3"/>
      <c r="I10565" s="10" t="str">
        <f t="shared" si="164"/>
        <v>09577</v>
      </c>
    </row>
    <row r="10566" spans="1:9">
      <c r="A10566" s="66"/>
      <c r="C10566" s="66">
        <v>9577</v>
      </c>
      <c r="E10566" s="71"/>
      <c r="F10566" s="69" t="s">
        <v>71</v>
      </c>
      <c r="G10566" s="3">
        <v>85</v>
      </c>
      <c r="H10566" s="3">
        <v>9986</v>
      </c>
      <c r="I10566" s="10" t="str">
        <f t="shared" si="164"/>
        <v>09577</v>
      </c>
    </row>
    <row r="10567" spans="1:9">
      <c r="A10567" s="65" t="s">
        <v>729</v>
      </c>
      <c r="B10567" s="2" t="s">
        <v>730</v>
      </c>
      <c r="C10567" s="65">
        <v>96</v>
      </c>
      <c r="D10567" s="2" t="s">
        <v>9</v>
      </c>
      <c r="E10567" s="14" t="s">
        <v>1144</v>
      </c>
      <c r="F10567" s="69" t="s">
        <v>10</v>
      </c>
      <c r="G10567" s="3">
        <v>25</v>
      </c>
      <c r="H10567" s="3">
        <v>455</v>
      </c>
      <c r="I10567" s="10" t="str">
        <f t="shared" si="164"/>
        <v>096</v>
      </c>
    </row>
    <row r="10568" spans="1:9">
      <c r="A10568" s="66"/>
      <c r="C10568" s="66">
        <v>96</v>
      </c>
      <c r="D10568" s="2" t="s">
        <v>11</v>
      </c>
      <c r="E10568" s="14" t="s">
        <v>1144</v>
      </c>
      <c r="F10568" s="69" t="s">
        <v>12</v>
      </c>
      <c r="G10568" s="3"/>
      <c r="H10568" s="3"/>
      <c r="I10568" s="10" t="str">
        <f t="shared" si="164"/>
        <v>096</v>
      </c>
    </row>
    <row r="10569" spans="1:9">
      <c r="A10569" s="66"/>
      <c r="C10569" s="66">
        <v>96</v>
      </c>
      <c r="D10569" s="2" t="s">
        <v>13</v>
      </c>
      <c r="E10569" s="14" t="s">
        <v>1144</v>
      </c>
      <c r="F10569" s="69" t="s">
        <v>14</v>
      </c>
      <c r="G10569" s="3"/>
      <c r="H10569" s="3"/>
      <c r="I10569" s="10" t="str">
        <f t="shared" ref="I10569:I10632" si="165">IF(A10569="",I10568,A10569)</f>
        <v>096</v>
      </c>
    </row>
    <row r="10570" spans="1:9">
      <c r="A10570" s="66"/>
      <c r="C10570" s="66">
        <v>96</v>
      </c>
      <c r="D10570" s="2" t="s">
        <v>15</v>
      </c>
      <c r="E10570" s="15" t="s">
        <v>1145</v>
      </c>
      <c r="F10570" s="69" t="s">
        <v>16</v>
      </c>
      <c r="G10570" s="3"/>
      <c r="H10570" s="3"/>
      <c r="I10570" s="10" t="str">
        <f t="shared" si="165"/>
        <v>096</v>
      </c>
    </row>
    <row r="10571" spans="1:9">
      <c r="A10571" s="66"/>
      <c r="C10571" s="66">
        <v>96</v>
      </c>
      <c r="D10571" s="2" t="s">
        <v>17</v>
      </c>
      <c r="E10571" s="14" t="s">
        <v>1144</v>
      </c>
      <c r="F10571" s="69" t="s">
        <v>18</v>
      </c>
      <c r="G10571" s="3">
        <v>25</v>
      </c>
      <c r="H10571" s="3">
        <v>455</v>
      </c>
      <c r="I10571" s="10" t="str">
        <f t="shared" si="165"/>
        <v>096</v>
      </c>
    </row>
    <row r="10572" spans="1:9">
      <c r="A10572" s="66"/>
      <c r="C10572" s="66">
        <v>96</v>
      </c>
      <c r="D10572" s="2" t="s">
        <v>19</v>
      </c>
      <c r="E10572" s="14" t="s">
        <v>1144</v>
      </c>
      <c r="F10572" s="69" t="s">
        <v>20</v>
      </c>
      <c r="G10572" s="3"/>
      <c r="H10572" s="3"/>
      <c r="I10572" s="10" t="str">
        <f t="shared" si="165"/>
        <v>096</v>
      </c>
    </row>
    <row r="10573" spans="1:9">
      <c r="A10573" s="66"/>
      <c r="C10573" s="66">
        <v>96</v>
      </c>
      <c r="D10573" s="2" t="s">
        <v>21</v>
      </c>
      <c r="E10573" s="4"/>
      <c r="F10573" s="69" t="s">
        <v>22</v>
      </c>
      <c r="G10573" s="3">
        <v>835</v>
      </c>
      <c r="H10573" s="3">
        <v>140098</v>
      </c>
      <c r="I10573" s="10" t="str">
        <f t="shared" si="165"/>
        <v>096</v>
      </c>
    </row>
    <row r="10574" spans="1:9">
      <c r="A10574" s="66"/>
      <c r="C10574" s="66">
        <v>96</v>
      </c>
      <c r="D10574" s="2" t="s">
        <v>23</v>
      </c>
      <c r="E10574" s="17" t="s">
        <v>1147</v>
      </c>
      <c r="F10574" s="69" t="s">
        <v>24</v>
      </c>
      <c r="G10574" s="3">
        <v>96</v>
      </c>
      <c r="H10574" s="3">
        <v>11187</v>
      </c>
      <c r="I10574" s="10" t="str">
        <f t="shared" si="165"/>
        <v>096</v>
      </c>
    </row>
    <row r="10575" spans="1:9">
      <c r="A10575" s="66"/>
      <c r="C10575" s="66">
        <v>96</v>
      </c>
      <c r="D10575" s="2" t="s">
        <v>25</v>
      </c>
      <c r="E10575" s="17" t="s">
        <v>1147</v>
      </c>
      <c r="F10575" s="69" t="s">
        <v>26</v>
      </c>
      <c r="G10575" s="3">
        <v>25</v>
      </c>
      <c r="H10575" s="3">
        <v>2032</v>
      </c>
      <c r="I10575" s="10" t="str">
        <f t="shared" si="165"/>
        <v>096</v>
      </c>
    </row>
    <row r="10576" spans="1:9">
      <c r="A10576" s="66"/>
      <c r="C10576" s="66">
        <v>96</v>
      </c>
      <c r="D10576" s="2" t="s">
        <v>27</v>
      </c>
      <c r="E10576" s="17" t="s">
        <v>1147</v>
      </c>
      <c r="F10576" s="69" t="s">
        <v>28</v>
      </c>
      <c r="G10576" s="3"/>
      <c r="H10576" s="3"/>
      <c r="I10576" s="10" t="str">
        <f t="shared" si="165"/>
        <v>096</v>
      </c>
    </row>
    <row r="10577" spans="1:9">
      <c r="A10577" s="66"/>
      <c r="C10577" s="66">
        <v>96</v>
      </c>
      <c r="D10577" s="2" t="s">
        <v>29</v>
      </c>
      <c r="E10577" s="18" t="s">
        <v>1148</v>
      </c>
      <c r="F10577" s="69" t="s">
        <v>30</v>
      </c>
      <c r="G10577" s="3">
        <v>8</v>
      </c>
      <c r="H10577" s="3">
        <v>728</v>
      </c>
      <c r="I10577" s="10" t="str">
        <f t="shared" si="165"/>
        <v>096</v>
      </c>
    </row>
    <row r="10578" spans="1:9">
      <c r="A10578" s="66"/>
      <c r="C10578" s="66">
        <v>96</v>
      </c>
      <c r="D10578" s="2" t="s">
        <v>31</v>
      </c>
      <c r="E10578" s="18" t="s">
        <v>1148</v>
      </c>
      <c r="F10578" s="69" t="s">
        <v>32</v>
      </c>
      <c r="G10578" s="3">
        <v>16</v>
      </c>
      <c r="H10578" s="3">
        <v>1642</v>
      </c>
      <c r="I10578" s="10" t="str">
        <f t="shared" si="165"/>
        <v>096</v>
      </c>
    </row>
    <row r="10579" spans="1:9">
      <c r="A10579" s="66"/>
      <c r="C10579" s="66">
        <v>96</v>
      </c>
      <c r="D10579" s="2" t="s">
        <v>33</v>
      </c>
      <c r="E10579" s="18" t="s">
        <v>1148</v>
      </c>
      <c r="F10579" s="69" t="s">
        <v>34</v>
      </c>
      <c r="G10579" s="3">
        <v>2</v>
      </c>
      <c r="H10579" s="3"/>
      <c r="I10579" s="10" t="str">
        <f t="shared" si="165"/>
        <v>096</v>
      </c>
    </row>
    <row r="10580" spans="1:9">
      <c r="A10580" s="66"/>
      <c r="C10580" s="66">
        <v>96</v>
      </c>
      <c r="D10580" s="2" t="s">
        <v>35</v>
      </c>
      <c r="E10580" s="19" t="s">
        <v>1150</v>
      </c>
      <c r="F10580" s="69" t="s">
        <v>36</v>
      </c>
      <c r="G10580" s="3">
        <v>35</v>
      </c>
      <c r="H10580" s="3">
        <v>2724</v>
      </c>
      <c r="I10580" s="10" t="str">
        <f t="shared" si="165"/>
        <v>096</v>
      </c>
    </row>
    <row r="10581" spans="1:9">
      <c r="A10581" s="66"/>
      <c r="C10581" s="66">
        <v>96</v>
      </c>
      <c r="D10581" s="2" t="s">
        <v>37</v>
      </c>
      <c r="E10581" s="23" t="s">
        <v>1149</v>
      </c>
      <c r="F10581" s="69" t="s">
        <v>38</v>
      </c>
      <c r="G10581" s="3">
        <v>15</v>
      </c>
      <c r="H10581" s="3">
        <v>3164</v>
      </c>
      <c r="I10581" s="10" t="str">
        <f t="shared" si="165"/>
        <v>096</v>
      </c>
    </row>
    <row r="10582" spans="1:9">
      <c r="A10582" s="66"/>
      <c r="C10582" s="66">
        <v>96</v>
      </c>
      <c r="D10582" s="2" t="s">
        <v>39</v>
      </c>
      <c r="E10582" s="23" t="s">
        <v>1149</v>
      </c>
      <c r="F10582" s="69" t="s">
        <v>40</v>
      </c>
      <c r="G10582" s="3">
        <v>26</v>
      </c>
      <c r="H10582" s="3">
        <v>2181</v>
      </c>
      <c r="I10582" s="10" t="str">
        <f t="shared" si="165"/>
        <v>096</v>
      </c>
    </row>
    <row r="10583" spans="1:9">
      <c r="A10583" s="66"/>
      <c r="C10583" s="66">
        <v>96</v>
      </c>
      <c r="D10583" s="2" t="s">
        <v>41</v>
      </c>
      <c r="E10583" s="16" t="s">
        <v>1146</v>
      </c>
      <c r="F10583" s="69" t="s">
        <v>42</v>
      </c>
      <c r="G10583" s="3">
        <v>1</v>
      </c>
      <c r="H10583" s="3"/>
      <c r="I10583" s="10" t="str">
        <f t="shared" si="165"/>
        <v>096</v>
      </c>
    </row>
    <row r="10584" spans="1:9">
      <c r="A10584" s="66"/>
      <c r="C10584" s="66">
        <v>96</v>
      </c>
      <c r="D10584" s="2" t="s">
        <v>43</v>
      </c>
      <c r="E10584" s="16" t="s">
        <v>1146</v>
      </c>
      <c r="F10584" s="69" t="s">
        <v>44</v>
      </c>
      <c r="G10584" s="3">
        <v>25</v>
      </c>
      <c r="H10584" s="3">
        <v>3829</v>
      </c>
      <c r="I10584" s="10" t="str">
        <f t="shared" si="165"/>
        <v>096</v>
      </c>
    </row>
    <row r="10585" spans="1:9">
      <c r="A10585" s="66"/>
      <c r="C10585" s="66">
        <v>96</v>
      </c>
      <c r="D10585" s="2" t="s">
        <v>45</v>
      </c>
      <c r="E10585" s="16" t="s">
        <v>1146</v>
      </c>
      <c r="F10585" s="69" t="s">
        <v>46</v>
      </c>
      <c r="G10585" s="3">
        <v>2</v>
      </c>
      <c r="H10585" s="3"/>
      <c r="I10585" s="10" t="str">
        <f t="shared" si="165"/>
        <v>096</v>
      </c>
    </row>
    <row r="10586" spans="1:9">
      <c r="A10586" s="66"/>
      <c r="C10586" s="66">
        <v>96</v>
      </c>
      <c r="D10586" s="2" t="s">
        <v>47</v>
      </c>
      <c r="E10586" s="16" t="s">
        <v>1146</v>
      </c>
      <c r="F10586" s="69" t="s">
        <v>48</v>
      </c>
      <c r="G10586" s="3">
        <v>53</v>
      </c>
      <c r="H10586" s="3">
        <v>7569</v>
      </c>
      <c r="I10586" s="10" t="str">
        <f t="shared" si="165"/>
        <v>096</v>
      </c>
    </row>
    <row r="10587" spans="1:9">
      <c r="A10587" s="66"/>
      <c r="C10587" s="66">
        <v>96</v>
      </c>
      <c r="D10587" s="2" t="s">
        <v>49</v>
      </c>
      <c r="E10587" s="14" t="s">
        <v>1144</v>
      </c>
      <c r="F10587" s="69" t="s">
        <v>50</v>
      </c>
      <c r="G10587" s="3">
        <v>81</v>
      </c>
      <c r="H10587" s="3">
        <v>6546</v>
      </c>
      <c r="I10587" s="10" t="str">
        <f t="shared" si="165"/>
        <v>096</v>
      </c>
    </row>
    <row r="10588" spans="1:9">
      <c r="A10588" s="66"/>
      <c r="C10588" s="66">
        <v>96</v>
      </c>
      <c r="D10588" s="2" t="s">
        <v>51</v>
      </c>
      <c r="E10588" s="15" t="s">
        <v>1145</v>
      </c>
      <c r="F10588" s="69" t="s">
        <v>52</v>
      </c>
      <c r="G10588" s="3">
        <v>17</v>
      </c>
      <c r="H10588" s="3">
        <v>3422</v>
      </c>
      <c r="I10588" s="10" t="str">
        <f t="shared" si="165"/>
        <v>096</v>
      </c>
    </row>
    <row r="10589" spans="1:9">
      <c r="A10589" s="66"/>
      <c r="C10589" s="66">
        <v>96</v>
      </c>
      <c r="D10589" s="2" t="s">
        <v>53</v>
      </c>
      <c r="E10589" s="15" t="s">
        <v>1145</v>
      </c>
      <c r="F10589" s="69" t="s">
        <v>54</v>
      </c>
      <c r="G10589" s="3">
        <v>127</v>
      </c>
      <c r="H10589" s="3">
        <v>11009</v>
      </c>
      <c r="I10589" s="10" t="str">
        <f t="shared" si="165"/>
        <v>096</v>
      </c>
    </row>
    <row r="10590" spans="1:9">
      <c r="A10590" s="66"/>
      <c r="C10590" s="66">
        <v>96</v>
      </c>
      <c r="D10590" s="2" t="s">
        <v>55</v>
      </c>
      <c r="E10590" s="21" t="s">
        <v>1152</v>
      </c>
      <c r="F10590" s="69" t="s">
        <v>56</v>
      </c>
      <c r="G10590" s="3">
        <v>28</v>
      </c>
      <c r="H10590" s="3">
        <v>4659</v>
      </c>
      <c r="I10590" s="10" t="str">
        <f t="shared" si="165"/>
        <v>096</v>
      </c>
    </row>
    <row r="10591" spans="1:9">
      <c r="A10591" s="66"/>
      <c r="C10591" s="66">
        <v>96</v>
      </c>
      <c r="D10591" s="2" t="s">
        <v>57</v>
      </c>
      <c r="E10591" s="21" t="s">
        <v>1152</v>
      </c>
      <c r="F10591" s="69" t="s">
        <v>58</v>
      </c>
      <c r="G10591" s="3">
        <v>32</v>
      </c>
      <c r="H10591" s="3">
        <v>11034</v>
      </c>
      <c r="I10591" s="10" t="str">
        <f t="shared" si="165"/>
        <v>096</v>
      </c>
    </row>
    <row r="10592" spans="1:9">
      <c r="A10592" s="66"/>
      <c r="C10592" s="66">
        <v>96</v>
      </c>
      <c r="D10592" s="2" t="s">
        <v>59</v>
      </c>
      <c r="E10592" s="21" t="s">
        <v>1152</v>
      </c>
      <c r="F10592" s="69" t="s">
        <v>60</v>
      </c>
      <c r="G10592" s="3">
        <v>135</v>
      </c>
      <c r="H10592" s="3">
        <v>37247</v>
      </c>
      <c r="I10592" s="10" t="str">
        <f t="shared" si="165"/>
        <v>096</v>
      </c>
    </row>
    <row r="10593" spans="1:9">
      <c r="A10593" s="66"/>
      <c r="C10593" s="66">
        <v>96</v>
      </c>
      <c r="D10593" s="2" t="s">
        <v>61</v>
      </c>
      <c r="E10593" s="20" t="s">
        <v>1151</v>
      </c>
      <c r="F10593" s="69" t="s">
        <v>62</v>
      </c>
      <c r="G10593" s="3">
        <v>25</v>
      </c>
      <c r="H10593" s="3">
        <v>19665</v>
      </c>
      <c r="I10593" s="10" t="str">
        <f t="shared" si="165"/>
        <v>096</v>
      </c>
    </row>
    <row r="10594" spans="1:9">
      <c r="A10594" s="66"/>
      <c r="C10594" s="66">
        <v>96</v>
      </c>
      <c r="D10594" s="2" t="s">
        <v>63</v>
      </c>
      <c r="E10594" s="20" t="s">
        <v>1151</v>
      </c>
      <c r="F10594" s="69" t="s">
        <v>64</v>
      </c>
      <c r="G10594" s="3">
        <v>2</v>
      </c>
      <c r="H10594" s="3"/>
      <c r="I10594" s="10" t="str">
        <f t="shared" si="165"/>
        <v>096</v>
      </c>
    </row>
    <row r="10595" spans="1:9">
      <c r="A10595" s="66"/>
      <c r="C10595" s="66">
        <v>96</v>
      </c>
      <c r="D10595" s="2" t="s">
        <v>65</v>
      </c>
      <c r="E10595" s="19" t="s">
        <v>1150</v>
      </c>
      <c r="F10595" s="69" t="s">
        <v>66</v>
      </c>
      <c r="G10595" s="3">
        <v>30</v>
      </c>
      <c r="H10595" s="3">
        <v>2929</v>
      </c>
      <c r="I10595" s="10" t="str">
        <f t="shared" si="165"/>
        <v>096</v>
      </c>
    </row>
    <row r="10596" spans="1:9">
      <c r="A10596" s="66"/>
      <c r="C10596" s="66">
        <v>96</v>
      </c>
      <c r="D10596" s="2" t="s">
        <v>67</v>
      </c>
      <c r="E10596" s="22" t="s">
        <v>1153</v>
      </c>
      <c r="F10596" s="69" t="s">
        <v>68</v>
      </c>
      <c r="G10596" s="3">
        <v>27</v>
      </c>
      <c r="H10596" s="3">
        <v>4810</v>
      </c>
      <c r="I10596" s="10" t="str">
        <f t="shared" si="165"/>
        <v>096</v>
      </c>
    </row>
    <row r="10597" spans="1:9">
      <c r="A10597" s="66"/>
      <c r="C10597" s="66">
        <v>96</v>
      </c>
      <c r="D10597" s="2" t="s">
        <v>69</v>
      </c>
      <c r="E10597" s="21" t="s">
        <v>1152</v>
      </c>
      <c r="F10597" s="69" t="s">
        <v>70</v>
      </c>
      <c r="G10597" s="3">
        <v>27</v>
      </c>
      <c r="H10597" s="3">
        <v>2453</v>
      </c>
      <c r="I10597" s="10" t="str">
        <f t="shared" si="165"/>
        <v>096</v>
      </c>
    </row>
    <row r="10598" spans="1:9">
      <c r="A10598" s="66"/>
      <c r="C10598" s="66">
        <v>96</v>
      </c>
      <c r="E10598" s="71"/>
      <c r="F10598" s="69" t="s">
        <v>71</v>
      </c>
      <c r="G10598" s="3">
        <v>860</v>
      </c>
      <c r="H10598" s="3">
        <v>140553</v>
      </c>
      <c r="I10598" s="10" t="str">
        <f t="shared" si="165"/>
        <v>096</v>
      </c>
    </row>
    <row r="10599" spans="1:9">
      <c r="A10599" s="65" t="s">
        <v>731</v>
      </c>
      <c r="B10599" s="2" t="s">
        <v>732</v>
      </c>
      <c r="C10599" s="65">
        <v>9661</v>
      </c>
      <c r="D10599" s="2" t="s">
        <v>9</v>
      </c>
      <c r="E10599" s="14" t="s">
        <v>1144</v>
      </c>
      <c r="F10599" s="69" t="s">
        <v>10</v>
      </c>
      <c r="G10599" s="3"/>
      <c r="H10599" s="3"/>
      <c r="I10599" s="10" t="str">
        <f t="shared" si="165"/>
        <v>09661</v>
      </c>
    </row>
    <row r="10600" spans="1:9">
      <c r="A10600" s="66"/>
      <c r="C10600" s="66">
        <v>9661</v>
      </c>
      <c r="D10600" s="2" t="s">
        <v>11</v>
      </c>
      <c r="E10600" s="14" t="s">
        <v>1144</v>
      </c>
      <c r="F10600" s="69" t="s">
        <v>12</v>
      </c>
      <c r="G10600" s="3"/>
      <c r="H10600" s="3"/>
      <c r="I10600" s="10" t="str">
        <f t="shared" si="165"/>
        <v>09661</v>
      </c>
    </row>
    <row r="10601" spans="1:9">
      <c r="A10601" s="66"/>
      <c r="C10601" s="66">
        <v>9661</v>
      </c>
      <c r="D10601" s="2" t="s">
        <v>13</v>
      </c>
      <c r="E10601" s="14" t="s">
        <v>1144</v>
      </c>
      <c r="F10601" s="69" t="s">
        <v>14</v>
      </c>
      <c r="G10601" s="3"/>
      <c r="H10601" s="3"/>
      <c r="I10601" s="10" t="str">
        <f t="shared" si="165"/>
        <v>09661</v>
      </c>
    </row>
    <row r="10602" spans="1:9">
      <c r="A10602" s="66"/>
      <c r="C10602" s="66">
        <v>9661</v>
      </c>
      <c r="D10602" s="2" t="s">
        <v>15</v>
      </c>
      <c r="E10602" s="15" t="s">
        <v>1145</v>
      </c>
      <c r="F10602" s="69" t="s">
        <v>16</v>
      </c>
      <c r="G10602" s="3"/>
      <c r="H10602" s="3"/>
      <c r="I10602" s="10" t="str">
        <f t="shared" si="165"/>
        <v>09661</v>
      </c>
    </row>
    <row r="10603" spans="1:9">
      <c r="A10603" s="66"/>
      <c r="C10603" s="66">
        <v>9661</v>
      </c>
      <c r="D10603" s="2" t="s">
        <v>17</v>
      </c>
      <c r="E10603" s="14" t="s">
        <v>1144</v>
      </c>
      <c r="F10603" s="69" t="s">
        <v>18</v>
      </c>
      <c r="G10603" s="3"/>
      <c r="H10603" s="3"/>
      <c r="I10603" s="10" t="str">
        <f t="shared" si="165"/>
        <v>09661</v>
      </c>
    </row>
    <row r="10604" spans="1:9">
      <c r="A10604" s="66"/>
      <c r="C10604" s="66">
        <v>9661</v>
      </c>
      <c r="D10604" s="2" t="s">
        <v>19</v>
      </c>
      <c r="E10604" s="14" t="s">
        <v>1144</v>
      </c>
      <c r="F10604" s="69" t="s">
        <v>20</v>
      </c>
      <c r="G10604" s="3"/>
      <c r="H10604" s="3"/>
      <c r="I10604" s="10" t="str">
        <f t="shared" si="165"/>
        <v>09661</v>
      </c>
    </row>
    <row r="10605" spans="1:9">
      <c r="A10605" s="66"/>
      <c r="C10605" s="66">
        <v>9661</v>
      </c>
      <c r="D10605" s="2" t="s">
        <v>21</v>
      </c>
      <c r="E10605" s="4"/>
      <c r="F10605" s="69" t="s">
        <v>22</v>
      </c>
      <c r="G10605" s="3">
        <v>44</v>
      </c>
      <c r="H10605" s="3">
        <v>9411</v>
      </c>
      <c r="I10605" s="10" t="str">
        <f t="shared" si="165"/>
        <v>09661</v>
      </c>
    </row>
    <row r="10606" spans="1:9">
      <c r="A10606" s="66"/>
      <c r="C10606" s="66">
        <v>9661</v>
      </c>
      <c r="D10606" s="2" t="s">
        <v>23</v>
      </c>
      <c r="E10606" s="17" t="s">
        <v>1147</v>
      </c>
      <c r="F10606" s="69" t="s">
        <v>24</v>
      </c>
      <c r="G10606" s="3">
        <v>3</v>
      </c>
      <c r="H10606" s="3"/>
      <c r="I10606" s="10" t="str">
        <f t="shared" si="165"/>
        <v>09661</v>
      </c>
    </row>
    <row r="10607" spans="1:9">
      <c r="A10607" s="66"/>
      <c r="C10607" s="66">
        <v>9661</v>
      </c>
      <c r="D10607" s="2" t="s">
        <v>25</v>
      </c>
      <c r="E10607" s="17" t="s">
        <v>1147</v>
      </c>
      <c r="F10607" s="69" t="s">
        <v>26</v>
      </c>
      <c r="G10607" s="3"/>
      <c r="H10607" s="3"/>
      <c r="I10607" s="10" t="str">
        <f t="shared" si="165"/>
        <v>09661</v>
      </c>
    </row>
    <row r="10608" spans="1:9">
      <c r="A10608" s="66"/>
      <c r="C10608" s="66">
        <v>9661</v>
      </c>
      <c r="D10608" s="2" t="s">
        <v>27</v>
      </c>
      <c r="E10608" s="17" t="s">
        <v>1147</v>
      </c>
      <c r="F10608" s="69" t="s">
        <v>28</v>
      </c>
      <c r="G10608" s="3"/>
      <c r="H10608" s="3"/>
      <c r="I10608" s="10" t="str">
        <f t="shared" si="165"/>
        <v>09661</v>
      </c>
    </row>
    <row r="10609" spans="1:9">
      <c r="A10609" s="66"/>
      <c r="C10609" s="66">
        <v>9661</v>
      </c>
      <c r="D10609" s="2" t="s">
        <v>29</v>
      </c>
      <c r="E10609" s="18" t="s">
        <v>1148</v>
      </c>
      <c r="F10609" s="69" t="s">
        <v>30</v>
      </c>
      <c r="G10609" s="3">
        <v>1</v>
      </c>
      <c r="H10609" s="3"/>
      <c r="I10609" s="10" t="str">
        <f t="shared" si="165"/>
        <v>09661</v>
      </c>
    </row>
    <row r="10610" spans="1:9">
      <c r="A10610" s="66"/>
      <c r="C10610" s="66">
        <v>9661</v>
      </c>
      <c r="D10610" s="2" t="s">
        <v>31</v>
      </c>
      <c r="E10610" s="18" t="s">
        <v>1148</v>
      </c>
      <c r="F10610" s="69" t="s">
        <v>32</v>
      </c>
      <c r="G10610" s="3">
        <v>2</v>
      </c>
      <c r="H10610" s="3"/>
      <c r="I10610" s="10" t="str">
        <f t="shared" si="165"/>
        <v>09661</v>
      </c>
    </row>
    <row r="10611" spans="1:9">
      <c r="A10611" s="66"/>
      <c r="C10611" s="66">
        <v>9661</v>
      </c>
      <c r="D10611" s="2" t="s">
        <v>33</v>
      </c>
      <c r="E10611" s="18" t="s">
        <v>1148</v>
      </c>
      <c r="F10611" s="69" t="s">
        <v>34</v>
      </c>
      <c r="G10611" s="3"/>
      <c r="H10611" s="3"/>
      <c r="I10611" s="10" t="str">
        <f t="shared" si="165"/>
        <v>09661</v>
      </c>
    </row>
    <row r="10612" spans="1:9">
      <c r="A10612" s="66"/>
      <c r="C10612" s="66">
        <v>9661</v>
      </c>
      <c r="D10612" s="2" t="s">
        <v>35</v>
      </c>
      <c r="E10612" s="19" t="s">
        <v>1150</v>
      </c>
      <c r="F10612" s="69" t="s">
        <v>36</v>
      </c>
      <c r="G10612" s="3">
        <v>1</v>
      </c>
      <c r="H10612" s="3"/>
      <c r="I10612" s="10" t="str">
        <f t="shared" si="165"/>
        <v>09661</v>
      </c>
    </row>
    <row r="10613" spans="1:9">
      <c r="A10613" s="66"/>
      <c r="C10613" s="66">
        <v>9661</v>
      </c>
      <c r="D10613" s="2" t="s">
        <v>37</v>
      </c>
      <c r="E10613" s="23" t="s">
        <v>1149</v>
      </c>
      <c r="F10613" s="69" t="s">
        <v>38</v>
      </c>
      <c r="G10613" s="3">
        <v>1</v>
      </c>
      <c r="H10613" s="3"/>
      <c r="I10613" s="10" t="str">
        <f t="shared" si="165"/>
        <v>09661</v>
      </c>
    </row>
    <row r="10614" spans="1:9">
      <c r="A10614" s="66"/>
      <c r="C10614" s="66">
        <v>9661</v>
      </c>
      <c r="D10614" s="2" t="s">
        <v>39</v>
      </c>
      <c r="E10614" s="23" t="s">
        <v>1149</v>
      </c>
      <c r="F10614" s="69" t="s">
        <v>40</v>
      </c>
      <c r="G10614" s="3">
        <v>1</v>
      </c>
      <c r="H10614" s="3"/>
      <c r="I10614" s="10" t="str">
        <f t="shared" si="165"/>
        <v>09661</v>
      </c>
    </row>
    <row r="10615" spans="1:9">
      <c r="A10615" s="66"/>
      <c r="C10615" s="66">
        <v>9661</v>
      </c>
      <c r="D10615" s="2" t="s">
        <v>41</v>
      </c>
      <c r="E10615" s="16" t="s">
        <v>1146</v>
      </c>
      <c r="F10615" s="69" t="s">
        <v>42</v>
      </c>
      <c r="G10615" s="3"/>
      <c r="H10615" s="3"/>
      <c r="I10615" s="10" t="str">
        <f t="shared" si="165"/>
        <v>09661</v>
      </c>
    </row>
    <row r="10616" spans="1:9">
      <c r="A10616" s="66"/>
      <c r="C10616" s="66">
        <v>9661</v>
      </c>
      <c r="D10616" s="2" t="s">
        <v>43</v>
      </c>
      <c r="E10616" s="16" t="s">
        <v>1146</v>
      </c>
      <c r="F10616" s="69" t="s">
        <v>44</v>
      </c>
      <c r="G10616" s="3"/>
      <c r="H10616" s="3"/>
      <c r="I10616" s="10" t="str">
        <f t="shared" si="165"/>
        <v>09661</v>
      </c>
    </row>
    <row r="10617" spans="1:9">
      <c r="A10617" s="66"/>
      <c r="C10617" s="66">
        <v>9661</v>
      </c>
      <c r="D10617" s="2" t="s">
        <v>45</v>
      </c>
      <c r="E10617" s="16" t="s">
        <v>1146</v>
      </c>
      <c r="F10617" s="69" t="s">
        <v>46</v>
      </c>
      <c r="G10617" s="3">
        <v>1</v>
      </c>
      <c r="H10617" s="3"/>
      <c r="I10617" s="10" t="str">
        <f t="shared" si="165"/>
        <v>09661</v>
      </c>
    </row>
    <row r="10618" spans="1:9">
      <c r="A10618" s="66"/>
      <c r="C10618" s="66">
        <v>9661</v>
      </c>
      <c r="D10618" s="2" t="s">
        <v>47</v>
      </c>
      <c r="E10618" s="16" t="s">
        <v>1146</v>
      </c>
      <c r="F10618" s="69" t="s">
        <v>48</v>
      </c>
      <c r="G10618" s="3"/>
      <c r="H10618" s="3"/>
      <c r="I10618" s="10" t="str">
        <f t="shared" si="165"/>
        <v>09661</v>
      </c>
    </row>
    <row r="10619" spans="1:9">
      <c r="A10619" s="66"/>
      <c r="C10619" s="66">
        <v>9661</v>
      </c>
      <c r="D10619" s="2" t="s">
        <v>49</v>
      </c>
      <c r="E10619" s="14" t="s">
        <v>1144</v>
      </c>
      <c r="F10619" s="69" t="s">
        <v>50</v>
      </c>
      <c r="G10619" s="3">
        <v>4</v>
      </c>
      <c r="H10619" s="3"/>
      <c r="I10619" s="10" t="str">
        <f t="shared" si="165"/>
        <v>09661</v>
      </c>
    </row>
    <row r="10620" spans="1:9">
      <c r="A10620" s="66"/>
      <c r="C10620" s="66">
        <v>9661</v>
      </c>
      <c r="D10620" s="2" t="s">
        <v>51</v>
      </c>
      <c r="E10620" s="15" t="s">
        <v>1145</v>
      </c>
      <c r="F10620" s="69" t="s">
        <v>52</v>
      </c>
      <c r="G10620" s="3">
        <v>1</v>
      </c>
      <c r="H10620" s="3"/>
      <c r="I10620" s="10" t="str">
        <f t="shared" si="165"/>
        <v>09661</v>
      </c>
    </row>
    <row r="10621" spans="1:9">
      <c r="A10621" s="66"/>
      <c r="C10621" s="66">
        <v>9661</v>
      </c>
      <c r="D10621" s="2" t="s">
        <v>53</v>
      </c>
      <c r="E10621" s="15" t="s">
        <v>1145</v>
      </c>
      <c r="F10621" s="69" t="s">
        <v>54</v>
      </c>
      <c r="G10621" s="3">
        <v>6</v>
      </c>
      <c r="H10621" s="3">
        <v>416</v>
      </c>
      <c r="I10621" s="10" t="str">
        <f t="shared" si="165"/>
        <v>09661</v>
      </c>
    </row>
    <row r="10622" spans="1:9">
      <c r="A10622" s="66"/>
      <c r="C10622" s="66">
        <v>9661</v>
      </c>
      <c r="D10622" s="2" t="s">
        <v>55</v>
      </c>
      <c r="E10622" s="21" t="s">
        <v>1152</v>
      </c>
      <c r="F10622" s="69" t="s">
        <v>56</v>
      </c>
      <c r="G10622" s="3">
        <v>6</v>
      </c>
      <c r="H10622" s="3">
        <v>273</v>
      </c>
      <c r="I10622" s="10" t="str">
        <f t="shared" si="165"/>
        <v>09661</v>
      </c>
    </row>
    <row r="10623" spans="1:9">
      <c r="A10623" s="66"/>
      <c r="C10623" s="66">
        <v>9661</v>
      </c>
      <c r="D10623" s="2" t="s">
        <v>57</v>
      </c>
      <c r="E10623" s="21" t="s">
        <v>1152</v>
      </c>
      <c r="F10623" s="69" t="s">
        <v>58</v>
      </c>
      <c r="G10623" s="3"/>
      <c r="H10623" s="3"/>
      <c r="I10623" s="10" t="str">
        <f t="shared" si="165"/>
        <v>09661</v>
      </c>
    </row>
    <row r="10624" spans="1:9">
      <c r="A10624" s="66"/>
      <c r="C10624" s="66">
        <v>9661</v>
      </c>
      <c r="D10624" s="2" t="s">
        <v>59</v>
      </c>
      <c r="E10624" s="21" t="s">
        <v>1152</v>
      </c>
      <c r="F10624" s="69" t="s">
        <v>60</v>
      </c>
      <c r="G10624" s="3">
        <v>9</v>
      </c>
      <c r="H10624" s="3">
        <v>4962</v>
      </c>
      <c r="I10624" s="10" t="str">
        <f t="shared" si="165"/>
        <v>09661</v>
      </c>
    </row>
    <row r="10625" spans="1:9">
      <c r="A10625" s="66"/>
      <c r="C10625" s="66">
        <v>9661</v>
      </c>
      <c r="D10625" s="2" t="s">
        <v>61</v>
      </c>
      <c r="E10625" s="20" t="s">
        <v>1151</v>
      </c>
      <c r="F10625" s="69" t="s">
        <v>62</v>
      </c>
      <c r="G10625" s="3">
        <v>3</v>
      </c>
      <c r="H10625" s="3"/>
      <c r="I10625" s="10" t="str">
        <f t="shared" si="165"/>
        <v>09661</v>
      </c>
    </row>
    <row r="10626" spans="1:9">
      <c r="A10626" s="66"/>
      <c r="C10626" s="66">
        <v>9661</v>
      </c>
      <c r="D10626" s="2" t="s">
        <v>63</v>
      </c>
      <c r="E10626" s="20" t="s">
        <v>1151</v>
      </c>
      <c r="F10626" s="69" t="s">
        <v>64</v>
      </c>
      <c r="G10626" s="3"/>
      <c r="H10626" s="3"/>
      <c r="I10626" s="10" t="str">
        <f t="shared" si="165"/>
        <v>09661</v>
      </c>
    </row>
    <row r="10627" spans="1:9">
      <c r="A10627" s="66"/>
      <c r="C10627" s="66">
        <v>9661</v>
      </c>
      <c r="D10627" s="2" t="s">
        <v>65</v>
      </c>
      <c r="E10627" s="19" t="s">
        <v>1150</v>
      </c>
      <c r="F10627" s="69" t="s">
        <v>66</v>
      </c>
      <c r="G10627" s="3">
        <v>1</v>
      </c>
      <c r="H10627" s="3"/>
      <c r="I10627" s="10" t="str">
        <f t="shared" si="165"/>
        <v>09661</v>
      </c>
    </row>
    <row r="10628" spans="1:9">
      <c r="A10628" s="66"/>
      <c r="C10628" s="66">
        <v>9661</v>
      </c>
      <c r="D10628" s="2" t="s">
        <v>67</v>
      </c>
      <c r="E10628" s="22" t="s">
        <v>1153</v>
      </c>
      <c r="F10628" s="69" t="s">
        <v>68</v>
      </c>
      <c r="G10628" s="3">
        <v>3</v>
      </c>
      <c r="H10628" s="3">
        <v>330</v>
      </c>
      <c r="I10628" s="10" t="str">
        <f t="shared" si="165"/>
        <v>09661</v>
      </c>
    </row>
    <row r="10629" spans="1:9">
      <c r="A10629" s="66"/>
      <c r="C10629" s="66">
        <v>9661</v>
      </c>
      <c r="D10629" s="2" t="s">
        <v>69</v>
      </c>
      <c r="E10629" s="21" t="s">
        <v>1152</v>
      </c>
      <c r="F10629" s="69" t="s">
        <v>70</v>
      </c>
      <c r="G10629" s="3">
        <v>1</v>
      </c>
      <c r="H10629" s="3"/>
      <c r="I10629" s="10" t="str">
        <f t="shared" si="165"/>
        <v>09661</v>
      </c>
    </row>
    <row r="10630" spans="1:9">
      <c r="A10630" s="66"/>
      <c r="C10630" s="66">
        <v>9661</v>
      </c>
      <c r="E10630" s="71"/>
      <c r="F10630" s="69" t="s">
        <v>71</v>
      </c>
      <c r="G10630" s="3">
        <v>44</v>
      </c>
      <c r="H10630" s="3">
        <v>9411</v>
      </c>
      <c r="I10630" s="10" t="str">
        <f t="shared" si="165"/>
        <v>09661</v>
      </c>
    </row>
    <row r="10631" spans="1:9">
      <c r="A10631" s="65" t="s">
        <v>733</v>
      </c>
      <c r="B10631" s="2" t="s">
        <v>734</v>
      </c>
      <c r="C10631" s="65">
        <v>9662</v>
      </c>
      <c r="D10631" s="2" t="s">
        <v>9</v>
      </c>
      <c r="E10631" s="14" t="s">
        <v>1144</v>
      </c>
      <c r="F10631" s="69" t="s">
        <v>10</v>
      </c>
      <c r="G10631" s="3">
        <v>1</v>
      </c>
      <c r="H10631" s="3"/>
      <c r="I10631" s="10" t="str">
        <f t="shared" si="165"/>
        <v>09662</v>
      </c>
    </row>
    <row r="10632" spans="1:9">
      <c r="A10632" s="66"/>
      <c r="C10632" s="66">
        <v>9662</v>
      </c>
      <c r="D10632" s="2" t="s">
        <v>11</v>
      </c>
      <c r="E10632" s="14" t="s">
        <v>1144</v>
      </c>
      <c r="F10632" s="69" t="s">
        <v>12</v>
      </c>
      <c r="G10632" s="3"/>
      <c r="H10632" s="3"/>
      <c r="I10632" s="10" t="str">
        <f t="shared" si="165"/>
        <v>09662</v>
      </c>
    </row>
    <row r="10633" spans="1:9">
      <c r="A10633" s="66"/>
      <c r="C10633" s="66">
        <v>9662</v>
      </c>
      <c r="D10633" s="2" t="s">
        <v>13</v>
      </c>
      <c r="E10633" s="14" t="s">
        <v>1144</v>
      </c>
      <c r="F10633" s="69" t="s">
        <v>14</v>
      </c>
      <c r="G10633" s="3"/>
      <c r="H10633" s="3"/>
      <c r="I10633" s="10" t="str">
        <f t="shared" ref="I10633:I10696" si="166">IF(A10633="",I10632,A10633)</f>
        <v>09662</v>
      </c>
    </row>
    <row r="10634" spans="1:9">
      <c r="A10634" s="66"/>
      <c r="C10634" s="66">
        <v>9662</v>
      </c>
      <c r="D10634" s="2" t="s">
        <v>15</v>
      </c>
      <c r="E10634" s="15" t="s">
        <v>1145</v>
      </c>
      <c r="F10634" s="69" t="s">
        <v>16</v>
      </c>
      <c r="G10634" s="3"/>
      <c r="H10634" s="3"/>
      <c r="I10634" s="10" t="str">
        <f t="shared" si="166"/>
        <v>09662</v>
      </c>
    </row>
    <row r="10635" spans="1:9">
      <c r="A10635" s="66"/>
      <c r="C10635" s="66">
        <v>9662</v>
      </c>
      <c r="D10635" s="2" t="s">
        <v>17</v>
      </c>
      <c r="E10635" s="14" t="s">
        <v>1144</v>
      </c>
      <c r="F10635" s="69" t="s">
        <v>18</v>
      </c>
      <c r="G10635" s="3">
        <v>1</v>
      </c>
      <c r="H10635" s="3"/>
      <c r="I10635" s="10" t="str">
        <f t="shared" si="166"/>
        <v>09662</v>
      </c>
    </row>
    <row r="10636" spans="1:9">
      <c r="A10636" s="66"/>
      <c r="C10636" s="66">
        <v>9662</v>
      </c>
      <c r="D10636" s="2" t="s">
        <v>19</v>
      </c>
      <c r="E10636" s="14" t="s">
        <v>1144</v>
      </c>
      <c r="F10636" s="69" t="s">
        <v>20</v>
      </c>
      <c r="G10636" s="3"/>
      <c r="H10636" s="3"/>
      <c r="I10636" s="10" t="str">
        <f t="shared" si="166"/>
        <v>09662</v>
      </c>
    </row>
    <row r="10637" spans="1:9">
      <c r="A10637" s="66"/>
      <c r="C10637" s="66">
        <v>9662</v>
      </c>
      <c r="D10637" s="2" t="s">
        <v>21</v>
      </c>
      <c r="E10637" s="4"/>
      <c r="F10637" s="69" t="s">
        <v>22</v>
      </c>
      <c r="G10637" s="3">
        <v>38</v>
      </c>
      <c r="H10637" s="3"/>
      <c r="I10637" s="10" t="str">
        <f t="shared" si="166"/>
        <v>09662</v>
      </c>
    </row>
    <row r="10638" spans="1:9">
      <c r="A10638" s="66"/>
      <c r="C10638" s="66">
        <v>9662</v>
      </c>
      <c r="D10638" s="2" t="s">
        <v>23</v>
      </c>
      <c r="E10638" s="17" t="s">
        <v>1147</v>
      </c>
      <c r="F10638" s="69" t="s">
        <v>24</v>
      </c>
      <c r="G10638" s="3">
        <v>4</v>
      </c>
      <c r="H10638" s="3">
        <v>169</v>
      </c>
      <c r="I10638" s="10" t="str">
        <f t="shared" si="166"/>
        <v>09662</v>
      </c>
    </row>
    <row r="10639" spans="1:9">
      <c r="A10639" s="66"/>
      <c r="C10639" s="66">
        <v>9662</v>
      </c>
      <c r="D10639" s="2" t="s">
        <v>25</v>
      </c>
      <c r="E10639" s="17" t="s">
        <v>1147</v>
      </c>
      <c r="F10639" s="69" t="s">
        <v>26</v>
      </c>
      <c r="G10639" s="3">
        <v>2</v>
      </c>
      <c r="H10639" s="3"/>
      <c r="I10639" s="10" t="str">
        <f t="shared" si="166"/>
        <v>09662</v>
      </c>
    </row>
    <row r="10640" spans="1:9">
      <c r="A10640" s="66"/>
      <c r="C10640" s="66">
        <v>9662</v>
      </c>
      <c r="D10640" s="2" t="s">
        <v>27</v>
      </c>
      <c r="E10640" s="17" t="s">
        <v>1147</v>
      </c>
      <c r="F10640" s="69" t="s">
        <v>28</v>
      </c>
      <c r="G10640" s="3"/>
      <c r="H10640" s="3"/>
      <c r="I10640" s="10" t="str">
        <f t="shared" si="166"/>
        <v>09662</v>
      </c>
    </row>
    <row r="10641" spans="1:9">
      <c r="A10641" s="66"/>
      <c r="C10641" s="66">
        <v>9662</v>
      </c>
      <c r="D10641" s="2" t="s">
        <v>29</v>
      </c>
      <c r="E10641" s="18" t="s">
        <v>1148</v>
      </c>
      <c r="F10641" s="69" t="s">
        <v>30</v>
      </c>
      <c r="G10641" s="3"/>
      <c r="H10641" s="3"/>
      <c r="I10641" s="10" t="str">
        <f t="shared" si="166"/>
        <v>09662</v>
      </c>
    </row>
    <row r="10642" spans="1:9">
      <c r="A10642" s="66"/>
      <c r="C10642" s="66">
        <v>9662</v>
      </c>
      <c r="D10642" s="2" t="s">
        <v>31</v>
      </c>
      <c r="E10642" s="18" t="s">
        <v>1148</v>
      </c>
      <c r="F10642" s="69" t="s">
        <v>32</v>
      </c>
      <c r="G10642" s="3"/>
      <c r="H10642" s="3"/>
      <c r="I10642" s="10" t="str">
        <f t="shared" si="166"/>
        <v>09662</v>
      </c>
    </row>
    <row r="10643" spans="1:9">
      <c r="A10643" s="66"/>
      <c r="C10643" s="66">
        <v>9662</v>
      </c>
      <c r="D10643" s="2" t="s">
        <v>33</v>
      </c>
      <c r="E10643" s="18" t="s">
        <v>1148</v>
      </c>
      <c r="F10643" s="69" t="s">
        <v>34</v>
      </c>
      <c r="G10643" s="3"/>
      <c r="H10643" s="3"/>
      <c r="I10643" s="10" t="str">
        <f t="shared" si="166"/>
        <v>09662</v>
      </c>
    </row>
    <row r="10644" spans="1:9">
      <c r="A10644" s="66"/>
      <c r="C10644" s="66">
        <v>9662</v>
      </c>
      <c r="D10644" s="2" t="s">
        <v>35</v>
      </c>
      <c r="E10644" s="19" t="s">
        <v>1150</v>
      </c>
      <c r="F10644" s="69" t="s">
        <v>36</v>
      </c>
      <c r="G10644" s="3"/>
      <c r="H10644" s="3"/>
      <c r="I10644" s="10" t="str">
        <f t="shared" si="166"/>
        <v>09662</v>
      </c>
    </row>
    <row r="10645" spans="1:9">
      <c r="A10645" s="66"/>
      <c r="C10645" s="66">
        <v>9662</v>
      </c>
      <c r="D10645" s="2" t="s">
        <v>37</v>
      </c>
      <c r="E10645" s="23" t="s">
        <v>1149</v>
      </c>
      <c r="F10645" s="69" t="s">
        <v>38</v>
      </c>
      <c r="G10645" s="3"/>
      <c r="H10645" s="3"/>
      <c r="I10645" s="10" t="str">
        <f t="shared" si="166"/>
        <v>09662</v>
      </c>
    </row>
    <row r="10646" spans="1:9">
      <c r="A10646" s="66"/>
      <c r="C10646" s="66">
        <v>9662</v>
      </c>
      <c r="D10646" s="2" t="s">
        <v>39</v>
      </c>
      <c r="E10646" s="23" t="s">
        <v>1149</v>
      </c>
      <c r="F10646" s="69" t="s">
        <v>40</v>
      </c>
      <c r="G10646" s="3">
        <v>1</v>
      </c>
      <c r="H10646" s="3"/>
      <c r="I10646" s="10" t="str">
        <f t="shared" si="166"/>
        <v>09662</v>
      </c>
    </row>
    <row r="10647" spans="1:9">
      <c r="A10647" s="66"/>
      <c r="C10647" s="66">
        <v>9662</v>
      </c>
      <c r="D10647" s="2" t="s">
        <v>41</v>
      </c>
      <c r="E10647" s="16" t="s">
        <v>1146</v>
      </c>
      <c r="F10647" s="69" t="s">
        <v>42</v>
      </c>
      <c r="G10647" s="3">
        <v>1</v>
      </c>
      <c r="H10647" s="3"/>
      <c r="I10647" s="10" t="str">
        <f t="shared" si="166"/>
        <v>09662</v>
      </c>
    </row>
    <row r="10648" spans="1:9">
      <c r="A10648" s="66"/>
      <c r="C10648" s="66">
        <v>9662</v>
      </c>
      <c r="D10648" s="2" t="s">
        <v>43</v>
      </c>
      <c r="E10648" s="16" t="s">
        <v>1146</v>
      </c>
      <c r="F10648" s="69" t="s">
        <v>44</v>
      </c>
      <c r="G10648" s="3">
        <v>1</v>
      </c>
      <c r="H10648" s="3"/>
      <c r="I10648" s="10" t="str">
        <f t="shared" si="166"/>
        <v>09662</v>
      </c>
    </row>
    <row r="10649" spans="1:9">
      <c r="A10649" s="66"/>
      <c r="C10649" s="66">
        <v>9662</v>
      </c>
      <c r="D10649" s="2" t="s">
        <v>45</v>
      </c>
      <c r="E10649" s="16" t="s">
        <v>1146</v>
      </c>
      <c r="F10649" s="69" t="s">
        <v>46</v>
      </c>
      <c r="G10649" s="3"/>
      <c r="H10649" s="3"/>
      <c r="I10649" s="10" t="str">
        <f t="shared" si="166"/>
        <v>09662</v>
      </c>
    </row>
    <row r="10650" spans="1:9">
      <c r="A10650" s="66"/>
      <c r="C10650" s="66">
        <v>9662</v>
      </c>
      <c r="D10650" s="2" t="s">
        <v>47</v>
      </c>
      <c r="E10650" s="16" t="s">
        <v>1146</v>
      </c>
      <c r="F10650" s="69" t="s">
        <v>48</v>
      </c>
      <c r="G10650" s="3">
        <v>5</v>
      </c>
      <c r="H10650" s="3"/>
      <c r="I10650" s="10" t="str">
        <f t="shared" si="166"/>
        <v>09662</v>
      </c>
    </row>
    <row r="10651" spans="1:9">
      <c r="A10651" s="66"/>
      <c r="C10651" s="66">
        <v>9662</v>
      </c>
      <c r="D10651" s="2" t="s">
        <v>49</v>
      </c>
      <c r="E10651" s="14" t="s">
        <v>1144</v>
      </c>
      <c r="F10651" s="69" t="s">
        <v>50</v>
      </c>
      <c r="G10651" s="3">
        <v>2</v>
      </c>
      <c r="H10651" s="3"/>
      <c r="I10651" s="10" t="str">
        <f t="shared" si="166"/>
        <v>09662</v>
      </c>
    </row>
    <row r="10652" spans="1:9">
      <c r="A10652" s="66"/>
      <c r="C10652" s="66">
        <v>9662</v>
      </c>
      <c r="D10652" s="2" t="s">
        <v>51</v>
      </c>
      <c r="E10652" s="15" t="s">
        <v>1145</v>
      </c>
      <c r="F10652" s="69" t="s">
        <v>52</v>
      </c>
      <c r="G10652" s="3"/>
      <c r="H10652" s="3"/>
      <c r="I10652" s="10" t="str">
        <f t="shared" si="166"/>
        <v>09662</v>
      </c>
    </row>
    <row r="10653" spans="1:9">
      <c r="A10653" s="66"/>
      <c r="C10653" s="66">
        <v>9662</v>
      </c>
      <c r="D10653" s="2" t="s">
        <v>53</v>
      </c>
      <c r="E10653" s="15" t="s">
        <v>1145</v>
      </c>
      <c r="F10653" s="69" t="s">
        <v>54</v>
      </c>
      <c r="G10653" s="3">
        <v>3</v>
      </c>
      <c r="H10653" s="3">
        <v>209</v>
      </c>
      <c r="I10653" s="10" t="str">
        <f t="shared" si="166"/>
        <v>09662</v>
      </c>
    </row>
    <row r="10654" spans="1:9">
      <c r="A10654" s="66"/>
      <c r="C10654" s="66">
        <v>9662</v>
      </c>
      <c r="D10654" s="2" t="s">
        <v>55</v>
      </c>
      <c r="E10654" s="21" t="s">
        <v>1152</v>
      </c>
      <c r="F10654" s="69" t="s">
        <v>56</v>
      </c>
      <c r="G10654" s="3">
        <v>1</v>
      </c>
      <c r="H10654" s="3"/>
      <c r="I10654" s="10" t="str">
        <f t="shared" si="166"/>
        <v>09662</v>
      </c>
    </row>
    <row r="10655" spans="1:9">
      <c r="A10655" s="66"/>
      <c r="C10655" s="66">
        <v>9662</v>
      </c>
      <c r="D10655" s="2" t="s">
        <v>57</v>
      </c>
      <c r="E10655" s="21" t="s">
        <v>1152</v>
      </c>
      <c r="F10655" s="69" t="s">
        <v>58</v>
      </c>
      <c r="G10655" s="3">
        <v>1</v>
      </c>
      <c r="H10655" s="3"/>
      <c r="I10655" s="10" t="str">
        <f t="shared" si="166"/>
        <v>09662</v>
      </c>
    </row>
    <row r="10656" spans="1:9">
      <c r="A10656" s="66"/>
      <c r="C10656" s="66">
        <v>9662</v>
      </c>
      <c r="D10656" s="2" t="s">
        <v>59</v>
      </c>
      <c r="E10656" s="21" t="s">
        <v>1152</v>
      </c>
      <c r="F10656" s="69" t="s">
        <v>60</v>
      </c>
      <c r="G10656" s="3">
        <v>8</v>
      </c>
      <c r="H10656" s="3">
        <v>11629</v>
      </c>
      <c r="I10656" s="10" t="str">
        <f t="shared" si="166"/>
        <v>09662</v>
      </c>
    </row>
    <row r="10657" spans="1:9">
      <c r="A10657" s="66"/>
      <c r="C10657" s="66">
        <v>9662</v>
      </c>
      <c r="D10657" s="2" t="s">
        <v>61</v>
      </c>
      <c r="E10657" s="20" t="s">
        <v>1151</v>
      </c>
      <c r="F10657" s="69" t="s">
        <v>62</v>
      </c>
      <c r="G10657" s="3">
        <v>3</v>
      </c>
      <c r="H10657" s="3"/>
      <c r="I10657" s="10" t="str">
        <f t="shared" si="166"/>
        <v>09662</v>
      </c>
    </row>
    <row r="10658" spans="1:9">
      <c r="A10658" s="66"/>
      <c r="C10658" s="66">
        <v>9662</v>
      </c>
      <c r="D10658" s="2" t="s">
        <v>63</v>
      </c>
      <c r="E10658" s="20" t="s">
        <v>1151</v>
      </c>
      <c r="F10658" s="69" t="s">
        <v>64</v>
      </c>
      <c r="G10658" s="3"/>
      <c r="H10658" s="3"/>
      <c r="I10658" s="10" t="str">
        <f t="shared" si="166"/>
        <v>09662</v>
      </c>
    </row>
    <row r="10659" spans="1:9">
      <c r="A10659" s="66"/>
      <c r="C10659" s="66">
        <v>9662</v>
      </c>
      <c r="D10659" s="2" t="s">
        <v>65</v>
      </c>
      <c r="E10659" s="19" t="s">
        <v>1150</v>
      </c>
      <c r="F10659" s="69" t="s">
        <v>66</v>
      </c>
      <c r="G10659" s="3"/>
      <c r="H10659" s="3"/>
      <c r="I10659" s="10" t="str">
        <f t="shared" si="166"/>
        <v>09662</v>
      </c>
    </row>
    <row r="10660" spans="1:9">
      <c r="A10660" s="66"/>
      <c r="C10660" s="66">
        <v>9662</v>
      </c>
      <c r="D10660" s="2" t="s">
        <v>67</v>
      </c>
      <c r="E10660" s="22" t="s">
        <v>1153</v>
      </c>
      <c r="F10660" s="69" t="s">
        <v>68</v>
      </c>
      <c r="G10660" s="3">
        <v>3</v>
      </c>
      <c r="H10660" s="3"/>
      <c r="I10660" s="10" t="str">
        <f t="shared" si="166"/>
        <v>09662</v>
      </c>
    </row>
    <row r="10661" spans="1:9">
      <c r="A10661" s="66"/>
      <c r="C10661" s="66">
        <v>9662</v>
      </c>
      <c r="D10661" s="2" t="s">
        <v>69</v>
      </c>
      <c r="E10661" s="21" t="s">
        <v>1152</v>
      </c>
      <c r="F10661" s="69" t="s">
        <v>70</v>
      </c>
      <c r="G10661" s="3">
        <v>3</v>
      </c>
      <c r="H10661" s="3"/>
      <c r="I10661" s="10" t="str">
        <f t="shared" si="166"/>
        <v>09662</v>
      </c>
    </row>
    <row r="10662" spans="1:9">
      <c r="A10662" s="66"/>
      <c r="C10662" s="66">
        <v>9662</v>
      </c>
      <c r="E10662" s="71"/>
      <c r="F10662" s="69" t="s">
        <v>71</v>
      </c>
      <c r="G10662" s="3">
        <v>39</v>
      </c>
      <c r="H10662" s="3">
        <v>23701</v>
      </c>
      <c r="I10662" s="10" t="str">
        <f t="shared" si="166"/>
        <v>09662</v>
      </c>
    </row>
    <row r="10663" spans="1:9">
      <c r="A10663" s="65" t="s">
        <v>735</v>
      </c>
      <c r="B10663" s="2" t="s">
        <v>736</v>
      </c>
      <c r="C10663" s="65">
        <v>9663</v>
      </c>
      <c r="D10663" s="2" t="s">
        <v>9</v>
      </c>
      <c r="E10663" s="14" t="s">
        <v>1144</v>
      </c>
      <c r="F10663" s="69" t="s">
        <v>10</v>
      </c>
      <c r="G10663" s="3"/>
      <c r="H10663" s="3"/>
      <c r="I10663" s="10" t="str">
        <f t="shared" si="166"/>
        <v>09663</v>
      </c>
    </row>
    <row r="10664" spans="1:9">
      <c r="A10664" s="66"/>
      <c r="C10664" s="66">
        <v>9663</v>
      </c>
      <c r="D10664" s="2" t="s">
        <v>11</v>
      </c>
      <c r="E10664" s="14" t="s">
        <v>1144</v>
      </c>
      <c r="F10664" s="69" t="s">
        <v>12</v>
      </c>
      <c r="G10664" s="3"/>
      <c r="H10664" s="3"/>
      <c r="I10664" s="10" t="str">
        <f t="shared" si="166"/>
        <v>09663</v>
      </c>
    </row>
    <row r="10665" spans="1:9">
      <c r="A10665" s="66"/>
      <c r="C10665" s="66">
        <v>9663</v>
      </c>
      <c r="D10665" s="2" t="s">
        <v>13</v>
      </c>
      <c r="E10665" s="14" t="s">
        <v>1144</v>
      </c>
      <c r="F10665" s="69" t="s">
        <v>14</v>
      </c>
      <c r="G10665" s="3"/>
      <c r="H10665" s="3"/>
      <c r="I10665" s="10" t="str">
        <f t="shared" si="166"/>
        <v>09663</v>
      </c>
    </row>
    <row r="10666" spans="1:9">
      <c r="A10666" s="66"/>
      <c r="C10666" s="66">
        <v>9663</v>
      </c>
      <c r="D10666" s="2" t="s">
        <v>15</v>
      </c>
      <c r="E10666" s="15" t="s">
        <v>1145</v>
      </c>
      <c r="F10666" s="69" t="s">
        <v>16</v>
      </c>
      <c r="G10666" s="3"/>
      <c r="H10666" s="3"/>
      <c r="I10666" s="10" t="str">
        <f t="shared" si="166"/>
        <v>09663</v>
      </c>
    </row>
    <row r="10667" spans="1:9">
      <c r="A10667" s="66"/>
      <c r="C10667" s="66">
        <v>9663</v>
      </c>
      <c r="D10667" s="2" t="s">
        <v>17</v>
      </c>
      <c r="E10667" s="14" t="s">
        <v>1144</v>
      </c>
      <c r="F10667" s="69" t="s">
        <v>18</v>
      </c>
      <c r="G10667" s="3"/>
      <c r="H10667" s="3"/>
      <c r="I10667" s="10" t="str">
        <f t="shared" si="166"/>
        <v>09663</v>
      </c>
    </row>
    <row r="10668" spans="1:9">
      <c r="A10668" s="66"/>
      <c r="C10668" s="66">
        <v>9663</v>
      </c>
      <c r="D10668" s="2" t="s">
        <v>19</v>
      </c>
      <c r="E10668" s="14" t="s">
        <v>1144</v>
      </c>
      <c r="F10668" s="69" t="s">
        <v>20</v>
      </c>
      <c r="G10668" s="3"/>
      <c r="H10668" s="3"/>
      <c r="I10668" s="10" t="str">
        <f t="shared" si="166"/>
        <v>09663</v>
      </c>
    </row>
    <row r="10669" spans="1:9">
      <c r="A10669" s="66"/>
      <c r="C10669" s="66">
        <v>9663</v>
      </c>
      <c r="D10669" s="2" t="s">
        <v>21</v>
      </c>
      <c r="E10669" s="4"/>
      <c r="F10669" s="69" t="s">
        <v>22</v>
      </c>
      <c r="G10669" s="3">
        <v>43</v>
      </c>
      <c r="H10669" s="3">
        <v>6794</v>
      </c>
      <c r="I10669" s="10" t="str">
        <f t="shared" si="166"/>
        <v>09663</v>
      </c>
    </row>
    <row r="10670" spans="1:9">
      <c r="A10670" s="66"/>
      <c r="C10670" s="66">
        <v>9663</v>
      </c>
      <c r="D10670" s="2" t="s">
        <v>23</v>
      </c>
      <c r="E10670" s="17" t="s">
        <v>1147</v>
      </c>
      <c r="F10670" s="69" t="s">
        <v>24</v>
      </c>
      <c r="G10670" s="3">
        <v>8</v>
      </c>
      <c r="H10670" s="3">
        <v>1311</v>
      </c>
      <c r="I10670" s="10" t="str">
        <f t="shared" si="166"/>
        <v>09663</v>
      </c>
    </row>
    <row r="10671" spans="1:9">
      <c r="A10671" s="66"/>
      <c r="C10671" s="66">
        <v>9663</v>
      </c>
      <c r="D10671" s="2" t="s">
        <v>25</v>
      </c>
      <c r="E10671" s="17" t="s">
        <v>1147</v>
      </c>
      <c r="F10671" s="69" t="s">
        <v>26</v>
      </c>
      <c r="G10671" s="3">
        <v>1</v>
      </c>
      <c r="H10671" s="3"/>
      <c r="I10671" s="10" t="str">
        <f t="shared" si="166"/>
        <v>09663</v>
      </c>
    </row>
    <row r="10672" spans="1:9">
      <c r="A10672" s="66"/>
      <c r="C10672" s="66">
        <v>9663</v>
      </c>
      <c r="D10672" s="2" t="s">
        <v>27</v>
      </c>
      <c r="E10672" s="17" t="s">
        <v>1147</v>
      </c>
      <c r="F10672" s="69" t="s">
        <v>28</v>
      </c>
      <c r="G10672" s="3"/>
      <c r="H10672" s="3"/>
      <c r="I10672" s="10" t="str">
        <f t="shared" si="166"/>
        <v>09663</v>
      </c>
    </row>
    <row r="10673" spans="1:9">
      <c r="A10673" s="66"/>
      <c r="C10673" s="66">
        <v>9663</v>
      </c>
      <c r="D10673" s="2" t="s">
        <v>29</v>
      </c>
      <c r="E10673" s="18" t="s">
        <v>1148</v>
      </c>
      <c r="F10673" s="69" t="s">
        <v>30</v>
      </c>
      <c r="G10673" s="3"/>
      <c r="H10673" s="3"/>
      <c r="I10673" s="10" t="str">
        <f t="shared" si="166"/>
        <v>09663</v>
      </c>
    </row>
    <row r="10674" spans="1:9">
      <c r="A10674" s="66"/>
      <c r="C10674" s="66">
        <v>9663</v>
      </c>
      <c r="D10674" s="2" t="s">
        <v>31</v>
      </c>
      <c r="E10674" s="18" t="s">
        <v>1148</v>
      </c>
      <c r="F10674" s="69" t="s">
        <v>32</v>
      </c>
      <c r="G10674" s="3"/>
      <c r="H10674" s="3"/>
      <c r="I10674" s="10" t="str">
        <f t="shared" si="166"/>
        <v>09663</v>
      </c>
    </row>
    <row r="10675" spans="1:9">
      <c r="A10675" s="66"/>
      <c r="C10675" s="66">
        <v>9663</v>
      </c>
      <c r="D10675" s="2" t="s">
        <v>33</v>
      </c>
      <c r="E10675" s="18" t="s">
        <v>1148</v>
      </c>
      <c r="F10675" s="69" t="s">
        <v>34</v>
      </c>
      <c r="G10675" s="3"/>
      <c r="H10675" s="3"/>
      <c r="I10675" s="10" t="str">
        <f t="shared" si="166"/>
        <v>09663</v>
      </c>
    </row>
    <row r="10676" spans="1:9">
      <c r="A10676" s="66"/>
      <c r="C10676" s="66">
        <v>9663</v>
      </c>
      <c r="D10676" s="2" t="s">
        <v>35</v>
      </c>
      <c r="E10676" s="19" t="s">
        <v>1150</v>
      </c>
      <c r="F10676" s="69" t="s">
        <v>36</v>
      </c>
      <c r="G10676" s="3">
        <v>2</v>
      </c>
      <c r="H10676" s="3"/>
      <c r="I10676" s="10" t="str">
        <f t="shared" si="166"/>
        <v>09663</v>
      </c>
    </row>
    <row r="10677" spans="1:9">
      <c r="A10677" s="66"/>
      <c r="C10677" s="66">
        <v>9663</v>
      </c>
      <c r="D10677" s="2" t="s">
        <v>37</v>
      </c>
      <c r="E10677" s="23" t="s">
        <v>1149</v>
      </c>
      <c r="F10677" s="69" t="s">
        <v>38</v>
      </c>
      <c r="G10677" s="3"/>
      <c r="H10677" s="3"/>
      <c r="I10677" s="10" t="str">
        <f t="shared" si="166"/>
        <v>09663</v>
      </c>
    </row>
    <row r="10678" spans="1:9">
      <c r="A10678" s="66"/>
      <c r="C10678" s="66">
        <v>9663</v>
      </c>
      <c r="D10678" s="2" t="s">
        <v>39</v>
      </c>
      <c r="E10678" s="23" t="s">
        <v>1149</v>
      </c>
      <c r="F10678" s="69" t="s">
        <v>40</v>
      </c>
      <c r="G10678" s="3">
        <v>5</v>
      </c>
      <c r="H10678" s="3">
        <v>486</v>
      </c>
      <c r="I10678" s="10" t="str">
        <f t="shared" si="166"/>
        <v>09663</v>
      </c>
    </row>
    <row r="10679" spans="1:9">
      <c r="A10679" s="66"/>
      <c r="C10679" s="66">
        <v>9663</v>
      </c>
      <c r="D10679" s="2" t="s">
        <v>41</v>
      </c>
      <c r="E10679" s="16" t="s">
        <v>1146</v>
      </c>
      <c r="F10679" s="69" t="s">
        <v>42</v>
      </c>
      <c r="G10679" s="3"/>
      <c r="H10679" s="3"/>
      <c r="I10679" s="10" t="str">
        <f t="shared" si="166"/>
        <v>09663</v>
      </c>
    </row>
    <row r="10680" spans="1:9">
      <c r="A10680" s="66"/>
      <c r="C10680" s="66">
        <v>9663</v>
      </c>
      <c r="D10680" s="2" t="s">
        <v>43</v>
      </c>
      <c r="E10680" s="16" t="s">
        <v>1146</v>
      </c>
      <c r="F10680" s="69" t="s">
        <v>44</v>
      </c>
      <c r="G10680" s="3">
        <v>3</v>
      </c>
      <c r="H10680" s="3"/>
      <c r="I10680" s="10" t="str">
        <f t="shared" si="166"/>
        <v>09663</v>
      </c>
    </row>
    <row r="10681" spans="1:9">
      <c r="A10681" s="66"/>
      <c r="C10681" s="66">
        <v>9663</v>
      </c>
      <c r="D10681" s="2" t="s">
        <v>45</v>
      </c>
      <c r="E10681" s="16" t="s">
        <v>1146</v>
      </c>
      <c r="F10681" s="69" t="s">
        <v>46</v>
      </c>
      <c r="G10681" s="3"/>
      <c r="H10681" s="3"/>
      <c r="I10681" s="10" t="str">
        <f t="shared" si="166"/>
        <v>09663</v>
      </c>
    </row>
    <row r="10682" spans="1:9">
      <c r="A10682" s="66"/>
      <c r="C10682" s="66">
        <v>9663</v>
      </c>
      <c r="D10682" s="2" t="s">
        <v>47</v>
      </c>
      <c r="E10682" s="16" t="s">
        <v>1146</v>
      </c>
      <c r="F10682" s="69" t="s">
        <v>48</v>
      </c>
      <c r="G10682" s="3">
        <v>1</v>
      </c>
      <c r="H10682" s="3"/>
      <c r="I10682" s="10" t="str">
        <f t="shared" si="166"/>
        <v>09663</v>
      </c>
    </row>
    <row r="10683" spans="1:9">
      <c r="A10683" s="66"/>
      <c r="C10683" s="66">
        <v>9663</v>
      </c>
      <c r="D10683" s="2" t="s">
        <v>49</v>
      </c>
      <c r="E10683" s="14" t="s">
        <v>1144</v>
      </c>
      <c r="F10683" s="69" t="s">
        <v>50</v>
      </c>
      <c r="G10683" s="3">
        <v>4</v>
      </c>
      <c r="H10683" s="3">
        <v>83</v>
      </c>
      <c r="I10683" s="10" t="str">
        <f t="shared" si="166"/>
        <v>09663</v>
      </c>
    </row>
    <row r="10684" spans="1:9">
      <c r="A10684" s="66"/>
      <c r="C10684" s="66">
        <v>9663</v>
      </c>
      <c r="D10684" s="2" t="s">
        <v>51</v>
      </c>
      <c r="E10684" s="15" t="s">
        <v>1145</v>
      </c>
      <c r="F10684" s="69" t="s">
        <v>52</v>
      </c>
      <c r="G10684" s="3">
        <v>1</v>
      </c>
      <c r="H10684" s="3"/>
      <c r="I10684" s="10" t="str">
        <f t="shared" si="166"/>
        <v>09663</v>
      </c>
    </row>
    <row r="10685" spans="1:9">
      <c r="A10685" s="66"/>
      <c r="C10685" s="66">
        <v>9663</v>
      </c>
      <c r="D10685" s="2" t="s">
        <v>53</v>
      </c>
      <c r="E10685" s="15" t="s">
        <v>1145</v>
      </c>
      <c r="F10685" s="69" t="s">
        <v>54</v>
      </c>
      <c r="G10685" s="3">
        <v>3</v>
      </c>
      <c r="H10685" s="3">
        <v>181</v>
      </c>
      <c r="I10685" s="10" t="str">
        <f t="shared" si="166"/>
        <v>09663</v>
      </c>
    </row>
    <row r="10686" spans="1:9">
      <c r="A10686" s="66"/>
      <c r="C10686" s="66">
        <v>9663</v>
      </c>
      <c r="D10686" s="2" t="s">
        <v>55</v>
      </c>
      <c r="E10686" s="21" t="s">
        <v>1152</v>
      </c>
      <c r="F10686" s="69" t="s">
        <v>56</v>
      </c>
      <c r="G10686" s="3"/>
      <c r="H10686" s="3"/>
      <c r="I10686" s="10" t="str">
        <f t="shared" si="166"/>
        <v>09663</v>
      </c>
    </row>
    <row r="10687" spans="1:9">
      <c r="A10687" s="66"/>
      <c r="C10687" s="66">
        <v>9663</v>
      </c>
      <c r="D10687" s="2" t="s">
        <v>57</v>
      </c>
      <c r="E10687" s="21" t="s">
        <v>1152</v>
      </c>
      <c r="F10687" s="69" t="s">
        <v>58</v>
      </c>
      <c r="G10687" s="3">
        <v>1</v>
      </c>
      <c r="H10687" s="3"/>
      <c r="I10687" s="10" t="str">
        <f t="shared" si="166"/>
        <v>09663</v>
      </c>
    </row>
    <row r="10688" spans="1:9">
      <c r="A10688" s="66"/>
      <c r="C10688" s="66">
        <v>9663</v>
      </c>
      <c r="D10688" s="2" t="s">
        <v>59</v>
      </c>
      <c r="E10688" s="21" t="s">
        <v>1152</v>
      </c>
      <c r="F10688" s="69" t="s">
        <v>60</v>
      </c>
      <c r="G10688" s="3">
        <v>6</v>
      </c>
      <c r="H10688" s="3">
        <v>1605</v>
      </c>
      <c r="I10688" s="10" t="str">
        <f t="shared" si="166"/>
        <v>09663</v>
      </c>
    </row>
    <row r="10689" spans="1:9">
      <c r="A10689" s="66"/>
      <c r="C10689" s="66">
        <v>9663</v>
      </c>
      <c r="D10689" s="2" t="s">
        <v>61</v>
      </c>
      <c r="E10689" s="20" t="s">
        <v>1151</v>
      </c>
      <c r="F10689" s="69" t="s">
        <v>62</v>
      </c>
      <c r="G10689" s="3">
        <v>1</v>
      </c>
      <c r="H10689" s="3"/>
      <c r="I10689" s="10" t="str">
        <f t="shared" si="166"/>
        <v>09663</v>
      </c>
    </row>
    <row r="10690" spans="1:9">
      <c r="A10690" s="66"/>
      <c r="C10690" s="66">
        <v>9663</v>
      </c>
      <c r="D10690" s="2" t="s">
        <v>63</v>
      </c>
      <c r="E10690" s="20" t="s">
        <v>1151</v>
      </c>
      <c r="F10690" s="69" t="s">
        <v>64</v>
      </c>
      <c r="G10690" s="3"/>
      <c r="H10690" s="3"/>
      <c r="I10690" s="10" t="str">
        <f t="shared" si="166"/>
        <v>09663</v>
      </c>
    </row>
    <row r="10691" spans="1:9">
      <c r="A10691" s="66"/>
      <c r="C10691" s="66">
        <v>9663</v>
      </c>
      <c r="D10691" s="2" t="s">
        <v>65</v>
      </c>
      <c r="E10691" s="19" t="s">
        <v>1150</v>
      </c>
      <c r="F10691" s="69" t="s">
        <v>66</v>
      </c>
      <c r="G10691" s="3">
        <v>1</v>
      </c>
      <c r="H10691" s="3"/>
      <c r="I10691" s="10" t="str">
        <f t="shared" si="166"/>
        <v>09663</v>
      </c>
    </row>
    <row r="10692" spans="1:9">
      <c r="A10692" s="66"/>
      <c r="C10692" s="66">
        <v>9663</v>
      </c>
      <c r="D10692" s="2" t="s">
        <v>67</v>
      </c>
      <c r="E10692" s="22" t="s">
        <v>1153</v>
      </c>
      <c r="F10692" s="69" t="s">
        <v>68</v>
      </c>
      <c r="G10692" s="3">
        <v>2</v>
      </c>
      <c r="H10692" s="3"/>
      <c r="I10692" s="10" t="str">
        <f t="shared" si="166"/>
        <v>09663</v>
      </c>
    </row>
    <row r="10693" spans="1:9">
      <c r="A10693" s="66"/>
      <c r="C10693" s="66">
        <v>9663</v>
      </c>
      <c r="D10693" s="2" t="s">
        <v>69</v>
      </c>
      <c r="E10693" s="21" t="s">
        <v>1152</v>
      </c>
      <c r="F10693" s="69" t="s">
        <v>70</v>
      </c>
      <c r="G10693" s="3">
        <v>4</v>
      </c>
      <c r="H10693" s="3">
        <v>346</v>
      </c>
      <c r="I10693" s="10" t="str">
        <f t="shared" si="166"/>
        <v>09663</v>
      </c>
    </row>
    <row r="10694" spans="1:9">
      <c r="A10694" s="66"/>
      <c r="C10694" s="66">
        <v>9663</v>
      </c>
      <c r="E10694" s="71"/>
      <c r="F10694" s="69" t="s">
        <v>71</v>
      </c>
      <c r="G10694" s="3">
        <v>43</v>
      </c>
      <c r="H10694" s="3">
        <v>6794</v>
      </c>
      <c r="I10694" s="10" t="str">
        <f t="shared" si="166"/>
        <v>09663</v>
      </c>
    </row>
    <row r="10695" spans="1:9">
      <c r="A10695" s="65" t="s">
        <v>737</v>
      </c>
      <c r="B10695" s="2" t="s">
        <v>738</v>
      </c>
      <c r="C10695" s="65">
        <v>9671</v>
      </c>
      <c r="D10695" s="2" t="s">
        <v>9</v>
      </c>
      <c r="E10695" s="14" t="s">
        <v>1144</v>
      </c>
      <c r="F10695" s="69" t="s">
        <v>10</v>
      </c>
      <c r="G10695" s="3">
        <v>4</v>
      </c>
      <c r="H10695" s="3">
        <v>36</v>
      </c>
      <c r="I10695" s="10" t="str">
        <f t="shared" si="166"/>
        <v>09671</v>
      </c>
    </row>
    <row r="10696" spans="1:9">
      <c r="A10696" s="66"/>
      <c r="C10696" s="66">
        <v>9671</v>
      </c>
      <c r="D10696" s="2" t="s">
        <v>11</v>
      </c>
      <c r="E10696" s="14" t="s">
        <v>1144</v>
      </c>
      <c r="F10696" s="69" t="s">
        <v>12</v>
      </c>
      <c r="G10696" s="3"/>
      <c r="H10696" s="3"/>
      <c r="I10696" s="10" t="str">
        <f t="shared" si="166"/>
        <v>09671</v>
      </c>
    </row>
    <row r="10697" spans="1:9">
      <c r="A10697" s="66"/>
      <c r="C10697" s="66">
        <v>9671</v>
      </c>
      <c r="D10697" s="2" t="s">
        <v>13</v>
      </c>
      <c r="E10697" s="14" t="s">
        <v>1144</v>
      </c>
      <c r="F10697" s="69" t="s">
        <v>14</v>
      </c>
      <c r="G10697" s="3"/>
      <c r="H10697" s="3"/>
      <c r="I10697" s="10" t="str">
        <f t="shared" ref="I10697:I10760" si="167">IF(A10697="",I10696,A10697)</f>
        <v>09671</v>
      </c>
    </row>
    <row r="10698" spans="1:9">
      <c r="A10698" s="66"/>
      <c r="C10698" s="66">
        <v>9671</v>
      </c>
      <c r="D10698" s="2" t="s">
        <v>15</v>
      </c>
      <c r="E10698" s="15" t="s">
        <v>1145</v>
      </c>
      <c r="F10698" s="69" t="s">
        <v>16</v>
      </c>
      <c r="G10698" s="3"/>
      <c r="H10698" s="3"/>
      <c r="I10698" s="10" t="str">
        <f t="shared" si="167"/>
        <v>09671</v>
      </c>
    </row>
    <row r="10699" spans="1:9">
      <c r="A10699" s="66"/>
      <c r="C10699" s="66">
        <v>9671</v>
      </c>
      <c r="D10699" s="2" t="s">
        <v>17</v>
      </c>
      <c r="E10699" s="14" t="s">
        <v>1144</v>
      </c>
      <c r="F10699" s="69" t="s">
        <v>18</v>
      </c>
      <c r="G10699" s="3">
        <v>4</v>
      </c>
      <c r="H10699" s="3">
        <v>36</v>
      </c>
      <c r="I10699" s="10" t="str">
        <f t="shared" si="167"/>
        <v>09671</v>
      </c>
    </row>
    <row r="10700" spans="1:9">
      <c r="A10700" s="66"/>
      <c r="C10700" s="66">
        <v>9671</v>
      </c>
      <c r="D10700" s="2" t="s">
        <v>19</v>
      </c>
      <c r="E10700" s="14" t="s">
        <v>1144</v>
      </c>
      <c r="F10700" s="69" t="s">
        <v>20</v>
      </c>
      <c r="G10700" s="3"/>
      <c r="H10700" s="3"/>
      <c r="I10700" s="10" t="str">
        <f t="shared" si="167"/>
        <v>09671</v>
      </c>
    </row>
    <row r="10701" spans="1:9">
      <c r="A10701" s="66"/>
      <c r="C10701" s="66">
        <v>9671</v>
      </c>
      <c r="D10701" s="2" t="s">
        <v>21</v>
      </c>
      <c r="E10701" s="4"/>
      <c r="F10701" s="69" t="s">
        <v>22</v>
      </c>
      <c r="G10701" s="3">
        <v>122</v>
      </c>
      <c r="H10701" s="3">
        <v>13720</v>
      </c>
      <c r="I10701" s="10" t="str">
        <f t="shared" si="167"/>
        <v>09671</v>
      </c>
    </row>
    <row r="10702" spans="1:9">
      <c r="A10702" s="66"/>
      <c r="C10702" s="66">
        <v>9671</v>
      </c>
      <c r="D10702" s="2" t="s">
        <v>23</v>
      </c>
      <c r="E10702" s="17" t="s">
        <v>1147</v>
      </c>
      <c r="F10702" s="69" t="s">
        <v>24</v>
      </c>
      <c r="G10702" s="3">
        <v>11</v>
      </c>
      <c r="H10702" s="3">
        <v>991</v>
      </c>
      <c r="I10702" s="10" t="str">
        <f t="shared" si="167"/>
        <v>09671</v>
      </c>
    </row>
    <row r="10703" spans="1:9">
      <c r="A10703" s="66"/>
      <c r="C10703" s="66">
        <v>9671</v>
      </c>
      <c r="D10703" s="2" t="s">
        <v>25</v>
      </c>
      <c r="E10703" s="17" t="s">
        <v>1147</v>
      </c>
      <c r="F10703" s="69" t="s">
        <v>26</v>
      </c>
      <c r="G10703" s="3">
        <v>1</v>
      </c>
      <c r="H10703" s="3"/>
      <c r="I10703" s="10" t="str">
        <f t="shared" si="167"/>
        <v>09671</v>
      </c>
    </row>
    <row r="10704" spans="1:9">
      <c r="A10704" s="66"/>
      <c r="C10704" s="66">
        <v>9671</v>
      </c>
      <c r="D10704" s="2" t="s">
        <v>27</v>
      </c>
      <c r="E10704" s="17" t="s">
        <v>1147</v>
      </c>
      <c r="F10704" s="69" t="s">
        <v>28</v>
      </c>
      <c r="G10704" s="3"/>
      <c r="H10704" s="3"/>
      <c r="I10704" s="10" t="str">
        <f t="shared" si="167"/>
        <v>09671</v>
      </c>
    </row>
    <row r="10705" spans="1:9">
      <c r="A10705" s="66"/>
      <c r="C10705" s="66">
        <v>9671</v>
      </c>
      <c r="D10705" s="2" t="s">
        <v>29</v>
      </c>
      <c r="E10705" s="18" t="s">
        <v>1148</v>
      </c>
      <c r="F10705" s="69" t="s">
        <v>30</v>
      </c>
      <c r="G10705" s="3">
        <v>4</v>
      </c>
      <c r="H10705" s="3"/>
      <c r="I10705" s="10" t="str">
        <f t="shared" si="167"/>
        <v>09671</v>
      </c>
    </row>
    <row r="10706" spans="1:9">
      <c r="A10706" s="66"/>
      <c r="C10706" s="66">
        <v>9671</v>
      </c>
      <c r="D10706" s="2" t="s">
        <v>31</v>
      </c>
      <c r="E10706" s="18" t="s">
        <v>1148</v>
      </c>
      <c r="F10706" s="69" t="s">
        <v>32</v>
      </c>
      <c r="G10706" s="3">
        <v>3</v>
      </c>
      <c r="H10706" s="3">
        <v>268</v>
      </c>
      <c r="I10706" s="10" t="str">
        <f t="shared" si="167"/>
        <v>09671</v>
      </c>
    </row>
    <row r="10707" spans="1:9">
      <c r="A10707" s="66"/>
      <c r="C10707" s="66">
        <v>9671</v>
      </c>
      <c r="D10707" s="2" t="s">
        <v>33</v>
      </c>
      <c r="E10707" s="18" t="s">
        <v>1148</v>
      </c>
      <c r="F10707" s="69" t="s">
        <v>34</v>
      </c>
      <c r="G10707" s="3">
        <v>1</v>
      </c>
      <c r="H10707" s="3"/>
      <c r="I10707" s="10" t="str">
        <f t="shared" si="167"/>
        <v>09671</v>
      </c>
    </row>
    <row r="10708" spans="1:9">
      <c r="A10708" s="66"/>
      <c r="C10708" s="66">
        <v>9671</v>
      </c>
      <c r="D10708" s="2" t="s">
        <v>35</v>
      </c>
      <c r="E10708" s="19" t="s">
        <v>1150</v>
      </c>
      <c r="F10708" s="69" t="s">
        <v>36</v>
      </c>
      <c r="G10708" s="3">
        <v>2</v>
      </c>
      <c r="H10708" s="3"/>
      <c r="I10708" s="10" t="str">
        <f t="shared" si="167"/>
        <v>09671</v>
      </c>
    </row>
    <row r="10709" spans="1:9">
      <c r="A10709" s="66"/>
      <c r="C10709" s="66">
        <v>9671</v>
      </c>
      <c r="D10709" s="2" t="s">
        <v>37</v>
      </c>
      <c r="E10709" s="23" t="s">
        <v>1149</v>
      </c>
      <c r="F10709" s="69" t="s">
        <v>38</v>
      </c>
      <c r="G10709" s="3">
        <v>4</v>
      </c>
      <c r="H10709" s="3">
        <v>1043</v>
      </c>
      <c r="I10709" s="10" t="str">
        <f t="shared" si="167"/>
        <v>09671</v>
      </c>
    </row>
    <row r="10710" spans="1:9">
      <c r="A10710" s="66"/>
      <c r="C10710" s="66">
        <v>9671</v>
      </c>
      <c r="D10710" s="2" t="s">
        <v>39</v>
      </c>
      <c r="E10710" s="23" t="s">
        <v>1149</v>
      </c>
      <c r="F10710" s="69" t="s">
        <v>40</v>
      </c>
      <c r="G10710" s="3">
        <v>3</v>
      </c>
      <c r="H10710" s="3">
        <v>289</v>
      </c>
      <c r="I10710" s="10" t="str">
        <f t="shared" si="167"/>
        <v>09671</v>
      </c>
    </row>
    <row r="10711" spans="1:9">
      <c r="A10711" s="66"/>
      <c r="C10711" s="66">
        <v>9671</v>
      </c>
      <c r="D10711" s="2" t="s">
        <v>41</v>
      </c>
      <c r="E10711" s="16" t="s">
        <v>1146</v>
      </c>
      <c r="F10711" s="69" t="s">
        <v>42</v>
      </c>
      <c r="G10711" s="3"/>
      <c r="H10711" s="3"/>
      <c r="I10711" s="10" t="str">
        <f t="shared" si="167"/>
        <v>09671</v>
      </c>
    </row>
    <row r="10712" spans="1:9">
      <c r="A10712" s="66"/>
      <c r="C10712" s="66">
        <v>9671</v>
      </c>
      <c r="D10712" s="2" t="s">
        <v>43</v>
      </c>
      <c r="E10712" s="16" t="s">
        <v>1146</v>
      </c>
      <c r="F10712" s="69" t="s">
        <v>44</v>
      </c>
      <c r="G10712" s="3">
        <v>5</v>
      </c>
      <c r="H10712" s="3">
        <v>291</v>
      </c>
      <c r="I10712" s="10" t="str">
        <f t="shared" si="167"/>
        <v>09671</v>
      </c>
    </row>
    <row r="10713" spans="1:9">
      <c r="A10713" s="66"/>
      <c r="C10713" s="66">
        <v>9671</v>
      </c>
      <c r="D10713" s="2" t="s">
        <v>45</v>
      </c>
      <c r="E10713" s="16" t="s">
        <v>1146</v>
      </c>
      <c r="F10713" s="69" t="s">
        <v>46</v>
      </c>
      <c r="G10713" s="3"/>
      <c r="H10713" s="3"/>
      <c r="I10713" s="10" t="str">
        <f t="shared" si="167"/>
        <v>09671</v>
      </c>
    </row>
    <row r="10714" spans="1:9">
      <c r="A10714" s="66"/>
      <c r="C10714" s="66">
        <v>9671</v>
      </c>
      <c r="D10714" s="2" t="s">
        <v>47</v>
      </c>
      <c r="E10714" s="16" t="s">
        <v>1146</v>
      </c>
      <c r="F10714" s="69" t="s">
        <v>48</v>
      </c>
      <c r="G10714" s="3">
        <v>6</v>
      </c>
      <c r="H10714" s="3">
        <v>661</v>
      </c>
      <c r="I10714" s="10" t="str">
        <f t="shared" si="167"/>
        <v>09671</v>
      </c>
    </row>
    <row r="10715" spans="1:9">
      <c r="A10715" s="66"/>
      <c r="C10715" s="66">
        <v>9671</v>
      </c>
      <c r="D10715" s="2" t="s">
        <v>49</v>
      </c>
      <c r="E10715" s="14" t="s">
        <v>1144</v>
      </c>
      <c r="F10715" s="69" t="s">
        <v>50</v>
      </c>
      <c r="G10715" s="3">
        <v>11</v>
      </c>
      <c r="H10715" s="3">
        <v>807</v>
      </c>
      <c r="I10715" s="10" t="str">
        <f t="shared" si="167"/>
        <v>09671</v>
      </c>
    </row>
    <row r="10716" spans="1:9">
      <c r="A10716" s="66"/>
      <c r="C10716" s="66">
        <v>9671</v>
      </c>
      <c r="D10716" s="2" t="s">
        <v>51</v>
      </c>
      <c r="E10716" s="15" t="s">
        <v>1145</v>
      </c>
      <c r="F10716" s="69" t="s">
        <v>52</v>
      </c>
      <c r="G10716" s="3">
        <v>2</v>
      </c>
      <c r="H10716" s="3"/>
      <c r="I10716" s="10" t="str">
        <f t="shared" si="167"/>
        <v>09671</v>
      </c>
    </row>
    <row r="10717" spans="1:9">
      <c r="A10717" s="66"/>
      <c r="C10717" s="66">
        <v>9671</v>
      </c>
      <c r="D10717" s="2" t="s">
        <v>53</v>
      </c>
      <c r="E10717" s="15" t="s">
        <v>1145</v>
      </c>
      <c r="F10717" s="69" t="s">
        <v>54</v>
      </c>
      <c r="G10717" s="3">
        <v>17</v>
      </c>
      <c r="H10717" s="3">
        <v>1053</v>
      </c>
      <c r="I10717" s="10" t="str">
        <f t="shared" si="167"/>
        <v>09671</v>
      </c>
    </row>
    <row r="10718" spans="1:9">
      <c r="A10718" s="66"/>
      <c r="C10718" s="66">
        <v>9671</v>
      </c>
      <c r="D10718" s="2" t="s">
        <v>55</v>
      </c>
      <c r="E10718" s="21" t="s">
        <v>1152</v>
      </c>
      <c r="F10718" s="69" t="s">
        <v>56</v>
      </c>
      <c r="G10718" s="3">
        <v>6</v>
      </c>
      <c r="H10718" s="3">
        <v>581</v>
      </c>
      <c r="I10718" s="10" t="str">
        <f t="shared" si="167"/>
        <v>09671</v>
      </c>
    </row>
    <row r="10719" spans="1:9">
      <c r="A10719" s="66"/>
      <c r="C10719" s="66">
        <v>9671</v>
      </c>
      <c r="D10719" s="2" t="s">
        <v>57</v>
      </c>
      <c r="E10719" s="21" t="s">
        <v>1152</v>
      </c>
      <c r="F10719" s="69" t="s">
        <v>58</v>
      </c>
      <c r="G10719" s="3">
        <v>6</v>
      </c>
      <c r="H10719" s="3">
        <v>1167</v>
      </c>
      <c r="I10719" s="10" t="str">
        <f t="shared" si="167"/>
        <v>09671</v>
      </c>
    </row>
    <row r="10720" spans="1:9">
      <c r="A10720" s="66"/>
      <c r="C10720" s="66">
        <v>9671</v>
      </c>
      <c r="D10720" s="2" t="s">
        <v>59</v>
      </c>
      <c r="E10720" s="21" t="s">
        <v>1152</v>
      </c>
      <c r="F10720" s="69" t="s">
        <v>60</v>
      </c>
      <c r="G10720" s="3">
        <v>22</v>
      </c>
      <c r="H10720" s="3">
        <v>2478</v>
      </c>
      <c r="I10720" s="10" t="str">
        <f t="shared" si="167"/>
        <v>09671</v>
      </c>
    </row>
    <row r="10721" spans="1:9">
      <c r="A10721" s="66"/>
      <c r="C10721" s="66">
        <v>9671</v>
      </c>
      <c r="D10721" s="2" t="s">
        <v>61</v>
      </c>
      <c r="E10721" s="20" t="s">
        <v>1151</v>
      </c>
      <c r="F10721" s="69" t="s">
        <v>62</v>
      </c>
      <c r="G10721" s="3">
        <v>4</v>
      </c>
      <c r="H10721" s="3">
        <v>1913</v>
      </c>
      <c r="I10721" s="10" t="str">
        <f t="shared" si="167"/>
        <v>09671</v>
      </c>
    </row>
    <row r="10722" spans="1:9">
      <c r="A10722" s="66"/>
      <c r="C10722" s="66">
        <v>9671</v>
      </c>
      <c r="D10722" s="2" t="s">
        <v>63</v>
      </c>
      <c r="E10722" s="20" t="s">
        <v>1151</v>
      </c>
      <c r="F10722" s="69" t="s">
        <v>64</v>
      </c>
      <c r="G10722" s="3"/>
      <c r="H10722" s="3"/>
      <c r="I10722" s="10" t="str">
        <f t="shared" si="167"/>
        <v>09671</v>
      </c>
    </row>
    <row r="10723" spans="1:9">
      <c r="A10723" s="66"/>
      <c r="C10723" s="66">
        <v>9671</v>
      </c>
      <c r="D10723" s="2" t="s">
        <v>65</v>
      </c>
      <c r="E10723" s="19" t="s">
        <v>1150</v>
      </c>
      <c r="F10723" s="69" t="s">
        <v>66</v>
      </c>
      <c r="G10723" s="3">
        <v>3</v>
      </c>
      <c r="H10723" s="3">
        <v>180</v>
      </c>
      <c r="I10723" s="10" t="str">
        <f t="shared" si="167"/>
        <v>09671</v>
      </c>
    </row>
    <row r="10724" spans="1:9">
      <c r="A10724" s="66"/>
      <c r="C10724" s="66">
        <v>9671</v>
      </c>
      <c r="D10724" s="2" t="s">
        <v>67</v>
      </c>
      <c r="E10724" s="22" t="s">
        <v>1153</v>
      </c>
      <c r="F10724" s="69" t="s">
        <v>68</v>
      </c>
      <c r="G10724" s="3">
        <v>6</v>
      </c>
      <c r="H10724" s="3">
        <v>442</v>
      </c>
      <c r="I10724" s="10" t="str">
        <f t="shared" si="167"/>
        <v>09671</v>
      </c>
    </row>
    <row r="10725" spans="1:9">
      <c r="A10725" s="66"/>
      <c r="C10725" s="66">
        <v>9671</v>
      </c>
      <c r="D10725" s="2" t="s">
        <v>69</v>
      </c>
      <c r="E10725" s="21" t="s">
        <v>1152</v>
      </c>
      <c r="F10725" s="69" t="s">
        <v>70</v>
      </c>
      <c r="G10725" s="3">
        <v>5</v>
      </c>
      <c r="H10725" s="3">
        <v>383</v>
      </c>
      <c r="I10725" s="10" t="str">
        <f t="shared" si="167"/>
        <v>09671</v>
      </c>
    </row>
    <row r="10726" spans="1:9">
      <c r="A10726" s="66"/>
      <c r="C10726" s="66">
        <v>9671</v>
      </c>
      <c r="E10726" s="71"/>
      <c r="F10726" s="69" t="s">
        <v>71</v>
      </c>
      <c r="G10726" s="3">
        <v>126</v>
      </c>
      <c r="H10726" s="3">
        <v>13756</v>
      </c>
      <c r="I10726" s="10" t="str">
        <f t="shared" si="167"/>
        <v>09671</v>
      </c>
    </row>
    <row r="10727" spans="1:9">
      <c r="A10727" s="65" t="s">
        <v>739</v>
      </c>
      <c r="B10727" s="2" t="s">
        <v>740</v>
      </c>
      <c r="C10727" s="65">
        <v>9672</v>
      </c>
      <c r="D10727" s="2" t="s">
        <v>9</v>
      </c>
      <c r="E10727" s="14" t="s">
        <v>1144</v>
      </c>
      <c r="F10727" s="69" t="s">
        <v>10</v>
      </c>
      <c r="G10727" s="3">
        <v>1</v>
      </c>
      <c r="H10727" s="3"/>
      <c r="I10727" s="10" t="str">
        <f t="shared" si="167"/>
        <v>09672</v>
      </c>
    </row>
    <row r="10728" spans="1:9">
      <c r="A10728" s="66"/>
      <c r="C10728" s="66">
        <v>9672</v>
      </c>
      <c r="D10728" s="2" t="s">
        <v>11</v>
      </c>
      <c r="E10728" s="14" t="s">
        <v>1144</v>
      </c>
      <c r="F10728" s="69" t="s">
        <v>12</v>
      </c>
      <c r="G10728" s="3"/>
      <c r="H10728" s="3"/>
      <c r="I10728" s="10" t="str">
        <f t="shared" si="167"/>
        <v>09672</v>
      </c>
    </row>
    <row r="10729" spans="1:9">
      <c r="A10729" s="66"/>
      <c r="C10729" s="66">
        <v>9672</v>
      </c>
      <c r="D10729" s="2" t="s">
        <v>13</v>
      </c>
      <c r="E10729" s="14" t="s">
        <v>1144</v>
      </c>
      <c r="F10729" s="69" t="s">
        <v>14</v>
      </c>
      <c r="G10729" s="3"/>
      <c r="H10729" s="3"/>
      <c r="I10729" s="10" t="str">
        <f t="shared" si="167"/>
        <v>09672</v>
      </c>
    </row>
    <row r="10730" spans="1:9">
      <c r="A10730" s="66"/>
      <c r="C10730" s="66">
        <v>9672</v>
      </c>
      <c r="D10730" s="2" t="s">
        <v>15</v>
      </c>
      <c r="E10730" s="15" t="s">
        <v>1145</v>
      </c>
      <c r="F10730" s="69" t="s">
        <v>16</v>
      </c>
      <c r="G10730" s="3"/>
      <c r="H10730" s="3"/>
      <c r="I10730" s="10" t="str">
        <f t="shared" si="167"/>
        <v>09672</v>
      </c>
    </row>
    <row r="10731" spans="1:9">
      <c r="A10731" s="66"/>
      <c r="C10731" s="66">
        <v>9672</v>
      </c>
      <c r="D10731" s="2" t="s">
        <v>17</v>
      </c>
      <c r="E10731" s="14" t="s">
        <v>1144</v>
      </c>
      <c r="F10731" s="69" t="s">
        <v>18</v>
      </c>
      <c r="G10731" s="3">
        <v>1</v>
      </c>
      <c r="H10731" s="3"/>
      <c r="I10731" s="10" t="str">
        <f t="shared" si="167"/>
        <v>09672</v>
      </c>
    </row>
    <row r="10732" spans="1:9">
      <c r="A10732" s="66"/>
      <c r="C10732" s="66">
        <v>9672</v>
      </c>
      <c r="D10732" s="2" t="s">
        <v>19</v>
      </c>
      <c r="E10732" s="14" t="s">
        <v>1144</v>
      </c>
      <c r="F10732" s="69" t="s">
        <v>20</v>
      </c>
      <c r="G10732" s="3"/>
      <c r="H10732" s="3"/>
      <c r="I10732" s="10" t="str">
        <f t="shared" si="167"/>
        <v>09672</v>
      </c>
    </row>
    <row r="10733" spans="1:9">
      <c r="A10733" s="66"/>
      <c r="C10733" s="66">
        <v>9672</v>
      </c>
      <c r="D10733" s="2" t="s">
        <v>21</v>
      </c>
      <c r="E10733" s="4"/>
      <c r="F10733" s="69" t="s">
        <v>22</v>
      </c>
      <c r="G10733" s="3">
        <v>48</v>
      </c>
      <c r="H10733" s="3"/>
      <c r="I10733" s="10" t="str">
        <f t="shared" si="167"/>
        <v>09672</v>
      </c>
    </row>
    <row r="10734" spans="1:9">
      <c r="A10734" s="66"/>
      <c r="C10734" s="66">
        <v>9672</v>
      </c>
      <c r="D10734" s="2" t="s">
        <v>23</v>
      </c>
      <c r="E10734" s="17" t="s">
        <v>1147</v>
      </c>
      <c r="F10734" s="69" t="s">
        <v>24</v>
      </c>
      <c r="G10734" s="3">
        <v>3</v>
      </c>
      <c r="H10734" s="3"/>
      <c r="I10734" s="10" t="str">
        <f t="shared" si="167"/>
        <v>09672</v>
      </c>
    </row>
    <row r="10735" spans="1:9">
      <c r="A10735" s="66"/>
      <c r="C10735" s="66">
        <v>9672</v>
      </c>
      <c r="D10735" s="2" t="s">
        <v>25</v>
      </c>
      <c r="E10735" s="17" t="s">
        <v>1147</v>
      </c>
      <c r="F10735" s="69" t="s">
        <v>26</v>
      </c>
      <c r="G10735" s="3">
        <v>3</v>
      </c>
      <c r="H10735" s="3">
        <v>160</v>
      </c>
      <c r="I10735" s="10" t="str">
        <f t="shared" si="167"/>
        <v>09672</v>
      </c>
    </row>
    <row r="10736" spans="1:9">
      <c r="A10736" s="66"/>
      <c r="C10736" s="66">
        <v>9672</v>
      </c>
      <c r="D10736" s="2" t="s">
        <v>27</v>
      </c>
      <c r="E10736" s="17" t="s">
        <v>1147</v>
      </c>
      <c r="F10736" s="69" t="s">
        <v>28</v>
      </c>
      <c r="G10736" s="3"/>
      <c r="H10736" s="3"/>
      <c r="I10736" s="10" t="str">
        <f t="shared" si="167"/>
        <v>09672</v>
      </c>
    </row>
    <row r="10737" spans="1:9">
      <c r="A10737" s="66"/>
      <c r="C10737" s="66">
        <v>9672</v>
      </c>
      <c r="D10737" s="2" t="s">
        <v>29</v>
      </c>
      <c r="E10737" s="18" t="s">
        <v>1148</v>
      </c>
      <c r="F10737" s="69" t="s">
        <v>30</v>
      </c>
      <c r="G10737" s="3"/>
      <c r="H10737" s="3"/>
      <c r="I10737" s="10" t="str">
        <f t="shared" si="167"/>
        <v>09672</v>
      </c>
    </row>
    <row r="10738" spans="1:9">
      <c r="A10738" s="66"/>
      <c r="C10738" s="66">
        <v>9672</v>
      </c>
      <c r="D10738" s="2" t="s">
        <v>31</v>
      </c>
      <c r="E10738" s="18" t="s">
        <v>1148</v>
      </c>
      <c r="F10738" s="69" t="s">
        <v>32</v>
      </c>
      <c r="G10738" s="3"/>
      <c r="H10738" s="3"/>
      <c r="I10738" s="10" t="str">
        <f t="shared" si="167"/>
        <v>09672</v>
      </c>
    </row>
    <row r="10739" spans="1:9">
      <c r="A10739" s="66"/>
      <c r="C10739" s="66">
        <v>9672</v>
      </c>
      <c r="D10739" s="2" t="s">
        <v>33</v>
      </c>
      <c r="E10739" s="18" t="s">
        <v>1148</v>
      </c>
      <c r="F10739" s="69" t="s">
        <v>34</v>
      </c>
      <c r="G10739" s="3"/>
      <c r="H10739" s="3"/>
      <c r="I10739" s="10" t="str">
        <f t="shared" si="167"/>
        <v>09672</v>
      </c>
    </row>
    <row r="10740" spans="1:9">
      <c r="A10740" s="66"/>
      <c r="C10740" s="66">
        <v>9672</v>
      </c>
      <c r="D10740" s="2" t="s">
        <v>35</v>
      </c>
      <c r="E10740" s="19" t="s">
        <v>1150</v>
      </c>
      <c r="F10740" s="69" t="s">
        <v>36</v>
      </c>
      <c r="G10740" s="3">
        <v>4</v>
      </c>
      <c r="H10740" s="3">
        <v>816</v>
      </c>
      <c r="I10740" s="10" t="str">
        <f t="shared" si="167"/>
        <v>09672</v>
      </c>
    </row>
    <row r="10741" spans="1:9">
      <c r="A10741" s="66"/>
      <c r="C10741" s="66">
        <v>9672</v>
      </c>
      <c r="D10741" s="2" t="s">
        <v>37</v>
      </c>
      <c r="E10741" s="23" t="s">
        <v>1149</v>
      </c>
      <c r="F10741" s="69" t="s">
        <v>38</v>
      </c>
      <c r="G10741" s="3">
        <v>3</v>
      </c>
      <c r="H10741" s="3"/>
      <c r="I10741" s="10" t="str">
        <f t="shared" si="167"/>
        <v>09672</v>
      </c>
    </row>
    <row r="10742" spans="1:9">
      <c r="A10742" s="66"/>
      <c r="C10742" s="66">
        <v>9672</v>
      </c>
      <c r="D10742" s="2" t="s">
        <v>39</v>
      </c>
      <c r="E10742" s="23" t="s">
        <v>1149</v>
      </c>
      <c r="F10742" s="69" t="s">
        <v>40</v>
      </c>
      <c r="G10742" s="3"/>
      <c r="H10742" s="3"/>
      <c r="I10742" s="10" t="str">
        <f t="shared" si="167"/>
        <v>09672</v>
      </c>
    </row>
    <row r="10743" spans="1:9">
      <c r="A10743" s="66"/>
      <c r="C10743" s="66">
        <v>9672</v>
      </c>
      <c r="D10743" s="2" t="s">
        <v>41</v>
      </c>
      <c r="E10743" s="16" t="s">
        <v>1146</v>
      </c>
      <c r="F10743" s="69" t="s">
        <v>42</v>
      </c>
      <c r="G10743" s="3"/>
      <c r="H10743" s="3"/>
      <c r="I10743" s="10" t="str">
        <f t="shared" si="167"/>
        <v>09672</v>
      </c>
    </row>
    <row r="10744" spans="1:9">
      <c r="A10744" s="66"/>
      <c r="C10744" s="66">
        <v>9672</v>
      </c>
      <c r="D10744" s="2" t="s">
        <v>43</v>
      </c>
      <c r="E10744" s="16" t="s">
        <v>1146</v>
      </c>
      <c r="F10744" s="69" t="s">
        <v>44</v>
      </c>
      <c r="G10744" s="3">
        <v>1</v>
      </c>
      <c r="H10744" s="3"/>
      <c r="I10744" s="10" t="str">
        <f t="shared" si="167"/>
        <v>09672</v>
      </c>
    </row>
    <row r="10745" spans="1:9">
      <c r="A10745" s="66"/>
      <c r="C10745" s="66">
        <v>9672</v>
      </c>
      <c r="D10745" s="2" t="s">
        <v>45</v>
      </c>
      <c r="E10745" s="16" t="s">
        <v>1146</v>
      </c>
      <c r="F10745" s="69" t="s">
        <v>46</v>
      </c>
      <c r="G10745" s="3"/>
      <c r="H10745" s="3"/>
      <c r="I10745" s="10" t="str">
        <f t="shared" si="167"/>
        <v>09672</v>
      </c>
    </row>
    <row r="10746" spans="1:9">
      <c r="A10746" s="66"/>
      <c r="C10746" s="66">
        <v>9672</v>
      </c>
      <c r="D10746" s="2" t="s">
        <v>47</v>
      </c>
      <c r="E10746" s="16" t="s">
        <v>1146</v>
      </c>
      <c r="F10746" s="69" t="s">
        <v>48</v>
      </c>
      <c r="G10746" s="3">
        <v>3</v>
      </c>
      <c r="H10746" s="3">
        <v>536</v>
      </c>
      <c r="I10746" s="10" t="str">
        <f t="shared" si="167"/>
        <v>09672</v>
      </c>
    </row>
    <row r="10747" spans="1:9">
      <c r="A10747" s="66"/>
      <c r="C10747" s="66">
        <v>9672</v>
      </c>
      <c r="D10747" s="2" t="s">
        <v>49</v>
      </c>
      <c r="E10747" s="14" t="s">
        <v>1144</v>
      </c>
      <c r="F10747" s="69" t="s">
        <v>50</v>
      </c>
      <c r="G10747" s="3">
        <v>6</v>
      </c>
      <c r="H10747" s="3"/>
      <c r="I10747" s="10" t="str">
        <f t="shared" si="167"/>
        <v>09672</v>
      </c>
    </row>
    <row r="10748" spans="1:9">
      <c r="A10748" s="66"/>
      <c r="C10748" s="66">
        <v>9672</v>
      </c>
      <c r="D10748" s="2" t="s">
        <v>51</v>
      </c>
      <c r="E10748" s="15" t="s">
        <v>1145</v>
      </c>
      <c r="F10748" s="69" t="s">
        <v>52</v>
      </c>
      <c r="G10748" s="3"/>
      <c r="H10748" s="3"/>
      <c r="I10748" s="10" t="str">
        <f t="shared" si="167"/>
        <v>09672</v>
      </c>
    </row>
    <row r="10749" spans="1:9">
      <c r="A10749" s="66"/>
      <c r="C10749" s="66">
        <v>9672</v>
      </c>
      <c r="D10749" s="2" t="s">
        <v>53</v>
      </c>
      <c r="E10749" s="15" t="s">
        <v>1145</v>
      </c>
      <c r="F10749" s="69" t="s">
        <v>54</v>
      </c>
      <c r="G10749" s="3">
        <v>10</v>
      </c>
      <c r="H10749" s="3">
        <v>1036</v>
      </c>
      <c r="I10749" s="10" t="str">
        <f t="shared" si="167"/>
        <v>09672</v>
      </c>
    </row>
    <row r="10750" spans="1:9">
      <c r="A10750" s="66"/>
      <c r="C10750" s="66">
        <v>9672</v>
      </c>
      <c r="D10750" s="2" t="s">
        <v>55</v>
      </c>
      <c r="E10750" s="21" t="s">
        <v>1152</v>
      </c>
      <c r="F10750" s="69" t="s">
        <v>56</v>
      </c>
      <c r="G10750" s="3"/>
      <c r="H10750" s="3"/>
      <c r="I10750" s="10" t="str">
        <f t="shared" si="167"/>
        <v>09672</v>
      </c>
    </row>
    <row r="10751" spans="1:9">
      <c r="A10751" s="66"/>
      <c r="C10751" s="66">
        <v>9672</v>
      </c>
      <c r="D10751" s="2" t="s">
        <v>57</v>
      </c>
      <c r="E10751" s="21" t="s">
        <v>1152</v>
      </c>
      <c r="F10751" s="69" t="s">
        <v>58</v>
      </c>
      <c r="G10751" s="3">
        <v>1</v>
      </c>
      <c r="H10751" s="3"/>
      <c r="I10751" s="10" t="str">
        <f t="shared" si="167"/>
        <v>09672</v>
      </c>
    </row>
    <row r="10752" spans="1:9">
      <c r="A10752" s="66"/>
      <c r="C10752" s="66">
        <v>9672</v>
      </c>
      <c r="D10752" s="2" t="s">
        <v>59</v>
      </c>
      <c r="E10752" s="21" t="s">
        <v>1152</v>
      </c>
      <c r="F10752" s="69" t="s">
        <v>60</v>
      </c>
      <c r="G10752" s="3">
        <v>8</v>
      </c>
      <c r="H10752" s="3">
        <v>556</v>
      </c>
      <c r="I10752" s="10" t="str">
        <f t="shared" si="167"/>
        <v>09672</v>
      </c>
    </row>
    <row r="10753" spans="1:9">
      <c r="A10753" s="66"/>
      <c r="C10753" s="66">
        <v>9672</v>
      </c>
      <c r="D10753" s="2" t="s">
        <v>61</v>
      </c>
      <c r="E10753" s="20" t="s">
        <v>1151</v>
      </c>
      <c r="F10753" s="69" t="s">
        <v>62</v>
      </c>
      <c r="G10753" s="3">
        <v>1</v>
      </c>
      <c r="H10753" s="3"/>
      <c r="I10753" s="10" t="str">
        <f t="shared" si="167"/>
        <v>09672</v>
      </c>
    </row>
    <row r="10754" spans="1:9">
      <c r="A10754" s="66"/>
      <c r="C10754" s="66">
        <v>9672</v>
      </c>
      <c r="D10754" s="2" t="s">
        <v>63</v>
      </c>
      <c r="E10754" s="20" t="s">
        <v>1151</v>
      </c>
      <c r="F10754" s="69" t="s">
        <v>64</v>
      </c>
      <c r="G10754" s="3"/>
      <c r="H10754" s="3"/>
      <c r="I10754" s="10" t="str">
        <f t="shared" si="167"/>
        <v>09672</v>
      </c>
    </row>
    <row r="10755" spans="1:9">
      <c r="A10755" s="66"/>
      <c r="C10755" s="66">
        <v>9672</v>
      </c>
      <c r="D10755" s="2" t="s">
        <v>65</v>
      </c>
      <c r="E10755" s="19" t="s">
        <v>1150</v>
      </c>
      <c r="F10755" s="69" t="s">
        <v>66</v>
      </c>
      <c r="G10755" s="3">
        <v>2</v>
      </c>
      <c r="H10755" s="3"/>
      <c r="I10755" s="10" t="str">
        <f t="shared" si="167"/>
        <v>09672</v>
      </c>
    </row>
    <row r="10756" spans="1:9">
      <c r="A10756" s="66"/>
      <c r="C10756" s="66">
        <v>9672</v>
      </c>
      <c r="D10756" s="2" t="s">
        <v>67</v>
      </c>
      <c r="E10756" s="22" t="s">
        <v>1153</v>
      </c>
      <c r="F10756" s="69" t="s">
        <v>68</v>
      </c>
      <c r="G10756" s="3">
        <v>3</v>
      </c>
      <c r="H10756" s="3">
        <v>96</v>
      </c>
      <c r="I10756" s="10" t="str">
        <f t="shared" si="167"/>
        <v>09672</v>
      </c>
    </row>
    <row r="10757" spans="1:9">
      <c r="A10757" s="66"/>
      <c r="C10757" s="66">
        <v>9672</v>
      </c>
      <c r="D10757" s="2" t="s">
        <v>69</v>
      </c>
      <c r="E10757" s="21" t="s">
        <v>1152</v>
      </c>
      <c r="F10757" s="69" t="s">
        <v>70</v>
      </c>
      <c r="G10757" s="3"/>
      <c r="H10757" s="3"/>
      <c r="I10757" s="10" t="str">
        <f t="shared" si="167"/>
        <v>09672</v>
      </c>
    </row>
    <row r="10758" spans="1:9">
      <c r="A10758" s="66"/>
      <c r="C10758" s="66">
        <v>9672</v>
      </c>
      <c r="E10758" s="71"/>
      <c r="F10758" s="69" t="s">
        <v>71</v>
      </c>
      <c r="G10758" s="3">
        <v>49</v>
      </c>
      <c r="H10758" s="3">
        <v>5420</v>
      </c>
      <c r="I10758" s="10" t="str">
        <f t="shared" si="167"/>
        <v>09672</v>
      </c>
    </row>
    <row r="10759" spans="1:9">
      <c r="A10759" s="65" t="s">
        <v>741</v>
      </c>
      <c r="B10759" s="2" t="s">
        <v>742</v>
      </c>
      <c r="C10759" s="65">
        <v>9673</v>
      </c>
      <c r="D10759" s="2" t="s">
        <v>9</v>
      </c>
      <c r="E10759" s="14" t="s">
        <v>1144</v>
      </c>
      <c r="F10759" s="69" t="s">
        <v>10</v>
      </c>
      <c r="G10759" s="3">
        <v>2</v>
      </c>
      <c r="H10759" s="3"/>
      <c r="I10759" s="10" t="str">
        <f t="shared" si="167"/>
        <v>09673</v>
      </c>
    </row>
    <row r="10760" spans="1:9">
      <c r="A10760" s="66"/>
      <c r="C10760" s="66">
        <v>9673</v>
      </c>
      <c r="D10760" s="2" t="s">
        <v>11</v>
      </c>
      <c r="E10760" s="14" t="s">
        <v>1144</v>
      </c>
      <c r="F10760" s="69" t="s">
        <v>12</v>
      </c>
      <c r="G10760" s="3"/>
      <c r="H10760" s="3"/>
      <c r="I10760" s="10" t="str">
        <f t="shared" si="167"/>
        <v>09673</v>
      </c>
    </row>
    <row r="10761" spans="1:9">
      <c r="A10761" s="66"/>
      <c r="C10761" s="66">
        <v>9673</v>
      </c>
      <c r="D10761" s="2" t="s">
        <v>13</v>
      </c>
      <c r="E10761" s="14" t="s">
        <v>1144</v>
      </c>
      <c r="F10761" s="69" t="s">
        <v>14</v>
      </c>
      <c r="G10761" s="3"/>
      <c r="H10761" s="3"/>
      <c r="I10761" s="10" t="str">
        <f t="shared" ref="I10761:I10824" si="168">IF(A10761="",I10760,A10761)</f>
        <v>09673</v>
      </c>
    </row>
    <row r="10762" spans="1:9">
      <c r="A10762" s="66"/>
      <c r="C10762" s="66">
        <v>9673</v>
      </c>
      <c r="D10762" s="2" t="s">
        <v>15</v>
      </c>
      <c r="E10762" s="15" t="s">
        <v>1145</v>
      </c>
      <c r="F10762" s="69" t="s">
        <v>16</v>
      </c>
      <c r="G10762" s="3"/>
      <c r="H10762" s="3"/>
      <c r="I10762" s="10" t="str">
        <f t="shared" si="168"/>
        <v>09673</v>
      </c>
    </row>
    <row r="10763" spans="1:9">
      <c r="A10763" s="66"/>
      <c r="C10763" s="66">
        <v>9673</v>
      </c>
      <c r="D10763" s="2" t="s">
        <v>17</v>
      </c>
      <c r="E10763" s="14" t="s">
        <v>1144</v>
      </c>
      <c r="F10763" s="69" t="s">
        <v>18</v>
      </c>
      <c r="G10763" s="3">
        <v>2</v>
      </c>
      <c r="H10763" s="3"/>
      <c r="I10763" s="10" t="str">
        <f t="shared" si="168"/>
        <v>09673</v>
      </c>
    </row>
    <row r="10764" spans="1:9">
      <c r="A10764" s="66"/>
      <c r="C10764" s="66">
        <v>9673</v>
      </c>
      <c r="D10764" s="2" t="s">
        <v>19</v>
      </c>
      <c r="E10764" s="14" t="s">
        <v>1144</v>
      </c>
      <c r="F10764" s="69" t="s">
        <v>20</v>
      </c>
      <c r="G10764" s="3"/>
      <c r="H10764" s="3"/>
      <c r="I10764" s="10" t="str">
        <f t="shared" si="168"/>
        <v>09673</v>
      </c>
    </row>
    <row r="10765" spans="1:9">
      <c r="A10765" s="66"/>
      <c r="C10765" s="66">
        <v>9673</v>
      </c>
      <c r="D10765" s="2" t="s">
        <v>21</v>
      </c>
      <c r="E10765" s="4"/>
      <c r="F10765" s="69" t="s">
        <v>22</v>
      </c>
      <c r="G10765" s="3">
        <v>59</v>
      </c>
      <c r="H10765" s="3"/>
      <c r="I10765" s="10" t="str">
        <f t="shared" si="168"/>
        <v>09673</v>
      </c>
    </row>
    <row r="10766" spans="1:9">
      <c r="A10766" s="66"/>
      <c r="C10766" s="66">
        <v>9673</v>
      </c>
      <c r="D10766" s="2" t="s">
        <v>23</v>
      </c>
      <c r="E10766" s="17" t="s">
        <v>1147</v>
      </c>
      <c r="F10766" s="69" t="s">
        <v>24</v>
      </c>
      <c r="G10766" s="3">
        <v>4</v>
      </c>
      <c r="H10766" s="3">
        <v>294</v>
      </c>
      <c r="I10766" s="10" t="str">
        <f t="shared" si="168"/>
        <v>09673</v>
      </c>
    </row>
    <row r="10767" spans="1:9">
      <c r="A10767" s="66"/>
      <c r="C10767" s="66">
        <v>9673</v>
      </c>
      <c r="D10767" s="2" t="s">
        <v>25</v>
      </c>
      <c r="E10767" s="17" t="s">
        <v>1147</v>
      </c>
      <c r="F10767" s="69" t="s">
        <v>26</v>
      </c>
      <c r="G10767" s="3">
        <v>3</v>
      </c>
      <c r="H10767" s="3">
        <v>183</v>
      </c>
      <c r="I10767" s="10" t="str">
        <f t="shared" si="168"/>
        <v>09673</v>
      </c>
    </row>
    <row r="10768" spans="1:9">
      <c r="A10768" s="66"/>
      <c r="C10768" s="66">
        <v>9673</v>
      </c>
      <c r="D10768" s="2" t="s">
        <v>27</v>
      </c>
      <c r="E10768" s="17" t="s">
        <v>1147</v>
      </c>
      <c r="F10768" s="69" t="s">
        <v>28</v>
      </c>
      <c r="G10768" s="3"/>
      <c r="H10768" s="3"/>
      <c r="I10768" s="10" t="str">
        <f t="shared" si="168"/>
        <v>09673</v>
      </c>
    </row>
    <row r="10769" spans="1:9">
      <c r="A10769" s="66"/>
      <c r="C10769" s="66">
        <v>9673</v>
      </c>
      <c r="D10769" s="2" t="s">
        <v>29</v>
      </c>
      <c r="E10769" s="18" t="s">
        <v>1148</v>
      </c>
      <c r="F10769" s="69" t="s">
        <v>30</v>
      </c>
      <c r="G10769" s="3">
        <v>1</v>
      </c>
      <c r="H10769" s="3"/>
      <c r="I10769" s="10" t="str">
        <f t="shared" si="168"/>
        <v>09673</v>
      </c>
    </row>
    <row r="10770" spans="1:9">
      <c r="A10770" s="66"/>
      <c r="C10770" s="66">
        <v>9673</v>
      </c>
      <c r="D10770" s="2" t="s">
        <v>31</v>
      </c>
      <c r="E10770" s="18" t="s">
        <v>1148</v>
      </c>
      <c r="F10770" s="69" t="s">
        <v>32</v>
      </c>
      <c r="G10770" s="3"/>
      <c r="H10770" s="3"/>
      <c r="I10770" s="10" t="str">
        <f t="shared" si="168"/>
        <v>09673</v>
      </c>
    </row>
    <row r="10771" spans="1:9">
      <c r="A10771" s="66"/>
      <c r="C10771" s="66">
        <v>9673</v>
      </c>
      <c r="D10771" s="2" t="s">
        <v>33</v>
      </c>
      <c r="E10771" s="18" t="s">
        <v>1148</v>
      </c>
      <c r="F10771" s="69" t="s">
        <v>34</v>
      </c>
      <c r="G10771" s="3"/>
      <c r="H10771" s="3"/>
      <c r="I10771" s="10" t="str">
        <f t="shared" si="168"/>
        <v>09673</v>
      </c>
    </row>
    <row r="10772" spans="1:9">
      <c r="A10772" s="66"/>
      <c r="C10772" s="66">
        <v>9673</v>
      </c>
      <c r="D10772" s="2" t="s">
        <v>35</v>
      </c>
      <c r="E10772" s="19" t="s">
        <v>1150</v>
      </c>
      <c r="F10772" s="69" t="s">
        <v>36</v>
      </c>
      <c r="G10772" s="3">
        <v>4</v>
      </c>
      <c r="H10772" s="3">
        <v>310</v>
      </c>
      <c r="I10772" s="10" t="str">
        <f t="shared" si="168"/>
        <v>09673</v>
      </c>
    </row>
    <row r="10773" spans="1:9">
      <c r="A10773" s="66"/>
      <c r="C10773" s="66">
        <v>9673</v>
      </c>
      <c r="D10773" s="2" t="s">
        <v>37</v>
      </c>
      <c r="E10773" s="23" t="s">
        <v>1149</v>
      </c>
      <c r="F10773" s="69" t="s">
        <v>38</v>
      </c>
      <c r="G10773" s="3">
        <v>1</v>
      </c>
      <c r="H10773" s="3"/>
      <c r="I10773" s="10" t="str">
        <f t="shared" si="168"/>
        <v>09673</v>
      </c>
    </row>
    <row r="10774" spans="1:9">
      <c r="A10774" s="66"/>
      <c r="C10774" s="66">
        <v>9673</v>
      </c>
      <c r="D10774" s="2" t="s">
        <v>39</v>
      </c>
      <c r="E10774" s="23" t="s">
        <v>1149</v>
      </c>
      <c r="F10774" s="69" t="s">
        <v>40</v>
      </c>
      <c r="G10774" s="3">
        <v>1</v>
      </c>
      <c r="H10774" s="3"/>
      <c r="I10774" s="10" t="str">
        <f t="shared" si="168"/>
        <v>09673</v>
      </c>
    </row>
    <row r="10775" spans="1:9">
      <c r="A10775" s="66"/>
      <c r="C10775" s="66">
        <v>9673</v>
      </c>
      <c r="D10775" s="2" t="s">
        <v>41</v>
      </c>
      <c r="E10775" s="16" t="s">
        <v>1146</v>
      </c>
      <c r="F10775" s="69" t="s">
        <v>42</v>
      </c>
      <c r="G10775" s="3"/>
      <c r="H10775" s="3"/>
      <c r="I10775" s="10" t="str">
        <f t="shared" si="168"/>
        <v>09673</v>
      </c>
    </row>
    <row r="10776" spans="1:9">
      <c r="A10776" s="66"/>
      <c r="C10776" s="66">
        <v>9673</v>
      </c>
      <c r="D10776" s="2" t="s">
        <v>43</v>
      </c>
      <c r="E10776" s="16" t="s">
        <v>1146</v>
      </c>
      <c r="F10776" s="69" t="s">
        <v>44</v>
      </c>
      <c r="G10776" s="3"/>
      <c r="H10776" s="3"/>
      <c r="I10776" s="10" t="str">
        <f t="shared" si="168"/>
        <v>09673</v>
      </c>
    </row>
    <row r="10777" spans="1:9">
      <c r="A10777" s="66"/>
      <c r="C10777" s="66">
        <v>9673</v>
      </c>
      <c r="D10777" s="2" t="s">
        <v>45</v>
      </c>
      <c r="E10777" s="16" t="s">
        <v>1146</v>
      </c>
      <c r="F10777" s="69" t="s">
        <v>46</v>
      </c>
      <c r="G10777" s="3"/>
      <c r="H10777" s="3"/>
      <c r="I10777" s="10" t="str">
        <f t="shared" si="168"/>
        <v>09673</v>
      </c>
    </row>
    <row r="10778" spans="1:9">
      <c r="A10778" s="66"/>
      <c r="C10778" s="66">
        <v>9673</v>
      </c>
      <c r="D10778" s="2" t="s">
        <v>47</v>
      </c>
      <c r="E10778" s="16" t="s">
        <v>1146</v>
      </c>
      <c r="F10778" s="69" t="s">
        <v>48</v>
      </c>
      <c r="G10778" s="3">
        <v>5</v>
      </c>
      <c r="H10778" s="3">
        <v>858</v>
      </c>
      <c r="I10778" s="10" t="str">
        <f t="shared" si="168"/>
        <v>09673</v>
      </c>
    </row>
    <row r="10779" spans="1:9">
      <c r="A10779" s="66"/>
      <c r="C10779" s="66">
        <v>9673</v>
      </c>
      <c r="D10779" s="2" t="s">
        <v>49</v>
      </c>
      <c r="E10779" s="14" t="s">
        <v>1144</v>
      </c>
      <c r="F10779" s="69" t="s">
        <v>50</v>
      </c>
      <c r="G10779" s="3">
        <v>6</v>
      </c>
      <c r="H10779" s="3">
        <v>326</v>
      </c>
      <c r="I10779" s="10" t="str">
        <f t="shared" si="168"/>
        <v>09673</v>
      </c>
    </row>
    <row r="10780" spans="1:9">
      <c r="A10780" s="66"/>
      <c r="C10780" s="66">
        <v>9673</v>
      </c>
      <c r="D10780" s="2" t="s">
        <v>51</v>
      </c>
      <c r="E10780" s="15" t="s">
        <v>1145</v>
      </c>
      <c r="F10780" s="69" t="s">
        <v>52</v>
      </c>
      <c r="G10780" s="3"/>
      <c r="H10780" s="3"/>
      <c r="I10780" s="10" t="str">
        <f t="shared" si="168"/>
        <v>09673</v>
      </c>
    </row>
    <row r="10781" spans="1:9">
      <c r="A10781" s="66"/>
      <c r="C10781" s="66">
        <v>9673</v>
      </c>
      <c r="D10781" s="2" t="s">
        <v>53</v>
      </c>
      <c r="E10781" s="15" t="s">
        <v>1145</v>
      </c>
      <c r="F10781" s="69" t="s">
        <v>54</v>
      </c>
      <c r="G10781" s="3">
        <v>11</v>
      </c>
      <c r="H10781" s="3">
        <v>1693</v>
      </c>
      <c r="I10781" s="10" t="str">
        <f t="shared" si="168"/>
        <v>09673</v>
      </c>
    </row>
    <row r="10782" spans="1:9">
      <c r="A10782" s="66"/>
      <c r="C10782" s="66">
        <v>9673</v>
      </c>
      <c r="D10782" s="2" t="s">
        <v>55</v>
      </c>
      <c r="E10782" s="21" t="s">
        <v>1152</v>
      </c>
      <c r="F10782" s="69" t="s">
        <v>56</v>
      </c>
      <c r="G10782" s="3">
        <v>1</v>
      </c>
      <c r="H10782" s="3"/>
      <c r="I10782" s="10" t="str">
        <f t="shared" si="168"/>
        <v>09673</v>
      </c>
    </row>
    <row r="10783" spans="1:9">
      <c r="A10783" s="66"/>
      <c r="C10783" s="66">
        <v>9673</v>
      </c>
      <c r="D10783" s="2" t="s">
        <v>57</v>
      </c>
      <c r="E10783" s="21" t="s">
        <v>1152</v>
      </c>
      <c r="F10783" s="69" t="s">
        <v>58</v>
      </c>
      <c r="G10783" s="3">
        <v>3</v>
      </c>
      <c r="H10783" s="3"/>
      <c r="I10783" s="10" t="str">
        <f t="shared" si="168"/>
        <v>09673</v>
      </c>
    </row>
    <row r="10784" spans="1:9">
      <c r="A10784" s="66"/>
      <c r="C10784" s="66">
        <v>9673</v>
      </c>
      <c r="D10784" s="2" t="s">
        <v>59</v>
      </c>
      <c r="E10784" s="21" t="s">
        <v>1152</v>
      </c>
      <c r="F10784" s="69" t="s">
        <v>60</v>
      </c>
      <c r="G10784" s="3">
        <v>13</v>
      </c>
      <c r="H10784" s="3">
        <v>1487</v>
      </c>
      <c r="I10784" s="10" t="str">
        <f t="shared" si="168"/>
        <v>09673</v>
      </c>
    </row>
    <row r="10785" spans="1:9">
      <c r="A10785" s="66"/>
      <c r="C10785" s="66">
        <v>9673</v>
      </c>
      <c r="D10785" s="2" t="s">
        <v>61</v>
      </c>
      <c r="E10785" s="20" t="s">
        <v>1151</v>
      </c>
      <c r="F10785" s="69" t="s">
        <v>62</v>
      </c>
      <c r="G10785" s="3">
        <v>2</v>
      </c>
      <c r="H10785" s="3"/>
      <c r="I10785" s="10" t="str">
        <f t="shared" si="168"/>
        <v>09673</v>
      </c>
    </row>
    <row r="10786" spans="1:9">
      <c r="A10786" s="66"/>
      <c r="C10786" s="66">
        <v>9673</v>
      </c>
      <c r="D10786" s="2" t="s">
        <v>63</v>
      </c>
      <c r="E10786" s="20" t="s">
        <v>1151</v>
      </c>
      <c r="F10786" s="69" t="s">
        <v>64</v>
      </c>
      <c r="G10786" s="3"/>
      <c r="H10786" s="3"/>
      <c r="I10786" s="10" t="str">
        <f t="shared" si="168"/>
        <v>09673</v>
      </c>
    </row>
    <row r="10787" spans="1:9">
      <c r="A10787" s="66"/>
      <c r="C10787" s="66">
        <v>9673</v>
      </c>
      <c r="D10787" s="2" t="s">
        <v>65</v>
      </c>
      <c r="E10787" s="19" t="s">
        <v>1150</v>
      </c>
      <c r="F10787" s="69" t="s">
        <v>66</v>
      </c>
      <c r="G10787" s="3">
        <v>2</v>
      </c>
      <c r="H10787" s="3"/>
      <c r="I10787" s="10" t="str">
        <f t="shared" si="168"/>
        <v>09673</v>
      </c>
    </row>
    <row r="10788" spans="1:9">
      <c r="A10788" s="66"/>
      <c r="C10788" s="66">
        <v>9673</v>
      </c>
      <c r="D10788" s="2" t="s">
        <v>67</v>
      </c>
      <c r="E10788" s="22" t="s">
        <v>1153</v>
      </c>
      <c r="F10788" s="69" t="s">
        <v>68</v>
      </c>
      <c r="G10788" s="3">
        <v>2</v>
      </c>
      <c r="H10788" s="3"/>
      <c r="I10788" s="10" t="str">
        <f t="shared" si="168"/>
        <v>09673</v>
      </c>
    </row>
    <row r="10789" spans="1:9">
      <c r="A10789" s="66"/>
      <c r="C10789" s="66">
        <v>9673</v>
      </c>
      <c r="D10789" s="2" t="s">
        <v>69</v>
      </c>
      <c r="E10789" s="21" t="s">
        <v>1152</v>
      </c>
      <c r="F10789" s="69" t="s">
        <v>70</v>
      </c>
      <c r="G10789" s="3"/>
      <c r="H10789" s="3"/>
      <c r="I10789" s="10" t="str">
        <f t="shared" si="168"/>
        <v>09673</v>
      </c>
    </row>
    <row r="10790" spans="1:9">
      <c r="A10790" s="66"/>
      <c r="C10790" s="66">
        <v>9673</v>
      </c>
      <c r="E10790" s="71"/>
      <c r="F10790" s="69" t="s">
        <v>71</v>
      </c>
      <c r="G10790" s="3">
        <v>61</v>
      </c>
      <c r="H10790" s="3">
        <v>11087</v>
      </c>
      <c r="I10790" s="10" t="str">
        <f t="shared" si="168"/>
        <v>09673</v>
      </c>
    </row>
    <row r="10791" spans="1:9">
      <c r="A10791" s="65" t="s">
        <v>743</v>
      </c>
      <c r="B10791" s="2" t="s">
        <v>744</v>
      </c>
      <c r="C10791" s="65">
        <v>9674</v>
      </c>
      <c r="D10791" s="2" t="s">
        <v>9</v>
      </c>
      <c r="E10791" s="14" t="s">
        <v>1144</v>
      </c>
      <c r="F10791" s="69" t="s">
        <v>10</v>
      </c>
      <c r="G10791" s="3">
        <v>2</v>
      </c>
      <c r="H10791" s="3"/>
      <c r="I10791" s="10" t="str">
        <f t="shared" si="168"/>
        <v>09674</v>
      </c>
    </row>
    <row r="10792" spans="1:9">
      <c r="A10792" s="66"/>
      <c r="C10792" s="66">
        <v>9674</v>
      </c>
      <c r="D10792" s="2" t="s">
        <v>11</v>
      </c>
      <c r="E10792" s="14" t="s">
        <v>1144</v>
      </c>
      <c r="F10792" s="69" t="s">
        <v>12</v>
      </c>
      <c r="G10792" s="3"/>
      <c r="H10792" s="3"/>
      <c r="I10792" s="10" t="str">
        <f t="shared" si="168"/>
        <v>09674</v>
      </c>
    </row>
    <row r="10793" spans="1:9">
      <c r="A10793" s="66"/>
      <c r="C10793" s="66">
        <v>9674</v>
      </c>
      <c r="D10793" s="2" t="s">
        <v>13</v>
      </c>
      <c r="E10793" s="14" t="s">
        <v>1144</v>
      </c>
      <c r="F10793" s="69" t="s">
        <v>14</v>
      </c>
      <c r="G10793" s="3"/>
      <c r="H10793" s="3"/>
      <c r="I10793" s="10" t="str">
        <f t="shared" si="168"/>
        <v>09674</v>
      </c>
    </row>
    <row r="10794" spans="1:9">
      <c r="A10794" s="66"/>
      <c r="C10794" s="66">
        <v>9674</v>
      </c>
      <c r="D10794" s="2" t="s">
        <v>15</v>
      </c>
      <c r="E10794" s="15" t="s">
        <v>1145</v>
      </c>
      <c r="F10794" s="69" t="s">
        <v>16</v>
      </c>
      <c r="G10794" s="3"/>
      <c r="H10794" s="3"/>
      <c r="I10794" s="10" t="str">
        <f t="shared" si="168"/>
        <v>09674</v>
      </c>
    </row>
    <row r="10795" spans="1:9">
      <c r="A10795" s="66"/>
      <c r="C10795" s="66">
        <v>9674</v>
      </c>
      <c r="D10795" s="2" t="s">
        <v>17</v>
      </c>
      <c r="E10795" s="14" t="s">
        <v>1144</v>
      </c>
      <c r="F10795" s="69" t="s">
        <v>18</v>
      </c>
      <c r="G10795" s="3">
        <v>2</v>
      </c>
      <c r="H10795" s="3"/>
      <c r="I10795" s="10" t="str">
        <f t="shared" si="168"/>
        <v>09674</v>
      </c>
    </row>
    <row r="10796" spans="1:9">
      <c r="A10796" s="66"/>
      <c r="C10796" s="66">
        <v>9674</v>
      </c>
      <c r="D10796" s="2" t="s">
        <v>19</v>
      </c>
      <c r="E10796" s="14" t="s">
        <v>1144</v>
      </c>
      <c r="F10796" s="69" t="s">
        <v>20</v>
      </c>
      <c r="G10796" s="3"/>
      <c r="H10796" s="3"/>
      <c r="I10796" s="10" t="str">
        <f t="shared" si="168"/>
        <v>09674</v>
      </c>
    </row>
    <row r="10797" spans="1:9">
      <c r="A10797" s="66"/>
      <c r="C10797" s="66">
        <v>9674</v>
      </c>
      <c r="D10797" s="2" t="s">
        <v>21</v>
      </c>
      <c r="E10797" s="4"/>
      <c r="F10797" s="69" t="s">
        <v>22</v>
      </c>
      <c r="G10797" s="3">
        <v>68</v>
      </c>
      <c r="H10797" s="3"/>
      <c r="I10797" s="10" t="str">
        <f t="shared" si="168"/>
        <v>09674</v>
      </c>
    </row>
    <row r="10798" spans="1:9">
      <c r="A10798" s="66"/>
      <c r="C10798" s="66">
        <v>9674</v>
      </c>
      <c r="D10798" s="2" t="s">
        <v>23</v>
      </c>
      <c r="E10798" s="17" t="s">
        <v>1147</v>
      </c>
      <c r="F10798" s="69" t="s">
        <v>24</v>
      </c>
      <c r="G10798" s="3">
        <v>11</v>
      </c>
      <c r="H10798" s="3">
        <v>1231</v>
      </c>
      <c r="I10798" s="10" t="str">
        <f t="shared" si="168"/>
        <v>09674</v>
      </c>
    </row>
    <row r="10799" spans="1:9">
      <c r="A10799" s="66"/>
      <c r="C10799" s="66">
        <v>9674</v>
      </c>
      <c r="D10799" s="2" t="s">
        <v>25</v>
      </c>
      <c r="E10799" s="17" t="s">
        <v>1147</v>
      </c>
      <c r="F10799" s="69" t="s">
        <v>26</v>
      </c>
      <c r="G10799" s="3">
        <v>3</v>
      </c>
      <c r="H10799" s="3"/>
      <c r="I10799" s="10" t="str">
        <f t="shared" si="168"/>
        <v>09674</v>
      </c>
    </row>
    <row r="10800" spans="1:9">
      <c r="A10800" s="66"/>
      <c r="C10800" s="66">
        <v>9674</v>
      </c>
      <c r="D10800" s="2" t="s">
        <v>27</v>
      </c>
      <c r="E10800" s="17" t="s">
        <v>1147</v>
      </c>
      <c r="F10800" s="69" t="s">
        <v>28</v>
      </c>
      <c r="G10800" s="3"/>
      <c r="H10800" s="3"/>
      <c r="I10800" s="10" t="str">
        <f t="shared" si="168"/>
        <v>09674</v>
      </c>
    </row>
    <row r="10801" spans="1:9">
      <c r="A10801" s="66"/>
      <c r="C10801" s="66">
        <v>9674</v>
      </c>
      <c r="D10801" s="2" t="s">
        <v>29</v>
      </c>
      <c r="E10801" s="18" t="s">
        <v>1148</v>
      </c>
      <c r="F10801" s="69" t="s">
        <v>30</v>
      </c>
      <c r="G10801" s="3">
        <v>1</v>
      </c>
      <c r="H10801" s="3"/>
      <c r="I10801" s="10" t="str">
        <f t="shared" si="168"/>
        <v>09674</v>
      </c>
    </row>
    <row r="10802" spans="1:9">
      <c r="A10802" s="66"/>
      <c r="C10802" s="66">
        <v>9674</v>
      </c>
      <c r="D10802" s="2" t="s">
        <v>31</v>
      </c>
      <c r="E10802" s="18" t="s">
        <v>1148</v>
      </c>
      <c r="F10802" s="69" t="s">
        <v>32</v>
      </c>
      <c r="G10802" s="3">
        <v>1</v>
      </c>
      <c r="H10802" s="3"/>
      <c r="I10802" s="10" t="str">
        <f t="shared" si="168"/>
        <v>09674</v>
      </c>
    </row>
    <row r="10803" spans="1:9">
      <c r="A10803" s="66"/>
      <c r="C10803" s="66">
        <v>9674</v>
      </c>
      <c r="D10803" s="2" t="s">
        <v>33</v>
      </c>
      <c r="E10803" s="18" t="s">
        <v>1148</v>
      </c>
      <c r="F10803" s="69" t="s">
        <v>34</v>
      </c>
      <c r="G10803" s="3">
        <v>1</v>
      </c>
      <c r="H10803" s="3"/>
      <c r="I10803" s="10" t="str">
        <f t="shared" si="168"/>
        <v>09674</v>
      </c>
    </row>
    <row r="10804" spans="1:9">
      <c r="A10804" s="66"/>
      <c r="C10804" s="66">
        <v>9674</v>
      </c>
      <c r="D10804" s="2" t="s">
        <v>35</v>
      </c>
      <c r="E10804" s="19" t="s">
        <v>1150</v>
      </c>
      <c r="F10804" s="69" t="s">
        <v>36</v>
      </c>
      <c r="G10804" s="3">
        <v>4</v>
      </c>
      <c r="H10804" s="3">
        <v>211</v>
      </c>
      <c r="I10804" s="10" t="str">
        <f t="shared" si="168"/>
        <v>09674</v>
      </c>
    </row>
    <row r="10805" spans="1:9">
      <c r="A10805" s="66"/>
      <c r="C10805" s="66">
        <v>9674</v>
      </c>
      <c r="D10805" s="2" t="s">
        <v>37</v>
      </c>
      <c r="E10805" s="23" t="s">
        <v>1149</v>
      </c>
      <c r="F10805" s="69" t="s">
        <v>38</v>
      </c>
      <c r="G10805" s="3">
        <v>1</v>
      </c>
      <c r="H10805" s="3"/>
      <c r="I10805" s="10" t="str">
        <f t="shared" si="168"/>
        <v>09674</v>
      </c>
    </row>
    <row r="10806" spans="1:9">
      <c r="A10806" s="66"/>
      <c r="C10806" s="66">
        <v>9674</v>
      </c>
      <c r="D10806" s="2" t="s">
        <v>39</v>
      </c>
      <c r="E10806" s="23" t="s">
        <v>1149</v>
      </c>
      <c r="F10806" s="69" t="s">
        <v>40</v>
      </c>
      <c r="G10806" s="3">
        <v>1</v>
      </c>
      <c r="H10806" s="3"/>
      <c r="I10806" s="10" t="str">
        <f t="shared" si="168"/>
        <v>09674</v>
      </c>
    </row>
    <row r="10807" spans="1:9">
      <c r="A10807" s="66"/>
      <c r="C10807" s="66">
        <v>9674</v>
      </c>
      <c r="D10807" s="2" t="s">
        <v>41</v>
      </c>
      <c r="E10807" s="16" t="s">
        <v>1146</v>
      </c>
      <c r="F10807" s="69" t="s">
        <v>42</v>
      </c>
      <c r="G10807" s="3"/>
      <c r="H10807" s="3"/>
      <c r="I10807" s="10" t="str">
        <f t="shared" si="168"/>
        <v>09674</v>
      </c>
    </row>
    <row r="10808" spans="1:9">
      <c r="A10808" s="66"/>
      <c r="C10808" s="66">
        <v>9674</v>
      </c>
      <c r="D10808" s="2" t="s">
        <v>43</v>
      </c>
      <c r="E10808" s="16" t="s">
        <v>1146</v>
      </c>
      <c r="F10808" s="69" t="s">
        <v>44</v>
      </c>
      <c r="G10808" s="3"/>
      <c r="H10808" s="3"/>
      <c r="I10808" s="10" t="str">
        <f t="shared" si="168"/>
        <v>09674</v>
      </c>
    </row>
    <row r="10809" spans="1:9">
      <c r="A10809" s="66"/>
      <c r="C10809" s="66">
        <v>9674</v>
      </c>
      <c r="D10809" s="2" t="s">
        <v>45</v>
      </c>
      <c r="E10809" s="16" t="s">
        <v>1146</v>
      </c>
      <c r="F10809" s="69" t="s">
        <v>46</v>
      </c>
      <c r="G10809" s="3"/>
      <c r="H10809" s="3"/>
      <c r="I10809" s="10" t="str">
        <f t="shared" si="168"/>
        <v>09674</v>
      </c>
    </row>
    <row r="10810" spans="1:9">
      <c r="A10810" s="66"/>
      <c r="C10810" s="66">
        <v>9674</v>
      </c>
      <c r="D10810" s="2" t="s">
        <v>47</v>
      </c>
      <c r="E10810" s="16" t="s">
        <v>1146</v>
      </c>
      <c r="F10810" s="69" t="s">
        <v>48</v>
      </c>
      <c r="G10810" s="3">
        <v>8</v>
      </c>
      <c r="H10810" s="3">
        <v>3000</v>
      </c>
      <c r="I10810" s="10" t="str">
        <f t="shared" si="168"/>
        <v>09674</v>
      </c>
    </row>
    <row r="10811" spans="1:9">
      <c r="A10811" s="66"/>
      <c r="C10811" s="66">
        <v>9674</v>
      </c>
      <c r="D10811" s="2" t="s">
        <v>49</v>
      </c>
      <c r="E10811" s="14" t="s">
        <v>1144</v>
      </c>
      <c r="F10811" s="69" t="s">
        <v>50</v>
      </c>
      <c r="G10811" s="3">
        <v>6</v>
      </c>
      <c r="H10811" s="3">
        <v>76</v>
      </c>
      <c r="I10811" s="10" t="str">
        <f t="shared" si="168"/>
        <v>09674</v>
      </c>
    </row>
    <row r="10812" spans="1:9">
      <c r="A10812" s="66"/>
      <c r="C10812" s="66">
        <v>9674</v>
      </c>
      <c r="D10812" s="2" t="s">
        <v>51</v>
      </c>
      <c r="E10812" s="15" t="s">
        <v>1145</v>
      </c>
      <c r="F10812" s="69" t="s">
        <v>52</v>
      </c>
      <c r="G10812" s="3">
        <v>2</v>
      </c>
      <c r="H10812" s="3"/>
      <c r="I10812" s="10" t="str">
        <f t="shared" si="168"/>
        <v>09674</v>
      </c>
    </row>
    <row r="10813" spans="1:9">
      <c r="A10813" s="66"/>
      <c r="C10813" s="66">
        <v>9674</v>
      </c>
      <c r="D10813" s="2" t="s">
        <v>53</v>
      </c>
      <c r="E10813" s="15" t="s">
        <v>1145</v>
      </c>
      <c r="F10813" s="69" t="s">
        <v>54</v>
      </c>
      <c r="G10813" s="3">
        <v>11</v>
      </c>
      <c r="H10813" s="3">
        <v>622</v>
      </c>
      <c r="I10813" s="10" t="str">
        <f t="shared" si="168"/>
        <v>09674</v>
      </c>
    </row>
    <row r="10814" spans="1:9">
      <c r="A10814" s="66"/>
      <c r="C10814" s="66">
        <v>9674</v>
      </c>
      <c r="D10814" s="2" t="s">
        <v>55</v>
      </c>
      <c r="E10814" s="21" t="s">
        <v>1152</v>
      </c>
      <c r="F10814" s="69" t="s">
        <v>56</v>
      </c>
      <c r="G10814" s="3"/>
      <c r="H10814" s="3"/>
      <c r="I10814" s="10" t="str">
        <f t="shared" si="168"/>
        <v>09674</v>
      </c>
    </row>
    <row r="10815" spans="1:9">
      <c r="A10815" s="66"/>
      <c r="C10815" s="66">
        <v>9674</v>
      </c>
      <c r="D10815" s="2" t="s">
        <v>57</v>
      </c>
      <c r="E10815" s="21" t="s">
        <v>1152</v>
      </c>
      <c r="F10815" s="69" t="s">
        <v>58</v>
      </c>
      <c r="G10815" s="3">
        <v>4</v>
      </c>
      <c r="H10815" s="3">
        <v>414</v>
      </c>
      <c r="I10815" s="10" t="str">
        <f t="shared" si="168"/>
        <v>09674</v>
      </c>
    </row>
    <row r="10816" spans="1:9">
      <c r="A10816" s="66"/>
      <c r="C10816" s="66">
        <v>9674</v>
      </c>
      <c r="D10816" s="2" t="s">
        <v>59</v>
      </c>
      <c r="E10816" s="21" t="s">
        <v>1152</v>
      </c>
      <c r="F10816" s="69" t="s">
        <v>60</v>
      </c>
      <c r="G10816" s="3">
        <v>7</v>
      </c>
      <c r="H10816" s="3"/>
      <c r="I10816" s="10" t="str">
        <f t="shared" si="168"/>
        <v>09674</v>
      </c>
    </row>
    <row r="10817" spans="1:9">
      <c r="A10817" s="66"/>
      <c r="C10817" s="66">
        <v>9674</v>
      </c>
      <c r="D10817" s="2" t="s">
        <v>61</v>
      </c>
      <c r="E10817" s="20" t="s">
        <v>1151</v>
      </c>
      <c r="F10817" s="69" t="s">
        <v>62</v>
      </c>
      <c r="G10817" s="3">
        <v>3</v>
      </c>
      <c r="H10817" s="3"/>
      <c r="I10817" s="10" t="str">
        <f t="shared" si="168"/>
        <v>09674</v>
      </c>
    </row>
    <row r="10818" spans="1:9">
      <c r="A10818" s="66"/>
      <c r="C10818" s="66">
        <v>9674</v>
      </c>
      <c r="D10818" s="2" t="s">
        <v>63</v>
      </c>
      <c r="E10818" s="20" t="s">
        <v>1151</v>
      </c>
      <c r="F10818" s="69" t="s">
        <v>64</v>
      </c>
      <c r="G10818" s="3"/>
      <c r="H10818" s="3"/>
      <c r="I10818" s="10" t="str">
        <f t="shared" si="168"/>
        <v>09674</v>
      </c>
    </row>
    <row r="10819" spans="1:9">
      <c r="A10819" s="66"/>
      <c r="C10819" s="66">
        <v>9674</v>
      </c>
      <c r="D10819" s="2" t="s">
        <v>65</v>
      </c>
      <c r="E10819" s="19" t="s">
        <v>1150</v>
      </c>
      <c r="F10819" s="69" t="s">
        <v>66</v>
      </c>
      <c r="G10819" s="3">
        <v>3</v>
      </c>
      <c r="H10819" s="3"/>
      <c r="I10819" s="10" t="str">
        <f t="shared" si="168"/>
        <v>09674</v>
      </c>
    </row>
    <row r="10820" spans="1:9">
      <c r="A10820" s="66"/>
      <c r="C10820" s="66">
        <v>9674</v>
      </c>
      <c r="D10820" s="2" t="s">
        <v>67</v>
      </c>
      <c r="E10820" s="22" t="s">
        <v>1153</v>
      </c>
      <c r="F10820" s="69" t="s">
        <v>68</v>
      </c>
      <c r="G10820" s="3">
        <v>1</v>
      </c>
      <c r="H10820" s="3"/>
      <c r="I10820" s="10" t="str">
        <f t="shared" si="168"/>
        <v>09674</v>
      </c>
    </row>
    <row r="10821" spans="1:9">
      <c r="A10821" s="66"/>
      <c r="C10821" s="66">
        <v>9674</v>
      </c>
      <c r="D10821" s="2" t="s">
        <v>69</v>
      </c>
      <c r="E10821" s="21" t="s">
        <v>1152</v>
      </c>
      <c r="F10821" s="69" t="s">
        <v>70</v>
      </c>
      <c r="G10821" s="3"/>
      <c r="H10821" s="3"/>
      <c r="I10821" s="10" t="str">
        <f t="shared" si="168"/>
        <v>09674</v>
      </c>
    </row>
    <row r="10822" spans="1:9">
      <c r="A10822" s="66"/>
      <c r="C10822" s="66">
        <v>9674</v>
      </c>
      <c r="E10822" s="71"/>
      <c r="F10822" s="69" t="s">
        <v>71</v>
      </c>
      <c r="G10822" s="3">
        <v>70</v>
      </c>
      <c r="H10822" s="3">
        <v>12230</v>
      </c>
      <c r="I10822" s="10" t="str">
        <f t="shared" si="168"/>
        <v>09674</v>
      </c>
    </row>
    <row r="10823" spans="1:9">
      <c r="A10823" s="65" t="s">
        <v>745</v>
      </c>
      <c r="B10823" s="2" t="s">
        <v>746</v>
      </c>
      <c r="C10823" s="65">
        <v>9675</v>
      </c>
      <c r="D10823" s="2" t="s">
        <v>9</v>
      </c>
      <c r="E10823" s="14" t="s">
        <v>1144</v>
      </c>
      <c r="F10823" s="69" t="s">
        <v>10</v>
      </c>
      <c r="G10823" s="3">
        <v>3</v>
      </c>
      <c r="H10823" s="3">
        <v>17</v>
      </c>
      <c r="I10823" s="10" t="str">
        <f t="shared" si="168"/>
        <v>09675</v>
      </c>
    </row>
    <row r="10824" spans="1:9">
      <c r="A10824" s="66"/>
      <c r="C10824" s="66">
        <v>9675</v>
      </c>
      <c r="D10824" s="2" t="s">
        <v>11</v>
      </c>
      <c r="E10824" s="14" t="s">
        <v>1144</v>
      </c>
      <c r="F10824" s="69" t="s">
        <v>12</v>
      </c>
      <c r="G10824" s="3"/>
      <c r="H10824" s="3"/>
      <c r="I10824" s="10" t="str">
        <f t="shared" si="168"/>
        <v>09675</v>
      </c>
    </row>
    <row r="10825" spans="1:9">
      <c r="A10825" s="66"/>
      <c r="C10825" s="66">
        <v>9675</v>
      </c>
      <c r="D10825" s="2" t="s">
        <v>13</v>
      </c>
      <c r="E10825" s="14" t="s">
        <v>1144</v>
      </c>
      <c r="F10825" s="69" t="s">
        <v>14</v>
      </c>
      <c r="G10825" s="3"/>
      <c r="H10825" s="3"/>
      <c r="I10825" s="10" t="str">
        <f t="shared" ref="I10825:I10888" si="169">IF(A10825="",I10824,A10825)</f>
        <v>09675</v>
      </c>
    </row>
    <row r="10826" spans="1:9">
      <c r="A10826" s="66"/>
      <c r="C10826" s="66">
        <v>9675</v>
      </c>
      <c r="D10826" s="2" t="s">
        <v>15</v>
      </c>
      <c r="E10826" s="15" t="s">
        <v>1145</v>
      </c>
      <c r="F10826" s="69" t="s">
        <v>16</v>
      </c>
      <c r="G10826" s="3"/>
      <c r="H10826" s="3"/>
      <c r="I10826" s="10" t="str">
        <f t="shared" si="169"/>
        <v>09675</v>
      </c>
    </row>
    <row r="10827" spans="1:9">
      <c r="A10827" s="66"/>
      <c r="C10827" s="66">
        <v>9675</v>
      </c>
      <c r="D10827" s="2" t="s">
        <v>17</v>
      </c>
      <c r="E10827" s="14" t="s">
        <v>1144</v>
      </c>
      <c r="F10827" s="69" t="s">
        <v>18</v>
      </c>
      <c r="G10827" s="3">
        <v>3</v>
      </c>
      <c r="H10827" s="3">
        <v>17</v>
      </c>
      <c r="I10827" s="10" t="str">
        <f t="shared" si="169"/>
        <v>09675</v>
      </c>
    </row>
    <row r="10828" spans="1:9">
      <c r="A10828" s="66"/>
      <c r="C10828" s="66">
        <v>9675</v>
      </c>
      <c r="D10828" s="2" t="s">
        <v>19</v>
      </c>
      <c r="E10828" s="14" t="s">
        <v>1144</v>
      </c>
      <c r="F10828" s="69" t="s">
        <v>20</v>
      </c>
      <c r="G10828" s="3"/>
      <c r="H10828" s="3"/>
      <c r="I10828" s="10" t="str">
        <f t="shared" si="169"/>
        <v>09675</v>
      </c>
    </row>
    <row r="10829" spans="1:9">
      <c r="A10829" s="66"/>
      <c r="C10829" s="66">
        <v>9675</v>
      </c>
      <c r="D10829" s="2" t="s">
        <v>21</v>
      </c>
      <c r="E10829" s="4"/>
      <c r="F10829" s="69" t="s">
        <v>22</v>
      </c>
      <c r="G10829" s="3">
        <v>67</v>
      </c>
      <c r="H10829" s="3">
        <v>9393</v>
      </c>
      <c r="I10829" s="10" t="str">
        <f t="shared" si="169"/>
        <v>09675</v>
      </c>
    </row>
    <row r="10830" spans="1:9">
      <c r="A10830" s="66"/>
      <c r="C10830" s="66">
        <v>9675</v>
      </c>
      <c r="D10830" s="2" t="s">
        <v>23</v>
      </c>
      <c r="E10830" s="17" t="s">
        <v>1147</v>
      </c>
      <c r="F10830" s="69" t="s">
        <v>24</v>
      </c>
      <c r="G10830" s="3">
        <v>8</v>
      </c>
      <c r="H10830" s="3">
        <v>1069</v>
      </c>
      <c r="I10830" s="10" t="str">
        <f t="shared" si="169"/>
        <v>09675</v>
      </c>
    </row>
    <row r="10831" spans="1:9">
      <c r="A10831" s="66"/>
      <c r="C10831" s="66">
        <v>9675</v>
      </c>
      <c r="D10831" s="2" t="s">
        <v>25</v>
      </c>
      <c r="E10831" s="17" t="s">
        <v>1147</v>
      </c>
      <c r="F10831" s="69" t="s">
        <v>26</v>
      </c>
      <c r="G10831" s="3">
        <v>5</v>
      </c>
      <c r="H10831" s="3">
        <v>475</v>
      </c>
      <c r="I10831" s="10" t="str">
        <f t="shared" si="169"/>
        <v>09675</v>
      </c>
    </row>
    <row r="10832" spans="1:9">
      <c r="A10832" s="66"/>
      <c r="C10832" s="66">
        <v>9675</v>
      </c>
      <c r="D10832" s="2" t="s">
        <v>27</v>
      </c>
      <c r="E10832" s="17" t="s">
        <v>1147</v>
      </c>
      <c r="F10832" s="69" t="s">
        <v>28</v>
      </c>
      <c r="G10832" s="3"/>
      <c r="H10832" s="3"/>
      <c r="I10832" s="10" t="str">
        <f t="shared" si="169"/>
        <v>09675</v>
      </c>
    </row>
    <row r="10833" spans="1:9">
      <c r="A10833" s="66"/>
      <c r="C10833" s="66">
        <v>9675</v>
      </c>
      <c r="D10833" s="2" t="s">
        <v>29</v>
      </c>
      <c r="E10833" s="18" t="s">
        <v>1148</v>
      </c>
      <c r="F10833" s="69" t="s">
        <v>30</v>
      </c>
      <c r="G10833" s="3"/>
      <c r="H10833" s="3"/>
      <c r="I10833" s="10" t="str">
        <f t="shared" si="169"/>
        <v>09675</v>
      </c>
    </row>
    <row r="10834" spans="1:9">
      <c r="A10834" s="66"/>
      <c r="C10834" s="66">
        <v>9675</v>
      </c>
      <c r="D10834" s="2" t="s">
        <v>31</v>
      </c>
      <c r="E10834" s="18" t="s">
        <v>1148</v>
      </c>
      <c r="F10834" s="69" t="s">
        <v>32</v>
      </c>
      <c r="G10834" s="3">
        <v>1</v>
      </c>
      <c r="H10834" s="3"/>
      <c r="I10834" s="10" t="str">
        <f t="shared" si="169"/>
        <v>09675</v>
      </c>
    </row>
    <row r="10835" spans="1:9">
      <c r="A10835" s="66"/>
      <c r="C10835" s="66">
        <v>9675</v>
      </c>
      <c r="D10835" s="2" t="s">
        <v>33</v>
      </c>
      <c r="E10835" s="18" t="s">
        <v>1148</v>
      </c>
      <c r="F10835" s="69" t="s">
        <v>34</v>
      </c>
      <c r="G10835" s="3"/>
      <c r="H10835" s="3"/>
      <c r="I10835" s="10" t="str">
        <f t="shared" si="169"/>
        <v>09675</v>
      </c>
    </row>
    <row r="10836" spans="1:9">
      <c r="A10836" s="66"/>
      <c r="C10836" s="66">
        <v>9675</v>
      </c>
      <c r="D10836" s="2" t="s">
        <v>35</v>
      </c>
      <c r="E10836" s="19" t="s">
        <v>1150</v>
      </c>
      <c r="F10836" s="69" t="s">
        <v>36</v>
      </c>
      <c r="G10836" s="3">
        <v>4</v>
      </c>
      <c r="H10836" s="3">
        <v>166</v>
      </c>
      <c r="I10836" s="10" t="str">
        <f t="shared" si="169"/>
        <v>09675</v>
      </c>
    </row>
    <row r="10837" spans="1:9">
      <c r="A10837" s="66"/>
      <c r="C10837" s="66">
        <v>9675</v>
      </c>
      <c r="D10837" s="2" t="s">
        <v>37</v>
      </c>
      <c r="E10837" s="23" t="s">
        <v>1149</v>
      </c>
      <c r="F10837" s="69" t="s">
        <v>38</v>
      </c>
      <c r="G10837" s="3">
        <v>1</v>
      </c>
      <c r="H10837" s="3"/>
      <c r="I10837" s="10" t="str">
        <f t="shared" si="169"/>
        <v>09675</v>
      </c>
    </row>
    <row r="10838" spans="1:9">
      <c r="A10838" s="66"/>
      <c r="C10838" s="66">
        <v>9675</v>
      </c>
      <c r="D10838" s="2" t="s">
        <v>39</v>
      </c>
      <c r="E10838" s="23" t="s">
        <v>1149</v>
      </c>
      <c r="F10838" s="69" t="s">
        <v>40</v>
      </c>
      <c r="G10838" s="3">
        <v>4</v>
      </c>
      <c r="H10838" s="3">
        <v>79</v>
      </c>
      <c r="I10838" s="10" t="str">
        <f t="shared" si="169"/>
        <v>09675</v>
      </c>
    </row>
    <row r="10839" spans="1:9">
      <c r="A10839" s="66"/>
      <c r="C10839" s="66">
        <v>9675</v>
      </c>
      <c r="D10839" s="2" t="s">
        <v>41</v>
      </c>
      <c r="E10839" s="16" t="s">
        <v>1146</v>
      </c>
      <c r="F10839" s="69" t="s">
        <v>42</v>
      </c>
      <c r="G10839" s="3"/>
      <c r="H10839" s="3"/>
      <c r="I10839" s="10" t="str">
        <f t="shared" si="169"/>
        <v>09675</v>
      </c>
    </row>
    <row r="10840" spans="1:9">
      <c r="A10840" s="66"/>
      <c r="C10840" s="66">
        <v>9675</v>
      </c>
      <c r="D10840" s="2" t="s">
        <v>43</v>
      </c>
      <c r="E10840" s="16" t="s">
        <v>1146</v>
      </c>
      <c r="F10840" s="69" t="s">
        <v>44</v>
      </c>
      <c r="G10840" s="3">
        <v>3</v>
      </c>
      <c r="H10840" s="3">
        <v>207</v>
      </c>
      <c r="I10840" s="10" t="str">
        <f t="shared" si="169"/>
        <v>09675</v>
      </c>
    </row>
    <row r="10841" spans="1:9">
      <c r="A10841" s="66"/>
      <c r="C10841" s="66">
        <v>9675</v>
      </c>
      <c r="D10841" s="2" t="s">
        <v>45</v>
      </c>
      <c r="E10841" s="16" t="s">
        <v>1146</v>
      </c>
      <c r="F10841" s="69" t="s">
        <v>46</v>
      </c>
      <c r="G10841" s="3"/>
      <c r="H10841" s="3"/>
      <c r="I10841" s="10" t="str">
        <f t="shared" si="169"/>
        <v>09675</v>
      </c>
    </row>
    <row r="10842" spans="1:9">
      <c r="A10842" s="66"/>
      <c r="C10842" s="66">
        <v>9675</v>
      </c>
      <c r="D10842" s="2" t="s">
        <v>47</v>
      </c>
      <c r="E10842" s="16" t="s">
        <v>1146</v>
      </c>
      <c r="F10842" s="69" t="s">
        <v>48</v>
      </c>
      <c r="G10842" s="3">
        <v>3</v>
      </c>
      <c r="H10842" s="3">
        <v>254</v>
      </c>
      <c r="I10842" s="10" t="str">
        <f t="shared" si="169"/>
        <v>09675</v>
      </c>
    </row>
    <row r="10843" spans="1:9">
      <c r="A10843" s="66"/>
      <c r="C10843" s="66">
        <v>9675</v>
      </c>
      <c r="D10843" s="2" t="s">
        <v>49</v>
      </c>
      <c r="E10843" s="14" t="s">
        <v>1144</v>
      </c>
      <c r="F10843" s="69" t="s">
        <v>50</v>
      </c>
      <c r="G10843" s="3">
        <v>10</v>
      </c>
      <c r="H10843" s="3">
        <v>1865</v>
      </c>
      <c r="I10843" s="10" t="str">
        <f t="shared" si="169"/>
        <v>09675</v>
      </c>
    </row>
    <row r="10844" spans="1:9">
      <c r="A10844" s="66"/>
      <c r="C10844" s="66">
        <v>9675</v>
      </c>
      <c r="D10844" s="2" t="s">
        <v>51</v>
      </c>
      <c r="E10844" s="15" t="s">
        <v>1145</v>
      </c>
      <c r="F10844" s="69" t="s">
        <v>52</v>
      </c>
      <c r="G10844" s="3">
        <v>3</v>
      </c>
      <c r="H10844" s="3"/>
      <c r="I10844" s="10" t="str">
        <f t="shared" si="169"/>
        <v>09675</v>
      </c>
    </row>
    <row r="10845" spans="1:9">
      <c r="A10845" s="66"/>
      <c r="C10845" s="66">
        <v>9675</v>
      </c>
      <c r="D10845" s="2" t="s">
        <v>53</v>
      </c>
      <c r="E10845" s="15" t="s">
        <v>1145</v>
      </c>
      <c r="F10845" s="69" t="s">
        <v>54</v>
      </c>
      <c r="G10845" s="3">
        <v>7</v>
      </c>
      <c r="H10845" s="3">
        <v>440</v>
      </c>
      <c r="I10845" s="10" t="str">
        <f t="shared" si="169"/>
        <v>09675</v>
      </c>
    </row>
    <row r="10846" spans="1:9">
      <c r="A10846" s="66"/>
      <c r="C10846" s="66">
        <v>9675</v>
      </c>
      <c r="D10846" s="2" t="s">
        <v>55</v>
      </c>
      <c r="E10846" s="21" t="s">
        <v>1152</v>
      </c>
      <c r="F10846" s="69" t="s">
        <v>56</v>
      </c>
      <c r="G10846" s="3">
        <v>2</v>
      </c>
      <c r="H10846" s="3"/>
      <c r="I10846" s="10" t="str">
        <f t="shared" si="169"/>
        <v>09675</v>
      </c>
    </row>
    <row r="10847" spans="1:9">
      <c r="A10847" s="66"/>
      <c r="C10847" s="66">
        <v>9675</v>
      </c>
      <c r="D10847" s="2" t="s">
        <v>57</v>
      </c>
      <c r="E10847" s="21" t="s">
        <v>1152</v>
      </c>
      <c r="F10847" s="69" t="s">
        <v>58</v>
      </c>
      <c r="G10847" s="3">
        <v>2</v>
      </c>
      <c r="H10847" s="3"/>
      <c r="I10847" s="10" t="str">
        <f t="shared" si="169"/>
        <v>09675</v>
      </c>
    </row>
    <row r="10848" spans="1:9">
      <c r="A10848" s="66"/>
      <c r="C10848" s="66">
        <v>9675</v>
      </c>
      <c r="D10848" s="2" t="s">
        <v>59</v>
      </c>
      <c r="E10848" s="21" t="s">
        <v>1152</v>
      </c>
      <c r="F10848" s="69" t="s">
        <v>60</v>
      </c>
      <c r="G10848" s="3">
        <v>7</v>
      </c>
      <c r="H10848" s="3">
        <v>1846</v>
      </c>
      <c r="I10848" s="10" t="str">
        <f t="shared" si="169"/>
        <v>09675</v>
      </c>
    </row>
    <row r="10849" spans="1:9">
      <c r="A10849" s="66"/>
      <c r="C10849" s="66">
        <v>9675</v>
      </c>
      <c r="D10849" s="2" t="s">
        <v>61</v>
      </c>
      <c r="E10849" s="20" t="s">
        <v>1151</v>
      </c>
      <c r="F10849" s="69" t="s">
        <v>62</v>
      </c>
      <c r="G10849" s="3"/>
      <c r="H10849" s="3"/>
      <c r="I10849" s="10" t="str">
        <f t="shared" si="169"/>
        <v>09675</v>
      </c>
    </row>
    <row r="10850" spans="1:9">
      <c r="A10850" s="66"/>
      <c r="C10850" s="66">
        <v>9675</v>
      </c>
      <c r="D10850" s="2" t="s">
        <v>63</v>
      </c>
      <c r="E10850" s="20" t="s">
        <v>1151</v>
      </c>
      <c r="F10850" s="69" t="s">
        <v>64</v>
      </c>
      <c r="G10850" s="3"/>
      <c r="H10850" s="3"/>
      <c r="I10850" s="10" t="str">
        <f t="shared" si="169"/>
        <v>09675</v>
      </c>
    </row>
    <row r="10851" spans="1:9">
      <c r="A10851" s="66"/>
      <c r="C10851" s="66">
        <v>9675</v>
      </c>
      <c r="D10851" s="2" t="s">
        <v>65</v>
      </c>
      <c r="E10851" s="19" t="s">
        <v>1150</v>
      </c>
      <c r="F10851" s="69" t="s">
        <v>66</v>
      </c>
      <c r="G10851" s="3">
        <v>6</v>
      </c>
      <c r="H10851" s="3"/>
      <c r="I10851" s="10" t="str">
        <f t="shared" si="169"/>
        <v>09675</v>
      </c>
    </row>
    <row r="10852" spans="1:9">
      <c r="A10852" s="66"/>
      <c r="C10852" s="66">
        <v>9675</v>
      </c>
      <c r="D10852" s="2" t="s">
        <v>67</v>
      </c>
      <c r="E10852" s="22" t="s">
        <v>1153</v>
      </c>
      <c r="F10852" s="69" t="s">
        <v>68</v>
      </c>
      <c r="G10852" s="3">
        <v>1</v>
      </c>
      <c r="H10852" s="3"/>
      <c r="I10852" s="10" t="str">
        <f t="shared" si="169"/>
        <v>09675</v>
      </c>
    </row>
    <row r="10853" spans="1:9">
      <c r="A10853" s="66"/>
      <c r="C10853" s="66">
        <v>9675</v>
      </c>
      <c r="D10853" s="2" t="s">
        <v>69</v>
      </c>
      <c r="E10853" s="21" t="s">
        <v>1152</v>
      </c>
      <c r="F10853" s="69" t="s">
        <v>70</v>
      </c>
      <c r="G10853" s="3"/>
      <c r="H10853" s="3"/>
      <c r="I10853" s="10" t="str">
        <f t="shared" si="169"/>
        <v>09675</v>
      </c>
    </row>
    <row r="10854" spans="1:9">
      <c r="A10854" s="66"/>
      <c r="C10854" s="66">
        <v>9675</v>
      </c>
      <c r="E10854" s="71"/>
      <c r="F10854" s="69" t="s">
        <v>71</v>
      </c>
      <c r="G10854" s="3">
        <v>70</v>
      </c>
      <c r="H10854" s="3">
        <v>9410</v>
      </c>
      <c r="I10854" s="10" t="str">
        <f t="shared" si="169"/>
        <v>09675</v>
      </c>
    </row>
    <row r="10855" spans="1:9">
      <c r="A10855" s="65" t="s">
        <v>747</v>
      </c>
      <c r="B10855" s="2" t="s">
        <v>748</v>
      </c>
      <c r="C10855" s="65">
        <v>9676</v>
      </c>
      <c r="D10855" s="2" t="s">
        <v>9</v>
      </c>
      <c r="E10855" s="14" t="s">
        <v>1144</v>
      </c>
      <c r="F10855" s="69" t="s">
        <v>10</v>
      </c>
      <c r="G10855" s="3">
        <v>2</v>
      </c>
      <c r="H10855" s="3"/>
      <c r="I10855" s="10" t="str">
        <f t="shared" si="169"/>
        <v>09676</v>
      </c>
    </row>
    <row r="10856" spans="1:9">
      <c r="A10856" s="66"/>
      <c r="C10856" s="66">
        <v>9676</v>
      </c>
      <c r="D10856" s="2" t="s">
        <v>11</v>
      </c>
      <c r="E10856" s="14" t="s">
        <v>1144</v>
      </c>
      <c r="F10856" s="69" t="s">
        <v>12</v>
      </c>
      <c r="G10856" s="3"/>
      <c r="H10856" s="3"/>
      <c r="I10856" s="10" t="str">
        <f t="shared" si="169"/>
        <v>09676</v>
      </c>
    </row>
    <row r="10857" spans="1:9">
      <c r="A10857" s="66"/>
      <c r="C10857" s="66">
        <v>9676</v>
      </c>
      <c r="D10857" s="2" t="s">
        <v>13</v>
      </c>
      <c r="E10857" s="14" t="s">
        <v>1144</v>
      </c>
      <c r="F10857" s="69" t="s">
        <v>14</v>
      </c>
      <c r="G10857" s="3"/>
      <c r="H10857" s="3"/>
      <c r="I10857" s="10" t="str">
        <f t="shared" si="169"/>
        <v>09676</v>
      </c>
    </row>
    <row r="10858" spans="1:9">
      <c r="A10858" s="66"/>
      <c r="C10858" s="66">
        <v>9676</v>
      </c>
      <c r="D10858" s="2" t="s">
        <v>15</v>
      </c>
      <c r="E10858" s="15" t="s">
        <v>1145</v>
      </c>
      <c r="F10858" s="69" t="s">
        <v>16</v>
      </c>
      <c r="G10858" s="3"/>
      <c r="H10858" s="3"/>
      <c r="I10858" s="10" t="str">
        <f t="shared" si="169"/>
        <v>09676</v>
      </c>
    </row>
    <row r="10859" spans="1:9">
      <c r="A10859" s="66"/>
      <c r="C10859" s="66">
        <v>9676</v>
      </c>
      <c r="D10859" s="2" t="s">
        <v>17</v>
      </c>
      <c r="E10859" s="14" t="s">
        <v>1144</v>
      </c>
      <c r="F10859" s="69" t="s">
        <v>18</v>
      </c>
      <c r="G10859" s="3">
        <v>2</v>
      </c>
      <c r="H10859" s="3"/>
      <c r="I10859" s="10" t="str">
        <f t="shared" si="169"/>
        <v>09676</v>
      </c>
    </row>
    <row r="10860" spans="1:9">
      <c r="A10860" s="66"/>
      <c r="C10860" s="66">
        <v>9676</v>
      </c>
      <c r="D10860" s="2" t="s">
        <v>19</v>
      </c>
      <c r="E10860" s="14" t="s">
        <v>1144</v>
      </c>
      <c r="F10860" s="69" t="s">
        <v>20</v>
      </c>
      <c r="G10860" s="3"/>
      <c r="H10860" s="3"/>
      <c r="I10860" s="10" t="str">
        <f t="shared" si="169"/>
        <v>09676</v>
      </c>
    </row>
    <row r="10861" spans="1:9">
      <c r="A10861" s="66"/>
      <c r="C10861" s="66">
        <v>9676</v>
      </c>
      <c r="D10861" s="2" t="s">
        <v>21</v>
      </c>
      <c r="E10861" s="4"/>
      <c r="F10861" s="69" t="s">
        <v>22</v>
      </c>
      <c r="G10861" s="3">
        <v>113</v>
      </c>
      <c r="H10861" s="3"/>
      <c r="I10861" s="10" t="str">
        <f t="shared" si="169"/>
        <v>09676</v>
      </c>
    </row>
    <row r="10862" spans="1:9">
      <c r="A10862" s="66"/>
      <c r="C10862" s="66">
        <v>9676</v>
      </c>
      <c r="D10862" s="2" t="s">
        <v>23</v>
      </c>
      <c r="E10862" s="17" t="s">
        <v>1147</v>
      </c>
      <c r="F10862" s="69" t="s">
        <v>24</v>
      </c>
      <c r="G10862" s="3">
        <v>14</v>
      </c>
      <c r="H10862" s="3">
        <v>1394</v>
      </c>
      <c r="I10862" s="10" t="str">
        <f t="shared" si="169"/>
        <v>09676</v>
      </c>
    </row>
    <row r="10863" spans="1:9">
      <c r="A10863" s="66"/>
      <c r="C10863" s="66">
        <v>9676</v>
      </c>
      <c r="D10863" s="2" t="s">
        <v>25</v>
      </c>
      <c r="E10863" s="17" t="s">
        <v>1147</v>
      </c>
      <c r="F10863" s="69" t="s">
        <v>26</v>
      </c>
      <c r="G10863" s="3">
        <v>2</v>
      </c>
      <c r="H10863" s="3"/>
      <c r="I10863" s="10" t="str">
        <f t="shared" si="169"/>
        <v>09676</v>
      </c>
    </row>
    <row r="10864" spans="1:9">
      <c r="A10864" s="66"/>
      <c r="C10864" s="66">
        <v>9676</v>
      </c>
      <c r="D10864" s="2" t="s">
        <v>27</v>
      </c>
      <c r="E10864" s="17" t="s">
        <v>1147</v>
      </c>
      <c r="F10864" s="69" t="s">
        <v>28</v>
      </c>
      <c r="G10864" s="3"/>
      <c r="H10864" s="3"/>
      <c r="I10864" s="10" t="str">
        <f t="shared" si="169"/>
        <v>09676</v>
      </c>
    </row>
    <row r="10865" spans="1:9">
      <c r="A10865" s="66"/>
      <c r="C10865" s="66">
        <v>9676</v>
      </c>
      <c r="D10865" s="2" t="s">
        <v>29</v>
      </c>
      <c r="E10865" s="18" t="s">
        <v>1148</v>
      </c>
      <c r="F10865" s="69" t="s">
        <v>30</v>
      </c>
      <c r="G10865" s="3"/>
      <c r="H10865" s="3"/>
      <c r="I10865" s="10" t="str">
        <f t="shared" si="169"/>
        <v>09676</v>
      </c>
    </row>
    <row r="10866" spans="1:9">
      <c r="A10866" s="66"/>
      <c r="C10866" s="66">
        <v>9676</v>
      </c>
      <c r="D10866" s="2" t="s">
        <v>31</v>
      </c>
      <c r="E10866" s="18" t="s">
        <v>1148</v>
      </c>
      <c r="F10866" s="69" t="s">
        <v>32</v>
      </c>
      <c r="G10866" s="3">
        <v>8</v>
      </c>
      <c r="H10866" s="3">
        <v>846</v>
      </c>
      <c r="I10866" s="10" t="str">
        <f t="shared" si="169"/>
        <v>09676</v>
      </c>
    </row>
    <row r="10867" spans="1:9">
      <c r="A10867" s="66"/>
      <c r="C10867" s="66">
        <v>9676</v>
      </c>
      <c r="D10867" s="2" t="s">
        <v>33</v>
      </c>
      <c r="E10867" s="18" t="s">
        <v>1148</v>
      </c>
      <c r="F10867" s="69" t="s">
        <v>34</v>
      </c>
      <c r="G10867" s="3"/>
      <c r="H10867" s="3"/>
      <c r="I10867" s="10" t="str">
        <f t="shared" si="169"/>
        <v>09676</v>
      </c>
    </row>
    <row r="10868" spans="1:9">
      <c r="A10868" s="66"/>
      <c r="C10868" s="66">
        <v>9676</v>
      </c>
      <c r="D10868" s="2" t="s">
        <v>35</v>
      </c>
      <c r="E10868" s="19" t="s">
        <v>1150</v>
      </c>
      <c r="F10868" s="69" t="s">
        <v>36</v>
      </c>
      <c r="G10868" s="3">
        <v>4</v>
      </c>
      <c r="H10868" s="3">
        <v>265</v>
      </c>
      <c r="I10868" s="10" t="str">
        <f t="shared" si="169"/>
        <v>09676</v>
      </c>
    </row>
    <row r="10869" spans="1:9">
      <c r="A10869" s="66"/>
      <c r="C10869" s="66">
        <v>9676</v>
      </c>
      <c r="D10869" s="2" t="s">
        <v>37</v>
      </c>
      <c r="E10869" s="23" t="s">
        <v>1149</v>
      </c>
      <c r="F10869" s="69" t="s">
        <v>38</v>
      </c>
      <c r="G10869" s="3">
        <v>2</v>
      </c>
      <c r="H10869" s="3"/>
      <c r="I10869" s="10" t="str">
        <f t="shared" si="169"/>
        <v>09676</v>
      </c>
    </row>
    <row r="10870" spans="1:9">
      <c r="A10870" s="66"/>
      <c r="C10870" s="66">
        <v>9676</v>
      </c>
      <c r="D10870" s="2" t="s">
        <v>39</v>
      </c>
      <c r="E10870" s="23" t="s">
        <v>1149</v>
      </c>
      <c r="F10870" s="69" t="s">
        <v>40</v>
      </c>
      <c r="G10870" s="3">
        <v>2</v>
      </c>
      <c r="H10870" s="3"/>
      <c r="I10870" s="10" t="str">
        <f t="shared" si="169"/>
        <v>09676</v>
      </c>
    </row>
    <row r="10871" spans="1:9">
      <c r="A10871" s="66"/>
      <c r="C10871" s="66">
        <v>9676</v>
      </c>
      <c r="D10871" s="2" t="s">
        <v>41</v>
      </c>
      <c r="E10871" s="16" t="s">
        <v>1146</v>
      </c>
      <c r="F10871" s="69" t="s">
        <v>42</v>
      </c>
      <c r="G10871" s="3"/>
      <c r="H10871" s="3"/>
      <c r="I10871" s="10" t="str">
        <f t="shared" si="169"/>
        <v>09676</v>
      </c>
    </row>
    <row r="10872" spans="1:9">
      <c r="A10872" s="66"/>
      <c r="C10872" s="66">
        <v>9676</v>
      </c>
      <c r="D10872" s="2" t="s">
        <v>43</v>
      </c>
      <c r="E10872" s="16" t="s">
        <v>1146</v>
      </c>
      <c r="F10872" s="69" t="s">
        <v>44</v>
      </c>
      <c r="G10872" s="3">
        <v>8</v>
      </c>
      <c r="H10872" s="3">
        <v>2214</v>
      </c>
      <c r="I10872" s="10" t="str">
        <f t="shared" si="169"/>
        <v>09676</v>
      </c>
    </row>
    <row r="10873" spans="1:9">
      <c r="A10873" s="66"/>
      <c r="C10873" s="66">
        <v>9676</v>
      </c>
      <c r="D10873" s="2" t="s">
        <v>45</v>
      </c>
      <c r="E10873" s="16" t="s">
        <v>1146</v>
      </c>
      <c r="F10873" s="69" t="s">
        <v>46</v>
      </c>
      <c r="G10873" s="3">
        <v>1</v>
      </c>
      <c r="H10873" s="3"/>
      <c r="I10873" s="10" t="str">
        <f t="shared" si="169"/>
        <v>09676</v>
      </c>
    </row>
    <row r="10874" spans="1:9">
      <c r="A10874" s="66"/>
      <c r="C10874" s="66">
        <v>9676</v>
      </c>
      <c r="D10874" s="2" t="s">
        <v>47</v>
      </c>
      <c r="E10874" s="16" t="s">
        <v>1146</v>
      </c>
      <c r="F10874" s="69" t="s">
        <v>48</v>
      </c>
      <c r="G10874" s="3">
        <v>5</v>
      </c>
      <c r="H10874" s="3">
        <v>309</v>
      </c>
      <c r="I10874" s="10" t="str">
        <f t="shared" si="169"/>
        <v>09676</v>
      </c>
    </row>
    <row r="10875" spans="1:9">
      <c r="A10875" s="66"/>
      <c r="C10875" s="66">
        <v>9676</v>
      </c>
      <c r="D10875" s="2" t="s">
        <v>49</v>
      </c>
      <c r="E10875" s="14" t="s">
        <v>1144</v>
      </c>
      <c r="F10875" s="69" t="s">
        <v>50</v>
      </c>
      <c r="G10875" s="3">
        <v>8</v>
      </c>
      <c r="H10875" s="3">
        <v>1059</v>
      </c>
      <c r="I10875" s="10" t="str">
        <f t="shared" si="169"/>
        <v>09676</v>
      </c>
    </row>
    <row r="10876" spans="1:9">
      <c r="A10876" s="66"/>
      <c r="C10876" s="66">
        <v>9676</v>
      </c>
      <c r="D10876" s="2" t="s">
        <v>51</v>
      </c>
      <c r="E10876" s="15" t="s">
        <v>1145</v>
      </c>
      <c r="F10876" s="69" t="s">
        <v>52</v>
      </c>
      <c r="G10876" s="3">
        <v>3</v>
      </c>
      <c r="H10876" s="3">
        <v>261</v>
      </c>
      <c r="I10876" s="10" t="str">
        <f t="shared" si="169"/>
        <v>09676</v>
      </c>
    </row>
    <row r="10877" spans="1:9">
      <c r="A10877" s="66"/>
      <c r="C10877" s="66">
        <v>9676</v>
      </c>
      <c r="D10877" s="2" t="s">
        <v>53</v>
      </c>
      <c r="E10877" s="15" t="s">
        <v>1145</v>
      </c>
      <c r="F10877" s="69" t="s">
        <v>54</v>
      </c>
      <c r="G10877" s="3">
        <v>16</v>
      </c>
      <c r="H10877" s="3">
        <v>952</v>
      </c>
      <c r="I10877" s="10" t="str">
        <f t="shared" si="169"/>
        <v>09676</v>
      </c>
    </row>
    <row r="10878" spans="1:9">
      <c r="A10878" s="66"/>
      <c r="C10878" s="66">
        <v>9676</v>
      </c>
      <c r="D10878" s="2" t="s">
        <v>55</v>
      </c>
      <c r="E10878" s="21" t="s">
        <v>1152</v>
      </c>
      <c r="F10878" s="69" t="s">
        <v>56</v>
      </c>
      <c r="G10878" s="3">
        <v>2</v>
      </c>
      <c r="H10878" s="3"/>
      <c r="I10878" s="10" t="str">
        <f t="shared" si="169"/>
        <v>09676</v>
      </c>
    </row>
    <row r="10879" spans="1:9">
      <c r="A10879" s="66"/>
      <c r="C10879" s="66">
        <v>9676</v>
      </c>
      <c r="D10879" s="2" t="s">
        <v>57</v>
      </c>
      <c r="E10879" s="21" t="s">
        <v>1152</v>
      </c>
      <c r="F10879" s="69" t="s">
        <v>58</v>
      </c>
      <c r="G10879" s="3">
        <v>3</v>
      </c>
      <c r="H10879" s="3">
        <v>410</v>
      </c>
      <c r="I10879" s="10" t="str">
        <f t="shared" si="169"/>
        <v>09676</v>
      </c>
    </row>
    <row r="10880" spans="1:9">
      <c r="A10880" s="66"/>
      <c r="C10880" s="66">
        <v>9676</v>
      </c>
      <c r="D10880" s="2" t="s">
        <v>59</v>
      </c>
      <c r="E10880" s="21" t="s">
        <v>1152</v>
      </c>
      <c r="F10880" s="69" t="s">
        <v>60</v>
      </c>
      <c r="G10880" s="3">
        <v>20</v>
      </c>
      <c r="H10880" s="3">
        <v>1908</v>
      </c>
      <c r="I10880" s="10" t="str">
        <f t="shared" si="169"/>
        <v>09676</v>
      </c>
    </row>
    <row r="10881" spans="1:9">
      <c r="A10881" s="66"/>
      <c r="C10881" s="66">
        <v>9676</v>
      </c>
      <c r="D10881" s="2" t="s">
        <v>61</v>
      </c>
      <c r="E10881" s="20" t="s">
        <v>1151</v>
      </c>
      <c r="F10881" s="69" t="s">
        <v>62</v>
      </c>
      <c r="G10881" s="3">
        <v>1</v>
      </c>
      <c r="H10881" s="3"/>
      <c r="I10881" s="10" t="str">
        <f t="shared" si="169"/>
        <v>09676</v>
      </c>
    </row>
    <row r="10882" spans="1:9">
      <c r="A10882" s="66"/>
      <c r="C10882" s="66">
        <v>9676</v>
      </c>
      <c r="D10882" s="2" t="s">
        <v>63</v>
      </c>
      <c r="E10882" s="20" t="s">
        <v>1151</v>
      </c>
      <c r="F10882" s="69" t="s">
        <v>64</v>
      </c>
      <c r="G10882" s="3"/>
      <c r="H10882" s="3"/>
      <c r="I10882" s="10" t="str">
        <f t="shared" si="169"/>
        <v>09676</v>
      </c>
    </row>
    <row r="10883" spans="1:9">
      <c r="A10883" s="66"/>
      <c r="C10883" s="66">
        <v>9676</v>
      </c>
      <c r="D10883" s="2" t="s">
        <v>65</v>
      </c>
      <c r="E10883" s="19" t="s">
        <v>1150</v>
      </c>
      <c r="F10883" s="69" t="s">
        <v>66</v>
      </c>
      <c r="G10883" s="3">
        <v>6</v>
      </c>
      <c r="H10883" s="3">
        <v>571</v>
      </c>
      <c r="I10883" s="10" t="str">
        <f t="shared" si="169"/>
        <v>09676</v>
      </c>
    </row>
    <row r="10884" spans="1:9">
      <c r="A10884" s="66"/>
      <c r="C10884" s="66">
        <v>9676</v>
      </c>
      <c r="D10884" s="2" t="s">
        <v>67</v>
      </c>
      <c r="E10884" s="22" t="s">
        <v>1153</v>
      </c>
      <c r="F10884" s="69" t="s">
        <v>68</v>
      </c>
      <c r="G10884" s="3">
        <v>1</v>
      </c>
      <c r="H10884" s="3"/>
      <c r="I10884" s="10" t="str">
        <f t="shared" si="169"/>
        <v>09676</v>
      </c>
    </row>
    <row r="10885" spans="1:9">
      <c r="A10885" s="66"/>
      <c r="C10885" s="66">
        <v>9676</v>
      </c>
      <c r="D10885" s="2" t="s">
        <v>69</v>
      </c>
      <c r="E10885" s="21" t="s">
        <v>1152</v>
      </c>
      <c r="F10885" s="69" t="s">
        <v>70</v>
      </c>
      <c r="G10885" s="3">
        <v>7</v>
      </c>
      <c r="H10885" s="3">
        <v>1055</v>
      </c>
      <c r="I10885" s="10" t="str">
        <f t="shared" si="169"/>
        <v>09676</v>
      </c>
    </row>
    <row r="10886" spans="1:9">
      <c r="A10886" s="66"/>
      <c r="C10886" s="66">
        <v>9676</v>
      </c>
      <c r="E10886" s="71"/>
      <c r="F10886" s="69" t="s">
        <v>71</v>
      </c>
      <c r="G10886" s="3">
        <v>115</v>
      </c>
      <c r="H10886" s="3">
        <v>16695</v>
      </c>
      <c r="I10886" s="10" t="str">
        <f t="shared" si="169"/>
        <v>09676</v>
      </c>
    </row>
    <row r="10887" spans="1:9">
      <c r="A10887" s="65" t="s">
        <v>749</v>
      </c>
      <c r="B10887" s="2" t="s">
        <v>750</v>
      </c>
      <c r="C10887" s="65">
        <v>9677</v>
      </c>
      <c r="D10887" s="2" t="s">
        <v>9</v>
      </c>
      <c r="E10887" s="14" t="s">
        <v>1144</v>
      </c>
      <c r="F10887" s="69" t="s">
        <v>10</v>
      </c>
      <c r="G10887" s="3">
        <v>2</v>
      </c>
      <c r="H10887" s="3"/>
      <c r="I10887" s="10" t="str">
        <f t="shared" si="169"/>
        <v>09677</v>
      </c>
    </row>
    <row r="10888" spans="1:9">
      <c r="A10888" s="66"/>
      <c r="C10888" s="66">
        <v>9677</v>
      </c>
      <c r="D10888" s="2" t="s">
        <v>11</v>
      </c>
      <c r="E10888" s="14" t="s">
        <v>1144</v>
      </c>
      <c r="F10888" s="69" t="s">
        <v>12</v>
      </c>
      <c r="G10888" s="3"/>
      <c r="H10888" s="3"/>
      <c r="I10888" s="10" t="str">
        <f t="shared" si="169"/>
        <v>09677</v>
      </c>
    </row>
    <row r="10889" spans="1:9">
      <c r="A10889" s="66"/>
      <c r="C10889" s="66">
        <v>9677</v>
      </c>
      <c r="D10889" s="2" t="s">
        <v>13</v>
      </c>
      <c r="E10889" s="14" t="s">
        <v>1144</v>
      </c>
      <c r="F10889" s="69" t="s">
        <v>14</v>
      </c>
      <c r="G10889" s="3"/>
      <c r="H10889" s="3"/>
      <c r="I10889" s="10" t="str">
        <f t="shared" ref="I10889:I10952" si="170">IF(A10889="",I10888,A10889)</f>
        <v>09677</v>
      </c>
    </row>
    <row r="10890" spans="1:9">
      <c r="A10890" s="66"/>
      <c r="C10890" s="66">
        <v>9677</v>
      </c>
      <c r="D10890" s="2" t="s">
        <v>15</v>
      </c>
      <c r="E10890" s="15" t="s">
        <v>1145</v>
      </c>
      <c r="F10890" s="69" t="s">
        <v>16</v>
      </c>
      <c r="G10890" s="3"/>
      <c r="H10890" s="3"/>
      <c r="I10890" s="10" t="str">
        <f t="shared" si="170"/>
        <v>09677</v>
      </c>
    </row>
    <row r="10891" spans="1:9">
      <c r="A10891" s="66"/>
      <c r="C10891" s="66">
        <v>9677</v>
      </c>
      <c r="D10891" s="2" t="s">
        <v>17</v>
      </c>
      <c r="E10891" s="14" t="s">
        <v>1144</v>
      </c>
      <c r="F10891" s="69" t="s">
        <v>18</v>
      </c>
      <c r="G10891" s="3">
        <v>2</v>
      </c>
      <c r="H10891" s="3"/>
      <c r="I10891" s="10" t="str">
        <f t="shared" si="170"/>
        <v>09677</v>
      </c>
    </row>
    <row r="10892" spans="1:9">
      <c r="A10892" s="66"/>
      <c r="C10892" s="66">
        <v>9677</v>
      </c>
      <c r="D10892" s="2" t="s">
        <v>19</v>
      </c>
      <c r="E10892" s="14" t="s">
        <v>1144</v>
      </c>
      <c r="F10892" s="69" t="s">
        <v>20</v>
      </c>
      <c r="G10892" s="3"/>
      <c r="H10892" s="3"/>
      <c r="I10892" s="10" t="str">
        <f t="shared" si="170"/>
        <v>09677</v>
      </c>
    </row>
    <row r="10893" spans="1:9">
      <c r="A10893" s="66"/>
      <c r="C10893" s="66">
        <v>9677</v>
      </c>
      <c r="D10893" s="2" t="s">
        <v>21</v>
      </c>
      <c r="E10893" s="4"/>
      <c r="F10893" s="69" t="s">
        <v>22</v>
      </c>
      <c r="G10893" s="3">
        <v>111</v>
      </c>
      <c r="H10893" s="3"/>
      <c r="I10893" s="10" t="str">
        <f t="shared" si="170"/>
        <v>09677</v>
      </c>
    </row>
    <row r="10894" spans="1:9">
      <c r="A10894" s="66"/>
      <c r="C10894" s="66">
        <v>9677</v>
      </c>
      <c r="D10894" s="2" t="s">
        <v>23</v>
      </c>
      <c r="E10894" s="17" t="s">
        <v>1147</v>
      </c>
      <c r="F10894" s="69" t="s">
        <v>24</v>
      </c>
      <c r="G10894" s="3">
        <v>8</v>
      </c>
      <c r="H10894" s="3">
        <v>661</v>
      </c>
      <c r="I10894" s="10" t="str">
        <f t="shared" si="170"/>
        <v>09677</v>
      </c>
    </row>
    <row r="10895" spans="1:9">
      <c r="A10895" s="66"/>
      <c r="C10895" s="66">
        <v>9677</v>
      </c>
      <c r="D10895" s="2" t="s">
        <v>25</v>
      </c>
      <c r="E10895" s="17" t="s">
        <v>1147</v>
      </c>
      <c r="F10895" s="69" t="s">
        <v>26</v>
      </c>
      <c r="G10895" s="3">
        <v>2</v>
      </c>
      <c r="H10895" s="3"/>
      <c r="I10895" s="10" t="str">
        <f t="shared" si="170"/>
        <v>09677</v>
      </c>
    </row>
    <row r="10896" spans="1:9">
      <c r="A10896" s="66"/>
      <c r="C10896" s="66">
        <v>9677</v>
      </c>
      <c r="D10896" s="2" t="s">
        <v>27</v>
      </c>
      <c r="E10896" s="17" t="s">
        <v>1147</v>
      </c>
      <c r="F10896" s="69" t="s">
        <v>28</v>
      </c>
      <c r="G10896" s="3"/>
      <c r="H10896" s="3"/>
      <c r="I10896" s="10" t="str">
        <f t="shared" si="170"/>
        <v>09677</v>
      </c>
    </row>
    <row r="10897" spans="1:9">
      <c r="A10897" s="66"/>
      <c r="C10897" s="66">
        <v>9677</v>
      </c>
      <c r="D10897" s="2" t="s">
        <v>29</v>
      </c>
      <c r="E10897" s="18" t="s">
        <v>1148</v>
      </c>
      <c r="F10897" s="69" t="s">
        <v>30</v>
      </c>
      <c r="G10897" s="3">
        <v>1</v>
      </c>
      <c r="H10897" s="3"/>
      <c r="I10897" s="10" t="str">
        <f t="shared" si="170"/>
        <v>09677</v>
      </c>
    </row>
    <row r="10898" spans="1:9">
      <c r="A10898" s="66"/>
      <c r="C10898" s="66">
        <v>9677</v>
      </c>
      <c r="D10898" s="2" t="s">
        <v>31</v>
      </c>
      <c r="E10898" s="18" t="s">
        <v>1148</v>
      </c>
      <c r="F10898" s="69" t="s">
        <v>32</v>
      </c>
      <c r="G10898" s="3"/>
      <c r="H10898" s="3"/>
      <c r="I10898" s="10" t="str">
        <f t="shared" si="170"/>
        <v>09677</v>
      </c>
    </row>
    <row r="10899" spans="1:9">
      <c r="A10899" s="66"/>
      <c r="C10899" s="66">
        <v>9677</v>
      </c>
      <c r="D10899" s="2" t="s">
        <v>33</v>
      </c>
      <c r="E10899" s="18" t="s">
        <v>1148</v>
      </c>
      <c r="F10899" s="69" t="s">
        <v>34</v>
      </c>
      <c r="G10899" s="3"/>
      <c r="H10899" s="3"/>
      <c r="I10899" s="10" t="str">
        <f t="shared" si="170"/>
        <v>09677</v>
      </c>
    </row>
    <row r="10900" spans="1:9">
      <c r="A10900" s="66"/>
      <c r="C10900" s="66">
        <v>9677</v>
      </c>
      <c r="D10900" s="2" t="s">
        <v>35</v>
      </c>
      <c r="E10900" s="19" t="s">
        <v>1150</v>
      </c>
      <c r="F10900" s="69" t="s">
        <v>36</v>
      </c>
      <c r="G10900" s="3">
        <v>6</v>
      </c>
      <c r="H10900" s="3">
        <v>286</v>
      </c>
      <c r="I10900" s="10" t="str">
        <f t="shared" si="170"/>
        <v>09677</v>
      </c>
    </row>
    <row r="10901" spans="1:9">
      <c r="A10901" s="66"/>
      <c r="C10901" s="66">
        <v>9677</v>
      </c>
      <c r="D10901" s="2" t="s">
        <v>37</v>
      </c>
      <c r="E10901" s="23" t="s">
        <v>1149</v>
      </c>
      <c r="F10901" s="69" t="s">
        <v>38</v>
      </c>
      <c r="G10901" s="3">
        <v>1</v>
      </c>
      <c r="H10901" s="3"/>
      <c r="I10901" s="10" t="str">
        <f t="shared" si="170"/>
        <v>09677</v>
      </c>
    </row>
    <row r="10902" spans="1:9">
      <c r="A10902" s="66"/>
      <c r="C10902" s="66">
        <v>9677</v>
      </c>
      <c r="D10902" s="2" t="s">
        <v>39</v>
      </c>
      <c r="E10902" s="23" t="s">
        <v>1149</v>
      </c>
      <c r="F10902" s="69" t="s">
        <v>40</v>
      </c>
      <c r="G10902" s="3">
        <v>3</v>
      </c>
      <c r="H10902" s="3">
        <v>317</v>
      </c>
      <c r="I10902" s="10" t="str">
        <f t="shared" si="170"/>
        <v>09677</v>
      </c>
    </row>
    <row r="10903" spans="1:9">
      <c r="A10903" s="66"/>
      <c r="C10903" s="66">
        <v>9677</v>
      </c>
      <c r="D10903" s="2" t="s">
        <v>41</v>
      </c>
      <c r="E10903" s="16" t="s">
        <v>1146</v>
      </c>
      <c r="F10903" s="69" t="s">
        <v>42</v>
      </c>
      <c r="G10903" s="3"/>
      <c r="H10903" s="3"/>
      <c r="I10903" s="10" t="str">
        <f t="shared" si="170"/>
        <v>09677</v>
      </c>
    </row>
    <row r="10904" spans="1:9">
      <c r="A10904" s="66"/>
      <c r="C10904" s="66">
        <v>9677</v>
      </c>
      <c r="D10904" s="2" t="s">
        <v>43</v>
      </c>
      <c r="E10904" s="16" t="s">
        <v>1146</v>
      </c>
      <c r="F10904" s="69" t="s">
        <v>44</v>
      </c>
      <c r="G10904" s="3">
        <v>1</v>
      </c>
      <c r="H10904" s="3"/>
      <c r="I10904" s="10" t="str">
        <f t="shared" si="170"/>
        <v>09677</v>
      </c>
    </row>
    <row r="10905" spans="1:9">
      <c r="A10905" s="66"/>
      <c r="C10905" s="66">
        <v>9677</v>
      </c>
      <c r="D10905" s="2" t="s">
        <v>45</v>
      </c>
      <c r="E10905" s="16" t="s">
        <v>1146</v>
      </c>
      <c r="F10905" s="69" t="s">
        <v>46</v>
      </c>
      <c r="G10905" s="3"/>
      <c r="H10905" s="3"/>
      <c r="I10905" s="10" t="str">
        <f t="shared" si="170"/>
        <v>09677</v>
      </c>
    </row>
    <row r="10906" spans="1:9">
      <c r="A10906" s="66"/>
      <c r="C10906" s="66">
        <v>9677</v>
      </c>
      <c r="D10906" s="2" t="s">
        <v>47</v>
      </c>
      <c r="E10906" s="16" t="s">
        <v>1146</v>
      </c>
      <c r="F10906" s="69" t="s">
        <v>48</v>
      </c>
      <c r="G10906" s="3">
        <v>8</v>
      </c>
      <c r="H10906" s="3">
        <v>571</v>
      </c>
      <c r="I10906" s="10" t="str">
        <f t="shared" si="170"/>
        <v>09677</v>
      </c>
    </row>
    <row r="10907" spans="1:9">
      <c r="A10907" s="66"/>
      <c r="C10907" s="66">
        <v>9677</v>
      </c>
      <c r="D10907" s="2" t="s">
        <v>49</v>
      </c>
      <c r="E10907" s="14" t="s">
        <v>1144</v>
      </c>
      <c r="F10907" s="69" t="s">
        <v>50</v>
      </c>
      <c r="G10907" s="3">
        <v>10</v>
      </c>
      <c r="H10907" s="3">
        <v>948</v>
      </c>
      <c r="I10907" s="10" t="str">
        <f t="shared" si="170"/>
        <v>09677</v>
      </c>
    </row>
    <row r="10908" spans="1:9">
      <c r="A10908" s="66"/>
      <c r="C10908" s="66">
        <v>9677</v>
      </c>
      <c r="D10908" s="2" t="s">
        <v>51</v>
      </c>
      <c r="E10908" s="15" t="s">
        <v>1145</v>
      </c>
      <c r="F10908" s="69" t="s">
        <v>52</v>
      </c>
      <c r="G10908" s="3">
        <v>4</v>
      </c>
      <c r="H10908" s="3">
        <v>1034</v>
      </c>
      <c r="I10908" s="10" t="str">
        <f t="shared" si="170"/>
        <v>09677</v>
      </c>
    </row>
    <row r="10909" spans="1:9">
      <c r="A10909" s="66"/>
      <c r="C10909" s="66">
        <v>9677</v>
      </c>
      <c r="D10909" s="2" t="s">
        <v>53</v>
      </c>
      <c r="E10909" s="15" t="s">
        <v>1145</v>
      </c>
      <c r="F10909" s="69" t="s">
        <v>54</v>
      </c>
      <c r="G10909" s="3">
        <v>23</v>
      </c>
      <c r="H10909" s="3">
        <v>3437</v>
      </c>
      <c r="I10909" s="10" t="str">
        <f t="shared" si="170"/>
        <v>09677</v>
      </c>
    </row>
    <row r="10910" spans="1:9">
      <c r="A10910" s="66"/>
      <c r="C10910" s="66">
        <v>9677</v>
      </c>
      <c r="D10910" s="2" t="s">
        <v>55</v>
      </c>
      <c r="E10910" s="21" t="s">
        <v>1152</v>
      </c>
      <c r="F10910" s="69" t="s">
        <v>56</v>
      </c>
      <c r="G10910" s="3">
        <v>3</v>
      </c>
      <c r="H10910" s="3"/>
      <c r="I10910" s="10" t="str">
        <f t="shared" si="170"/>
        <v>09677</v>
      </c>
    </row>
    <row r="10911" spans="1:9">
      <c r="A10911" s="66"/>
      <c r="C10911" s="66">
        <v>9677</v>
      </c>
      <c r="D10911" s="2" t="s">
        <v>57</v>
      </c>
      <c r="E10911" s="21" t="s">
        <v>1152</v>
      </c>
      <c r="F10911" s="69" t="s">
        <v>58</v>
      </c>
      <c r="G10911" s="3">
        <v>6</v>
      </c>
      <c r="H10911" s="3">
        <v>3914</v>
      </c>
      <c r="I10911" s="10" t="str">
        <f t="shared" si="170"/>
        <v>09677</v>
      </c>
    </row>
    <row r="10912" spans="1:9">
      <c r="A10912" s="66"/>
      <c r="C10912" s="66">
        <v>9677</v>
      </c>
      <c r="D10912" s="2" t="s">
        <v>59</v>
      </c>
      <c r="E10912" s="21" t="s">
        <v>1152</v>
      </c>
      <c r="F10912" s="69" t="s">
        <v>60</v>
      </c>
      <c r="G10912" s="3">
        <v>23</v>
      </c>
      <c r="H10912" s="3">
        <v>6797</v>
      </c>
      <c r="I10912" s="10" t="str">
        <f t="shared" si="170"/>
        <v>09677</v>
      </c>
    </row>
    <row r="10913" spans="1:9">
      <c r="A10913" s="66"/>
      <c r="C10913" s="66">
        <v>9677</v>
      </c>
      <c r="D10913" s="2" t="s">
        <v>61</v>
      </c>
      <c r="E10913" s="20" t="s">
        <v>1151</v>
      </c>
      <c r="F10913" s="69" t="s">
        <v>62</v>
      </c>
      <c r="G10913" s="3">
        <v>4</v>
      </c>
      <c r="H10913" s="3">
        <v>681</v>
      </c>
      <c r="I10913" s="10" t="str">
        <f t="shared" si="170"/>
        <v>09677</v>
      </c>
    </row>
    <row r="10914" spans="1:9">
      <c r="A10914" s="66"/>
      <c r="C10914" s="66">
        <v>9677</v>
      </c>
      <c r="D10914" s="2" t="s">
        <v>63</v>
      </c>
      <c r="E10914" s="20" t="s">
        <v>1151</v>
      </c>
      <c r="F10914" s="69" t="s">
        <v>64</v>
      </c>
      <c r="G10914" s="3"/>
      <c r="H10914" s="3"/>
      <c r="I10914" s="10" t="str">
        <f t="shared" si="170"/>
        <v>09677</v>
      </c>
    </row>
    <row r="10915" spans="1:9">
      <c r="A10915" s="66"/>
      <c r="C10915" s="66">
        <v>9677</v>
      </c>
      <c r="D10915" s="2" t="s">
        <v>65</v>
      </c>
      <c r="E10915" s="19" t="s">
        <v>1150</v>
      </c>
      <c r="F10915" s="69" t="s">
        <v>66</v>
      </c>
      <c r="G10915" s="3">
        <v>3</v>
      </c>
      <c r="H10915" s="3">
        <v>351</v>
      </c>
      <c r="I10915" s="10" t="str">
        <f t="shared" si="170"/>
        <v>09677</v>
      </c>
    </row>
    <row r="10916" spans="1:9">
      <c r="A10916" s="66"/>
      <c r="C10916" s="66">
        <v>9677</v>
      </c>
      <c r="D10916" s="2" t="s">
        <v>67</v>
      </c>
      <c r="E10916" s="22" t="s">
        <v>1153</v>
      </c>
      <c r="F10916" s="69" t="s">
        <v>68</v>
      </c>
      <c r="G10916" s="3">
        <v>2</v>
      </c>
      <c r="H10916" s="3"/>
      <c r="I10916" s="10" t="str">
        <f t="shared" si="170"/>
        <v>09677</v>
      </c>
    </row>
    <row r="10917" spans="1:9">
      <c r="A10917" s="66"/>
      <c r="C10917" s="66">
        <v>9677</v>
      </c>
      <c r="D10917" s="2" t="s">
        <v>69</v>
      </c>
      <c r="E10917" s="21" t="s">
        <v>1152</v>
      </c>
      <c r="F10917" s="69" t="s">
        <v>70</v>
      </c>
      <c r="G10917" s="3">
        <v>3</v>
      </c>
      <c r="H10917" s="3"/>
      <c r="I10917" s="10" t="str">
        <f t="shared" si="170"/>
        <v>09677</v>
      </c>
    </row>
    <row r="10918" spans="1:9">
      <c r="A10918" s="66"/>
      <c r="C10918" s="66">
        <v>9677</v>
      </c>
      <c r="E10918" s="71"/>
      <c r="F10918" s="69" t="s">
        <v>71</v>
      </c>
      <c r="G10918" s="3">
        <v>113</v>
      </c>
      <c r="H10918" s="3">
        <v>20081</v>
      </c>
      <c r="I10918" s="10" t="str">
        <f t="shared" si="170"/>
        <v>09677</v>
      </c>
    </row>
    <row r="10919" spans="1:9">
      <c r="A10919" s="65" t="s">
        <v>751</v>
      </c>
      <c r="B10919" s="2" t="s">
        <v>752</v>
      </c>
      <c r="C10919" s="65">
        <v>9678</v>
      </c>
      <c r="D10919" s="2" t="s">
        <v>9</v>
      </c>
      <c r="E10919" s="14" t="s">
        <v>1144</v>
      </c>
      <c r="F10919" s="69" t="s">
        <v>10</v>
      </c>
      <c r="G10919" s="3">
        <v>2</v>
      </c>
      <c r="H10919" s="3"/>
      <c r="I10919" s="10" t="str">
        <f t="shared" si="170"/>
        <v>09678</v>
      </c>
    </row>
    <row r="10920" spans="1:9">
      <c r="A10920" s="66"/>
      <c r="C10920" s="66">
        <v>9678</v>
      </c>
      <c r="D10920" s="2" t="s">
        <v>11</v>
      </c>
      <c r="E10920" s="14" t="s">
        <v>1144</v>
      </c>
      <c r="F10920" s="69" t="s">
        <v>12</v>
      </c>
      <c r="G10920" s="3"/>
      <c r="H10920" s="3"/>
      <c r="I10920" s="10" t="str">
        <f t="shared" si="170"/>
        <v>09678</v>
      </c>
    </row>
    <row r="10921" spans="1:9">
      <c r="A10921" s="66"/>
      <c r="C10921" s="66">
        <v>9678</v>
      </c>
      <c r="D10921" s="2" t="s">
        <v>13</v>
      </c>
      <c r="E10921" s="14" t="s">
        <v>1144</v>
      </c>
      <c r="F10921" s="69" t="s">
        <v>14</v>
      </c>
      <c r="G10921" s="3"/>
      <c r="H10921" s="3"/>
      <c r="I10921" s="10" t="str">
        <f t="shared" si="170"/>
        <v>09678</v>
      </c>
    </row>
    <row r="10922" spans="1:9">
      <c r="A10922" s="66"/>
      <c r="C10922" s="66">
        <v>9678</v>
      </c>
      <c r="D10922" s="2" t="s">
        <v>15</v>
      </c>
      <c r="E10922" s="15" t="s">
        <v>1145</v>
      </c>
      <c r="F10922" s="69" t="s">
        <v>16</v>
      </c>
      <c r="G10922" s="3"/>
      <c r="H10922" s="3"/>
      <c r="I10922" s="10" t="str">
        <f t="shared" si="170"/>
        <v>09678</v>
      </c>
    </row>
    <row r="10923" spans="1:9">
      <c r="A10923" s="66"/>
      <c r="C10923" s="66">
        <v>9678</v>
      </c>
      <c r="D10923" s="2" t="s">
        <v>17</v>
      </c>
      <c r="E10923" s="14" t="s">
        <v>1144</v>
      </c>
      <c r="F10923" s="69" t="s">
        <v>18</v>
      </c>
      <c r="G10923" s="3">
        <v>2</v>
      </c>
      <c r="H10923" s="3"/>
      <c r="I10923" s="10" t="str">
        <f t="shared" si="170"/>
        <v>09678</v>
      </c>
    </row>
    <row r="10924" spans="1:9">
      <c r="A10924" s="66"/>
      <c r="C10924" s="66">
        <v>9678</v>
      </c>
      <c r="D10924" s="2" t="s">
        <v>19</v>
      </c>
      <c r="E10924" s="14" t="s">
        <v>1144</v>
      </c>
      <c r="F10924" s="69" t="s">
        <v>20</v>
      </c>
      <c r="G10924" s="3"/>
      <c r="H10924" s="3"/>
      <c r="I10924" s="10" t="str">
        <f t="shared" si="170"/>
        <v>09678</v>
      </c>
    </row>
    <row r="10925" spans="1:9">
      <c r="A10925" s="66"/>
      <c r="C10925" s="66">
        <v>9678</v>
      </c>
      <c r="D10925" s="2" t="s">
        <v>21</v>
      </c>
      <c r="E10925" s="4"/>
      <c r="F10925" s="69" t="s">
        <v>22</v>
      </c>
      <c r="G10925" s="3">
        <v>45</v>
      </c>
      <c r="H10925" s="3"/>
      <c r="I10925" s="10" t="str">
        <f t="shared" si="170"/>
        <v>09678</v>
      </c>
    </row>
    <row r="10926" spans="1:9">
      <c r="A10926" s="66"/>
      <c r="C10926" s="66">
        <v>9678</v>
      </c>
      <c r="D10926" s="2" t="s">
        <v>23</v>
      </c>
      <c r="E10926" s="17" t="s">
        <v>1147</v>
      </c>
      <c r="F10926" s="69" t="s">
        <v>24</v>
      </c>
      <c r="G10926" s="3">
        <v>10</v>
      </c>
      <c r="H10926" s="3">
        <v>1250</v>
      </c>
      <c r="I10926" s="10" t="str">
        <f t="shared" si="170"/>
        <v>09678</v>
      </c>
    </row>
    <row r="10927" spans="1:9">
      <c r="A10927" s="66"/>
      <c r="C10927" s="66">
        <v>9678</v>
      </c>
      <c r="D10927" s="2" t="s">
        <v>25</v>
      </c>
      <c r="E10927" s="17" t="s">
        <v>1147</v>
      </c>
      <c r="F10927" s="69" t="s">
        <v>26</v>
      </c>
      <c r="G10927" s="3"/>
      <c r="H10927" s="3"/>
      <c r="I10927" s="10" t="str">
        <f t="shared" si="170"/>
        <v>09678</v>
      </c>
    </row>
    <row r="10928" spans="1:9">
      <c r="A10928" s="66"/>
      <c r="C10928" s="66">
        <v>9678</v>
      </c>
      <c r="D10928" s="2" t="s">
        <v>27</v>
      </c>
      <c r="E10928" s="17" t="s">
        <v>1147</v>
      </c>
      <c r="F10928" s="69" t="s">
        <v>28</v>
      </c>
      <c r="G10928" s="3"/>
      <c r="H10928" s="3"/>
      <c r="I10928" s="10" t="str">
        <f t="shared" si="170"/>
        <v>09678</v>
      </c>
    </row>
    <row r="10929" spans="1:9">
      <c r="A10929" s="66"/>
      <c r="C10929" s="66">
        <v>9678</v>
      </c>
      <c r="D10929" s="2" t="s">
        <v>29</v>
      </c>
      <c r="E10929" s="18" t="s">
        <v>1148</v>
      </c>
      <c r="F10929" s="69" t="s">
        <v>30</v>
      </c>
      <c r="G10929" s="3"/>
      <c r="H10929" s="3"/>
      <c r="I10929" s="10" t="str">
        <f t="shared" si="170"/>
        <v>09678</v>
      </c>
    </row>
    <row r="10930" spans="1:9">
      <c r="A10930" s="66"/>
      <c r="C10930" s="66">
        <v>9678</v>
      </c>
      <c r="D10930" s="2" t="s">
        <v>31</v>
      </c>
      <c r="E10930" s="18" t="s">
        <v>1148</v>
      </c>
      <c r="F10930" s="69" t="s">
        <v>32</v>
      </c>
      <c r="G10930" s="3"/>
      <c r="H10930" s="3"/>
      <c r="I10930" s="10" t="str">
        <f t="shared" si="170"/>
        <v>09678</v>
      </c>
    </row>
    <row r="10931" spans="1:9">
      <c r="A10931" s="66"/>
      <c r="C10931" s="66">
        <v>9678</v>
      </c>
      <c r="D10931" s="2" t="s">
        <v>33</v>
      </c>
      <c r="E10931" s="18" t="s">
        <v>1148</v>
      </c>
      <c r="F10931" s="69" t="s">
        <v>34</v>
      </c>
      <c r="G10931" s="3"/>
      <c r="H10931" s="3"/>
      <c r="I10931" s="10" t="str">
        <f t="shared" si="170"/>
        <v>09678</v>
      </c>
    </row>
    <row r="10932" spans="1:9">
      <c r="A10932" s="66"/>
      <c r="C10932" s="66">
        <v>9678</v>
      </c>
      <c r="D10932" s="2" t="s">
        <v>35</v>
      </c>
      <c r="E10932" s="19" t="s">
        <v>1150</v>
      </c>
      <c r="F10932" s="69" t="s">
        <v>36</v>
      </c>
      <c r="G10932" s="3">
        <v>3</v>
      </c>
      <c r="H10932" s="3">
        <v>195</v>
      </c>
      <c r="I10932" s="10" t="str">
        <f t="shared" si="170"/>
        <v>09678</v>
      </c>
    </row>
    <row r="10933" spans="1:9">
      <c r="A10933" s="66"/>
      <c r="C10933" s="66">
        <v>9678</v>
      </c>
      <c r="D10933" s="2" t="s">
        <v>37</v>
      </c>
      <c r="E10933" s="23" t="s">
        <v>1149</v>
      </c>
      <c r="F10933" s="69" t="s">
        <v>38</v>
      </c>
      <c r="G10933" s="3"/>
      <c r="H10933" s="3"/>
      <c r="I10933" s="10" t="str">
        <f t="shared" si="170"/>
        <v>09678</v>
      </c>
    </row>
    <row r="10934" spans="1:9">
      <c r="A10934" s="66"/>
      <c r="C10934" s="66">
        <v>9678</v>
      </c>
      <c r="D10934" s="2" t="s">
        <v>39</v>
      </c>
      <c r="E10934" s="23" t="s">
        <v>1149</v>
      </c>
      <c r="F10934" s="69" t="s">
        <v>40</v>
      </c>
      <c r="G10934" s="3"/>
      <c r="H10934" s="3"/>
      <c r="I10934" s="10" t="str">
        <f t="shared" si="170"/>
        <v>09678</v>
      </c>
    </row>
    <row r="10935" spans="1:9">
      <c r="A10935" s="66"/>
      <c r="C10935" s="66">
        <v>9678</v>
      </c>
      <c r="D10935" s="2" t="s">
        <v>41</v>
      </c>
      <c r="E10935" s="16" t="s">
        <v>1146</v>
      </c>
      <c r="F10935" s="69" t="s">
        <v>42</v>
      </c>
      <c r="G10935" s="3"/>
      <c r="H10935" s="3"/>
      <c r="I10935" s="10" t="str">
        <f t="shared" si="170"/>
        <v>09678</v>
      </c>
    </row>
    <row r="10936" spans="1:9">
      <c r="A10936" s="66"/>
      <c r="C10936" s="66">
        <v>9678</v>
      </c>
      <c r="D10936" s="2" t="s">
        <v>43</v>
      </c>
      <c r="E10936" s="16" t="s">
        <v>1146</v>
      </c>
      <c r="F10936" s="69" t="s">
        <v>44</v>
      </c>
      <c r="G10936" s="3"/>
      <c r="H10936" s="3"/>
      <c r="I10936" s="10" t="str">
        <f t="shared" si="170"/>
        <v>09678</v>
      </c>
    </row>
    <row r="10937" spans="1:9">
      <c r="A10937" s="66"/>
      <c r="C10937" s="66">
        <v>9678</v>
      </c>
      <c r="D10937" s="2" t="s">
        <v>45</v>
      </c>
      <c r="E10937" s="16" t="s">
        <v>1146</v>
      </c>
      <c r="F10937" s="69" t="s">
        <v>46</v>
      </c>
      <c r="G10937" s="3"/>
      <c r="H10937" s="3"/>
      <c r="I10937" s="10" t="str">
        <f t="shared" si="170"/>
        <v>09678</v>
      </c>
    </row>
    <row r="10938" spans="1:9">
      <c r="A10938" s="66"/>
      <c r="C10938" s="66">
        <v>9678</v>
      </c>
      <c r="D10938" s="2" t="s">
        <v>47</v>
      </c>
      <c r="E10938" s="16" t="s">
        <v>1146</v>
      </c>
      <c r="F10938" s="69" t="s">
        <v>48</v>
      </c>
      <c r="G10938" s="3">
        <v>1</v>
      </c>
      <c r="H10938" s="3"/>
      <c r="I10938" s="10" t="str">
        <f t="shared" si="170"/>
        <v>09678</v>
      </c>
    </row>
    <row r="10939" spans="1:9">
      <c r="A10939" s="66"/>
      <c r="C10939" s="66">
        <v>9678</v>
      </c>
      <c r="D10939" s="2" t="s">
        <v>49</v>
      </c>
      <c r="E10939" s="14" t="s">
        <v>1144</v>
      </c>
      <c r="F10939" s="69" t="s">
        <v>50</v>
      </c>
      <c r="G10939" s="3">
        <v>8</v>
      </c>
      <c r="H10939" s="3">
        <v>390</v>
      </c>
      <c r="I10939" s="10" t="str">
        <f t="shared" si="170"/>
        <v>09678</v>
      </c>
    </row>
    <row r="10940" spans="1:9">
      <c r="A10940" s="66"/>
      <c r="C10940" s="66">
        <v>9678</v>
      </c>
      <c r="D10940" s="2" t="s">
        <v>51</v>
      </c>
      <c r="E10940" s="15" t="s">
        <v>1145</v>
      </c>
      <c r="F10940" s="69" t="s">
        <v>52</v>
      </c>
      <c r="G10940" s="3"/>
      <c r="H10940" s="3"/>
      <c r="I10940" s="10" t="str">
        <f t="shared" si="170"/>
        <v>09678</v>
      </c>
    </row>
    <row r="10941" spans="1:9">
      <c r="A10941" s="66"/>
      <c r="C10941" s="66">
        <v>9678</v>
      </c>
      <c r="D10941" s="2" t="s">
        <v>53</v>
      </c>
      <c r="E10941" s="15" t="s">
        <v>1145</v>
      </c>
      <c r="F10941" s="69" t="s">
        <v>54</v>
      </c>
      <c r="G10941" s="3">
        <v>12</v>
      </c>
      <c r="H10941" s="3">
        <v>641</v>
      </c>
      <c r="I10941" s="10" t="str">
        <f t="shared" si="170"/>
        <v>09678</v>
      </c>
    </row>
    <row r="10942" spans="1:9">
      <c r="A10942" s="66"/>
      <c r="C10942" s="66">
        <v>9678</v>
      </c>
      <c r="D10942" s="2" t="s">
        <v>55</v>
      </c>
      <c r="E10942" s="21" t="s">
        <v>1152</v>
      </c>
      <c r="F10942" s="69" t="s">
        <v>56</v>
      </c>
      <c r="G10942" s="3">
        <v>3</v>
      </c>
      <c r="H10942" s="3">
        <v>250</v>
      </c>
      <c r="I10942" s="10" t="str">
        <f t="shared" si="170"/>
        <v>09678</v>
      </c>
    </row>
    <row r="10943" spans="1:9">
      <c r="A10943" s="66"/>
      <c r="C10943" s="66">
        <v>9678</v>
      </c>
      <c r="D10943" s="2" t="s">
        <v>57</v>
      </c>
      <c r="E10943" s="21" t="s">
        <v>1152</v>
      </c>
      <c r="F10943" s="69" t="s">
        <v>58</v>
      </c>
      <c r="G10943" s="3">
        <v>3</v>
      </c>
      <c r="H10943" s="3">
        <v>355</v>
      </c>
      <c r="I10943" s="10" t="str">
        <f t="shared" si="170"/>
        <v>09678</v>
      </c>
    </row>
    <row r="10944" spans="1:9">
      <c r="A10944" s="66"/>
      <c r="C10944" s="66">
        <v>9678</v>
      </c>
      <c r="D10944" s="2" t="s">
        <v>59</v>
      </c>
      <c r="E10944" s="21" t="s">
        <v>1152</v>
      </c>
      <c r="F10944" s="69" t="s">
        <v>60</v>
      </c>
      <c r="G10944" s="3">
        <v>1</v>
      </c>
      <c r="H10944" s="3"/>
      <c r="I10944" s="10" t="str">
        <f t="shared" si="170"/>
        <v>09678</v>
      </c>
    </row>
    <row r="10945" spans="1:9">
      <c r="A10945" s="66"/>
      <c r="C10945" s="66">
        <v>9678</v>
      </c>
      <c r="D10945" s="2" t="s">
        <v>61</v>
      </c>
      <c r="E10945" s="20" t="s">
        <v>1151</v>
      </c>
      <c r="F10945" s="69" t="s">
        <v>62</v>
      </c>
      <c r="G10945" s="3">
        <v>2</v>
      </c>
      <c r="H10945" s="3"/>
      <c r="I10945" s="10" t="str">
        <f t="shared" si="170"/>
        <v>09678</v>
      </c>
    </row>
    <row r="10946" spans="1:9">
      <c r="A10946" s="66"/>
      <c r="C10946" s="66">
        <v>9678</v>
      </c>
      <c r="D10946" s="2" t="s">
        <v>63</v>
      </c>
      <c r="E10946" s="20" t="s">
        <v>1151</v>
      </c>
      <c r="F10946" s="69" t="s">
        <v>64</v>
      </c>
      <c r="G10946" s="3"/>
      <c r="H10946" s="3"/>
      <c r="I10946" s="10" t="str">
        <f t="shared" si="170"/>
        <v>09678</v>
      </c>
    </row>
    <row r="10947" spans="1:9">
      <c r="A10947" s="66"/>
      <c r="C10947" s="66">
        <v>9678</v>
      </c>
      <c r="D10947" s="2" t="s">
        <v>65</v>
      </c>
      <c r="E10947" s="19" t="s">
        <v>1150</v>
      </c>
      <c r="F10947" s="69" t="s">
        <v>66</v>
      </c>
      <c r="G10947" s="3">
        <v>1</v>
      </c>
      <c r="H10947" s="3"/>
      <c r="I10947" s="10" t="str">
        <f t="shared" si="170"/>
        <v>09678</v>
      </c>
    </row>
    <row r="10948" spans="1:9">
      <c r="A10948" s="66"/>
      <c r="C10948" s="66">
        <v>9678</v>
      </c>
      <c r="D10948" s="2" t="s">
        <v>67</v>
      </c>
      <c r="E10948" s="22" t="s">
        <v>1153</v>
      </c>
      <c r="F10948" s="69" t="s">
        <v>68</v>
      </c>
      <c r="G10948" s="3"/>
      <c r="H10948" s="3"/>
      <c r="I10948" s="10" t="str">
        <f t="shared" si="170"/>
        <v>09678</v>
      </c>
    </row>
    <row r="10949" spans="1:9">
      <c r="A10949" s="66"/>
      <c r="C10949" s="66">
        <v>9678</v>
      </c>
      <c r="D10949" s="2" t="s">
        <v>69</v>
      </c>
      <c r="E10949" s="21" t="s">
        <v>1152</v>
      </c>
      <c r="F10949" s="69" t="s">
        <v>70</v>
      </c>
      <c r="G10949" s="3">
        <v>1</v>
      </c>
      <c r="H10949" s="3"/>
      <c r="I10949" s="10" t="str">
        <f t="shared" si="170"/>
        <v>09678</v>
      </c>
    </row>
    <row r="10950" spans="1:9">
      <c r="A10950" s="66"/>
      <c r="C10950" s="66">
        <v>9678</v>
      </c>
      <c r="E10950" s="71"/>
      <c r="F10950" s="69" t="s">
        <v>71</v>
      </c>
      <c r="G10950" s="3">
        <v>47</v>
      </c>
      <c r="H10950" s="3">
        <v>3615</v>
      </c>
      <c r="I10950" s="10" t="str">
        <f t="shared" si="170"/>
        <v>09678</v>
      </c>
    </row>
    <row r="10951" spans="1:9">
      <c r="A10951" s="65" t="s">
        <v>753</v>
      </c>
      <c r="B10951" s="2" t="s">
        <v>754</v>
      </c>
      <c r="C10951" s="65">
        <v>9679</v>
      </c>
      <c r="D10951" s="2" t="s">
        <v>9</v>
      </c>
      <c r="E10951" s="14" t="s">
        <v>1144</v>
      </c>
      <c r="F10951" s="69" t="s">
        <v>10</v>
      </c>
      <c r="G10951" s="3">
        <v>6</v>
      </c>
      <c r="H10951" s="3">
        <v>132</v>
      </c>
      <c r="I10951" s="10" t="str">
        <f t="shared" si="170"/>
        <v>09679</v>
      </c>
    </row>
    <row r="10952" spans="1:9">
      <c r="A10952" s="66"/>
      <c r="C10952" s="66">
        <v>9679</v>
      </c>
      <c r="D10952" s="2" t="s">
        <v>11</v>
      </c>
      <c r="E10952" s="14" t="s">
        <v>1144</v>
      </c>
      <c r="F10952" s="69" t="s">
        <v>12</v>
      </c>
      <c r="G10952" s="3"/>
      <c r="H10952" s="3"/>
      <c r="I10952" s="10" t="str">
        <f t="shared" si="170"/>
        <v>09679</v>
      </c>
    </row>
    <row r="10953" spans="1:9">
      <c r="A10953" s="66"/>
      <c r="C10953" s="66">
        <v>9679</v>
      </c>
      <c r="D10953" s="2" t="s">
        <v>13</v>
      </c>
      <c r="E10953" s="14" t="s">
        <v>1144</v>
      </c>
      <c r="F10953" s="69" t="s">
        <v>14</v>
      </c>
      <c r="G10953" s="3"/>
      <c r="H10953" s="3"/>
      <c r="I10953" s="10" t="str">
        <f t="shared" ref="I10953:I11016" si="171">IF(A10953="",I10952,A10953)</f>
        <v>09679</v>
      </c>
    </row>
    <row r="10954" spans="1:9">
      <c r="A10954" s="66"/>
      <c r="C10954" s="66">
        <v>9679</v>
      </c>
      <c r="D10954" s="2" t="s">
        <v>15</v>
      </c>
      <c r="E10954" s="15" t="s">
        <v>1145</v>
      </c>
      <c r="F10954" s="69" t="s">
        <v>16</v>
      </c>
      <c r="G10954" s="3"/>
      <c r="H10954" s="3"/>
      <c r="I10954" s="10" t="str">
        <f t="shared" si="171"/>
        <v>09679</v>
      </c>
    </row>
    <row r="10955" spans="1:9">
      <c r="A10955" s="66"/>
      <c r="C10955" s="66">
        <v>9679</v>
      </c>
      <c r="D10955" s="2" t="s">
        <v>17</v>
      </c>
      <c r="E10955" s="14" t="s">
        <v>1144</v>
      </c>
      <c r="F10955" s="69" t="s">
        <v>18</v>
      </c>
      <c r="G10955" s="3">
        <v>6</v>
      </c>
      <c r="H10955" s="3">
        <v>132</v>
      </c>
      <c r="I10955" s="10" t="str">
        <f t="shared" si="171"/>
        <v>09679</v>
      </c>
    </row>
    <row r="10956" spans="1:9">
      <c r="A10956" s="66"/>
      <c r="C10956" s="66">
        <v>9679</v>
      </c>
      <c r="D10956" s="2" t="s">
        <v>19</v>
      </c>
      <c r="E10956" s="14" t="s">
        <v>1144</v>
      </c>
      <c r="F10956" s="69" t="s">
        <v>20</v>
      </c>
      <c r="G10956" s="3"/>
      <c r="H10956" s="3"/>
      <c r="I10956" s="10" t="str">
        <f t="shared" si="171"/>
        <v>09679</v>
      </c>
    </row>
    <row r="10957" spans="1:9">
      <c r="A10957" s="66"/>
      <c r="C10957" s="66">
        <v>9679</v>
      </c>
      <c r="D10957" s="2" t="s">
        <v>21</v>
      </c>
      <c r="E10957" s="4"/>
      <c r="F10957" s="69" t="s">
        <v>22</v>
      </c>
      <c r="G10957" s="3">
        <v>77</v>
      </c>
      <c r="H10957" s="3">
        <v>8221</v>
      </c>
      <c r="I10957" s="10" t="str">
        <f t="shared" si="171"/>
        <v>09679</v>
      </c>
    </row>
    <row r="10958" spans="1:9">
      <c r="A10958" s="66"/>
      <c r="C10958" s="66">
        <v>9679</v>
      </c>
      <c r="D10958" s="2" t="s">
        <v>23</v>
      </c>
      <c r="E10958" s="17" t="s">
        <v>1147</v>
      </c>
      <c r="F10958" s="69" t="s">
        <v>24</v>
      </c>
      <c r="G10958" s="3">
        <v>12</v>
      </c>
      <c r="H10958" s="3">
        <v>1950</v>
      </c>
      <c r="I10958" s="10" t="str">
        <f t="shared" si="171"/>
        <v>09679</v>
      </c>
    </row>
    <row r="10959" spans="1:9">
      <c r="A10959" s="66"/>
      <c r="C10959" s="66">
        <v>9679</v>
      </c>
      <c r="D10959" s="2" t="s">
        <v>25</v>
      </c>
      <c r="E10959" s="17" t="s">
        <v>1147</v>
      </c>
      <c r="F10959" s="69" t="s">
        <v>26</v>
      </c>
      <c r="G10959" s="3">
        <v>3</v>
      </c>
      <c r="H10959" s="3">
        <v>107</v>
      </c>
      <c r="I10959" s="10" t="str">
        <f t="shared" si="171"/>
        <v>09679</v>
      </c>
    </row>
    <row r="10960" spans="1:9">
      <c r="A10960" s="66"/>
      <c r="C10960" s="66">
        <v>9679</v>
      </c>
      <c r="D10960" s="2" t="s">
        <v>27</v>
      </c>
      <c r="E10960" s="17" t="s">
        <v>1147</v>
      </c>
      <c r="F10960" s="69" t="s">
        <v>28</v>
      </c>
      <c r="G10960" s="3"/>
      <c r="H10960" s="3"/>
      <c r="I10960" s="10" t="str">
        <f t="shared" si="171"/>
        <v>09679</v>
      </c>
    </row>
    <row r="10961" spans="1:9">
      <c r="A10961" s="66"/>
      <c r="C10961" s="66">
        <v>9679</v>
      </c>
      <c r="D10961" s="2" t="s">
        <v>29</v>
      </c>
      <c r="E10961" s="18" t="s">
        <v>1148</v>
      </c>
      <c r="F10961" s="69" t="s">
        <v>30</v>
      </c>
      <c r="G10961" s="3"/>
      <c r="H10961" s="3"/>
      <c r="I10961" s="10" t="str">
        <f t="shared" si="171"/>
        <v>09679</v>
      </c>
    </row>
    <row r="10962" spans="1:9">
      <c r="A10962" s="66"/>
      <c r="C10962" s="66">
        <v>9679</v>
      </c>
      <c r="D10962" s="2" t="s">
        <v>31</v>
      </c>
      <c r="E10962" s="18" t="s">
        <v>1148</v>
      </c>
      <c r="F10962" s="69" t="s">
        <v>32</v>
      </c>
      <c r="G10962" s="3">
        <v>1</v>
      </c>
      <c r="H10962" s="3"/>
      <c r="I10962" s="10" t="str">
        <f t="shared" si="171"/>
        <v>09679</v>
      </c>
    </row>
    <row r="10963" spans="1:9">
      <c r="A10963" s="66"/>
      <c r="C10963" s="66">
        <v>9679</v>
      </c>
      <c r="D10963" s="2" t="s">
        <v>33</v>
      </c>
      <c r="E10963" s="18" t="s">
        <v>1148</v>
      </c>
      <c r="F10963" s="69" t="s">
        <v>34</v>
      </c>
      <c r="G10963" s="3"/>
      <c r="H10963" s="3"/>
      <c r="I10963" s="10" t="str">
        <f t="shared" si="171"/>
        <v>09679</v>
      </c>
    </row>
    <row r="10964" spans="1:9">
      <c r="A10964" s="66"/>
      <c r="C10964" s="66">
        <v>9679</v>
      </c>
      <c r="D10964" s="2" t="s">
        <v>35</v>
      </c>
      <c r="E10964" s="19" t="s">
        <v>1150</v>
      </c>
      <c r="F10964" s="69" t="s">
        <v>36</v>
      </c>
      <c r="G10964" s="3">
        <v>1</v>
      </c>
      <c r="H10964" s="3"/>
      <c r="I10964" s="10" t="str">
        <f t="shared" si="171"/>
        <v>09679</v>
      </c>
    </row>
    <row r="10965" spans="1:9">
      <c r="A10965" s="66"/>
      <c r="C10965" s="66">
        <v>9679</v>
      </c>
      <c r="D10965" s="2" t="s">
        <v>37</v>
      </c>
      <c r="E10965" s="23" t="s">
        <v>1149</v>
      </c>
      <c r="F10965" s="69" t="s">
        <v>38</v>
      </c>
      <c r="G10965" s="3">
        <v>1</v>
      </c>
      <c r="H10965" s="3"/>
      <c r="I10965" s="10" t="str">
        <f t="shared" si="171"/>
        <v>09679</v>
      </c>
    </row>
    <row r="10966" spans="1:9">
      <c r="A10966" s="66"/>
      <c r="C10966" s="66">
        <v>9679</v>
      </c>
      <c r="D10966" s="2" t="s">
        <v>39</v>
      </c>
      <c r="E10966" s="23" t="s">
        <v>1149</v>
      </c>
      <c r="F10966" s="69" t="s">
        <v>40</v>
      </c>
      <c r="G10966" s="3">
        <v>5</v>
      </c>
      <c r="H10966" s="3">
        <v>728</v>
      </c>
      <c r="I10966" s="10" t="str">
        <f t="shared" si="171"/>
        <v>09679</v>
      </c>
    </row>
    <row r="10967" spans="1:9">
      <c r="A10967" s="66"/>
      <c r="C10967" s="66">
        <v>9679</v>
      </c>
      <c r="D10967" s="2" t="s">
        <v>41</v>
      </c>
      <c r="E10967" s="16" t="s">
        <v>1146</v>
      </c>
      <c r="F10967" s="69" t="s">
        <v>42</v>
      </c>
      <c r="G10967" s="3"/>
      <c r="H10967" s="3"/>
      <c r="I10967" s="10" t="str">
        <f t="shared" si="171"/>
        <v>09679</v>
      </c>
    </row>
    <row r="10968" spans="1:9">
      <c r="A10968" s="66"/>
      <c r="C10968" s="66">
        <v>9679</v>
      </c>
      <c r="D10968" s="2" t="s">
        <v>43</v>
      </c>
      <c r="E10968" s="16" t="s">
        <v>1146</v>
      </c>
      <c r="F10968" s="69" t="s">
        <v>44</v>
      </c>
      <c r="G10968" s="3">
        <v>3</v>
      </c>
      <c r="H10968" s="3">
        <v>484</v>
      </c>
      <c r="I10968" s="10" t="str">
        <f t="shared" si="171"/>
        <v>09679</v>
      </c>
    </row>
    <row r="10969" spans="1:9">
      <c r="A10969" s="66"/>
      <c r="C10969" s="66">
        <v>9679</v>
      </c>
      <c r="D10969" s="2" t="s">
        <v>45</v>
      </c>
      <c r="E10969" s="16" t="s">
        <v>1146</v>
      </c>
      <c r="F10969" s="69" t="s">
        <v>46</v>
      </c>
      <c r="G10969" s="3"/>
      <c r="H10969" s="3"/>
      <c r="I10969" s="10" t="str">
        <f t="shared" si="171"/>
        <v>09679</v>
      </c>
    </row>
    <row r="10970" spans="1:9">
      <c r="A10970" s="66"/>
      <c r="C10970" s="66">
        <v>9679</v>
      </c>
      <c r="D10970" s="2" t="s">
        <v>47</v>
      </c>
      <c r="E10970" s="16" t="s">
        <v>1146</v>
      </c>
      <c r="F10970" s="69" t="s">
        <v>48</v>
      </c>
      <c r="G10970" s="3">
        <v>8</v>
      </c>
      <c r="H10970" s="3">
        <v>832</v>
      </c>
      <c r="I10970" s="10" t="str">
        <f t="shared" si="171"/>
        <v>09679</v>
      </c>
    </row>
    <row r="10971" spans="1:9">
      <c r="A10971" s="66"/>
      <c r="C10971" s="66">
        <v>9679</v>
      </c>
      <c r="D10971" s="2" t="s">
        <v>49</v>
      </c>
      <c r="E10971" s="14" t="s">
        <v>1144</v>
      </c>
      <c r="F10971" s="69" t="s">
        <v>50</v>
      </c>
      <c r="G10971" s="3">
        <v>6</v>
      </c>
      <c r="H10971" s="3">
        <v>150</v>
      </c>
      <c r="I10971" s="10" t="str">
        <f t="shared" si="171"/>
        <v>09679</v>
      </c>
    </row>
    <row r="10972" spans="1:9">
      <c r="A10972" s="66"/>
      <c r="C10972" s="66">
        <v>9679</v>
      </c>
      <c r="D10972" s="2" t="s">
        <v>51</v>
      </c>
      <c r="E10972" s="15" t="s">
        <v>1145</v>
      </c>
      <c r="F10972" s="69" t="s">
        <v>52</v>
      </c>
      <c r="G10972" s="3">
        <v>1</v>
      </c>
      <c r="H10972" s="3"/>
      <c r="I10972" s="10" t="str">
        <f t="shared" si="171"/>
        <v>09679</v>
      </c>
    </row>
    <row r="10973" spans="1:9">
      <c r="A10973" s="66"/>
      <c r="C10973" s="66">
        <v>9679</v>
      </c>
      <c r="D10973" s="2" t="s">
        <v>53</v>
      </c>
      <c r="E10973" s="15" t="s">
        <v>1145</v>
      </c>
      <c r="F10973" s="69" t="s">
        <v>54</v>
      </c>
      <c r="G10973" s="3">
        <v>8</v>
      </c>
      <c r="H10973" s="3">
        <v>329</v>
      </c>
      <c r="I10973" s="10" t="str">
        <f t="shared" si="171"/>
        <v>09679</v>
      </c>
    </row>
    <row r="10974" spans="1:9">
      <c r="A10974" s="66"/>
      <c r="C10974" s="66">
        <v>9679</v>
      </c>
      <c r="D10974" s="2" t="s">
        <v>55</v>
      </c>
      <c r="E10974" s="21" t="s">
        <v>1152</v>
      </c>
      <c r="F10974" s="69" t="s">
        <v>56</v>
      </c>
      <c r="G10974" s="3">
        <v>4</v>
      </c>
      <c r="H10974" s="3">
        <v>383</v>
      </c>
      <c r="I10974" s="10" t="str">
        <f t="shared" si="171"/>
        <v>09679</v>
      </c>
    </row>
    <row r="10975" spans="1:9">
      <c r="A10975" s="66"/>
      <c r="C10975" s="66">
        <v>9679</v>
      </c>
      <c r="D10975" s="2" t="s">
        <v>57</v>
      </c>
      <c r="E10975" s="21" t="s">
        <v>1152</v>
      </c>
      <c r="F10975" s="69" t="s">
        <v>58</v>
      </c>
      <c r="G10975" s="3">
        <v>2</v>
      </c>
      <c r="H10975" s="3"/>
      <c r="I10975" s="10" t="str">
        <f t="shared" si="171"/>
        <v>09679</v>
      </c>
    </row>
    <row r="10976" spans="1:9">
      <c r="A10976" s="66"/>
      <c r="C10976" s="66">
        <v>9679</v>
      </c>
      <c r="D10976" s="2" t="s">
        <v>59</v>
      </c>
      <c r="E10976" s="21" t="s">
        <v>1152</v>
      </c>
      <c r="F10976" s="69" t="s">
        <v>60</v>
      </c>
      <c r="G10976" s="3">
        <v>11</v>
      </c>
      <c r="H10976" s="3">
        <v>1468</v>
      </c>
      <c r="I10976" s="10" t="str">
        <f t="shared" si="171"/>
        <v>09679</v>
      </c>
    </row>
    <row r="10977" spans="1:9">
      <c r="A10977" s="66"/>
      <c r="C10977" s="66">
        <v>9679</v>
      </c>
      <c r="D10977" s="2" t="s">
        <v>61</v>
      </c>
      <c r="E10977" s="20" t="s">
        <v>1151</v>
      </c>
      <c r="F10977" s="69" t="s">
        <v>62</v>
      </c>
      <c r="G10977" s="3">
        <v>1</v>
      </c>
      <c r="H10977" s="3"/>
      <c r="I10977" s="10" t="str">
        <f t="shared" si="171"/>
        <v>09679</v>
      </c>
    </row>
    <row r="10978" spans="1:9">
      <c r="A10978" s="66"/>
      <c r="C10978" s="66">
        <v>9679</v>
      </c>
      <c r="D10978" s="2" t="s">
        <v>63</v>
      </c>
      <c r="E10978" s="20" t="s">
        <v>1151</v>
      </c>
      <c r="F10978" s="69" t="s">
        <v>64</v>
      </c>
      <c r="G10978" s="3">
        <v>2</v>
      </c>
      <c r="H10978" s="3"/>
      <c r="I10978" s="10" t="str">
        <f t="shared" si="171"/>
        <v>09679</v>
      </c>
    </row>
    <row r="10979" spans="1:9">
      <c r="A10979" s="66"/>
      <c r="C10979" s="66">
        <v>9679</v>
      </c>
      <c r="D10979" s="2" t="s">
        <v>65</v>
      </c>
      <c r="E10979" s="19" t="s">
        <v>1150</v>
      </c>
      <c r="F10979" s="69" t="s">
        <v>66</v>
      </c>
      <c r="G10979" s="3">
        <v>2</v>
      </c>
      <c r="H10979" s="3"/>
      <c r="I10979" s="10" t="str">
        <f t="shared" si="171"/>
        <v>09679</v>
      </c>
    </row>
    <row r="10980" spans="1:9">
      <c r="A10980" s="66"/>
      <c r="C10980" s="66">
        <v>9679</v>
      </c>
      <c r="D10980" s="2" t="s">
        <v>67</v>
      </c>
      <c r="E10980" s="22" t="s">
        <v>1153</v>
      </c>
      <c r="F10980" s="69" t="s">
        <v>68</v>
      </c>
      <c r="G10980" s="3">
        <v>3</v>
      </c>
      <c r="H10980" s="3">
        <v>415</v>
      </c>
      <c r="I10980" s="10" t="str">
        <f t="shared" si="171"/>
        <v>09679</v>
      </c>
    </row>
    <row r="10981" spans="1:9">
      <c r="A10981" s="66"/>
      <c r="C10981" s="66">
        <v>9679</v>
      </c>
      <c r="D10981" s="2" t="s">
        <v>69</v>
      </c>
      <c r="E10981" s="21" t="s">
        <v>1152</v>
      </c>
      <c r="F10981" s="69" t="s">
        <v>70</v>
      </c>
      <c r="G10981" s="3">
        <v>3</v>
      </c>
      <c r="H10981" s="3">
        <v>30</v>
      </c>
      <c r="I10981" s="10" t="str">
        <f t="shared" si="171"/>
        <v>09679</v>
      </c>
    </row>
    <row r="10982" spans="1:9">
      <c r="A10982" s="66"/>
      <c r="C10982" s="66">
        <v>9679</v>
      </c>
      <c r="E10982" s="71"/>
      <c r="F10982" s="69" t="s">
        <v>71</v>
      </c>
      <c r="G10982" s="3">
        <v>83</v>
      </c>
      <c r="H10982" s="3">
        <v>8353</v>
      </c>
      <c r="I10982" s="10" t="str">
        <f t="shared" si="171"/>
        <v>09679</v>
      </c>
    </row>
    <row r="10983" spans="1:9">
      <c r="A10983" s="65" t="s">
        <v>755</v>
      </c>
      <c r="B10983" s="2" t="s">
        <v>756</v>
      </c>
      <c r="C10983" s="65">
        <v>97</v>
      </c>
      <c r="D10983" s="2" t="s">
        <v>9</v>
      </c>
      <c r="E10983" s="14" t="s">
        <v>1144</v>
      </c>
      <c r="F10983" s="69" t="s">
        <v>10</v>
      </c>
      <c r="G10983" s="3">
        <v>26</v>
      </c>
      <c r="H10983" s="3">
        <v>656</v>
      </c>
      <c r="I10983" s="10" t="str">
        <f t="shared" si="171"/>
        <v>097</v>
      </c>
    </row>
    <row r="10984" spans="1:9">
      <c r="A10984" s="66"/>
      <c r="C10984" s="66">
        <v>97</v>
      </c>
      <c r="D10984" s="2" t="s">
        <v>11</v>
      </c>
      <c r="E10984" s="14" t="s">
        <v>1144</v>
      </c>
      <c r="F10984" s="69" t="s">
        <v>12</v>
      </c>
      <c r="G10984" s="3"/>
      <c r="H10984" s="3"/>
      <c r="I10984" s="10" t="str">
        <f t="shared" si="171"/>
        <v>097</v>
      </c>
    </row>
    <row r="10985" spans="1:9">
      <c r="A10985" s="66"/>
      <c r="C10985" s="66">
        <v>97</v>
      </c>
      <c r="D10985" s="2" t="s">
        <v>13</v>
      </c>
      <c r="E10985" s="14" t="s">
        <v>1144</v>
      </c>
      <c r="F10985" s="69" t="s">
        <v>14</v>
      </c>
      <c r="G10985" s="3">
        <v>1</v>
      </c>
      <c r="H10985" s="3"/>
      <c r="I10985" s="10" t="str">
        <f t="shared" si="171"/>
        <v>097</v>
      </c>
    </row>
    <row r="10986" spans="1:9">
      <c r="A10986" s="66"/>
      <c r="C10986" s="66">
        <v>97</v>
      </c>
      <c r="D10986" s="2" t="s">
        <v>15</v>
      </c>
      <c r="E10986" s="15" t="s">
        <v>1145</v>
      </c>
      <c r="F10986" s="69" t="s">
        <v>16</v>
      </c>
      <c r="G10986" s="3"/>
      <c r="H10986" s="3"/>
      <c r="I10986" s="10" t="str">
        <f t="shared" si="171"/>
        <v>097</v>
      </c>
    </row>
    <row r="10987" spans="1:9">
      <c r="A10987" s="66"/>
      <c r="C10987" s="66">
        <v>97</v>
      </c>
      <c r="D10987" s="2" t="s">
        <v>17</v>
      </c>
      <c r="E10987" s="14" t="s">
        <v>1144</v>
      </c>
      <c r="F10987" s="69" t="s">
        <v>18</v>
      </c>
      <c r="G10987" s="3">
        <v>25</v>
      </c>
      <c r="H10987" s="3"/>
      <c r="I10987" s="10" t="str">
        <f t="shared" si="171"/>
        <v>097</v>
      </c>
    </row>
    <row r="10988" spans="1:9">
      <c r="A10988" s="66"/>
      <c r="C10988" s="66">
        <v>97</v>
      </c>
      <c r="D10988" s="2" t="s">
        <v>19</v>
      </c>
      <c r="E10988" s="14" t="s">
        <v>1144</v>
      </c>
      <c r="F10988" s="69" t="s">
        <v>20</v>
      </c>
      <c r="G10988" s="3"/>
      <c r="H10988" s="3"/>
      <c r="I10988" s="10" t="str">
        <f t="shared" si="171"/>
        <v>097</v>
      </c>
    </row>
    <row r="10989" spans="1:9">
      <c r="A10989" s="66"/>
      <c r="C10989" s="66">
        <v>97</v>
      </c>
      <c r="D10989" s="2" t="s">
        <v>21</v>
      </c>
      <c r="E10989" s="4"/>
      <c r="F10989" s="69" t="s">
        <v>22</v>
      </c>
      <c r="G10989" s="3">
        <v>1301</v>
      </c>
      <c r="H10989" s="3">
        <v>216292</v>
      </c>
      <c r="I10989" s="10" t="str">
        <f t="shared" si="171"/>
        <v>097</v>
      </c>
    </row>
    <row r="10990" spans="1:9">
      <c r="A10990" s="66"/>
      <c r="C10990" s="66">
        <v>97</v>
      </c>
      <c r="D10990" s="2" t="s">
        <v>23</v>
      </c>
      <c r="E10990" s="17" t="s">
        <v>1147</v>
      </c>
      <c r="F10990" s="69" t="s">
        <v>24</v>
      </c>
      <c r="G10990" s="3">
        <v>215</v>
      </c>
      <c r="H10990" s="3">
        <v>27482</v>
      </c>
      <c r="I10990" s="10" t="str">
        <f t="shared" si="171"/>
        <v>097</v>
      </c>
    </row>
    <row r="10991" spans="1:9">
      <c r="A10991" s="66"/>
      <c r="C10991" s="66">
        <v>97</v>
      </c>
      <c r="D10991" s="2" t="s">
        <v>25</v>
      </c>
      <c r="E10991" s="17" t="s">
        <v>1147</v>
      </c>
      <c r="F10991" s="69" t="s">
        <v>26</v>
      </c>
      <c r="G10991" s="3">
        <v>25</v>
      </c>
      <c r="H10991" s="3">
        <v>2964</v>
      </c>
      <c r="I10991" s="10" t="str">
        <f t="shared" si="171"/>
        <v>097</v>
      </c>
    </row>
    <row r="10992" spans="1:9">
      <c r="A10992" s="66"/>
      <c r="C10992" s="66">
        <v>97</v>
      </c>
      <c r="D10992" s="2" t="s">
        <v>27</v>
      </c>
      <c r="E10992" s="17" t="s">
        <v>1147</v>
      </c>
      <c r="F10992" s="69" t="s">
        <v>28</v>
      </c>
      <c r="G10992" s="3"/>
      <c r="H10992" s="3"/>
      <c r="I10992" s="10" t="str">
        <f t="shared" si="171"/>
        <v>097</v>
      </c>
    </row>
    <row r="10993" spans="1:9">
      <c r="A10993" s="66"/>
      <c r="C10993" s="66">
        <v>97</v>
      </c>
      <c r="D10993" s="2" t="s">
        <v>29</v>
      </c>
      <c r="E10993" s="18" t="s">
        <v>1148</v>
      </c>
      <c r="F10993" s="69" t="s">
        <v>30</v>
      </c>
      <c r="G10993" s="3">
        <v>15</v>
      </c>
      <c r="H10993" s="3">
        <v>2161</v>
      </c>
      <c r="I10993" s="10" t="str">
        <f t="shared" si="171"/>
        <v>097</v>
      </c>
    </row>
    <row r="10994" spans="1:9">
      <c r="A10994" s="66"/>
      <c r="C10994" s="66">
        <v>97</v>
      </c>
      <c r="D10994" s="2" t="s">
        <v>31</v>
      </c>
      <c r="E10994" s="18" t="s">
        <v>1148</v>
      </c>
      <c r="F10994" s="69" t="s">
        <v>32</v>
      </c>
      <c r="G10994" s="3">
        <v>8</v>
      </c>
      <c r="H10994" s="3">
        <v>1391</v>
      </c>
      <c r="I10994" s="10" t="str">
        <f t="shared" si="171"/>
        <v>097</v>
      </c>
    </row>
    <row r="10995" spans="1:9">
      <c r="A10995" s="66"/>
      <c r="C10995" s="66">
        <v>97</v>
      </c>
      <c r="D10995" s="2" t="s">
        <v>33</v>
      </c>
      <c r="E10995" s="18" t="s">
        <v>1148</v>
      </c>
      <c r="F10995" s="69" t="s">
        <v>34</v>
      </c>
      <c r="G10995" s="3">
        <v>3</v>
      </c>
      <c r="H10995" s="3"/>
      <c r="I10995" s="10" t="str">
        <f t="shared" si="171"/>
        <v>097</v>
      </c>
    </row>
    <row r="10996" spans="1:9">
      <c r="A10996" s="66"/>
      <c r="C10996" s="66">
        <v>97</v>
      </c>
      <c r="D10996" s="2" t="s">
        <v>35</v>
      </c>
      <c r="E10996" s="19" t="s">
        <v>1150</v>
      </c>
      <c r="F10996" s="69" t="s">
        <v>36</v>
      </c>
      <c r="G10996" s="3">
        <v>47</v>
      </c>
      <c r="H10996" s="3">
        <v>3841</v>
      </c>
      <c r="I10996" s="10" t="str">
        <f t="shared" si="171"/>
        <v>097</v>
      </c>
    </row>
    <row r="10997" spans="1:9">
      <c r="A10997" s="66"/>
      <c r="C10997" s="66">
        <v>97</v>
      </c>
      <c r="D10997" s="2" t="s">
        <v>37</v>
      </c>
      <c r="E10997" s="23" t="s">
        <v>1149</v>
      </c>
      <c r="F10997" s="69" t="s">
        <v>38</v>
      </c>
      <c r="G10997" s="3">
        <v>24</v>
      </c>
      <c r="H10997" s="3">
        <v>4518</v>
      </c>
      <c r="I10997" s="10" t="str">
        <f t="shared" si="171"/>
        <v>097</v>
      </c>
    </row>
    <row r="10998" spans="1:9">
      <c r="A10998" s="66"/>
      <c r="C10998" s="66">
        <v>97</v>
      </c>
      <c r="D10998" s="2" t="s">
        <v>39</v>
      </c>
      <c r="E10998" s="23" t="s">
        <v>1149</v>
      </c>
      <c r="F10998" s="69" t="s">
        <v>40</v>
      </c>
      <c r="G10998" s="3">
        <v>49</v>
      </c>
      <c r="H10998" s="3">
        <v>4438</v>
      </c>
      <c r="I10998" s="10" t="str">
        <f t="shared" si="171"/>
        <v>097</v>
      </c>
    </row>
    <row r="10999" spans="1:9">
      <c r="A10999" s="66"/>
      <c r="C10999" s="66">
        <v>97</v>
      </c>
      <c r="D10999" s="2" t="s">
        <v>41</v>
      </c>
      <c r="E10999" s="16" t="s">
        <v>1146</v>
      </c>
      <c r="F10999" s="69" t="s">
        <v>42</v>
      </c>
      <c r="G10999" s="3"/>
      <c r="H10999" s="3"/>
      <c r="I10999" s="10" t="str">
        <f t="shared" si="171"/>
        <v>097</v>
      </c>
    </row>
    <row r="11000" spans="1:9">
      <c r="A11000" s="66"/>
      <c r="C11000" s="66">
        <v>97</v>
      </c>
      <c r="D11000" s="2" t="s">
        <v>43</v>
      </c>
      <c r="E11000" s="16" t="s">
        <v>1146</v>
      </c>
      <c r="F11000" s="69" t="s">
        <v>44</v>
      </c>
      <c r="G11000" s="3">
        <v>43</v>
      </c>
      <c r="H11000" s="3">
        <v>5955</v>
      </c>
      <c r="I11000" s="10" t="str">
        <f t="shared" si="171"/>
        <v>097</v>
      </c>
    </row>
    <row r="11001" spans="1:9">
      <c r="A11001" s="66"/>
      <c r="C11001" s="66">
        <v>97</v>
      </c>
      <c r="D11001" s="2" t="s">
        <v>45</v>
      </c>
      <c r="E11001" s="16" t="s">
        <v>1146</v>
      </c>
      <c r="F11001" s="69" t="s">
        <v>46</v>
      </c>
      <c r="G11001" s="3">
        <v>4</v>
      </c>
      <c r="H11001" s="3"/>
      <c r="I11001" s="10" t="str">
        <f t="shared" si="171"/>
        <v>097</v>
      </c>
    </row>
    <row r="11002" spans="1:9">
      <c r="A11002" s="66"/>
      <c r="C11002" s="66">
        <v>97</v>
      </c>
      <c r="D11002" s="2" t="s">
        <v>47</v>
      </c>
      <c r="E11002" s="16" t="s">
        <v>1146</v>
      </c>
      <c r="F11002" s="69" t="s">
        <v>48</v>
      </c>
      <c r="G11002" s="3">
        <v>118</v>
      </c>
      <c r="H11002" s="3">
        <v>14854</v>
      </c>
      <c r="I11002" s="10" t="str">
        <f t="shared" si="171"/>
        <v>097</v>
      </c>
    </row>
    <row r="11003" spans="1:9">
      <c r="A11003" s="66"/>
      <c r="C11003" s="66">
        <v>97</v>
      </c>
      <c r="D11003" s="2" t="s">
        <v>49</v>
      </c>
      <c r="E11003" s="14" t="s">
        <v>1144</v>
      </c>
      <c r="F11003" s="69" t="s">
        <v>50</v>
      </c>
      <c r="G11003" s="3">
        <v>88</v>
      </c>
      <c r="H11003" s="3">
        <v>5881</v>
      </c>
      <c r="I11003" s="10" t="str">
        <f t="shared" si="171"/>
        <v>097</v>
      </c>
    </row>
    <row r="11004" spans="1:9">
      <c r="A11004" s="66"/>
      <c r="C11004" s="66">
        <v>97</v>
      </c>
      <c r="D11004" s="2" t="s">
        <v>51</v>
      </c>
      <c r="E11004" s="15" t="s">
        <v>1145</v>
      </c>
      <c r="F11004" s="69" t="s">
        <v>52</v>
      </c>
      <c r="G11004" s="3">
        <v>20</v>
      </c>
      <c r="H11004" s="3">
        <v>5720</v>
      </c>
      <c r="I11004" s="10" t="str">
        <f t="shared" si="171"/>
        <v>097</v>
      </c>
    </row>
    <row r="11005" spans="1:9">
      <c r="A11005" s="66"/>
      <c r="C11005" s="66">
        <v>97</v>
      </c>
      <c r="D11005" s="2" t="s">
        <v>53</v>
      </c>
      <c r="E11005" s="15" t="s">
        <v>1145</v>
      </c>
      <c r="F11005" s="69" t="s">
        <v>54</v>
      </c>
      <c r="G11005" s="3">
        <v>223</v>
      </c>
      <c r="H11005" s="3">
        <v>25247</v>
      </c>
      <c r="I11005" s="10" t="str">
        <f t="shared" si="171"/>
        <v>097</v>
      </c>
    </row>
    <row r="11006" spans="1:9">
      <c r="A11006" s="66"/>
      <c r="C11006" s="66">
        <v>97</v>
      </c>
      <c r="D11006" s="2" t="s">
        <v>55</v>
      </c>
      <c r="E11006" s="21" t="s">
        <v>1152</v>
      </c>
      <c r="F11006" s="69" t="s">
        <v>56</v>
      </c>
      <c r="G11006" s="3">
        <v>49</v>
      </c>
      <c r="H11006" s="3">
        <v>11447</v>
      </c>
      <c r="I11006" s="10" t="str">
        <f t="shared" si="171"/>
        <v>097</v>
      </c>
    </row>
    <row r="11007" spans="1:9">
      <c r="A11007" s="66"/>
      <c r="C11007" s="66">
        <v>97</v>
      </c>
      <c r="D11007" s="2" t="s">
        <v>57</v>
      </c>
      <c r="E11007" s="21" t="s">
        <v>1152</v>
      </c>
      <c r="F11007" s="69" t="s">
        <v>58</v>
      </c>
      <c r="G11007" s="3">
        <v>54</v>
      </c>
      <c r="H11007" s="3">
        <v>10828</v>
      </c>
      <c r="I11007" s="10" t="str">
        <f t="shared" si="171"/>
        <v>097</v>
      </c>
    </row>
    <row r="11008" spans="1:9">
      <c r="A11008" s="66"/>
      <c r="C11008" s="66">
        <v>97</v>
      </c>
      <c r="D11008" s="2" t="s">
        <v>59</v>
      </c>
      <c r="E11008" s="21" t="s">
        <v>1152</v>
      </c>
      <c r="F11008" s="69" t="s">
        <v>60</v>
      </c>
      <c r="G11008" s="3">
        <v>197</v>
      </c>
      <c r="H11008" s="3">
        <v>53375</v>
      </c>
      <c r="I11008" s="10" t="str">
        <f t="shared" si="171"/>
        <v>097</v>
      </c>
    </row>
    <row r="11009" spans="1:9">
      <c r="A11009" s="66"/>
      <c r="C11009" s="66">
        <v>97</v>
      </c>
      <c r="D11009" s="2" t="s">
        <v>61</v>
      </c>
      <c r="E11009" s="20" t="s">
        <v>1151</v>
      </c>
      <c r="F11009" s="69" t="s">
        <v>62</v>
      </c>
      <c r="G11009" s="3">
        <v>37</v>
      </c>
      <c r="H11009" s="3">
        <v>16222</v>
      </c>
      <c r="I11009" s="10" t="str">
        <f t="shared" si="171"/>
        <v>097</v>
      </c>
    </row>
    <row r="11010" spans="1:9">
      <c r="A11010" s="66"/>
      <c r="C11010" s="66">
        <v>97</v>
      </c>
      <c r="D11010" s="2" t="s">
        <v>63</v>
      </c>
      <c r="E11010" s="20" t="s">
        <v>1151</v>
      </c>
      <c r="F11010" s="69" t="s">
        <v>64</v>
      </c>
      <c r="G11010" s="3">
        <v>8</v>
      </c>
      <c r="H11010" s="3">
        <v>13629</v>
      </c>
      <c r="I11010" s="10" t="str">
        <f t="shared" si="171"/>
        <v>097</v>
      </c>
    </row>
    <row r="11011" spans="1:9">
      <c r="A11011" s="66"/>
      <c r="C11011" s="66">
        <v>97</v>
      </c>
      <c r="D11011" s="2" t="s">
        <v>65</v>
      </c>
      <c r="E11011" s="19" t="s">
        <v>1150</v>
      </c>
      <c r="F11011" s="69" t="s">
        <v>66</v>
      </c>
      <c r="G11011" s="3">
        <v>24</v>
      </c>
      <c r="H11011" s="3">
        <v>1785</v>
      </c>
      <c r="I11011" s="10" t="str">
        <f t="shared" si="171"/>
        <v>097</v>
      </c>
    </row>
    <row r="11012" spans="1:9">
      <c r="A11012" s="66"/>
      <c r="C11012" s="66">
        <v>97</v>
      </c>
      <c r="D11012" s="2" t="s">
        <v>67</v>
      </c>
      <c r="E11012" s="22" t="s">
        <v>1153</v>
      </c>
      <c r="F11012" s="69" t="s">
        <v>68</v>
      </c>
      <c r="G11012" s="3">
        <v>23</v>
      </c>
      <c r="H11012" s="3">
        <v>1913</v>
      </c>
      <c r="I11012" s="10" t="str">
        <f t="shared" si="171"/>
        <v>097</v>
      </c>
    </row>
    <row r="11013" spans="1:9">
      <c r="A11013" s="66"/>
      <c r="C11013" s="66">
        <v>97</v>
      </c>
      <c r="D11013" s="2" t="s">
        <v>69</v>
      </c>
      <c r="E11013" s="21" t="s">
        <v>1152</v>
      </c>
      <c r="F11013" s="69" t="s">
        <v>70</v>
      </c>
      <c r="G11013" s="3">
        <v>27</v>
      </c>
      <c r="H11013" s="3">
        <v>1450</v>
      </c>
      <c r="I11013" s="10" t="str">
        <f t="shared" si="171"/>
        <v>097</v>
      </c>
    </row>
    <row r="11014" spans="1:9">
      <c r="A11014" s="66"/>
      <c r="C11014" s="66">
        <v>97</v>
      </c>
      <c r="E11014" s="71"/>
      <c r="F11014" s="69" t="s">
        <v>71</v>
      </c>
      <c r="G11014" s="3">
        <v>1327</v>
      </c>
      <c r="H11014" s="3">
        <v>216948</v>
      </c>
      <c r="I11014" s="10" t="str">
        <f t="shared" si="171"/>
        <v>097</v>
      </c>
    </row>
    <row r="11015" spans="1:9">
      <c r="A11015" s="65" t="s">
        <v>757</v>
      </c>
      <c r="B11015" s="2" t="s">
        <v>758</v>
      </c>
      <c r="C11015" s="65">
        <v>9761</v>
      </c>
      <c r="D11015" s="2" t="s">
        <v>9</v>
      </c>
      <c r="E11015" s="14" t="s">
        <v>1144</v>
      </c>
      <c r="F11015" s="69" t="s">
        <v>10</v>
      </c>
      <c r="G11015" s="3"/>
      <c r="H11015" s="3"/>
      <c r="I11015" s="10" t="str">
        <f t="shared" si="171"/>
        <v>09761</v>
      </c>
    </row>
    <row r="11016" spans="1:9">
      <c r="A11016" s="66"/>
      <c r="C11016" s="66">
        <v>9761</v>
      </c>
      <c r="D11016" s="2" t="s">
        <v>11</v>
      </c>
      <c r="E11016" s="14" t="s">
        <v>1144</v>
      </c>
      <c r="F11016" s="69" t="s">
        <v>12</v>
      </c>
      <c r="G11016" s="3"/>
      <c r="H11016" s="3"/>
      <c r="I11016" s="10" t="str">
        <f t="shared" si="171"/>
        <v>09761</v>
      </c>
    </row>
    <row r="11017" spans="1:9">
      <c r="A11017" s="66"/>
      <c r="C11017" s="66">
        <v>9761</v>
      </c>
      <c r="D11017" s="2" t="s">
        <v>13</v>
      </c>
      <c r="E11017" s="14" t="s">
        <v>1144</v>
      </c>
      <c r="F11017" s="69" t="s">
        <v>14</v>
      </c>
      <c r="G11017" s="3"/>
      <c r="H11017" s="3"/>
      <c r="I11017" s="10" t="str">
        <f t="shared" ref="I11017:I11080" si="172">IF(A11017="",I11016,A11017)</f>
        <v>09761</v>
      </c>
    </row>
    <row r="11018" spans="1:9">
      <c r="A11018" s="66"/>
      <c r="C11018" s="66">
        <v>9761</v>
      </c>
      <c r="D11018" s="2" t="s">
        <v>15</v>
      </c>
      <c r="E11018" s="15" t="s">
        <v>1145</v>
      </c>
      <c r="F11018" s="69" t="s">
        <v>16</v>
      </c>
      <c r="G11018" s="3"/>
      <c r="H11018" s="3"/>
      <c r="I11018" s="10" t="str">
        <f t="shared" si="172"/>
        <v>09761</v>
      </c>
    </row>
    <row r="11019" spans="1:9">
      <c r="A11019" s="66"/>
      <c r="C11019" s="66">
        <v>9761</v>
      </c>
      <c r="D11019" s="2" t="s">
        <v>17</v>
      </c>
      <c r="E11019" s="14" t="s">
        <v>1144</v>
      </c>
      <c r="F11019" s="69" t="s">
        <v>18</v>
      </c>
      <c r="G11019" s="3"/>
      <c r="H11019" s="3"/>
      <c r="I11019" s="10" t="str">
        <f t="shared" si="172"/>
        <v>09761</v>
      </c>
    </row>
    <row r="11020" spans="1:9">
      <c r="A11020" s="66"/>
      <c r="C11020" s="66">
        <v>9761</v>
      </c>
      <c r="D11020" s="2" t="s">
        <v>19</v>
      </c>
      <c r="E11020" s="14" t="s">
        <v>1144</v>
      </c>
      <c r="F11020" s="69" t="s">
        <v>20</v>
      </c>
      <c r="G11020" s="3"/>
      <c r="H11020" s="3"/>
      <c r="I11020" s="10" t="str">
        <f t="shared" si="172"/>
        <v>09761</v>
      </c>
    </row>
    <row r="11021" spans="1:9">
      <c r="A11021" s="66"/>
      <c r="C11021" s="66">
        <v>9761</v>
      </c>
      <c r="D11021" s="2" t="s">
        <v>21</v>
      </c>
      <c r="E11021" s="4"/>
      <c r="F11021" s="69" t="s">
        <v>22</v>
      </c>
      <c r="G11021" s="3">
        <v>96</v>
      </c>
      <c r="H11021" s="3">
        <v>27115</v>
      </c>
      <c r="I11021" s="10" t="str">
        <f t="shared" si="172"/>
        <v>09761</v>
      </c>
    </row>
    <row r="11022" spans="1:9">
      <c r="A11022" s="66"/>
      <c r="C11022" s="66">
        <v>9761</v>
      </c>
      <c r="D11022" s="2" t="s">
        <v>23</v>
      </c>
      <c r="E11022" s="17" t="s">
        <v>1147</v>
      </c>
      <c r="F11022" s="69" t="s">
        <v>24</v>
      </c>
      <c r="G11022" s="3">
        <v>10</v>
      </c>
      <c r="H11022" s="3">
        <v>1636</v>
      </c>
      <c r="I11022" s="10" t="str">
        <f t="shared" si="172"/>
        <v>09761</v>
      </c>
    </row>
    <row r="11023" spans="1:9">
      <c r="A11023" s="66"/>
      <c r="C11023" s="66">
        <v>9761</v>
      </c>
      <c r="D11023" s="2" t="s">
        <v>25</v>
      </c>
      <c r="E11023" s="17" t="s">
        <v>1147</v>
      </c>
      <c r="F11023" s="69" t="s">
        <v>26</v>
      </c>
      <c r="G11023" s="3">
        <v>2</v>
      </c>
      <c r="H11023" s="3"/>
      <c r="I11023" s="10" t="str">
        <f t="shared" si="172"/>
        <v>09761</v>
      </c>
    </row>
    <row r="11024" spans="1:9">
      <c r="A11024" s="66"/>
      <c r="C11024" s="66">
        <v>9761</v>
      </c>
      <c r="D11024" s="2" t="s">
        <v>27</v>
      </c>
      <c r="E11024" s="17" t="s">
        <v>1147</v>
      </c>
      <c r="F11024" s="69" t="s">
        <v>28</v>
      </c>
      <c r="G11024" s="3"/>
      <c r="H11024" s="3"/>
      <c r="I11024" s="10" t="str">
        <f t="shared" si="172"/>
        <v>09761</v>
      </c>
    </row>
    <row r="11025" spans="1:9">
      <c r="A11025" s="66"/>
      <c r="C11025" s="66">
        <v>9761</v>
      </c>
      <c r="D11025" s="2" t="s">
        <v>29</v>
      </c>
      <c r="E11025" s="18" t="s">
        <v>1148</v>
      </c>
      <c r="F11025" s="69" t="s">
        <v>30</v>
      </c>
      <c r="G11025" s="3">
        <v>4</v>
      </c>
      <c r="H11025" s="3">
        <v>535</v>
      </c>
      <c r="I11025" s="10" t="str">
        <f t="shared" si="172"/>
        <v>09761</v>
      </c>
    </row>
    <row r="11026" spans="1:9">
      <c r="A11026" s="66"/>
      <c r="C11026" s="66">
        <v>9761</v>
      </c>
      <c r="D11026" s="2" t="s">
        <v>31</v>
      </c>
      <c r="E11026" s="18" t="s">
        <v>1148</v>
      </c>
      <c r="F11026" s="69" t="s">
        <v>32</v>
      </c>
      <c r="G11026" s="3"/>
      <c r="H11026" s="3"/>
      <c r="I11026" s="10" t="str">
        <f t="shared" si="172"/>
        <v>09761</v>
      </c>
    </row>
    <row r="11027" spans="1:9">
      <c r="A11027" s="66"/>
      <c r="C11027" s="66">
        <v>9761</v>
      </c>
      <c r="D11027" s="2" t="s">
        <v>33</v>
      </c>
      <c r="E11027" s="18" t="s">
        <v>1148</v>
      </c>
      <c r="F11027" s="69" t="s">
        <v>34</v>
      </c>
      <c r="G11027" s="3"/>
      <c r="H11027" s="3"/>
      <c r="I11027" s="10" t="str">
        <f t="shared" si="172"/>
        <v>09761</v>
      </c>
    </row>
    <row r="11028" spans="1:9">
      <c r="A11028" s="66"/>
      <c r="C11028" s="66">
        <v>9761</v>
      </c>
      <c r="D11028" s="2" t="s">
        <v>35</v>
      </c>
      <c r="E11028" s="19" t="s">
        <v>1150</v>
      </c>
      <c r="F11028" s="69" t="s">
        <v>36</v>
      </c>
      <c r="G11028" s="3">
        <v>1</v>
      </c>
      <c r="H11028" s="3"/>
      <c r="I11028" s="10" t="str">
        <f t="shared" si="172"/>
        <v>09761</v>
      </c>
    </row>
    <row r="11029" spans="1:9">
      <c r="A11029" s="66"/>
      <c r="C11029" s="66">
        <v>9761</v>
      </c>
      <c r="D11029" s="2" t="s">
        <v>37</v>
      </c>
      <c r="E11029" s="23" t="s">
        <v>1149</v>
      </c>
      <c r="F11029" s="69" t="s">
        <v>38</v>
      </c>
      <c r="G11029" s="3">
        <v>3</v>
      </c>
      <c r="H11029" s="3"/>
      <c r="I11029" s="10" t="str">
        <f t="shared" si="172"/>
        <v>09761</v>
      </c>
    </row>
    <row r="11030" spans="1:9">
      <c r="A11030" s="66"/>
      <c r="C11030" s="66">
        <v>9761</v>
      </c>
      <c r="D11030" s="2" t="s">
        <v>39</v>
      </c>
      <c r="E11030" s="23" t="s">
        <v>1149</v>
      </c>
      <c r="F11030" s="69" t="s">
        <v>40</v>
      </c>
      <c r="G11030" s="3">
        <v>10</v>
      </c>
      <c r="H11030" s="3">
        <v>483</v>
      </c>
      <c r="I11030" s="10" t="str">
        <f t="shared" si="172"/>
        <v>09761</v>
      </c>
    </row>
    <row r="11031" spans="1:9">
      <c r="A11031" s="66"/>
      <c r="C11031" s="66">
        <v>9761</v>
      </c>
      <c r="D11031" s="2" t="s">
        <v>41</v>
      </c>
      <c r="E11031" s="16" t="s">
        <v>1146</v>
      </c>
      <c r="F11031" s="69" t="s">
        <v>42</v>
      </c>
      <c r="G11031" s="3"/>
      <c r="H11031" s="3"/>
      <c r="I11031" s="10" t="str">
        <f t="shared" si="172"/>
        <v>09761</v>
      </c>
    </row>
    <row r="11032" spans="1:9">
      <c r="A11032" s="66"/>
      <c r="C11032" s="66">
        <v>9761</v>
      </c>
      <c r="D11032" s="2" t="s">
        <v>43</v>
      </c>
      <c r="E11032" s="16" t="s">
        <v>1146</v>
      </c>
      <c r="F11032" s="69" t="s">
        <v>44</v>
      </c>
      <c r="G11032" s="3">
        <v>2</v>
      </c>
      <c r="H11032" s="3"/>
      <c r="I11032" s="10" t="str">
        <f t="shared" si="172"/>
        <v>09761</v>
      </c>
    </row>
    <row r="11033" spans="1:9">
      <c r="A11033" s="66"/>
      <c r="C11033" s="66">
        <v>9761</v>
      </c>
      <c r="D11033" s="2" t="s">
        <v>45</v>
      </c>
      <c r="E11033" s="16" t="s">
        <v>1146</v>
      </c>
      <c r="F11033" s="69" t="s">
        <v>46</v>
      </c>
      <c r="G11033" s="3"/>
      <c r="H11033" s="3"/>
      <c r="I11033" s="10" t="str">
        <f t="shared" si="172"/>
        <v>09761</v>
      </c>
    </row>
    <row r="11034" spans="1:9">
      <c r="A11034" s="66"/>
      <c r="C11034" s="66">
        <v>9761</v>
      </c>
      <c r="D11034" s="2" t="s">
        <v>47</v>
      </c>
      <c r="E11034" s="16" t="s">
        <v>1146</v>
      </c>
      <c r="F11034" s="69" t="s">
        <v>48</v>
      </c>
      <c r="G11034" s="3">
        <v>4</v>
      </c>
      <c r="H11034" s="3">
        <v>601</v>
      </c>
      <c r="I11034" s="10" t="str">
        <f t="shared" si="172"/>
        <v>09761</v>
      </c>
    </row>
    <row r="11035" spans="1:9">
      <c r="A11035" s="66"/>
      <c r="C11035" s="66">
        <v>9761</v>
      </c>
      <c r="D11035" s="2" t="s">
        <v>49</v>
      </c>
      <c r="E11035" s="14" t="s">
        <v>1144</v>
      </c>
      <c r="F11035" s="69" t="s">
        <v>50</v>
      </c>
      <c r="G11035" s="3">
        <v>4</v>
      </c>
      <c r="H11035" s="3"/>
      <c r="I11035" s="10" t="str">
        <f t="shared" si="172"/>
        <v>09761</v>
      </c>
    </row>
    <row r="11036" spans="1:9">
      <c r="A11036" s="66"/>
      <c r="C11036" s="66">
        <v>9761</v>
      </c>
      <c r="D11036" s="2" t="s">
        <v>51</v>
      </c>
      <c r="E11036" s="15" t="s">
        <v>1145</v>
      </c>
      <c r="F11036" s="69" t="s">
        <v>52</v>
      </c>
      <c r="G11036" s="3"/>
      <c r="H11036" s="3"/>
      <c r="I11036" s="10" t="str">
        <f t="shared" si="172"/>
        <v>09761</v>
      </c>
    </row>
    <row r="11037" spans="1:9">
      <c r="A11037" s="66"/>
      <c r="C11037" s="66">
        <v>9761</v>
      </c>
      <c r="D11037" s="2" t="s">
        <v>53</v>
      </c>
      <c r="E11037" s="15" t="s">
        <v>1145</v>
      </c>
      <c r="F11037" s="69" t="s">
        <v>54</v>
      </c>
      <c r="G11037" s="3">
        <v>13</v>
      </c>
      <c r="H11037" s="3">
        <v>983</v>
      </c>
      <c r="I11037" s="10" t="str">
        <f t="shared" si="172"/>
        <v>09761</v>
      </c>
    </row>
    <row r="11038" spans="1:9">
      <c r="A11038" s="66"/>
      <c r="C11038" s="66">
        <v>9761</v>
      </c>
      <c r="D11038" s="2" t="s">
        <v>55</v>
      </c>
      <c r="E11038" s="21" t="s">
        <v>1152</v>
      </c>
      <c r="F11038" s="69" t="s">
        <v>56</v>
      </c>
      <c r="G11038" s="3">
        <v>4</v>
      </c>
      <c r="H11038" s="3">
        <v>2507</v>
      </c>
      <c r="I11038" s="10" t="str">
        <f t="shared" si="172"/>
        <v>09761</v>
      </c>
    </row>
    <row r="11039" spans="1:9">
      <c r="A11039" s="66"/>
      <c r="C11039" s="66">
        <v>9761</v>
      </c>
      <c r="D11039" s="2" t="s">
        <v>57</v>
      </c>
      <c r="E11039" s="21" t="s">
        <v>1152</v>
      </c>
      <c r="F11039" s="69" t="s">
        <v>58</v>
      </c>
      <c r="G11039" s="3">
        <v>10</v>
      </c>
      <c r="H11039" s="3">
        <v>1769</v>
      </c>
      <c r="I11039" s="10" t="str">
        <f t="shared" si="172"/>
        <v>09761</v>
      </c>
    </row>
    <row r="11040" spans="1:9">
      <c r="A11040" s="66"/>
      <c r="C11040" s="66">
        <v>9761</v>
      </c>
      <c r="D11040" s="2" t="s">
        <v>59</v>
      </c>
      <c r="E11040" s="21" t="s">
        <v>1152</v>
      </c>
      <c r="F11040" s="69" t="s">
        <v>60</v>
      </c>
      <c r="G11040" s="3">
        <v>19</v>
      </c>
      <c r="H11040" s="3">
        <v>12545</v>
      </c>
      <c r="I11040" s="10" t="str">
        <f t="shared" si="172"/>
        <v>09761</v>
      </c>
    </row>
    <row r="11041" spans="1:9">
      <c r="A11041" s="66"/>
      <c r="C11041" s="66">
        <v>9761</v>
      </c>
      <c r="D11041" s="2" t="s">
        <v>61</v>
      </c>
      <c r="E11041" s="20" t="s">
        <v>1151</v>
      </c>
      <c r="F11041" s="69" t="s">
        <v>62</v>
      </c>
      <c r="G11041" s="3">
        <v>1</v>
      </c>
      <c r="H11041" s="3"/>
      <c r="I11041" s="10" t="str">
        <f t="shared" si="172"/>
        <v>09761</v>
      </c>
    </row>
    <row r="11042" spans="1:9">
      <c r="A11042" s="66"/>
      <c r="C11042" s="66">
        <v>9761</v>
      </c>
      <c r="D11042" s="2" t="s">
        <v>63</v>
      </c>
      <c r="E11042" s="20" t="s">
        <v>1151</v>
      </c>
      <c r="F11042" s="69" t="s">
        <v>64</v>
      </c>
      <c r="G11042" s="3">
        <v>2</v>
      </c>
      <c r="H11042" s="3"/>
      <c r="I11042" s="10" t="str">
        <f t="shared" si="172"/>
        <v>09761</v>
      </c>
    </row>
    <row r="11043" spans="1:9">
      <c r="A11043" s="66"/>
      <c r="C11043" s="66">
        <v>9761</v>
      </c>
      <c r="D11043" s="2" t="s">
        <v>65</v>
      </c>
      <c r="E11043" s="19" t="s">
        <v>1150</v>
      </c>
      <c r="F11043" s="69" t="s">
        <v>66</v>
      </c>
      <c r="G11043" s="3"/>
      <c r="H11043" s="3"/>
      <c r="I11043" s="10" t="str">
        <f t="shared" si="172"/>
        <v>09761</v>
      </c>
    </row>
    <row r="11044" spans="1:9">
      <c r="A11044" s="66"/>
      <c r="C11044" s="66">
        <v>9761</v>
      </c>
      <c r="D11044" s="2" t="s">
        <v>67</v>
      </c>
      <c r="E11044" s="22" t="s">
        <v>1153</v>
      </c>
      <c r="F11044" s="69" t="s">
        <v>68</v>
      </c>
      <c r="G11044" s="3">
        <v>5</v>
      </c>
      <c r="H11044" s="3">
        <v>231</v>
      </c>
      <c r="I11044" s="10" t="str">
        <f t="shared" si="172"/>
        <v>09761</v>
      </c>
    </row>
    <row r="11045" spans="1:9">
      <c r="A11045" s="66"/>
      <c r="C11045" s="66">
        <v>9761</v>
      </c>
      <c r="D11045" s="2" t="s">
        <v>69</v>
      </c>
      <c r="E11045" s="21" t="s">
        <v>1152</v>
      </c>
      <c r="F11045" s="69" t="s">
        <v>70</v>
      </c>
      <c r="G11045" s="3">
        <v>2</v>
      </c>
      <c r="H11045" s="3"/>
      <c r="I11045" s="10" t="str">
        <f t="shared" si="172"/>
        <v>09761</v>
      </c>
    </row>
    <row r="11046" spans="1:9">
      <c r="A11046" s="66"/>
      <c r="C11046" s="66">
        <v>9761</v>
      </c>
      <c r="E11046" s="71"/>
      <c r="F11046" s="69" t="s">
        <v>71</v>
      </c>
      <c r="G11046" s="3">
        <v>96</v>
      </c>
      <c r="H11046" s="3">
        <v>27115</v>
      </c>
      <c r="I11046" s="10" t="str">
        <f t="shared" si="172"/>
        <v>09761</v>
      </c>
    </row>
    <row r="11047" spans="1:9">
      <c r="A11047" s="65" t="s">
        <v>759</v>
      </c>
      <c r="B11047" s="2" t="s">
        <v>760</v>
      </c>
      <c r="C11047" s="65">
        <v>9762</v>
      </c>
      <c r="D11047" s="2" t="s">
        <v>9</v>
      </c>
      <c r="E11047" s="14" t="s">
        <v>1144</v>
      </c>
      <c r="F11047" s="69" t="s">
        <v>10</v>
      </c>
      <c r="G11047" s="3"/>
      <c r="H11047" s="3"/>
      <c r="I11047" s="10" t="str">
        <f t="shared" si="172"/>
        <v>09762</v>
      </c>
    </row>
    <row r="11048" spans="1:9">
      <c r="A11048" s="66"/>
      <c r="C11048" s="66">
        <v>9762</v>
      </c>
      <c r="D11048" s="2" t="s">
        <v>11</v>
      </c>
      <c r="E11048" s="14" t="s">
        <v>1144</v>
      </c>
      <c r="F11048" s="69" t="s">
        <v>12</v>
      </c>
      <c r="G11048" s="3"/>
      <c r="H11048" s="3"/>
      <c r="I11048" s="10" t="str">
        <f t="shared" si="172"/>
        <v>09762</v>
      </c>
    </row>
    <row r="11049" spans="1:9">
      <c r="A11049" s="66"/>
      <c r="C11049" s="66">
        <v>9762</v>
      </c>
      <c r="D11049" s="2" t="s">
        <v>13</v>
      </c>
      <c r="E11049" s="14" t="s">
        <v>1144</v>
      </c>
      <c r="F11049" s="69" t="s">
        <v>14</v>
      </c>
      <c r="G11049" s="3"/>
      <c r="H11049" s="3"/>
      <c r="I11049" s="10" t="str">
        <f t="shared" si="172"/>
        <v>09762</v>
      </c>
    </row>
    <row r="11050" spans="1:9">
      <c r="A11050" s="66"/>
      <c r="C11050" s="66">
        <v>9762</v>
      </c>
      <c r="D11050" s="2" t="s">
        <v>15</v>
      </c>
      <c r="E11050" s="15" t="s">
        <v>1145</v>
      </c>
      <c r="F11050" s="69" t="s">
        <v>16</v>
      </c>
      <c r="G11050" s="3"/>
      <c r="H11050" s="3"/>
      <c r="I11050" s="10" t="str">
        <f t="shared" si="172"/>
        <v>09762</v>
      </c>
    </row>
    <row r="11051" spans="1:9">
      <c r="A11051" s="66"/>
      <c r="C11051" s="66">
        <v>9762</v>
      </c>
      <c r="D11051" s="2" t="s">
        <v>17</v>
      </c>
      <c r="E11051" s="14" t="s">
        <v>1144</v>
      </c>
      <c r="F11051" s="69" t="s">
        <v>18</v>
      </c>
      <c r="G11051" s="3"/>
      <c r="H11051" s="3"/>
      <c r="I11051" s="10" t="str">
        <f t="shared" si="172"/>
        <v>09762</v>
      </c>
    </row>
    <row r="11052" spans="1:9">
      <c r="A11052" s="66"/>
      <c r="C11052" s="66">
        <v>9762</v>
      </c>
      <c r="D11052" s="2" t="s">
        <v>19</v>
      </c>
      <c r="E11052" s="14" t="s">
        <v>1144</v>
      </c>
      <c r="F11052" s="69" t="s">
        <v>20</v>
      </c>
      <c r="G11052" s="3"/>
      <c r="H11052" s="3"/>
      <c r="I11052" s="10" t="str">
        <f t="shared" si="172"/>
        <v>09762</v>
      </c>
    </row>
    <row r="11053" spans="1:9">
      <c r="A11053" s="66"/>
      <c r="C11053" s="66">
        <v>9762</v>
      </c>
      <c r="D11053" s="2" t="s">
        <v>21</v>
      </c>
      <c r="E11053" s="4"/>
      <c r="F11053" s="69" t="s">
        <v>22</v>
      </c>
      <c r="G11053" s="3">
        <v>32</v>
      </c>
      <c r="H11053" s="3">
        <v>2957</v>
      </c>
      <c r="I11053" s="10" t="str">
        <f t="shared" si="172"/>
        <v>09762</v>
      </c>
    </row>
    <row r="11054" spans="1:9">
      <c r="A11054" s="66"/>
      <c r="C11054" s="66">
        <v>9762</v>
      </c>
      <c r="D11054" s="2" t="s">
        <v>23</v>
      </c>
      <c r="E11054" s="17" t="s">
        <v>1147</v>
      </c>
      <c r="F11054" s="69" t="s">
        <v>24</v>
      </c>
      <c r="G11054" s="3">
        <v>1</v>
      </c>
      <c r="H11054" s="3"/>
      <c r="I11054" s="10" t="str">
        <f t="shared" si="172"/>
        <v>09762</v>
      </c>
    </row>
    <row r="11055" spans="1:9">
      <c r="A11055" s="66"/>
      <c r="C11055" s="66">
        <v>9762</v>
      </c>
      <c r="D11055" s="2" t="s">
        <v>25</v>
      </c>
      <c r="E11055" s="17" t="s">
        <v>1147</v>
      </c>
      <c r="F11055" s="69" t="s">
        <v>26</v>
      </c>
      <c r="G11055" s="3">
        <v>1</v>
      </c>
      <c r="H11055" s="3"/>
      <c r="I11055" s="10" t="str">
        <f t="shared" si="172"/>
        <v>09762</v>
      </c>
    </row>
    <row r="11056" spans="1:9">
      <c r="A11056" s="66"/>
      <c r="C11056" s="66">
        <v>9762</v>
      </c>
      <c r="D11056" s="2" t="s">
        <v>27</v>
      </c>
      <c r="E11056" s="17" t="s">
        <v>1147</v>
      </c>
      <c r="F11056" s="69" t="s">
        <v>28</v>
      </c>
      <c r="G11056" s="3"/>
      <c r="H11056" s="3"/>
      <c r="I11056" s="10" t="str">
        <f t="shared" si="172"/>
        <v>09762</v>
      </c>
    </row>
    <row r="11057" spans="1:9">
      <c r="A11057" s="66"/>
      <c r="C11057" s="66">
        <v>9762</v>
      </c>
      <c r="D11057" s="2" t="s">
        <v>29</v>
      </c>
      <c r="E11057" s="18" t="s">
        <v>1148</v>
      </c>
      <c r="F11057" s="69" t="s">
        <v>30</v>
      </c>
      <c r="G11057" s="3"/>
      <c r="H11057" s="3"/>
      <c r="I11057" s="10" t="str">
        <f t="shared" si="172"/>
        <v>09762</v>
      </c>
    </row>
    <row r="11058" spans="1:9">
      <c r="A11058" s="66"/>
      <c r="C11058" s="66">
        <v>9762</v>
      </c>
      <c r="D11058" s="2" t="s">
        <v>31</v>
      </c>
      <c r="E11058" s="18" t="s">
        <v>1148</v>
      </c>
      <c r="F11058" s="69" t="s">
        <v>32</v>
      </c>
      <c r="G11058" s="3"/>
      <c r="H11058" s="3"/>
      <c r="I11058" s="10" t="str">
        <f t="shared" si="172"/>
        <v>09762</v>
      </c>
    </row>
    <row r="11059" spans="1:9">
      <c r="A11059" s="66"/>
      <c r="C11059" s="66">
        <v>9762</v>
      </c>
      <c r="D11059" s="2" t="s">
        <v>33</v>
      </c>
      <c r="E11059" s="18" t="s">
        <v>1148</v>
      </c>
      <c r="F11059" s="69" t="s">
        <v>34</v>
      </c>
      <c r="G11059" s="3"/>
      <c r="H11059" s="3"/>
      <c r="I11059" s="10" t="str">
        <f t="shared" si="172"/>
        <v>09762</v>
      </c>
    </row>
    <row r="11060" spans="1:9">
      <c r="A11060" s="66"/>
      <c r="C11060" s="66">
        <v>9762</v>
      </c>
      <c r="D11060" s="2" t="s">
        <v>35</v>
      </c>
      <c r="E11060" s="19" t="s">
        <v>1150</v>
      </c>
      <c r="F11060" s="69" t="s">
        <v>36</v>
      </c>
      <c r="G11060" s="3">
        <v>1</v>
      </c>
      <c r="H11060" s="3"/>
      <c r="I11060" s="10" t="str">
        <f t="shared" si="172"/>
        <v>09762</v>
      </c>
    </row>
    <row r="11061" spans="1:9">
      <c r="A11061" s="66"/>
      <c r="C11061" s="66">
        <v>9762</v>
      </c>
      <c r="D11061" s="2" t="s">
        <v>37</v>
      </c>
      <c r="E11061" s="23" t="s">
        <v>1149</v>
      </c>
      <c r="F11061" s="69" t="s">
        <v>38</v>
      </c>
      <c r="G11061" s="3">
        <v>1</v>
      </c>
      <c r="H11061" s="3"/>
      <c r="I11061" s="10" t="str">
        <f t="shared" si="172"/>
        <v>09762</v>
      </c>
    </row>
    <row r="11062" spans="1:9">
      <c r="A11062" s="66"/>
      <c r="C11062" s="66">
        <v>9762</v>
      </c>
      <c r="D11062" s="2" t="s">
        <v>39</v>
      </c>
      <c r="E11062" s="23" t="s">
        <v>1149</v>
      </c>
      <c r="F11062" s="69" t="s">
        <v>40</v>
      </c>
      <c r="G11062" s="3"/>
      <c r="H11062" s="3"/>
      <c r="I11062" s="10" t="str">
        <f t="shared" si="172"/>
        <v>09762</v>
      </c>
    </row>
    <row r="11063" spans="1:9">
      <c r="A11063" s="66"/>
      <c r="C11063" s="66">
        <v>9762</v>
      </c>
      <c r="D11063" s="2" t="s">
        <v>41</v>
      </c>
      <c r="E11063" s="16" t="s">
        <v>1146</v>
      </c>
      <c r="F11063" s="69" t="s">
        <v>42</v>
      </c>
      <c r="G11063" s="3"/>
      <c r="H11063" s="3"/>
      <c r="I11063" s="10" t="str">
        <f t="shared" si="172"/>
        <v>09762</v>
      </c>
    </row>
    <row r="11064" spans="1:9">
      <c r="A11064" s="66"/>
      <c r="C11064" s="66">
        <v>9762</v>
      </c>
      <c r="D11064" s="2" t="s">
        <v>43</v>
      </c>
      <c r="E11064" s="16" t="s">
        <v>1146</v>
      </c>
      <c r="F11064" s="69" t="s">
        <v>44</v>
      </c>
      <c r="G11064" s="3"/>
      <c r="H11064" s="3"/>
      <c r="I11064" s="10" t="str">
        <f t="shared" si="172"/>
        <v>09762</v>
      </c>
    </row>
    <row r="11065" spans="1:9">
      <c r="A11065" s="66"/>
      <c r="C11065" s="66">
        <v>9762</v>
      </c>
      <c r="D11065" s="2" t="s">
        <v>45</v>
      </c>
      <c r="E11065" s="16" t="s">
        <v>1146</v>
      </c>
      <c r="F11065" s="69" t="s">
        <v>46</v>
      </c>
      <c r="G11065" s="3"/>
      <c r="H11065" s="3"/>
      <c r="I11065" s="10" t="str">
        <f t="shared" si="172"/>
        <v>09762</v>
      </c>
    </row>
    <row r="11066" spans="1:9">
      <c r="A11066" s="66"/>
      <c r="C11066" s="66">
        <v>9762</v>
      </c>
      <c r="D11066" s="2" t="s">
        <v>47</v>
      </c>
      <c r="E11066" s="16" t="s">
        <v>1146</v>
      </c>
      <c r="F11066" s="69" t="s">
        <v>48</v>
      </c>
      <c r="G11066" s="3">
        <v>7</v>
      </c>
      <c r="H11066" s="3">
        <v>494</v>
      </c>
      <c r="I11066" s="10" t="str">
        <f t="shared" si="172"/>
        <v>09762</v>
      </c>
    </row>
    <row r="11067" spans="1:9">
      <c r="A11067" s="66"/>
      <c r="C11067" s="66">
        <v>9762</v>
      </c>
      <c r="D11067" s="2" t="s">
        <v>49</v>
      </c>
      <c r="E11067" s="14" t="s">
        <v>1144</v>
      </c>
      <c r="F11067" s="69" t="s">
        <v>50</v>
      </c>
      <c r="G11067" s="3"/>
      <c r="H11067" s="3"/>
      <c r="I11067" s="10" t="str">
        <f t="shared" si="172"/>
        <v>09762</v>
      </c>
    </row>
    <row r="11068" spans="1:9">
      <c r="A11068" s="66"/>
      <c r="C11068" s="66">
        <v>9762</v>
      </c>
      <c r="D11068" s="2" t="s">
        <v>51</v>
      </c>
      <c r="E11068" s="15" t="s">
        <v>1145</v>
      </c>
      <c r="F11068" s="69" t="s">
        <v>52</v>
      </c>
      <c r="G11068" s="3">
        <v>1</v>
      </c>
      <c r="H11068" s="3"/>
      <c r="I11068" s="10" t="str">
        <f t="shared" si="172"/>
        <v>09762</v>
      </c>
    </row>
    <row r="11069" spans="1:9">
      <c r="A11069" s="66"/>
      <c r="C11069" s="66">
        <v>9762</v>
      </c>
      <c r="D11069" s="2" t="s">
        <v>53</v>
      </c>
      <c r="E11069" s="15" t="s">
        <v>1145</v>
      </c>
      <c r="F11069" s="69" t="s">
        <v>54</v>
      </c>
      <c r="G11069" s="3">
        <v>11</v>
      </c>
      <c r="H11069" s="3">
        <v>625</v>
      </c>
      <c r="I11069" s="10" t="str">
        <f t="shared" si="172"/>
        <v>09762</v>
      </c>
    </row>
    <row r="11070" spans="1:9">
      <c r="A11070" s="66"/>
      <c r="C11070" s="66">
        <v>9762</v>
      </c>
      <c r="D11070" s="2" t="s">
        <v>55</v>
      </c>
      <c r="E11070" s="21" t="s">
        <v>1152</v>
      </c>
      <c r="F11070" s="69" t="s">
        <v>56</v>
      </c>
      <c r="G11070" s="3">
        <v>3</v>
      </c>
      <c r="H11070" s="3">
        <v>728</v>
      </c>
      <c r="I11070" s="10" t="str">
        <f t="shared" si="172"/>
        <v>09762</v>
      </c>
    </row>
    <row r="11071" spans="1:9">
      <c r="A11071" s="66"/>
      <c r="C11071" s="66">
        <v>9762</v>
      </c>
      <c r="D11071" s="2" t="s">
        <v>57</v>
      </c>
      <c r="E11071" s="21" t="s">
        <v>1152</v>
      </c>
      <c r="F11071" s="69" t="s">
        <v>58</v>
      </c>
      <c r="G11071" s="3">
        <v>3</v>
      </c>
      <c r="H11071" s="3"/>
      <c r="I11071" s="10" t="str">
        <f t="shared" si="172"/>
        <v>09762</v>
      </c>
    </row>
    <row r="11072" spans="1:9">
      <c r="A11072" s="66"/>
      <c r="C11072" s="66">
        <v>9762</v>
      </c>
      <c r="D11072" s="2" t="s">
        <v>59</v>
      </c>
      <c r="E11072" s="21" t="s">
        <v>1152</v>
      </c>
      <c r="F11072" s="69" t="s">
        <v>60</v>
      </c>
      <c r="G11072" s="3">
        <v>1</v>
      </c>
      <c r="H11072" s="3"/>
      <c r="I11072" s="10" t="str">
        <f t="shared" si="172"/>
        <v>09762</v>
      </c>
    </row>
    <row r="11073" spans="1:9">
      <c r="A11073" s="66"/>
      <c r="C11073" s="66">
        <v>9762</v>
      </c>
      <c r="D11073" s="2" t="s">
        <v>61</v>
      </c>
      <c r="E11073" s="20" t="s">
        <v>1151</v>
      </c>
      <c r="F11073" s="69" t="s">
        <v>62</v>
      </c>
      <c r="G11073" s="3"/>
      <c r="H11073" s="3"/>
      <c r="I11073" s="10" t="str">
        <f t="shared" si="172"/>
        <v>09762</v>
      </c>
    </row>
    <row r="11074" spans="1:9">
      <c r="A11074" s="66"/>
      <c r="C11074" s="66">
        <v>9762</v>
      </c>
      <c r="D11074" s="2" t="s">
        <v>63</v>
      </c>
      <c r="E11074" s="20" t="s">
        <v>1151</v>
      </c>
      <c r="F11074" s="69" t="s">
        <v>64</v>
      </c>
      <c r="G11074" s="3"/>
      <c r="H11074" s="3"/>
      <c r="I11074" s="10" t="str">
        <f t="shared" si="172"/>
        <v>09762</v>
      </c>
    </row>
    <row r="11075" spans="1:9">
      <c r="A11075" s="66"/>
      <c r="C11075" s="66">
        <v>9762</v>
      </c>
      <c r="D11075" s="2" t="s">
        <v>65</v>
      </c>
      <c r="E11075" s="19" t="s">
        <v>1150</v>
      </c>
      <c r="F11075" s="69" t="s">
        <v>66</v>
      </c>
      <c r="G11075" s="3"/>
      <c r="H11075" s="3"/>
      <c r="I11075" s="10" t="str">
        <f t="shared" si="172"/>
        <v>09762</v>
      </c>
    </row>
    <row r="11076" spans="1:9">
      <c r="A11076" s="66"/>
      <c r="C11076" s="66">
        <v>9762</v>
      </c>
      <c r="D11076" s="2" t="s">
        <v>67</v>
      </c>
      <c r="E11076" s="22" t="s">
        <v>1153</v>
      </c>
      <c r="F11076" s="69" t="s">
        <v>68</v>
      </c>
      <c r="G11076" s="3">
        <v>1</v>
      </c>
      <c r="H11076" s="3"/>
      <c r="I11076" s="10" t="str">
        <f t="shared" si="172"/>
        <v>09762</v>
      </c>
    </row>
    <row r="11077" spans="1:9">
      <c r="A11077" s="66"/>
      <c r="C11077" s="66">
        <v>9762</v>
      </c>
      <c r="D11077" s="2" t="s">
        <v>69</v>
      </c>
      <c r="E11077" s="21" t="s">
        <v>1152</v>
      </c>
      <c r="F11077" s="69" t="s">
        <v>70</v>
      </c>
      <c r="G11077" s="3">
        <v>1</v>
      </c>
      <c r="H11077" s="3"/>
      <c r="I11077" s="10" t="str">
        <f t="shared" si="172"/>
        <v>09762</v>
      </c>
    </row>
    <row r="11078" spans="1:9">
      <c r="A11078" s="66"/>
      <c r="C11078" s="66">
        <v>9762</v>
      </c>
      <c r="E11078" s="71"/>
      <c r="F11078" s="69" t="s">
        <v>71</v>
      </c>
      <c r="G11078" s="3">
        <v>32</v>
      </c>
      <c r="H11078" s="3">
        <v>2957</v>
      </c>
      <c r="I11078" s="10" t="str">
        <f t="shared" si="172"/>
        <v>09762</v>
      </c>
    </row>
    <row r="11079" spans="1:9">
      <c r="A11079" s="65" t="s">
        <v>761</v>
      </c>
      <c r="B11079" s="2" t="s">
        <v>762</v>
      </c>
      <c r="C11079" s="65">
        <v>9763</v>
      </c>
      <c r="D11079" s="2" t="s">
        <v>9</v>
      </c>
      <c r="E11079" s="14" t="s">
        <v>1144</v>
      </c>
      <c r="F11079" s="69" t="s">
        <v>10</v>
      </c>
      <c r="G11079" s="3"/>
      <c r="H11079" s="3"/>
      <c r="I11079" s="10" t="str">
        <f t="shared" si="172"/>
        <v>09763</v>
      </c>
    </row>
    <row r="11080" spans="1:9">
      <c r="A11080" s="66"/>
      <c r="C11080" s="66">
        <v>9763</v>
      </c>
      <c r="D11080" s="2" t="s">
        <v>11</v>
      </c>
      <c r="E11080" s="14" t="s">
        <v>1144</v>
      </c>
      <c r="F11080" s="69" t="s">
        <v>12</v>
      </c>
      <c r="G11080" s="3"/>
      <c r="H11080" s="3"/>
      <c r="I11080" s="10" t="str">
        <f t="shared" si="172"/>
        <v>09763</v>
      </c>
    </row>
    <row r="11081" spans="1:9">
      <c r="A11081" s="66"/>
      <c r="C11081" s="66">
        <v>9763</v>
      </c>
      <c r="D11081" s="2" t="s">
        <v>13</v>
      </c>
      <c r="E11081" s="14" t="s">
        <v>1144</v>
      </c>
      <c r="F11081" s="69" t="s">
        <v>14</v>
      </c>
      <c r="G11081" s="3"/>
      <c r="H11081" s="3"/>
      <c r="I11081" s="10" t="str">
        <f t="shared" ref="I11081:I11144" si="173">IF(A11081="",I11080,A11081)</f>
        <v>09763</v>
      </c>
    </row>
    <row r="11082" spans="1:9">
      <c r="A11082" s="66"/>
      <c r="C11082" s="66">
        <v>9763</v>
      </c>
      <c r="D11082" s="2" t="s">
        <v>15</v>
      </c>
      <c r="E11082" s="15" t="s">
        <v>1145</v>
      </c>
      <c r="F11082" s="69" t="s">
        <v>16</v>
      </c>
      <c r="G11082" s="3"/>
      <c r="H11082" s="3"/>
      <c r="I11082" s="10" t="str">
        <f t="shared" si="173"/>
        <v>09763</v>
      </c>
    </row>
    <row r="11083" spans="1:9">
      <c r="A11083" s="66"/>
      <c r="C11083" s="66">
        <v>9763</v>
      </c>
      <c r="D11083" s="2" t="s">
        <v>17</v>
      </c>
      <c r="E11083" s="14" t="s">
        <v>1144</v>
      </c>
      <c r="F11083" s="69" t="s">
        <v>18</v>
      </c>
      <c r="G11083" s="3"/>
      <c r="H11083" s="3"/>
      <c r="I11083" s="10" t="str">
        <f t="shared" si="173"/>
        <v>09763</v>
      </c>
    </row>
    <row r="11084" spans="1:9">
      <c r="A11084" s="66"/>
      <c r="C11084" s="66">
        <v>9763</v>
      </c>
      <c r="D11084" s="2" t="s">
        <v>19</v>
      </c>
      <c r="E11084" s="14" t="s">
        <v>1144</v>
      </c>
      <c r="F11084" s="69" t="s">
        <v>20</v>
      </c>
      <c r="G11084" s="3"/>
      <c r="H11084" s="3"/>
      <c r="I11084" s="10" t="str">
        <f t="shared" si="173"/>
        <v>09763</v>
      </c>
    </row>
    <row r="11085" spans="1:9">
      <c r="A11085" s="66"/>
      <c r="C11085" s="66">
        <v>9763</v>
      </c>
      <c r="D11085" s="2" t="s">
        <v>21</v>
      </c>
      <c r="E11085" s="4"/>
      <c r="F11085" s="69" t="s">
        <v>22</v>
      </c>
      <c r="G11085" s="3">
        <v>41</v>
      </c>
      <c r="H11085" s="3">
        <v>5501</v>
      </c>
      <c r="I11085" s="10" t="str">
        <f t="shared" si="173"/>
        <v>09763</v>
      </c>
    </row>
    <row r="11086" spans="1:9">
      <c r="A11086" s="66"/>
      <c r="C11086" s="66">
        <v>9763</v>
      </c>
      <c r="D11086" s="2" t="s">
        <v>23</v>
      </c>
      <c r="E11086" s="17" t="s">
        <v>1147</v>
      </c>
      <c r="F11086" s="69" t="s">
        <v>24</v>
      </c>
      <c r="G11086" s="3">
        <v>7</v>
      </c>
      <c r="H11086" s="3"/>
      <c r="I11086" s="10" t="str">
        <f t="shared" si="173"/>
        <v>09763</v>
      </c>
    </row>
    <row r="11087" spans="1:9">
      <c r="A11087" s="66"/>
      <c r="C11087" s="66">
        <v>9763</v>
      </c>
      <c r="D11087" s="2" t="s">
        <v>25</v>
      </c>
      <c r="E11087" s="17" t="s">
        <v>1147</v>
      </c>
      <c r="F11087" s="69" t="s">
        <v>26</v>
      </c>
      <c r="G11087" s="3"/>
      <c r="H11087" s="3"/>
      <c r="I11087" s="10" t="str">
        <f t="shared" si="173"/>
        <v>09763</v>
      </c>
    </row>
    <row r="11088" spans="1:9">
      <c r="A11088" s="66"/>
      <c r="C11088" s="66">
        <v>9763</v>
      </c>
      <c r="D11088" s="2" t="s">
        <v>27</v>
      </c>
      <c r="E11088" s="17" t="s">
        <v>1147</v>
      </c>
      <c r="F11088" s="69" t="s">
        <v>28</v>
      </c>
      <c r="G11088" s="3"/>
      <c r="H11088" s="3"/>
      <c r="I11088" s="10" t="str">
        <f t="shared" si="173"/>
        <v>09763</v>
      </c>
    </row>
    <row r="11089" spans="1:9">
      <c r="A11089" s="66"/>
      <c r="C11089" s="66">
        <v>9763</v>
      </c>
      <c r="D11089" s="2" t="s">
        <v>29</v>
      </c>
      <c r="E11089" s="18" t="s">
        <v>1148</v>
      </c>
      <c r="F11089" s="69" t="s">
        <v>30</v>
      </c>
      <c r="G11089" s="3"/>
      <c r="H11089" s="3"/>
      <c r="I11089" s="10" t="str">
        <f t="shared" si="173"/>
        <v>09763</v>
      </c>
    </row>
    <row r="11090" spans="1:9">
      <c r="A11090" s="66"/>
      <c r="C11090" s="66">
        <v>9763</v>
      </c>
      <c r="D11090" s="2" t="s">
        <v>31</v>
      </c>
      <c r="E11090" s="18" t="s">
        <v>1148</v>
      </c>
      <c r="F11090" s="69" t="s">
        <v>32</v>
      </c>
      <c r="G11090" s="3"/>
      <c r="H11090" s="3"/>
      <c r="I11090" s="10" t="str">
        <f t="shared" si="173"/>
        <v>09763</v>
      </c>
    </row>
    <row r="11091" spans="1:9">
      <c r="A11091" s="66"/>
      <c r="C11091" s="66">
        <v>9763</v>
      </c>
      <c r="D11091" s="2" t="s">
        <v>33</v>
      </c>
      <c r="E11091" s="18" t="s">
        <v>1148</v>
      </c>
      <c r="F11091" s="69" t="s">
        <v>34</v>
      </c>
      <c r="G11091" s="3"/>
      <c r="H11091" s="3"/>
      <c r="I11091" s="10" t="str">
        <f t="shared" si="173"/>
        <v>09763</v>
      </c>
    </row>
    <row r="11092" spans="1:9">
      <c r="A11092" s="66"/>
      <c r="C11092" s="66">
        <v>9763</v>
      </c>
      <c r="D11092" s="2" t="s">
        <v>35</v>
      </c>
      <c r="E11092" s="19" t="s">
        <v>1150</v>
      </c>
      <c r="F11092" s="69" t="s">
        <v>36</v>
      </c>
      <c r="G11092" s="3"/>
      <c r="H11092" s="3"/>
      <c r="I11092" s="10" t="str">
        <f t="shared" si="173"/>
        <v>09763</v>
      </c>
    </row>
    <row r="11093" spans="1:9">
      <c r="A11093" s="66"/>
      <c r="C11093" s="66">
        <v>9763</v>
      </c>
      <c r="D11093" s="2" t="s">
        <v>37</v>
      </c>
      <c r="E11093" s="23" t="s">
        <v>1149</v>
      </c>
      <c r="F11093" s="69" t="s">
        <v>38</v>
      </c>
      <c r="G11093" s="3">
        <v>2</v>
      </c>
      <c r="H11093" s="3"/>
      <c r="I11093" s="10" t="str">
        <f t="shared" si="173"/>
        <v>09763</v>
      </c>
    </row>
    <row r="11094" spans="1:9">
      <c r="A11094" s="66"/>
      <c r="C11094" s="66">
        <v>9763</v>
      </c>
      <c r="D11094" s="2" t="s">
        <v>39</v>
      </c>
      <c r="E11094" s="23" t="s">
        <v>1149</v>
      </c>
      <c r="F11094" s="69" t="s">
        <v>40</v>
      </c>
      <c r="G11094" s="3">
        <v>2</v>
      </c>
      <c r="H11094" s="3"/>
      <c r="I11094" s="10" t="str">
        <f t="shared" si="173"/>
        <v>09763</v>
      </c>
    </row>
    <row r="11095" spans="1:9">
      <c r="A11095" s="66"/>
      <c r="C11095" s="66">
        <v>9763</v>
      </c>
      <c r="D11095" s="2" t="s">
        <v>41</v>
      </c>
      <c r="E11095" s="16" t="s">
        <v>1146</v>
      </c>
      <c r="F11095" s="69" t="s">
        <v>42</v>
      </c>
      <c r="G11095" s="3"/>
      <c r="H11095" s="3"/>
      <c r="I11095" s="10" t="str">
        <f t="shared" si="173"/>
        <v>09763</v>
      </c>
    </row>
    <row r="11096" spans="1:9">
      <c r="A11096" s="66"/>
      <c r="C11096" s="66">
        <v>9763</v>
      </c>
      <c r="D11096" s="2" t="s">
        <v>43</v>
      </c>
      <c r="E11096" s="16" t="s">
        <v>1146</v>
      </c>
      <c r="F11096" s="69" t="s">
        <v>44</v>
      </c>
      <c r="G11096" s="3">
        <v>1</v>
      </c>
      <c r="H11096" s="3"/>
      <c r="I11096" s="10" t="str">
        <f t="shared" si="173"/>
        <v>09763</v>
      </c>
    </row>
    <row r="11097" spans="1:9">
      <c r="A11097" s="66"/>
      <c r="C11097" s="66">
        <v>9763</v>
      </c>
      <c r="D11097" s="2" t="s">
        <v>45</v>
      </c>
      <c r="E11097" s="16" t="s">
        <v>1146</v>
      </c>
      <c r="F11097" s="69" t="s">
        <v>46</v>
      </c>
      <c r="G11097" s="3">
        <v>1</v>
      </c>
      <c r="H11097" s="3"/>
      <c r="I11097" s="10" t="str">
        <f t="shared" si="173"/>
        <v>09763</v>
      </c>
    </row>
    <row r="11098" spans="1:9">
      <c r="A11098" s="66"/>
      <c r="C11098" s="66">
        <v>9763</v>
      </c>
      <c r="D11098" s="2" t="s">
        <v>47</v>
      </c>
      <c r="E11098" s="16" t="s">
        <v>1146</v>
      </c>
      <c r="F11098" s="69" t="s">
        <v>48</v>
      </c>
      <c r="G11098" s="3">
        <v>4</v>
      </c>
      <c r="H11098" s="3"/>
      <c r="I11098" s="10" t="str">
        <f t="shared" si="173"/>
        <v>09763</v>
      </c>
    </row>
    <row r="11099" spans="1:9">
      <c r="A11099" s="66"/>
      <c r="C11099" s="66">
        <v>9763</v>
      </c>
      <c r="D11099" s="2" t="s">
        <v>49</v>
      </c>
      <c r="E11099" s="14" t="s">
        <v>1144</v>
      </c>
      <c r="F11099" s="69" t="s">
        <v>50</v>
      </c>
      <c r="G11099" s="3">
        <v>3</v>
      </c>
      <c r="H11099" s="3">
        <v>151</v>
      </c>
      <c r="I11099" s="10" t="str">
        <f t="shared" si="173"/>
        <v>09763</v>
      </c>
    </row>
    <row r="11100" spans="1:9">
      <c r="A11100" s="66"/>
      <c r="C11100" s="66">
        <v>9763</v>
      </c>
      <c r="D11100" s="2" t="s">
        <v>51</v>
      </c>
      <c r="E11100" s="15" t="s">
        <v>1145</v>
      </c>
      <c r="F11100" s="69" t="s">
        <v>52</v>
      </c>
      <c r="G11100" s="3">
        <v>2</v>
      </c>
      <c r="H11100" s="3"/>
      <c r="I11100" s="10" t="str">
        <f t="shared" si="173"/>
        <v>09763</v>
      </c>
    </row>
    <row r="11101" spans="1:9">
      <c r="A11101" s="66"/>
      <c r="C11101" s="66">
        <v>9763</v>
      </c>
      <c r="D11101" s="2" t="s">
        <v>53</v>
      </c>
      <c r="E11101" s="15" t="s">
        <v>1145</v>
      </c>
      <c r="F11101" s="69" t="s">
        <v>54</v>
      </c>
      <c r="G11101" s="3">
        <v>5</v>
      </c>
      <c r="H11101" s="3">
        <v>410</v>
      </c>
      <c r="I11101" s="10" t="str">
        <f t="shared" si="173"/>
        <v>09763</v>
      </c>
    </row>
    <row r="11102" spans="1:9">
      <c r="A11102" s="66"/>
      <c r="C11102" s="66">
        <v>9763</v>
      </c>
      <c r="D11102" s="2" t="s">
        <v>55</v>
      </c>
      <c r="E11102" s="21" t="s">
        <v>1152</v>
      </c>
      <c r="F11102" s="69" t="s">
        <v>56</v>
      </c>
      <c r="G11102" s="3">
        <v>3</v>
      </c>
      <c r="H11102" s="3">
        <v>321</v>
      </c>
      <c r="I11102" s="10" t="str">
        <f t="shared" si="173"/>
        <v>09763</v>
      </c>
    </row>
    <row r="11103" spans="1:9">
      <c r="A11103" s="66"/>
      <c r="C11103" s="66">
        <v>9763</v>
      </c>
      <c r="D11103" s="2" t="s">
        <v>57</v>
      </c>
      <c r="E11103" s="21" t="s">
        <v>1152</v>
      </c>
      <c r="F11103" s="69" t="s">
        <v>58</v>
      </c>
      <c r="G11103" s="3"/>
      <c r="H11103" s="3"/>
      <c r="I11103" s="10" t="str">
        <f t="shared" si="173"/>
        <v>09763</v>
      </c>
    </row>
    <row r="11104" spans="1:9">
      <c r="A11104" s="66"/>
      <c r="C11104" s="66">
        <v>9763</v>
      </c>
      <c r="D11104" s="2" t="s">
        <v>59</v>
      </c>
      <c r="E11104" s="21" t="s">
        <v>1152</v>
      </c>
      <c r="F11104" s="69" t="s">
        <v>60</v>
      </c>
      <c r="G11104" s="3">
        <v>7</v>
      </c>
      <c r="H11104" s="3">
        <v>1801</v>
      </c>
      <c r="I11104" s="10" t="str">
        <f t="shared" si="173"/>
        <v>09763</v>
      </c>
    </row>
    <row r="11105" spans="1:9">
      <c r="A11105" s="66"/>
      <c r="C11105" s="66">
        <v>9763</v>
      </c>
      <c r="D11105" s="2" t="s">
        <v>61</v>
      </c>
      <c r="E11105" s="20" t="s">
        <v>1151</v>
      </c>
      <c r="F11105" s="69" t="s">
        <v>62</v>
      </c>
      <c r="G11105" s="3">
        <v>1</v>
      </c>
      <c r="H11105" s="3"/>
      <c r="I11105" s="10" t="str">
        <f t="shared" si="173"/>
        <v>09763</v>
      </c>
    </row>
    <row r="11106" spans="1:9">
      <c r="A11106" s="66"/>
      <c r="C11106" s="66">
        <v>9763</v>
      </c>
      <c r="D11106" s="2" t="s">
        <v>63</v>
      </c>
      <c r="E11106" s="20" t="s">
        <v>1151</v>
      </c>
      <c r="F11106" s="69" t="s">
        <v>64</v>
      </c>
      <c r="G11106" s="3"/>
      <c r="H11106" s="3"/>
      <c r="I11106" s="10" t="str">
        <f t="shared" si="173"/>
        <v>09763</v>
      </c>
    </row>
    <row r="11107" spans="1:9">
      <c r="A11107" s="66"/>
      <c r="C11107" s="66">
        <v>9763</v>
      </c>
      <c r="D11107" s="2" t="s">
        <v>65</v>
      </c>
      <c r="E11107" s="19" t="s">
        <v>1150</v>
      </c>
      <c r="F11107" s="69" t="s">
        <v>66</v>
      </c>
      <c r="G11107" s="3"/>
      <c r="H11107" s="3"/>
      <c r="I11107" s="10" t="str">
        <f t="shared" si="173"/>
        <v>09763</v>
      </c>
    </row>
    <row r="11108" spans="1:9">
      <c r="A11108" s="66"/>
      <c r="C11108" s="66">
        <v>9763</v>
      </c>
      <c r="D11108" s="2" t="s">
        <v>67</v>
      </c>
      <c r="E11108" s="22" t="s">
        <v>1153</v>
      </c>
      <c r="F11108" s="69" t="s">
        <v>68</v>
      </c>
      <c r="G11108" s="3">
        <v>1</v>
      </c>
      <c r="H11108" s="3"/>
      <c r="I11108" s="10" t="str">
        <f t="shared" si="173"/>
        <v>09763</v>
      </c>
    </row>
    <row r="11109" spans="1:9">
      <c r="A11109" s="66"/>
      <c r="C11109" s="66">
        <v>9763</v>
      </c>
      <c r="D11109" s="2" t="s">
        <v>69</v>
      </c>
      <c r="E11109" s="21" t="s">
        <v>1152</v>
      </c>
      <c r="F11109" s="69" t="s">
        <v>70</v>
      </c>
      <c r="G11109" s="3">
        <v>2</v>
      </c>
      <c r="H11109" s="3"/>
      <c r="I11109" s="10" t="str">
        <f t="shared" si="173"/>
        <v>09763</v>
      </c>
    </row>
    <row r="11110" spans="1:9">
      <c r="A11110" s="66"/>
      <c r="C11110" s="66">
        <v>9763</v>
      </c>
      <c r="E11110" s="71"/>
      <c r="F11110" s="69" t="s">
        <v>71</v>
      </c>
      <c r="G11110" s="3">
        <v>41</v>
      </c>
      <c r="H11110" s="3">
        <v>5501</v>
      </c>
      <c r="I11110" s="10" t="str">
        <f t="shared" si="173"/>
        <v>09763</v>
      </c>
    </row>
    <row r="11111" spans="1:9">
      <c r="A11111" s="65" t="s">
        <v>763</v>
      </c>
      <c r="B11111" s="2" t="s">
        <v>764</v>
      </c>
      <c r="C11111" s="65">
        <v>9764</v>
      </c>
      <c r="D11111" s="2" t="s">
        <v>9</v>
      </c>
      <c r="E11111" s="14" t="s">
        <v>1144</v>
      </c>
      <c r="F11111" s="69" t="s">
        <v>10</v>
      </c>
      <c r="G11111" s="3">
        <v>1</v>
      </c>
      <c r="H11111" s="3"/>
      <c r="I11111" s="10" t="str">
        <f t="shared" si="173"/>
        <v>09764</v>
      </c>
    </row>
    <row r="11112" spans="1:9">
      <c r="A11112" s="66"/>
      <c r="C11112" s="66">
        <v>9764</v>
      </c>
      <c r="D11112" s="2" t="s">
        <v>11</v>
      </c>
      <c r="E11112" s="14" t="s">
        <v>1144</v>
      </c>
      <c r="F11112" s="69" t="s">
        <v>12</v>
      </c>
      <c r="G11112" s="3"/>
      <c r="H11112" s="3"/>
      <c r="I11112" s="10" t="str">
        <f t="shared" si="173"/>
        <v>09764</v>
      </c>
    </row>
    <row r="11113" spans="1:9">
      <c r="A11113" s="66"/>
      <c r="C11113" s="66">
        <v>9764</v>
      </c>
      <c r="D11113" s="2" t="s">
        <v>13</v>
      </c>
      <c r="E11113" s="14" t="s">
        <v>1144</v>
      </c>
      <c r="F11113" s="69" t="s">
        <v>14</v>
      </c>
      <c r="G11113" s="3"/>
      <c r="H11113" s="3"/>
      <c r="I11113" s="10" t="str">
        <f t="shared" si="173"/>
        <v>09764</v>
      </c>
    </row>
    <row r="11114" spans="1:9">
      <c r="A11114" s="66"/>
      <c r="C11114" s="66">
        <v>9764</v>
      </c>
      <c r="D11114" s="2" t="s">
        <v>15</v>
      </c>
      <c r="E11114" s="15" t="s">
        <v>1145</v>
      </c>
      <c r="F11114" s="69" t="s">
        <v>16</v>
      </c>
      <c r="G11114" s="3"/>
      <c r="H11114" s="3"/>
      <c r="I11114" s="10" t="str">
        <f t="shared" si="173"/>
        <v>09764</v>
      </c>
    </row>
    <row r="11115" spans="1:9">
      <c r="A11115" s="66"/>
      <c r="C11115" s="66">
        <v>9764</v>
      </c>
      <c r="D11115" s="2" t="s">
        <v>17</v>
      </c>
      <c r="E11115" s="14" t="s">
        <v>1144</v>
      </c>
      <c r="F11115" s="69" t="s">
        <v>18</v>
      </c>
      <c r="G11115" s="3">
        <v>1</v>
      </c>
      <c r="H11115" s="3"/>
      <c r="I11115" s="10" t="str">
        <f t="shared" si="173"/>
        <v>09764</v>
      </c>
    </row>
    <row r="11116" spans="1:9">
      <c r="A11116" s="66"/>
      <c r="C11116" s="66">
        <v>9764</v>
      </c>
      <c r="D11116" s="2" t="s">
        <v>19</v>
      </c>
      <c r="E11116" s="14" t="s">
        <v>1144</v>
      </c>
      <c r="F11116" s="69" t="s">
        <v>20</v>
      </c>
      <c r="G11116" s="3"/>
      <c r="H11116" s="3"/>
      <c r="I11116" s="10" t="str">
        <f t="shared" si="173"/>
        <v>09764</v>
      </c>
    </row>
    <row r="11117" spans="1:9">
      <c r="A11117" s="66"/>
      <c r="C11117" s="66">
        <v>9764</v>
      </c>
      <c r="D11117" s="2" t="s">
        <v>21</v>
      </c>
      <c r="E11117" s="4"/>
      <c r="F11117" s="69" t="s">
        <v>22</v>
      </c>
      <c r="G11117" s="3">
        <v>44</v>
      </c>
      <c r="H11117" s="3"/>
      <c r="I11117" s="10" t="str">
        <f t="shared" si="173"/>
        <v>09764</v>
      </c>
    </row>
    <row r="11118" spans="1:9">
      <c r="A11118" s="66"/>
      <c r="C11118" s="66">
        <v>9764</v>
      </c>
      <c r="D11118" s="2" t="s">
        <v>23</v>
      </c>
      <c r="E11118" s="17" t="s">
        <v>1147</v>
      </c>
      <c r="F11118" s="69" t="s">
        <v>24</v>
      </c>
      <c r="G11118" s="3">
        <v>10</v>
      </c>
      <c r="H11118" s="3">
        <v>824</v>
      </c>
      <c r="I11118" s="10" t="str">
        <f t="shared" si="173"/>
        <v>09764</v>
      </c>
    </row>
    <row r="11119" spans="1:9">
      <c r="A11119" s="66"/>
      <c r="C11119" s="66">
        <v>9764</v>
      </c>
      <c r="D11119" s="2" t="s">
        <v>25</v>
      </c>
      <c r="E11119" s="17" t="s">
        <v>1147</v>
      </c>
      <c r="F11119" s="69" t="s">
        <v>26</v>
      </c>
      <c r="G11119" s="3">
        <v>1</v>
      </c>
      <c r="H11119" s="3"/>
      <c r="I11119" s="10" t="str">
        <f t="shared" si="173"/>
        <v>09764</v>
      </c>
    </row>
    <row r="11120" spans="1:9">
      <c r="A11120" s="66"/>
      <c r="C11120" s="66">
        <v>9764</v>
      </c>
      <c r="D11120" s="2" t="s">
        <v>27</v>
      </c>
      <c r="E11120" s="17" t="s">
        <v>1147</v>
      </c>
      <c r="F11120" s="69" t="s">
        <v>28</v>
      </c>
      <c r="G11120" s="3"/>
      <c r="H11120" s="3"/>
      <c r="I11120" s="10" t="str">
        <f t="shared" si="173"/>
        <v>09764</v>
      </c>
    </row>
    <row r="11121" spans="1:9">
      <c r="A11121" s="66"/>
      <c r="C11121" s="66">
        <v>9764</v>
      </c>
      <c r="D11121" s="2" t="s">
        <v>29</v>
      </c>
      <c r="E11121" s="18" t="s">
        <v>1148</v>
      </c>
      <c r="F11121" s="69" t="s">
        <v>30</v>
      </c>
      <c r="G11121" s="3"/>
      <c r="H11121" s="3"/>
      <c r="I11121" s="10" t="str">
        <f t="shared" si="173"/>
        <v>09764</v>
      </c>
    </row>
    <row r="11122" spans="1:9">
      <c r="A11122" s="66"/>
      <c r="C11122" s="66">
        <v>9764</v>
      </c>
      <c r="D11122" s="2" t="s">
        <v>31</v>
      </c>
      <c r="E11122" s="18" t="s">
        <v>1148</v>
      </c>
      <c r="F11122" s="69" t="s">
        <v>32</v>
      </c>
      <c r="G11122" s="3"/>
      <c r="H11122" s="3"/>
      <c r="I11122" s="10" t="str">
        <f t="shared" si="173"/>
        <v>09764</v>
      </c>
    </row>
    <row r="11123" spans="1:9">
      <c r="A11123" s="66"/>
      <c r="C11123" s="66">
        <v>9764</v>
      </c>
      <c r="D11123" s="2" t="s">
        <v>33</v>
      </c>
      <c r="E11123" s="18" t="s">
        <v>1148</v>
      </c>
      <c r="F11123" s="69" t="s">
        <v>34</v>
      </c>
      <c r="G11123" s="3"/>
      <c r="H11123" s="3"/>
      <c r="I11123" s="10" t="str">
        <f t="shared" si="173"/>
        <v>09764</v>
      </c>
    </row>
    <row r="11124" spans="1:9">
      <c r="A11124" s="66"/>
      <c r="C11124" s="66">
        <v>9764</v>
      </c>
      <c r="D11124" s="2" t="s">
        <v>35</v>
      </c>
      <c r="E11124" s="19" t="s">
        <v>1150</v>
      </c>
      <c r="F11124" s="69" t="s">
        <v>36</v>
      </c>
      <c r="G11124" s="3"/>
      <c r="H11124" s="3"/>
      <c r="I11124" s="10" t="str">
        <f t="shared" si="173"/>
        <v>09764</v>
      </c>
    </row>
    <row r="11125" spans="1:9">
      <c r="A11125" s="66"/>
      <c r="C11125" s="66">
        <v>9764</v>
      </c>
      <c r="D11125" s="2" t="s">
        <v>37</v>
      </c>
      <c r="E11125" s="23" t="s">
        <v>1149</v>
      </c>
      <c r="F11125" s="69" t="s">
        <v>38</v>
      </c>
      <c r="G11125" s="3">
        <v>1</v>
      </c>
      <c r="H11125" s="3"/>
      <c r="I11125" s="10" t="str">
        <f t="shared" si="173"/>
        <v>09764</v>
      </c>
    </row>
    <row r="11126" spans="1:9">
      <c r="A11126" s="66"/>
      <c r="C11126" s="66">
        <v>9764</v>
      </c>
      <c r="D11126" s="2" t="s">
        <v>39</v>
      </c>
      <c r="E11126" s="23" t="s">
        <v>1149</v>
      </c>
      <c r="F11126" s="69" t="s">
        <v>40</v>
      </c>
      <c r="G11126" s="3">
        <v>1</v>
      </c>
      <c r="H11126" s="3"/>
      <c r="I11126" s="10" t="str">
        <f t="shared" si="173"/>
        <v>09764</v>
      </c>
    </row>
    <row r="11127" spans="1:9">
      <c r="A11127" s="66"/>
      <c r="C11127" s="66">
        <v>9764</v>
      </c>
      <c r="D11127" s="2" t="s">
        <v>41</v>
      </c>
      <c r="E11127" s="16" t="s">
        <v>1146</v>
      </c>
      <c r="F11127" s="69" t="s">
        <v>42</v>
      </c>
      <c r="G11127" s="3"/>
      <c r="H11127" s="3"/>
      <c r="I11127" s="10" t="str">
        <f t="shared" si="173"/>
        <v>09764</v>
      </c>
    </row>
    <row r="11128" spans="1:9">
      <c r="A11128" s="66"/>
      <c r="C11128" s="66">
        <v>9764</v>
      </c>
      <c r="D11128" s="2" t="s">
        <v>43</v>
      </c>
      <c r="E11128" s="16" t="s">
        <v>1146</v>
      </c>
      <c r="F11128" s="69" t="s">
        <v>44</v>
      </c>
      <c r="G11128" s="3">
        <v>5</v>
      </c>
      <c r="H11128" s="3">
        <v>454</v>
      </c>
      <c r="I11128" s="10" t="str">
        <f t="shared" si="173"/>
        <v>09764</v>
      </c>
    </row>
    <row r="11129" spans="1:9">
      <c r="A11129" s="66"/>
      <c r="C11129" s="66">
        <v>9764</v>
      </c>
      <c r="D11129" s="2" t="s">
        <v>45</v>
      </c>
      <c r="E11129" s="16" t="s">
        <v>1146</v>
      </c>
      <c r="F11129" s="69" t="s">
        <v>46</v>
      </c>
      <c r="G11129" s="3"/>
      <c r="H11129" s="3"/>
      <c r="I11129" s="10" t="str">
        <f t="shared" si="173"/>
        <v>09764</v>
      </c>
    </row>
    <row r="11130" spans="1:9">
      <c r="A11130" s="66"/>
      <c r="C11130" s="66">
        <v>9764</v>
      </c>
      <c r="D11130" s="2" t="s">
        <v>47</v>
      </c>
      <c r="E11130" s="16" t="s">
        <v>1146</v>
      </c>
      <c r="F11130" s="69" t="s">
        <v>48</v>
      </c>
      <c r="G11130" s="3">
        <v>2</v>
      </c>
      <c r="H11130" s="3"/>
      <c r="I11130" s="10" t="str">
        <f t="shared" si="173"/>
        <v>09764</v>
      </c>
    </row>
    <row r="11131" spans="1:9">
      <c r="A11131" s="66"/>
      <c r="C11131" s="66">
        <v>9764</v>
      </c>
      <c r="D11131" s="2" t="s">
        <v>49</v>
      </c>
      <c r="E11131" s="14" t="s">
        <v>1144</v>
      </c>
      <c r="F11131" s="69" t="s">
        <v>50</v>
      </c>
      <c r="G11131" s="3">
        <v>2</v>
      </c>
      <c r="H11131" s="3"/>
      <c r="I11131" s="10" t="str">
        <f t="shared" si="173"/>
        <v>09764</v>
      </c>
    </row>
    <row r="11132" spans="1:9">
      <c r="A11132" s="66"/>
      <c r="C11132" s="66">
        <v>9764</v>
      </c>
      <c r="D11132" s="2" t="s">
        <v>51</v>
      </c>
      <c r="E11132" s="15" t="s">
        <v>1145</v>
      </c>
      <c r="F11132" s="69" t="s">
        <v>52</v>
      </c>
      <c r="G11132" s="3"/>
      <c r="H11132" s="3"/>
      <c r="I11132" s="10" t="str">
        <f t="shared" si="173"/>
        <v>09764</v>
      </c>
    </row>
    <row r="11133" spans="1:9">
      <c r="A11133" s="66"/>
      <c r="C11133" s="66">
        <v>9764</v>
      </c>
      <c r="D11133" s="2" t="s">
        <v>53</v>
      </c>
      <c r="E11133" s="15" t="s">
        <v>1145</v>
      </c>
      <c r="F11133" s="69" t="s">
        <v>54</v>
      </c>
      <c r="G11133" s="3">
        <v>6</v>
      </c>
      <c r="H11133" s="3">
        <v>1454</v>
      </c>
      <c r="I11133" s="10" t="str">
        <f t="shared" si="173"/>
        <v>09764</v>
      </c>
    </row>
    <row r="11134" spans="1:9">
      <c r="A11134" s="66"/>
      <c r="C11134" s="66">
        <v>9764</v>
      </c>
      <c r="D11134" s="2" t="s">
        <v>55</v>
      </c>
      <c r="E11134" s="21" t="s">
        <v>1152</v>
      </c>
      <c r="F11134" s="69" t="s">
        <v>56</v>
      </c>
      <c r="G11134" s="3">
        <v>3</v>
      </c>
      <c r="H11134" s="3"/>
      <c r="I11134" s="10" t="str">
        <f t="shared" si="173"/>
        <v>09764</v>
      </c>
    </row>
    <row r="11135" spans="1:9">
      <c r="A11135" s="66"/>
      <c r="C11135" s="66">
        <v>9764</v>
      </c>
      <c r="D11135" s="2" t="s">
        <v>57</v>
      </c>
      <c r="E11135" s="21" t="s">
        <v>1152</v>
      </c>
      <c r="F11135" s="69" t="s">
        <v>58</v>
      </c>
      <c r="G11135" s="3">
        <v>4</v>
      </c>
      <c r="H11135" s="3">
        <v>815</v>
      </c>
      <c r="I11135" s="10" t="str">
        <f t="shared" si="173"/>
        <v>09764</v>
      </c>
    </row>
    <row r="11136" spans="1:9">
      <c r="A11136" s="66"/>
      <c r="C11136" s="66">
        <v>9764</v>
      </c>
      <c r="D11136" s="2" t="s">
        <v>59</v>
      </c>
      <c r="E11136" s="21" t="s">
        <v>1152</v>
      </c>
      <c r="F11136" s="69" t="s">
        <v>60</v>
      </c>
      <c r="G11136" s="3">
        <v>6</v>
      </c>
      <c r="H11136" s="3"/>
      <c r="I11136" s="10" t="str">
        <f t="shared" si="173"/>
        <v>09764</v>
      </c>
    </row>
    <row r="11137" spans="1:9">
      <c r="A11137" s="66"/>
      <c r="C11137" s="66">
        <v>9764</v>
      </c>
      <c r="D11137" s="2" t="s">
        <v>61</v>
      </c>
      <c r="E11137" s="20" t="s">
        <v>1151</v>
      </c>
      <c r="F11137" s="69" t="s">
        <v>62</v>
      </c>
      <c r="G11137" s="3">
        <v>1</v>
      </c>
      <c r="H11137" s="3"/>
      <c r="I11137" s="10" t="str">
        <f t="shared" si="173"/>
        <v>09764</v>
      </c>
    </row>
    <row r="11138" spans="1:9">
      <c r="A11138" s="66"/>
      <c r="C11138" s="66">
        <v>9764</v>
      </c>
      <c r="D11138" s="2" t="s">
        <v>63</v>
      </c>
      <c r="E11138" s="20" t="s">
        <v>1151</v>
      </c>
      <c r="F11138" s="69" t="s">
        <v>64</v>
      </c>
      <c r="G11138" s="3"/>
      <c r="H11138" s="3"/>
      <c r="I11138" s="10" t="str">
        <f t="shared" si="173"/>
        <v>09764</v>
      </c>
    </row>
    <row r="11139" spans="1:9">
      <c r="A11139" s="66"/>
      <c r="C11139" s="66">
        <v>9764</v>
      </c>
      <c r="D11139" s="2" t="s">
        <v>65</v>
      </c>
      <c r="E11139" s="19" t="s">
        <v>1150</v>
      </c>
      <c r="F11139" s="69" t="s">
        <v>66</v>
      </c>
      <c r="G11139" s="3">
        <v>1</v>
      </c>
      <c r="H11139" s="3"/>
      <c r="I11139" s="10" t="str">
        <f t="shared" si="173"/>
        <v>09764</v>
      </c>
    </row>
    <row r="11140" spans="1:9">
      <c r="A11140" s="66"/>
      <c r="C11140" s="66">
        <v>9764</v>
      </c>
      <c r="D11140" s="2" t="s">
        <v>67</v>
      </c>
      <c r="E11140" s="22" t="s">
        <v>1153</v>
      </c>
      <c r="F11140" s="69" t="s">
        <v>68</v>
      </c>
      <c r="G11140" s="3"/>
      <c r="H11140" s="3"/>
      <c r="I11140" s="10" t="str">
        <f t="shared" si="173"/>
        <v>09764</v>
      </c>
    </row>
    <row r="11141" spans="1:9">
      <c r="A11141" s="66"/>
      <c r="C11141" s="66">
        <v>9764</v>
      </c>
      <c r="D11141" s="2" t="s">
        <v>69</v>
      </c>
      <c r="E11141" s="21" t="s">
        <v>1152</v>
      </c>
      <c r="F11141" s="69" t="s">
        <v>70</v>
      </c>
      <c r="G11141" s="3">
        <v>1</v>
      </c>
      <c r="H11141" s="3"/>
      <c r="I11141" s="10" t="str">
        <f t="shared" si="173"/>
        <v>09764</v>
      </c>
    </row>
    <row r="11142" spans="1:9">
      <c r="A11142" s="66"/>
      <c r="C11142" s="66">
        <v>9764</v>
      </c>
      <c r="E11142" s="71"/>
      <c r="F11142" s="69" t="s">
        <v>71</v>
      </c>
      <c r="G11142" s="3">
        <v>45</v>
      </c>
      <c r="H11142" s="3">
        <v>9347</v>
      </c>
      <c r="I11142" s="10" t="str">
        <f t="shared" si="173"/>
        <v>09764</v>
      </c>
    </row>
    <row r="11143" spans="1:9">
      <c r="A11143" s="65" t="s">
        <v>765</v>
      </c>
      <c r="B11143" s="2" t="s">
        <v>766</v>
      </c>
      <c r="C11143" s="65">
        <v>9771</v>
      </c>
      <c r="D11143" s="2" t="s">
        <v>9</v>
      </c>
      <c r="E11143" s="14" t="s">
        <v>1144</v>
      </c>
      <c r="F11143" s="69" t="s">
        <v>10</v>
      </c>
      <c r="G11143" s="3"/>
      <c r="H11143" s="3"/>
      <c r="I11143" s="10" t="str">
        <f t="shared" si="173"/>
        <v>09771</v>
      </c>
    </row>
    <row r="11144" spans="1:9">
      <c r="A11144" s="66"/>
      <c r="C11144" s="66">
        <v>9771</v>
      </c>
      <c r="D11144" s="2" t="s">
        <v>11</v>
      </c>
      <c r="E11144" s="14" t="s">
        <v>1144</v>
      </c>
      <c r="F11144" s="69" t="s">
        <v>12</v>
      </c>
      <c r="G11144" s="3"/>
      <c r="H11144" s="3"/>
      <c r="I11144" s="10" t="str">
        <f t="shared" si="173"/>
        <v>09771</v>
      </c>
    </row>
    <row r="11145" spans="1:9">
      <c r="A11145" s="66"/>
      <c r="C11145" s="66">
        <v>9771</v>
      </c>
      <c r="D11145" s="2" t="s">
        <v>13</v>
      </c>
      <c r="E11145" s="14" t="s">
        <v>1144</v>
      </c>
      <c r="F11145" s="69" t="s">
        <v>14</v>
      </c>
      <c r="G11145" s="3"/>
      <c r="H11145" s="3"/>
      <c r="I11145" s="10" t="str">
        <f t="shared" ref="I11145:I11208" si="174">IF(A11145="",I11144,A11145)</f>
        <v>09771</v>
      </c>
    </row>
    <row r="11146" spans="1:9">
      <c r="A11146" s="66"/>
      <c r="C11146" s="66">
        <v>9771</v>
      </c>
      <c r="D11146" s="2" t="s">
        <v>15</v>
      </c>
      <c r="E11146" s="15" t="s">
        <v>1145</v>
      </c>
      <c r="F11146" s="69" t="s">
        <v>16</v>
      </c>
      <c r="G11146" s="3"/>
      <c r="H11146" s="3"/>
      <c r="I11146" s="10" t="str">
        <f t="shared" si="174"/>
        <v>09771</v>
      </c>
    </row>
    <row r="11147" spans="1:9">
      <c r="A11147" s="66"/>
      <c r="C11147" s="66">
        <v>9771</v>
      </c>
      <c r="D11147" s="2" t="s">
        <v>17</v>
      </c>
      <c r="E11147" s="14" t="s">
        <v>1144</v>
      </c>
      <c r="F11147" s="69" t="s">
        <v>18</v>
      </c>
      <c r="G11147" s="3"/>
      <c r="H11147" s="3"/>
      <c r="I11147" s="10" t="str">
        <f t="shared" si="174"/>
        <v>09771</v>
      </c>
    </row>
    <row r="11148" spans="1:9">
      <c r="A11148" s="66"/>
      <c r="C11148" s="66">
        <v>9771</v>
      </c>
      <c r="D11148" s="2" t="s">
        <v>19</v>
      </c>
      <c r="E11148" s="14" t="s">
        <v>1144</v>
      </c>
      <c r="F11148" s="69" t="s">
        <v>20</v>
      </c>
      <c r="G11148" s="3"/>
      <c r="H11148" s="3"/>
      <c r="I11148" s="10" t="str">
        <f t="shared" si="174"/>
        <v>09771</v>
      </c>
    </row>
    <row r="11149" spans="1:9">
      <c r="A11149" s="66"/>
      <c r="C11149" s="66">
        <v>9771</v>
      </c>
      <c r="D11149" s="2" t="s">
        <v>21</v>
      </c>
      <c r="E11149" s="4"/>
      <c r="F11149" s="69" t="s">
        <v>22</v>
      </c>
      <c r="G11149" s="3">
        <v>77</v>
      </c>
      <c r="H11149" s="3">
        <v>10262</v>
      </c>
      <c r="I11149" s="10" t="str">
        <f t="shared" si="174"/>
        <v>09771</v>
      </c>
    </row>
    <row r="11150" spans="1:9">
      <c r="A11150" s="66"/>
      <c r="C11150" s="66">
        <v>9771</v>
      </c>
      <c r="D11150" s="2" t="s">
        <v>23</v>
      </c>
      <c r="E11150" s="17" t="s">
        <v>1147</v>
      </c>
      <c r="F11150" s="69" t="s">
        <v>24</v>
      </c>
      <c r="G11150" s="3">
        <v>13</v>
      </c>
      <c r="H11150" s="3">
        <v>3318</v>
      </c>
      <c r="I11150" s="10" t="str">
        <f t="shared" si="174"/>
        <v>09771</v>
      </c>
    </row>
    <row r="11151" spans="1:9">
      <c r="A11151" s="66"/>
      <c r="C11151" s="66">
        <v>9771</v>
      </c>
      <c r="D11151" s="2" t="s">
        <v>25</v>
      </c>
      <c r="E11151" s="17" t="s">
        <v>1147</v>
      </c>
      <c r="F11151" s="69" t="s">
        <v>26</v>
      </c>
      <c r="G11151" s="3">
        <v>3</v>
      </c>
      <c r="H11151" s="3">
        <v>174</v>
      </c>
      <c r="I11151" s="10" t="str">
        <f t="shared" si="174"/>
        <v>09771</v>
      </c>
    </row>
    <row r="11152" spans="1:9">
      <c r="A11152" s="66"/>
      <c r="C11152" s="66">
        <v>9771</v>
      </c>
      <c r="D11152" s="2" t="s">
        <v>27</v>
      </c>
      <c r="E11152" s="17" t="s">
        <v>1147</v>
      </c>
      <c r="F11152" s="69" t="s">
        <v>28</v>
      </c>
      <c r="G11152" s="3"/>
      <c r="H11152" s="3"/>
      <c r="I11152" s="10" t="str">
        <f t="shared" si="174"/>
        <v>09771</v>
      </c>
    </row>
    <row r="11153" spans="1:9">
      <c r="A11153" s="66"/>
      <c r="C11153" s="66">
        <v>9771</v>
      </c>
      <c r="D11153" s="2" t="s">
        <v>29</v>
      </c>
      <c r="E11153" s="18" t="s">
        <v>1148</v>
      </c>
      <c r="F11153" s="69" t="s">
        <v>30</v>
      </c>
      <c r="G11153" s="3">
        <v>1</v>
      </c>
      <c r="H11153" s="3"/>
      <c r="I11153" s="10" t="str">
        <f t="shared" si="174"/>
        <v>09771</v>
      </c>
    </row>
    <row r="11154" spans="1:9">
      <c r="A11154" s="66"/>
      <c r="C11154" s="66">
        <v>9771</v>
      </c>
      <c r="D11154" s="2" t="s">
        <v>31</v>
      </c>
      <c r="E11154" s="18" t="s">
        <v>1148</v>
      </c>
      <c r="F11154" s="69" t="s">
        <v>32</v>
      </c>
      <c r="G11154" s="3">
        <v>1</v>
      </c>
      <c r="H11154" s="3"/>
      <c r="I11154" s="10" t="str">
        <f t="shared" si="174"/>
        <v>09771</v>
      </c>
    </row>
    <row r="11155" spans="1:9">
      <c r="A11155" s="66"/>
      <c r="C11155" s="66">
        <v>9771</v>
      </c>
      <c r="D11155" s="2" t="s">
        <v>33</v>
      </c>
      <c r="E11155" s="18" t="s">
        <v>1148</v>
      </c>
      <c r="F11155" s="69" t="s">
        <v>34</v>
      </c>
      <c r="G11155" s="3"/>
      <c r="H11155" s="3"/>
      <c r="I11155" s="10" t="str">
        <f t="shared" si="174"/>
        <v>09771</v>
      </c>
    </row>
    <row r="11156" spans="1:9">
      <c r="A11156" s="66"/>
      <c r="C11156" s="66">
        <v>9771</v>
      </c>
      <c r="D11156" s="2" t="s">
        <v>35</v>
      </c>
      <c r="E11156" s="19" t="s">
        <v>1150</v>
      </c>
      <c r="F11156" s="69" t="s">
        <v>36</v>
      </c>
      <c r="G11156" s="3">
        <v>4</v>
      </c>
      <c r="H11156" s="3">
        <v>600</v>
      </c>
      <c r="I11156" s="10" t="str">
        <f t="shared" si="174"/>
        <v>09771</v>
      </c>
    </row>
    <row r="11157" spans="1:9">
      <c r="A11157" s="66"/>
      <c r="C11157" s="66">
        <v>9771</v>
      </c>
      <c r="D11157" s="2" t="s">
        <v>37</v>
      </c>
      <c r="E11157" s="23" t="s">
        <v>1149</v>
      </c>
      <c r="F11157" s="69" t="s">
        <v>38</v>
      </c>
      <c r="G11157" s="3">
        <v>1</v>
      </c>
      <c r="H11157" s="3"/>
      <c r="I11157" s="10" t="str">
        <f t="shared" si="174"/>
        <v>09771</v>
      </c>
    </row>
    <row r="11158" spans="1:9">
      <c r="A11158" s="66"/>
      <c r="C11158" s="66">
        <v>9771</v>
      </c>
      <c r="D11158" s="2" t="s">
        <v>39</v>
      </c>
      <c r="E11158" s="23" t="s">
        <v>1149</v>
      </c>
      <c r="F11158" s="69" t="s">
        <v>40</v>
      </c>
      <c r="G11158" s="3">
        <v>1</v>
      </c>
      <c r="H11158" s="3"/>
      <c r="I11158" s="10" t="str">
        <f t="shared" si="174"/>
        <v>09771</v>
      </c>
    </row>
    <row r="11159" spans="1:9">
      <c r="A11159" s="66"/>
      <c r="C11159" s="66">
        <v>9771</v>
      </c>
      <c r="D11159" s="2" t="s">
        <v>41</v>
      </c>
      <c r="E11159" s="16" t="s">
        <v>1146</v>
      </c>
      <c r="F11159" s="69" t="s">
        <v>42</v>
      </c>
      <c r="G11159" s="3"/>
      <c r="H11159" s="3"/>
      <c r="I11159" s="10" t="str">
        <f t="shared" si="174"/>
        <v>09771</v>
      </c>
    </row>
    <row r="11160" spans="1:9">
      <c r="A11160" s="66"/>
      <c r="C11160" s="66">
        <v>9771</v>
      </c>
      <c r="D11160" s="2" t="s">
        <v>43</v>
      </c>
      <c r="E11160" s="16" t="s">
        <v>1146</v>
      </c>
      <c r="F11160" s="69" t="s">
        <v>44</v>
      </c>
      <c r="G11160" s="3"/>
      <c r="H11160" s="3"/>
      <c r="I11160" s="10" t="str">
        <f t="shared" si="174"/>
        <v>09771</v>
      </c>
    </row>
    <row r="11161" spans="1:9">
      <c r="A11161" s="66"/>
      <c r="C11161" s="66">
        <v>9771</v>
      </c>
      <c r="D11161" s="2" t="s">
        <v>45</v>
      </c>
      <c r="E11161" s="16" t="s">
        <v>1146</v>
      </c>
      <c r="F11161" s="69" t="s">
        <v>46</v>
      </c>
      <c r="G11161" s="3"/>
      <c r="H11161" s="3"/>
      <c r="I11161" s="10" t="str">
        <f t="shared" si="174"/>
        <v>09771</v>
      </c>
    </row>
    <row r="11162" spans="1:9">
      <c r="A11162" s="66"/>
      <c r="C11162" s="66">
        <v>9771</v>
      </c>
      <c r="D11162" s="2" t="s">
        <v>47</v>
      </c>
      <c r="E11162" s="16" t="s">
        <v>1146</v>
      </c>
      <c r="F11162" s="69" t="s">
        <v>48</v>
      </c>
      <c r="G11162" s="3">
        <v>5</v>
      </c>
      <c r="H11162" s="3">
        <v>364</v>
      </c>
      <c r="I11162" s="10" t="str">
        <f t="shared" si="174"/>
        <v>09771</v>
      </c>
    </row>
    <row r="11163" spans="1:9">
      <c r="A11163" s="66"/>
      <c r="C11163" s="66">
        <v>9771</v>
      </c>
      <c r="D11163" s="2" t="s">
        <v>49</v>
      </c>
      <c r="E11163" s="14" t="s">
        <v>1144</v>
      </c>
      <c r="F11163" s="69" t="s">
        <v>50</v>
      </c>
      <c r="G11163" s="3">
        <v>6</v>
      </c>
      <c r="H11163" s="3">
        <v>146</v>
      </c>
      <c r="I11163" s="10" t="str">
        <f t="shared" si="174"/>
        <v>09771</v>
      </c>
    </row>
    <row r="11164" spans="1:9">
      <c r="A11164" s="66"/>
      <c r="C11164" s="66">
        <v>9771</v>
      </c>
      <c r="D11164" s="2" t="s">
        <v>51</v>
      </c>
      <c r="E11164" s="15" t="s">
        <v>1145</v>
      </c>
      <c r="F11164" s="69" t="s">
        <v>52</v>
      </c>
      <c r="G11164" s="3">
        <v>2</v>
      </c>
      <c r="H11164" s="3"/>
      <c r="I11164" s="10" t="str">
        <f t="shared" si="174"/>
        <v>09771</v>
      </c>
    </row>
    <row r="11165" spans="1:9">
      <c r="A11165" s="66"/>
      <c r="C11165" s="66">
        <v>9771</v>
      </c>
      <c r="D11165" s="2" t="s">
        <v>53</v>
      </c>
      <c r="E11165" s="15" t="s">
        <v>1145</v>
      </c>
      <c r="F11165" s="69" t="s">
        <v>54</v>
      </c>
      <c r="G11165" s="3">
        <v>14</v>
      </c>
      <c r="H11165" s="3">
        <v>1610</v>
      </c>
      <c r="I11165" s="10" t="str">
        <f t="shared" si="174"/>
        <v>09771</v>
      </c>
    </row>
    <row r="11166" spans="1:9">
      <c r="A11166" s="66"/>
      <c r="C11166" s="66">
        <v>9771</v>
      </c>
      <c r="D11166" s="2" t="s">
        <v>55</v>
      </c>
      <c r="E11166" s="21" t="s">
        <v>1152</v>
      </c>
      <c r="F11166" s="69" t="s">
        <v>56</v>
      </c>
      <c r="G11166" s="3">
        <v>2</v>
      </c>
      <c r="H11166" s="3"/>
      <c r="I11166" s="10" t="str">
        <f t="shared" si="174"/>
        <v>09771</v>
      </c>
    </row>
    <row r="11167" spans="1:9">
      <c r="A11167" s="66"/>
      <c r="C11167" s="66">
        <v>9771</v>
      </c>
      <c r="D11167" s="2" t="s">
        <v>57</v>
      </c>
      <c r="E11167" s="21" t="s">
        <v>1152</v>
      </c>
      <c r="F11167" s="69" t="s">
        <v>58</v>
      </c>
      <c r="G11167" s="3">
        <v>2</v>
      </c>
      <c r="H11167" s="3"/>
      <c r="I11167" s="10" t="str">
        <f t="shared" si="174"/>
        <v>09771</v>
      </c>
    </row>
    <row r="11168" spans="1:9">
      <c r="A11168" s="66"/>
      <c r="C11168" s="66">
        <v>9771</v>
      </c>
      <c r="D11168" s="2" t="s">
        <v>59</v>
      </c>
      <c r="E11168" s="21" t="s">
        <v>1152</v>
      </c>
      <c r="F11168" s="69" t="s">
        <v>60</v>
      </c>
      <c r="G11168" s="3">
        <v>15</v>
      </c>
      <c r="H11168" s="3">
        <v>2186</v>
      </c>
      <c r="I11168" s="10" t="str">
        <f t="shared" si="174"/>
        <v>09771</v>
      </c>
    </row>
    <row r="11169" spans="1:9">
      <c r="A11169" s="66"/>
      <c r="C11169" s="66">
        <v>9771</v>
      </c>
      <c r="D11169" s="2" t="s">
        <v>61</v>
      </c>
      <c r="E11169" s="20" t="s">
        <v>1151</v>
      </c>
      <c r="F11169" s="69" t="s">
        <v>62</v>
      </c>
      <c r="G11169" s="3">
        <v>1</v>
      </c>
      <c r="H11169" s="3"/>
      <c r="I11169" s="10" t="str">
        <f t="shared" si="174"/>
        <v>09771</v>
      </c>
    </row>
    <row r="11170" spans="1:9">
      <c r="A11170" s="66"/>
      <c r="C11170" s="66">
        <v>9771</v>
      </c>
      <c r="D11170" s="2" t="s">
        <v>63</v>
      </c>
      <c r="E11170" s="20" t="s">
        <v>1151</v>
      </c>
      <c r="F11170" s="69" t="s">
        <v>64</v>
      </c>
      <c r="G11170" s="3"/>
      <c r="H11170" s="3"/>
      <c r="I11170" s="10" t="str">
        <f t="shared" si="174"/>
        <v>09771</v>
      </c>
    </row>
    <row r="11171" spans="1:9">
      <c r="A11171" s="66"/>
      <c r="C11171" s="66">
        <v>9771</v>
      </c>
      <c r="D11171" s="2" t="s">
        <v>65</v>
      </c>
      <c r="E11171" s="19" t="s">
        <v>1150</v>
      </c>
      <c r="F11171" s="69" t="s">
        <v>66</v>
      </c>
      <c r="G11171" s="3">
        <v>3</v>
      </c>
      <c r="H11171" s="3">
        <v>252</v>
      </c>
      <c r="I11171" s="10" t="str">
        <f t="shared" si="174"/>
        <v>09771</v>
      </c>
    </row>
    <row r="11172" spans="1:9">
      <c r="A11172" s="66"/>
      <c r="C11172" s="66">
        <v>9771</v>
      </c>
      <c r="D11172" s="2" t="s">
        <v>67</v>
      </c>
      <c r="E11172" s="22" t="s">
        <v>1153</v>
      </c>
      <c r="F11172" s="69" t="s">
        <v>68</v>
      </c>
      <c r="G11172" s="3">
        <v>3</v>
      </c>
      <c r="H11172" s="3">
        <v>120</v>
      </c>
      <c r="I11172" s="10" t="str">
        <f t="shared" si="174"/>
        <v>09771</v>
      </c>
    </row>
    <row r="11173" spans="1:9">
      <c r="A11173" s="66"/>
      <c r="C11173" s="66">
        <v>9771</v>
      </c>
      <c r="D11173" s="2" t="s">
        <v>69</v>
      </c>
      <c r="E11173" s="21" t="s">
        <v>1152</v>
      </c>
      <c r="F11173" s="69" t="s">
        <v>70</v>
      </c>
      <c r="G11173" s="3"/>
      <c r="H11173" s="3"/>
      <c r="I11173" s="10" t="str">
        <f t="shared" si="174"/>
        <v>09771</v>
      </c>
    </row>
    <row r="11174" spans="1:9">
      <c r="A11174" s="66"/>
      <c r="C11174" s="66">
        <v>9771</v>
      </c>
      <c r="E11174" s="71"/>
      <c r="F11174" s="69" t="s">
        <v>71</v>
      </c>
      <c r="G11174" s="3">
        <v>77</v>
      </c>
      <c r="H11174" s="3">
        <v>10262</v>
      </c>
      <c r="I11174" s="10" t="str">
        <f t="shared" si="174"/>
        <v>09771</v>
      </c>
    </row>
    <row r="11175" spans="1:9">
      <c r="A11175" s="65" t="s">
        <v>767</v>
      </c>
      <c r="B11175" s="2" t="s">
        <v>768</v>
      </c>
      <c r="C11175" s="65">
        <v>9772</v>
      </c>
      <c r="D11175" s="2" t="s">
        <v>9</v>
      </c>
      <c r="E11175" s="14" t="s">
        <v>1144</v>
      </c>
      <c r="F11175" s="69" t="s">
        <v>10</v>
      </c>
      <c r="G11175" s="3">
        <v>2</v>
      </c>
      <c r="H11175" s="3"/>
      <c r="I11175" s="10" t="str">
        <f t="shared" si="174"/>
        <v>09772</v>
      </c>
    </row>
    <row r="11176" spans="1:9">
      <c r="A11176" s="66"/>
      <c r="C11176" s="66">
        <v>9772</v>
      </c>
      <c r="D11176" s="2" t="s">
        <v>11</v>
      </c>
      <c r="E11176" s="14" t="s">
        <v>1144</v>
      </c>
      <c r="F11176" s="69" t="s">
        <v>12</v>
      </c>
      <c r="G11176" s="3"/>
      <c r="H11176" s="3"/>
      <c r="I11176" s="10" t="str">
        <f t="shared" si="174"/>
        <v>09772</v>
      </c>
    </row>
    <row r="11177" spans="1:9">
      <c r="A11177" s="66"/>
      <c r="C11177" s="66">
        <v>9772</v>
      </c>
      <c r="D11177" s="2" t="s">
        <v>13</v>
      </c>
      <c r="E11177" s="14" t="s">
        <v>1144</v>
      </c>
      <c r="F11177" s="69" t="s">
        <v>14</v>
      </c>
      <c r="G11177" s="3">
        <v>1</v>
      </c>
      <c r="H11177" s="3"/>
      <c r="I11177" s="10" t="str">
        <f t="shared" si="174"/>
        <v>09772</v>
      </c>
    </row>
    <row r="11178" spans="1:9">
      <c r="A11178" s="66"/>
      <c r="C11178" s="66">
        <v>9772</v>
      </c>
      <c r="D11178" s="2" t="s">
        <v>15</v>
      </c>
      <c r="E11178" s="15" t="s">
        <v>1145</v>
      </c>
      <c r="F11178" s="69" t="s">
        <v>16</v>
      </c>
      <c r="G11178" s="3"/>
      <c r="H11178" s="3"/>
      <c r="I11178" s="10" t="str">
        <f t="shared" si="174"/>
        <v>09772</v>
      </c>
    </row>
    <row r="11179" spans="1:9">
      <c r="A11179" s="66"/>
      <c r="C11179" s="66">
        <v>9772</v>
      </c>
      <c r="D11179" s="2" t="s">
        <v>17</v>
      </c>
      <c r="E11179" s="14" t="s">
        <v>1144</v>
      </c>
      <c r="F11179" s="69" t="s">
        <v>18</v>
      </c>
      <c r="G11179" s="3">
        <v>1</v>
      </c>
      <c r="H11179" s="3"/>
      <c r="I11179" s="10" t="str">
        <f t="shared" si="174"/>
        <v>09772</v>
      </c>
    </row>
    <row r="11180" spans="1:9">
      <c r="A11180" s="66"/>
      <c r="C11180" s="66">
        <v>9772</v>
      </c>
      <c r="D11180" s="2" t="s">
        <v>19</v>
      </c>
      <c r="E11180" s="14" t="s">
        <v>1144</v>
      </c>
      <c r="F11180" s="69" t="s">
        <v>20</v>
      </c>
      <c r="G11180" s="3"/>
      <c r="H11180" s="3"/>
      <c r="I11180" s="10" t="str">
        <f t="shared" si="174"/>
        <v>09772</v>
      </c>
    </row>
    <row r="11181" spans="1:9">
      <c r="A11181" s="66"/>
      <c r="C11181" s="66">
        <v>9772</v>
      </c>
      <c r="D11181" s="2" t="s">
        <v>21</v>
      </c>
      <c r="E11181" s="4"/>
      <c r="F11181" s="69" t="s">
        <v>22</v>
      </c>
      <c r="G11181" s="3">
        <v>176</v>
      </c>
      <c r="H11181" s="3"/>
      <c r="I11181" s="10" t="str">
        <f t="shared" si="174"/>
        <v>09772</v>
      </c>
    </row>
    <row r="11182" spans="1:9">
      <c r="A11182" s="66"/>
      <c r="C11182" s="66">
        <v>9772</v>
      </c>
      <c r="D11182" s="2" t="s">
        <v>23</v>
      </c>
      <c r="E11182" s="17" t="s">
        <v>1147</v>
      </c>
      <c r="F11182" s="69" t="s">
        <v>24</v>
      </c>
      <c r="G11182" s="3">
        <v>21</v>
      </c>
      <c r="H11182" s="3">
        <v>1887</v>
      </c>
      <c r="I11182" s="10" t="str">
        <f t="shared" si="174"/>
        <v>09772</v>
      </c>
    </row>
    <row r="11183" spans="1:9">
      <c r="A11183" s="66"/>
      <c r="C11183" s="66">
        <v>9772</v>
      </c>
      <c r="D11183" s="2" t="s">
        <v>25</v>
      </c>
      <c r="E11183" s="17" t="s">
        <v>1147</v>
      </c>
      <c r="F11183" s="69" t="s">
        <v>26</v>
      </c>
      <c r="G11183" s="3">
        <v>7</v>
      </c>
      <c r="H11183" s="3">
        <v>970</v>
      </c>
      <c r="I11183" s="10" t="str">
        <f t="shared" si="174"/>
        <v>09772</v>
      </c>
    </row>
    <row r="11184" spans="1:9">
      <c r="A11184" s="66"/>
      <c r="C11184" s="66">
        <v>9772</v>
      </c>
      <c r="D11184" s="2" t="s">
        <v>27</v>
      </c>
      <c r="E11184" s="17" t="s">
        <v>1147</v>
      </c>
      <c r="F11184" s="69" t="s">
        <v>28</v>
      </c>
      <c r="G11184" s="3"/>
      <c r="H11184" s="3"/>
      <c r="I11184" s="10" t="str">
        <f t="shared" si="174"/>
        <v>09772</v>
      </c>
    </row>
    <row r="11185" spans="1:9">
      <c r="A11185" s="66"/>
      <c r="C11185" s="66">
        <v>9772</v>
      </c>
      <c r="D11185" s="2" t="s">
        <v>29</v>
      </c>
      <c r="E11185" s="18" t="s">
        <v>1148</v>
      </c>
      <c r="F11185" s="69" t="s">
        <v>30</v>
      </c>
      <c r="G11185" s="3">
        <v>2</v>
      </c>
      <c r="H11185" s="3"/>
      <c r="I11185" s="10" t="str">
        <f t="shared" si="174"/>
        <v>09772</v>
      </c>
    </row>
    <row r="11186" spans="1:9">
      <c r="A11186" s="66"/>
      <c r="C11186" s="66">
        <v>9772</v>
      </c>
      <c r="D11186" s="2" t="s">
        <v>31</v>
      </c>
      <c r="E11186" s="18" t="s">
        <v>1148</v>
      </c>
      <c r="F11186" s="69" t="s">
        <v>32</v>
      </c>
      <c r="G11186" s="3">
        <v>2</v>
      </c>
      <c r="H11186" s="3"/>
      <c r="I11186" s="10" t="str">
        <f t="shared" si="174"/>
        <v>09772</v>
      </c>
    </row>
    <row r="11187" spans="1:9">
      <c r="A11187" s="66"/>
      <c r="C11187" s="66">
        <v>9772</v>
      </c>
      <c r="D11187" s="2" t="s">
        <v>33</v>
      </c>
      <c r="E11187" s="18" t="s">
        <v>1148</v>
      </c>
      <c r="F11187" s="69" t="s">
        <v>34</v>
      </c>
      <c r="G11187" s="3"/>
      <c r="H11187" s="3"/>
      <c r="I11187" s="10" t="str">
        <f t="shared" si="174"/>
        <v>09772</v>
      </c>
    </row>
    <row r="11188" spans="1:9">
      <c r="A11188" s="66"/>
      <c r="C11188" s="66">
        <v>9772</v>
      </c>
      <c r="D11188" s="2" t="s">
        <v>35</v>
      </c>
      <c r="E11188" s="19" t="s">
        <v>1150</v>
      </c>
      <c r="F11188" s="69" t="s">
        <v>36</v>
      </c>
      <c r="G11188" s="3">
        <v>5</v>
      </c>
      <c r="H11188" s="3">
        <v>247</v>
      </c>
      <c r="I11188" s="10" t="str">
        <f t="shared" si="174"/>
        <v>09772</v>
      </c>
    </row>
    <row r="11189" spans="1:9">
      <c r="A11189" s="66"/>
      <c r="C11189" s="66">
        <v>9772</v>
      </c>
      <c r="D11189" s="2" t="s">
        <v>37</v>
      </c>
      <c r="E11189" s="23" t="s">
        <v>1149</v>
      </c>
      <c r="F11189" s="69" t="s">
        <v>38</v>
      </c>
      <c r="G11189" s="3">
        <v>2</v>
      </c>
      <c r="H11189" s="3"/>
      <c r="I11189" s="10" t="str">
        <f t="shared" si="174"/>
        <v>09772</v>
      </c>
    </row>
    <row r="11190" spans="1:9">
      <c r="A11190" s="66"/>
      <c r="C11190" s="66">
        <v>9772</v>
      </c>
      <c r="D11190" s="2" t="s">
        <v>39</v>
      </c>
      <c r="E11190" s="23" t="s">
        <v>1149</v>
      </c>
      <c r="F11190" s="69" t="s">
        <v>40</v>
      </c>
      <c r="G11190" s="3">
        <v>6</v>
      </c>
      <c r="H11190" s="3">
        <v>364</v>
      </c>
      <c r="I11190" s="10" t="str">
        <f t="shared" si="174"/>
        <v>09772</v>
      </c>
    </row>
    <row r="11191" spans="1:9">
      <c r="A11191" s="66"/>
      <c r="C11191" s="66">
        <v>9772</v>
      </c>
      <c r="D11191" s="2" t="s">
        <v>41</v>
      </c>
      <c r="E11191" s="16" t="s">
        <v>1146</v>
      </c>
      <c r="F11191" s="69" t="s">
        <v>42</v>
      </c>
      <c r="G11191" s="3"/>
      <c r="H11191" s="3"/>
      <c r="I11191" s="10" t="str">
        <f t="shared" si="174"/>
        <v>09772</v>
      </c>
    </row>
    <row r="11192" spans="1:9">
      <c r="A11192" s="66"/>
      <c r="C11192" s="66">
        <v>9772</v>
      </c>
      <c r="D11192" s="2" t="s">
        <v>43</v>
      </c>
      <c r="E11192" s="16" t="s">
        <v>1146</v>
      </c>
      <c r="F11192" s="69" t="s">
        <v>44</v>
      </c>
      <c r="G11192" s="3">
        <v>17</v>
      </c>
      <c r="H11192" s="3">
        <v>2724</v>
      </c>
      <c r="I11192" s="10" t="str">
        <f t="shared" si="174"/>
        <v>09772</v>
      </c>
    </row>
    <row r="11193" spans="1:9">
      <c r="A11193" s="66"/>
      <c r="C11193" s="66">
        <v>9772</v>
      </c>
      <c r="D11193" s="2" t="s">
        <v>45</v>
      </c>
      <c r="E11193" s="16" t="s">
        <v>1146</v>
      </c>
      <c r="F11193" s="69" t="s">
        <v>46</v>
      </c>
      <c r="G11193" s="3">
        <v>1</v>
      </c>
      <c r="H11193" s="3"/>
      <c r="I11193" s="10" t="str">
        <f t="shared" si="174"/>
        <v>09772</v>
      </c>
    </row>
    <row r="11194" spans="1:9">
      <c r="A11194" s="66"/>
      <c r="C11194" s="66">
        <v>9772</v>
      </c>
      <c r="D11194" s="2" t="s">
        <v>47</v>
      </c>
      <c r="E11194" s="16" t="s">
        <v>1146</v>
      </c>
      <c r="F11194" s="69" t="s">
        <v>48</v>
      </c>
      <c r="G11194" s="3">
        <v>20</v>
      </c>
      <c r="H11194" s="3">
        <v>1807</v>
      </c>
      <c r="I11194" s="10" t="str">
        <f t="shared" si="174"/>
        <v>09772</v>
      </c>
    </row>
    <row r="11195" spans="1:9">
      <c r="A11195" s="66"/>
      <c r="C11195" s="66">
        <v>9772</v>
      </c>
      <c r="D11195" s="2" t="s">
        <v>49</v>
      </c>
      <c r="E11195" s="14" t="s">
        <v>1144</v>
      </c>
      <c r="F11195" s="69" t="s">
        <v>50</v>
      </c>
      <c r="G11195" s="3">
        <v>14</v>
      </c>
      <c r="H11195" s="3">
        <v>1766</v>
      </c>
      <c r="I11195" s="10" t="str">
        <f t="shared" si="174"/>
        <v>09772</v>
      </c>
    </row>
    <row r="11196" spans="1:9">
      <c r="A11196" s="66"/>
      <c r="C11196" s="66">
        <v>9772</v>
      </c>
      <c r="D11196" s="2" t="s">
        <v>51</v>
      </c>
      <c r="E11196" s="15" t="s">
        <v>1145</v>
      </c>
      <c r="F11196" s="69" t="s">
        <v>52</v>
      </c>
      <c r="G11196" s="3">
        <v>3</v>
      </c>
      <c r="H11196" s="3"/>
      <c r="I11196" s="10" t="str">
        <f t="shared" si="174"/>
        <v>09772</v>
      </c>
    </row>
    <row r="11197" spans="1:9">
      <c r="A11197" s="66"/>
      <c r="C11197" s="66">
        <v>9772</v>
      </c>
      <c r="D11197" s="2" t="s">
        <v>53</v>
      </c>
      <c r="E11197" s="15" t="s">
        <v>1145</v>
      </c>
      <c r="F11197" s="69" t="s">
        <v>54</v>
      </c>
      <c r="G11197" s="3">
        <v>32</v>
      </c>
      <c r="H11197" s="3">
        <v>3302</v>
      </c>
      <c r="I11197" s="10" t="str">
        <f t="shared" si="174"/>
        <v>09772</v>
      </c>
    </row>
    <row r="11198" spans="1:9">
      <c r="A11198" s="66"/>
      <c r="C11198" s="66">
        <v>9772</v>
      </c>
      <c r="D11198" s="2" t="s">
        <v>55</v>
      </c>
      <c r="E11198" s="21" t="s">
        <v>1152</v>
      </c>
      <c r="F11198" s="69" t="s">
        <v>56</v>
      </c>
      <c r="G11198" s="3">
        <v>2</v>
      </c>
      <c r="H11198" s="3"/>
      <c r="I11198" s="10" t="str">
        <f t="shared" si="174"/>
        <v>09772</v>
      </c>
    </row>
    <row r="11199" spans="1:9">
      <c r="A11199" s="66"/>
      <c r="C11199" s="66">
        <v>9772</v>
      </c>
      <c r="D11199" s="2" t="s">
        <v>57</v>
      </c>
      <c r="E11199" s="21" t="s">
        <v>1152</v>
      </c>
      <c r="F11199" s="69" t="s">
        <v>58</v>
      </c>
      <c r="G11199" s="3">
        <v>5</v>
      </c>
      <c r="H11199" s="3">
        <v>212</v>
      </c>
      <c r="I11199" s="10" t="str">
        <f t="shared" si="174"/>
        <v>09772</v>
      </c>
    </row>
    <row r="11200" spans="1:9">
      <c r="A11200" s="66"/>
      <c r="C11200" s="66">
        <v>9772</v>
      </c>
      <c r="D11200" s="2" t="s">
        <v>59</v>
      </c>
      <c r="E11200" s="21" t="s">
        <v>1152</v>
      </c>
      <c r="F11200" s="69" t="s">
        <v>60</v>
      </c>
      <c r="G11200" s="3">
        <v>16</v>
      </c>
      <c r="H11200" s="3">
        <v>1855</v>
      </c>
      <c r="I11200" s="10" t="str">
        <f t="shared" si="174"/>
        <v>09772</v>
      </c>
    </row>
    <row r="11201" spans="1:9">
      <c r="A11201" s="66"/>
      <c r="C11201" s="66">
        <v>9772</v>
      </c>
      <c r="D11201" s="2" t="s">
        <v>61</v>
      </c>
      <c r="E11201" s="20" t="s">
        <v>1151</v>
      </c>
      <c r="F11201" s="69" t="s">
        <v>62</v>
      </c>
      <c r="G11201" s="3">
        <v>5</v>
      </c>
      <c r="H11201" s="3">
        <v>1154</v>
      </c>
      <c r="I11201" s="10" t="str">
        <f t="shared" si="174"/>
        <v>09772</v>
      </c>
    </row>
    <row r="11202" spans="1:9">
      <c r="A11202" s="66"/>
      <c r="C11202" s="66">
        <v>9772</v>
      </c>
      <c r="D11202" s="2" t="s">
        <v>63</v>
      </c>
      <c r="E11202" s="20" t="s">
        <v>1151</v>
      </c>
      <c r="F11202" s="69" t="s">
        <v>64</v>
      </c>
      <c r="G11202" s="3"/>
      <c r="H11202" s="3"/>
      <c r="I11202" s="10" t="str">
        <f t="shared" si="174"/>
        <v>09772</v>
      </c>
    </row>
    <row r="11203" spans="1:9">
      <c r="A11203" s="66"/>
      <c r="C11203" s="66">
        <v>9772</v>
      </c>
      <c r="D11203" s="2" t="s">
        <v>65</v>
      </c>
      <c r="E11203" s="19" t="s">
        <v>1150</v>
      </c>
      <c r="F11203" s="69" t="s">
        <v>66</v>
      </c>
      <c r="G11203" s="3">
        <v>4</v>
      </c>
      <c r="H11203" s="3">
        <v>518</v>
      </c>
      <c r="I11203" s="10" t="str">
        <f t="shared" si="174"/>
        <v>09772</v>
      </c>
    </row>
    <row r="11204" spans="1:9">
      <c r="A11204" s="66"/>
      <c r="C11204" s="66">
        <v>9772</v>
      </c>
      <c r="D11204" s="2" t="s">
        <v>67</v>
      </c>
      <c r="E11204" s="22" t="s">
        <v>1153</v>
      </c>
      <c r="F11204" s="69" t="s">
        <v>68</v>
      </c>
      <c r="G11204" s="3">
        <v>4</v>
      </c>
      <c r="H11204" s="3">
        <v>346</v>
      </c>
      <c r="I11204" s="10" t="str">
        <f t="shared" si="174"/>
        <v>09772</v>
      </c>
    </row>
    <row r="11205" spans="1:9">
      <c r="A11205" s="66"/>
      <c r="C11205" s="66">
        <v>9772</v>
      </c>
      <c r="D11205" s="2" t="s">
        <v>69</v>
      </c>
      <c r="E11205" s="21" t="s">
        <v>1152</v>
      </c>
      <c r="F11205" s="69" t="s">
        <v>70</v>
      </c>
      <c r="G11205" s="3">
        <v>8</v>
      </c>
      <c r="H11205" s="3">
        <v>265</v>
      </c>
      <c r="I11205" s="10" t="str">
        <f t="shared" si="174"/>
        <v>09772</v>
      </c>
    </row>
    <row r="11206" spans="1:9">
      <c r="A11206" s="66"/>
      <c r="C11206" s="66">
        <v>9772</v>
      </c>
      <c r="E11206" s="71"/>
      <c r="F11206" s="69" t="s">
        <v>71</v>
      </c>
      <c r="G11206" s="3">
        <v>178</v>
      </c>
      <c r="H11206" s="3">
        <v>19733</v>
      </c>
      <c r="I11206" s="10" t="str">
        <f t="shared" si="174"/>
        <v>09772</v>
      </c>
    </row>
    <row r="11207" spans="1:9">
      <c r="A11207" s="65" t="s">
        <v>769</v>
      </c>
      <c r="B11207" s="2" t="s">
        <v>770</v>
      </c>
      <c r="C11207" s="65">
        <v>9773</v>
      </c>
      <c r="D11207" s="2" t="s">
        <v>9</v>
      </c>
      <c r="E11207" s="14" t="s">
        <v>1144</v>
      </c>
      <c r="F11207" s="69" t="s">
        <v>10</v>
      </c>
      <c r="G11207" s="3">
        <v>7</v>
      </c>
      <c r="H11207" s="3">
        <v>169</v>
      </c>
      <c r="I11207" s="10" t="str">
        <f t="shared" si="174"/>
        <v>09773</v>
      </c>
    </row>
    <row r="11208" spans="1:9">
      <c r="A11208" s="66"/>
      <c r="C11208" s="66">
        <v>9773</v>
      </c>
      <c r="D11208" s="2" t="s">
        <v>11</v>
      </c>
      <c r="E11208" s="14" t="s">
        <v>1144</v>
      </c>
      <c r="F11208" s="69" t="s">
        <v>12</v>
      </c>
      <c r="G11208" s="3"/>
      <c r="H11208" s="3"/>
      <c r="I11208" s="10" t="str">
        <f t="shared" si="174"/>
        <v>09773</v>
      </c>
    </row>
    <row r="11209" spans="1:9">
      <c r="A11209" s="66"/>
      <c r="C11209" s="66">
        <v>9773</v>
      </c>
      <c r="D11209" s="2" t="s">
        <v>13</v>
      </c>
      <c r="E11209" s="14" t="s">
        <v>1144</v>
      </c>
      <c r="F11209" s="69" t="s">
        <v>14</v>
      </c>
      <c r="G11209" s="3"/>
      <c r="H11209" s="3"/>
      <c r="I11209" s="10" t="str">
        <f t="shared" ref="I11209:I11272" si="175">IF(A11209="",I11208,A11209)</f>
        <v>09773</v>
      </c>
    </row>
    <row r="11210" spans="1:9">
      <c r="A11210" s="66"/>
      <c r="C11210" s="66">
        <v>9773</v>
      </c>
      <c r="D11210" s="2" t="s">
        <v>15</v>
      </c>
      <c r="E11210" s="15" t="s">
        <v>1145</v>
      </c>
      <c r="F11210" s="69" t="s">
        <v>16</v>
      </c>
      <c r="G11210" s="3"/>
      <c r="H11210" s="3"/>
      <c r="I11210" s="10" t="str">
        <f t="shared" si="175"/>
        <v>09773</v>
      </c>
    </row>
    <row r="11211" spans="1:9">
      <c r="A11211" s="66"/>
      <c r="C11211" s="66">
        <v>9773</v>
      </c>
      <c r="D11211" s="2" t="s">
        <v>17</v>
      </c>
      <c r="E11211" s="14" t="s">
        <v>1144</v>
      </c>
      <c r="F11211" s="69" t="s">
        <v>18</v>
      </c>
      <c r="G11211" s="3">
        <v>7</v>
      </c>
      <c r="H11211" s="3">
        <v>169</v>
      </c>
      <c r="I11211" s="10" t="str">
        <f t="shared" si="175"/>
        <v>09773</v>
      </c>
    </row>
    <row r="11212" spans="1:9">
      <c r="A11212" s="66"/>
      <c r="C11212" s="66">
        <v>9773</v>
      </c>
      <c r="D11212" s="2" t="s">
        <v>19</v>
      </c>
      <c r="E11212" s="14" t="s">
        <v>1144</v>
      </c>
      <c r="F11212" s="69" t="s">
        <v>20</v>
      </c>
      <c r="G11212" s="3"/>
      <c r="H11212" s="3"/>
      <c r="I11212" s="10" t="str">
        <f t="shared" si="175"/>
        <v>09773</v>
      </c>
    </row>
    <row r="11213" spans="1:9">
      <c r="A11213" s="66"/>
      <c r="C11213" s="66">
        <v>9773</v>
      </c>
      <c r="D11213" s="2" t="s">
        <v>21</v>
      </c>
      <c r="E11213" s="4"/>
      <c r="F11213" s="69" t="s">
        <v>22</v>
      </c>
      <c r="G11213" s="3">
        <v>82</v>
      </c>
      <c r="H11213" s="3">
        <v>12028</v>
      </c>
      <c r="I11213" s="10" t="str">
        <f t="shared" si="175"/>
        <v>09773</v>
      </c>
    </row>
    <row r="11214" spans="1:9">
      <c r="A11214" s="66"/>
      <c r="C11214" s="66">
        <v>9773</v>
      </c>
      <c r="D11214" s="2" t="s">
        <v>23</v>
      </c>
      <c r="E11214" s="17" t="s">
        <v>1147</v>
      </c>
      <c r="F11214" s="69" t="s">
        <v>24</v>
      </c>
      <c r="G11214" s="3">
        <v>14</v>
      </c>
      <c r="H11214" s="3">
        <v>1488</v>
      </c>
      <c r="I11214" s="10" t="str">
        <f t="shared" si="175"/>
        <v>09773</v>
      </c>
    </row>
    <row r="11215" spans="1:9">
      <c r="A11215" s="66"/>
      <c r="C11215" s="66">
        <v>9773</v>
      </c>
      <c r="D11215" s="2" t="s">
        <v>25</v>
      </c>
      <c r="E11215" s="17" t="s">
        <v>1147</v>
      </c>
      <c r="F11215" s="69" t="s">
        <v>26</v>
      </c>
      <c r="G11215" s="3">
        <v>2</v>
      </c>
      <c r="H11215" s="3"/>
      <c r="I11215" s="10" t="str">
        <f t="shared" si="175"/>
        <v>09773</v>
      </c>
    </row>
    <row r="11216" spans="1:9">
      <c r="A11216" s="66"/>
      <c r="C11216" s="66">
        <v>9773</v>
      </c>
      <c r="D11216" s="2" t="s">
        <v>27</v>
      </c>
      <c r="E11216" s="17" t="s">
        <v>1147</v>
      </c>
      <c r="F11216" s="69" t="s">
        <v>28</v>
      </c>
      <c r="G11216" s="3"/>
      <c r="H11216" s="3"/>
      <c r="I11216" s="10" t="str">
        <f t="shared" si="175"/>
        <v>09773</v>
      </c>
    </row>
    <row r="11217" spans="1:9">
      <c r="A11217" s="66"/>
      <c r="C11217" s="66">
        <v>9773</v>
      </c>
      <c r="D11217" s="2" t="s">
        <v>29</v>
      </c>
      <c r="E11217" s="18" t="s">
        <v>1148</v>
      </c>
      <c r="F11217" s="69" t="s">
        <v>30</v>
      </c>
      <c r="G11217" s="3">
        <v>1</v>
      </c>
      <c r="H11217" s="3"/>
      <c r="I11217" s="10" t="str">
        <f t="shared" si="175"/>
        <v>09773</v>
      </c>
    </row>
    <row r="11218" spans="1:9">
      <c r="A11218" s="66"/>
      <c r="C11218" s="66">
        <v>9773</v>
      </c>
      <c r="D11218" s="2" t="s">
        <v>31</v>
      </c>
      <c r="E11218" s="18" t="s">
        <v>1148</v>
      </c>
      <c r="F11218" s="69" t="s">
        <v>32</v>
      </c>
      <c r="G11218" s="3"/>
      <c r="H11218" s="3"/>
      <c r="I11218" s="10" t="str">
        <f t="shared" si="175"/>
        <v>09773</v>
      </c>
    </row>
    <row r="11219" spans="1:9">
      <c r="A11219" s="66"/>
      <c r="C11219" s="66">
        <v>9773</v>
      </c>
      <c r="D11219" s="2" t="s">
        <v>33</v>
      </c>
      <c r="E11219" s="18" t="s">
        <v>1148</v>
      </c>
      <c r="F11219" s="69" t="s">
        <v>34</v>
      </c>
      <c r="G11219" s="3">
        <v>1</v>
      </c>
      <c r="H11219" s="3"/>
      <c r="I11219" s="10" t="str">
        <f t="shared" si="175"/>
        <v>09773</v>
      </c>
    </row>
    <row r="11220" spans="1:9">
      <c r="A11220" s="66"/>
      <c r="C11220" s="66">
        <v>9773</v>
      </c>
      <c r="D11220" s="2" t="s">
        <v>35</v>
      </c>
      <c r="E11220" s="19" t="s">
        <v>1150</v>
      </c>
      <c r="F11220" s="69" t="s">
        <v>36</v>
      </c>
      <c r="G11220" s="3">
        <v>2</v>
      </c>
      <c r="H11220" s="3"/>
      <c r="I11220" s="10" t="str">
        <f t="shared" si="175"/>
        <v>09773</v>
      </c>
    </row>
    <row r="11221" spans="1:9">
      <c r="A11221" s="66"/>
      <c r="C11221" s="66">
        <v>9773</v>
      </c>
      <c r="D11221" s="2" t="s">
        <v>37</v>
      </c>
      <c r="E11221" s="23" t="s">
        <v>1149</v>
      </c>
      <c r="F11221" s="69" t="s">
        <v>38</v>
      </c>
      <c r="G11221" s="3">
        <v>2</v>
      </c>
      <c r="H11221" s="3"/>
      <c r="I11221" s="10" t="str">
        <f t="shared" si="175"/>
        <v>09773</v>
      </c>
    </row>
    <row r="11222" spans="1:9">
      <c r="A11222" s="66"/>
      <c r="C11222" s="66">
        <v>9773</v>
      </c>
      <c r="D11222" s="2" t="s">
        <v>39</v>
      </c>
      <c r="E11222" s="23" t="s">
        <v>1149</v>
      </c>
      <c r="F11222" s="69" t="s">
        <v>40</v>
      </c>
      <c r="G11222" s="3"/>
      <c r="H11222" s="3"/>
      <c r="I11222" s="10" t="str">
        <f t="shared" si="175"/>
        <v>09773</v>
      </c>
    </row>
    <row r="11223" spans="1:9">
      <c r="A11223" s="66"/>
      <c r="C11223" s="66">
        <v>9773</v>
      </c>
      <c r="D11223" s="2" t="s">
        <v>41</v>
      </c>
      <c r="E11223" s="16" t="s">
        <v>1146</v>
      </c>
      <c r="F11223" s="69" t="s">
        <v>42</v>
      </c>
      <c r="G11223" s="3"/>
      <c r="H11223" s="3"/>
      <c r="I11223" s="10" t="str">
        <f t="shared" si="175"/>
        <v>09773</v>
      </c>
    </row>
    <row r="11224" spans="1:9">
      <c r="A11224" s="66"/>
      <c r="C11224" s="66">
        <v>9773</v>
      </c>
      <c r="D11224" s="2" t="s">
        <v>43</v>
      </c>
      <c r="E11224" s="16" t="s">
        <v>1146</v>
      </c>
      <c r="F11224" s="69" t="s">
        <v>44</v>
      </c>
      <c r="G11224" s="3">
        <v>2</v>
      </c>
      <c r="H11224" s="3"/>
      <c r="I11224" s="10" t="str">
        <f t="shared" si="175"/>
        <v>09773</v>
      </c>
    </row>
    <row r="11225" spans="1:9">
      <c r="A11225" s="66"/>
      <c r="C11225" s="66">
        <v>9773</v>
      </c>
      <c r="D11225" s="2" t="s">
        <v>45</v>
      </c>
      <c r="E11225" s="16" t="s">
        <v>1146</v>
      </c>
      <c r="F11225" s="69" t="s">
        <v>46</v>
      </c>
      <c r="G11225" s="3"/>
      <c r="H11225" s="3"/>
      <c r="I11225" s="10" t="str">
        <f t="shared" si="175"/>
        <v>09773</v>
      </c>
    </row>
    <row r="11226" spans="1:9">
      <c r="A11226" s="66"/>
      <c r="C11226" s="66">
        <v>9773</v>
      </c>
      <c r="D11226" s="2" t="s">
        <v>47</v>
      </c>
      <c r="E11226" s="16" t="s">
        <v>1146</v>
      </c>
      <c r="F11226" s="69" t="s">
        <v>48</v>
      </c>
      <c r="G11226" s="3">
        <v>8</v>
      </c>
      <c r="H11226" s="3">
        <v>774</v>
      </c>
      <c r="I11226" s="10" t="str">
        <f t="shared" si="175"/>
        <v>09773</v>
      </c>
    </row>
    <row r="11227" spans="1:9">
      <c r="A11227" s="66"/>
      <c r="C11227" s="66">
        <v>9773</v>
      </c>
      <c r="D11227" s="2" t="s">
        <v>49</v>
      </c>
      <c r="E11227" s="14" t="s">
        <v>1144</v>
      </c>
      <c r="F11227" s="69" t="s">
        <v>50</v>
      </c>
      <c r="G11227" s="3">
        <v>13</v>
      </c>
      <c r="H11227" s="3">
        <v>835</v>
      </c>
      <c r="I11227" s="10" t="str">
        <f t="shared" si="175"/>
        <v>09773</v>
      </c>
    </row>
    <row r="11228" spans="1:9">
      <c r="A11228" s="66"/>
      <c r="C11228" s="66">
        <v>9773</v>
      </c>
      <c r="D11228" s="2" t="s">
        <v>51</v>
      </c>
      <c r="E11228" s="15" t="s">
        <v>1145</v>
      </c>
      <c r="F11228" s="69" t="s">
        <v>52</v>
      </c>
      <c r="G11228" s="3">
        <v>2</v>
      </c>
      <c r="H11228" s="3"/>
      <c r="I11228" s="10" t="str">
        <f t="shared" si="175"/>
        <v>09773</v>
      </c>
    </row>
    <row r="11229" spans="1:9">
      <c r="A11229" s="66"/>
      <c r="C11229" s="66">
        <v>9773</v>
      </c>
      <c r="D11229" s="2" t="s">
        <v>53</v>
      </c>
      <c r="E11229" s="15" t="s">
        <v>1145</v>
      </c>
      <c r="F11229" s="69" t="s">
        <v>54</v>
      </c>
      <c r="G11229" s="3">
        <v>14</v>
      </c>
      <c r="H11229" s="3">
        <v>1876</v>
      </c>
      <c r="I11229" s="10" t="str">
        <f t="shared" si="175"/>
        <v>09773</v>
      </c>
    </row>
    <row r="11230" spans="1:9">
      <c r="A11230" s="66"/>
      <c r="C11230" s="66">
        <v>9773</v>
      </c>
      <c r="D11230" s="2" t="s">
        <v>55</v>
      </c>
      <c r="E11230" s="21" t="s">
        <v>1152</v>
      </c>
      <c r="F11230" s="69" t="s">
        <v>56</v>
      </c>
      <c r="G11230" s="3"/>
      <c r="H11230" s="3"/>
      <c r="I11230" s="10" t="str">
        <f t="shared" si="175"/>
        <v>09773</v>
      </c>
    </row>
    <row r="11231" spans="1:9">
      <c r="A11231" s="66"/>
      <c r="C11231" s="66">
        <v>9773</v>
      </c>
      <c r="D11231" s="2" t="s">
        <v>57</v>
      </c>
      <c r="E11231" s="21" t="s">
        <v>1152</v>
      </c>
      <c r="F11231" s="69" t="s">
        <v>58</v>
      </c>
      <c r="G11231" s="3">
        <v>2</v>
      </c>
      <c r="H11231" s="3"/>
      <c r="I11231" s="10" t="str">
        <f t="shared" si="175"/>
        <v>09773</v>
      </c>
    </row>
    <row r="11232" spans="1:9">
      <c r="A11232" s="66"/>
      <c r="C11232" s="66">
        <v>9773</v>
      </c>
      <c r="D11232" s="2" t="s">
        <v>59</v>
      </c>
      <c r="E11232" s="21" t="s">
        <v>1152</v>
      </c>
      <c r="F11232" s="69" t="s">
        <v>60</v>
      </c>
      <c r="G11232" s="3">
        <v>12</v>
      </c>
      <c r="H11232" s="3">
        <v>2006</v>
      </c>
      <c r="I11232" s="10" t="str">
        <f t="shared" si="175"/>
        <v>09773</v>
      </c>
    </row>
    <row r="11233" spans="1:9">
      <c r="A11233" s="66"/>
      <c r="C11233" s="66">
        <v>9773</v>
      </c>
      <c r="D11233" s="2" t="s">
        <v>61</v>
      </c>
      <c r="E11233" s="20" t="s">
        <v>1151</v>
      </c>
      <c r="F11233" s="69" t="s">
        <v>62</v>
      </c>
      <c r="G11233" s="3">
        <v>3</v>
      </c>
      <c r="H11233" s="3">
        <v>165</v>
      </c>
      <c r="I11233" s="10" t="str">
        <f t="shared" si="175"/>
        <v>09773</v>
      </c>
    </row>
    <row r="11234" spans="1:9">
      <c r="A11234" s="66"/>
      <c r="C11234" s="66">
        <v>9773</v>
      </c>
      <c r="D11234" s="2" t="s">
        <v>63</v>
      </c>
      <c r="E11234" s="20" t="s">
        <v>1151</v>
      </c>
      <c r="F11234" s="69" t="s">
        <v>64</v>
      </c>
      <c r="G11234" s="3">
        <v>1</v>
      </c>
      <c r="H11234" s="3"/>
      <c r="I11234" s="10" t="str">
        <f t="shared" si="175"/>
        <v>09773</v>
      </c>
    </row>
    <row r="11235" spans="1:9">
      <c r="A11235" s="66"/>
      <c r="C11235" s="66">
        <v>9773</v>
      </c>
      <c r="D11235" s="2" t="s">
        <v>65</v>
      </c>
      <c r="E11235" s="19" t="s">
        <v>1150</v>
      </c>
      <c r="F11235" s="69" t="s">
        <v>66</v>
      </c>
      <c r="G11235" s="3">
        <v>2</v>
      </c>
      <c r="H11235" s="3"/>
      <c r="I11235" s="10" t="str">
        <f t="shared" si="175"/>
        <v>09773</v>
      </c>
    </row>
    <row r="11236" spans="1:9">
      <c r="A11236" s="66"/>
      <c r="C11236" s="66">
        <v>9773</v>
      </c>
      <c r="D11236" s="2" t="s">
        <v>67</v>
      </c>
      <c r="E11236" s="22" t="s">
        <v>1153</v>
      </c>
      <c r="F11236" s="69" t="s">
        <v>68</v>
      </c>
      <c r="G11236" s="3"/>
      <c r="H11236" s="3"/>
      <c r="I11236" s="10" t="str">
        <f t="shared" si="175"/>
        <v>09773</v>
      </c>
    </row>
    <row r="11237" spans="1:9">
      <c r="A11237" s="66"/>
      <c r="C11237" s="66">
        <v>9773</v>
      </c>
      <c r="D11237" s="2" t="s">
        <v>69</v>
      </c>
      <c r="E11237" s="21" t="s">
        <v>1152</v>
      </c>
      <c r="F11237" s="69" t="s">
        <v>70</v>
      </c>
      <c r="G11237" s="3">
        <v>1</v>
      </c>
      <c r="H11237" s="3"/>
      <c r="I11237" s="10" t="str">
        <f t="shared" si="175"/>
        <v>09773</v>
      </c>
    </row>
    <row r="11238" spans="1:9">
      <c r="A11238" s="66"/>
      <c r="C11238" s="66">
        <v>9773</v>
      </c>
      <c r="E11238" s="71"/>
      <c r="F11238" s="69" t="s">
        <v>71</v>
      </c>
      <c r="G11238" s="3">
        <v>89</v>
      </c>
      <c r="H11238" s="3">
        <v>12197</v>
      </c>
      <c r="I11238" s="10" t="str">
        <f t="shared" si="175"/>
        <v>09773</v>
      </c>
    </row>
    <row r="11239" spans="1:9">
      <c r="A11239" s="65" t="s">
        <v>771</v>
      </c>
      <c r="B11239" s="2" t="s">
        <v>772</v>
      </c>
      <c r="C11239" s="65">
        <v>9774</v>
      </c>
      <c r="D11239" s="2" t="s">
        <v>9</v>
      </c>
      <c r="E11239" s="14" t="s">
        <v>1144</v>
      </c>
      <c r="F11239" s="69" t="s">
        <v>10</v>
      </c>
      <c r="G11239" s="3">
        <v>1</v>
      </c>
      <c r="H11239" s="3"/>
      <c r="I11239" s="10" t="str">
        <f t="shared" si="175"/>
        <v>09774</v>
      </c>
    </row>
    <row r="11240" spans="1:9">
      <c r="A11240" s="66"/>
      <c r="C11240" s="66">
        <v>9774</v>
      </c>
      <c r="D11240" s="2" t="s">
        <v>11</v>
      </c>
      <c r="E11240" s="14" t="s">
        <v>1144</v>
      </c>
      <c r="F11240" s="69" t="s">
        <v>12</v>
      </c>
      <c r="G11240" s="3"/>
      <c r="H11240" s="3"/>
      <c r="I11240" s="10" t="str">
        <f t="shared" si="175"/>
        <v>09774</v>
      </c>
    </row>
    <row r="11241" spans="1:9">
      <c r="A11241" s="66"/>
      <c r="C11241" s="66">
        <v>9774</v>
      </c>
      <c r="D11241" s="2" t="s">
        <v>13</v>
      </c>
      <c r="E11241" s="14" t="s">
        <v>1144</v>
      </c>
      <c r="F11241" s="69" t="s">
        <v>14</v>
      </c>
      <c r="G11241" s="3"/>
      <c r="H11241" s="3"/>
      <c r="I11241" s="10" t="str">
        <f t="shared" si="175"/>
        <v>09774</v>
      </c>
    </row>
    <row r="11242" spans="1:9">
      <c r="A11242" s="66"/>
      <c r="C11242" s="66">
        <v>9774</v>
      </c>
      <c r="D11242" s="2" t="s">
        <v>15</v>
      </c>
      <c r="E11242" s="15" t="s">
        <v>1145</v>
      </c>
      <c r="F11242" s="69" t="s">
        <v>16</v>
      </c>
      <c r="G11242" s="3"/>
      <c r="H11242" s="3"/>
      <c r="I11242" s="10" t="str">
        <f t="shared" si="175"/>
        <v>09774</v>
      </c>
    </row>
    <row r="11243" spans="1:9">
      <c r="A11243" s="66"/>
      <c r="C11243" s="66">
        <v>9774</v>
      </c>
      <c r="D11243" s="2" t="s">
        <v>17</v>
      </c>
      <c r="E11243" s="14" t="s">
        <v>1144</v>
      </c>
      <c r="F11243" s="69" t="s">
        <v>18</v>
      </c>
      <c r="G11243" s="3">
        <v>1</v>
      </c>
      <c r="H11243" s="3"/>
      <c r="I11243" s="10" t="str">
        <f t="shared" si="175"/>
        <v>09774</v>
      </c>
    </row>
    <row r="11244" spans="1:9">
      <c r="A11244" s="66"/>
      <c r="C11244" s="66">
        <v>9774</v>
      </c>
      <c r="D11244" s="2" t="s">
        <v>19</v>
      </c>
      <c r="E11244" s="14" t="s">
        <v>1144</v>
      </c>
      <c r="F11244" s="69" t="s">
        <v>20</v>
      </c>
      <c r="G11244" s="3"/>
      <c r="H11244" s="3"/>
      <c r="I11244" s="10" t="str">
        <f t="shared" si="175"/>
        <v>09774</v>
      </c>
    </row>
    <row r="11245" spans="1:9">
      <c r="A11245" s="66"/>
      <c r="C11245" s="66">
        <v>9774</v>
      </c>
      <c r="D11245" s="2" t="s">
        <v>21</v>
      </c>
      <c r="E11245" s="4"/>
      <c r="F11245" s="69" t="s">
        <v>22</v>
      </c>
      <c r="G11245" s="3">
        <v>112</v>
      </c>
      <c r="H11245" s="3"/>
      <c r="I11245" s="10" t="str">
        <f t="shared" si="175"/>
        <v>09774</v>
      </c>
    </row>
    <row r="11246" spans="1:9">
      <c r="A11246" s="66"/>
      <c r="C11246" s="66">
        <v>9774</v>
      </c>
      <c r="D11246" s="2" t="s">
        <v>23</v>
      </c>
      <c r="E11246" s="17" t="s">
        <v>1147</v>
      </c>
      <c r="F11246" s="69" t="s">
        <v>24</v>
      </c>
      <c r="G11246" s="3">
        <v>19</v>
      </c>
      <c r="H11246" s="3">
        <v>1523</v>
      </c>
      <c r="I11246" s="10" t="str">
        <f t="shared" si="175"/>
        <v>09774</v>
      </c>
    </row>
    <row r="11247" spans="1:9">
      <c r="A11247" s="66"/>
      <c r="C11247" s="66">
        <v>9774</v>
      </c>
      <c r="D11247" s="2" t="s">
        <v>25</v>
      </c>
      <c r="E11247" s="17" t="s">
        <v>1147</v>
      </c>
      <c r="F11247" s="69" t="s">
        <v>26</v>
      </c>
      <c r="G11247" s="3">
        <v>1</v>
      </c>
      <c r="H11247" s="3"/>
      <c r="I11247" s="10" t="str">
        <f t="shared" si="175"/>
        <v>09774</v>
      </c>
    </row>
    <row r="11248" spans="1:9">
      <c r="A11248" s="66"/>
      <c r="C11248" s="66">
        <v>9774</v>
      </c>
      <c r="D11248" s="2" t="s">
        <v>27</v>
      </c>
      <c r="E11248" s="17" t="s">
        <v>1147</v>
      </c>
      <c r="F11248" s="69" t="s">
        <v>28</v>
      </c>
      <c r="G11248" s="3"/>
      <c r="H11248" s="3"/>
      <c r="I11248" s="10" t="str">
        <f t="shared" si="175"/>
        <v>09774</v>
      </c>
    </row>
    <row r="11249" spans="1:9">
      <c r="A11249" s="66"/>
      <c r="C11249" s="66">
        <v>9774</v>
      </c>
      <c r="D11249" s="2" t="s">
        <v>29</v>
      </c>
      <c r="E11249" s="18" t="s">
        <v>1148</v>
      </c>
      <c r="F11249" s="69" t="s">
        <v>30</v>
      </c>
      <c r="G11249" s="3">
        <v>3</v>
      </c>
      <c r="H11249" s="3">
        <v>971</v>
      </c>
      <c r="I11249" s="10" t="str">
        <f t="shared" si="175"/>
        <v>09774</v>
      </c>
    </row>
    <row r="11250" spans="1:9">
      <c r="A11250" s="66"/>
      <c r="C11250" s="66">
        <v>9774</v>
      </c>
      <c r="D11250" s="2" t="s">
        <v>31</v>
      </c>
      <c r="E11250" s="18" t="s">
        <v>1148</v>
      </c>
      <c r="F11250" s="69" t="s">
        <v>32</v>
      </c>
      <c r="G11250" s="3"/>
      <c r="H11250" s="3"/>
      <c r="I11250" s="10" t="str">
        <f t="shared" si="175"/>
        <v>09774</v>
      </c>
    </row>
    <row r="11251" spans="1:9">
      <c r="A11251" s="66"/>
      <c r="C11251" s="66">
        <v>9774</v>
      </c>
      <c r="D11251" s="2" t="s">
        <v>33</v>
      </c>
      <c r="E11251" s="18" t="s">
        <v>1148</v>
      </c>
      <c r="F11251" s="69" t="s">
        <v>34</v>
      </c>
      <c r="G11251" s="3">
        <v>1</v>
      </c>
      <c r="H11251" s="3"/>
      <c r="I11251" s="10" t="str">
        <f t="shared" si="175"/>
        <v>09774</v>
      </c>
    </row>
    <row r="11252" spans="1:9">
      <c r="A11252" s="66"/>
      <c r="C11252" s="66">
        <v>9774</v>
      </c>
      <c r="D11252" s="2" t="s">
        <v>35</v>
      </c>
      <c r="E11252" s="19" t="s">
        <v>1150</v>
      </c>
      <c r="F11252" s="69" t="s">
        <v>36</v>
      </c>
      <c r="G11252" s="3">
        <v>1</v>
      </c>
      <c r="H11252" s="3"/>
      <c r="I11252" s="10" t="str">
        <f t="shared" si="175"/>
        <v>09774</v>
      </c>
    </row>
    <row r="11253" spans="1:9">
      <c r="A11253" s="66"/>
      <c r="C11253" s="66">
        <v>9774</v>
      </c>
      <c r="D11253" s="2" t="s">
        <v>37</v>
      </c>
      <c r="E11253" s="23" t="s">
        <v>1149</v>
      </c>
      <c r="F11253" s="69" t="s">
        <v>38</v>
      </c>
      <c r="G11253" s="3">
        <v>1</v>
      </c>
      <c r="H11253" s="3"/>
      <c r="I11253" s="10" t="str">
        <f t="shared" si="175"/>
        <v>09774</v>
      </c>
    </row>
    <row r="11254" spans="1:9">
      <c r="A11254" s="66"/>
      <c r="C11254" s="66">
        <v>9774</v>
      </c>
      <c r="D11254" s="2" t="s">
        <v>39</v>
      </c>
      <c r="E11254" s="23" t="s">
        <v>1149</v>
      </c>
      <c r="F11254" s="69" t="s">
        <v>40</v>
      </c>
      <c r="G11254" s="3">
        <v>2</v>
      </c>
      <c r="H11254" s="3"/>
      <c r="I11254" s="10" t="str">
        <f t="shared" si="175"/>
        <v>09774</v>
      </c>
    </row>
    <row r="11255" spans="1:9">
      <c r="A11255" s="66"/>
      <c r="C11255" s="66">
        <v>9774</v>
      </c>
      <c r="D11255" s="2" t="s">
        <v>41</v>
      </c>
      <c r="E11255" s="16" t="s">
        <v>1146</v>
      </c>
      <c r="F11255" s="69" t="s">
        <v>42</v>
      </c>
      <c r="G11255" s="3"/>
      <c r="H11255" s="3"/>
      <c r="I11255" s="10" t="str">
        <f t="shared" si="175"/>
        <v>09774</v>
      </c>
    </row>
    <row r="11256" spans="1:9">
      <c r="A11256" s="66"/>
      <c r="C11256" s="66">
        <v>9774</v>
      </c>
      <c r="D11256" s="2" t="s">
        <v>43</v>
      </c>
      <c r="E11256" s="16" t="s">
        <v>1146</v>
      </c>
      <c r="F11256" s="69" t="s">
        <v>44</v>
      </c>
      <c r="G11256" s="3">
        <v>5</v>
      </c>
      <c r="H11256" s="3">
        <v>566</v>
      </c>
      <c r="I11256" s="10" t="str">
        <f t="shared" si="175"/>
        <v>09774</v>
      </c>
    </row>
    <row r="11257" spans="1:9">
      <c r="A11257" s="66"/>
      <c r="C11257" s="66">
        <v>9774</v>
      </c>
      <c r="D11257" s="2" t="s">
        <v>45</v>
      </c>
      <c r="E11257" s="16" t="s">
        <v>1146</v>
      </c>
      <c r="F11257" s="69" t="s">
        <v>46</v>
      </c>
      <c r="G11257" s="3"/>
      <c r="H11257" s="3"/>
      <c r="I11257" s="10" t="str">
        <f t="shared" si="175"/>
        <v>09774</v>
      </c>
    </row>
    <row r="11258" spans="1:9">
      <c r="A11258" s="66"/>
      <c r="C11258" s="66">
        <v>9774</v>
      </c>
      <c r="D11258" s="2" t="s">
        <v>47</v>
      </c>
      <c r="E11258" s="16" t="s">
        <v>1146</v>
      </c>
      <c r="F11258" s="69" t="s">
        <v>48</v>
      </c>
      <c r="G11258" s="3">
        <v>11</v>
      </c>
      <c r="H11258" s="3">
        <v>1918</v>
      </c>
      <c r="I11258" s="10" t="str">
        <f t="shared" si="175"/>
        <v>09774</v>
      </c>
    </row>
    <row r="11259" spans="1:9">
      <c r="A11259" s="66"/>
      <c r="C11259" s="66">
        <v>9774</v>
      </c>
      <c r="D11259" s="2" t="s">
        <v>49</v>
      </c>
      <c r="E11259" s="14" t="s">
        <v>1144</v>
      </c>
      <c r="F11259" s="69" t="s">
        <v>50</v>
      </c>
      <c r="G11259" s="3">
        <v>6</v>
      </c>
      <c r="H11259" s="3">
        <v>94</v>
      </c>
      <c r="I11259" s="10" t="str">
        <f t="shared" si="175"/>
        <v>09774</v>
      </c>
    </row>
    <row r="11260" spans="1:9">
      <c r="A11260" s="66"/>
      <c r="C11260" s="66">
        <v>9774</v>
      </c>
      <c r="D11260" s="2" t="s">
        <v>51</v>
      </c>
      <c r="E11260" s="15" t="s">
        <v>1145</v>
      </c>
      <c r="F11260" s="69" t="s">
        <v>52</v>
      </c>
      <c r="G11260" s="3">
        <v>1</v>
      </c>
      <c r="H11260" s="3"/>
      <c r="I11260" s="10" t="str">
        <f t="shared" si="175"/>
        <v>09774</v>
      </c>
    </row>
    <row r="11261" spans="1:9">
      <c r="A11261" s="66"/>
      <c r="C11261" s="66">
        <v>9774</v>
      </c>
      <c r="D11261" s="2" t="s">
        <v>53</v>
      </c>
      <c r="E11261" s="15" t="s">
        <v>1145</v>
      </c>
      <c r="F11261" s="69" t="s">
        <v>54</v>
      </c>
      <c r="G11261" s="3">
        <v>29</v>
      </c>
      <c r="H11261" s="3">
        <v>4262</v>
      </c>
      <c r="I11261" s="10" t="str">
        <f t="shared" si="175"/>
        <v>09774</v>
      </c>
    </row>
    <row r="11262" spans="1:9">
      <c r="A11262" s="66"/>
      <c r="C11262" s="66">
        <v>9774</v>
      </c>
      <c r="D11262" s="2" t="s">
        <v>55</v>
      </c>
      <c r="E11262" s="21" t="s">
        <v>1152</v>
      </c>
      <c r="F11262" s="69" t="s">
        <v>56</v>
      </c>
      <c r="G11262" s="3"/>
      <c r="H11262" s="3"/>
      <c r="I11262" s="10" t="str">
        <f t="shared" si="175"/>
        <v>09774</v>
      </c>
    </row>
    <row r="11263" spans="1:9">
      <c r="A11263" s="66"/>
      <c r="C11263" s="66">
        <v>9774</v>
      </c>
      <c r="D11263" s="2" t="s">
        <v>57</v>
      </c>
      <c r="E11263" s="21" t="s">
        <v>1152</v>
      </c>
      <c r="F11263" s="69" t="s">
        <v>58</v>
      </c>
      <c r="G11263" s="3">
        <v>4</v>
      </c>
      <c r="H11263" s="3">
        <v>310</v>
      </c>
      <c r="I11263" s="10" t="str">
        <f t="shared" si="175"/>
        <v>09774</v>
      </c>
    </row>
    <row r="11264" spans="1:9">
      <c r="A11264" s="66"/>
      <c r="C11264" s="66">
        <v>9774</v>
      </c>
      <c r="D11264" s="2" t="s">
        <v>59</v>
      </c>
      <c r="E11264" s="21" t="s">
        <v>1152</v>
      </c>
      <c r="F11264" s="69" t="s">
        <v>60</v>
      </c>
      <c r="G11264" s="3">
        <v>14</v>
      </c>
      <c r="H11264" s="3">
        <v>2322</v>
      </c>
      <c r="I11264" s="10" t="str">
        <f t="shared" si="175"/>
        <v>09774</v>
      </c>
    </row>
    <row r="11265" spans="1:9">
      <c r="A11265" s="66"/>
      <c r="C11265" s="66">
        <v>9774</v>
      </c>
      <c r="D11265" s="2" t="s">
        <v>61</v>
      </c>
      <c r="E11265" s="20" t="s">
        <v>1151</v>
      </c>
      <c r="F11265" s="69" t="s">
        <v>62</v>
      </c>
      <c r="G11265" s="3">
        <v>7</v>
      </c>
      <c r="H11265" s="3">
        <v>2720</v>
      </c>
      <c r="I11265" s="10" t="str">
        <f t="shared" si="175"/>
        <v>09774</v>
      </c>
    </row>
    <row r="11266" spans="1:9">
      <c r="A11266" s="66"/>
      <c r="C11266" s="66">
        <v>9774</v>
      </c>
      <c r="D11266" s="2" t="s">
        <v>63</v>
      </c>
      <c r="E11266" s="20" t="s">
        <v>1151</v>
      </c>
      <c r="F11266" s="69" t="s">
        <v>64</v>
      </c>
      <c r="G11266" s="3"/>
      <c r="H11266" s="3"/>
      <c r="I11266" s="10" t="str">
        <f t="shared" si="175"/>
        <v>09774</v>
      </c>
    </row>
    <row r="11267" spans="1:9">
      <c r="A11267" s="66"/>
      <c r="C11267" s="66">
        <v>9774</v>
      </c>
      <c r="D11267" s="2" t="s">
        <v>65</v>
      </c>
      <c r="E11267" s="19" t="s">
        <v>1150</v>
      </c>
      <c r="F11267" s="69" t="s">
        <v>66</v>
      </c>
      <c r="G11267" s="3">
        <v>4</v>
      </c>
      <c r="H11267" s="3">
        <v>278</v>
      </c>
      <c r="I11267" s="10" t="str">
        <f t="shared" si="175"/>
        <v>09774</v>
      </c>
    </row>
    <row r="11268" spans="1:9">
      <c r="A11268" s="66"/>
      <c r="C11268" s="66">
        <v>9774</v>
      </c>
      <c r="D11268" s="2" t="s">
        <v>67</v>
      </c>
      <c r="E11268" s="22" t="s">
        <v>1153</v>
      </c>
      <c r="F11268" s="69" t="s">
        <v>68</v>
      </c>
      <c r="G11268" s="3">
        <v>1</v>
      </c>
      <c r="H11268" s="3"/>
      <c r="I11268" s="10" t="str">
        <f t="shared" si="175"/>
        <v>09774</v>
      </c>
    </row>
    <row r="11269" spans="1:9">
      <c r="A11269" s="66"/>
      <c r="C11269" s="66">
        <v>9774</v>
      </c>
      <c r="D11269" s="2" t="s">
        <v>69</v>
      </c>
      <c r="E11269" s="21" t="s">
        <v>1152</v>
      </c>
      <c r="F11269" s="69" t="s">
        <v>70</v>
      </c>
      <c r="G11269" s="3">
        <v>2</v>
      </c>
      <c r="H11269" s="3"/>
      <c r="I11269" s="10" t="str">
        <f t="shared" si="175"/>
        <v>09774</v>
      </c>
    </row>
    <row r="11270" spans="1:9">
      <c r="A11270" s="66"/>
      <c r="C11270" s="66">
        <v>9774</v>
      </c>
      <c r="E11270" s="71"/>
      <c r="F11270" s="69" t="s">
        <v>71</v>
      </c>
      <c r="G11270" s="3">
        <v>113</v>
      </c>
      <c r="H11270" s="3">
        <v>16031</v>
      </c>
      <c r="I11270" s="10" t="str">
        <f t="shared" si="175"/>
        <v>09774</v>
      </c>
    </row>
    <row r="11271" spans="1:9">
      <c r="A11271" s="65" t="s">
        <v>773</v>
      </c>
      <c r="B11271" s="2" t="s">
        <v>774</v>
      </c>
      <c r="C11271" s="65">
        <v>9775</v>
      </c>
      <c r="D11271" s="2" t="s">
        <v>9</v>
      </c>
      <c r="E11271" s="14" t="s">
        <v>1144</v>
      </c>
      <c r="F11271" s="69" t="s">
        <v>10</v>
      </c>
      <c r="G11271" s="3"/>
      <c r="H11271" s="3"/>
      <c r="I11271" s="10" t="str">
        <f t="shared" si="175"/>
        <v>09775</v>
      </c>
    </row>
    <row r="11272" spans="1:9">
      <c r="A11272" s="66"/>
      <c r="C11272" s="66">
        <v>9775</v>
      </c>
      <c r="D11272" s="2" t="s">
        <v>11</v>
      </c>
      <c r="E11272" s="14" t="s">
        <v>1144</v>
      </c>
      <c r="F11272" s="69" t="s">
        <v>12</v>
      </c>
      <c r="G11272" s="3"/>
      <c r="H11272" s="3"/>
      <c r="I11272" s="10" t="str">
        <f t="shared" si="175"/>
        <v>09775</v>
      </c>
    </row>
    <row r="11273" spans="1:9">
      <c r="A11273" s="66"/>
      <c r="C11273" s="66">
        <v>9775</v>
      </c>
      <c r="D11273" s="2" t="s">
        <v>13</v>
      </c>
      <c r="E11273" s="14" t="s">
        <v>1144</v>
      </c>
      <c r="F11273" s="69" t="s">
        <v>14</v>
      </c>
      <c r="G11273" s="3"/>
      <c r="H11273" s="3"/>
      <c r="I11273" s="10" t="str">
        <f t="shared" ref="I11273:I11336" si="176">IF(A11273="",I11272,A11273)</f>
        <v>09775</v>
      </c>
    </row>
    <row r="11274" spans="1:9">
      <c r="A11274" s="66"/>
      <c r="C11274" s="66">
        <v>9775</v>
      </c>
      <c r="D11274" s="2" t="s">
        <v>15</v>
      </c>
      <c r="E11274" s="15" t="s">
        <v>1145</v>
      </c>
      <c r="F11274" s="69" t="s">
        <v>16</v>
      </c>
      <c r="G11274" s="3"/>
      <c r="H11274" s="3"/>
      <c r="I11274" s="10" t="str">
        <f t="shared" si="176"/>
        <v>09775</v>
      </c>
    </row>
    <row r="11275" spans="1:9">
      <c r="A11275" s="66"/>
      <c r="C11275" s="66">
        <v>9775</v>
      </c>
      <c r="D11275" s="2" t="s">
        <v>17</v>
      </c>
      <c r="E11275" s="14" t="s">
        <v>1144</v>
      </c>
      <c r="F11275" s="69" t="s">
        <v>18</v>
      </c>
      <c r="G11275" s="3"/>
      <c r="H11275" s="3"/>
      <c r="I11275" s="10" t="str">
        <f t="shared" si="176"/>
        <v>09775</v>
      </c>
    </row>
    <row r="11276" spans="1:9">
      <c r="A11276" s="66"/>
      <c r="C11276" s="66">
        <v>9775</v>
      </c>
      <c r="D11276" s="2" t="s">
        <v>19</v>
      </c>
      <c r="E11276" s="14" t="s">
        <v>1144</v>
      </c>
      <c r="F11276" s="69" t="s">
        <v>20</v>
      </c>
      <c r="G11276" s="3"/>
      <c r="H11276" s="3"/>
      <c r="I11276" s="10" t="str">
        <f t="shared" si="176"/>
        <v>09775</v>
      </c>
    </row>
    <row r="11277" spans="1:9">
      <c r="A11277" s="66"/>
      <c r="C11277" s="66">
        <v>9775</v>
      </c>
      <c r="D11277" s="2" t="s">
        <v>21</v>
      </c>
      <c r="E11277" s="4"/>
      <c r="F11277" s="69" t="s">
        <v>22</v>
      </c>
      <c r="G11277" s="3">
        <v>132</v>
      </c>
      <c r="H11277" s="3">
        <v>22944</v>
      </c>
      <c r="I11277" s="10" t="str">
        <f t="shared" si="176"/>
        <v>09775</v>
      </c>
    </row>
    <row r="11278" spans="1:9">
      <c r="A11278" s="66"/>
      <c r="C11278" s="66">
        <v>9775</v>
      </c>
      <c r="D11278" s="2" t="s">
        <v>23</v>
      </c>
      <c r="E11278" s="17" t="s">
        <v>1147</v>
      </c>
      <c r="F11278" s="69" t="s">
        <v>24</v>
      </c>
      <c r="G11278" s="3">
        <v>27</v>
      </c>
      <c r="H11278" s="3">
        <v>3297</v>
      </c>
      <c r="I11278" s="10" t="str">
        <f t="shared" si="176"/>
        <v>09775</v>
      </c>
    </row>
    <row r="11279" spans="1:9">
      <c r="A11279" s="66"/>
      <c r="C11279" s="66">
        <v>9775</v>
      </c>
      <c r="D11279" s="2" t="s">
        <v>25</v>
      </c>
      <c r="E11279" s="17" t="s">
        <v>1147</v>
      </c>
      <c r="F11279" s="69" t="s">
        <v>26</v>
      </c>
      <c r="G11279" s="3"/>
      <c r="H11279" s="3"/>
      <c r="I11279" s="10" t="str">
        <f t="shared" si="176"/>
        <v>09775</v>
      </c>
    </row>
    <row r="11280" spans="1:9">
      <c r="A11280" s="66"/>
      <c r="C11280" s="66">
        <v>9775</v>
      </c>
      <c r="D11280" s="2" t="s">
        <v>27</v>
      </c>
      <c r="E11280" s="17" t="s">
        <v>1147</v>
      </c>
      <c r="F11280" s="69" t="s">
        <v>28</v>
      </c>
      <c r="G11280" s="3"/>
      <c r="H11280" s="3"/>
      <c r="I11280" s="10" t="str">
        <f t="shared" si="176"/>
        <v>09775</v>
      </c>
    </row>
    <row r="11281" spans="1:9">
      <c r="A11281" s="66"/>
      <c r="C11281" s="66">
        <v>9775</v>
      </c>
      <c r="D11281" s="2" t="s">
        <v>29</v>
      </c>
      <c r="E11281" s="18" t="s">
        <v>1148</v>
      </c>
      <c r="F11281" s="69" t="s">
        <v>30</v>
      </c>
      <c r="G11281" s="3"/>
      <c r="H11281" s="3"/>
      <c r="I11281" s="10" t="str">
        <f t="shared" si="176"/>
        <v>09775</v>
      </c>
    </row>
    <row r="11282" spans="1:9">
      <c r="A11282" s="66"/>
      <c r="C11282" s="66">
        <v>9775</v>
      </c>
      <c r="D11282" s="2" t="s">
        <v>31</v>
      </c>
      <c r="E11282" s="18" t="s">
        <v>1148</v>
      </c>
      <c r="F11282" s="69" t="s">
        <v>32</v>
      </c>
      <c r="G11282" s="3"/>
      <c r="H11282" s="3"/>
      <c r="I11282" s="10" t="str">
        <f t="shared" si="176"/>
        <v>09775</v>
      </c>
    </row>
    <row r="11283" spans="1:9">
      <c r="A11283" s="66"/>
      <c r="C11283" s="66">
        <v>9775</v>
      </c>
      <c r="D11283" s="2" t="s">
        <v>33</v>
      </c>
      <c r="E11283" s="18" t="s">
        <v>1148</v>
      </c>
      <c r="F11283" s="69" t="s">
        <v>34</v>
      </c>
      <c r="G11283" s="3"/>
      <c r="H11283" s="3"/>
      <c r="I11283" s="10" t="str">
        <f t="shared" si="176"/>
        <v>09775</v>
      </c>
    </row>
    <row r="11284" spans="1:9">
      <c r="A11284" s="66"/>
      <c r="C11284" s="66">
        <v>9775</v>
      </c>
      <c r="D11284" s="2" t="s">
        <v>35</v>
      </c>
      <c r="E11284" s="19" t="s">
        <v>1150</v>
      </c>
      <c r="F11284" s="69" t="s">
        <v>36</v>
      </c>
      <c r="G11284" s="3">
        <v>7</v>
      </c>
      <c r="H11284" s="3">
        <v>493</v>
      </c>
      <c r="I11284" s="10" t="str">
        <f t="shared" si="176"/>
        <v>09775</v>
      </c>
    </row>
    <row r="11285" spans="1:9">
      <c r="A11285" s="66"/>
      <c r="C11285" s="66">
        <v>9775</v>
      </c>
      <c r="D11285" s="2" t="s">
        <v>37</v>
      </c>
      <c r="E11285" s="23" t="s">
        <v>1149</v>
      </c>
      <c r="F11285" s="69" t="s">
        <v>38</v>
      </c>
      <c r="G11285" s="3">
        <v>1</v>
      </c>
      <c r="H11285" s="3"/>
      <c r="I11285" s="10" t="str">
        <f t="shared" si="176"/>
        <v>09775</v>
      </c>
    </row>
    <row r="11286" spans="1:9">
      <c r="A11286" s="66"/>
      <c r="C11286" s="66">
        <v>9775</v>
      </c>
      <c r="D11286" s="2" t="s">
        <v>39</v>
      </c>
      <c r="E11286" s="23" t="s">
        <v>1149</v>
      </c>
      <c r="F11286" s="69" t="s">
        <v>40</v>
      </c>
      <c r="G11286" s="3">
        <v>3</v>
      </c>
      <c r="H11286" s="3">
        <v>116</v>
      </c>
      <c r="I11286" s="10" t="str">
        <f t="shared" si="176"/>
        <v>09775</v>
      </c>
    </row>
    <row r="11287" spans="1:9">
      <c r="A11287" s="66"/>
      <c r="C11287" s="66">
        <v>9775</v>
      </c>
      <c r="D11287" s="2" t="s">
        <v>41</v>
      </c>
      <c r="E11287" s="16" t="s">
        <v>1146</v>
      </c>
      <c r="F11287" s="69" t="s">
        <v>42</v>
      </c>
      <c r="G11287" s="3"/>
      <c r="H11287" s="3"/>
      <c r="I11287" s="10" t="str">
        <f t="shared" si="176"/>
        <v>09775</v>
      </c>
    </row>
    <row r="11288" spans="1:9">
      <c r="A11288" s="66"/>
      <c r="C11288" s="66">
        <v>9775</v>
      </c>
      <c r="D11288" s="2" t="s">
        <v>43</v>
      </c>
      <c r="E11288" s="16" t="s">
        <v>1146</v>
      </c>
      <c r="F11288" s="69" t="s">
        <v>44</v>
      </c>
      <c r="G11288" s="3">
        <v>2</v>
      </c>
      <c r="H11288" s="3"/>
      <c r="I11288" s="10" t="str">
        <f t="shared" si="176"/>
        <v>09775</v>
      </c>
    </row>
    <row r="11289" spans="1:9">
      <c r="A11289" s="66"/>
      <c r="C11289" s="66">
        <v>9775</v>
      </c>
      <c r="D11289" s="2" t="s">
        <v>45</v>
      </c>
      <c r="E11289" s="16" t="s">
        <v>1146</v>
      </c>
      <c r="F11289" s="69" t="s">
        <v>46</v>
      </c>
      <c r="G11289" s="3">
        <v>1</v>
      </c>
      <c r="H11289" s="3"/>
      <c r="I11289" s="10" t="str">
        <f t="shared" si="176"/>
        <v>09775</v>
      </c>
    </row>
    <row r="11290" spans="1:9">
      <c r="A11290" s="66"/>
      <c r="C11290" s="66">
        <v>9775</v>
      </c>
      <c r="D11290" s="2" t="s">
        <v>47</v>
      </c>
      <c r="E11290" s="16" t="s">
        <v>1146</v>
      </c>
      <c r="F11290" s="69" t="s">
        <v>48</v>
      </c>
      <c r="G11290" s="3">
        <v>11</v>
      </c>
      <c r="H11290" s="3">
        <v>1348</v>
      </c>
      <c r="I11290" s="10" t="str">
        <f t="shared" si="176"/>
        <v>09775</v>
      </c>
    </row>
    <row r="11291" spans="1:9">
      <c r="A11291" s="66"/>
      <c r="C11291" s="66">
        <v>9775</v>
      </c>
      <c r="D11291" s="2" t="s">
        <v>49</v>
      </c>
      <c r="E11291" s="14" t="s">
        <v>1144</v>
      </c>
      <c r="F11291" s="69" t="s">
        <v>50</v>
      </c>
      <c r="G11291" s="3">
        <v>7</v>
      </c>
      <c r="H11291" s="3">
        <v>257</v>
      </c>
      <c r="I11291" s="10" t="str">
        <f t="shared" si="176"/>
        <v>09775</v>
      </c>
    </row>
    <row r="11292" spans="1:9">
      <c r="A11292" s="66"/>
      <c r="C11292" s="66">
        <v>9775</v>
      </c>
      <c r="D11292" s="2" t="s">
        <v>51</v>
      </c>
      <c r="E11292" s="15" t="s">
        <v>1145</v>
      </c>
      <c r="F11292" s="69" t="s">
        <v>52</v>
      </c>
      <c r="G11292" s="3">
        <v>5</v>
      </c>
      <c r="H11292" s="3">
        <v>2709</v>
      </c>
      <c r="I11292" s="10" t="str">
        <f t="shared" si="176"/>
        <v>09775</v>
      </c>
    </row>
    <row r="11293" spans="1:9">
      <c r="A11293" s="66"/>
      <c r="C11293" s="66">
        <v>9775</v>
      </c>
      <c r="D11293" s="2" t="s">
        <v>53</v>
      </c>
      <c r="E11293" s="15" t="s">
        <v>1145</v>
      </c>
      <c r="F11293" s="69" t="s">
        <v>54</v>
      </c>
      <c r="G11293" s="3">
        <v>29</v>
      </c>
      <c r="H11293" s="3">
        <v>4267</v>
      </c>
      <c r="I11293" s="10" t="str">
        <f t="shared" si="176"/>
        <v>09775</v>
      </c>
    </row>
    <row r="11294" spans="1:9">
      <c r="A11294" s="66"/>
      <c r="C11294" s="66">
        <v>9775</v>
      </c>
      <c r="D11294" s="2" t="s">
        <v>55</v>
      </c>
      <c r="E11294" s="21" t="s">
        <v>1152</v>
      </c>
      <c r="F11294" s="69" t="s">
        <v>56</v>
      </c>
      <c r="G11294" s="3">
        <v>6</v>
      </c>
      <c r="H11294" s="3">
        <v>419</v>
      </c>
      <c r="I11294" s="10" t="str">
        <f t="shared" si="176"/>
        <v>09775</v>
      </c>
    </row>
    <row r="11295" spans="1:9">
      <c r="A11295" s="66"/>
      <c r="C11295" s="66">
        <v>9775</v>
      </c>
      <c r="D11295" s="2" t="s">
        <v>57</v>
      </c>
      <c r="E11295" s="21" t="s">
        <v>1152</v>
      </c>
      <c r="F11295" s="69" t="s">
        <v>58</v>
      </c>
      <c r="G11295" s="3">
        <v>3</v>
      </c>
      <c r="H11295" s="3">
        <v>192</v>
      </c>
      <c r="I11295" s="10" t="str">
        <f t="shared" si="176"/>
        <v>09775</v>
      </c>
    </row>
    <row r="11296" spans="1:9">
      <c r="A11296" s="66"/>
      <c r="C11296" s="66">
        <v>9775</v>
      </c>
      <c r="D11296" s="2" t="s">
        <v>59</v>
      </c>
      <c r="E11296" s="21" t="s">
        <v>1152</v>
      </c>
      <c r="F11296" s="69" t="s">
        <v>60</v>
      </c>
      <c r="G11296" s="3">
        <v>20</v>
      </c>
      <c r="H11296" s="3">
        <v>4314</v>
      </c>
      <c r="I11296" s="10" t="str">
        <f t="shared" si="176"/>
        <v>09775</v>
      </c>
    </row>
    <row r="11297" spans="1:9">
      <c r="A11297" s="66"/>
      <c r="C11297" s="66">
        <v>9775</v>
      </c>
      <c r="D11297" s="2" t="s">
        <v>61</v>
      </c>
      <c r="E11297" s="20" t="s">
        <v>1151</v>
      </c>
      <c r="F11297" s="69" t="s">
        <v>62</v>
      </c>
      <c r="G11297" s="3">
        <v>4</v>
      </c>
      <c r="H11297" s="3"/>
      <c r="I11297" s="10" t="str">
        <f t="shared" si="176"/>
        <v>09775</v>
      </c>
    </row>
    <row r="11298" spans="1:9">
      <c r="A11298" s="66"/>
      <c r="C11298" s="66">
        <v>9775</v>
      </c>
      <c r="D11298" s="2" t="s">
        <v>63</v>
      </c>
      <c r="E11298" s="20" t="s">
        <v>1151</v>
      </c>
      <c r="F11298" s="69" t="s">
        <v>64</v>
      </c>
      <c r="G11298" s="3"/>
      <c r="H11298" s="3"/>
      <c r="I11298" s="10" t="str">
        <f t="shared" si="176"/>
        <v>09775</v>
      </c>
    </row>
    <row r="11299" spans="1:9">
      <c r="A11299" s="66"/>
      <c r="C11299" s="66">
        <v>9775</v>
      </c>
      <c r="D11299" s="2" t="s">
        <v>65</v>
      </c>
      <c r="E11299" s="19" t="s">
        <v>1150</v>
      </c>
      <c r="F11299" s="69" t="s">
        <v>66</v>
      </c>
      <c r="G11299" s="3">
        <v>1</v>
      </c>
      <c r="H11299" s="3"/>
      <c r="I11299" s="10" t="str">
        <f t="shared" si="176"/>
        <v>09775</v>
      </c>
    </row>
    <row r="11300" spans="1:9">
      <c r="A11300" s="66"/>
      <c r="C11300" s="66">
        <v>9775</v>
      </c>
      <c r="D11300" s="2" t="s">
        <v>67</v>
      </c>
      <c r="E11300" s="22" t="s">
        <v>1153</v>
      </c>
      <c r="F11300" s="69" t="s">
        <v>68</v>
      </c>
      <c r="G11300" s="3">
        <v>2</v>
      </c>
      <c r="H11300" s="3"/>
      <c r="I11300" s="10" t="str">
        <f t="shared" si="176"/>
        <v>09775</v>
      </c>
    </row>
    <row r="11301" spans="1:9">
      <c r="A11301" s="66"/>
      <c r="C11301" s="66">
        <v>9775</v>
      </c>
      <c r="D11301" s="2" t="s">
        <v>69</v>
      </c>
      <c r="E11301" s="21" t="s">
        <v>1152</v>
      </c>
      <c r="F11301" s="69" t="s">
        <v>70</v>
      </c>
      <c r="G11301" s="3">
        <v>3</v>
      </c>
      <c r="H11301" s="3">
        <v>64</v>
      </c>
      <c r="I11301" s="10" t="str">
        <f t="shared" si="176"/>
        <v>09775</v>
      </c>
    </row>
    <row r="11302" spans="1:9">
      <c r="A11302" s="66"/>
      <c r="C11302" s="66">
        <v>9775</v>
      </c>
      <c r="E11302" s="71"/>
      <c r="F11302" s="69" t="s">
        <v>71</v>
      </c>
      <c r="G11302" s="3">
        <v>132</v>
      </c>
      <c r="H11302" s="3">
        <v>22944</v>
      </c>
      <c r="I11302" s="10" t="str">
        <f t="shared" si="176"/>
        <v>09775</v>
      </c>
    </row>
    <row r="11303" spans="1:9">
      <c r="A11303" s="65" t="s">
        <v>775</v>
      </c>
      <c r="B11303" s="2" t="s">
        <v>776</v>
      </c>
      <c r="C11303" s="65">
        <v>9776</v>
      </c>
      <c r="D11303" s="2" t="s">
        <v>9</v>
      </c>
      <c r="E11303" s="14" t="s">
        <v>1144</v>
      </c>
      <c r="F11303" s="69" t="s">
        <v>10</v>
      </c>
      <c r="G11303" s="3"/>
      <c r="H11303" s="3"/>
      <c r="I11303" s="10" t="str">
        <f t="shared" si="176"/>
        <v>09776</v>
      </c>
    </row>
    <row r="11304" spans="1:9">
      <c r="A11304" s="66"/>
      <c r="C11304" s="66">
        <v>9776</v>
      </c>
      <c r="D11304" s="2" t="s">
        <v>11</v>
      </c>
      <c r="E11304" s="14" t="s">
        <v>1144</v>
      </c>
      <c r="F11304" s="69" t="s">
        <v>12</v>
      </c>
      <c r="G11304" s="3"/>
      <c r="H11304" s="3"/>
      <c r="I11304" s="10" t="str">
        <f t="shared" si="176"/>
        <v>09776</v>
      </c>
    </row>
    <row r="11305" spans="1:9">
      <c r="A11305" s="66"/>
      <c r="C11305" s="66">
        <v>9776</v>
      </c>
      <c r="D11305" s="2" t="s">
        <v>13</v>
      </c>
      <c r="E11305" s="14" t="s">
        <v>1144</v>
      </c>
      <c r="F11305" s="69" t="s">
        <v>14</v>
      </c>
      <c r="G11305" s="3"/>
      <c r="H11305" s="3"/>
      <c r="I11305" s="10" t="str">
        <f t="shared" si="176"/>
        <v>09776</v>
      </c>
    </row>
    <row r="11306" spans="1:9">
      <c r="A11306" s="66"/>
      <c r="C11306" s="66">
        <v>9776</v>
      </c>
      <c r="D11306" s="2" t="s">
        <v>15</v>
      </c>
      <c r="E11306" s="15" t="s">
        <v>1145</v>
      </c>
      <c r="F11306" s="69" t="s">
        <v>16</v>
      </c>
      <c r="G11306" s="3"/>
      <c r="H11306" s="3"/>
      <c r="I11306" s="10" t="str">
        <f t="shared" si="176"/>
        <v>09776</v>
      </c>
    </row>
    <row r="11307" spans="1:9">
      <c r="A11307" s="66"/>
      <c r="C11307" s="66">
        <v>9776</v>
      </c>
      <c r="D11307" s="2" t="s">
        <v>17</v>
      </c>
      <c r="E11307" s="14" t="s">
        <v>1144</v>
      </c>
      <c r="F11307" s="69" t="s">
        <v>18</v>
      </c>
      <c r="G11307" s="3"/>
      <c r="H11307" s="3"/>
      <c r="I11307" s="10" t="str">
        <f t="shared" si="176"/>
        <v>09776</v>
      </c>
    </row>
    <row r="11308" spans="1:9">
      <c r="A11308" s="66"/>
      <c r="C11308" s="66">
        <v>9776</v>
      </c>
      <c r="D11308" s="2" t="s">
        <v>19</v>
      </c>
      <c r="E11308" s="14" t="s">
        <v>1144</v>
      </c>
      <c r="F11308" s="69" t="s">
        <v>20</v>
      </c>
      <c r="G11308" s="3"/>
      <c r="H11308" s="3"/>
      <c r="I11308" s="10" t="str">
        <f t="shared" si="176"/>
        <v>09776</v>
      </c>
    </row>
    <row r="11309" spans="1:9">
      <c r="A11309" s="66"/>
      <c r="C11309" s="66">
        <v>9776</v>
      </c>
      <c r="D11309" s="2" t="s">
        <v>21</v>
      </c>
      <c r="E11309" s="4"/>
      <c r="F11309" s="69" t="s">
        <v>22</v>
      </c>
      <c r="G11309" s="3">
        <v>64</v>
      </c>
      <c r="H11309" s="3">
        <v>12302</v>
      </c>
      <c r="I11309" s="10" t="str">
        <f t="shared" si="176"/>
        <v>09776</v>
      </c>
    </row>
    <row r="11310" spans="1:9">
      <c r="A11310" s="66"/>
      <c r="C11310" s="66">
        <v>9776</v>
      </c>
      <c r="D11310" s="2" t="s">
        <v>23</v>
      </c>
      <c r="E11310" s="17" t="s">
        <v>1147</v>
      </c>
      <c r="F11310" s="69" t="s">
        <v>24</v>
      </c>
      <c r="G11310" s="3">
        <v>12</v>
      </c>
      <c r="H11310" s="3">
        <v>2345</v>
      </c>
      <c r="I11310" s="10" t="str">
        <f t="shared" si="176"/>
        <v>09776</v>
      </c>
    </row>
    <row r="11311" spans="1:9">
      <c r="A11311" s="66"/>
      <c r="C11311" s="66">
        <v>9776</v>
      </c>
      <c r="D11311" s="2" t="s">
        <v>25</v>
      </c>
      <c r="E11311" s="17" t="s">
        <v>1147</v>
      </c>
      <c r="F11311" s="69" t="s">
        <v>26</v>
      </c>
      <c r="G11311" s="3">
        <v>2</v>
      </c>
      <c r="H11311" s="3"/>
      <c r="I11311" s="10" t="str">
        <f t="shared" si="176"/>
        <v>09776</v>
      </c>
    </row>
    <row r="11312" spans="1:9">
      <c r="A11312" s="66"/>
      <c r="C11312" s="66">
        <v>9776</v>
      </c>
      <c r="D11312" s="2" t="s">
        <v>27</v>
      </c>
      <c r="E11312" s="17" t="s">
        <v>1147</v>
      </c>
      <c r="F11312" s="69" t="s">
        <v>28</v>
      </c>
      <c r="G11312" s="3"/>
      <c r="H11312" s="3"/>
      <c r="I11312" s="10" t="str">
        <f t="shared" si="176"/>
        <v>09776</v>
      </c>
    </row>
    <row r="11313" spans="1:9">
      <c r="A11313" s="66"/>
      <c r="C11313" s="66">
        <v>9776</v>
      </c>
      <c r="D11313" s="2" t="s">
        <v>29</v>
      </c>
      <c r="E11313" s="18" t="s">
        <v>1148</v>
      </c>
      <c r="F11313" s="69" t="s">
        <v>30</v>
      </c>
      <c r="G11313" s="3">
        <v>1</v>
      </c>
      <c r="H11313" s="3"/>
      <c r="I11313" s="10" t="str">
        <f t="shared" si="176"/>
        <v>09776</v>
      </c>
    </row>
    <row r="11314" spans="1:9">
      <c r="A11314" s="66"/>
      <c r="C11314" s="66">
        <v>9776</v>
      </c>
      <c r="D11314" s="2" t="s">
        <v>31</v>
      </c>
      <c r="E11314" s="18" t="s">
        <v>1148</v>
      </c>
      <c r="F11314" s="69" t="s">
        <v>32</v>
      </c>
      <c r="G11314" s="3">
        <v>2</v>
      </c>
      <c r="H11314" s="3"/>
      <c r="I11314" s="10" t="str">
        <f t="shared" si="176"/>
        <v>09776</v>
      </c>
    </row>
    <row r="11315" spans="1:9">
      <c r="A11315" s="66"/>
      <c r="C11315" s="66">
        <v>9776</v>
      </c>
      <c r="D11315" s="2" t="s">
        <v>33</v>
      </c>
      <c r="E11315" s="18" t="s">
        <v>1148</v>
      </c>
      <c r="F11315" s="69" t="s">
        <v>34</v>
      </c>
      <c r="G11315" s="3"/>
      <c r="H11315" s="3"/>
      <c r="I11315" s="10" t="str">
        <f t="shared" si="176"/>
        <v>09776</v>
      </c>
    </row>
    <row r="11316" spans="1:9">
      <c r="A11316" s="66"/>
      <c r="C11316" s="66">
        <v>9776</v>
      </c>
      <c r="D11316" s="2" t="s">
        <v>35</v>
      </c>
      <c r="E11316" s="19" t="s">
        <v>1150</v>
      </c>
      <c r="F11316" s="69" t="s">
        <v>36</v>
      </c>
      <c r="G11316" s="3">
        <v>1</v>
      </c>
      <c r="H11316" s="3"/>
      <c r="I11316" s="10" t="str">
        <f t="shared" si="176"/>
        <v>09776</v>
      </c>
    </row>
    <row r="11317" spans="1:9">
      <c r="A11317" s="66"/>
      <c r="C11317" s="66">
        <v>9776</v>
      </c>
      <c r="D11317" s="2" t="s">
        <v>37</v>
      </c>
      <c r="E11317" s="23" t="s">
        <v>1149</v>
      </c>
      <c r="F11317" s="69" t="s">
        <v>38</v>
      </c>
      <c r="G11317" s="3"/>
      <c r="H11317" s="3"/>
      <c r="I11317" s="10" t="str">
        <f t="shared" si="176"/>
        <v>09776</v>
      </c>
    </row>
    <row r="11318" spans="1:9">
      <c r="A11318" s="66"/>
      <c r="C11318" s="66">
        <v>9776</v>
      </c>
      <c r="D11318" s="2" t="s">
        <v>39</v>
      </c>
      <c r="E11318" s="23" t="s">
        <v>1149</v>
      </c>
      <c r="F11318" s="69" t="s">
        <v>40</v>
      </c>
      <c r="G11318" s="3">
        <v>3</v>
      </c>
      <c r="H11318" s="3">
        <v>247</v>
      </c>
      <c r="I11318" s="10" t="str">
        <f t="shared" si="176"/>
        <v>09776</v>
      </c>
    </row>
    <row r="11319" spans="1:9">
      <c r="A11319" s="66"/>
      <c r="C11319" s="66">
        <v>9776</v>
      </c>
      <c r="D11319" s="2" t="s">
        <v>41</v>
      </c>
      <c r="E11319" s="16" t="s">
        <v>1146</v>
      </c>
      <c r="F11319" s="69" t="s">
        <v>42</v>
      </c>
      <c r="G11319" s="3"/>
      <c r="H11319" s="3"/>
      <c r="I11319" s="10" t="str">
        <f t="shared" si="176"/>
        <v>09776</v>
      </c>
    </row>
    <row r="11320" spans="1:9">
      <c r="A11320" s="66"/>
      <c r="C11320" s="66">
        <v>9776</v>
      </c>
      <c r="D11320" s="2" t="s">
        <v>43</v>
      </c>
      <c r="E11320" s="16" t="s">
        <v>1146</v>
      </c>
      <c r="F11320" s="69" t="s">
        <v>44</v>
      </c>
      <c r="G11320" s="3">
        <v>1</v>
      </c>
      <c r="H11320" s="3"/>
      <c r="I11320" s="10" t="str">
        <f t="shared" si="176"/>
        <v>09776</v>
      </c>
    </row>
    <row r="11321" spans="1:9">
      <c r="A11321" s="66"/>
      <c r="C11321" s="66">
        <v>9776</v>
      </c>
      <c r="D11321" s="2" t="s">
        <v>45</v>
      </c>
      <c r="E11321" s="16" t="s">
        <v>1146</v>
      </c>
      <c r="F11321" s="69" t="s">
        <v>46</v>
      </c>
      <c r="G11321" s="3"/>
      <c r="H11321" s="3"/>
      <c r="I11321" s="10" t="str">
        <f t="shared" si="176"/>
        <v>09776</v>
      </c>
    </row>
    <row r="11322" spans="1:9">
      <c r="A11322" s="66"/>
      <c r="C11322" s="66">
        <v>9776</v>
      </c>
      <c r="D11322" s="2" t="s">
        <v>47</v>
      </c>
      <c r="E11322" s="16" t="s">
        <v>1146</v>
      </c>
      <c r="F11322" s="69" t="s">
        <v>48</v>
      </c>
      <c r="G11322" s="3">
        <v>11</v>
      </c>
      <c r="H11322" s="3">
        <v>2044</v>
      </c>
      <c r="I11322" s="10" t="str">
        <f t="shared" si="176"/>
        <v>09776</v>
      </c>
    </row>
    <row r="11323" spans="1:9">
      <c r="A11323" s="66"/>
      <c r="C11323" s="66">
        <v>9776</v>
      </c>
      <c r="D11323" s="2" t="s">
        <v>49</v>
      </c>
      <c r="E11323" s="14" t="s">
        <v>1144</v>
      </c>
      <c r="F11323" s="69" t="s">
        <v>50</v>
      </c>
      <c r="G11323" s="3">
        <v>3</v>
      </c>
      <c r="H11323" s="3"/>
      <c r="I11323" s="10" t="str">
        <f t="shared" si="176"/>
        <v>09776</v>
      </c>
    </row>
    <row r="11324" spans="1:9">
      <c r="A11324" s="66"/>
      <c r="C11324" s="66">
        <v>9776</v>
      </c>
      <c r="D11324" s="2" t="s">
        <v>51</v>
      </c>
      <c r="E11324" s="15" t="s">
        <v>1145</v>
      </c>
      <c r="F11324" s="69" t="s">
        <v>52</v>
      </c>
      <c r="G11324" s="3"/>
      <c r="H11324" s="3"/>
      <c r="I11324" s="10" t="str">
        <f t="shared" si="176"/>
        <v>09776</v>
      </c>
    </row>
    <row r="11325" spans="1:9">
      <c r="A11325" s="66"/>
      <c r="C11325" s="66">
        <v>9776</v>
      </c>
      <c r="D11325" s="2" t="s">
        <v>53</v>
      </c>
      <c r="E11325" s="15" t="s">
        <v>1145</v>
      </c>
      <c r="F11325" s="69" t="s">
        <v>54</v>
      </c>
      <c r="G11325" s="3">
        <v>8</v>
      </c>
      <c r="H11325" s="3">
        <v>1284</v>
      </c>
      <c r="I11325" s="10" t="str">
        <f t="shared" si="176"/>
        <v>09776</v>
      </c>
    </row>
    <row r="11326" spans="1:9">
      <c r="A11326" s="66"/>
      <c r="C11326" s="66">
        <v>9776</v>
      </c>
      <c r="D11326" s="2" t="s">
        <v>55</v>
      </c>
      <c r="E11326" s="21" t="s">
        <v>1152</v>
      </c>
      <c r="F11326" s="69" t="s">
        <v>56</v>
      </c>
      <c r="G11326" s="3">
        <v>3</v>
      </c>
      <c r="H11326" s="3">
        <v>483</v>
      </c>
      <c r="I11326" s="10" t="str">
        <f t="shared" si="176"/>
        <v>09776</v>
      </c>
    </row>
    <row r="11327" spans="1:9">
      <c r="A11327" s="66"/>
      <c r="C11327" s="66">
        <v>9776</v>
      </c>
      <c r="D11327" s="2" t="s">
        <v>57</v>
      </c>
      <c r="E11327" s="21" t="s">
        <v>1152</v>
      </c>
      <c r="F11327" s="69" t="s">
        <v>58</v>
      </c>
      <c r="G11327" s="3">
        <v>4</v>
      </c>
      <c r="H11327" s="3">
        <v>779</v>
      </c>
      <c r="I11327" s="10" t="str">
        <f t="shared" si="176"/>
        <v>09776</v>
      </c>
    </row>
    <row r="11328" spans="1:9">
      <c r="A11328" s="66"/>
      <c r="C11328" s="66">
        <v>9776</v>
      </c>
      <c r="D11328" s="2" t="s">
        <v>59</v>
      </c>
      <c r="E11328" s="21" t="s">
        <v>1152</v>
      </c>
      <c r="F11328" s="69" t="s">
        <v>60</v>
      </c>
      <c r="G11328" s="3">
        <v>9</v>
      </c>
      <c r="H11328" s="3">
        <v>1694</v>
      </c>
      <c r="I11328" s="10" t="str">
        <f t="shared" si="176"/>
        <v>09776</v>
      </c>
    </row>
    <row r="11329" spans="1:9">
      <c r="A11329" s="66"/>
      <c r="C11329" s="66">
        <v>9776</v>
      </c>
      <c r="D11329" s="2" t="s">
        <v>61</v>
      </c>
      <c r="E11329" s="20" t="s">
        <v>1151</v>
      </c>
      <c r="F11329" s="69" t="s">
        <v>62</v>
      </c>
      <c r="G11329" s="3">
        <v>2</v>
      </c>
      <c r="H11329" s="3"/>
      <c r="I11329" s="10" t="str">
        <f t="shared" si="176"/>
        <v>09776</v>
      </c>
    </row>
    <row r="11330" spans="1:9">
      <c r="A11330" s="66"/>
      <c r="C11330" s="66">
        <v>9776</v>
      </c>
      <c r="D11330" s="2" t="s">
        <v>63</v>
      </c>
      <c r="E11330" s="20" t="s">
        <v>1151</v>
      </c>
      <c r="F11330" s="69" t="s">
        <v>64</v>
      </c>
      <c r="G11330" s="3">
        <v>1</v>
      </c>
      <c r="H11330" s="3"/>
      <c r="I11330" s="10" t="str">
        <f t="shared" si="176"/>
        <v>09776</v>
      </c>
    </row>
    <row r="11331" spans="1:9">
      <c r="A11331" s="66"/>
      <c r="C11331" s="66">
        <v>9776</v>
      </c>
      <c r="D11331" s="2" t="s">
        <v>65</v>
      </c>
      <c r="E11331" s="19" t="s">
        <v>1150</v>
      </c>
      <c r="F11331" s="69" t="s">
        <v>66</v>
      </c>
      <c r="G11331" s="3"/>
      <c r="H11331" s="3"/>
      <c r="I11331" s="10" t="str">
        <f t="shared" si="176"/>
        <v>09776</v>
      </c>
    </row>
    <row r="11332" spans="1:9">
      <c r="A11332" s="66"/>
      <c r="C11332" s="66">
        <v>9776</v>
      </c>
      <c r="D11332" s="2" t="s">
        <v>67</v>
      </c>
      <c r="E11332" s="22" t="s">
        <v>1153</v>
      </c>
      <c r="F11332" s="69" t="s">
        <v>68</v>
      </c>
      <c r="G11332" s="3">
        <v>1</v>
      </c>
      <c r="H11332" s="3"/>
      <c r="I11332" s="10" t="str">
        <f t="shared" si="176"/>
        <v>09776</v>
      </c>
    </row>
    <row r="11333" spans="1:9">
      <c r="A11333" s="66"/>
      <c r="C11333" s="66">
        <v>9776</v>
      </c>
      <c r="D11333" s="2" t="s">
        <v>69</v>
      </c>
      <c r="E11333" s="21" t="s">
        <v>1152</v>
      </c>
      <c r="F11333" s="69" t="s">
        <v>70</v>
      </c>
      <c r="G11333" s="3"/>
      <c r="H11333" s="3"/>
      <c r="I11333" s="10" t="str">
        <f t="shared" si="176"/>
        <v>09776</v>
      </c>
    </row>
    <row r="11334" spans="1:9">
      <c r="A11334" s="66"/>
      <c r="C11334" s="66">
        <v>9776</v>
      </c>
      <c r="E11334" s="71"/>
      <c r="F11334" s="69" t="s">
        <v>71</v>
      </c>
      <c r="G11334" s="3">
        <v>64</v>
      </c>
      <c r="H11334" s="3">
        <v>12302</v>
      </c>
      <c r="I11334" s="10" t="str">
        <f t="shared" si="176"/>
        <v>09776</v>
      </c>
    </row>
    <row r="11335" spans="1:9">
      <c r="A11335" s="65" t="s">
        <v>777</v>
      </c>
      <c r="B11335" s="2" t="s">
        <v>778</v>
      </c>
      <c r="C11335" s="65">
        <v>9777</v>
      </c>
      <c r="D11335" s="2" t="s">
        <v>9</v>
      </c>
      <c r="E11335" s="14" t="s">
        <v>1144</v>
      </c>
      <c r="F11335" s="69" t="s">
        <v>10</v>
      </c>
      <c r="G11335" s="3">
        <v>1</v>
      </c>
      <c r="H11335" s="3"/>
      <c r="I11335" s="10" t="str">
        <f t="shared" si="176"/>
        <v>09777</v>
      </c>
    </row>
    <row r="11336" spans="1:9">
      <c r="A11336" s="66"/>
      <c r="C11336" s="66">
        <v>9777</v>
      </c>
      <c r="D11336" s="2" t="s">
        <v>11</v>
      </c>
      <c r="E11336" s="14" t="s">
        <v>1144</v>
      </c>
      <c r="F11336" s="69" t="s">
        <v>12</v>
      </c>
      <c r="G11336" s="3"/>
      <c r="H11336" s="3"/>
      <c r="I11336" s="10" t="str">
        <f t="shared" si="176"/>
        <v>09777</v>
      </c>
    </row>
    <row r="11337" spans="1:9">
      <c r="A11337" s="66"/>
      <c r="C11337" s="66">
        <v>9777</v>
      </c>
      <c r="D11337" s="2" t="s">
        <v>13</v>
      </c>
      <c r="E11337" s="14" t="s">
        <v>1144</v>
      </c>
      <c r="F11337" s="69" t="s">
        <v>14</v>
      </c>
      <c r="G11337" s="3"/>
      <c r="H11337" s="3"/>
      <c r="I11337" s="10" t="str">
        <f t="shared" ref="I11337:I11400" si="177">IF(A11337="",I11336,A11337)</f>
        <v>09777</v>
      </c>
    </row>
    <row r="11338" spans="1:9">
      <c r="A11338" s="66"/>
      <c r="C11338" s="66">
        <v>9777</v>
      </c>
      <c r="D11338" s="2" t="s">
        <v>15</v>
      </c>
      <c r="E11338" s="15" t="s">
        <v>1145</v>
      </c>
      <c r="F11338" s="69" t="s">
        <v>16</v>
      </c>
      <c r="G11338" s="3"/>
      <c r="H11338" s="3"/>
      <c r="I11338" s="10" t="str">
        <f t="shared" si="177"/>
        <v>09777</v>
      </c>
    </row>
    <row r="11339" spans="1:9">
      <c r="A11339" s="66"/>
      <c r="C11339" s="66">
        <v>9777</v>
      </c>
      <c r="D11339" s="2" t="s">
        <v>17</v>
      </c>
      <c r="E11339" s="14" t="s">
        <v>1144</v>
      </c>
      <c r="F11339" s="69" t="s">
        <v>18</v>
      </c>
      <c r="G11339" s="3">
        <v>1</v>
      </c>
      <c r="H11339" s="3"/>
      <c r="I11339" s="10" t="str">
        <f t="shared" si="177"/>
        <v>09777</v>
      </c>
    </row>
    <row r="11340" spans="1:9">
      <c r="A11340" s="66"/>
      <c r="C11340" s="66">
        <v>9777</v>
      </c>
      <c r="D11340" s="2" t="s">
        <v>19</v>
      </c>
      <c r="E11340" s="14" t="s">
        <v>1144</v>
      </c>
      <c r="F11340" s="69" t="s">
        <v>20</v>
      </c>
      <c r="G11340" s="3"/>
      <c r="H11340" s="3"/>
      <c r="I11340" s="10" t="str">
        <f t="shared" si="177"/>
        <v>09777</v>
      </c>
    </row>
    <row r="11341" spans="1:9">
      <c r="A11341" s="66"/>
      <c r="C11341" s="66">
        <v>9777</v>
      </c>
      <c r="D11341" s="2" t="s">
        <v>21</v>
      </c>
      <c r="E11341" s="4"/>
      <c r="F11341" s="69" t="s">
        <v>22</v>
      </c>
      <c r="G11341" s="3">
        <v>97</v>
      </c>
      <c r="H11341" s="3"/>
      <c r="I11341" s="10" t="str">
        <f t="shared" si="177"/>
        <v>09777</v>
      </c>
    </row>
    <row r="11342" spans="1:9">
      <c r="A11342" s="66"/>
      <c r="C11342" s="66">
        <v>9777</v>
      </c>
      <c r="D11342" s="2" t="s">
        <v>23</v>
      </c>
      <c r="E11342" s="17" t="s">
        <v>1147</v>
      </c>
      <c r="F11342" s="69" t="s">
        <v>24</v>
      </c>
      <c r="G11342" s="3">
        <v>18</v>
      </c>
      <c r="H11342" s="3">
        <v>2626</v>
      </c>
      <c r="I11342" s="10" t="str">
        <f t="shared" si="177"/>
        <v>09777</v>
      </c>
    </row>
    <row r="11343" spans="1:9">
      <c r="A11343" s="66"/>
      <c r="C11343" s="66">
        <v>9777</v>
      </c>
      <c r="D11343" s="2" t="s">
        <v>25</v>
      </c>
      <c r="E11343" s="17" t="s">
        <v>1147</v>
      </c>
      <c r="F11343" s="69" t="s">
        <v>26</v>
      </c>
      <c r="G11343" s="3">
        <v>1</v>
      </c>
      <c r="H11343" s="3"/>
      <c r="I11343" s="10" t="str">
        <f t="shared" si="177"/>
        <v>09777</v>
      </c>
    </row>
    <row r="11344" spans="1:9">
      <c r="A11344" s="66"/>
      <c r="C11344" s="66">
        <v>9777</v>
      </c>
      <c r="D11344" s="2" t="s">
        <v>27</v>
      </c>
      <c r="E11344" s="17" t="s">
        <v>1147</v>
      </c>
      <c r="F11344" s="69" t="s">
        <v>28</v>
      </c>
      <c r="G11344" s="3"/>
      <c r="H11344" s="3"/>
      <c r="I11344" s="10" t="str">
        <f t="shared" si="177"/>
        <v>09777</v>
      </c>
    </row>
    <row r="11345" spans="1:9">
      <c r="A11345" s="66"/>
      <c r="C11345" s="66">
        <v>9777</v>
      </c>
      <c r="D11345" s="2" t="s">
        <v>29</v>
      </c>
      <c r="E11345" s="18" t="s">
        <v>1148</v>
      </c>
      <c r="F11345" s="69" t="s">
        <v>30</v>
      </c>
      <c r="G11345" s="3"/>
      <c r="H11345" s="3"/>
      <c r="I11345" s="10" t="str">
        <f t="shared" si="177"/>
        <v>09777</v>
      </c>
    </row>
    <row r="11346" spans="1:9">
      <c r="A11346" s="66"/>
      <c r="C11346" s="66">
        <v>9777</v>
      </c>
      <c r="D11346" s="2" t="s">
        <v>31</v>
      </c>
      <c r="E11346" s="18" t="s">
        <v>1148</v>
      </c>
      <c r="F11346" s="69" t="s">
        <v>32</v>
      </c>
      <c r="G11346" s="3"/>
      <c r="H11346" s="3"/>
      <c r="I11346" s="10" t="str">
        <f t="shared" si="177"/>
        <v>09777</v>
      </c>
    </row>
    <row r="11347" spans="1:9">
      <c r="A11347" s="66"/>
      <c r="C11347" s="66">
        <v>9777</v>
      </c>
      <c r="D11347" s="2" t="s">
        <v>33</v>
      </c>
      <c r="E11347" s="18" t="s">
        <v>1148</v>
      </c>
      <c r="F11347" s="69" t="s">
        <v>34</v>
      </c>
      <c r="G11347" s="3"/>
      <c r="H11347" s="3"/>
      <c r="I11347" s="10" t="str">
        <f t="shared" si="177"/>
        <v>09777</v>
      </c>
    </row>
    <row r="11348" spans="1:9">
      <c r="A11348" s="66"/>
      <c r="C11348" s="66">
        <v>9777</v>
      </c>
      <c r="D11348" s="2" t="s">
        <v>35</v>
      </c>
      <c r="E11348" s="19" t="s">
        <v>1150</v>
      </c>
      <c r="F11348" s="69" t="s">
        <v>36</v>
      </c>
      <c r="G11348" s="3">
        <v>7</v>
      </c>
      <c r="H11348" s="3">
        <v>776</v>
      </c>
      <c r="I11348" s="10" t="str">
        <f t="shared" si="177"/>
        <v>09777</v>
      </c>
    </row>
    <row r="11349" spans="1:9">
      <c r="A11349" s="66"/>
      <c r="C11349" s="66">
        <v>9777</v>
      </c>
      <c r="D11349" s="2" t="s">
        <v>37</v>
      </c>
      <c r="E11349" s="23" t="s">
        <v>1149</v>
      </c>
      <c r="F11349" s="69" t="s">
        <v>38</v>
      </c>
      <c r="G11349" s="3">
        <v>2</v>
      </c>
      <c r="H11349" s="3"/>
      <c r="I11349" s="10" t="str">
        <f t="shared" si="177"/>
        <v>09777</v>
      </c>
    </row>
    <row r="11350" spans="1:9">
      <c r="A11350" s="66"/>
      <c r="C11350" s="66">
        <v>9777</v>
      </c>
      <c r="D11350" s="2" t="s">
        <v>39</v>
      </c>
      <c r="E11350" s="23" t="s">
        <v>1149</v>
      </c>
      <c r="F11350" s="69" t="s">
        <v>40</v>
      </c>
      <c r="G11350" s="3">
        <v>1</v>
      </c>
      <c r="H11350" s="3"/>
      <c r="I11350" s="10" t="str">
        <f t="shared" si="177"/>
        <v>09777</v>
      </c>
    </row>
    <row r="11351" spans="1:9">
      <c r="A11351" s="66"/>
      <c r="C11351" s="66">
        <v>9777</v>
      </c>
      <c r="D11351" s="2" t="s">
        <v>41</v>
      </c>
      <c r="E11351" s="16" t="s">
        <v>1146</v>
      </c>
      <c r="F11351" s="69" t="s">
        <v>42</v>
      </c>
      <c r="G11351" s="3"/>
      <c r="H11351" s="3"/>
      <c r="I11351" s="10" t="str">
        <f t="shared" si="177"/>
        <v>09777</v>
      </c>
    </row>
    <row r="11352" spans="1:9">
      <c r="A11352" s="66"/>
      <c r="C11352" s="66">
        <v>9777</v>
      </c>
      <c r="D11352" s="2" t="s">
        <v>43</v>
      </c>
      <c r="E11352" s="16" t="s">
        <v>1146</v>
      </c>
      <c r="F11352" s="69" t="s">
        <v>44</v>
      </c>
      <c r="G11352" s="3"/>
      <c r="H11352" s="3"/>
      <c r="I11352" s="10" t="str">
        <f t="shared" si="177"/>
        <v>09777</v>
      </c>
    </row>
    <row r="11353" spans="1:9">
      <c r="A11353" s="66"/>
      <c r="C11353" s="66">
        <v>9777</v>
      </c>
      <c r="D11353" s="2" t="s">
        <v>45</v>
      </c>
      <c r="E11353" s="16" t="s">
        <v>1146</v>
      </c>
      <c r="F11353" s="69" t="s">
        <v>46</v>
      </c>
      <c r="G11353" s="3"/>
      <c r="H11353" s="3"/>
      <c r="I11353" s="10" t="str">
        <f t="shared" si="177"/>
        <v>09777</v>
      </c>
    </row>
    <row r="11354" spans="1:9">
      <c r="A11354" s="66"/>
      <c r="C11354" s="66">
        <v>9777</v>
      </c>
      <c r="D11354" s="2" t="s">
        <v>47</v>
      </c>
      <c r="E11354" s="16" t="s">
        <v>1146</v>
      </c>
      <c r="F11354" s="69" t="s">
        <v>48</v>
      </c>
      <c r="G11354" s="3">
        <v>9</v>
      </c>
      <c r="H11354" s="3">
        <v>2071</v>
      </c>
      <c r="I11354" s="10" t="str">
        <f t="shared" si="177"/>
        <v>09777</v>
      </c>
    </row>
    <row r="11355" spans="1:9">
      <c r="A11355" s="66"/>
      <c r="C11355" s="66">
        <v>9777</v>
      </c>
      <c r="D11355" s="2" t="s">
        <v>49</v>
      </c>
      <c r="E11355" s="14" t="s">
        <v>1144</v>
      </c>
      <c r="F11355" s="69" t="s">
        <v>50</v>
      </c>
      <c r="G11355" s="3">
        <v>6</v>
      </c>
      <c r="H11355" s="3">
        <v>197</v>
      </c>
      <c r="I11355" s="10" t="str">
        <f t="shared" si="177"/>
        <v>09777</v>
      </c>
    </row>
    <row r="11356" spans="1:9">
      <c r="A11356" s="66"/>
      <c r="C11356" s="66">
        <v>9777</v>
      </c>
      <c r="D11356" s="2" t="s">
        <v>51</v>
      </c>
      <c r="E11356" s="15" t="s">
        <v>1145</v>
      </c>
      <c r="F11356" s="69" t="s">
        <v>52</v>
      </c>
      <c r="G11356" s="3">
        <v>1</v>
      </c>
      <c r="H11356" s="3"/>
      <c r="I11356" s="10" t="str">
        <f t="shared" si="177"/>
        <v>09777</v>
      </c>
    </row>
    <row r="11357" spans="1:9">
      <c r="A11357" s="66"/>
      <c r="C11357" s="66">
        <v>9777</v>
      </c>
      <c r="D11357" s="2" t="s">
        <v>53</v>
      </c>
      <c r="E11357" s="15" t="s">
        <v>1145</v>
      </c>
      <c r="F11357" s="69" t="s">
        <v>54</v>
      </c>
      <c r="G11357" s="3">
        <v>19</v>
      </c>
      <c r="H11357" s="3">
        <v>1807</v>
      </c>
      <c r="I11357" s="10" t="str">
        <f t="shared" si="177"/>
        <v>09777</v>
      </c>
    </row>
    <row r="11358" spans="1:9">
      <c r="A11358" s="66"/>
      <c r="C11358" s="66">
        <v>9777</v>
      </c>
      <c r="D11358" s="2" t="s">
        <v>55</v>
      </c>
      <c r="E11358" s="21" t="s">
        <v>1152</v>
      </c>
      <c r="F11358" s="69" t="s">
        <v>56</v>
      </c>
      <c r="G11358" s="3">
        <v>6</v>
      </c>
      <c r="H11358" s="3">
        <v>632</v>
      </c>
      <c r="I11358" s="10" t="str">
        <f t="shared" si="177"/>
        <v>09777</v>
      </c>
    </row>
    <row r="11359" spans="1:9">
      <c r="A11359" s="66"/>
      <c r="C11359" s="66">
        <v>9777</v>
      </c>
      <c r="D11359" s="2" t="s">
        <v>57</v>
      </c>
      <c r="E11359" s="21" t="s">
        <v>1152</v>
      </c>
      <c r="F11359" s="69" t="s">
        <v>58</v>
      </c>
      <c r="G11359" s="3">
        <v>5</v>
      </c>
      <c r="H11359" s="3">
        <v>1274</v>
      </c>
      <c r="I11359" s="10" t="str">
        <f t="shared" si="177"/>
        <v>09777</v>
      </c>
    </row>
    <row r="11360" spans="1:9">
      <c r="A11360" s="66"/>
      <c r="C11360" s="66">
        <v>9777</v>
      </c>
      <c r="D11360" s="2" t="s">
        <v>59</v>
      </c>
      <c r="E11360" s="21" t="s">
        <v>1152</v>
      </c>
      <c r="F11360" s="69" t="s">
        <v>60</v>
      </c>
      <c r="G11360" s="3">
        <v>19</v>
      </c>
      <c r="H11360" s="3">
        <v>6569</v>
      </c>
      <c r="I11360" s="10" t="str">
        <f t="shared" si="177"/>
        <v>09777</v>
      </c>
    </row>
    <row r="11361" spans="1:9">
      <c r="A11361" s="66"/>
      <c r="C11361" s="66">
        <v>9777</v>
      </c>
      <c r="D11361" s="2" t="s">
        <v>61</v>
      </c>
      <c r="E11361" s="20" t="s">
        <v>1151</v>
      </c>
      <c r="F11361" s="69" t="s">
        <v>62</v>
      </c>
      <c r="G11361" s="3"/>
      <c r="H11361" s="3"/>
      <c r="I11361" s="10" t="str">
        <f t="shared" si="177"/>
        <v>09777</v>
      </c>
    </row>
    <row r="11362" spans="1:9">
      <c r="A11362" s="66"/>
      <c r="C11362" s="66">
        <v>9777</v>
      </c>
      <c r="D11362" s="2" t="s">
        <v>63</v>
      </c>
      <c r="E11362" s="20" t="s">
        <v>1151</v>
      </c>
      <c r="F11362" s="69" t="s">
        <v>64</v>
      </c>
      <c r="G11362" s="3"/>
      <c r="H11362" s="3"/>
      <c r="I11362" s="10" t="str">
        <f t="shared" si="177"/>
        <v>09777</v>
      </c>
    </row>
    <row r="11363" spans="1:9">
      <c r="A11363" s="66"/>
      <c r="C11363" s="66">
        <v>9777</v>
      </c>
      <c r="D11363" s="2" t="s">
        <v>65</v>
      </c>
      <c r="E11363" s="19" t="s">
        <v>1150</v>
      </c>
      <c r="F11363" s="69" t="s">
        <v>66</v>
      </c>
      <c r="G11363" s="3">
        <v>2</v>
      </c>
      <c r="H11363" s="3"/>
      <c r="I11363" s="10" t="str">
        <f t="shared" si="177"/>
        <v>09777</v>
      </c>
    </row>
    <row r="11364" spans="1:9">
      <c r="A11364" s="66"/>
      <c r="C11364" s="66">
        <v>9777</v>
      </c>
      <c r="D11364" s="2" t="s">
        <v>67</v>
      </c>
      <c r="E11364" s="22" t="s">
        <v>1153</v>
      </c>
      <c r="F11364" s="69" t="s">
        <v>68</v>
      </c>
      <c r="G11364" s="3">
        <v>1</v>
      </c>
      <c r="H11364" s="3"/>
      <c r="I11364" s="10" t="str">
        <f t="shared" si="177"/>
        <v>09777</v>
      </c>
    </row>
    <row r="11365" spans="1:9">
      <c r="A11365" s="66"/>
      <c r="C11365" s="66">
        <v>9777</v>
      </c>
      <c r="D11365" s="2" t="s">
        <v>69</v>
      </c>
      <c r="E11365" s="21" t="s">
        <v>1152</v>
      </c>
      <c r="F11365" s="69" t="s">
        <v>70</v>
      </c>
      <c r="G11365" s="3"/>
      <c r="H11365" s="3"/>
      <c r="I11365" s="10" t="str">
        <f t="shared" si="177"/>
        <v>09777</v>
      </c>
    </row>
    <row r="11366" spans="1:9">
      <c r="A11366" s="66"/>
      <c r="C11366" s="66">
        <v>9777</v>
      </c>
      <c r="E11366" s="71"/>
      <c r="F11366" s="69" t="s">
        <v>71</v>
      </c>
      <c r="G11366" s="3">
        <v>98</v>
      </c>
      <c r="H11366" s="3">
        <v>16821</v>
      </c>
      <c r="I11366" s="10" t="str">
        <f t="shared" si="177"/>
        <v>09777</v>
      </c>
    </row>
    <row r="11367" spans="1:9">
      <c r="A11367" s="65" t="s">
        <v>779</v>
      </c>
      <c r="B11367" s="2" t="s">
        <v>780</v>
      </c>
      <c r="C11367" s="65">
        <v>9778</v>
      </c>
      <c r="D11367" s="2" t="s">
        <v>9</v>
      </c>
      <c r="E11367" s="14" t="s">
        <v>1144</v>
      </c>
      <c r="F11367" s="69" t="s">
        <v>10</v>
      </c>
      <c r="G11367" s="3">
        <v>5</v>
      </c>
      <c r="H11367" s="3">
        <v>136</v>
      </c>
      <c r="I11367" s="10" t="str">
        <f t="shared" si="177"/>
        <v>09778</v>
      </c>
    </row>
    <row r="11368" spans="1:9">
      <c r="A11368" s="66"/>
      <c r="C11368" s="66">
        <v>9778</v>
      </c>
      <c r="D11368" s="2" t="s">
        <v>11</v>
      </c>
      <c r="E11368" s="14" t="s">
        <v>1144</v>
      </c>
      <c r="F11368" s="69" t="s">
        <v>12</v>
      </c>
      <c r="G11368" s="3"/>
      <c r="H11368" s="3"/>
      <c r="I11368" s="10" t="str">
        <f t="shared" si="177"/>
        <v>09778</v>
      </c>
    </row>
    <row r="11369" spans="1:9">
      <c r="A11369" s="66"/>
      <c r="C11369" s="66">
        <v>9778</v>
      </c>
      <c r="D11369" s="2" t="s">
        <v>13</v>
      </c>
      <c r="E11369" s="14" t="s">
        <v>1144</v>
      </c>
      <c r="F11369" s="69" t="s">
        <v>14</v>
      </c>
      <c r="G11369" s="3"/>
      <c r="H11369" s="3"/>
      <c r="I11369" s="10" t="str">
        <f t="shared" si="177"/>
        <v>09778</v>
      </c>
    </row>
    <row r="11370" spans="1:9">
      <c r="A11370" s="66"/>
      <c r="C11370" s="66">
        <v>9778</v>
      </c>
      <c r="D11370" s="2" t="s">
        <v>15</v>
      </c>
      <c r="E11370" s="15" t="s">
        <v>1145</v>
      </c>
      <c r="F11370" s="69" t="s">
        <v>16</v>
      </c>
      <c r="G11370" s="3"/>
      <c r="H11370" s="3"/>
      <c r="I11370" s="10" t="str">
        <f t="shared" si="177"/>
        <v>09778</v>
      </c>
    </row>
    <row r="11371" spans="1:9">
      <c r="A11371" s="66"/>
      <c r="C11371" s="66">
        <v>9778</v>
      </c>
      <c r="D11371" s="2" t="s">
        <v>17</v>
      </c>
      <c r="E11371" s="14" t="s">
        <v>1144</v>
      </c>
      <c r="F11371" s="69" t="s">
        <v>18</v>
      </c>
      <c r="G11371" s="3">
        <v>5</v>
      </c>
      <c r="H11371" s="3">
        <v>136</v>
      </c>
      <c r="I11371" s="10" t="str">
        <f t="shared" si="177"/>
        <v>09778</v>
      </c>
    </row>
    <row r="11372" spans="1:9">
      <c r="A11372" s="66"/>
      <c r="C11372" s="66">
        <v>9778</v>
      </c>
      <c r="D11372" s="2" t="s">
        <v>19</v>
      </c>
      <c r="E11372" s="14" t="s">
        <v>1144</v>
      </c>
      <c r="F11372" s="69" t="s">
        <v>20</v>
      </c>
      <c r="G11372" s="3"/>
      <c r="H11372" s="3"/>
      <c r="I11372" s="10" t="str">
        <f t="shared" si="177"/>
        <v>09778</v>
      </c>
    </row>
    <row r="11373" spans="1:9">
      <c r="A11373" s="66"/>
      <c r="C11373" s="66">
        <v>9778</v>
      </c>
      <c r="D11373" s="2" t="s">
        <v>21</v>
      </c>
      <c r="E11373" s="4"/>
      <c r="F11373" s="69" t="s">
        <v>22</v>
      </c>
      <c r="G11373" s="3">
        <v>131</v>
      </c>
      <c r="H11373" s="3">
        <v>22322</v>
      </c>
      <c r="I11373" s="10" t="str">
        <f t="shared" si="177"/>
        <v>09778</v>
      </c>
    </row>
    <row r="11374" spans="1:9">
      <c r="A11374" s="66"/>
      <c r="C11374" s="66">
        <v>9778</v>
      </c>
      <c r="D11374" s="2" t="s">
        <v>23</v>
      </c>
      <c r="E11374" s="17" t="s">
        <v>1147</v>
      </c>
      <c r="F11374" s="69" t="s">
        <v>24</v>
      </c>
      <c r="G11374" s="3">
        <v>19</v>
      </c>
      <c r="H11374" s="3">
        <v>2343</v>
      </c>
      <c r="I11374" s="10" t="str">
        <f t="shared" si="177"/>
        <v>09778</v>
      </c>
    </row>
    <row r="11375" spans="1:9">
      <c r="A11375" s="66"/>
      <c r="C11375" s="66">
        <v>9778</v>
      </c>
      <c r="D11375" s="2" t="s">
        <v>25</v>
      </c>
      <c r="E11375" s="17" t="s">
        <v>1147</v>
      </c>
      <c r="F11375" s="69" t="s">
        <v>26</v>
      </c>
      <c r="G11375" s="3"/>
      <c r="H11375" s="3"/>
      <c r="I11375" s="10" t="str">
        <f t="shared" si="177"/>
        <v>09778</v>
      </c>
    </row>
    <row r="11376" spans="1:9">
      <c r="A11376" s="66"/>
      <c r="C11376" s="66">
        <v>9778</v>
      </c>
      <c r="D11376" s="2" t="s">
        <v>27</v>
      </c>
      <c r="E11376" s="17" t="s">
        <v>1147</v>
      </c>
      <c r="F11376" s="69" t="s">
        <v>28</v>
      </c>
      <c r="G11376" s="3"/>
      <c r="H11376" s="3"/>
      <c r="I11376" s="10" t="str">
        <f t="shared" si="177"/>
        <v>09778</v>
      </c>
    </row>
    <row r="11377" spans="1:9">
      <c r="A11377" s="66"/>
      <c r="C11377" s="66">
        <v>9778</v>
      </c>
      <c r="D11377" s="2" t="s">
        <v>29</v>
      </c>
      <c r="E11377" s="18" t="s">
        <v>1148</v>
      </c>
      <c r="F11377" s="69" t="s">
        <v>30</v>
      </c>
      <c r="G11377" s="3"/>
      <c r="H11377" s="3"/>
      <c r="I11377" s="10" t="str">
        <f t="shared" si="177"/>
        <v>09778</v>
      </c>
    </row>
    <row r="11378" spans="1:9">
      <c r="A11378" s="66"/>
      <c r="C11378" s="66">
        <v>9778</v>
      </c>
      <c r="D11378" s="2" t="s">
        <v>31</v>
      </c>
      <c r="E11378" s="18" t="s">
        <v>1148</v>
      </c>
      <c r="F11378" s="69" t="s">
        <v>32</v>
      </c>
      <c r="G11378" s="3">
        <v>1</v>
      </c>
      <c r="H11378" s="3"/>
      <c r="I11378" s="10" t="str">
        <f t="shared" si="177"/>
        <v>09778</v>
      </c>
    </row>
    <row r="11379" spans="1:9">
      <c r="A11379" s="66"/>
      <c r="C11379" s="66">
        <v>9778</v>
      </c>
      <c r="D11379" s="2" t="s">
        <v>33</v>
      </c>
      <c r="E11379" s="18" t="s">
        <v>1148</v>
      </c>
      <c r="F11379" s="69" t="s">
        <v>34</v>
      </c>
      <c r="G11379" s="3">
        <v>1</v>
      </c>
      <c r="H11379" s="3"/>
      <c r="I11379" s="10" t="str">
        <f t="shared" si="177"/>
        <v>09778</v>
      </c>
    </row>
    <row r="11380" spans="1:9">
      <c r="A11380" s="66"/>
      <c r="C11380" s="66">
        <v>9778</v>
      </c>
      <c r="D11380" s="2" t="s">
        <v>35</v>
      </c>
      <c r="E11380" s="19" t="s">
        <v>1150</v>
      </c>
      <c r="F11380" s="69" t="s">
        <v>36</v>
      </c>
      <c r="G11380" s="3">
        <v>10</v>
      </c>
      <c r="H11380" s="3">
        <v>485</v>
      </c>
      <c r="I11380" s="10" t="str">
        <f t="shared" si="177"/>
        <v>09778</v>
      </c>
    </row>
    <row r="11381" spans="1:9">
      <c r="A11381" s="66"/>
      <c r="C11381" s="66">
        <v>9778</v>
      </c>
      <c r="D11381" s="2" t="s">
        <v>37</v>
      </c>
      <c r="E11381" s="23" t="s">
        <v>1149</v>
      </c>
      <c r="F11381" s="69" t="s">
        <v>38</v>
      </c>
      <c r="G11381" s="3">
        <v>6</v>
      </c>
      <c r="H11381" s="3">
        <v>1240</v>
      </c>
      <c r="I11381" s="10" t="str">
        <f t="shared" si="177"/>
        <v>09778</v>
      </c>
    </row>
    <row r="11382" spans="1:9">
      <c r="A11382" s="66"/>
      <c r="C11382" s="66">
        <v>9778</v>
      </c>
      <c r="D11382" s="2" t="s">
        <v>39</v>
      </c>
      <c r="E11382" s="23" t="s">
        <v>1149</v>
      </c>
      <c r="F11382" s="69" t="s">
        <v>40</v>
      </c>
      <c r="G11382" s="3">
        <v>2</v>
      </c>
      <c r="H11382" s="3"/>
      <c r="I11382" s="10" t="str">
        <f t="shared" si="177"/>
        <v>09778</v>
      </c>
    </row>
    <row r="11383" spans="1:9">
      <c r="A11383" s="66"/>
      <c r="C11383" s="66">
        <v>9778</v>
      </c>
      <c r="D11383" s="2" t="s">
        <v>41</v>
      </c>
      <c r="E11383" s="16" t="s">
        <v>1146</v>
      </c>
      <c r="F11383" s="69" t="s">
        <v>42</v>
      </c>
      <c r="G11383" s="3"/>
      <c r="H11383" s="3"/>
      <c r="I11383" s="10" t="str">
        <f t="shared" si="177"/>
        <v>09778</v>
      </c>
    </row>
    <row r="11384" spans="1:9">
      <c r="A11384" s="66"/>
      <c r="C11384" s="66">
        <v>9778</v>
      </c>
      <c r="D11384" s="2" t="s">
        <v>43</v>
      </c>
      <c r="E11384" s="16" t="s">
        <v>1146</v>
      </c>
      <c r="F11384" s="69" t="s">
        <v>44</v>
      </c>
      <c r="G11384" s="3">
        <v>3</v>
      </c>
      <c r="H11384" s="3">
        <v>207</v>
      </c>
      <c r="I11384" s="10" t="str">
        <f t="shared" si="177"/>
        <v>09778</v>
      </c>
    </row>
    <row r="11385" spans="1:9">
      <c r="A11385" s="66"/>
      <c r="C11385" s="66">
        <v>9778</v>
      </c>
      <c r="D11385" s="2" t="s">
        <v>45</v>
      </c>
      <c r="E11385" s="16" t="s">
        <v>1146</v>
      </c>
      <c r="F11385" s="69" t="s">
        <v>46</v>
      </c>
      <c r="G11385" s="3">
        <v>1</v>
      </c>
      <c r="H11385" s="3"/>
      <c r="I11385" s="10" t="str">
        <f t="shared" si="177"/>
        <v>09778</v>
      </c>
    </row>
    <row r="11386" spans="1:9">
      <c r="A11386" s="66"/>
      <c r="C11386" s="66">
        <v>9778</v>
      </c>
      <c r="D11386" s="2" t="s">
        <v>47</v>
      </c>
      <c r="E11386" s="16" t="s">
        <v>1146</v>
      </c>
      <c r="F11386" s="69" t="s">
        <v>48</v>
      </c>
      <c r="G11386" s="3">
        <v>12</v>
      </c>
      <c r="H11386" s="3">
        <v>1201</v>
      </c>
      <c r="I11386" s="10" t="str">
        <f t="shared" si="177"/>
        <v>09778</v>
      </c>
    </row>
    <row r="11387" spans="1:9">
      <c r="A11387" s="66"/>
      <c r="C11387" s="66">
        <v>9778</v>
      </c>
      <c r="D11387" s="2" t="s">
        <v>49</v>
      </c>
      <c r="E11387" s="14" t="s">
        <v>1144</v>
      </c>
      <c r="F11387" s="69" t="s">
        <v>50</v>
      </c>
      <c r="G11387" s="3">
        <v>9</v>
      </c>
      <c r="H11387" s="3">
        <v>445</v>
      </c>
      <c r="I11387" s="10" t="str">
        <f t="shared" si="177"/>
        <v>09778</v>
      </c>
    </row>
    <row r="11388" spans="1:9">
      <c r="A11388" s="66"/>
      <c r="C11388" s="66">
        <v>9778</v>
      </c>
      <c r="D11388" s="2" t="s">
        <v>51</v>
      </c>
      <c r="E11388" s="15" t="s">
        <v>1145</v>
      </c>
      <c r="F11388" s="69" t="s">
        <v>52</v>
      </c>
      <c r="G11388" s="3">
        <v>1</v>
      </c>
      <c r="H11388" s="3"/>
      <c r="I11388" s="10" t="str">
        <f t="shared" si="177"/>
        <v>09778</v>
      </c>
    </row>
    <row r="11389" spans="1:9">
      <c r="A11389" s="66"/>
      <c r="C11389" s="66">
        <v>9778</v>
      </c>
      <c r="D11389" s="2" t="s">
        <v>53</v>
      </c>
      <c r="E11389" s="15" t="s">
        <v>1145</v>
      </c>
      <c r="F11389" s="69" t="s">
        <v>54</v>
      </c>
      <c r="G11389" s="3">
        <v>20</v>
      </c>
      <c r="H11389" s="3">
        <v>2067</v>
      </c>
      <c r="I11389" s="10" t="str">
        <f t="shared" si="177"/>
        <v>09778</v>
      </c>
    </row>
    <row r="11390" spans="1:9">
      <c r="A11390" s="66"/>
      <c r="C11390" s="66">
        <v>9778</v>
      </c>
      <c r="D11390" s="2" t="s">
        <v>55</v>
      </c>
      <c r="E11390" s="21" t="s">
        <v>1152</v>
      </c>
      <c r="F11390" s="69" t="s">
        <v>56</v>
      </c>
      <c r="G11390" s="3">
        <v>3</v>
      </c>
      <c r="H11390" s="3"/>
      <c r="I11390" s="10" t="str">
        <f t="shared" si="177"/>
        <v>09778</v>
      </c>
    </row>
    <row r="11391" spans="1:9">
      <c r="A11391" s="66"/>
      <c r="C11391" s="66">
        <v>9778</v>
      </c>
      <c r="D11391" s="2" t="s">
        <v>57</v>
      </c>
      <c r="E11391" s="21" t="s">
        <v>1152</v>
      </c>
      <c r="F11391" s="69" t="s">
        <v>58</v>
      </c>
      <c r="G11391" s="3">
        <v>4</v>
      </c>
      <c r="H11391" s="3">
        <v>388</v>
      </c>
      <c r="I11391" s="10" t="str">
        <f t="shared" si="177"/>
        <v>09778</v>
      </c>
    </row>
    <row r="11392" spans="1:9">
      <c r="A11392" s="66"/>
      <c r="C11392" s="66">
        <v>9778</v>
      </c>
      <c r="D11392" s="2" t="s">
        <v>59</v>
      </c>
      <c r="E11392" s="21" t="s">
        <v>1152</v>
      </c>
      <c r="F11392" s="69" t="s">
        <v>60</v>
      </c>
      <c r="G11392" s="3">
        <v>28</v>
      </c>
      <c r="H11392" s="3">
        <v>11150</v>
      </c>
      <c r="I11392" s="10" t="str">
        <f t="shared" si="177"/>
        <v>09778</v>
      </c>
    </row>
    <row r="11393" spans="1:9">
      <c r="A11393" s="66"/>
      <c r="C11393" s="66">
        <v>9778</v>
      </c>
      <c r="D11393" s="2" t="s">
        <v>61</v>
      </c>
      <c r="E11393" s="20" t="s">
        <v>1151</v>
      </c>
      <c r="F11393" s="69" t="s">
        <v>62</v>
      </c>
      <c r="G11393" s="3">
        <v>2</v>
      </c>
      <c r="H11393" s="3"/>
      <c r="I11393" s="10" t="str">
        <f t="shared" si="177"/>
        <v>09778</v>
      </c>
    </row>
    <row r="11394" spans="1:9">
      <c r="A11394" s="66"/>
      <c r="C11394" s="66">
        <v>9778</v>
      </c>
      <c r="D11394" s="2" t="s">
        <v>63</v>
      </c>
      <c r="E11394" s="20" t="s">
        <v>1151</v>
      </c>
      <c r="F11394" s="69" t="s">
        <v>64</v>
      </c>
      <c r="G11394" s="3">
        <v>2</v>
      </c>
      <c r="H11394" s="3"/>
      <c r="I11394" s="10" t="str">
        <f t="shared" si="177"/>
        <v>09778</v>
      </c>
    </row>
    <row r="11395" spans="1:9">
      <c r="A11395" s="66"/>
      <c r="C11395" s="66">
        <v>9778</v>
      </c>
      <c r="D11395" s="2" t="s">
        <v>65</v>
      </c>
      <c r="E11395" s="19" t="s">
        <v>1150</v>
      </c>
      <c r="F11395" s="69" t="s">
        <v>66</v>
      </c>
      <c r="G11395" s="3">
        <v>2</v>
      </c>
      <c r="H11395" s="3"/>
      <c r="I11395" s="10" t="str">
        <f t="shared" si="177"/>
        <v>09778</v>
      </c>
    </row>
    <row r="11396" spans="1:9">
      <c r="A11396" s="66"/>
      <c r="C11396" s="66">
        <v>9778</v>
      </c>
      <c r="D11396" s="2" t="s">
        <v>67</v>
      </c>
      <c r="E11396" s="22" t="s">
        <v>1153</v>
      </c>
      <c r="F11396" s="69" t="s">
        <v>68</v>
      </c>
      <c r="G11396" s="3">
        <v>1</v>
      </c>
      <c r="H11396" s="3"/>
      <c r="I11396" s="10" t="str">
        <f t="shared" si="177"/>
        <v>09778</v>
      </c>
    </row>
    <row r="11397" spans="1:9">
      <c r="A11397" s="66"/>
      <c r="C11397" s="66">
        <v>9778</v>
      </c>
      <c r="D11397" s="2" t="s">
        <v>69</v>
      </c>
      <c r="E11397" s="21" t="s">
        <v>1152</v>
      </c>
      <c r="F11397" s="69" t="s">
        <v>70</v>
      </c>
      <c r="G11397" s="3">
        <v>4</v>
      </c>
      <c r="H11397" s="3">
        <v>176</v>
      </c>
      <c r="I11397" s="10" t="str">
        <f t="shared" si="177"/>
        <v>09778</v>
      </c>
    </row>
    <row r="11398" spans="1:9">
      <c r="A11398" s="66"/>
      <c r="C11398" s="66">
        <v>9778</v>
      </c>
      <c r="E11398" s="71"/>
      <c r="F11398" s="69" t="s">
        <v>71</v>
      </c>
      <c r="G11398" s="3">
        <v>136</v>
      </c>
      <c r="H11398" s="3">
        <v>22458</v>
      </c>
      <c r="I11398" s="10" t="str">
        <f t="shared" si="177"/>
        <v>09778</v>
      </c>
    </row>
    <row r="11399" spans="1:9">
      <c r="A11399" s="65" t="s">
        <v>781</v>
      </c>
      <c r="B11399" s="2" t="s">
        <v>782</v>
      </c>
      <c r="C11399" s="65">
        <v>9779</v>
      </c>
      <c r="D11399" s="2" t="s">
        <v>9</v>
      </c>
      <c r="E11399" s="14" t="s">
        <v>1144</v>
      </c>
      <c r="F11399" s="69" t="s">
        <v>10</v>
      </c>
      <c r="G11399" s="3">
        <v>7</v>
      </c>
      <c r="H11399" s="3">
        <v>104</v>
      </c>
      <c r="I11399" s="10" t="str">
        <f t="shared" si="177"/>
        <v>09779</v>
      </c>
    </row>
    <row r="11400" spans="1:9">
      <c r="A11400" s="66"/>
      <c r="C11400" s="66">
        <v>9779</v>
      </c>
      <c r="D11400" s="2" t="s">
        <v>11</v>
      </c>
      <c r="E11400" s="14" t="s">
        <v>1144</v>
      </c>
      <c r="F11400" s="69" t="s">
        <v>12</v>
      </c>
      <c r="G11400" s="3"/>
      <c r="H11400" s="3"/>
      <c r="I11400" s="10" t="str">
        <f t="shared" si="177"/>
        <v>09779</v>
      </c>
    </row>
    <row r="11401" spans="1:9">
      <c r="A11401" s="66"/>
      <c r="C11401" s="66">
        <v>9779</v>
      </c>
      <c r="D11401" s="2" t="s">
        <v>13</v>
      </c>
      <c r="E11401" s="14" t="s">
        <v>1144</v>
      </c>
      <c r="F11401" s="69" t="s">
        <v>14</v>
      </c>
      <c r="G11401" s="3"/>
      <c r="H11401" s="3"/>
      <c r="I11401" s="10" t="str">
        <f t="shared" ref="I11401:I11464" si="178">IF(A11401="",I11400,A11401)</f>
        <v>09779</v>
      </c>
    </row>
    <row r="11402" spans="1:9">
      <c r="A11402" s="66"/>
      <c r="C11402" s="66">
        <v>9779</v>
      </c>
      <c r="D11402" s="2" t="s">
        <v>15</v>
      </c>
      <c r="E11402" s="15" t="s">
        <v>1145</v>
      </c>
      <c r="F11402" s="69" t="s">
        <v>16</v>
      </c>
      <c r="G11402" s="3"/>
      <c r="H11402" s="3"/>
      <c r="I11402" s="10" t="str">
        <f t="shared" si="178"/>
        <v>09779</v>
      </c>
    </row>
    <row r="11403" spans="1:9">
      <c r="A11403" s="66"/>
      <c r="C11403" s="66">
        <v>9779</v>
      </c>
      <c r="D11403" s="2" t="s">
        <v>17</v>
      </c>
      <c r="E11403" s="14" t="s">
        <v>1144</v>
      </c>
      <c r="F11403" s="69" t="s">
        <v>18</v>
      </c>
      <c r="G11403" s="3">
        <v>7</v>
      </c>
      <c r="H11403" s="3">
        <v>104</v>
      </c>
      <c r="I11403" s="10" t="str">
        <f t="shared" si="178"/>
        <v>09779</v>
      </c>
    </row>
    <row r="11404" spans="1:9">
      <c r="A11404" s="66"/>
      <c r="C11404" s="66">
        <v>9779</v>
      </c>
      <c r="D11404" s="2" t="s">
        <v>19</v>
      </c>
      <c r="E11404" s="14" t="s">
        <v>1144</v>
      </c>
      <c r="F11404" s="69" t="s">
        <v>20</v>
      </c>
      <c r="G11404" s="3"/>
      <c r="H11404" s="3"/>
      <c r="I11404" s="10" t="str">
        <f t="shared" si="178"/>
        <v>09779</v>
      </c>
    </row>
    <row r="11405" spans="1:9">
      <c r="A11405" s="66"/>
      <c r="C11405" s="66">
        <v>9779</v>
      </c>
      <c r="D11405" s="2" t="s">
        <v>21</v>
      </c>
      <c r="E11405" s="4"/>
      <c r="F11405" s="69" t="s">
        <v>22</v>
      </c>
      <c r="G11405" s="3">
        <v>120</v>
      </c>
      <c r="H11405" s="3">
        <v>24349</v>
      </c>
      <c r="I11405" s="10" t="str">
        <f t="shared" si="178"/>
        <v>09779</v>
      </c>
    </row>
    <row r="11406" spans="1:9">
      <c r="A11406" s="66"/>
      <c r="C11406" s="66">
        <v>9779</v>
      </c>
      <c r="D11406" s="2" t="s">
        <v>23</v>
      </c>
      <c r="E11406" s="17" t="s">
        <v>1147</v>
      </c>
      <c r="F11406" s="69" t="s">
        <v>24</v>
      </c>
      <c r="G11406" s="3">
        <v>21</v>
      </c>
      <c r="H11406" s="3">
        <v>3001</v>
      </c>
      <c r="I11406" s="10" t="str">
        <f t="shared" si="178"/>
        <v>09779</v>
      </c>
    </row>
    <row r="11407" spans="1:9">
      <c r="A11407" s="66"/>
      <c r="C11407" s="66">
        <v>9779</v>
      </c>
      <c r="D11407" s="2" t="s">
        <v>25</v>
      </c>
      <c r="E11407" s="17" t="s">
        <v>1147</v>
      </c>
      <c r="F11407" s="69" t="s">
        <v>26</v>
      </c>
      <c r="G11407" s="3">
        <v>2</v>
      </c>
      <c r="H11407" s="3"/>
      <c r="I11407" s="10" t="str">
        <f t="shared" si="178"/>
        <v>09779</v>
      </c>
    </row>
    <row r="11408" spans="1:9">
      <c r="A11408" s="66"/>
      <c r="C11408" s="66">
        <v>9779</v>
      </c>
      <c r="D11408" s="2" t="s">
        <v>27</v>
      </c>
      <c r="E11408" s="17" t="s">
        <v>1147</v>
      </c>
      <c r="F11408" s="69" t="s">
        <v>28</v>
      </c>
      <c r="G11408" s="3"/>
      <c r="H11408" s="3"/>
      <c r="I11408" s="10" t="str">
        <f t="shared" si="178"/>
        <v>09779</v>
      </c>
    </row>
    <row r="11409" spans="1:9">
      <c r="A11409" s="66"/>
      <c r="C11409" s="66">
        <v>9779</v>
      </c>
      <c r="D11409" s="2" t="s">
        <v>29</v>
      </c>
      <c r="E11409" s="18" t="s">
        <v>1148</v>
      </c>
      <c r="F11409" s="69" t="s">
        <v>30</v>
      </c>
      <c r="G11409" s="3"/>
      <c r="H11409" s="3"/>
      <c r="I11409" s="10" t="str">
        <f t="shared" si="178"/>
        <v>09779</v>
      </c>
    </row>
    <row r="11410" spans="1:9">
      <c r="A11410" s="66"/>
      <c r="C11410" s="66">
        <v>9779</v>
      </c>
      <c r="D11410" s="2" t="s">
        <v>31</v>
      </c>
      <c r="E11410" s="18" t="s">
        <v>1148</v>
      </c>
      <c r="F11410" s="69" t="s">
        <v>32</v>
      </c>
      <c r="G11410" s="3">
        <v>1</v>
      </c>
      <c r="H11410" s="3"/>
      <c r="I11410" s="10" t="str">
        <f t="shared" si="178"/>
        <v>09779</v>
      </c>
    </row>
    <row r="11411" spans="1:9">
      <c r="A11411" s="66"/>
      <c r="C11411" s="66">
        <v>9779</v>
      </c>
      <c r="D11411" s="2" t="s">
        <v>33</v>
      </c>
      <c r="E11411" s="18" t="s">
        <v>1148</v>
      </c>
      <c r="F11411" s="69" t="s">
        <v>34</v>
      </c>
      <c r="G11411" s="3"/>
      <c r="H11411" s="3"/>
      <c r="I11411" s="10" t="str">
        <f t="shared" si="178"/>
        <v>09779</v>
      </c>
    </row>
    <row r="11412" spans="1:9">
      <c r="A11412" s="66"/>
      <c r="C11412" s="66">
        <v>9779</v>
      </c>
      <c r="D11412" s="2" t="s">
        <v>35</v>
      </c>
      <c r="E11412" s="19" t="s">
        <v>1150</v>
      </c>
      <c r="F11412" s="69" t="s">
        <v>36</v>
      </c>
      <c r="G11412" s="3">
        <v>4</v>
      </c>
      <c r="H11412" s="3">
        <v>871</v>
      </c>
      <c r="I11412" s="10" t="str">
        <f t="shared" si="178"/>
        <v>09779</v>
      </c>
    </row>
    <row r="11413" spans="1:9">
      <c r="A11413" s="66"/>
      <c r="C11413" s="66">
        <v>9779</v>
      </c>
      <c r="D11413" s="2" t="s">
        <v>37</v>
      </c>
      <c r="E11413" s="23" t="s">
        <v>1149</v>
      </c>
      <c r="F11413" s="69" t="s">
        <v>38</v>
      </c>
      <c r="G11413" s="3">
        <v>2</v>
      </c>
      <c r="H11413" s="3"/>
      <c r="I11413" s="10" t="str">
        <f t="shared" si="178"/>
        <v>09779</v>
      </c>
    </row>
    <row r="11414" spans="1:9">
      <c r="A11414" s="66"/>
      <c r="C11414" s="66">
        <v>9779</v>
      </c>
      <c r="D11414" s="2" t="s">
        <v>39</v>
      </c>
      <c r="E11414" s="23" t="s">
        <v>1149</v>
      </c>
      <c r="F11414" s="69" t="s">
        <v>40</v>
      </c>
      <c r="G11414" s="3">
        <v>15</v>
      </c>
      <c r="H11414" s="3">
        <v>2179</v>
      </c>
      <c r="I11414" s="10" t="str">
        <f t="shared" si="178"/>
        <v>09779</v>
      </c>
    </row>
    <row r="11415" spans="1:9">
      <c r="A11415" s="66"/>
      <c r="C11415" s="66">
        <v>9779</v>
      </c>
      <c r="D11415" s="2" t="s">
        <v>41</v>
      </c>
      <c r="E11415" s="16" t="s">
        <v>1146</v>
      </c>
      <c r="F11415" s="69" t="s">
        <v>42</v>
      </c>
      <c r="G11415" s="3"/>
      <c r="H11415" s="3"/>
      <c r="I11415" s="10" t="str">
        <f t="shared" si="178"/>
        <v>09779</v>
      </c>
    </row>
    <row r="11416" spans="1:9">
      <c r="A11416" s="66"/>
      <c r="C11416" s="66">
        <v>9779</v>
      </c>
      <c r="D11416" s="2" t="s">
        <v>43</v>
      </c>
      <c r="E11416" s="16" t="s">
        <v>1146</v>
      </c>
      <c r="F11416" s="69" t="s">
        <v>44</v>
      </c>
      <c r="G11416" s="3">
        <v>4</v>
      </c>
      <c r="H11416" s="3">
        <v>513</v>
      </c>
      <c r="I11416" s="10" t="str">
        <f t="shared" si="178"/>
        <v>09779</v>
      </c>
    </row>
    <row r="11417" spans="1:9">
      <c r="A11417" s="66"/>
      <c r="C11417" s="66">
        <v>9779</v>
      </c>
      <c r="D11417" s="2" t="s">
        <v>45</v>
      </c>
      <c r="E11417" s="16" t="s">
        <v>1146</v>
      </c>
      <c r="F11417" s="69" t="s">
        <v>46</v>
      </c>
      <c r="G11417" s="3"/>
      <c r="H11417" s="3"/>
      <c r="I11417" s="10" t="str">
        <f t="shared" si="178"/>
        <v>09779</v>
      </c>
    </row>
    <row r="11418" spans="1:9">
      <c r="A11418" s="66"/>
      <c r="C11418" s="66">
        <v>9779</v>
      </c>
      <c r="D11418" s="2" t="s">
        <v>47</v>
      </c>
      <c r="E11418" s="16" t="s">
        <v>1146</v>
      </c>
      <c r="F11418" s="69" t="s">
        <v>48</v>
      </c>
      <c r="G11418" s="3">
        <v>7</v>
      </c>
      <c r="H11418" s="3">
        <v>636</v>
      </c>
      <c r="I11418" s="10" t="str">
        <f t="shared" si="178"/>
        <v>09779</v>
      </c>
    </row>
    <row r="11419" spans="1:9">
      <c r="A11419" s="66"/>
      <c r="C11419" s="66">
        <v>9779</v>
      </c>
      <c r="D11419" s="2" t="s">
        <v>49</v>
      </c>
      <c r="E11419" s="14" t="s">
        <v>1144</v>
      </c>
      <c r="F11419" s="69" t="s">
        <v>50</v>
      </c>
      <c r="G11419" s="3">
        <v>10</v>
      </c>
      <c r="H11419" s="3">
        <v>754</v>
      </c>
      <c r="I11419" s="10" t="str">
        <f t="shared" si="178"/>
        <v>09779</v>
      </c>
    </row>
    <row r="11420" spans="1:9">
      <c r="A11420" s="66"/>
      <c r="C11420" s="66">
        <v>9779</v>
      </c>
      <c r="D11420" s="2" t="s">
        <v>51</v>
      </c>
      <c r="E11420" s="15" t="s">
        <v>1145</v>
      </c>
      <c r="F11420" s="69" t="s">
        <v>52</v>
      </c>
      <c r="G11420" s="3">
        <v>1</v>
      </c>
      <c r="H11420" s="3"/>
      <c r="I11420" s="10" t="str">
        <f t="shared" si="178"/>
        <v>09779</v>
      </c>
    </row>
    <row r="11421" spans="1:9">
      <c r="A11421" s="66"/>
      <c r="C11421" s="66">
        <v>9779</v>
      </c>
      <c r="D11421" s="2" t="s">
        <v>53</v>
      </c>
      <c r="E11421" s="15" t="s">
        <v>1145</v>
      </c>
      <c r="F11421" s="69" t="s">
        <v>54</v>
      </c>
      <c r="G11421" s="3">
        <v>13</v>
      </c>
      <c r="H11421" s="3">
        <v>796</v>
      </c>
      <c r="I11421" s="10" t="str">
        <f t="shared" si="178"/>
        <v>09779</v>
      </c>
    </row>
    <row r="11422" spans="1:9">
      <c r="A11422" s="66"/>
      <c r="C11422" s="66">
        <v>9779</v>
      </c>
      <c r="D11422" s="2" t="s">
        <v>55</v>
      </c>
      <c r="E11422" s="21" t="s">
        <v>1152</v>
      </c>
      <c r="F11422" s="69" t="s">
        <v>56</v>
      </c>
      <c r="G11422" s="3">
        <v>5</v>
      </c>
      <c r="H11422" s="3">
        <v>588</v>
      </c>
      <c r="I11422" s="10" t="str">
        <f t="shared" si="178"/>
        <v>09779</v>
      </c>
    </row>
    <row r="11423" spans="1:9">
      <c r="A11423" s="66"/>
      <c r="C11423" s="66">
        <v>9779</v>
      </c>
      <c r="D11423" s="2" t="s">
        <v>57</v>
      </c>
      <c r="E11423" s="21" t="s">
        <v>1152</v>
      </c>
      <c r="F11423" s="69" t="s">
        <v>58</v>
      </c>
      <c r="G11423" s="3">
        <v>4</v>
      </c>
      <c r="H11423" s="3">
        <v>542</v>
      </c>
      <c r="I11423" s="10" t="str">
        <f t="shared" si="178"/>
        <v>09779</v>
      </c>
    </row>
    <row r="11424" spans="1:9">
      <c r="A11424" s="66"/>
      <c r="C11424" s="66">
        <v>9779</v>
      </c>
      <c r="D11424" s="2" t="s">
        <v>59</v>
      </c>
      <c r="E11424" s="21" t="s">
        <v>1152</v>
      </c>
      <c r="F11424" s="69" t="s">
        <v>60</v>
      </c>
      <c r="G11424" s="3">
        <v>16</v>
      </c>
      <c r="H11424" s="3">
        <v>3533</v>
      </c>
      <c r="I11424" s="10" t="str">
        <f t="shared" si="178"/>
        <v>09779</v>
      </c>
    </row>
    <row r="11425" spans="1:9">
      <c r="A11425" s="66"/>
      <c r="C11425" s="66">
        <v>9779</v>
      </c>
      <c r="D11425" s="2" t="s">
        <v>61</v>
      </c>
      <c r="E11425" s="20" t="s">
        <v>1151</v>
      </c>
      <c r="F11425" s="69" t="s">
        <v>62</v>
      </c>
      <c r="G11425" s="3">
        <v>6</v>
      </c>
      <c r="H11425" s="3">
        <v>2833</v>
      </c>
      <c r="I11425" s="10" t="str">
        <f t="shared" si="178"/>
        <v>09779</v>
      </c>
    </row>
    <row r="11426" spans="1:9">
      <c r="A11426" s="66"/>
      <c r="C11426" s="66">
        <v>9779</v>
      </c>
      <c r="D11426" s="2" t="s">
        <v>63</v>
      </c>
      <c r="E11426" s="20" t="s">
        <v>1151</v>
      </c>
      <c r="F11426" s="69" t="s">
        <v>64</v>
      </c>
      <c r="G11426" s="3">
        <v>2</v>
      </c>
      <c r="H11426" s="3"/>
      <c r="I11426" s="10" t="str">
        <f t="shared" si="178"/>
        <v>09779</v>
      </c>
    </row>
    <row r="11427" spans="1:9">
      <c r="A11427" s="66"/>
      <c r="C11427" s="66">
        <v>9779</v>
      </c>
      <c r="D11427" s="2" t="s">
        <v>65</v>
      </c>
      <c r="E11427" s="19" t="s">
        <v>1150</v>
      </c>
      <c r="F11427" s="69" t="s">
        <v>66</v>
      </c>
      <c r="G11427" s="3">
        <v>3</v>
      </c>
      <c r="H11427" s="3">
        <v>128</v>
      </c>
      <c r="I11427" s="10" t="str">
        <f t="shared" si="178"/>
        <v>09779</v>
      </c>
    </row>
    <row r="11428" spans="1:9">
      <c r="A11428" s="66"/>
      <c r="C11428" s="66">
        <v>9779</v>
      </c>
      <c r="D11428" s="2" t="s">
        <v>67</v>
      </c>
      <c r="E11428" s="22" t="s">
        <v>1153</v>
      </c>
      <c r="F11428" s="69" t="s">
        <v>68</v>
      </c>
      <c r="G11428" s="3">
        <v>3</v>
      </c>
      <c r="H11428" s="3">
        <v>425</v>
      </c>
      <c r="I11428" s="10" t="str">
        <f t="shared" si="178"/>
        <v>09779</v>
      </c>
    </row>
    <row r="11429" spans="1:9">
      <c r="A11429" s="66"/>
      <c r="C11429" s="66">
        <v>9779</v>
      </c>
      <c r="D11429" s="2" t="s">
        <v>69</v>
      </c>
      <c r="E11429" s="21" t="s">
        <v>1152</v>
      </c>
      <c r="F11429" s="69" t="s">
        <v>70</v>
      </c>
      <c r="G11429" s="3">
        <v>1</v>
      </c>
      <c r="H11429" s="3"/>
      <c r="I11429" s="10" t="str">
        <f t="shared" si="178"/>
        <v>09779</v>
      </c>
    </row>
    <row r="11430" spans="1:9">
      <c r="A11430" s="66"/>
      <c r="C11430" s="66">
        <v>9779</v>
      </c>
      <c r="E11430" s="71"/>
      <c r="F11430" s="69" t="s">
        <v>71</v>
      </c>
      <c r="G11430" s="3">
        <v>127</v>
      </c>
      <c r="H11430" s="3">
        <v>24453</v>
      </c>
      <c r="I11430" s="10" t="str">
        <f t="shared" si="178"/>
        <v>09779</v>
      </c>
    </row>
    <row r="11431" spans="1:9">
      <c r="A11431" s="65" t="s">
        <v>783</v>
      </c>
      <c r="B11431" s="2" t="s">
        <v>784</v>
      </c>
      <c r="C11431" s="65">
        <v>9780</v>
      </c>
      <c r="D11431" s="2" t="s">
        <v>9</v>
      </c>
      <c r="E11431" s="14" t="s">
        <v>1144</v>
      </c>
      <c r="F11431" s="69" t="s">
        <v>10</v>
      </c>
      <c r="G11431" s="3">
        <v>2</v>
      </c>
      <c r="H11431" s="3"/>
      <c r="I11431" s="10" t="str">
        <f t="shared" si="178"/>
        <v>09780</v>
      </c>
    </row>
    <row r="11432" spans="1:9">
      <c r="A11432" s="66"/>
      <c r="C11432" s="66">
        <v>9780</v>
      </c>
      <c r="D11432" s="2" t="s">
        <v>11</v>
      </c>
      <c r="E11432" s="14" t="s">
        <v>1144</v>
      </c>
      <c r="F11432" s="69" t="s">
        <v>12</v>
      </c>
      <c r="G11432" s="3"/>
      <c r="H11432" s="3"/>
      <c r="I11432" s="10" t="str">
        <f t="shared" si="178"/>
        <v>09780</v>
      </c>
    </row>
    <row r="11433" spans="1:9">
      <c r="A11433" s="66"/>
      <c r="C11433" s="66">
        <v>9780</v>
      </c>
      <c r="D11433" s="2" t="s">
        <v>13</v>
      </c>
      <c r="E11433" s="14" t="s">
        <v>1144</v>
      </c>
      <c r="F11433" s="69" t="s">
        <v>14</v>
      </c>
      <c r="G11433" s="3"/>
      <c r="H11433" s="3"/>
      <c r="I11433" s="10" t="str">
        <f t="shared" si="178"/>
        <v>09780</v>
      </c>
    </row>
    <row r="11434" spans="1:9">
      <c r="A11434" s="66"/>
      <c r="C11434" s="66">
        <v>9780</v>
      </c>
      <c r="D11434" s="2" t="s">
        <v>15</v>
      </c>
      <c r="E11434" s="15" t="s">
        <v>1145</v>
      </c>
      <c r="F11434" s="69" t="s">
        <v>16</v>
      </c>
      <c r="G11434" s="3"/>
      <c r="H11434" s="3"/>
      <c r="I11434" s="10" t="str">
        <f t="shared" si="178"/>
        <v>09780</v>
      </c>
    </row>
    <row r="11435" spans="1:9">
      <c r="A11435" s="66"/>
      <c r="C11435" s="66">
        <v>9780</v>
      </c>
      <c r="D11435" s="2" t="s">
        <v>17</v>
      </c>
      <c r="E11435" s="14" t="s">
        <v>1144</v>
      </c>
      <c r="F11435" s="69" t="s">
        <v>18</v>
      </c>
      <c r="G11435" s="3">
        <v>2</v>
      </c>
      <c r="H11435" s="3"/>
      <c r="I11435" s="10" t="str">
        <f t="shared" si="178"/>
        <v>09780</v>
      </c>
    </row>
    <row r="11436" spans="1:9">
      <c r="A11436" s="66"/>
      <c r="C11436" s="66">
        <v>9780</v>
      </c>
      <c r="D11436" s="2" t="s">
        <v>19</v>
      </c>
      <c r="E11436" s="14" t="s">
        <v>1144</v>
      </c>
      <c r="F11436" s="69" t="s">
        <v>20</v>
      </c>
      <c r="G11436" s="3"/>
      <c r="H11436" s="3"/>
      <c r="I11436" s="10" t="str">
        <f t="shared" si="178"/>
        <v>09780</v>
      </c>
    </row>
    <row r="11437" spans="1:9">
      <c r="A11437" s="66"/>
      <c r="C11437" s="66">
        <v>9780</v>
      </c>
      <c r="D11437" s="2" t="s">
        <v>21</v>
      </c>
      <c r="E11437" s="4"/>
      <c r="F11437" s="69" t="s">
        <v>22</v>
      </c>
      <c r="G11437" s="3">
        <v>97</v>
      </c>
      <c r="H11437" s="3"/>
      <c r="I11437" s="10" t="str">
        <f t="shared" si="178"/>
        <v>09780</v>
      </c>
    </row>
    <row r="11438" spans="1:9">
      <c r="A11438" s="66"/>
      <c r="C11438" s="66">
        <v>9780</v>
      </c>
      <c r="D11438" s="2" t="s">
        <v>23</v>
      </c>
      <c r="E11438" s="17" t="s">
        <v>1147</v>
      </c>
      <c r="F11438" s="69" t="s">
        <v>24</v>
      </c>
      <c r="G11438" s="3">
        <v>23</v>
      </c>
      <c r="H11438" s="3">
        <v>2238</v>
      </c>
      <c r="I11438" s="10" t="str">
        <f t="shared" si="178"/>
        <v>09780</v>
      </c>
    </row>
    <row r="11439" spans="1:9">
      <c r="A11439" s="66"/>
      <c r="C11439" s="66">
        <v>9780</v>
      </c>
      <c r="D11439" s="2" t="s">
        <v>25</v>
      </c>
      <c r="E11439" s="17" t="s">
        <v>1147</v>
      </c>
      <c r="F11439" s="69" t="s">
        <v>26</v>
      </c>
      <c r="G11439" s="3">
        <v>3</v>
      </c>
      <c r="H11439" s="3">
        <v>314</v>
      </c>
      <c r="I11439" s="10" t="str">
        <f t="shared" si="178"/>
        <v>09780</v>
      </c>
    </row>
    <row r="11440" spans="1:9">
      <c r="A11440" s="66"/>
      <c r="C11440" s="66">
        <v>9780</v>
      </c>
      <c r="D11440" s="2" t="s">
        <v>27</v>
      </c>
      <c r="E11440" s="17" t="s">
        <v>1147</v>
      </c>
      <c r="F11440" s="69" t="s">
        <v>28</v>
      </c>
      <c r="G11440" s="3"/>
      <c r="H11440" s="3"/>
      <c r="I11440" s="10" t="str">
        <f t="shared" si="178"/>
        <v>09780</v>
      </c>
    </row>
    <row r="11441" spans="1:9">
      <c r="A11441" s="66"/>
      <c r="C11441" s="66">
        <v>9780</v>
      </c>
      <c r="D11441" s="2" t="s">
        <v>29</v>
      </c>
      <c r="E11441" s="18" t="s">
        <v>1148</v>
      </c>
      <c r="F11441" s="69" t="s">
        <v>30</v>
      </c>
      <c r="G11441" s="3">
        <v>3</v>
      </c>
      <c r="H11441" s="3">
        <v>193</v>
      </c>
      <c r="I11441" s="10" t="str">
        <f t="shared" si="178"/>
        <v>09780</v>
      </c>
    </row>
    <row r="11442" spans="1:9">
      <c r="A11442" s="66"/>
      <c r="C11442" s="66">
        <v>9780</v>
      </c>
      <c r="D11442" s="2" t="s">
        <v>31</v>
      </c>
      <c r="E11442" s="18" t="s">
        <v>1148</v>
      </c>
      <c r="F11442" s="69" t="s">
        <v>32</v>
      </c>
      <c r="G11442" s="3">
        <v>1</v>
      </c>
      <c r="H11442" s="3"/>
      <c r="I11442" s="10" t="str">
        <f t="shared" si="178"/>
        <v>09780</v>
      </c>
    </row>
    <row r="11443" spans="1:9">
      <c r="A11443" s="66"/>
      <c r="C11443" s="66">
        <v>9780</v>
      </c>
      <c r="D11443" s="2" t="s">
        <v>33</v>
      </c>
      <c r="E11443" s="18" t="s">
        <v>1148</v>
      </c>
      <c r="F11443" s="69" t="s">
        <v>34</v>
      </c>
      <c r="G11443" s="3"/>
      <c r="H11443" s="3"/>
      <c r="I11443" s="10" t="str">
        <f t="shared" si="178"/>
        <v>09780</v>
      </c>
    </row>
    <row r="11444" spans="1:9">
      <c r="A11444" s="66"/>
      <c r="C11444" s="66">
        <v>9780</v>
      </c>
      <c r="D11444" s="2" t="s">
        <v>35</v>
      </c>
      <c r="E11444" s="19" t="s">
        <v>1150</v>
      </c>
      <c r="F11444" s="69" t="s">
        <v>36</v>
      </c>
      <c r="G11444" s="3">
        <v>4</v>
      </c>
      <c r="H11444" s="3">
        <v>81</v>
      </c>
      <c r="I11444" s="10" t="str">
        <f t="shared" si="178"/>
        <v>09780</v>
      </c>
    </row>
    <row r="11445" spans="1:9">
      <c r="A11445" s="66"/>
      <c r="C11445" s="66">
        <v>9780</v>
      </c>
      <c r="D11445" s="2" t="s">
        <v>37</v>
      </c>
      <c r="E11445" s="23" t="s">
        <v>1149</v>
      </c>
      <c r="F11445" s="69" t="s">
        <v>38</v>
      </c>
      <c r="G11445" s="3"/>
      <c r="H11445" s="3"/>
      <c r="I11445" s="10" t="str">
        <f t="shared" si="178"/>
        <v>09780</v>
      </c>
    </row>
    <row r="11446" spans="1:9">
      <c r="A11446" s="66"/>
      <c r="C11446" s="66">
        <v>9780</v>
      </c>
      <c r="D11446" s="2" t="s">
        <v>39</v>
      </c>
      <c r="E11446" s="23" t="s">
        <v>1149</v>
      </c>
      <c r="F11446" s="69" t="s">
        <v>40</v>
      </c>
      <c r="G11446" s="3">
        <v>3</v>
      </c>
      <c r="H11446" s="3">
        <v>387</v>
      </c>
      <c r="I11446" s="10" t="str">
        <f t="shared" si="178"/>
        <v>09780</v>
      </c>
    </row>
    <row r="11447" spans="1:9">
      <c r="A11447" s="66"/>
      <c r="C11447" s="66">
        <v>9780</v>
      </c>
      <c r="D11447" s="2" t="s">
        <v>41</v>
      </c>
      <c r="E11447" s="16" t="s">
        <v>1146</v>
      </c>
      <c r="F11447" s="69" t="s">
        <v>42</v>
      </c>
      <c r="G11447" s="3"/>
      <c r="H11447" s="3"/>
      <c r="I11447" s="10" t="str">
        <f t="shared" si="178"/>
        <v>09780</v>
      </c>
    </row>
    <row r="11448" spans="1:9">
      <c r="A11448" s="66"/>
      <c r="C11448" s="66">
        <v>9780</v>
      </c>
      <c r="D11448" s="2" t="s">
        <v>43</v>
      </c>
      <c r="E11448" s="16" t="s">
        <v>1146</v>
      </c>
      <c r="F11448" s="69" t="s">
        <v>44</v>
      </c>
      <c r="G11448" s="3">
        <v>1</v>
      </c>
      <c r="H11448" s="3"/>
      <c r="I11448" s="10" t="str">
        <f t="shared" si="178"/>
        <v>09780</v>
      </c>
    </row>
    <row r="11449" spans="1:9">
      <c r="A11449" s="66"/>
      <c r="C11449" s="66">
        <v>9780</v>
      </c>
      <c r="D11449" s="2" t="s">
        <v>45</v>
      </c>
      <c r="E11449" s="16" t="s">
        <v>1146</v>
      </c>
      <c r="F11449" s="69" t="s">
        <v>46</v>
      </c>
      <c r="G11449" s="3"/>
      <c r="H11449" s="3"/>
      <c r="I11449" s="10" t="str">
        <f t="shared" si="178"/>
        <v>09780</v>
      </c>
    </row>
    <row r="11450" spans="1:9">
      <c r="A11450" s="66"/>
      <c r="C11450" s="66">
        <v>9780</v>
      </c>
      <c r="D11450" s="2" t="s">
        <v>47</v>
      </c>
      <c r="E11450" s="16" t="s">
        <v>1146</v>
      </c>
      <c r="F11450" s="69" t="s">
        <v>48</v>
      </c>
      <c r="G11450" s="3">
        <v>7</v>
      </c>
      <c r="H11450" s="3">
        <v>839</v>
      </c>
      <c r="I11450" s="10" t="str">
        <f t="shared" si="178"/>
        <v>09780</v>
      </c>
    </row>
    <row r="11451" spans="1:9">
      <c r="A11451" s="66"/>
      <c r="C11451" s="66">
        <v>9780</v>
      </c>
      <c r="D11451" s="2" t="s">
        <v>49</v>
      </c>
      <c r="E11451" s="14" t="s">
        <v>1144</v>
      </c>
      <c r="F11451" s="69" t="s">
        <v>50</v>
      </c>
      <c r="G11451" s="3">
        <v>5</v>
      </c>
      <c r="H11451" s="3">
        <v>212</v>
      </c>
      <c r="I11451" s="10" t="str">
        <f t="shared" si="178"/>
        <v>09780</v>
      </c>
    </row>
    <row r="11452" spans="1:9">
      <c r="A11452" s="66"/>
      <c r="C11452" s="66">
        <v>9780</v>
      </c>
      <c r="D11452" s="2" t="s">
        <v>51</v>
      </c>
      <c r="E11452" s="15" t="s">
        <v>1145</v>
      </c>
      <c r="F11452" s="69" t="s">
        <v>52</v>
      </c>
      <c r="G11452" s="3">
        <v>1</v>
      </c>
      <c r="H11452" s="3"/>
      <c r="I11452" s="10" t="str">
        <f t="shared" si="178"/>
        <v>09780</v>
      </c>
    </row>
    <row r="11453" spans="1:9">
      <c r="A11453" s="66"/>
      <c r="C11453" s="66">
        <v>9780</v>
      </c>
      <c r="D11453" s="2" t="s">
        <v>53</v>
      </c>
      <c r="E11453" s="15" t="s">
        <v>1145</v>
      </c>
      <c r="F11453" s="69" t="s">
        <v>54</v>
      </c>
      <c r="G11453" s="3">
        <v>10</v>
      </c>
      <c r="H11453" s="3">
        <v>504</v>
      </c>
      <c r="I11453" s="10" t="str">
        <f t="shared" si="178"/>
        <v>09780</v>
      </c>
    </row>
    <row r="11454" spans="1:9">
      <c r="A11454" s="66"/>
      <c r="C11454" s="66">
        <v>9780</v>
      </c>
      <c r="D11454" s="2" t="s">
        <v>55</v>
      </c>
      <c r="E11454" s="21" t="s">
        <v>1152</v>
      </c>
      <c r="F11454" s="69" t="s">
        <v>56</v>
      </c>
      <c r="G11454" s="3">
        <v>9</v>
      </c>
      <c r="H11454" s="3">
        <v>1823</v>
      </c>
      <c r="I11454" s="10" t="str">
        <f t="shared" si="178"/>
        <v>09780</v>
      </c>
    </row>
    <row r="11455" spans="1:9">
      <c r="A11455" s="66"/>
      <c r="C11455" s="66">
        <v>9780</v>
      </c>
      <c r="D11455" s="2" t="s">
        <v>57</v>
      </c>
      <c r="E11455" s="21" t="s">
        <v>1152</v>
      </c>
      <c r="F11455" s="69" t="s">
        <v>58</v>
      </c>
      <c r="G11455" s="3">
        <v>4</v>
      </c>
      <c r="H11455" s="3">
        <v>1234</v>
      </c>
      <c r="I11455" s="10" t="str">
        <f t="shared" si="178"/>
        <v>09780</v>
      </c>
    </row>
    <row r="11456" spans="1:9">
      <c r="A11456" s="66"/>
      <c r="C11456" s="66">
        <v>9780</v>
      </c>
      <c r="D11456" s="2" t="s">
        <v>59</v>
      </c>
      <c r="E11456" s="21" t="s">
        <v>1152</v>
      </c>
      <c r="F11456" s="69" t="s">
        <v>60</v>
      </c>
      <c r="G11456" s="3">
        <v>15</v>
      </c>
      <c r="H11456" s="3">
        <v>2133</v>
      </c>
      <c r="I11456" s="10" t="str">
        <f t="shared" si="178"/>
        <v>09780</v>
      </c>
    </row>
    <row r="11457" spans="1:9">
      <c r="A11457" s="66"/>
      <c r="C11457" s="66">
        <v>9780</v>
      </c>
      <c r="D11457" s="2" t="s">
        <v>61</v>
      </c>
      <c r="E11457" s="20" t="s">
        <v>1151</v>
      </c>
      <c r="F11457" s="69" t="s">
        <v>62</v>
      </c>
      <c r="G11457" s="3">
        <v>4</v>
      </c>
      <c r="H11457" s="3"/>
      <c r="I11457" s="10" t="str">
        <f t="shared" si="178"/>
        <v>09780</v>
      </c>
    </row>
    <row r="11458" spans="1:9">
      <c r="A11458" s="66"/>
      <c r="C11458" s="66">
        <v>9780</v>
      </c>
      <c r="D11458" s="2" t="s">
        <v>63</v>
      </c>
      <c r="E11458" s="20" t="s">
        <v>1151</v>
      </c>
      <c r="F11458" s="69" t="s">
        <v>64</v>
      </c>
      <c r="G11458" s="3"/>
      <c r="H11458" s="3"/>
      <c r="I11458" s="10" t="str">
        <f t="shared" si="178"/>
        <v>09780</v>
      </c>
    </row>
    <row r="11459" spans="1:9">
      <c r="A11459" s="66"/>
      <c r="C11459" s="66">
        <v>9780</v>
      </c>
      <c r="D11459" s="2" t="s">
        <v>65</v>
      </c>
      <c r="E11459" s="19" t="s">
        <v>1150</v>
      </c>
      <c r="F11459" s="69" t="s">
        <v>66</v>
      </c>
      <c r="G11459" s="3">
        <v>2</v>
      </c>
      <c r="H11459" s="3"/>
      <c r="I11459" s="10" t="str">
        <f t="shared" si="178"/>
        <v>09780</v>
      </c>
    </row>
    <row r="11460" spans="1:9">
      <c r="A11460" s="66"/>
      <c r="C11460" s="66">
        <v>9780</v>
      </c>
      <c r="D11460" s="2" t="s">
        <v>67</v>
      </c>
      <c r="E11460" s="22" t="s">
        <v>1153</v>
      </c>
      <c r="F11460" s="69" t="s">
        <v>68</v>
      </c>
      <c r="G11460" s="3"/>
      <c r="H11460" s="3"/>
      <c r="I11460" s="10" t="str">
        <f t="shared" si="178"/>
        <v>09780</v>
      </c>
    </row>
    <row r="11461" spans="1:9">
      <c r="A11461" s="66"/>
      <c r="C11461" s="66">
        <v>9780</v>
      </c>
      <c r="D11461" s="2" t="s">
        <v>69</v>
      </c>
      <c r="E11461" s="21" t="s">
        <v>1152</v>
      </c>
      <c r="F11461" s="69" t="s">
        <v>70</v>
      </c>
      <c r="G11461" s="3">
        <v>2</v>
      </c>
      <c r="H11461" s="3"/>
      <c r="I11461" s="10" t="str">
        <f t="shared" si="178"/>
        <v>09780</v>
      </c>
    </row>
    <row r="11462" spans="1:9">
      <c r="A11462" s="66"/>
      <c r="C11462" s="66">
        <v>9780</v>
      </c>
      <c r="E11462" s="71"/>
      <c r="F11462" s="69" t="s">
        <v>71</v>
      </c>
      <c r="G11462" s="3">
        <v>99</v>
      </c>
      <c r="H11462" s="3">
        <v>14827</v>
      </c>
      <c r="I11462" s="10" t="str">
        <f t="shared" si="178"/>
        <v>09780</v>
      </c>
    </row>
    <row r="11463" spans="1:9">
      <c r="A11463" s="65" t="s">
        <v>785</v>
      </c>
      <c r="B11463" s="2" t="s">
        <v>786</v>
      </c>
      <c r="C11463" s="65">
        <v>10</v>
      </c>
      <c r="D11463" s="2" t="s">
        <v>9</v>
      </c>
      <c r="E11463" s="14" t="s">
        <v>1144</v>
      </c>
      <c r="F11463" s="69" t="s">
        <v>10</v>
      </c>
      <c r="G11463" s="3">
        <v>8</v>
      </c>
      <c r="H11463" s="3">
        <v>180</v>
      </c>
      <c r="I11463" s="10" t="str">
        <f t="shared" si="178"/>
        <v>10</v>
      </c>
    </row>
    <row r="11464" spans="1:9">
      <c r="A11464" s="66"/>
      <c r="C11464" s="66">
        <v>10</v>
      </c>
      <c r="D11464" s="2" t="s">
        <v>11</v>
      </c>
      <c r="E11464" s="14" t="s">
        <v>1144</v>
      </c>
      <c r="F11464" s="69" t="s">
        <v>12</v>
      </c>
      <c r="G11464" s="3"/>
      <c r="H11464" s="3"/>
      <c r="I11464" s="10" t="str">
        <f t="shared" si="178"/>
        <v>10</v>
      </c>
    </row>
    <row r="11465" spans="1:9">
      <c r="A11465" s="66"/>
      <c r="C11465" s="66">
        <v>10</v>
      </c>
      <c r="D11465" s="2" t="s">
        <v>13</v>
      </c>
      <c r="E11465" s="14" t="s">
        <v>1144</v>
      </c>
      <c r="F11465" s="69" t="s">
        <v>14</v>
      </c>
      <c r="G11465" s="3"/>
      <c r="H11465" s="3"/>
      <c r="I11465" s="10" t="str">
        <f t="shared" ref="I11465:I11528" si="179">IF(A11465="",I11464,A11465)</f>
        <v>10</v>
      </c>
    </row>
    <row r="11466" spans="1:9">
      <c r="A11466" s="66"/>
      <c r="C11466" s="66">
        <v>10</v>
      </c>
      <c r="D11466" s="2" t="s">
        <v>15</v>
      </c>
      <c r="E11466" s="15" t="s">
        <v>1145</v>
      </c>
      <c r="F11466" s="69" t="s">
        <v>16</v>
      </c>
      <c r="G11466" s="3"/>
      <c r="H11466" s="3"/>
      <c r="I11466" s="10" t="str">
        <f t="shared" si="179"/>
        <v>10</v>
      </c>
    </row>
    <row r="11467" spans="1:9">
      <c r="A11467" s="66"/>
      <c r="C11467" s="66">
        <v>10</v>
      </c>
      <c r="D11467" s="2" t="s">
        <v>17</v>
      </c>
      <c r="E11467" s="14" t="s">
        <v>1144</v>
      </c>
      <c r="F11467" s="69" t="s">
        <v>18</v>
      </c>
      <c r="G11467" s="3">
        <v>8</v>
      </c>
      <c r="H11467" s="3">
        <v>180</v>
      </c>
      <c r="I11467" s="10" t="str">
        <f t="shared" si="179"/>
        <v>10</v>
      </c>
    </row>
    <row r="11468" spans="1:9">
      <c r="A11468" s="66"/>
      <c r="C11468" s="66">
        <v>10</v>
      </c>
      <c r="D11468" s="2" t="s">
        <v>19</v>
      </c>
      <c r="E11468" s="14" t="s">
        <v>1144</v>
      </c>
      <c r="F11468" s="69" t="s">
        <v>20</v>
      </c>
      <c r="G11468" s="3"/>
      <c r="H11468" s="3"/>
      <c r="I11468" s="10" t="str">
        <f t="shared" si="179"/>
        <v>10</v>
      </c>
    </row>
    <row r="11469" spans="1:9">
      <c r="A11469" s="66"/>
      <c r="C11469" s="66">
        <v>10</v>
      </c>
      <c r="D11469" s="2" t="s">
        <v>21</v>
      </c>
      <c r="E11469" s="4"/>
      <c r="F11469" s="69" t="s">
        <v>22</v>
      </c>
      <c r="G11469" s="3">
        <v>455</v>
      </c>
      <c r="H11469" s="3">
        <v>87417</v>
      </c>
      <c r="I11469" s="10" t="str">
        <f t="shared" si="179"/>
        <v>10</v>
      </c>
    </row>
    <row r="11470" spans="1:9">
      <c r="A11470" s="66"/>
      <c r="C11470" s="66">
        <v>10</v>
      </c>
      <c r="D11470" s="2" t="s">
        <v>23</v>
      </c>
      <c r="E11470" s="17" t="s">
        <v>1147</v>
      </c>
      <c r="F11470" s="69" t="s">
        <v>24</v>
      </c>
      <c r="G11470" s="3">
        <v>68</v>
      </c>
      <c r="H11470" s="3">
        <v>7735</v>
      </c>
      <c r="I11470" s="10" t="str">
        <f t="shared" si="179"/>
        <v>10</v>
      </c>
    </row>
    <row r="11471" spans="1:9">
      <c r="A11471" s="66"/>
      <c r="C11471" s="66">
        <v>10</v>
      </c>
      <c r="D11471" s="2" t="s">
        <v>25</v>
      </c>
      <c r="E11471" s="17" t="s">
        <v>1147</v>
      </c>
      <c r="F11471" s="69" t="s">
        <v>26</v>
      </c>
      <c r="G11471" s="3">
        <v>3</v>
      </c>
      <c r="H11471" s="3">
        <v>461</v>
      </c>
      <c r="I11471" s="10" t="str">
        <f t="shared" si="179"/>
        <v>10</v>
      </c>
    </row>
    <row r="11472" spans="1:9">
      <c r="A11472" s="66"/>
      <c r="C11472" s="66">
        <v>10</v>
      </c>
      <c r="D11472" s="2" t="s">
        <v>27</v>
      </c>
      <c r="E11472" s="17" t="s">
        <v>1147</v>
      </c>
      <c r="F11472" s="69" t="s">
        <v>28</v>
      </c>
      <c r="G11472" s="3"/>
      <c r="H11472" s="3"/>
      <c r="I11472" s="10" t="str">
        <f t="shared" si="179"/>
        <v>10</v>
      </c>
    </row>
    <row r="11473" spans="1:9">
      <c r="A11473" s="66"/>
      <c r="C11473" s="66">
        <v>10</v>
      </c>
      <c r="D11473" s="2" t="s">
        <v>29</v>
      </c>
      <c r="E11473" s="18" t="s">
        <v>1148</v>
      </c>
      <c r="F11473" s="69" t="s">
        <v>30</v>
      </c>
      <c r="G11473" s="3">
        <v>2</v>
      </c>
      <c r="H11473" s="3"/>
      <c r="I11473" s="10" t="str">
        <f t="shared" si="179"/>
        <v>10</v>
      </c>
    </row>
    <row r="11474" spans="1:9">
      <c r="A11474" s="66"/>
      <c r="C11474" s="66">
        <v>10</v>
      </c>
      <c r="D11474" s="2" t="s">
        <v>31</v>
      </c>
      <c r="E11474" s="18" t="s">
        <v>1148</v>
      </c>
      <c r="F11474" s="69" t="s">
        <v>32</v>
      </c>
      <c r="G11474" s="3">
        <v>1</v>
      </c>
      <c r="H11474" s="3"/>
      <c r="I11474" s="10" t="str">
        <f t="shared" si="179"/>
        <v>10</v>
      </c>
    </row>
    <row r="11475" spans="1:9">
      <c r="A11475" s="66"/>
      <c r="C11475" s="66">
        <v>10</v>
      </c>
      <c r="D11475" s="2" t="s">
        <v>33</v>
      </c>
      <c r="E11475" s="18" t="s">
        <v>1148</v>
      </c>
      <c r="F11475" s="69" t="s">
        <v>34</v>
      </c>
      <c r="G11475" s="3"/>
      <c r="H11475" s="3"/>
      <c r="I11475" s="10" t="str">
        <f t="shared" si="179"/>
        <v>10</v>
      </c>
    </row>
    <row r="11476" spans="1:9">
      <c r="A11476" s="66"/>
      <c r="C11476" s="66">
        <v>10</v>
      </c>
      <c r="D11476" s="2" t="s">
        <v>35</v>
      </c>
      <c r="E11476" s="19" t="s">
        <v>1150</v>
      </c>
      <c r="F11476" s="69" t="s">
        <v>36</v>
      </c>
      <c r="G11476" s="3">
        <v>4</v>
      </c>
      <c r="H11476" s="3">
        <v>502</v>
      </c>
      <c r="I11476" s="10" t="str">
        <f t="shared" si="179"/>
        <v>10</v>
      </c>
    </row>
    <row r="11477" spans="1:9">
      <c r="A11477" s="66"/>
      <c r="C11477" s="66">
        <v>10</v>
      </c>
      <c r="D11477" s="2" t="s">
        <v>37</v>
      </c>
      <c r="E11477" s="23" t="s">
        <v>1149</v>
      </c>
      <c r="F11477" s="69" t="s">
        <v>38</v>
      </c>
      <c r="G11477" s="3">
        <v>2</v>
      </c>
      <c r="H11477" s="3"/>
      <c r="I11477" s="10" t="str">
        <f t="shared" si="179"/>
        <v>10</v>
      </c>
    </row>
    <row r="11478" spans="1:9">
      <c r="A11478" s="66"/>
      <c r="C11478" s="66">
        <v>10</v>
      </c>
      <c r="D11478" s="2" t="s">
        <v>39</v>
      </c>
      <c r="E11478" s="23" t="s">
        <v>1149</v>
      </c>
      <c r="F11478" s="69" t="s">
        <v>40</v>
      </c>
      <c r="G11478" s="3">
        <v>9</v>
      </c>
      <c r="H11478" s="3">
        <v>652</v>
      </c>
      <c r="I11478" s="10" t="str">
        <f t="shared" si="179"/>
        <v>10</v>
      </c>
    </row>
    <row r="11479" spans="1:9">
      <c r="A11479" s="66"/>
      <c r="C11479" s="66">
        <v>10</v>
      </c>
      <c r="D11479" s="2" t="s">
        <v>41</v>
      </c>
      <c r="E11479" s="16" t="s">
        <v>1146</v>
      </c>
      <c r="F11479" s="69" t="s">
        <v>42</v>
      </c>
      <c r="G11479" s="3">
        <v>2</v>
      </c>
      <c r="H11479" s="3"/>
      <c r="I11479" s="10" t="str">
        <f t="shared" si="179"/>
        <v>10</v>
      </c>
    </row>
    <row r="11480" spans="1:9">
      <c r="A11480" s="66"/>
      <c r="C11480" s="66">
        <v>10</v>
      </c>
      <c r="D11480" s="2" t="s">
        <v>43</v>
      </c>
      <c r="E11480" s="16" t="s">
        <v>1146</v>
      </c>
      <c r="F11480" s="69" t="s">
        <v>44</v>
      </c>
      <c r="G11480" s="3">
        <v>7</v>
      </c>
      <c r="H11480" s="3">
        <v>872</v>
      </c>
      <c r="I11480" s="10" t="str">
        <f t="shared" si="179"/>
        <v>10</v>
      </c>
    </row>
    <row r="11481" spans="1:9">
      <c r="A11481" s="66"/>
      <c r="C11481" s="66">
        <v>10</v>
      </c>
      <c r="D11481" s="2" t="s">
        <v>45</v>
      </c>
      <c r="E11481" s="16" t="s">
        <v>1146</v>
      </c>
      <c r="F11481" s="69" t="s">
        <v>46</v>
      </c>
      <c r="G11481" s="3">
        <v>3</v>
      </c>
      <c r="H11481" s="3">
        <v>769</v>
      </c>
      <c r="I11481" s="10" t="str">
        <f t="shared" si="179"/>
        <v>10</v>
      </c>
    </row>
    <row r="11482" spans="1:9">
      <c r="A11482" s="66"/>
      <c r="C11482" s="66">
        <v>10</v>
      </c>
      <c r="D11482" s="2" t="s">
        <v>47</v>
      </c>
      <c r="E11482" s="16" t="s">
        <v>1146</v>
      </c>
      <c r="F11482" s="69" t="s">
        <v>48</v>
      </c>
      <c r="G11482" s="3">
        <v>23</v>
      </c>
      <c r="H11482" s="3">
        <v>4492</v>
      </c>
      <c r="I11482" s="10" t="str">
        <f t="shared" si="179"/>
        <v>10</v>
      </c>
    </row>
    <row r="11483" spans="1:9">
      <c r="A11483" s="66"/>
      <c r="C11483" s="66">
        <v>10</v>
      </c>
      <c r="D11483" s="2" t="s">
        <v>49</v>
      </c>
      <c r="E11483" s="14" t="s">
        <v>1144</v>
      </c>
      <c r="F11483" s="69" t="s">
        <v>50</v>
      </c>
      <c r="G11483" s="3">
        <v>29</v>
      </c>
      <c r="H11483" s="3">
        <v>3149</v>
      </c>
      <c r="I11483" s="10" t="str">
        <f t="shared" si="179"/>
        <v>10</v>
      </c>
    </row>
    <row r="11484" spans="1:9">
      <c r="A11484" s="66"/>
      <c r="C11484" s="66">
        <v>10</v>
      </c>
      <c r="D11484" s="2" t="s">
        <v>51</v>
      </c>
      <c r="E11484" s="15" t="s">
        <v>1145</v>
      </c>
      <c r="F11484" s="69" t="s">
        <v>52</v>
      </c>
      <c r="G11484" s="3">
        <v>21</v>
      </c>
      <c r="H11484" s="3">
        <v>14276</v>
      </c>
      <c r="I11484" s="10" t="str">
        <f t="shared" si="179"/>
        <v>10</v>
      </c>
    </row>
    <row r="11485" spans="1:9">
      <c r="A11485" s="66"/>
      <c r="C11485" s="66">
        <v>10</v>
      </c>
      <c r="D11485" s="2" t="s">
        <v>53</v>
      </c>
      <c r="E11485" s="15" t="s">
        <v>1145</v>
      </c>
      <c r="F11485" s="69" t="s">
        <v>54</v>
      </c>
      <c r="G11485" s="3">
        <v>104</v>
      </c>
      <c r="H11485" s="3">
        <v>9411</v>
      </c>
      <c r="I11485" s="10" t="str">
        <f t="shared" si="179"/>
        <v>10</v>
      </c>
    </row>
    <row r="11486" spans="1:9">
      <c r="A11486" s="66"/>
      <c r="C11486" s="66">
        <v>10</v>
      </c>
      <c r="D11486" s="2" t="s">
        <v>55</v>
      </c>
      <c r="E11486" s="21" t="s">
        <v>1152</v>
      </c>
      <c r="F11486" s="69" t="s">
        <v>56</v>
      </c>
      <c r="G11486" s="3">
        <v>14</v>
      </c>
      <c r="H11486" s="3">
        <v>1455</v>
      </c>
      <c r="I11486" s="10" t="str">
        <f t="shared" si="179"/>
        <v>10</v>
      </c>
    </row>
    <row r="11487" spans="1:9">
      <c r="A11487" s="66"/>
      <c r="C11487" s="66">
        <v>10</v>
      </c>
      <c r="D11487" s="2" t="s">
        <v>57</v>
      </c>
      <c r="E11487" s="21" t="s">
        <v>1152</v>
      </c>
      <c r="F11487" s="69" t="s">
        <v>58</v>
      </c>
      <c r="G11487" s="3">
        <v>16</v>
      </c>
      <c r="H11487" s="3">
        <v>2177</v>
      </c>
      <c r="I11487" s="10" t="str">
        <f t="shared" si="179"/>
        <v>10</v>
      </c>
    </row>
    <row r="11488" spans="1:9">
      <c r="A11488" s="66"/>
      <c r="C11488" s="66">
        <v>10</v>
      </c>
      <c r="D11488" s="2" t="s">
        <v>59</v>
      </c>
      <c r="E11488" s="21" t="s">
        <v>1152</v>
      </c>
      <c r="F11488" s="69" t="s">
        <v>60</v>
      </c>
      <c r="G11488" s="3">
        <v>61</v>
      </c>
      <c r="H11488" s="3">
        <v>18120</v>
      </c>
      <c r="I11488" s="10" t="str">
        <f t="shared" si="179"/>
        <v>10</v>
      </c>
    </row>
    <row r="11489" spans="1:9">
      <c r="A11489" s="66"/>
      <c r="C11489" s="66">
        <v>10</v>
      </c>
      <c r="D11489" s="2" t="s">
        <v>61</v>
      </c>
      <c r="E11489" s="20" t="s">
        <v>1151</v>
      </c>
      <c r="F11489" s="69" t="s">
        <v>62</v>
      </c>
      <c r="G11489" s="3">
        <v>22</v>
      </c>
      <c r="H11489" s="3">
        <v>16880</v>
      </c>
      <c r="I11489" s="10" t="str">
        <f t="shared" si="179"/>
        <v>10</v>
      </c>
    </row>
    <row r="11490" spans="1:9">
      <c r="A11490" s="66"/>
      <c r="C11490" s="66">
        <v>10</v>
      </c>
      <c r="D11490" s="2" t="s">
        <v>63</v>
      </c>
      <c r="E11490" s="20" t="s">
        <v>1151</v>
      </c>
      <c r="F11490" s="69" t="s">
        <v>64</v>
      </c>
      <c r="G11490" s="3">
        <v>1</v>
      </c>
      <c r="H11490" s="3"/>
      <c r="I11490" s="10" t="str">
        <f t="shared" si="179"/>
        <v>10</v>
      </c>
    </row>
    <row r="11491" spans="1:9">
      <c r="A11491" s="66"/>
      <c r="C11491" s="66">
        <v>10</v>
      </c>
      <c r="D11491" s="2" t="s">
        <v>65</v>
      </c>
      <c r="E11491" s="19" t="s">
        <v>1150</v>
      </c>
      <c r="F11491" s="69" t="s">
        <v>66</v>
      </c>
      <c r="G11491" s="3">
        <v>12</v>
      </c>
      <c r="H11491" s="3">
        <v>661</v>
      </c>
      <c r="I11491" s="10" t="str">
        <f t="shared" si="179"/>
        <v>10</v>
      </c>
    </row>
    <row r="11492" spans="1:9">
      <c r="A11492" s="66"/>
      <c r="C11492" s="66">
        <v>10</v>
      </c>
      <c r="D11492" s="2" t="s">
        <v>67</v>
      </c>
      <c r="E11492" s="22" t="s">
        <v>1153</v>
      </c>
      <c r="F11492" s="69" t="s">
        <v>68</v>
      </c>
      <c r="G11492" s="3">
        <v>13</v>
      </c>
      <c r="H11492" s="3">
        <v>2492</v>
      </c>
      <c r="I11492" s="10" t="str">
        <f t="shared" si="179"/>
        <v>10</v>
      </c>
    </row>
    <row r="11493" spans="1:9">
      <c r="A11493" s="66"/>
      <c r="C11493" s="66">
        <v>10</v>
      </c>
      <c r="D11493" s="2" t="s">
        <v>69</v>
      </c>
      <c r="E11493" s="21" t="s">
        <v>1152</v>
      </c>
      <c r="F11493" s="69" t="s">
        <v>70</v>
      </c>
      <c r="G11493" s="3">
        <v>38</v>
      </c>
      <c r="H11493" s="3">
        <v>2301</v>
      </c>
      <c r="I11493" s="10" t="str">
        <f t="shared" si="179"/>
        <v>10</v>
      </c>
    </row>
    <row r="11494" spans="1:9">
      <c r="A11494" s="66"/>
      <c r="C11494" s="66">
        <v>10</v>
      </c>
      <c r="E11494" s="71"/>
      <c r="F11494" s="69" t="s">
        <v>71</v>
      </c>
      <c r="G11494" s="3">
        <v>463</v>
      </c>
      <c r="H11494" s="3">
        <v>87597</v>
      </c>
      <c r="I11494" s="10" t="str">
        <f t="shared" si="179"/>
        <v>10</v>
      </c>
    </row>
    <row r="11495" spans="1:9">
      <c r="A11495" s="65" t="s">
        <v>787</v>
      </c>
      <c r="B11495" s="2" t="s">
        <v>788</v>
      </c>
      <c r="C11495" s="65">
        <v>10041</v>
      </c>
      <c r="D11495" s="2" t="s">
        <v>9</v>
      </c>
      <c r="E11495" s="14" t="s">
        <v>1144</v>
      </c>
      <c r="F11495" s="69" t="s">
        <v>10</v>
      </c>
      <c r="G11495" s="3">
        <v>1</v>
      </c>
      <c r="H11495" s="3"/>
      <c r="I11495" s="10" t="str">
        <f t="shared" si="179"/>
        <v>10041</v>
      </c>
    </row>
    <row r="11496" spans="1:9">
      <c r="A11496" s="66"/>
      <c r="C11496" s="66">
        <v>10041</v>
      </c>
      <c r="D11496" s="2" t="s">
        <v>11</v>
      </c>
      <c r="E11496" s="14" t="s">
        <v>1144</v>
      </c>
      <c r="F11496" s="69" t="s">
        <v>12</v>
      </c>
      <c r="G11496" s="3"/>
      <c r="H11496" s="3"/>
      <c r="I11496" s="10" t="str">
        <f t="shared" si="179"/>
        <v>10041</v>
      </c>
    </row>
    <row r="11497" spans="1:9">
      <c r="A11497" s="66"/>
      <c r="C11497" s="66">
        <v>10041</v>
      </c>
      <c r="D11497" s="2" t="s">
        <v>13</v>
      </c>
      <c r="E11497" s="14" t="s">
        <v>1144</v>
      </c>
      <c r="F11497" s="69" t="s">
        <v>14</v>
      </c>
      <c r="G11497" s="3"/>
      <c r="H11497" s="3"/>
      <c r="I11497" s="10" t="str">
        <f t="shared" si="179"/>
        <v>10041</v>
      </c>
    </row>
    <row r="11498" spans="1:9">
      <c r="A11498" s="66"/>
      <c r="C11498" s="66">
        <v>10041</v>
      </c>
      <c r="D11498" s="2" t="s">
        <v>15</v>
      </c>
      <c r="E11498" s="15" t="s">
        <v>1145</v>
      </c>
      <c r="F11498" s="69" t="s">
        <v>16</v>
      </c>
      <c r="G11498" s="3"/>
      <c r="H11498" s="3"/>
      <c r="I11498" s="10" t="str">
        <f t="shared" si="179"/>
        <v>10041</v>
      </c>
    </row>
    <row r="11499" spans="1:9">
      <c r="A11499" s="66"/>
      <c r="C11499" s="66">
        <v>10041</v>
      </c>
      <c r="D11499" s="2" t="s">
        <v>17</v>
      </c>
      <c r="E11499" s="14" t="s">
        <v>1144</v>
      </c>
      <c r="F11499" s="69" t="s">
        <v>18</v>
      </c>
      <c r="G11499" s="3">
        <v>1</v>
      </c>
      <c r="H11499" s="3"/>
      <c r="I11499" s="10" t="str">
        <f t="shared" si="179"/>
        <v>10041</v>
      </c>
    </row>
    <row r="11500" spans="1:9">
      <c r="A11500" s="66"/>
      <c r="C11500" s="66">
        <v>10041</v>
      </c>
      <c r="D11500" s="2" t="s">
        <v>19</v>
      </c>
      <c r="E11500" s="14" t="s">
        <v>1144</v>
      </c>
      <c r="F11500" s="69" t="s">
        <v>20</v>
      </c>
      <c r="G11500" s="3"/>
      <c r="H11500" s="3"/>
      <c r="I11500" s="10" t="str">
        <f t="shared" si="179"/>
        <v>10041</v>
      </c>
    </row>
    <row r="11501" spans="1:9">
      <c r="A11501" s="66"/>
      <c r="C11501" s="66">
        <v>10041</v>
      </c>
      <c r="D11501" s="2" t="s">
        <v>21</v>
      </c>
      <c r="E11501" s="4"/>
      <c r="F11501" s="69" t="s">
        <v>22</v>
      </c>
      <c r="G11501" s="3">
        <v>121</v>
      </c>
      <c r="H11501" s="3"/>
      <c r="I11501" s="10" t="str">
        <f t="shared" si="179"/>
        <v>10041</v>
      </c>
    </row>
    <row r="11502" spans="1:9">
      <c r="A11502" s="66"/>
      <c r="C11502" s="66">
        <v>10041</v>
      </c>
      <c r="D11502" s="2" t="s">
        <v>23</v>
      </c>
      <c r="E11502" s="17" t="s">
        <v>1147</v>
      </c>
      <c r="F11502" s="69" t="s">
        <v>24</v>
      </c>
      <c r="G11502" s="3">
        <v>19</v>
      </c>
      <c r="H11502" s="3">
        <v>1029</v>
      </c>
      <c r="I11502" s="10" t="str">
        <f t="shared" si="179"/>
        <v>10041</v>
      </c>
    </row>
    <row r="11503" spans="1:9">
      <c r="A11503" s="66"/>
      <c r="C11503" s="66">
        <v>10041</v>
      </c>
      <c r="D11503" s="2" t="s">
        <v>25</v>
      </c>
      <c r="E11503" s="17" t="s">
        <v>1147</v>
      </c>
      <c r="F11503" s="69" t="s">
        <v>26</v>
      </c>
      <c r="G11503" s="3"/>
      <c r="H11503" s="3"/>
      <c r="I11503" s="10" t="str">
        <f t="shared" si="179"/>
        <v>10041</v>
      </c>
    </row>
    <row r="11504" spans="1:9">
      <c r="A11504" s="66"/>
      <c r="C11504" s="66">
        <v>10041</v>
      </c>
      <c r="D11504" s="2" t="s">
        <v>27</v>
      </c>
      <c r="E11504" s="17" t="s">
        <v>1147</v>
      </c>
      <c r="F11504" s="69" t="s">
        <v>28</v>
      </c>
      <c r="G11504" s="3"/>
      <c r="H11504" s="3"/>
      <c r="I11504" s="10" t="str">
        <f t="shared" si="179"/>
        <v>10041</v>
      </c>
    </row>
    <row r="11505" spans="1:9">
      <c r="A11505" s="66"/>
      <c r="C11505" s="66">
        <v>10041</v>
      </c>
      <c r="D11505" s="2" t="s">
        <v>29</v>
      </c>
      <c r="E11505" s="18" t="s">
        <v>1148</v>
      </c>
      <c r="F11505" s="69" t="s">
        <v>30</v>
      </c>
      <c r="G11505" s="3">
        <v>1</v>
      </c>
      <c r="H11505" s="3"/>
      <c r="I11505" s="10" t="str">
        <f t="shared" si="179"/>
        <v>10041</v>
      </c>
    </row>
    <row r="11506" spans="1:9">
      <c r="A11506" s="66"/>
      <c r="C11506" s="66">
        <v>10041</v>
      </c>
      <c r="D11506" s="2" t="s">
        <v>31</v>
      </c>
      <c r="E11506" s="18" t="s">
        <v>1148</v>
      </c>
      <c r="F11506" s="69" t="s">
        <v>32</v>
      </c>
      <c r="G11506" s="3">
        <v>1</v>
      </c>
      <c r="H11506" s="3"/>
      <c r="I11506" s="10" t="str">
        <f t="shared" si="179"/>
        <v>10041</v>
      </c>
    </row>
    <row r="11507" spans="1:9">
      <c r="A11507" s="66"/>
      <c r="C11507" s="66">
        <v>10041</v>
      </c>
      <c r="D11507" s="2" t="s">
        <v>33</v>
      </c>
      <c r="E11507" s="18" t="s">
        <v>1148</v>
      </c>
      <c r="F11507" s="69" t="s">
        <v>34</v>
      </c>
      <c r="G11507" s="3"/>
      <c r="H11507" s="3"/>
      <c r="I11507" s="10" t="str">
        <f t="shared" si="179"/>
        <v>10041</v>
      </c>
    </row>
    <row r="11508" spans="1:9">
      <c r="A11508" s="66"/>
      <c r="C11508" s="66">
        <v>10041</v>
      </c>
      <c r="D11508" s="2" t="s">
        <v>35</v>
      </c>
      <c r="E11508" s="19" t="s">
        <v>1150</v>
      </c>
      <c r="F11508" s="69" t="s">
        <v>36</v>
      </c>
      <c r="G11508" s="3">
        <v>1</v>
      </c>
      <c r="H11508" s="3"/>
      <c r="I11508" s="10" t="str">
        <f t="shared" si="179"/>
        <v>10041</v>
      </c>
    </row>
    <row r="11509" spans="1:9">
      <c r="A11509" s="66"/>
      <c r="C11509" s="66">
        <v>10041</v>
      </c>
      <c r="D11509" s="2" t="s">
        <v>37</v>
      </c>
      <c r="E11509" s="23" t="s">
        <v>1149</v>
      </c>
      <c r="F11509" s="69" t="s">
        <v>38</v>
      </c>
      <c r="G11509" s="3">
        <v>1</v>
      </c>
      <c r="H11509" s="3"/>
      <c r="I11509" s="10" t="str">
        <f t="shared" si="179"/>
        <v>10041</v>
      </c>
    </row>
    <row r="11510" spans="1:9">
      <c r="A11510" s="66"/>
      <c r="C11510" s="66">
        <v>10041</v>
      </c>
      <c r="D11510" s="2" t="s">
        <v>39</v>
      </c>
      <c r="E11510" s="23" t="s">
        <v>1149</v>
      </c>
      <c r="F11510" s="69" t="s">
        <v>40</v>
      </c>
      <c r="G11510" s="3">
        <v>6</v>
      </c>
      <c r="H11510" s="3">
        <v>329</v>
      </c>
      <c r="I11510" s="10" t="str">
        <f t="shared" si="179"/>
        <v>10041</v>
      </c>
    </row>
    <row r="11511" spans="1:9">
      <c r="A11511" s="66"/>
      <c r="C11511" s="66">
        <v>10041</v>
      </c>
      <c r="D11511" s="2" t="s">
        <v>41</v>
      </c>
      <c r="E11511" s="16" t="s">
        <v>1146</v>
      </c>
      <c r="F11511" s="69" t="s">
        <v>42</v>
      </c>
      <c r="G11511" s="3"/>
      <c r="H11511" s="3"/>
      <c r="I11511" s="10" t="str">
        <f t="shared" si="179"/>
        <v>10041</v>
      </c>
    </row>
    <row r="11512" spans="1:9">
      <c r="A11512" s="66"/>
      <c r="C11512" s="66">
        <v>10041</v>
      </c>
      <c r="D11512" s="2" t="s">
        <v>43</v>
      </c>
      <c r="E11512" s="16" t="s">
        <v>1146</v>
      </c>
      <c r="F11512" s="69" t="s">
        <v>44</v>
      </c>
      <c r="G11512" s="3"/>
      <c r="H11512" s="3"/>
      <c r="I11512" s="10" t="str">
        <f t="shared" si="179"/>
        <v>10041</v>
      </c>
    </row>
    <row r="11513" spans="1:9">
      <c r="A11513" s="66"/>
      <c r="C11513" s="66">
        <v>10041</v>
      </c>
      <c r="D11513" s="2" t="s">
        <v>45</v>
      </c>
      <c r="E11513" s="16" t="s">
        <v>1146</v>
      </c>
      <c r="F11513" s="69" t="s">
        <v>46</v>
      </c>
      <c r="G11513" s="3">
        <v>1</v>
      </c>
      <c r="H11513" s="3"/>
      <c r="I11513" s="10" t="str">
        <f t="shared" si="179"/>
        <v>10041</v>
      </c>
    </row>
    <row r="11514" spans="1:9">
      <c r="A11514" s="66"/>
      <c r="C11514" s="66">
        <v>10041</v>
      </c>
      <c r="D11514" s="2" t="s">
        <v>47</v>
      </c>
      <c r="E11514" s="16" t="s">
        <v>1146</v>
      </c>
      <c r="F11514" s="69" t="s">
        <v>48</v>
      </c>
      <c r="G11514" s="3">
        <v>2</v>
      </c>
      <c r="H11514" s="3"/>
      <c r="I11514" s="10" t="str">
        <f t="shared" si="179"/>
        <v>10041</v>
      </c>
    </row>
    <row r="11515" spans="1:9">
      <c r="A11515" s="66"/>
      <c r="C11515" s="66">
        <v>10041</v>
      </c>
      <c r="D11515" s="2" t="s">
        <v>49</v>
      </c>
      <c r="E11515" s="14" t="s">
        <v>1144</v>
      </c>
      <c r="F11515" s="69" t="s">
        <v>50</v>
      </c>
      <c r="G11515" s="3">
        <v>4</v>
      </c>
      <c r="H11515" s="3">
        <v>94</v>
      </c>
      <c r="I11515" s="10" t="str">
        <f t="shared" si="179"/>
        <v>10041</v>
      </c>
    </row>
    <row r="11516" spans="1:9">
      <c r="A11516" s="66"/>
      <c r="C11516" s="66">
        <v>10041</v>
      </c>
      <c r="D11516" s="2" t="s">
        <v>51</v>
      </c>
      <c r="E11516" s="15" t="s">
        <v>1145</v>
      </c>
      <c r="F11516" s="69" t="s">
        <v>52</v>
      </c>
      <c r="G11516" s="3">
        <v>7</v>
      </c>
      <c r="H11516" s="3">
        <v>5251</v>
      </c>
      <c r="I11516" s="10" t="str">
        <f t="shared" si="179"/>
        <v>10041</v>
      </c>
    </row>
    <row r="11517" spans="1:9">
      <c r="A11517" s="66"/>
      <c r="C11517" s="66">
        <v>10041</v>
      </c>
      <c r="D11517" s="2" t="s">
        <v>53</v>
      </c>
      <c r="E11517" s="15" t="s">
        <v>1145</v>
      </c>
      <c r="F11517" s="69" t="s">
        <v>54</v>
      </c>
      <c r="G11517" s="3">
        <v>15</v>
      </c>
      <c r="H11517" s="3">
        <v>1494</v>
      </c>
      <c r="I11517" s="10" t="str">
        <f t="shared" si="179"/>
        <v>10041</v>
      </c>
    </row>
    <row r="11518" spans="1:9">
      <c r="A11518" s="66"/>
      <c r="C11518" s="66">
        <v>10041</v>
      </c>
      <c r="D11518" s="2" t="s">
        <v>55</v>
      </c>
      <c r="E11518" s="21" t="s">
        <v>1152</v>
      </c>
      <c r="F11518" s="69" t="s">
        <v>56</v>
      </c>
      <c r="G11518" s="3">
        <v>6</v>
      </c>
      <c r="H11518" s="3">
        <v>758</v>
      </c>
      <c r="I11518" s="10" t="str">
        <f t="shared" si="179"/>
        <v>10041</v>
      </c>
    </row>
    <row r="11519" spans="1:9">
      <c r="A11519" s="66"/>
      <c r="C11519" s="66">
        <v>10041</v>
      </c>
      <c r="D11519" s="2" t="s">
        <v>57</v>
      </c>
      <c r="E11519" s="21" t="s">
        <v>1152</v>
      </c>
      <c r="F11519" s="69" t="s">
        <v>58</v>
      </c>
      <c r="G11519" s="3">
        <v>4</v>
      </c>
      <c r="H11519" s="3">
        <v>309</v>
      </c>
      <c r="I11519" s="10" t="str">
        <f t="shared" si="179"/>
        <v>10041</v>
      </c>
    </row>
    <row r="11520" spans="1:9">
      <c r="A11520" s="66"/>
      <c r="C11520" s="66">
        <v>10041</v>
      </c>
      <c r="D11520" s="2" t="s">
        <v>59</v>
      </c>
      <c r="E11520" s="21" t="s">
        <v>1152</v>
      </c>
      <c r="F11520" s="69" t="s">
        <v>60</v>
      </c>
      <c r="G11520" s="3">
        <v>19</v>
      </c>
      <c r="H11520" s="3">
        <v>3501</v>
      </c>
      <c r="I11520" s="10" t="str">
        <f t="shared" si="179"/>
        <v>10041</v>
      </c>
    </row>
    <row r="11521" spans="1:9">
      <c r="A11521" s="66"/>
      <c r="C11521" s="66">
        <v>10041</v>
      </c>
      <c r="D11521" s="2" t="s">
        <v>61</v>
      </c>
      <c r="E11521" s="20" t="s">
        <v>1151</v>
      </c>
      <c r="F11521" s="69" t="s">
        <v>62</v>
      </c>
      <c r="G11521" s="3">
        <v>4</v>
      </c>
      <c r="H11521" s="3">
        <v>7088</v>
      </c>
      <c r="I11521" s="10" t="str">
        <f t="shared" si="179"/>
        <v>10041</v>
      </c>
    </row>
    <row r="11522" spans="1:9">
      <c r="A11522" s="66"/>
      <c r="C11522" s="66">
        <v>10041</v>
      </c>
      <c r="D11522" s="2" t="s">
        <v>63</v>
      </c>
      <c r="E11522" s="20" t="s">
        <v>1151</v>
      </c>
      <c r="F11522" s="69" t="s">
        <v>64</v>
      </c>
      <c r="G11522" s="3">
        <v>1</v>
      </c>
      <c r="H11522" s="3"/>
      <c r="I11522" s="10" t="str">
        <f t="shared" si="179"/>
        <v>10041</v>
      </c>
    </row>
    <row r="11523" spans="1:9">
      <c r="A11523" s="66"/>
      <c r="C11523" s="66">
        <v>10041</v>
      </c>
      <c r="D11523" s="2" t="s">
        <v>65</v>
      </c>
      <c r="E11523" s="19" t="s">
        <v>1150</v>
      </c>
      <c r="F11523" s="69" t="s">
        <v>66</v>
      </c>
      <c r="G11523" s="3">
        <v>4</v>
      </c>
      <c r="H11523" s="3">
        <v>144</v>
      </c>
      <c r="I11523" s="10" t="str">
        <f t="shared" si="179"/>
        <v>10041</v>
      </c>
    </row>
    <row r="11524" spans="1:9">
      <c r="A11524" s="66"/>
      <c r="C11524" s="66">
        <v>10041</v>
      </c>
      <c r="D11524" s="2" t="s">
        <v>67</v>
      </c>
      <c r="E11524" s="22" t="s">
        <v>1153</v>
      </c>
      <c r="F11524" s="69" t="s">
        <v>68</v>
      </c>
      <c r="G11524" s="3">
        <v>5</v>
      </c>
      <c r="H11524" s="3">
        <v>189</v>
      </c>
      <c r="I11524" s="10" t="str">
        <f t="shared" si="179"/>
        <v>10041</v>
      </c>
    </row>
    <row r="11525" spans="1:9">
      <c r="A11525" s="66"/>
      <c r="C11525" s="66">
        <v>10041</v>
      </c>
      <c r="D11525" s="2" t="s">
        <v>69</v>
      </c>
      <c r="E11525" s="21" t="s">
        <v>1152</v>
      </c>
      <c r="F11525" s="69" t="s">
        <v>70</v>
      </c>
      <c r="G11525" s="3">
        <v>20</v>
      </c>
      <c r="H11525" s="3">
        <v>1421</v>
      </c>
      <c r="I11525" s="10" t="str">
        <f t="shared" si="179"/>
        <v>10041</v>
      </c>
    </row>
    <row r="11526" spans="1:9">
      <c r="A11526" s="66"/>
      <c r="C11526" s="66">
        <v>10041</v>
      </c>
      <c r="E11526" s="71"/>
      <c r="F11526" s="69" t="s">
        <v>71</v>
      </c>
      <c r="G11526" s="3">
        <v>122</v>
      </c>
      <c r="H11526" s="3">
        <v>22911</v>
      </c>
      <c r="I11526" s="10" t="str">
        <f t="shared" si="179"/>
        <v>10041</v>
      </c>
    </row>
    <row r="11527" spans="1:9">
      <c r="A11527" s="65" t="s">
        <v>789</v>
      </c>
      <c r="B11527" s="2" t="s">
        <v>790</v>
      </c>
      <c r="C11527" s="65">
        <v>10041100</v>
      </c>
      <c r="D11527" s="2" t="s">
        <v>9</v>
      </c>
      <c r="E11527" s="14" t="s">
        <v>1144</v>
      </c>
      <c r="F11527" s="69" t="s">
        <v>10</v>
      </c>
      <c r="G11527" s="3">
        <v>1</v>
      </c>
      <c r="H11527" s="3"/>
      <c r="I11527" s="10" t="str">
        <f t="shared" si="179"/>
        <v>10041100</v>
      </c>
    </row>
    <row r="11528" spans="1:9">
      <c r="A11528" s="66"/>
      <c r="C11528" s="66">
        <v>10041100</v>
      </c>
      <c r="D11528" s="2" t="s">
        <v>11</v>
      </c>
      <c r="E11528" s="14" t="s">
        <v>1144</v>
      </c>
      <c r="F11528" s="69" t="s">
        <v>12</v>
      </c>
      <c r="G11528" s="3"/>
      <c r="H11528" s="3"/>
      <c r="I11528" s="10" t="str">
        <f t="shared" si="179"/>
        <v>10041100</v>
      </c>
    </row>
    <row r="11529" spans="1:9">
      <c r="A11529" s="66"/>
      <c r="C11529" s="66">
        <v>10041100</v>
      </c>
      <c r="D11529" s="2" t="s">
        <v>13</v>
      </c>
      <c r="E11529" s="14" t="s">
        <v>1144</v>
      </c>
      <c r="F11529" s="69" t="s">
        <v>14</v>
      </c>
      <c r="G11529" s="3"/>
      <c r="H11529" s="3"/>
      <c r="I11529" s="10" t="str">
        <f t="shared" ref="I11529:I11592" si="180">IF(A11529="",I11528,A11529)</f>
        <v>10041100</v>
      </c>
    </row>
    <row r="11530" spans="1:9">
      <c r="A11530" s="66"/>
      <c r="C11530" s="66">
        <v>10041100</v>
      </c>
      <c r="D11530" s="2" t="s">
        <v>15</v>
      </c>
      <c r="E11530" s="15" t="s">
        <v>1145</v>
      </c>
      <c r="F11530" s="69" t="s">
        <v>16</v>
      </c>
      <c r="G11530" s="3"/>
      <c r="H11530" s="3"/>
      <c r="I11530" s="10" t="str">
        <f t="shared" si="180"/>
        <v>10041100</v>
      </c>
    </row>
    <row r="11531" spans="1:9">
      <c r="A11531" s="66"/>
      <c r="C11531" s="66">
        <v>10041100</v>
      </c>
      <c r="D11531" s="2" t="s">
        <v>17</v>
      </c>
      <c r="E11531" s="14" t="s">
        <v>1144</v>
      </c>
      <c r="F11531" s="69" t="s">
        <v>18</v>
      </c>
      <c r="G11531" s="3">
        <v>1</v>
      </c>
      <c r="H11531" s="3"/>
      <c r="I11531" s="10" t="str">
        <f t="shared" si="180"/>
        <v>10041100</v>
      </c>
    </row>
    <row r="11532" spans="1:9">
      <c r="A11532" s="66"/>
      <c r="C11532" s="66">
        <v>10041100</v>
      </c>
      <c r="D11532" s="2" t="s">
        <v>19</v>
      </c>
      <c r="E11532" s="14" t="s">
        <v>1144</v>
      </c>
      <c r="F11532" s="69" t="s">
        <v>20</v>
      </c>
      <c r="G11532" s="3"/>
      <c r="H11532" s="3"/>
      <c r="I11532" s="10" t="str">
        <f t="shared" si="180"/>
        <v>10041100</v>
      </c>
    </row>
    <row r="11533" spans="1:9">
      <c r="A11533" s="66"/>
      <c r="C11533" s="66">
        <v>10041100</v>
      </c>
      <c r="D11533" s="2" t="s">
        <v>21</v>
      </c>
      <c r="E11533" s="4"/>
      <c r="F11533" s="69" t="s">
        <v>22</v>
      </c>
      <c r="G11533" s="3">
        <v>64</v>
      </c>
      <c r="H11533" s="3"/>
      <c r="I11533" s="10" t="str">
        <f t="shared" si="180"/>
        <v>10041100</v>
      </c>
    </row>
    <row r="11534" spans="1:9">
      <c r="A11534" s="66"/>
      <c r="C11534" s="66">
        <v>10041100</v>
      </c>
      <c r="D11534" s="2" t="s">
        <v>23</v>
      </c>
      <c r="E11534" s="17" t="s">
        <v>1147</v>
      </c>
      <c r="F11534" s="69" t="s">
        <v>24</v>
      </c>
      <c r="G11534" s="3">
        <v>13</v>
      </c>
      <c r="H11534" s="3">
        <v>824</v>
      </c>
      <c r="I11534" s="10" t="str">
        <f t="shared" si="180"/>
        <v>10041100</v>
      </c>
    </row>
    <row r="11535" spans="1:9">
      <c r="A11535" s="66"/>
      <c r="C11535" s="66">
        <v>10041100</v>
      </c>
      <c r="D11535" s="2" t="s">
        <v>25</v>
      </c>
      <c r="E11535" s="17" t="s">
        <v>1147</v>
      </c>
      <c r="F11535" s="69" t="s">
        <v>26</v>
      </c>
      <c r="G11535" s="3"/>
      <c r="H11535" s="3"/>
      <c r="I11535" s="10" t="str">
        <f t="shared" si="180"/>
        <v>10041100</v>
      </c>
    </row>
    <row r="11536" spans="1:9">
      <c r="A11536" s="66"/>
      <c r="C11536" s="66">
        <v>10041100</v>
      </c>
      <c r="D11536" s="2" t="s">
        <v>27</v>
      </c>
      <c r="E11536" s="17" t="s">
        <v>1147</v>
      </c>
      <c r="F11536" s="69" t="s">
        <v>28</v>
      </c>
      <c r="G11536" s="3"/>
      <c r="H11536" s="3"/>
      <c r="I11536" s="10" t="str">
        <f t="shared" si="180"/>
        <v>10041100</v>
      </c>
    </row>
    <row r="11537" spans="1:9">
      <c r="A11537" s="66"/>
      <c r="C11537" s="66">
        <v>10041100</v>
      </c>
      <c r="D11537" s="2" t="s">
        <v>29</v>
      </c>
      <c r="E11537" s="18" t="s">
        <v>1148</v>
      </c>
      <c r="F11537" s="69" t="s">
        <v>30</v>
      </c>
      <c r="G11537" s="3"/>
      <c r="H11537" s="3"/>
      <c r="I11537" s="10" t="str">
        <f t="shared" si="180"/>
        <v>10041100</v>
      </c>
    </row>
    <row r="11538" spans="1:9">
      <c r="A11538" s="66"/>
      <c r="C11538" s="66">
        <v>10041100</v>
      </c>
      <c r="D11538" s="2" t="s">
        <v>31</v>
      </c>
      <c r="E11538" s="18" t="s">
        <v>1148</v>
      </c>
      <c r="F11538" s="69" t="s">
        <v>32</v>
      </c>
      <c r="G11538" s="3">
        <v>1</v>
      </c>
      <c r="H11538" s="3"/>
      <c r="I11538" s="10" t="str">
        <f t="shared" si="180"/>
        <v>10041100</v>
      </c>
    </row>
    <row r="11539" spans="1:9">
      <c r="A11539" s="66"/>
      <c r="C11539" s="66">
        <v>10041100</v>
      </c>
      <c r="D11539" s="2" t="s">
        <v>33</v>
      </c>
      <c r="E11539" s="18" t="s">
        <v>1148</v>
      </c>
      <c r="F11539" s="69" t="s">
        <v>34</v>
      </c>
      <c r="G11539" s="3"/>
      <c r="H11539" s="3"/>
      <c r="I11539" s="10" t="str">
        <f t="shared" si="180"/>
        <v>10041100</v>
      </c>
    </row>
    <row r="11540" spans="1:9">
      <c r="A11540" s="66"/>
      <c r="C11540" s="66">
        <v>10041100</v>
      </c>
      <c r="D11540" s="2" t="s">
        <v>35</v>
      </c>
      <c r="E11540" s="19" t="s">
        <v>1150</v>
      </c>
      <c r="F11540" s="69" t="s">
        <v>36</v>
      </c>
      <c r="G11540" s="3"/>
      <c r="H11540" s="3"/>
      <c r="I11540" s="10" t="str">
        <f t="shared" si="180"/>
        <v>10041100</v>
      </c>
    </row>
    <row r="11541" spans="1:9">
      <c r="A11541" s="66"/>
      <c r="C11541" s="66">
        <v>10041100</v>
      </c>
      <c r="D11541" s="2" t="s">
        <v>37</v>
      </c>
      <c r="E11541" s="23" t="s">
        <v>1149</v>
      </c>
      <c r="F11541" s="69" t="s">
        <v>38</v>
      </c>
      <c r="G11541" s="3">
        <v>1</v>
      </c>
      <c r="H11541" s="3"/>
      <c r="I11541" s="10" t="str">
        <f t="shared" si="180"/>
        <v>10041100</v>
      </c>
    </row>
    <row r="11542" spans="1:9">
      <c r="A11542" s="66"/>
      <c r="C11542" s="66">
        <v>10041100</v>
      </c>
      <c r="D11542" s="2" t="s">
        <v>39</v>
      </c>
      <c r="E11542" s="23" t="s">
        <v>1149</v>
      </c>
      <c r="F11542" s="69" t="s">
        <v>40</v>
      </c>
      <c r="G11542" s="3">
        <v>6</v>
      </c>
      <c r="H11542" s="3">
        <v>329</v>
      </c>
      <c r="I11542" s="10" t="str">
        <f t="shared" si="180"/>
        <v>10041100</v>
      </c>
    </row>
    <row r="11543" spans="1:9">
      <c r="A11543" s="66"/>
      <c r="C11543" s="66">
        <v>10041100</v>
      </c>
      <c r="D11543" s="2" t="s">
        <v>41</v>
      </c>
      <c r="E11543" s="16" t="s">
        <v>1146</v>
      </c>
      <c r="F11543" s="69" t="s">
        <v>42</v>
      </c>
      <c r="G11543" s="3"/>
      <c r="H11543" s="3"/>
      <c r="I11543" s="10" t="str">
        <f t="shared" si="180"/>
        <v>10041100</v>
      </c>
    </row>
    <row r="11544" spans="1:9">
      <c r="A11544" s="66"/>
      <c r="C11544" s="66">
        <v>10041100</v>
      </c>
      <c r="D11544" s="2" t="s">
        <v>43</v>
      </c>
      <c r="E11544" s="16" t="s">
        <v>1146</v>
      </c>
      <c r="F11544" s="69" t="s">
        <v>44</v>
      </c>
      <c r="G11544" s="3"/>
      <c r="H11544" s="3"/>
      <c r="I11544" s="10" t="str">
        <f t="shared" si="180"/>
        <v>10041100</v>
      </c>
    </row>
    <row r="11545" spans="1:9">
      <c r="A11545" s="66"/>
      <c r="C11545" s="66">
        <v>10041100</v>
      </c>
      <c r="D11545" s="2" t="s">
        <v>45</v>
      </c>
      <c r="E11545" s="16" t="s">
        <v>1146</v>
      </c>
      <c r="F11545" s="69" t="s">
        <v>46</v>
      </c>
      <c r="G11545" s="3">
        <v>1</v>
      </c>
      <c r="H11545" s="3"/>
      <c r="I11545" s="10" t="str">
        <f t="shared" si="180"/>
        <v>10041100</v>
      </c>
    </row>
    <row r="11546" spans="1:9">
      <c r="A11546" s="66"/>
      <c r="C11546" s="66">
        <v>10041100</v>
      </c>
      <c r="D11546" s="2" t="s">
        <v>47</v>
      </c>
      <c r="E11546" s="16" t="s">
        <v>1146</v>
      </c>
      <c r="F11546" s="69" t="s">
        <v>48</v>
      </c>
      <c r="G11546" s="3">
        <v>1</v>
      </c>
      <c r="H11546" s="3"/>
      <c r="I11546" s="10" t="str">
        <f t="shared" si="180"/>
        <v>10041100</v>
      </c>
    </row>
    <row r="11547" spans="1:9">
      <c r="A11547" s="66"/>
      <c r="C11547" s="66">
        <v>10041100</v>
      </c>
      <c r="D11547" s="2" t="s">
        <v>49</v>
      </c>
      <c r="E11547" s="14" t="s">
        <v>1144</v>
      </c>
      <c r="F11547" s="69" t="s">
        <v>50</v>
      </c>
      <c r="G11547" s="3">
        <v>2</v>
      </c>
      <c r="H11547" s="3"/>
      <c r="I11547" s="10" t="str">
        <f t="shared" si="180"/>
        <v>10041100</v>
      </c>
    </row>
    <row r="11548" spans="1:9">
      <c r="A11548" s="66"/>
      <c r="C11548" s="66">
        <v>10041100</v>
      </c>
      <c r="D11548" s="2" t="s">
        <v>51</v>
      </c>
      <c r="E11548" s="15" t="s">
        <v>1145</v>
      </c>
      <c r="F11548" s="69" t="s">
        <v>52</v>
      </c>
      <c r="G11548" s="3">
        <v>4</v>
      </c>
      <c r="H11548" s="3">
        <v>2110</v>
      </c>
      <c r="I11548" s="10" t="str">
        <f t="shared" si="180"/>
        <v>10041100</v>
      </c>
    </row>
    <row r="11549" spans="1:9">
      <c r="A11549" s="66"/>
      <c r="C11549" s="66">
        <v>10041100</v>
      </c>
      <c r="D11549" s="2" t="s">
        <v>53</v>
      </c>
      <c r="E11549" s="15" t="s">
        <v>1145</v>
      </c>
      <c r="F11549" s="69" t="s">
        <v>54</v>
      </c>
      <c r="G11549" s="3">
        <v>4</v>
      </c>
      <c r="H11549" s="3">
        <v>288</v>
      </c>
      <c r="I11549" s="10" t="str">
        <f t="shared" si="180"/>
        <v>10041100</v>
      </c>
    </row>
    <row r="11550" spans="1:9">
      <c r="A11550" s="66"/>
      <c r="C11550" s="66">
        <v>10041100</v>
      </c>
      <c r="D11550" s="2" t="s">
        <v>55</v>
      </c>
      <c r="E11550" s="21" t="s">
        <v>1152</v>
      </c>
      <c r="F11550" s="69" t="s">
        <v>56</v>
      </c>
      <c r="G11550" s="3">
        <v>2</v>
      </c>
      <c r="H11550" s="3"/>
      <c r="I11550" s="10" t="str">
        <f t="shared" si="180"/>
        <v>10041100</v>
      </c>
    </row>
    <row r="11551" spans="1:9">
      <c r="A11551" s="66"/>
      <c r="C11551" s="66">
        <v>10041100</v>
      </c>
      <c r="D11551" s="2" t="s">
        <v>57</v>
      </c>
      <c r="E11551" s="21" t="s">
        <v>1152</v>
      </c>
      <c r="F11551" s="69" t="s">
        <v>58</v>
      </c>
      <c r="G11551" s="3">
        <v>2</v>
      </c>
      <c r="H11551" s="3"/>
      <c r="I11551" s="10" t="str">
        <f t="shared" si="180"/>
        <v>10041100</v>
      </c>
    </row>
    <row r="11552" spans="1:9">
      <c r="A11552" s="66"/>
      <c r="C11552" s="66">
        <v>10041100</v>
      </c>
      <c r="D11552" s="2" t="s">
        <v>59</v>
      </c>
      <c r="E11552" s="21" t="s">
        <v>1152</v>
      </c>
      <c r="F11552" s="69" t="s">
        <v>60</v>
      </c>
      <c r="G11552" s="3">
        <v>6</v>
      </c>
      <c r="H11552" s="3">
        <v>821</v>
      </c>
      <c r="I11552" s="10" t="str">
        <f t="shared" si="180"/>
        <v>10041100</v>
      </c>
    </row>
    <row r="11553" spans="1:9">
      <c r="A11553" s="66"/>
      <c r="C11553" s="66">
        <v>10041100</v>
      </c>
      <c r="D11553" s="2" t="s">
        <v>61</v>
      </c>
      <c r="E11553" s="20" t="s">
        <v>1151</v>
      </c>
      <c r="F11553" s="69" t="s">
        <v>62</v>
      </c>
      <c r="G11553" s="3">
        <v>3</v>
      </c>
      <c r="H11553" s="3">
        <v>6587</v>
      </c>
      <c r="I11553" s="10" t="str">
        <f t="shared" si="180"/>
        <v>10041100</v>
      </c>
    </row>
    <row r="11554" spans="1:9">
      <c r="A11554" s="66"/>
      <c r="C11554" s="66">
        <v>10041100</v>
      </c>
      <c r="D11554" s="2" t="s">
        <v>63</v>
      </c>
      <c r="E11554" s="20" t="s">
        <v>1151</v>
      </c>
      <c r="F11554" s="69" t="s">
        <v>64</v>
      </c>
      <c r="G11554" s="3"/>
      <c r="H11554" s="3"/>
      <c r="I11554" s="10" t="str">
        <f t="shared" si="180"/>
        <v>10041100</v>
      </c>
    </row>
    <row r="11555" spans="1:9">
      <c r="A11555" s="66"/>
      <c r="C11555" s="66">
        <v>10041100</v>
      </c>
      <c r="D11555" s="2" t="s">
        <v>65</v>
      </c>
      <c r="E11555" s="19" t="s">
        <v>1150</v>
      </c>
      <c r="F11555" s="69" t="s">
        <v>66</v>
      </c>
      <c r="G11555" s="3">
        <v>3</v>
      </c>
      <c r="H11555" s="3">
        <v>115</v>
      </c>
      <c r="I11555" s="10" t="str">
        <f t="shared" si="180"/>
        <v>10041100</v>
      </c>
    </row>
    <row r="11556" spans="1:9">
      <c r="A11556" s="66"/>
      <c r="C11556" s="66">
        <v>10041100</v>
      </c>
      <c r="D11556" s="2" t="s">
        <v>67</v>
      </c>
      <c r="E11556" s="22" t="s">
        <v>1153</v>
      </c>
      <c r="F11556" s="69" t="s">
        <v>68</v>
      </c>
      <c r="G11556" s="3">
        <v>3</v>
      </c>
      <c r="H11556" s="3">
        <v>143</v>
      </c>
      <c r="I11556" s="10" t="str">
        <f t="shared" si="180"/>
        <v>10041100</v>
      </c>
    </row>
    <row r="11557" spans="1:9">
      <c r="A11557" s="66"/>
      <c r="C11557" s="66">
        <v>10041100</v>
      </c>
      <c r="D11557" s="2" t="s">
        <v>69</v>
      </c>
      <c r="E11557" s="21" t="s">
        <v>1152</v>
      </c>
      <c r="F11557" s="69" t="s">
        <v>70</v>
      </c>
      <c r="G11557" s="3">
        <v>12</v>
      </c>
      <c r="H11557" s="3">
        <v>817</v>
      </c>
      <c r="I11557" s="10" t="str">
        <f t="shared" si="180"/>
        <v>10041100</v>
      </c>
    </row>
    <row r="11558" spans="1:9">
      <c r="A11558" s="66"/>
      <c r="C11558" s="66">
        <v>10041100</v>
      </c>
      <c r="E11558" s="71"/>
      <c r="F11558" s="69" t="s">
        <v>71</v>
      </c>
      <c r="G11558" s="3">
        <v>65</v>
      </c>
      <c r="H11558" s="3">
        <v>13444</v>
      </c>
      <c r="I11558" s="10" t="str">
        <f t="shared" si="180"/>
        <v>10041100</v>
      </c>
    </row>
    <row r="11559" spans="1:9">
      <c r="A11559" s="65" t="s">
        <v>791</v>
      </c>
      <c r="B11559" s="2" t="s">
        <v>792</v>
      </c>
      <c r="C11559" s="65">
        <v>10042</v>
      </c>
      <c r="D11559" s="2" t="s">
        <v>9</v>
      </c>
      <c r="E11559" s="14" t="s">
        <v>1144</v>
      </c>
      <c r="F11559" s="69" t="s">
        <v>10</v>
      </c>
      <c r="G11559" s="3">
        <v>2</v>
      </c>
      <c r="H11559" s="3"/>
      <c r="I11559" s="10" t="str">
        <f t="shared" si="180"/>
        <v>10042</v>
      </c>
    </row>
    <row r="11560" spans="1:9">
      <c r="A11560" s="66"/>
      <c r="C11560" s="66">
        <v>10042</v>
      </c>
      <c r="D11560" s="2" t="s">
        <v>11</v>
      </c>
      <c r="E11560" s="14" t="s">
        <v>1144</v>
      </c>
      <c r="F11560" s="69" t="s">
        <v>12</v>
      </c>
      <c r="G11560" s="3"/>
      <c r="H11560" s="3"/>
      <c r="I11560" s="10" t="str">
        <f t="shared" si="180"/>
        <v>10042</v>
      </c>
    </row>
    <row r="11561" spans="1:9">
      <c r="A11561" s="66"/>
      <c r="C11561" s="66">
        <v>10042</v>
      </c>
      <c r="D11561" s="2" t="s">
        <v>13</v>
      </c>
      <c r="E11561" s="14" t="s">
        <v>1144</v>
      </c>
      <c r="F11561" s="69" t="s">
        <v>14</v>
      </c>
      <c r="G11561" s="3"/>
      <c r="H11561" s="3"/>
      <c r="I11561" s="10" t="str">
        <f t="shared" si="180"/>
        <v>10042</v>
      </c>
    </row>
    <row r="11562" spans="1:9">
      <c r="A11562" s="66"/>
      <c r="C11562" s="66">
        <v>10042</v>
      </c>
      <c r="D11562" s="2" t="s">
        <v>15</v>
      </c>
      <c r="E11562" s="15" t="s">
        <v>1145</v>
      </c>
      <c r="F11562" s="69" t="s">
        <v>16</v>
      </c>
      <c r="G11562" s="3"/>
      <c r="H11562" s="3"/>
      <c r="I11562" s="10" t="str">
        <f t="shared" si="180"/>
        <v>10042</v>
      </c>
    </row>
    <row r="11563" spans="1:9">
      <c r="A11563" s="66"/>
      <c r="C11563" s="66">
        <v>10042</v>
      </c>
      <c r="D11563" s="2" t="s">
        <v>17</v>
      </c>
      <c r="E11563" s="14" t="s">
        <v>1144</v>
      </c>
      <c r="F11563" s="69" t="s">
        <v>18</v>
      </c>
      <c r="G11563" s="3">
        <v>2</v>
      </c>
      <c r="H11563" s="3"/>
      <c r="I11563" s="10" t="str">
        <f t="shared" si="180"/>
        <v>10042</v>
      </c>
    </row>
    <row r="11564" spans="1:9">
      <c r="A11564" s="66"/>
      <c r="C11564" s="66">
        <v>10042</v>
      </c>
      <c r="D11564" s="2" t="s">
        <v>19</v>
      </c>
      <c r="E11564" s="14" t="s">
        <v>1144</v>
      </c>
      <c r="F11564" s="69" t="s">
        <v>20</v>
      </c>
      <c r="G11564" s="3"/>
      <c r="H11564" s="3"/>
      <c r="I11564" s="10" t="str">
        <f t="shared" si="180"/>
        <v>10042</v>
      </c>
    </row>
    <row r="11565" spans="1:9">
      <c r="A11565" s="66"/>
      <c r="C11565" s="66">
        <v>10042</v>
      </c>
      <c r="D11565" s="2" t="s">
        <v>21</v>
      </c>
      <c r="E11565" s="4"/>
      <c r="F11565" s="69" t="s">
        <v>22</v>
      </c>
      <c r="G11565" s="3">
        <v>43</v>
      </c>
      <c r="H11565" s="3"/>
      <c r="I11565" s="10" t="str">
        <f t="shared" si="180"/>
        <v>10042</v>
      </c>
    </row>
    <row r="11566" spans="1:9">
      <c r="A11566" s="66"/>
      <c r="C11566" s="66">
        <v>10042</v>
      </c>
      <c r="D11566" s="2" t="s">
        <v>23</v>
      </c>
      <c r="E11566" s="17" t="s">
        <v>1147</v>
      </c>
      <c r="F11566" s="69" t="s">
        <v>24</v>
      </c>
      <c r="G11566" s="3">
        <v>9</v>
      </c>
      <c r="H11566" s="3">
        <v>491</v>
      </c>
      <c r="I11566" s="10" t="str">
        <f t="shared" si="180"/>
        <v>10042</v>
      </c>
    </row>
    <row r="11567" spans="1:9">
      <c r="A11567" s="66"/>
      <c r="C11567" s="66">
        <v>10042</v>
      </c>
      <c r="D11567" s="2" t="s">
        <v>25</v>
      </c>
      <c r="E11567" s="17" t="s">
        <v>1147</v>
      </c>
      <c r="F11567" s="69" t="s">
        <v>26</v>
      </c>
      <c r="G11567" s="3"/>
      <c r="H11567" s="3"/>
      <c r="I11567" s="10" t="str">
        <f t="shared" si="180"/>
        <v>10042</v>
      </c>
    </row>
    <row r="11568" spans="1:9">
      <c r="A11568" s="66"/>
      <c r="C11568" s="66">
        <v>10042</v>
      </c>
      <c r="D11568" s="2" t="s">
        <v>27</v>
      </c>
      <c r="E11568" s="17" t="s">
        <v>1147</v>
      </c>
      <c r="F11568" s="69" t="s">
        <v>28</v>
      </c>
      <c r="G11568" s="3"/>
      <c r="H11568" s="3"/>
      <c r="I11568" s="10" t="str">
        <f t="shared" si="180"/>
        <v>10042</v>
      </c>
    </row>
    <row r="11569" spans="1:9">
      <c r="A11569" s="66"/>
      <c r="C11569" s="66">
        <v>10042</v>
      </c>
      <c r="D11569" s="2" t="s">
        <v>29</v>
      </c>
      <c r="E11569" s="18" t="s">
        <v>1148</v>
      </c>
      <c r="F11569" s="69" t="s">
        <v>30</v>
      </c>
      <c r="G11569" s="3"/>
      <c r="H11569" s="3"/>
      <c r="I11569" s="10" t="str">
        <f t="shared" si="180"/>
        <v>10042</v>
      </c>
    </row>
    <row r="11570" spans="1:9">
      <c r="A11570" s="66"/>
      <c r="C11570" s="66">
        <v>10042</v>
      </c>
      <c r="D11570" s="2" t="s">
        <v>31</v>
      </c>
      <c r="E11570" s="18" t="s">
        <v>1148</v>
      </c>
      <c r="F11570" s="69" t="s">
        <v>32</v>
      </c>
      <c r="G11570" s="3"/>
      <c r="H11570" s="3"/>
      <c r="I11570" s="10" t="str">
        <f t="shared" si="180"/>
        <v>10042</v>
      </c>
    </row>
    <row r="11571" spans="1:9">
      <c r="A11571" s="66"/>
      <c r="C11571" s="66">
        <v>10042</v>
      </c>
      <c r="D11571" s="2" t="s">
        <v>33</v>
      </c>
      <c r="E11571" s="18" t="s">
        <v>1148</v>
      </c>
      <c r="F11571" s="69" t="s">
        <v>34</v>
      </c>
      <c r="G11571" s="3"/>
      <c r="H11571" s="3"/>
      <c r="I11571" s="10" t="str">
        <f t="shared" si="180"/>
        <v>10042</v>
      </c>
    </row>
    <row r="11572" spans="1:9">
      <c r="A11572" s="66"/>
      <c r="C11572" s="66">
        <v>10042</v>
      </c>
      <c r="D11572" s="2" t="s">
        <v>35</v>
      </c>
      <c r="E11572" s="19" t="s">
        <v>1150</v>
      </c>
      <c r="F11572" s="69" t="s">
        <v>36</v>
      </c>
      <c r="G11572" s="3">
        <v>2</v>
      </c>
      <c r="H11572" s="3"/>
      <c r="I11572" s="10" t="str">
        <f t="shared" si="180"/>
        <v>10042</v>
      </c>
    </row>
    <row r="11573" spans="1:9">
      <c r="A11573" s="66"/>
      <c r="C11573" s="66">
        <v>10042</v>
      </c>
      <c r="D11573" s="2" t="s">
        <v>37</v>
      </c>
      <c r="E11573" s="23" t="s">
        <v>1149</v>
      </c>
      <c r="F11573" s="69" t="s">
        <v>38</v>
      </c>
      <c r="G11573" s="3"/>
      <c r="H11573" s="3"/>
      <c r="I11573" s="10" t="str">
        <f t="shared" si="180"/>
        <v>10042</v>
      </c>
    </row>
    <row r="11574" spans="1:9">
      <c r="A11574" s="66"/>
      <c r="C11574" s="66">
        <v>10042</v>
      </c>
      <c r="D11574" s="2" t="s">
        <v>39</v>
      </c>
      <c r="E11574" s="23" t="s">
        <v>1149</v>
      </c>
      <c r="F11574" s="69" t="s">
        <v>40</v>
      </c>
      <c r="G11574" s="3">
        <v>1</v>
      </c>
      <c r="H11574" s="3"/>
      <c r="I11574" s="10" t="str">
        <f t="shared" si="180"/>
        <v>10042</v>
      </c>
    </row>
    <row r="11575" spans="1:9">
      <c r="A11575" s="66"/>
      <c r="C11575" s="66">
        <v>10042</v>
      </c>
      <c r="D11575" s="2" t="s">
        <v>41</v>
      </c>
      <c r="E11575" s="16" t="s">
        <v>1146</v>
      </c>
      <c r="F11575" s="69" t="s">
        <v>42</v>
      </c>
      <c r="G11575" s="3"/>
      <c r="H11575" s="3"/>
      <c r="I11575" s="10" t="str">
        <f t="shared" si="180"/>
        <v>10042</v>
      </c>
    </row>
    <row r="11576" spans="1:9">
      <c r="A11576" s="66"/>
      <c r="C11576" s="66">
        <v>10042</v>
      </c>
      <c r="D11576" s="2" t="s">
        <v>43</v>
      </c>
      <c r="E11576" s="16" t="s">
        <v>1146</v>
      </c>
      <c r="F11576" s="69" t="s">
        <v>44</v>
      </c>
      <c r="G11576" s="3"/>
      <c r="H11576" s="3"/>
      <c r="I11576" s="10" t="str">
        <f t="shared" si="180"/>
        <v>10042</v>
      </c>
    </row>
    <row r="11577" spans="1:9">
      <c r="A11577" s="66"/>
      <c r="C11577" s="66">
        <v>10042</v>
      </c>
      <c r="D11577" s="2" t="s">
        <v>45</v>
      </c>
      <c r="E11577" s="16" t="s">
        <v>1146</v>
      </c>
      <c r="F11577" s="69" t="s">
        <v>46</v>
      </c>
      <c r="G11577" s="3"/>
      <c r="H11577" s="3"/>
      <c r="I11577" s="10" t="str">
        <f t="shared" si="180"/>
        <v>10042</v>
      </c>
    </row>
    <row r="11578" spans="1:9">
      <c r="A11578" s="66"/>
      <c r="C11578" s="66">
        <v>10042</v>
      </c>
      <c r="D11578" s="2" t="s">
        <v>47</v>
      </c>
      <c r="E11578" s="16" t="s">
        <v>1146</v>
      </c>
      <c r="F11578" s="69" t="s">
        <v>48</v>
      </c>
      <c r="G11578" s="3">
        <v>5</v>
      </c>
      <c r="H11578" s="3">
        <v>1021</v>
      </c>
      <c r="I11578" s="10" t="str">
        <f t="shared" si="180"/>
        <v>10042</v>
      </c>
    </row>
    <row r="11579" spans="1:9">
      <c r="A11579" s="66"/>
      <c r="C11579" s="66">
        <v>10042</v>
      </c>
      <c r="D11579" s="2" t="s">
        <v>49</v>
      </c>
      <c r="E11579" s="14" t="s">
        <v>1144</v>
      </c>
      <c r="F11579" s="69" t="s">
        <v>50</v>
      </c>
      <c r="G11579" s="3">
        <v>6</v>
      </c>
      <c r="H11579" s="3">
        <v>2651</v>
      </c>
      <c r="I11579" s="10" t="str">
        <f t="shared" si="180"/>
        <v>10042</v>
      </c>
    </row>
    <row r="11580" spans="1:9">
      <c r="A11580" s="66"/>
      <c r="C11580" s="66">
        <v>10042</v>
      </c>
      <c r="D11580" s="2" t="s">
        <v>51</v>
      </c>
      <c r="E11580" s="15" t="s">
        <v>1145</v>
      </c>
      <c r="F11580" s="69" t="s">
        <v>52</v>
      </c>
      <c r="G11580" s="3"/>
      <c r="H11580" s="3"/>
      <c r="I11580" s="10" t="str">
        <f t="shared" si="180"/>
        <v>10042</v>
      </c>
    </row>
    <row r="11581" spans="1:9">
      <c r="A11581" s="66"/>
      <c r="C11581" s="66">
        <v>10042</v>
      </c>
      <c r="D11581" s="2" t="s">
        <v>53</v>
      </c>
      <c r="E11581" s="15" t="s">
        <v>1145</v>
      </c>
      <c r="F11581" s="69" t="s">
        <v>54</v>
      </c>
      <c r="G11581" s="3">
        <v>12</v>
      </c>
      <c r="H11581" s="3">
        <v>636</v>
      </c>
      <c r="I11581" s="10" t="str">
        <f t="shared" si="180"/>
        <v>10042</v>
      </c>
    </row>
    <row r="11582" spans="1:9">
      <c r="A11582" s="66"/>
      <c r="C11582" s="66">
        <v>10042</v>
      </c>
      <c r="D11582" s="2" t="s">
        <v>55</v>
      </c>
      <c r="E11582" s="21" t="s">
        <v>1152</v>
      </c>
      <c r="F11582" s="69" t="s">
        <v>56</v>
      </c>
      <c r="G11582" s="3"/>
      <c r="H11582" s="3"/>
      <c r="I11582" s="10" t="str">
        <f t="shared" si="180"/>
        <v>10042</v>
      </c>
    </row>
    <row r="11583" spans="1:9">
      <c r="A11583" s="66"/>
      <c r="C11583" s="66">
        <v>10042</v>
      </c>
      <c r="D11583" s="2" t="s">
        <v>57</v>
      </c>
      <c r="E11583" s="21" t="s">
        <v>1152</v>
      </c>
      <c r="F11583" s="69" t="s">
        <v>58</v>
      </c>
      <c r="G11583" s="3"/>
      <c r="H11583" s="3"/>
      <c r="I11583" s="10" t="str">
        <f t="shared" si="180"/>
        <v>10042</v>
      </c>
    </row>
    <row r="11584" spans="1:9">
      <c r="A11584" s="66"/>
      <c r="C11584" s="66">
        <v>10042</v>
      </c>
      <c r="D11584" s="2" t="s">
        <v>59</v>
      </c>
      <c r="E11584" s="21" t="s">
        <v>1152</v>
      </c>
      <c r="F11584" s="69" t="s">
        <v>60</v>
      </c>
      <c r="G11584" s="3">
        <v>4</v>
      </c>
      <c r="H11584" s="3">
        <v>1516</v>
      </c>
      <c r="I11584" s="10" t="str">
        <f t="shared" si="180"/>
        <v>10042</v>
      </c>
    </row>
    <row r="11585" spans="1:9">
      <c r="A11585" s="66"/>
      <c r="C11585" s="66">
        <v>10042</v>
      </c>
      <c r="D11585" s="2" t="s">
        <v>61</v>
      </c>
      <c r="E11585" s="20" t="s">
        <v>1151</v>
      </c>
      <c r="F11585" s="69" t="s">
        <v>62</v>
      </c>
      <c r="G11585" s="3"/>
      <c r="H11585" s="3"/>
      <c r="I11585" s="10" t="str">
        <f t="shared" si="180"/>
        <v>10042</v>
      </c>
    </row>
    <row r="11586" spans="1:9">
      <c r="A11586" s="66"/>
      <c r="C11586" s="66">
        <v>10042</v>
      </c>
      <c r="D11586" s="2" t="s">
        <v>63</v>
      </c>
      <c r="E11586" s="20" t="s">
        <v>1151</v>
      </c>
      <c r="F11586" s="69" t="s">
        <v>64</v>
      </c>
      <c r="G11586" s="3"/>
      <c r="H11586" s="3"/>
      <c r="I11586" s="10" t="str">
        <f t="shared" si="180"/>
        <v>10042</v>
      </c>
    </row>
    <row r="11587" spans="1:9">
      <c r="A11587" s="66"/>
      <c r="C11587" s="66">
        <v>10042</v>
      </c>
      <c r="D11587" s="2" t="s">
        <v>65</v>
      </c>
      <c r="E11587" s="19" t="s">
        <v>1150</v>
      </c>
      <c r="F11587" s="69" t="s">
        <v>66</v>
      </c>
      <c r="G11587" s="3">
        <v>2</v>
      </c>
      <c r="H11587" s="3"/>
      <c r="I11587" s="10" t="str">
        <f t="shared" si="180"/>
        <v>10042</v>
      </c>
    </row>
    <row r="11588" spans="1:9">
      <c r="A11588" s="66"/>
      <c r="C11588" s="66">
        <v>10042</v>
      </c>
      <c r="D11588" s="2" t="s">
        <v>67</v>
      </c>
      <c r="E11588" s="22" t="s">
        <v>1153</v>
      </c>
      <c r="F11588" s="69" t="s">
        <v>68</v>
      </c>
      <c r="G11588" s="3"/>
      <c r="H11588" s="3"/>
      <c r="I11588" s="10" t="str">
        <f t="shared" si="180"/>
        <v>10042</v>
      </c>
    </row>
    <row r="11589" spans="1:9">
      <c r="A11589" s="66"/>
      <c r="C11589" s="66">
        <v>10042</v>
      </c>
      <c r="D11589" s="2" t="s">
        <v>69</v>
      </c>
      <c r="E11589" s="21" t="s">
        <v>1152</v>
      </c>
      <c r="F11589" s="69" t="s">
        <v>70</v>
      </c>
      <c r="G11589" s="3">
        <v>2</v>
      </c>
      <c r="H11589" s="3"/>
      <c r="I11589" s="10" t="str">
        <f t="shared" si="180"/>
        <v>10042</v>
      </c>
    </row>
    <row r="11590" spans="1:9">
      <c r="A11590" s="66"/>
      <c r="C11590" s="66">
        <v>10042</v>
      </c>
      <c r="E11590" s="71"/>
      <c r="F11590" s="69" t="s">
        <v>71</v>
      </c>
      <c r="G11590" s="3">
        <v>45</v>
      </c>
      <c r="H11590" s="3">
        <v>7141</v>
      </c>
      <c r="I11590" s="10" t="str">
        <f t="shared" si="180"/>
        <v>10042</v>
      </c>
    </row>
    <row r="11591" spans="1:9">
      <c r="A11591" s="65" t="s">
        <v>793</v>
      </c>
      <c r="B11591" s="2" t="s">
        <v>794</v>
      </c>
      <c r="C11591" s="65">
        <v>10043</v>
      </c>
      <c r="D11591" s="2" t="s">
        <v>9</v>
      </c>
      <c r="E11591" s="14" t="s">
        <v>1144</v>
      </c>
      <c r="F11591" s="69" t="s">
        <v>10</v>
      </c>
      <c r="G11591" s="3"/>
      <c r="H11591" s="3"/>
      <c r="I11591" s="10" t="str">
        <f t="shared" si="180"/>
        <v>10043</v>
      </c>
    </row>
    <row r="11592" spans="1:9">
      <c r="A11592" s="66"/>
      <c r="C11592" s="66">
        <v>10043</v>
      </c>
      <c r="D11592" s="2" t="s">
        <v>11</v>
      </c>
      <c r="E11592" s="14" t="s">
        <v>1144</v>
      </c>
      <c r="F11592" s="69" t="s">
        <v>12</v>
      </c>
      <c r="G11592" s="3"/>
      <c r="H11592" s="3"/>
      <c r="I11592" s="10" t="str">
        <f t="shared" si="180"/>
        <v>10043</v>
      </c>
    </row>
    <row r="11593" spans="1:9">
      <c r="A11593" s="66"/>
      <c r="C11593" s="66">
        <v>10043</v>
      </c>
      <c r="D11593" s="2" t="s">
        <v>13</v>
      </c>
      <c r="E11593" s="14" t="s">
        <v>1144</v>
      </c>
      <c r="F11593" s="69" t="s">
        <v>14</v>
      </c>
      <c r="G11593" s="3"/>
      <c r="H11593" s="3"/>
      <c r="I11593" s="10" t="str">
        <f t="shared" ref="I11593:I11656" si="181">IF(A11593="",I11592,A11593)</f>
        <v>10043</v>
      </c>
    </row>
    <row r="11594" spans="1:9">
      <c r="A11594" s="66"/>
      <c r="C11594" s="66">
        <v>10043</v>
      </c>
      <c r="D11594" s="2" t="s">
        <v>15</v>
      </c>
      <c r="E11594" s="15" t="s">
        <v>1145</v>
      </c>
      <c r="F11594" s="69" t="s">
        <v>16</v>
      </c>
      <c r="G11594" s="3"/>
      <c r="H11594" s="3"/>
      <c r="I11594" s="10" t="str">
        <f t="shared" si="181"/>
        <v>10043</v>
      </c>
    </row>
    <row r="11595" spans="1:9">
      <c r="A11595" s="66"/>
      <c r="C11595" s="66">
        <v>10043</v>
      </c>
      <c r="D11595" s="2" t="s">
        <v>17</v>
      </c>
      <c r="E11595" s="14" t="s">
        <v>1144</v>
      </c>
      <c r="F11595" s="69" t="s">
        <v>18</v>
      </c>
      <c r="G11595" s="3"/>
      <c r="H11595" s="3"/>
      <c r="I11595" s="10" t="str">
        <f t="shared" si="181"/>
        <v>10043</v>
      </c>
    </row>
    <row r="11596" spans="1:9">
      <c r="A11596" s="66"/>
      <c r="C11596" s="66">
        <v>10043</v>
      </c>
      <c r="D11596" s="2" t="s">
        <v>19</v>
      </c>
      <c r="E11596" s="14" t="s">
        <v>1144</v>
      </c>
      <c r="F11596" s="69" t="s">
        <v>20</v>
      </c>
      <c r="G11596" s="3"/>
      <c r="H11596" s="3"/>
      <c r="I11596" s="10" t="str">
        <f t="shared" si="181"/>
        <v>10043</v>
      </c>
    </row>
    <row r="11597" spans="1:9">
      <c r="A11597" s="66"/>
      <c r="C11597" s="66">
        <v>10043</v>
      </c>
      <c r="D11597" s="2" t="s">
        <v>21</v>
      </c>
      <c r="E11597" s="4"/>
      <c r="F11597" s="69" t="s">
        <v>22</v>
      </c>
      <c r="G11597" s="3">
        <v>51</v>
      </c>
      <c r="H11597" s="3">
        <v>7651</v>
      </c>
      <c r="I11597" s="10" t="str">
        <f t="shared" si="181"/>
        <v>10043</v>
      </c>
    </row>
    <row r="11598" spans="1:9">
      <c r="A11598" s="66"/>
      <c r="C11598" s="66">
        <v>10043</v>
      </c>
      <c r="D11598" s="2" t="s">
        <v>23</v>
      </c>
      <c r="E11598" s="17" t="s">
        <v>1147</v>
      </c>
      <c r="F11598" s="69" t="s">
        <v>24</v>
      </c>
      <c r="G11598" s="3">
        <v>8</v>
      </c>
      <c r="H11598" s="3">
        <v>653</v>
      </c>
      <c r="I11598" s="10" t="str">
        <f t="shared" si="181"/>
        <v>10043</v>
      </c>
    </row>
    <row r="11599" spans="1:9">
      <c r="A11599" s="66"/>
      <c r="C11599" s="66">
        <v>10043</v>
      </c>
      <c r="D11599" s="2" t="s">
        <v>25</v>
      </c>
      <c r="E11599" s="17" t="s">
        <v>1147</v>
      </c>
      <c r="F11599" s="69" t="s">
        <v>26</v>
      </c>
      <c r="G11599" s="3"/>
      <c r="H11599" s="3"/>
      <c r="I11599" s="10" t="str">
        <f t="shared" si="181"/>
        <v>10043</v>
      </c>
    </row>
    <row r="11600" spans="1:9">
      <c r="A11600" s="66"/>
      <c r="C11600" s="66">
        <v>10043</v>
      </c>
      <c r="D11600" s="2" t="s">
        <v>27</v>
      </c>
      <c r="E11600" s="17" t="s">
        <v>1147</v>
      </c>
      <c r="F11600" s="69" t="s">
        <v>28</v>
      </c>
      <c r="G11600" s="3"/>
      <c r="H11600" s="3"/>
      <c r="I11600" s="10" t="str">
        <f t="shared" si="181"/>
        <v>10043</v>
      </c>
    </row>
    <row r="11601" spans="1:9">
      <c r="A11601" s="66"/>
      <c r="C11601" s="66">
        <v>10043</v>
      </c>
      <c r="D11601" s="2" t="s">
        <v>29</v>
      </c>
      <c r="E11601" s="18" t="s">
        <v>1148</v>
      </c>
      <c r="F11601" s="69" t="s">
        <v>30</v>
      </c>
      <c r="G11601" s="3"/>
      <c r="H11601" s="3"/>
      <c r="I11601" s="10" t="str">
        <f t="shared" si="181"/>
        <v>10043</v>
      </c>
    </row>
    <row r="11602" spans="1:9">
      <c r="A11602" s="66"/>
      <c r="C11602" s="66">
        <v>10043</v>
      </c>
      <c r="D11602" s="2" t="s">
        <v>31</v>
      </c>
      <c r="E11602" s="18" t="s">
        <v>1148</v>
      </c>
      <c r="F11602" s="69" t="s">
        <v>32</v>
      </c>
      <c r="G11602" s="3"/>
      <c r="H11602" s="3"/>
      <c r="I11602" s="10" t="str">
        <f t="shared" si="181"/>
        <v>10043</v>
      </c>
    </row>
    <row r="11603" spans="1:9">
      <c r="A11603" s="66"/>
      <c r="C11603" s="66">
        <v>10043</v>
      </c>
      <c r="D11603" s="2" t="s">
        <v>33</v>
      </c>
      <c r="E11603" s="18" t="s">
        <v>1148</v>
      </c>
      <c r="F11603" s="69" t="s">
        <v>34</v>
      </c>
      <c r="G11603" s="3"/>
      <c r="H11603" s="3"/>
      <c r="I11603" s="10" t="str">
        <f t="shared" si="181"/>
        <v>10043</v>
      </c>
    </row>
    <row r="11604" spans="1:9">
      <c r="A11604" s="66"/>
      <c r="C11604" s="66">
        <v>10043</v>
      </c>
      <c r="D11604" s="2" t="s">
        <v>35</v>
      </c>
      <c r="E11604" s="19" t="s">
        <v>1150</v>
      </c>
      <c r="F11604" s="69" t="s">
        <v>36</v>
      </c>
      <c r="G11604" s="3"/>
      <c r="H11604" s="3"/>
      <c r="I11604" s="10" t="str">
        <f t="shared" si="181"/>
        <v>10043</v>
      </c>
    </row>
    <row r="11605" spans="1:9">
      <c r="A11605" s="66"/>
      <c r="C11605" s="66">
        <v>10043</v>
      </c>
      <c r="D11605" s="2" t="s">
        <v>37</v>
      </c>
      <c r="E11605" s="23" t="s">
        <v>1149</v>
      </c>
      <c r="F11605" s="69" t="s">
        <v>38</v>
      </c>
      <c r="G11605" s="3"/>
      <c r="H11605" s="3"/>
      <c r="I11605" s="10" t="str">
        <f t="shared" si="181"/>
        <v>10043</v>
      </c>
    </row>
    <row r="11606" spans="1:9">
      <c r="A11606" s="66"/>
      <c r="C11606" s="66">
        <v>10043</v>
      </c>
      <c r="D11606" s="2" t="s">
        <v>39</v>
      </c>
      <c r="E11606" s="23" t="s">
        <v>1149</v>
      </c>
      <c r="F11606" s="69" t="s">
        <v>40</v>
      </c>
      <c r="G11606" s="3">
        <v>1</v>
      </c>
      <c r="H11606" s="3"/>
      <c r="I11606" s="10" t="str">
        <f t="shared" si="181"/>
        <v>10043</v>
      </c>
    </row>
    <row r="11607" spans="1:9">
      <c r="A11607" s="66"/>
      <c r="C11607" s="66">
        <v>10043</v>
      </c>
      <c r="D11607" s="2" t="s">
        <v>41</v>
      </c>
      <c r="E11607" s="16" t="s">
        <v>1146</v>
      </c>
      <c r="F11607" s="69" t="s">
        <v>42</v>
      </c>
      <c r="G11607" s="3"/>
      <c r="H11607" s="3"/>
      <c r="I11607" s="10" t="str">
        <f t="shared" si="181"/>
        <v>10043</v>
      </c>
    </row>
    <row r="11608" spans="1:9">
      <c r="A11608" s="66"/>
      <c r="C11608" s="66">
        <v>10043</v>
      </c>
      <c r="D11608" s="2" t="s">
        <v>43</v>
      </c>
      <c r="E11608" s="16" t="s">
        <v>1146</v>
      </c>
      <c r="F11608" s="69" t="s">
        <v>44</v>
      </c>
      <c r="G11608" s="3"/>
      <c r="H11608" s="3"/>
      <c r="I11608" s="10" t="str">
        <f t="shared" si="181"/>
        <v>10043</v>
      </c>
    </row>
    <row r="11609" spans="1:9">
      <c r="A11609" s="66"/>
      <c r="C11609" s="66">
        <v>10043</v>
      </c>
      <c r="D11609" s="2" t="s">
        <v>45</v>
      </c>
      <c r="E11609" s="16" t="s">
        <v>1146</v>
      </c>
      <c r="F11609" s="69" t="s">
        <v>46</v>
      </c>
      <c r="G11609" s="3">
        <v>1</v>
      </c>
      <c r="H11609" s="3"/>
      <c r="I11609" s="10" t="str">
        <f t="shared" si="181"/>
        <v>10043</v>
      </c>
    </row>
    <row r="11610" spans="1:9">
      <c r="A11610" s="66"/>
      <c r="C11610" s="66">
        <v>10043</v>
      </c>
      <c r="D11610" s="2" t="s">
        <v>47</v>
      </c>
      <c r="E11610" s="16" t="s">
        <v>1146</v>
      </c>
      <c r="F11610" s="69" t="s">
        <v>48</v>
      </c>
      <c r="G11610" s="3">
        <v>4</v>
      </c>
      <c r="H11610" s="3">
        <v>840</v>
      </c>
      <c r="I11610" s="10" t="str">
        <f t="shared" si="181"/>
        <v>10043</v>
      </c>
    </row>
    <row r="11611" spans="1:9">
      <c r="A11611" s="66"/>
      <c r="C11611" s="66">
        <v>10043</v>
      </c>
      <c r="D11611" s="2" t="s">
        <v>49</v>
      </c>
      <c r="E11611" s="14" t="s">
        <v>1144</v>
      </c>
      <c r="F11611" s="69" t="s">
        <v>50</v>
      </c>
      <c r="G11611" s="3">
        <v>3</v>
      </c>
      <c r="H11611" s="3">
        <v>30</v>
      </c>
      <c r="I11611" s="10" t="str">
        <f t="shared" si="181"/>
        <v>10043</v>
      </c>
    </row>
    <row r="11612" spans="1:9">
      <c r="A11612" s="66"/>
      <c r="C11612" s="66">
        <v>10043</v>
      </c>
      <c r="D11612" s="2" t="s">
        <v>51</v>
      </c>
      <c r="E11612" s="15" t="s">
        <v>1145</v>
      </c>
      <c r="F11612" s="69" t="s">
        <v>52</v>
      </c>
      <c r="G11612" s="3">
        <v>5</v>
      </c>
      <c r="H11612" s="3">
        <v>1590</v>
      </c>
      <c r="I11612" s="10" t="str">
        <f t="shared" si="181"/>
        <v>10043</v>
      </c>
    </row>
    <row r="11613" spans="1:9">
      <c r="A11613" s="66"/>
      <c r="C11613" s="66">
        <v>10043</v>
      </c>
      <c r="D11613" s="2" t="s">
        <v>53</v>
      </c>
      <c r="E11613" s="15" t="s">
        <v>1145</v>
      </c>
      <c r="F11613" s="69" t="s">
        <v>54</v>
      </c>
      <c r="G11613" s="3">
        <v>8</v>
      </c>
      <c r="H11613" s="3">
        <v>380</v>
      </c>
      <c r="I11613" s="10" t="str">
        <f t="shared" si="181"/>
        <v>10043</v>
      </c>
    </row>
    <row r="11614" spans="1:9">
      <c r="A11614" s="66"/>
      <c r="C11614" s="66">
        <v>10043</v>
      </c>
      <c r="D11614" s="2" t="s">
        <v>55</v>
      </c>
      <c r="E11614" s="21" t="s">
        <v>1152</v>
      </c>
      <c r="F11614" s="69" t="s">
        <v>56</v>
      </c>
      <c r="G11614" s="3">
        <v>2</v>
      </c>
      <c r="H11614" s="3"/>
      <c r="I11614" s="10" t="str">
        <f t="shared" si="181"/>
        <v>10043</v>
      </c>
    </row>
    <row r="11615" spans="1:9">
      <c r="A11615" s="66"/>
      <c r="C11615" s="66">
        <v>10043</v>
      </c>
      <c r="D11615" s="2" t="s">
        <v>57</v>
      </c>
      <c r="E11615" s="21" t="s">
        <v>1152</v>
      </c>
      <c r="F11615" s="69" t="s">
        <v>58</v>
      </c>
      <c r="G11615" s="3">
        <v>4</v>
      </c>
      <c r="H11615" s="3">
        <v>319</v>
      </c>
      <c r="I11615" s="10" t="str">
        <f t="shared" si="181"/>
        <v>10043</v>
      </c>
    </row>
    <row r="11616" spans="1:9">
      <c r="A11616" s="66"/>
      <c r="C11616" s="66">
        <v>10043</v>
      </c>
      <c r="D11616" s="2" t="s">
        <v>59</v>
      </c>
      <c r="E11616" s="21" t="s">
        <v>1152</v>
      </c>
      <c r="F11616" s="69" t="s">
        <v>60</v>
      </c>
      <c r="G11616" s="3">
        <v>5</v>
      </c>
      <c r="H11616" s="3">
        <v>1650</v>
      </c>
      <c r="I11616" s="10" t="str">
        <f t="shared" si="181"/>
        <v>10043</v>
      </c>
    </row>
    <row r="11617" spans="1:9">
      <c r="A11617" s="66"/>
      <c r="C11617" s="66">
        <v>10043</v>
      </c>
      <c r="D11617" s="2" t="s">
        <v>61</v>
      </c>
      <c r="E11617" s="20" t="s">
        <v>1151</v>
      </c>
      <c r="F11617" s="69" t="s">
        <v>62</v>
      </c>
      <c r="G11617" s="3">
        <v>3</v>
      </c>
      <c r="H11617" s="3">
        <v>1277</v>
      </c>
      <c r="I11617" s="10" t="str">
        <f t="shared" si="181"/>
        <v>10043</v>
      </c>
    </row>
    <row r="11618" spans="1:9">
      <c r="A11618" s="66"/>
      <c r="C11618" s="66">
        <v>10043</v>
      </c>
      <c r="D11618" s="2" t="s">
        <v>63</v>
      </c>
      <c r="E11618" s="20" t="s">
        <v>1151</v>
      </c>
      <c r="F11618" s="69" t="s">
        <v>64</v>
      </c>
      <c r="G11618" s="3"/>
      <c r="H11618" s="3"/>
      <c r="I11618" s="10" t="str">
        <f t="shared" si="181"/>
        <v>10043</v>
      </c>
    </row>
    <row r="11619" spans="1:9">
      <c r="A11619" s="66"/>
      <c r="C11619" s="66">
        <v>10043</v>
      </c>
      <c r="D11619" s="2" t="s">
        <v>65</v>
      </c>
      <c r="E11619" s="19" t="s">
        <v>1150</v>
      </c>
      <c r="F11619" s="69" t="s">
        <v>66</v>
      </c>
      <c r="G11619" s="3">
        <v>1</v>
      </c>
      <c r="H11619" s="3"/>
      <c r="I11619" s="10" t="str">
        <f t="shared" si="181"/>
        <v>10043</v>
      </c>
    </row>
    <row r="11620" spans="1:9">
      <c r="A11620" s="66"/>
      <c r="C11620" s="66">
        <v>10043</v>
      </c>
      <c r="D11620" s="2" t="s">
        <v>67</v>
      </c>
      <c r="E11620" s="22" t="s">
        <v>1153</v>
      </c>
      <c r="F11620" s="69" t="s">
        <v>68</v>
      </c>
      <c r="G11620" s="3">
        <v>2</v>
      </c>
      <c r="H11620" s="3"/>
      <c r="I11620" s="10" t="str">
        <f t="shared" si="181"/>
        <v>10043</v>
      </c>
    </row>
    <row r="11621" spans="1:9">
      <c r="A11621" s="66"/>
      <c r="C11621" s="66">
        <v>10043</v>
      </c>
      <c r="D11621" s="2" t="s">
        <v>69</v>
      </c>
      <c r="E11621" s="21" t="s">
        <v>1152</v>
      </c>
      <c r="F11621" s="69" t="s">
        <v>70</v>
      </c>
      <c r="G11621" s="3">
        <v>4</v>
      </c>
      <c r="H11621" s="3">
        <v>170</v>
      </c>
      <c r="I11621" s="10" t="str">
        <f t="shared" si="181"/>
        <v>10043</v>
      </c>
    </row>
    <row r="11622" spans="1:9">
      <c r="A11622" s="66"/>
      <c r="C11622" s="66">
        <v>10043</v>
      </c>
      <c r="E11622" s="71"/>
      <c r="F11622" s="69" t="s">
        <v>71</v>
      </c>
      <c r="G11622" s="3">
        <v>51</v>
      </c>
      <c r="H11622" s="3">
        <v>7651</v>
      </c>
      <c r="I11622" s="10" t="str">
        <f t="shared" si="181"/>
        <v>10043</v>
      </c>
    </row>
    <row r="11623" spans="1:9">
      <c r="A11623" s="65" t="s">
        <v>795</v>
      </c>
      <c r="B11623" s="2" t="s">
        <v>796</v>
      </c>
      <c r="C11623" s="65">
        <v>10044</v>
      </c>
      <c r="D11623" s="2" t="s">
        <v>9</v>
      </c>
      <c r="E11623" s="14" t="s">
        <v>1144</v>
      </c>
      <c r="F11623" s="69" t="s">
        <v>10</v>
      </c>
      <c r="G11623" s="3">
        <v>4</v>
      </c>
      <c r="H11623" s="3">
        <v>111</v>
      </c>
      <c r="I11623" s="10" t="str">
        <f t="shared" si="181"/>
        <v>10044</v>
      </c>
    </row>
    <row r="11624" spans="1:9">
      <c r="A11624" s="66"/>
      <c r="C11624" s="66">
        <v>10044</v>
      </c>
      <c r="D11624" s="2" t="s">
        <v>11</v>
      </c>
      <c r="E11624" s="14" t="s">
        <v>1144</v>
      </c>
      <c r="F11624" s="69" t="s">
        <v>12</v>
      </c>
      <c r="G11624" s="3"/>
      <c r="H11624" s="3"/>
      <c r="I11624" s="10" t="str">
        <f t="shared" si="181"/>
        <v>10044</v>
      </c>
    </row>
    <row r="11625" spans="1:9">
      <c r="A11625" s="66"/>
      <c r="C11625" s="66">
        <v>10044</v>
      </c>
      <c r="D11625" s="2" t="s">
        <v>13</v>
      </c>
      <c r="E11625" s="14" t="s">
        <v>1144</v>
      </c>
      <c r="F11625" s="69" t="s">
        <v>14</v>
      </c>
      <c r="G11625" s="3"/>
      <c r="H11625" s="3"/>
      <c r="I11625" s="10" t="str">
        <f t="shared" si="181"/>
        <v>10044</v>
      </c>
    </row>
    <row r="11626" spans="1:9">
      <c r="A11626" s="66"/>
      <c r="C11626" s="66">
        <v>10044</v>
      </c>
      <c r="D11626" s="2" t="s">
        <v>15</v>
      </c>
      <c r="E11626" s="15" t="s">
        <v>1145</v>
      </c>
      <c r="F11626" s="69" t="s">
        <v>16</v>
      </c>
      <c r="G11626" s="3"/>
      <c r="H11626" s="3"/>
      <c r="I11626" s="10" t="str">
        <f t="shared" si="181"/>
        <v>10044</v>
      </c>
    </row>
    <row r="11627" spans="1:9">
      <c r="A11627" s="66"/>
      <c r="C11627" s="66">
        <v>10044</v>
      </c>
      <c r="D11627" s="2" t="s">
        <v>17</v>
      </c>
      <c r="E11627" s="14" t="s">
        <v>1144</v>
      </c>
      <c r="F11627" s="69" t="s">
        <v>18</v>
      </c>
      <c r="G11627" s="3">
        <v>4</v>
      </c>
      <c r="H11627" s="3">
        <v>111</v>
      </c>
      <c r="I11627" s="10" t="str">
        <f t="shared" si="181"/>
        <v>10044</v>
      </c>
    </row>
    <row r="11628" spans="1:9">
      <c r="A11628" s="66"/>
      <c r="C11628" s="66">
        <v>10044</v>
      </c>
      <c r="D11628" s="2" t="s">
        <v>19</v>
      </c>
      <c r="E11628" s="14" t="s">
        <v>1144</v>
      </c>
      <c r="F11628" s="69" t="s">
        <v>20</v>
      </c>
      <c r="G11628" s="3"/>
      <c r="H11628" s="3"/>
      <c r="I11628" s="10" t="str">
        <f t="shared" si="181"/>
        <v>10044</v>
      </c>
    </row>
    <row r="11629" spans="1:9">
      <c r="A11629" s="66"/>
      <c r="C11629" s="66">
        <v>10044</v>
      </c>
      <c r="D11629" s="2" t="s">
        <v>21</v>
      </c>
      <c r="E11629" s="4"/>
      <c r="F11629" s="69" t="s">
        <v>22</v>
      </c>
      <c r="G11629" s="3">
        <v>115</v>
      </c>
      <c r="H11629" s="3">
        <v>22502</v>
      </c>
      <c r="I11629" s="10" t="str">
        <f t="shared" si="181"/>
        <v>10044</v>
      </c>
    </row>
    <row r="11630" spans="1:9">
      <c r="A11630" s="66"/>
      <c r="C11630" s="66">
        <v>10044</v>
      </c>
      <c r="D11630" s="2" t="s">
        <v>23</v>
      </c>
      <c r="E11630" s="17" t="s">
        <v>1147</v>
      </c>
      <c r="F11630" s="69" t="s">
        <v>24</v>
      </c>
      <c r="G11630" s="3">
        <v>14</v>
      </c>
      <c r="H11630" s="3">
        <v>2065</v>
      </c>
      <c r="I11630" s="10" t="str">
        <f t="shared" si="181"/>
        <v>10044</v>
      </c>
    </row>
    <row r="11631" spans="1:9">
      <c r="A11631" s="66"/>
      <c r="C11631" s="66">
        <v>10044</v>
      </c>
      <c r="D11631" s="2" t="s">
        <v>25</v>
      </c>
      <c r="E11631" s="17" t="s">
        <v>1147</v>
      </c>
      <c r="F11631" s="69" t="s">
        <v>26</v>
      </c>
      <c r="G11631" s="3"/>
      <c r="H11631" s="3"/>
      <c r="I11631" s="10" t="str">
        <f t="shared" si="181"/>
        <v>10044</v>
      </c>
    </row>
    <row r="11632" spans="1:9">
      <c r="A11632" s="66"/>
      <c r="C11632" s="66">
        <v>10044</v>
      </c>
      <c r="D11632" s="2" t="s">
        <v>27</v>
      </c>
      <c r="E11632" s="17" t="s">
        <v>1147</v>
      </c>
      <c r="F11632" s="69" t="s">
        <v>28</v>
      </c>
      <c r="G11632" s="3"/>
      <c r="H11632" s="3"/>
      <c r="I11632" s="10" t="str">
        <f t="shared" si="181"/>
        <v>10044</v>
      </c>
    </row>
    <row r="11633" spans="1:9">
      <c r="A11633" s="66"/>
      <c r="C11633" s="66">
        <v>10044</v>
      </c>
      <c r="D11633" s="2" t="s">
        <v>29</v>
      </c>
      <c r="E11633" s="18" t="s">
        <v>1148</v>
      </c>
      <c r="F11633" s="69" t="s">
        <v>30</v>
      </c>
      <c r="G11633" s="3"/>
      <c r="H11633" s="3"/>
      <c r="I11633" s="10" t="str">
        <f t="shared" si="181"/>
        <v>10044</v>
      </c>
    </row>
    <row r="11634" spans="1:9">
      <c r="A11634" s="66"/>
      <c r="C11634" s="66">
        <v>10044</v>
      </c>
      <c r="D11634" s="2" t="s">
        <v>31</v>
      </c>
      <c r="E11634" s="18" t="s">
        <v>1148</v>
      </c>
      <c r="F11634" s="69" t="s">
        <v>32</v>
      </c>
      <c r="G11634" s="3"/>
      <c r="H11634" s="3"/>
      <c r="I11634" s="10" t="str">
        <f t="shared" si="181"/>
        <v>10044</v>
      </c>
    </row>
    <row r="11635" spans="1:9">
      <c r="A11635" s="66"/>
      <c r="C11635" s="66">
        <v>10044</v>
      </c>
      <c r="D11635" s="2" t="s">
        <v>33</v>
      </c>
      <c r="E11635" s="18" t="s">
        <v>1148</v>
      </c>
      <c r="F11635" s="69" t="s">
        <v>34</v>
      </c>
      <c r="G11635" s="3"/>
      <c r="H11635" s="3"/>
      <c r="I11635" s="10" t="str">
        <f t="shared" si="181"/>
        <v>10044</v>
      </c>
    </row>
    <row r="11636" spans="1:9">
      <c r="A11636" s="66"/>
      <c r="C11636" s="66">
        <v>10044</v>
      </c>
      <c r="D11636" s="2" t="s">
        <v>35</v>
      </c>
      <c r="E11636" s="19" t="s">
        <v>1150</v>
      </c>
      <c r="F11636" s="69" t="s">
        <v>36</v>
      </c>
      <c r="G11636" s="3"/>
      <c r="H11636" s="3"/>
      <c r="I11636" s="10" t="str">
        <f t="shared" si="181"/>
        <v>10044</v>
      </c>
    </row>
    <row r="11637" spans="1:9">
      <c r="A11637" s="66"/>
      <c r="C11637" s="66">
        <v>10044</v>
      </c>
      <c r="D11637" s="2" t="s">
        <v>37</v>
      </c>
      <c r="E11637" s="23" t="s">
        <v>1149</v>
      </c>
      <c r="F11637" s="69" t="s">
        <v>38</v>
      </c>
      <c r="G11637" s="3"/>
      <c r="H11637" s="3"/>
      <c r="I11637" s="10" t="str">
        <f t="shared" si="181"/>
        <v>10044</v>
      </c>
    </row>
    <row r="11638" spans="1:9">
      <c r="A11638" s="66"/>
      <c r="C11638" s="66">
        <v>10044</v>
      </c>
      <c r="D11638" s="2" t="s">
        <v>39</v>
      </c>
      <c r="E11638" s="23" t="s">
        <v>1149</v>
      </c>
      <c r="F11638" s="69" t="s">
        <v>40</v>
      </c>
      <c r="G11638" s="3"/>
      <c r="H11638" s="3"/>
      <c r="I11638" s="10" t="str">
        <f t="shared" si="181"/>
        <v>10044</v>
      </c>
    </row>
    <row r="11639" spans="1:9">
      <c r="A11639" s="66"/>
      <c r="C11639" s="66">
        <v>10044</v>
      </c>
      <c r="D11639" s="2" t="s">
        <v>41</v>
      </c>
      <c r="E11639" s="16" t="s">
        <v>1146</v>
      </c>
      <c r="F11639" s="69" t="s">
        <v>42</v>
      </c>
      <c r="G11639" s="3">
        <v>2</v>
      </c>
      <c r="H11639" s="3"/>
      <c r="I11639" s="10" t="str">
        <f t="shared" si="181"/>
        <v>10044</v>
      </c>
    </row>
    <row r="11640" spans="1:9">
      <c r="A11640" s="66"/>
      <c r="C11640" s="66">
        <v>10044</v>
      </c>
      <c r="D11640" s="2" t="s">
        <v>43</v>
      </c>
      <c r="E11640" s="16" t="s">
        <v>1146</v>
      </c>
      <c r="F11640" s="69" t="s">
        <v>44</v>
      </c>
      <c r="G11640" s="3">
        <v>4</v>
      </c>
      <c r="H11640" s="3">
        <v>260</v>
      </c>
      <c r="I11640" s="10" t="str">
        <f t="shared" si="181"/>
        <v>10044</v>
      </c>
    </row>
    <row r="11641" spans="1:9">
      <c r="A11641" s="66"/>
      <c r="C11641" s="66">
        <v>10044</v>
      </c>
      <c r="D11641" s="2" t="s">
        <v>45</v>
      </c>
      <c r="E11641" s="16" t="s">
        <v>1146</v>
      </c>
      <c r="F11641" s="69" t="s">
        <v>46</v>
      </c>
      <c r="G11641" s="3"/>
      <c r="H11641" s="3"/>
      <c r="I11641" s="10" t="str">
        <f t="shared" si="181"/>
        <v>10044</v>
      </c>
    </row>
    <row r="11642" spans="1:9">
      <c r="A11642" s="66"/>
      <c r="C11642" s="66">
        <v>10044</v>
      </c>
      <c r="D11642" s="2" t="s">
        <v>47</v>
      </c>
      <c r="E11642" s="16" t="s">
        <v>1146</v>
      </c>
      <c r="F11642" s="69" t="s">
        <v>48</v>
      </c>
      <c r="G11642" s="3">
        <v>3</v>
      </c>
      <c r="H11642" s="3"/>
      <c r="I11642" s="10" t="str">
        <f t="shared" si="181"/>
        <v>10044</v>
      </c>
    </row>
    <row r="11643" spans="1:9">
      <c r="A11643" s="66"/>
      <c r="C11643" s="66">
        <v>10044</v>
      </c>
      <c r="D11643" s="2" t="s">
        <v>49</v>
      </c>
      <c r="E11643" s="14" t="s">
        <v>1144</v>
      </c>
      <c r="F11643" s="69" t="s">
        <v>50</v>
      </c>
      <c r="G11643" s="3">
        <v>8</v>
      </c>
      <c r="H11643" s="3">
        <v>205</v>
      </c>
      <c r="I11643" s="10" t="str">
        <f t="shared" si="181"/>
        <v>10044</v>
      </c>
    </row>
    <row r="11644" spans="1:9">
      <c r="A11644" s="66"/>
      <c r="C11644" s="66">
        <v>10044</v>
      </c>
      <c r="D11644" s="2" t="s">
        <v>51</v>
      </c>
      <c r="E11644" s="15" t="s">
        <v>1145</v>
      </c>
      <c r="F11644" s="69" t="s">
        <v>52</v>
      </c>
      <c r="G11644" s="3">
        <v>5</v>
      </c>
      <c r="H11644" s="3">
        <v>6190</v>
      </c>
      <c r="I11644" s="10" t="str">
        <f t="shared" si="181"/>
        <v>10044</v>
      </c>
    </row>
    <row r="11645" spans="1:9">
      <c r="A11645" s="66"/>
      <c r="C11645" s="66">
        <v>10044</v>
      </c>
      <c r="D11645" s="2" t="s">
        <v>53</v>
      </c>
      <c r="E11645" s="15" t="s">
        <v>1145</v>
      </c>
      <c r="F11645" s="69" t="s">
        <v>54</v>
      </c>
      <c r="G11645" s="3">
        <v>37</v>
      </c>
      <c r="H11645" s="3">
        <v>3089</v>
      </c>
      <c r="I11645" s="10" t="str">
        <f t="shared" si="181"/>
        <v>10044</v>
      </c>
    </row>
    <row r="11646" spans="1:9">
      <c r="A11646" s="66"/>
      <c r="C11646" s="66">
        <v>10044</v>
      </c>
      <c r="D11646" s="2" t="s">
        <v>55</v>
      </c>
      <c r="E11646" s="21" t="s">
        <v>1152</v>
      </c>
      <c r="F11646" s="69" t="s">
        <v>56</v>
      </c>
      <c r="G11646" s="3">
        <v>2</v>
      </c>
      <c r="H11646" s="3"/>
      <c r="I11646" s="10" t="str">
        <f t="shared" si="181"/>
        <v>10044</v>
      </c>
    </row>
    <row r="11647" spans="1:9">
      <c r="A11647" s="66"/>
      <c r="C11647" s="66">
        <v>10044</v>
      </c>
      <c r="D11647" s="2" t="s">
        <v>57</v>
      </c>
      <c r="E11647" s="21" t="s">
        <v>1152</v>
      </c>
      <c r="F11647" s="69" t="s">
        <v>58</v>
      </c>
      <c r="G11647" s="3">
        <v>3</v>
      </c>
      <c r="H11647" s="3"/>
      <c r="I11647" s="10" t="str">
        <f t="shared" si="181"/>
        <v>10044</v>
      </c>
    </row>
    <row r="11648" spans="1:9">
      <c r="A11648" s="66"/>
      <c r="C11648" s="66">
        <v>10044</v>
      </c>
      <c r="D11648" s="2" t="s">
        <v>59</v>
      </c>
      <c r="E11648" s="21" t="s">
        <v>1152</v>
      </c>
      <c r="F11648" s="69" t="s">
        <v>60</v>
      </c>
      <c r="G11648" s="3">
        <v>15</v>
      </c>
      <c r="H11648" s="3">
        <v>848</v>
      </c>
      <c r="I11648" s="10" t="str">
        <f t="shared" si="181"/>
        <v>10044</v>
      </c>
    </row>
    <row r="11649" spans="1:9">
      <c r="A11649" s="66"/>
      <c r="C11649" s="66">
        <v>10044</v>
      </c>
      <c r="D11649" s="2" t="s">
        <v>61</v>
      </c>
      <c r="E11649" s="20" t="s">
        <v>1151</v>
      </c>
      <c r="F11649" s="69" t="s">
        <v>62</v>
      </c>
      <c r="G11649" s="3">
        <v>12</v>
      </c>
      <c r="H11649" s="3">
        <v>8202</v>
      </c>
      <c r="I11649" s="10" t="str">
        <f t="shared" si="181"/>
        <v>10044</v>
      </c>
    </row>
    <row r="11650" spans="1:9">
      <c r="A11650" s="66"/>
      <c r="C11650" s="66">
        <v>10044</v>
      </c>
      <c r="D11650" s="2" t="s">
        <v>63</v>
      </c>
      <c r="E11650" s="20" t="s">
        <v>1151</v>
      </c>
      <c r="F11650" s="69" t="s">
        <v>64</v>
      </c>
      <c r="G11650" s="3"/>
      <c r="H11650" s="3"/>
      <c r="I11650" s="10" t="str">
        <f t="shared" si="181"/>
        <v>10044</v>
      </c>
    </row>
    <row r="11651" spans="1:9">
      <c r="A11651" s="66"/>
      <c r="C11651" s="66">
        <v>10044</v>
      </c>
      <c r="D11651" s="2" t="s">
        <v>65</v>
      </c>
      <c r="E11651" s="19" t="s">
        <v>1150</v>
      </c>
      <c r="F11651" s="69" t="s">
        <v>66</v>
      </c>
      <c r="G11651" s="3">
        <v>1</v>
      </c>
      <c r="H11651" s="3"/>
      <c r="I11651" s="10" t="str">
        <f t="shared" si="181"/>
        <v>10044</v>
      </c>
    </row>
    <row r="11652" spans="1:9">
      <c r="A11652" s="66"/>
      <c r="C11652" s="66">
        <v>10044</v>
      </c>
      <c r="D11652" s="2" t="s">
        <v>67</v>
      </c>
      <c r="E11652" s="22" t="s">
        <v>1153</v>
      </c>
      <c r="F11652" s="69" t="s">
        <v>68</v>
      </c>
      <c r="G11652" s="3">
        <v>2</v>
      </c>
      <c r="H11652" s="3"/>
      <c r="I11652" s="10" t="str">
        <f t="shared" si="181"/>
        <v>10044</v>
      </c>
    </row>
    <row r="11653" spans="1:9">
      <c r="A11653" s="66"/>
      <c r="C11653" s="66">
        <v>10044</v>
      </c>
      <c r="D11653" s="2" t="s">
        <v>69</v>
      </c>
      <c r="E11653" s="21" t="s">
        <v>1152</v>
      </c>
      <c r="F11653" s="69" t="s">
        <v>70</v>
      </c>
      <c r="G11653" s="3">
        <v>7</v>
      </c>
      <c r="H11653" s="3">
        <v>245</v>
      </c>
      <c r="I11653" s="10" t="str">
        <f t="shared" si="181"/>
        <v>10044</v>
      </c>
    </row>
    <row r="11654" spans="1:9">
      <c r="A11654" s="66"/>
      <c r="C11654" s="66">
        <v>10044</v>
      </c>
      <c r="E11654" s="71"/>
      <c r="F11654" s="69" t="s">
        <v>71</v>
      </c>
      <c r="G11654" s="3">
        <v>119</v>
      </c>
      <c r="H11654" s="3">
        <v>22613</v>
      </c>
      <c r="I11654" s="10" t="str">
        <f t="shared" si="181"/>
        <v>10044</v>
      </c>
    </row>
    <row r="11655" spans="1:9">
      <c r="A11655" s="65" t="s">
        <v>797</v>
      </c>
      <c r="B11655" s="2" t="s">
        <v>798</v>
      </c>
      <c r="C11655" s="65">
        <v>10045</v>
      </c>
      <c r="D11655" s="2" t="s">
        <v>9</v>
      </c>
      <c r="E11655" s="14" t="s">
        <v>1144</v>
      </c>
      <c r="F11655" s="69" t="s">
        <v>10</v>
      </c>
      <c r="G11655" s="3"/>
      <c r="H11655" s="3"/>
      <c r="I11655" s="10" t="str">
        <f t="shared" si="181"/>
        <v>10045</v>
      </c>
    </row>
    <row r="11656" spans="1:9">
      <c r="A11656" s="66"/>
      <c r="C11656" s="66">
        <v>10045</v>
      </c>
      <c r="D11656" s="2" t="s">
        <v>11</v>
      </c>
      <c r="E11656" s="14" t="s">
        <v>1144</v>
      </c>
      <c r="F11656" s="69" t="s">
        <v>12</v>
      </c>
      <c r="G11656" s="3"/>
      <c r="H11656" s="3"/>
      <c r="I11656" s="10" t="str">
        <f t="shared" si="181"/>
        <v>10045</v>
      </c>
    </row>
    <row r="11657" spans="1:9">
      <c r="A11657" s="66"/>
      <c r="C11657" s="66">
        <v>10045</v>
      </c>
      <c r="D11657" s="2" t="s">
        <v>13</v>
      </c>
      <c r="E11657" s="14" t="s">
        <v>1144</v>
      </c>
      <c r="F11657" s="69" t="s">
        <v>14</v>
      </c>
      <c r="G11657" s="3"/>
      <c r="H11657" s="3"/>
      <c r="I11657" s="10" t="str">
        <f t="shared" ref="I11657:I11720" si="182">IF(A11657="",I11656,A11657)</f>
        <v>10045</v>
      </c>
    </row>
    <row r="11658" spans="1:9">
      <c r="A11658" s="66"/>
      <c r="C11658" s="66">
        <v>10045</v>
      </c>
      <c r="D11658" s="2" t="s">
        <v>15</v>
      </c>
      <c r="E11658" s="15" t="s">
        <v>1145</v>
      </c>
      <c r="F11658" s="69" t="s">
        <v>16</v>
      </c>
      <c r="G11658" s="3"/>
      <c r="H11658" s="3"/>
      <c r="I11658" s="10" t="str">
        <f t="shared" si="182"/>
        <v>10045</v>
      </c>
    </row>
    <row r="11659" spans="1:9">
      <c r="A11659" s="66"/>
      <c r="C11659" s="66">
        <v>10045</v>
      </c>
      <c r="D11659" s="2" t="s">
        <v>17</v>
      </c>
      <c r="E11659" s="14" t="s">
        <v>1144</v>
      </c>
      <c r="F11659" s="69" t="s">
        <v>18</v>
      </c>
      <c r="G11659" s="3"/>
      <c r="H11659" s="3"/>
      <c r="I11659" s="10" t="str">
        <f t="shared" si="182"/>
        <v>10045</v>
      </c>
    </row>
    <row r="11660" spans="1:9">
      <c r="A11660" s="66"/>
      <c r="C11660" s="66">
        <v>10045</v>
      </c>
      <c r="D11660" s="2" t="s">
        <v>19</v>
      </c>
      <c r="E11660" s="14" t="s">
        <v>1144</v>
      </c>
      <c r="F11660" s="69" t="s">
        <v>20</v>
      </c>
      <c r="G11660" s="3"/>
      <c r="H11660" s="3"/>
      <c r="I11660" s="10" t="str">
        <f t="shared" si="182"/>
        <v>10045</v>
      </c>
    </row>
    <row r="11661" spans="1:9">
      <c r="A11661" s="66"/>
      <c r="C11661" s="66">
        <v>10045</v>
      </c>
      <c r="D11661" s="2" t="s">
        <v>21</v>
      </c>
      <c r="E11661" s="4"/>
      <c r="F11661" s="69" t="s">
        <v>22</v>
      </c>
      <c r="G11661" s="3">
        <v>82</v>
      </c>
      <c r="H11661" s="3">
        <v>19292</v>
      </c>
      <c r="I11661" s="10" t="str">
        <f t="shared" si="182"/>
        <v>10045</v>
      </c>
    </row>
    <row r="11662" spans="1:9">
      <c r="A11662" s="66"/>
      <c r="C11662" s="66">
        <v>10045</v>
      </c>
      <c r="D11662" s="2" t="s">
        <v>23</v>
      </c>
      <c r="E11662" s="17" t="s">
        <v>1147</v>
      </c>
      <c r="F11662" s="69" t="s">
        <v>24</v>
      </c>
      <c r="G11662" s="3">
        <v>12</v>
      </c>
      <c r="H11662" s="3">
        <v>943</v>
      </c>
      <c r="I11662" s="10" t="str">
        <f t="shared" si="182"/>
        <v>10045</v>
      </c>
    </row>
    <row r="11663" spans="1:9">
      <c r="A11663" s="66"/>
      <c r="C11663" s="66">
        <v>10045</v>
      </c>
      <c r="D11663" s="2" t="s">
        <v>25</v>
      </c>
      <c r="E11663" s="17" t="s">
        <v>1147</v>
      </c>
      <c r="F11663" s="69" t="s">
        <v>26</v>
      </c>
      <c r="G11663" s="3">
        <v>2</v>
      </c>
      <c r="H11663" s="3"/>
      <c r="I11663" s="10" t="str">
        <f t="shared" si="182"/>
        <v>10045</v>
      </c>
    </row>
    <row r="11664" spans="1:9">
      <c r="A11664" s="66"/>
      <c r="C11664" s="66">
        <v>10045</v>
      </c>
      <c r="D11664" s="2" t="s">
        <v>27</v>
      </c>
      <c r="E11664" s="17" t="s">
        <v>1147</v>
      </c>
      <c r="F11664" s="69" t="s">
        <v>28</v>
      </c>
      <c r="G11664" s="3"/>
      <c r="H11664" s="3"/>
      <c r="I11664" s="10" t="str">
        <f t="shared" si="182"/>
        <v>10045</v>
      </c>
    </row>
    <row r="11665" spans="1:9">
      <c r="A11665" s="66"/>
      <c r="C11665" s="66">
        <v>10045</v>
      </c>
      <c r="D11665" s="2" t="s">
        <v>29</v>
      </c>
      <c r="E11665" s="18" t="s">
        <v>1148</v>
      </c>
      <c r="F11665" s="69" t="s">
        <v>30</v>
      </c>
      <c r="G11665" s="3">
        <v>1</v>
      </c>
      <c r="H11665" s="3"/>
      <c r="I11665" s="10" t="str">
        <f t="shared" si="182"/>
        <v>10045</v>
      </c>
    </row>
    <row r="11666" spans="1:9">
      <c r="A11666" s="66"/>
      <c r="C11666" s="66">
        <v>10045</v>
      </c>
      <c r="D11666" s="2" t="s">
        <v>31</v>
      </c>
      <c r="E11666" s="18" t="s">
        <v>1148</v>
      </c>
      <c r="F11666" s="69" t="s">
        <v>32</v>
      </c>
      <c r="G11666" s="3"/>
      <c r="H11666" s="3"/>
      <c r="I11666" s="10" t="str">
        <f t="shared" si="182"/>
        <v>10045</v>
      </c>
    </row>
    <row r="11667" spans="1:9">
      <c r="A11667" s="66"/>
      <c r="C11667" s="66">
        <v>10045</v>
      </c>
      <c r="D11667" s="2" t="s">
        <v>33</v>
      </c>
      <c r="E11667" s="18" t="s">
        <v>1148</v>
      </c>
      <c r="F11667" s="69" t="s">
        <v>34</v>
      </c>
      <c r="G11667" s="3"/>
      <c r="H11667" s="3"/>
      <c r="I11667" s="10" t="str">
        <f t="shared" si="182"/>
        <v>10045</v>
      </c>
    </row>
    <row r="11668" spans="1:9">
      <c r="A11668" s="66"/>
      <c r="C11668" s="66">
        <v>10045</v>
      </c>
      <c r="D11668" s="2" t="s">
        <v>35</v>
      </c>
      <c r="E11668" s="19" t="s">
        <v>1150</v>
      </c>
      <c r="F11668" s="69" t="s">
        <v>36</v>
      </c>
      <c r="G11668" s="3">
        <v>1</v>
      </c>
      <c r="H11668" s="3"/>
      <c r="I11668" s="10" t="str">
        <f t="shared" si="182"/>
        <v>10045</v>
      </c>
    </row>
    <row r="11669" spans="1:9">
      <c r="A11669" s="66"/>
      <c r="C11669" s="66">
        <v>10045</v>
      </c>
      <c r="D11669" s="2" t="s">
        <v>37</v>
      </c>
      <c r="E11669" s="23" t="s">
        <v>1149</v>
      </c>
      <c r="F11669" s="69" t="s">
        <v>38</v>
      </c>
      <c r="G11669" s="3">
        <v>1</v>
      </c>
      <c r="H11669" s="3"/>
      <c r="I11669" s="10" t="str">
        <f t="shared" si="182"/>
        <v>10045</v>
      </c>
    </row>
    <row r="11670" spans="1:9">
      <c r="A11670" s="66"/>
      <c r="C11670" s="66">
        <v>10045</v>
      </c>
      <c r="D11670" s="2" t="s">
        <v>39</v>
      </c>
      <c r="E11670" s="23" t="s">
        <v>1149</v>
      </c>
      <c r="F11670" s="69" t="s">
        <v>40</v>
      </c>
      <c r="G11670" s="3">
        <v>1</v>
      </c>
      <c r="H11670" s="3"/>
      <c r="I11670" s="10" t="str">
        <f t="shared" si="182"/>
        <v>10045</v>
      </c>
    </row>
    <row r="11671" spans="1:9">
      <c r="A11671" s="66"/>
      <c r="C11671" s="66">
        <v>10045</v>
      </c>
      <c r="D11671" s="2" t="s">
        <v>41</v>
      </c>
      <c r="E11671" s="16" t="s">
        <v>1146</v>
      </c>
      <c r="F11671" s="69" t="s">
        <v>42</v>
      </c>
      <c r="G11671" s="3"/>
      <c r="H11671" s="3"/>
      <c r="I11671" s="10" t="str">
        <f t="shared" si="182"/>
        <v>10045</v>
      </c>
    </row>
    <row r="11672" spans="1:9">
      <c r="A11672" s="66"/>
      <c r="C11672" s="66">
        <v>10045</v>
      </c>
      <c r="D11672" s="2" t="s">
        <v>43</v>
      </c>
      <c r="E11672" s="16" t="s">
        <v>1146</v>
      </c>
      <c r="F11672" s="69" t="s">
        <v>44</v>
      </c>
      <c r="G11672" s="3">
        <v>3</v>
      </c>
      <c r="H11672" s="3">
        <v>612</v>
      </c>
      <c r="I11672" s="10" t="str">
        <f t="shared" si="182"/>
        <v>10045</v>
      </c>
    </row>
    <row r="11673" spans="1:9">
      <c r="A11673" s="66"/>
      <c r="C11673" s="66">
        <v>10045</v>
      </c>
      <c r="D11673" s="2" t="s">
        <v>45</v>
      </c>
      <c r="E11673" s="16" t="s">
        <v>1146</v>
      </c>
      <c r="F11673" s="69" t="s">
        <v>46</v>
      </c>
      <c r="G11673" s="3">
        <v>1</v>
      </c>
      <c r="H11673" s="3"/>
      <c r="I11673" s="10" t="str">
        <f t="shared" si="182"/>
        <v>10045</v>
      </c>
    </row>
    <row r="11674" spans="1:9">
      <c r="A11674" s="66"/>
      <c r="C11674" s="66">
        <v>10045</v>
      </c>
      <c r="D11674" s="2" t="s">
        <v>47</v>
      </c>
      <c r="E11674" s="16" t="s">
        <v>1146</v>
      </c>
      <c r="F11674" s="69" t="s">
        <v>48</v>
      </c>
      <c r="G11674" s="3">
        <v>4</v>
      </c>
      <c r="H11674" s="3">
        <v>1750</v>
      </c>
      <c r="I11674" s="10" t="str">
        <f t="shared" si="182"/>
        <v>10045</v>
      </c>
    </row>
    <row r="11675" spans="1:9">
      <c r="A11675" s="66"/>
      <c r="C11675" s="66">
        <v>10045</v>
      </c>
      <c r="D11675" s="2" t="s">
        <v>49</v>
      </c>
      <c r="E11675" s="14" t="s">
        <v>1144</v>
      </c>
      <c r="F11675" s="69" t="s">
        <v>50</v>
      </c>
      <c r="G11675" s="3">
        <v>5</v>
      </c>
      <c r="H11675" s="3">
        <v>150</v>
      </c>
      <c r="I11675" s="10" t="str">
        <f t="shared" si="182"/>
        <v>10045</v>
      </c>
    </row>
    <row r="11676" spans="1:9">
      <c r="A11676" s="66"/>
      <c r="C11676" s="66">
        <v>10045</v>
      </c>
      <c r="D11676" s="2" t="s">
        <v>51</v>
      </c>
      <c r="E11676" s="15" t="s">
        <v>1145</v>
      </c>
      <c r="F11676" s="69" t="s">
        <v>52</v>
      </c>
      <c r="G11676" s="3">
        <v>4</v>
      </c>
      <c r="H11676" s="3">
        <v>1245</v>
      </c>
      <c r="I11676" s="10" t="str">
        <f t="shared" si="182"/>
        <v>10045</v>
      </c>
    </row>
    <row r="11677" spans="1:9">
      <c r="A11677" s="66"/>
      <c r="C11677" s="66">
        <v>10045</v>
      </c>
      <c r="D11677" s="2" t="s">
        <v>53</v>
      </c>
      <c r="E11677" s="15" t="s">
        <v>1145</v>
      </c>
      <c r="F11677" s="69" t="s">
        <v>54</v>
      </c>
      <c r="G11677" s="3">
        <v>16</v>
      </c>
      <c r="H11677" s="3">
        <v>1613</v>
      </c>
      <c r="I11677" s="10" t="str">
        <f t="shared" si="182"/>
        <v>10045</v>
      </c>
    </row>
    <row r="11678" spans="1:9">
      <c r="A11678" s="66"/>
      <c r="C11678" s="66">
        <v>10045</v>
      </c>
      <c r="D11678" s="2" t="s">
        <v>55</v>
      </c>
      <c r="E11678" s="21" t="s">
        <v>1152</v>
      </c>
      <c r="F11678" s="69" t="s">
        <v>56</v>
      </c>
      <c r="G11678" s="3">
        <v>2</v>
      </c>
      <c r="H11678" s="3"/>
      <c r="I11678" s="10" t="str">
        <f t="shared" si="182"/>
        <v>10045</v>
      </c>
    </row>
    <row r="11679" spans="1:9">
      <c r="A11679" s="66"/>
      <c r="C11679" s="66">
        <v>10045</v>
      </c>
      <c r="D11679" s="2" t="s">
        <v>57</v>
      </c>
      <c r="E11679" s="21" t="s">
        <v>1152</v>
      </c>
      <c r="F11679" s="69" t="s">
        <v>58</v>
      </c>
      <c r="G11679" s="3">
        <v>4</v>
      </c>
      <c r="H11679" s="3">
        <v>1220</v>
      </c>
      <c r="I11679" s="10" t="str">
        <f t="shared" si="182"/>
        <v>10045</v>
      </c>
    </row>
    <row r="11680" spans="1:9">
      <c r="A11680" s="66"/>
      <c r="C11680" s="66">
        <v>10045</v>
      </c>
      <c r="D11680" s="2" t="s">
        <v>59</v>
      </c>
      <c r="E11680" s="21" t="s">
        <v>1152</v>
      </c>
      <c r="F11680" s="69" t="s">
        <v>60</v>
      </c>
      <c r="G11680" s="3">
        <v>15</v>
      </c>
      <c r="H11680" s="3">
        <v>10392</v>
      </c>
      <c r="I11680" s="10" t="str">
        <f t="shared" si="182"/>
        <v>10045</v>
      </c>
    </row>
    <row r="11681" spans="1:9">
      <c r="A11681" s="66"/>
      <c r="C11681" s="66">
        <v>10045</v>
      </c>
      <c r="D11681" s="2" t="s">
        <v>61</v>
      </c>
      <c r="E11681" s="20" t="s">
        <v>1151</v>
      </c>
      <c r="F11681" s="69" t="s">
        <v>62</v>
      </c>
      <c r="G11681" s="3">
        <v>2</v>
      </c>
      <c r="H11681" s="3"/>
      <c r="I11681" s="10" t="str">
        <f t="shared" si="182"/>
        <v>10045</v>
      </c>
    </row>
    <row r="11682" spans="1:9">
      <c r="A11682" s="66"/>
      <c r="C11682" s="66">
        <v>10045</v>
      </c>
      <c r="D11682" s="2" t="s">
        <v>63</v>
      </c>
      <c r="E11682" s="20" t="s">
        <v>1151</v>
      </c>
      <c r="F11682" s="69" t="s">
        <v>64</v>
      </c>
      <c r="G11682" s="3"/>
      <c r="H11682" s="3"/>
      <c r="I11682" s="10" t="str">
        <f t="shared" si="182"/>
        <v>10045</v>
      </c>
    </row>
    <row r="11683" spans="1:9">
      <c r="A11683" s="66"/>
      <c r="C11683" s="66">
        <v>10045</v>
      </c>
      <c r="D11683" s="2" t="s">
        <v>65</v>
      </c>
      <c r="E11683" s="19" t="s">
        <v>1150</v>
      </c>
      <c r="F11683" s="69" t="s">
        <v>66</v>
      </c>
      <c r="G11683" s="3">
        <v>2</v>
      </c>
      <c r="H11683" s="3"/>
      <c r="I11683" s="10" t="str">
        <f t="shared" si="182"/>
        <v>10045</v>
      </c>
    </row>
    <row r="11684" spans="1:9">
      <c r="A11684" s="66"/>
      <c r="C11684" s="66">
        <v>10045</v>
      </c>
      <c r="D11684" s="2" t="s">
        <v>67</v>
      </c>
      <c r="E11684" s="22" t="s">
        <v>1153</v>
      </c>
      <c r="F11684" s="69" t="s">
        <v>68</v>
      </c>
      <c r="G11684" s="3">
        <v>2</v>
      </c>
      <c r="H11684" s="3"/>
      <c r="I11684" s="10" t="str">
        <f t="shared" si="182"/>
        <v>10045</v>
      </c>
    </row>
    <row r="11685" spans="1:9">
      <c r="A11685" s="66"/>
      <c r="C11685" s="66">
        <v>10045</v>
      </c>
      <c r="D11685" s="2" t="s">
        <v>69</v>
      </c>
      <c r="E11685" s="21" t="s">
        <v>1152</v>
      </c>
      <c r="F11685" s="69" t="s">
        <v>70</v>
      </c>
      <c r="G11685" s="3">
        <v>4</v>
      </c>
      <c r="H11685" s="3">
        <v>130</v>
      </c>
      <c r="I11685" s="10" t="str">
        <f t="shared" si="182"/>
        <v>10045</v>
      </c>
    </row>
    <row r="11686" spans="1:9">
      <c r="A11686" s="66"/>
      <c r="C11686" s="66">
        <v>10045</v>
      </c>
      <c r="E11686" s="71"/>
      <c r="F11686" s="69" t="s">
        <v>71</v>
      </c>
      <c r="G11686" s="3">
        <v>82</v>
      </c>
      <c r="H11686" s="3">
        <v>19292</v>
      </c>
      <c r="I11686" s="10" t="str">
        <f t="shared" si="182"/>
        <v>10045</v>
      </c>
    </row>
    <row r="11687" spans="1:9">
      <c r="A11687" s="65" t="s">
        <v>799</v>
      </c>
      <c r="B11687" s="2" t="s">
        <v>800</v>
      </c>
      <c r="C11687" s="65">
        <v>10046</v>
      </c>
      <c r="D11687" s="2" t="s">
        <v>9</v>
      </c>
      <c r="E11687" s="14" t="s">
        <v>1144</v>
      </c>
      <c r="F11687" s="69" t="s">
        <v>10</v>
      </c>
      <c r="G11687" s="3">
        <v>1</v>
      </c>
      <c r="H11687" s="3"/>
      <c r="I11687" s="10" t="str">
        <f t="shared" si="182"/>
        <v>10046</v>
      </c>
    </row>
    <row r="11688" spans="1:9">
      <c r="A11688" s="66"/>
      <c r="C11688" s="66">
        <v>10046</v>
      </c>
      <c r="D11688" s="2" t="s">
        <v>11</v>
      </c>
      <c r="E11688" s="14" t="s">
        <v>1144</v>
      </c>
      <c r="F11688" s="69" t="s">
        <v>12</v>
      </c>
      <c r="G11688" s="3"/>
      <c r="H11688" s="3"/>
      <c r="I11688" s="10" t="str">
        <f t="shared" si="182"/>
        <v>10046</v>
      </c>
    </row>
    <row r="11689" spans="1:9">
      <c r="A11689" s="66"/>
      <c r="C11689" s="66">
        <v>10046</v>
      </c>
      <c r="D11689" s="2" t="s">
        <v>13</v>
      </c>
      <c r="E11689" s="14" t="s">
        <v>1144</v>
      </c>
      <c r="F11689" s="69" t="s">
        <v>14</v>
      </c>
      <c r="G11689" s="3"/>
      <c r="H11689" s="3"/>
      <c r="I11689" s="10" t="str">
        <f t="shared" si="182"/>
        <v>10046</v>
      </c>
    </row>
    <row r="11690" spans="1:9">
      <c r="A11690" s="66"/>
      <c r="C11690" s="66">
        <v>10046</v>
      </c>
      <c r="D11690" s="2" t="s">
        <v>15</v>
      </c>
      <c r="E11690" s="15" t="s">
        <v>1145</v>
      </c>
      <c r="F11690" s="69" t="s">
        <v>16</v>
      </c>
      <c r="G11690" s="3"/>
      <c r="H11690" s="3"/>
      <c r="I11690" s="10" t="str">
        <f t="shared" si="182"/>
        <v>10046</v>
      </c>
    </row>
    <row r="11691" spans="1:9">
      <c r="A11691" s="66"/>
      <c r="C11691" s="66">
        <v>10046</v>
      </c>
      <c r="D11691" s="2" t="s">
        <v>17</v>
      </c>
      <c r="E11691" s="14" t="s">
        <v>1144</v>
      </c>
      <c r="F11691" s="69" t="s">
        <v>18</v>
      </c>
      <c r="G11691" s="3">
        <v>1</v>
      </c>
      <c r="H11691" s="3"/>
      <c r="I11691" s="10" t="str">
        <f t="shared" si="182"/>
        <v>10046</v>
      </c>
    </row>
    <row r="11692" spans="1:9">
      <c r="A11692" s="66"/>
      <c r="C11692" s="66">
        <v>10046</v>
      </c>
      <c r="D11692" s="2" t="s">
        <v>19</v>
      </c>
      <c r="E11692" s="14" t="s">
        <v>1144</v>
      </c>
      <c r="F11692" s="69" t="s">
        <v>20</v>
      </c>
      <c r="G11692" s="3"/>
      <c r="H11692" s="3"/>
      <c r="I11692" s="10" t="str">
        <f t="shared" si="182"/>
        <v>10046</v>
      </c>
    </row>
    <row r="11693" spans="1:9">
      <c r="A11693" s="66"/>
      <c r="C11693" s="66">
        <v>10046</v>
      </c>
      <c r="D11693" s="2" t="s">
        <v>21</v>
      </c>
      <c r="E11693" s="4"/>
      <c r="F11693" s="69" t="s">
        <v>22</v>
      </c>
      <c r="G11693" s="3">
        <v>43</v>
      </c>
      <c r="H11693" s="3"/>
      <c r="I11693" s="10" t="str">
        <f t="shared" si="182"/>
        <v>10046</v>
      </c>
    </row>
    <row r="11694" spans="1:9">
      <c r="A11694" s="66"/>
      <c r="C11694" s="66">
        <v>10046</v>
      </c>
      <c r="D11694" s="2" t="s">
        <v>23</v>
      </c>
      <c r="E11694" s="17" t="s">
        <v>1147</v>
      </c>
      <c r="F11694" s="69" t="s">
        <v>24</v>
      </c>
      <c r="G11694" s="3">
        <v>6</v>
      </c>
      <c r="H11694" s="3">
        <v>2554</v>
      </c>
      <c r="I11694" s="10" t="str">
        <f t="shared" si="182"/>
        <v>10046</v>
      </c>
    </row>
    <row r="11695" spans="1:9">
      <c r="A11695" s="66"/>
      <c r="C11695" s="66">
        <v>10046</v>
      </c>
      <c r="D11695" s="2" t="s">
        <v>25</v>
      </c>
      <c r="E11695" s="17" t="s">
        <v>1147</v>
      </c>
      <c r="F11695" s="69" t="s">
        <v>26</v>
      </c>
      <c r="G11695" s="3">
        <v>1</v>
      </c>
      <c r="H11695" s="3"/>
      <c r="I11695" s="10" t="str">
        <f t="shared" si="182"/>
        <v>10046</v>
      </c>
    </row>
    <row r="11696" spans="1:9">
      <c r="A11696" s="66"/>
      <c r="C11696" s="66">
        <v>10046</v>
      </c>
      <c r="D11696" s="2" t="s">
        <v>27</v>
      </c>
      <c r="E11696" s="17" t="s">
        <v>1147</v>
      </c>
      <c r="F11696" s="69" t="s">
        <v>28</v>
      </c>
      <c r="G11696" s="3"/>
      <c r="H11696" s="3"/>
      <c r="I11696" s="10" t="str">
        <f t="shared" si="182"/>
        <v>10046</v>
      </c>
    </row>
    <row r="11697" spans="1:9">
      <c r="A11697" s="66"/>
      <c r="C11697" s="66">
        <v>10046</v>
      </c>
      <c r="D11697" s="2" t="s">
        <v>29</v>
      </c>
      <c r="E11697" s="18" t="s">
        <v>1148</v>
      </c>
      <c r="F11697" s="69" t="s">
        <v>30</v>
      </c>
      <c r="G11697" s="3"/>
      <c r="H11697" s="3"/>
      <c r="I11697" s="10" t="str">
        <f t="shared" si="182"/>
        <v>10046</v>
      </c>
    </row>
    <row r="11698" spans="1:9">
      <c r="A11698" s="66"/>
      <c r="C11698" s="66">
        <v>10046</v>
      </c>
      <c r="D11698" s="2" t="s">
        <v>31</v>
      </c>
      <c r="E11698" s="18" t="s">
        <v>1148</v>
      </c>
      <c r="F11698" s="69" t="s">
        <v>32</v>
      </c>
      <c r="G11698" s="3"/>
      <c r="H11698" s="3"/>
      <c r="I11698" s="10" t="str">
        <f t="shared" si="182"/>
        <v>10046</v>
      </c>
    </row>
    <row r="11699" spans="1:9">
      <c r="A11699" s="66"/>
      <c r="C11699" s="66">
        <v>10046</v>
      </c>
      <c r="D11699" s="2" t="s">
        <v>33</v>
      </c>
      <c r="E11699" s="18" t="s">
        <v>1148</v>
      </c>
      <c r="F11699" s="69" t="s">
        <v>34</v>
      </c>
      <c r="G11699" s="3"/>
      <c r="H11699" s="3"/>
      <c r="I11699" s="10" t="str">
        <f t="shared" si="182"/>
        <v>10046</v>
      </c>
    </row>
    <row r="11700" spans="1:9">
      <c r="A11700" s="66"/>
      <c r="C11700" s="66">
        <v>10046</v>
      </c>
      <c r="D11700" s="2" t="s">
        <v>35</v>
      </c>
      <c r="E11700" s="19" t="s">
        <v>1150</v>
      </c>
      <c r="F11700" s="69" t="s">
        <v>36</v>
      </c>
      <c r="G11700" s="3"/>
      <c r="H11700" s="3"/>
      <c r="I11700" s="10" t="str">
        <f t="shared" si="182"/>
        <v>10046</v>
      </c>
    </row>
    <row r="11701" spans="1:9">
      <c r="A11701" s="66"/>
      <c r="C11701" s="66">
        <v>10046</v>
      </c>
      <c r="D11701" s="2" t="s">
        <v>37</v>
      </c>
      <c r="E11701" s="23" t="s">
        <v>1149</v>
      </c>
      <c r="F11701" s="69" t="s">
        <v>38</v>
      </c>
      <c r="G11701" s="3"/>
      <c r="H11701" s="3"/>
      <c r="I11701" s="10" t="str">
        <f t="shared" si="182"/>
        <v>10046</v>
      </c>
    </row>
    <row r="11702" spans="1:9">
      <c r="A11702" s="66"/>
      <c r="C11702" s="66">
        <v>10046</v>
      </c>
      <c r="D11702" s="2" t="s">
        <v>39</v>
      </c>
      <c r="E11702" s="23" t="s">
        <v>1149</v>
      </c>
      <c r="F11702" s="69" t="s">
        <v>40</v>
      </c>
      <c r="G11702" s="3"/>
      <c r="H11702" s="3"/>
      <c r="I11702" s="10" t="str">
        <f t="shared" si="182"/>
        <v>10046</v>
      </c>
    </row>
    <row r="11703" spans="1:9">
      <c r="A11703" s="66"/>
      <c r="C11703" s="66">
        <v>10046</v>
      </c>
      <c r="D11703" s="2" t="s">
        <v>41</v>
      </c>
      <c r="E11703" s="16" t="s">
        <v>1146</v>
      </c>
      <c r="F11703" s="69" t="s">
        <v>42</v>
      </c>
      <c r="G11703" s="3"/>
      <c r="H11703" s="3"/>
      <c r="I11703" s="10" t="str">
        <f t="shared" si="182"/>
        <v>10046</v>
      </c>
    </row>
    <row r="11704" spans="1:9">
      <c r="A11704" s="66"/>
      <c r="C11704" s="66">
        <v>10046</v>
      </c>
      <c r="D11704" s="2" t="s">
        <v>43</v>
      </c>
      <c r="E11704" s="16" t="s">
        <v>1146</v>
      </c>
      <c r="F11704" s="69" t="s">
        <v>44</v>
      </c>
      <c r="G11704" s="3"/>
      <c r="H11704" s="3"/>
      <c r="I11704" s="10" t="str">
        <f t="shared" si="182"/>
        <v>10046</v>
      </c>
    </row>
    <row r="11705" spans="1:9">
      <c r="A11705" s="66"/>
      <c r="C11705" s="66">
        <v>10046</v>
      </c>
      <c r="D11705" s="2" t="s">
        <v>45</v>
      </c>
      <c r="E11705" s="16" t="s">
        <v>1146</v>
      </c>
      <c r="F11705" s="69" t="s">
        <v>46</v>
      </c>
      <c r="G11705" s="3"/>
      <c r="H11705" s="3"/>
      <c r="I11705" s="10" t="str">
        <f t="shared" si="182"/>
        <v>10046</v>
      </c>
    </row>
    <row r="11706" spans="1:9">
      <c r="A11706" s="66"/>
      <c r="C11706" s="66">
        <v>10046</v>
      </c>
      <c r="D11706" s="2" t="s">
        <v>47</v>
      </c>
      <c r="E11706" s="16" t="s">
        <v>1146</v>
      </c>
      <c r="F11706" s="69" t="s">
        <v>48</v>
      </c>
      <c r="G11706" s="3">
        <v>5</v>
      </c>
      <c r="H11706" s="3">
        <v>491</v>
      </c>
      <c r="I11706" s="10" t="str">
        <f t="shared" si="182"/>
        <v>10046</v>
      </c>
    </row>
    <row r="11707" spans="1:9">
      <c r="A11707" s="66"/>
      <c r="C11707" s="66">
        <v>10046</v>
      </c>
      <c r="D11707" s="2" t="s">
        <v>49</v>
      </c>
      <c r="E11707" s="14" t="s">
        <v>1144</v>
      </c>
      <c r="F11707" s="69" t="s">
        <v>50</v>
      </c>
      <c r="G11707" s="3">
        <v>3</v>
      </c>
      <c r="H11707" s="3">
        <v>19</v>
      </c>
      <c r="I11707" s="10" t="str">
        <f t="shared" si="182"/>
        <v>10046</v>
      </c>
    </row>
    <row r="11708" spans="1:9">
      <c r="A11708" s="66"/>
      <c r="C11708" s="66">
        <v>10046</v>
      </c>
      <c r="D11708" s="2" t="s">
        <v>51</v>
      </c>
      <c r="E11708" s="15" t="s">
        <v>1145</v>
      </c>
      <c r="F11708" s="69" t="s">
        <v>52</v>
      </c>
      <c r="G11708" s="3"/>
      <c r="H11708" s="3"/>
      <c r="I11708" s="10" t="str">
        <f t="shared" si="182"/>
        <v>10046</v>
      </c>
    </row>
    <row r="11709" spans="1:9">
      <c r="A11709" s="66"/>
      <c r="C11709" s="66">
        <v>10046</v>
      </c>
      <c r="D11709" s="2" t="s">
        <v>53</v>
      </c>
      <c r="E11709" s="15" t="s">
        <v>1145</v>
      </c>
      <c r="F11709" s="69" t="s">
        <v>54</v>
      </c>
      <c r="G11709" s="3">
        <v>16</v>
      </c>
      <c r="H11709" s="3">
        <v>2199</v>
      </c>
      <c r="I11709" s="10" t="str">
        <f t="shared" si="182"/>
        <v>10046</v>
      </c>
    </row>
    <row r="11710" spans="1:9">
      <c r="A11710" s="66"/>
      <c r="C11710" s="66">
        <v>10046</v>
      </c>
      <c r="D11710" s="2" t="s">
        <v>55</v>
      </c>
      <c r="E11710" s="21" t="s">
        <v>1152</v>
      </c>
      <c r="F11710" s="69" t="s">
        <v>56</v>
      </c>
      <c r="G11710" s="3">
        <v>2</v>
      </c>
      <c r="H11710" s="3"/>
      <c r="I11710" s="10" t="str">
        <f t="shared" si="182"/>
        <v>10046</v>
      </c>
    </row>
    <row r="11711" spans="1:9">
      <c r="A11711" s="66"/>
      <c r="C11711" s="66">
        <v>10046</v>
      </c>
      <c r="D11711" s="2" t="s">
        <v>57</v>
      </c>
      <c r="E11711" s="21" t="s">
        <v>1152</v>
      </c>
      <c r="F11711" s="69" t="s">
        <v>58</v>
      </c>
      <c r="G11711" s="3">
        <v>1</v>
      </c>
      <c r="H11711" s="3"/>
      <c r="I11711" s="10" t="str">
        <f t="shared" si="182"/>
        <v>10046</v>
      </c>
    </row>
    <row r="11712" spans="1:9">
      <c r="A11712" s="66"/>
      <c r="C11712" s="66">
        <v>10046</v>
      </c>
      <c r="D11712" s="2" t="s">
        <v>59</v>
      </c>
      <c r="E11712" s="21" t="s">
        <v>1152</v>
      </c>
      <c r="F11712" s="69" t="s">
        <v>60</v>
      </c>
      <c r="G11712" s="3">
        <v>3</v>
      </c>
      <c r="H11712" s="3">
        <v>213</v>
      </c>
      <c r="I11712" s="10" t="str">
        <f t="shared" si="182"/>
        <v>10046</v>
      </c>
    </row>
    <row r="11713" spans="1:9">
      <c r="A11713" s="66"/>
      <c r="C11713" s="66">
        <v>10046</v>
      </c>
      <c r="D11713" s="2" t="s">
        <v>61</v>
      </c>
      <c r="E11713" s="20" t="s">
        <v>1151</v>
      </c>
      <c r="F11713" s="69" t="s">
        <v>62</v>
      </c>
      <c r="G11713" s="3">
        <v>1</v>
      </c>
      <c r="H11713" s="3"/>
      <c r="I11713" s="10" t="str">
        <f t="shared" si="182"/>
        <v>10046</v>
      </c>
    </row>
    <row r="11714" spans="1:9">
      <c r="A11714" s="66"/>
      <c r="C11714" s="66">
        <v>10046</v>
      </c>
      <c r="D11714" s="2" t="s">
        <v>63</v>
      </c>
      <c r="E11714" s="20" t="s">
        <v>1151</v>
      </c>
      <c r="F11714" s="69" t="s">
        <v>64</v>
      </c>
      <c r="G11714" s="3"/>
      <c r="H11714" s="3"/>
      <c r="I11714" s="10" t="str">
        <f t="shared" si="182"/>
        <v>10046</v>
      </c>
    </row>
    <row r="11715" spans="1:9">
      <c r="A11715" s="66"/>
      <c r="C11715" s="66">
        <v>10046</v>
      </c>
      <c r="D11715" s="2" t="s">
        <v>65</v>
      </c>
      <c r="E11715" s="19" t="s">
        <v>1150</v>
      </c>
      <c r="F11715" s="69" t="s">
        <v>66</v>
      </c>
      <c r="G11715" s="3">
        <v>2</v>
      </c>
      <c r="H11715" s="3"/>
      <c r="I11715" s="10" t="str">
        <f t="shared" si="182"/>
        <v>10046</v>
      </c>
    </row>
    <row r="11716" spans="1:9">
      <c r="A11716" s="66"/>
      <c r="C11716" s="66">
        <v>10046</v>
      </c>
      <c r="D11716" s="2" t="s">
        <v>67</v>
      </c>
      <c r="E11716" s="22" t="s">
        <v>1153</v>
      </c>
      <c r="F11716" s="69" t="s">
        <v>68</v>
      </c>
      <c r="G11716" s="3">
        <v>2</v>
      </c>
      <c r="H11716" s="3"/>
      <c r="I11716" s="10" t="str">
        <f t="shared" si="182"/>
        <v>10046</v>
      </c>
    </row>
    <row r="11717" spans="1:9">
      <c r="A11717" s="66"/>
      <c r="C11717" s="66">
        <v>10046</v>
      </c>
      <c r="D11717" s="2" t="s">
        <v>69</v>
      </c>
      <c r="E11717" s="21" t="s">
        <v>1152</v>
      </c>
      <c r="F11717" s="69" t="s">
        <v>70</v>
      </c>
      <c r="G11717" s="3">
        <v>1</v>
      </c>
      <c r="H11717" s="3"/>
      <c r="I11717" s="10" t="str">
        <f t="shared" si="182"/>
        <v>10046</v>
      </c>
    </row>
    <row r="11718" spans="1:9">
      <c r="A11718" s="66"/>
      <c r="C11718" s="66">
        <v>10046</v>
      </c>
      <c r="E11718" s="71"/>
      <c r="F11718" s="69" t="s">
        <v>71</v>
      </c>
      <c r="G11718" s="3">
        <v>44</v>
      </c>
      <c r="H11718" s="3">
        <v>7989</v>
      </c>
      <c r="I11718" s="10" t="str">
        <f t="shared" si="182"/>
        <v>10046</v>
      </c>
    </row>
    <row r="11719" spans="1:9">
      <c r="A11719" s="65" t="s">
        <v>801</v>
      </c>
      <c r="B11719" s="2" t="s">
        <v>802</v>
      </c>
      <c r="C11719" s="65">
        <v>11</v>
      </c>
      <c r="D11719" s="2" t="s">
        <v>9</v>
      </c>
      <c r="E11719" s="14" t="s">
        <v>1144</v>
      </c>
      <c r="F11719" s="69" t="s">
        <v>10</v>
      </c>
      <c r="G11719" s="3">
        <v>2</v>
      </c>
      <c r="H11719" s="3"/>
      <c r="I11719" s="10" t="str">
        <f t="shared" si="182"/>
        <v>11</v>
      </c>
    </row>
    <row r="11720" spans="1:9">
      <c r="A11720" s="66"/>
      <c r="C11720" s="66">
        <v>11</v>
      </c>
      <c r="D11720" s="2" t="s">
        <v>11</v>
      </c>
      <c r="E11720" s="14" t="s">
        <v>1144</v>
      </c>
      <c r="F11720" s="69" t="s">
        <v>12</v>
      </c>
      <c r="G11720" s="3"/>
      <c r="H11720" s="3"/>
      <c r="I11720" s="10" t="str">
        <f t="shared" si="182"/>
        <v>11</v>
      </c>
    </row>
    <row r="11721" spans="1:9">
      <c r="A11721" s="66"/>
      <c r="C11721" s="66">
        <v>11</v>
      </c>
      <c r="D11721" s="2" t="s">
        <v>13</v>
      </c>
      <c r="E11721" s="14" t="s">
        <v>1144</v>
      </c>
      <c r="F11721" s="69" t="s">
        <v>14</v>
      </c>
      <c r="G11721" s="3"/>
      <c r="H11721" s="3"/>
      <c r="I11721" s="10" t="str">
        <f t="shared" ref="I11721:I11784" si="183">IF(A11721="",I11720,A11721)</f>
        <v>11</v>
      </c>
    </row>
    <row r="11722" spans="1:9">
      <c r="A11722" s="66"/>
      <c r="C11722" s="66">
        <v>11</v>
      </c>
      <c r="D11722" s="2" t="s">
        <v>15</v>
      </c>
      <c r="E11722" s="15" t="s">
        <v>1145</v>
      </c>
      <c r="F11722" s="69" t="s">
        <v>16</v>
      </c>
      <c r="G11722" s="3"/>
      <c r="H11722" s="3"/>
      <c r="I11722" s="10" t="str">
        <f t="shared" si="183"/>
        <v>11</v>
      </c>
    </row>
    <row r="11723" spans="1:9">
      <c r="A11723" s="66"/>
      <c r="C11723" s="66">
        <v>11</v>
      </c>
      <c r="D11723" s="2" t="s">
        <v>17</v>
      </c>
      <c r="E11723" s="14" t="s">
        <v>1144</v>
      </c>
      <c r="F11723" s="69" t="s">
        <v>18</v>
      </c>
      <c r="G11723" s="3">
        <v>2</v>
      </c>
      <c r="H11723" s="3"/>
      <c r="I11723" s="10" t="str">
        <f t="shared" si="183"/>
        <v>11</v>
      </c>
    </row>
    <row r="11724" spans="1:9">
      <c r="A11724" s="66"/>
      <c r="C11724" s="66">
        <v>11</v>
      </c>
      <c r="D11724" s="2" t="s">
        <v>19</v>
      </c>
      <c r="E11724" s="14" t="s">
        <v>1144</v>
      </c>
      <c r="F11724" s="69" t="s">
        <v>20</v>
      </c>
      <c r="G11724" s="3"/>
      <c r="H11724" s="3"/>
      <c r="I11724" s="10" t="str">
        <f t="shared" si="183"/>
        <v>11</v>
      </c>
    </row>
    <row r="11725" spans="1:9">
      <c r="A11725" s="66"/>
      <c r="C11725" s="66">
        <v>11</v>
      </c>
      <c r="D11725" s="2" t="s">
        <v>21</v>
      </c>
      <c r="E11725" s="4"/>
      <c r="F11725" s="69" t="s">
        <v>22</v>
      </c>
      <c r="G11725" s="3">
        <v>766</v>
      </c>
      <c r="H11725" s="3"/>
      <c r="I11725" s="10" t="str">
        <f t="shared" si="183"/>
        <v>11</v>
      </c>
    </row>
    <row r="11726" spans="1:9">
      <c r="A11726" s="66"/>
      <c r="C11726" s="66">
        <v>11</v>
      </c>
      <c r="D11726" s="2" t="s">
        <v>23</v>
      </c>
      <c r="E11726" s="17" t="s">
        <v>1147</v>
      </c>
      <c r="F11726" s="69" t="s">
        <v>24</v>
      </c>
      <c r="G11726" s="3">
        <v>109</v>
      </c>
      <c r="H11726" s="3"/>
      <c r="I11726" s="10" t="str">
        <f t="shared" si="183"/>
        <v>11</v>
      </c>
    </row>
    <row r="11727" spans="1:9">
      <c r="A11727" s="66"/>
      <c r="C11727" s="66">
        <v>11</v>
      </c>
      <c r="D11727" s="2" t="s">
        <v>25</v>
      </c>
      <c r="E11727" s="17" t="s">
        <v>1147</v>
      </c>
      <c r="F11727" s="69" t="s">
        <v>26</v>
      </c>
      <c r="G11727" s="3">
        <v>5</v>
      </c>
      <c r="H11727" s="3">
        <v>973</v>
      </c>
      <c r="I11727" s="10" t="str">
        <f t="shared" si="183"/>
        <v>11</v>
      </c>
    </row>
    <row r="11728" spans="1:9">
      <c r="A11728" s="66"/>
      <c r="C11728" s="66">
        <v>11</v>
      </c>
      <c r="D11728" s="2" t="s">
        <v>27</v>
      </c>
      <c r="E11728" s="17" t="s">
        <v>1147</v>
      </c>
      <c r="F11728" s="69" t="s">
        <v>28</v>
      </c>
      <c r="G11728" s="3">
        <v>1</v>
      </c>
      <c r="H11728" s="3"/>
      <c r="I11728" s="10" t="str">
        <f t="shared" si="183"/>
        <v>11</v>
      </c>
    </row>
    <row r="11729" spans="1:9">
      <c r="A11729" s="66"/>
      <c r="C11729" s="66">
        <v>11</v>
      </c>
      <c r="D11729" s="2" t="s">
        <v>29</v>
      </c>
      <c r="E11729" s="18" t="s">
        <v>1148</v>
      </c>
      <c r="F11729" s="69" t="s">
        <v>30</v>
      </c>
      <c r="G11729" s="3">
        <v>4</v>
      </c>
      <c r="H11729" s="3">
        <v>454</v>
      </c>
      <c r="I11729" s="10" t="str">
        <f t="shared" si="183"/>
        <v>11</v>
      </c>
    </row>
    <row r="11730" spans="1:9">
      <c r="A11730" s="66"/>
      <c r="C11730" s="66">
        <v>11</v>
      </c>
      <c r="D11730" s="2" t="s">
        <v>31</v>
      </c>
      <c r="E11730" s="18" t="s">
        <v>1148</v>
      </c>
      <c r="F11730" s="69" t="s">
        <v>32</v>
      </c>
      <c r="G11730" s="3"/>
      <c r="H11730" s="3"/>
      <c r="I11730" s="10" t="str">
        <f t="shared" si="183"/>
        <v>11</v>
      </c>
    </row>
    <row r="11731" spans="1:9">
      <c r="A11731" s="66"/>
      <c r="C11731" s="66">
        <v>11</v>
      </c>
      <c r="D11731" s="2" t="s">
        <v>33</v>
      </c>
      <c r="E11731" s="18" t="s">
        <v>1148</v>
      </c>
      <c r="F11731" s="69" t="s">
        <v>34</v>
      </c>
      <c r="G11731" s="3">
        <v>2</v>
      </c>
      <c r="H11731" s="3"/>
      <c r="I11731" s="10" t="str">
        <f t="shared" si="183"/>
        <v>11</v>
      </c>
    </row>
    <row r="11732" spans="1:9">
      <c r="A11732" s="66"/>
      <c r="C11732" s="66">
        <v>11</v>
      </c>
      <c r="D11732" s="2" t="s">
        <v>35</v>
      </c>
      <c r="E11732" s="19" t="s">
        <v>1150</v>
      </c>
      <c r="F11732" s="69" t="s">
        <v>36</v>
      </c>
      <c r="G11732" s="3">
        <v>6</v>
      </c>
      <c r="H11732" s="3">
        <v>382</v>
      </c>
      <c r="I11732" s="10" t="str">
        <f t="shared" si="183"/>
        <v>11</v>
      </c>
    </row>
    <row r="11733" spans="1:9">
      <c r="A11733" s="66"/>
      <c r="C11733" s="66">
        <v>11</v>
      </c>
      <c r="D11733" s="2" t="s">
        <v>37</v>
      </c>
      <c r="E11733" s="23" t="s">
        <v>1149</v>
      </c>
      <c r="F11733" s="69" t="s">
        <v>38</v>
      </c>
      <c r="G11733" s="3">
        <v>8</v>
      </c>
      <c r="H11733" s="3">
        <v>471</v>
      </c>
      <c r="I11733" s="10" t="str">
        <f t="shared" si="183"/>
        <v>11</v>
      </c>
    </row>
    <row r="11734" spans="1:9">
      <c r="A11734" s="66"/>
      <c r="C11734" s="66">
        <v>11</v>
      </c>
      <c r="D11734" s="2" t="s">
        <v>39</v>
      </c>
      <c r="E11734" s="23" t="s">
        <v>1149</v>
      </c>
      <c r="F11734" s="69" t="s">
        <v>40</v>
      </c>
      <c r="G11734" s="3">
        <v>50</v>
      </c>
      <c r="H11734" s="3">
        <v>4624</v>
      </c>
      <c r="I11734" s="10" t="str">
        <f t="shared" si="183"/>
        <v>11</v>
      </c>
    </row>
    <row r="11735" spans="1:9">
      <c r="A11735" s="66"/>
      <c r="C11735" s="66">
        <v>11</v>
      </c>
      <c r="D11735" s="2" t="s">
        <v>41</v>
      </c>
      <c r="E11735" s="16" t="s">
        <v>1146</v>
      </c>
      <c r="F11735" s="69" t="s">
        <v>42</v>
      </c>
      <c r="G11735" s="3"/>
      <c r="H11735" s="3"/>
      <c r="I11735" s="10" t="str">
        <f t="shared" si="183"/>
        <v>11</v>
      </c>
    </row>
    <row r="11736" spans="1:9">
      <c r="A11736" s="66"/>
      <c r="C11736" s="66">
        <v>11</v>
      </c>
      <c r="D11736" s="2" t="s">
        <v>43</v>
      </c>
      <c r="E11736" s="16" t="s">
        <v>1146</v>
      </c>
      <c r="F11736" s="69" t="s">
        <v>44</v>
      </c>
      <c r="G11736" s="3">
        <v>21</v>
      </c>
      <c r="H11736" s="3">
        <v>2514</v>
      </c>
      <c r="I11736" s="10" t="str">
        <f t="shared" si="183"/>
        <v>11</v>
      </c>
    </row>
    <row r="11737" spans="1:9">
      <c r="A11737" s="66"/>
      <c r="C11737" s="66">
        <v>11</v>
      </c>
      <c r="D11737" s="2" t="s">
        <v>45</v>
      </c>
      <c r="E11737" s="16" t="s">
        <v>1146</v>
      </c>
      <c r="F11737" s="69" t="s">
        <v>46</v>
      </c>
      <c r="G11737" s="3">
        <v>23</v>
      </c>
      <c r="H11737" s="3">
        <v>6483</v>
      </c>
      <c r="I11737" s="10" t="str">
        <f t="shared" si="183"/>
        <v>11</v>
      </c>
    </row>
    <row r="11738" spans="1:9">
      <c r="A11738" s="66"/>
      <c r="C11738" s="66">
        <v>11</v>
      </c>
      <c r="D11738" s="2" t="s">
        <v>47</v>
      </c>
      <c r="E11738" s="16" t="s">
        <v>1146</v>
      </c>
      <c r="F11738" s="69" t="s">
        <v>48</v>
      </c>
      <c r="G11738" s="3">
        <v>30</v>
      </c>
      <c r="H11738" s="3">
        <v>2239</v>
      </c>
      <c r="I11738" s="10" t="str">
        <f t="shared" si="183"/>
        <v>11</v>
      </c>
    </row>
    <row r="11739" spans="1:9">
      <c r="A11739" s="66"/>
      <c r="C11739" s="66">
        <v>11</v>
      </c>
      <c r="D11739" s="2" t="s">
        <v>49</v>
      </c>
      <c r="E11739" s="14" t="s">
        <v>1144</v>
      </c>
      <c r="F11739" s="69" t="s">
        <v>50</v>
      </c>
      <c r="G11739" s="3">
        <v>33</v>
      </c>
      <c r="H11739" s="3">
        <v>847</v>
      </c>
      <c r="I11739" s="10" t="str">
        <f t="shared" si="183"/>
        <v>11</v>
      </c>
    </row>
    <row r="11740" spans="1:9">
      <c r="A11740" s="66"/>
      <c r="C11740" s="66">
        <v>11</v>
      </c>
      <c r="D11740" s="2" t="s">
        <v>51</v>
      </c>
      <c r="E11740" s="15" t="s">
        <v>1145</v>
      </c>
      <c r="F11740" s="69" t="s">
        <v>52</v>
      </c>
      <c r="G11740" s="3">
        <v>12</v>
      </c>
      <c r="H11740" s="3">
        <v>1517</v>
      </c>
      <c r="I11740" s="10" t="str">
        <f t="shared" si="183"/>
        <v>11</v>
      </c>
    </row>
    <row r="11741" spans="1:9">
      <c r="A11741" s="66"/>
      <c r="C11741" s="66">
        <v>11</v>
      </c>
      <c r="D11741" s="2" t="s">
        <v>53</v>
      </c>
      <c r="E11741" s="15" t="s">
        <v>1145</v>
      </c>
      <c r="F11741" s="69" t="s">
        <v>54</v>
      </c>
      <c r="G11741" s="3">
        <v>81</v>
      </c>
      <c r="H11741" s="3">
        <v>5713</v>
      </c>
      <c r="I11741" s="10" t="str">
        <f t="shared" si="183"/>
        <v>11</v>
      </c>
    </row>
    <row r="11742" spans="1:9">
      <c r="A11742" s="66"/>
      <c r="C11742" s="66">
        <v>11</v>
      </c>
      <c r="D11742" s="2" t="s">
        <v>55</v>
      </c>
      <c r="E11742" s="21" t="s">
        <v>1152</v>
      </c>
      <c r="F11742" s="69" t="s">
        <v>56</v>
      </c>
      <c r="G11742" s="3">
        <v>93</v>
      </c>
      <c r="H11742" s="3">
        <v>12061</v>
      </c>
      <c r="I11742" s="10" t="str">
        <f t="shared" si="183"/>
        <v>11</v>
      </c>
    </row>
    <row r="11743" spans="1:9">
      <c r="A11743" s="66"/>
      <c r="C11743" s="66">
        <v>11</v>
      </c>
      <c r="D11743" s="2" t="s">
        <v>57</v>
      </c>
      <c r="E11743" s="21" t="s">
        <v>1152</v>
      </c>
      <c r="F11743" s="69" t="s">
        <v>58</v>
      </c>
      <c r="G11743" s="3">
        <v>51</v>
      </c>
      <c r="H11743" s="3">
        <v>12209</v>
      </c>
      <c r="I11743" s="10" t="str">
        <f t="shared" si="183"/>
        <v>11</v>
      </c>
    </row>
    <row r="11744" spans="1:9">
      <c r="A11744" s="66"/>
      <c r="C11744" s="66">
        <v>11</v>
      </c>
      <c r="D11744" s="2" t="s">
        <v>59</v>
      </c>
      <c r="E11744" s="21" t="s">
        <v>1152</v>
      </c>
      <c r="F11744" s="69" t="s">
        <v>60</v>
      </c>
      <c r="G11744" s="3">
        <v>62</v>
      </c>
      <c r="H11744" s="3">
        <v>9848</v>
      </c>
      <c r="I11744" s="10" t="str">
        <f t="shared" si="183"/>
        <v>11</v>
      </c>
    </row>
    <row r="11745" spans="1:9">
      <c r="A11745" s="66"/>
      <c r="C11745" s="66">
        <v>11</v>
      </c>
      <c r="D11745" s="2" t="s">
        <v>61</v>
      </c>
      <c r="E11745" s="20" t="s">
        <v>1151</v>
      </c>
      <c r="F11745" s="69" t="s">
        <v>62</v>
      </c>
      <c r="G11745" s="3">
        <v>6</v>
      </c>
      <c r="H11745" s="3">
        <v>3241</v>
      </c>
      <c r="I11745" s="10" t="str">
        <f t="shared" si="183"/>
        <v>11</v>
      </c>
    </row>
    <row r="11746" spans="1:9">
      <c r="A11746" s="66"/>
      <c r="C11746" s="66">
        <v>11</v>
      </c>
      <c r="D11746" s="2" t="s">
        <v>63</v>
      </c>
      <c r="E11746" s="20" t="s">
        <v>1151</v>
      </c>
      <c r="F11746" s="69" t="s">
        <v>64</v>
      </c>
      <c r="G11746" s="3">
        <v>7</v>
      </c>
      <c r="H11746" s="3">
        <v>4525</v>
      </c>
      <c r="I11746" s="10" t="str">
        <f t="shared" si="183"/>
        <v>11</v>
      </c>
    </row>
    <row r="11747" spans="1:9">
      <c r="A11747" s="66"/>
      <c r="C11747" s="66">
        <v>11</v>
      </c>
      <c r="D11747" s="2" t="s">
        <v>65</v>
      </c>
      <c r="E11747" s="19" t="s">
        <v>1150</v>
      </c>
      <c r="F11747" s="69" t="s">
        <v>66</v>
      </c>
      <c r="G11747" s="3">
        <v>10</v>
      </c>
      <c r="H11747" s="3">
        <v>392</v>
      </c>
      <c r="I11747" s="10" t="str">
        <f t="shared" si="183"/>
        <v>11</v>
      </c>
    </row>
    <row r="11748" spans="1:9">
      <c r="A11748" s="66"/>
      <c r="C11748" s="66">
        <v>11</v>
      </c>
      <c r="D11748" s="2" t="s">
        <v>67</v>
      </c>
      <c r="E11748" s="22" t="s">
        <v>1153</v>
      </c>
      <c r="F11748" s="69" t="s">
        <v>68</v>
      </c>
      <c r="G11748" s="3">
        <v>73</v>
      </c>
      <c r="H11748" s="3">
        <v>4975</v>
      </c>
      <c r="I11748" s="10" t="str">
        <f t="shared" si="183"/>
        <v>11</v>
      </c>
    </row>
    <row r="11749" spans="1:9">
      <c r="A11749" s="66"/>
      <c r="C11749" s="66">
        <v>11</v>
      </c>
      <c r="D11749" s="2" t="s">
        <v>69</v>
      </c>
      <c r="E11749" s="21" t="s">
        <v>1152</v>
      </c>
      <c r="F11749" s="69" t="s">
        <v>70</v>
      </c>
      <c r="G11749" s="3">
        <v>79</v>
      </c>
      <c r="H11749" s="3">
        <v>5325</v>
      </c>
      <c r="I11749" s="10" t="str">
        <f t="shared" si="183"/>
        <v>11</v>
      </c>
    </row>
    <row r="11750" spans="1:9">
      <c r="A11750" s="66"/>
      <c r="C11750" s="66">
        <v>11</v>
      </c>
      <c r="E11750" s="71"/>
      <c r="F11750" s="69" t="s">
        <v>71</v>
      </c>
      <c r="G11750" s="3">
        <v>768</v>
      </c>
      <c r="H11750" s="3">
        <v>88911</v>
      </c>
      <c r="I11750" s="10" t="str">
        <f t="shared" si="183"/>
        <v>11</v>
      </c>
    </row>
    <row r="11751" spans="1:9">
      <c r="A11751" s="65" t="s">
        <v>803</v>
      </c>
      <c r="B11751" s="2" t="s">
        <v>804</v>
      </c>
      <c r="C11751" s="65">
        <v>11001001</v>
      </c>
      <c r="D11751" s="2" t="s">
        <v>9</v>
      </c>
      <c r="E11751" s="14" t="s">
        <v>1144</v>
      </c>
      <c r="F11751" s="69" t="s">
        <v>10</v>
      </c>
      <c r="G11751" s="3"/>
      <c r="H11751" s="3"/>
      <c r="I11751" s="10" t="str">
        <f t="shared" si="183"/>
        <v>11001001</v>
      </c>
    </row>
    <row r="11752" spans="1:9">
      <c r="A11752" s="66"/>
      <c r="C11752" s="66">
        <v>11001001</v>
      </c>
      <c r="D11752" s="2" t="s">
        <v>11</v>
      </c>
      <c r="E11752" s="14" t="s">
        <v>1144</v>
      </c>
      <c r="F11752" s="69" t="s">
        <v>12</v>
      </c>
      <c r="G11752" s="3"/>
      <c r="H11752" s="3"/>
      <c r="I11752" s="10" t="str">
        <f t="shared" si="183"/>
        <v>11001001</v>
      </c>
    </row>
    <row r="11753" spans="1:9">
      <c r="A11753" s="66"/>
      <c r="C11753" s="66">
        <v>11001001</v>
      </c>
      <c r="D11753" s="2" t="s">
        <v>13</v>
      </c>
      <c r="E11753" s="14" t="s">
        <v>1144</v>
      </c>
      <c r="F11753" s="69" t="s">
        <v>14</v>
      </c>
      <c r="G11753" s="3"/>
      <c r="H11753" s="3"/>
      <c r="I11753" s="10" t="str">
        <f t="shared" si="183"/>
        <v>11001001</v>
      </c>
    </row>
    <row r="11754" spans="1:9">
      <c r="A11754" s="66"/>
      <c r="C11754" s="66">
        <v>11001001</v>
      </c>
      <c r="D11754" s="2" t="s">
        <v>15</v>
      </c>
      <c r="E11754" s="15" t="s">
        <v>1145</v>
      </c>
      <c r="F11754" s="69" t="s">
        <v>16</v>
      </c>
      <c r="G11754" s="3"/>
      <c r="H11754" s="3"/>
      <c r="I11754" s="10" t="str">
        <f t="shared" si="183"/>
        <v>11001001</v>
      </c>
    </row>
    <row r="11755" spans="1:9">
      <c r="A11755" s="66"/>
      <c r="C11755" s="66">
        <v>11001001</v>
      </c>
      <c r="D11755" s="2" t="s">
        <v>17</v>
      </c>
      <c r="E11755" s="14" t="s">
        <v>1144</v>
      </c>
      <c r="F11755" s="69" t="s">
        <v>18</v>
      </c>
      <c r="G11755" s="3"/>
      <c r="H11755" s="3"/>
      <c r="I11755" s="10" t="str">
        <f t="shared" si="183"/>
        <v>11001001</v>
      </c>
    </row>
    <row r="11756" spans="1:9">
      <c r="A11756" s="66"/>
      <c r="C11756" s="66">
        <v>11001001</v>
      </c>
      <c r="D11756" s="2" t="s">
        <v>19</v>
      </c>
      <c r="E11756" s="14" t="s">
        <v>1144</v>
      </c>
      <c r="F11756" s="69" t="s">
        <v>20</v>
      </c>
      <c r="G11756" s="3"/>
      <c r="H11756" s="3"/>
      <c r="I11756" s="10" t="str">
        <f t="shared" si="183"/>
        <v>11001001</v>
      </c>
    </row>
    <row r="11757" spans="1:9">
      <c r="A11757" s="66"/>
      <c r="C11757" s="66">
        <v>11001001</v>
      </c>
      <c r="D11757" s="2" t="s">
        <v>21</v>
      </c>
      <c r="E11757" s="4"/>
      <c r="F11757" s="69" t="s">
        <v>22</v>
      </c>
      <c r="G11757" s="3">
        <v>63</v>
      </c>
      <c r="H11757" s="3">
        <v>9881</v>
      </c>
      <c r="I11757" s="10" t="str">
        <f t="shared" si="183"/>
        <v>11001001</v>
      </c>
    </row>
    <row r="11758" spans="1:9">
      <c r="A11758" s="66"/>
      <c r="C11758" s="66">
        <v>11001001</v>
      </c>
      <c r="D11758" s="2" t="s">
        <v>23</v>
      </c>
      <c r="E11758" s="17" t="s">
        <v>1147</v>
      </c>
      <c r="F11758" s="69" t="s">
        <v>24</v>
      </c>
      <c r="G11758" s="3">
        <v>6</v>
      </c>
      <c r="H11758" s="3">
        <v>194</v>
      </c>
      <c r="I11758" s="10" t="str">
        <f t="shared" si="183"/>
        <v>11001001</v>
      </c>
    </row>
    <row r="11759" spans="1:9">
      <c r="A11759" s="66"/>
      <c r="C11759" s="66">
        <v>11001001</v>
      </c>
      <c r="D11759" s="2" t="s">
        <v>25</v>
      </c>
      <c r="E11759" s="17" t="s">
        <v>1147</v>
      </c>
      <c r="F11759" s="69" t="s">
        <v>26</v>
      </c>
      <c r="G11759" s="3"/>
      <c r="H11759" s="3"/>
      <c r="I11759" s="10" t="str">
        <f t="shared" si="183"/>
        <v>11001001</v>
      </c>
    </row>
    <row r="11760" spans="1:9">
      <c r="A11760" s="66"/>
      <c r="C11760" s="66">
        <v>11001001</v>
      </c>
      <c r="D11760" s="2" t="s">
        <v>27</v>
      </c>
      <c r="E11760" s="17" t="s">
        <v>1147</v>
      </c>
      <c r="F11760" s="69" t="s">
        <v>28</v>
      </c>
      <c r="G11760" s="3"/>
      <c r="H11760" s="3"/>
      <c r="I11760" s="10" t="str">
        <f t="shared" si="183"/>
        <v>11001001</v>
      </c>
    </row>
    <row r="11761" spans="1:9">
      <c r="A11761" s="66"/>
      <c r="C11761" s="66">
        <v>11001001</v>
      </c>
      <c r="D11761" s="2" t="s">
        <v>29</v>
      </c>
      <c r="E11761" s="18" t="s">
        <v>1148</v>
      </c>
      <c r="F11761" s="69" t="s">
        <v>30</v>
      </c>
      <c r="G11761" s="3"/>
      <c r="H11761" s="3"/>
      <c r="I11761" s="10" t="str">
        <f t="shared" si="183"/>
        <v>11001001</v>
      </c>
    </row>
    <row r="11762" spans="1:9">
      <c r="A11762" s="66"/>
      <c r="C11762" s="66">
        <v>11001001</v>
      </c>
      <c r="D11762" s="2" t="s">
        <v>31</v>
      </c>
      <c r="E11762" s="18" t="s">
        <v>1148</v>
      </c>
      <c r="F11762" s="69" t="s">
        <v>32</v>
      </c>
      <c r="G11762" s="3"/>
      <c r="H11762" s="3"/>
      <c r="I11762" s="10" t="str">
        <f t="shared" si="183"/>
        <v>11001001</v>
      </c>
    </row>
    <row r="11763" spans="1:9">
      <c r="A11763" s="66"/>
      <c r="C11763" s="66">
        <v>11001001</v>
      </c>
      <c r="D11763" s="2" t="s">
        <v>33</v>
      </c>
      <c r="E11763" s="18" t="s">
        <v>1148</v>
      </c>
      <c r="F11763" s="69" t="s">
        <v>34</v>
      </c>
      <c r="G11763" s="3"/>
      <c r="H11763" s="3"/>
      <c r="I11763" s="10" t="str">
        <f t="shared" si="183"/>
        <v>11001001</v>
      </c>
    </row>
    <row r="11764" spans="1:9">
      <c r="A11764" s="66"/>
      <c r="C11764" s="66">
        <v>11001001</v>
      </c>
      <c r="D11764" s="2" t="s">
        <v>35</v>
      </c>
      <c r="E11764" s="19" t="s">
        <v>1150</v>
      </c>
      <c r="F11764" s="69" t="s">
        <v>36</v>
      </c>
      <c r="G11764" s="3"/>
      <c r="H11764" s="3"/>
      <c r="I11764" s="10" t="str">
        <f t="shared" si="183"/>
        <v>11001001</v>
      </c>
    </row>
    <row r="11765" spans="1:9">
      <c r="A11765" s="66"/>
      <c r="C11765" s="66">
        <v>11001001</v>
      </c>
      <c r="D11765" s="2" t="s">
        <v>37</v>
      </c>
      <c r="E11765" s="23" t="s">
        <v>1149</v>
      </c>
      <c r="F11765" s="69" t="s">
        <v>38</v>
      </c>
      <c r="G11765" s="3"/>
      <c r="H11765" s="3"/>
      <c r="I11765" s="10" t="str">
        <f t="shared" si="183"/>
        <v>11001001</v>
      </c>
    </row>
    <row r="11766" spans="1:9">
      <c r="A11766" s="66"/>
      <c r="C11766" s="66">
        <v>11001001</v>
      </c>
      <c r="D11766" s="2" t="s">
        <v>39</v>
      </c>
      <c r="E11766" s="23" t="s">
        <v>1149</v>
      </c>
      <c r="F11766" s="69" t="s">
        <v>40</v>
      </c>
      <c r="G11766" s="3">
        <v>9</v>
      </c>
      <c r="H11766" s="3">
        <v>352</v>
      </c>
      <c r="I11766" s="10" t="str">
        <f t="shared" si="183"/>
        <v>11001001</v>
      </c>
    </row>
    <row r="11767" spans="1:9">
      <c r="A11767" s="66"/>
      <c r="C11767" s="66">
        <v>11001001</v>
      </c>
      <c r="D11767" s="2" t="s">
        <v>41</v>
      </c>
      <c r="E11767" s="16" t="s">
        <v>1146</v>
      </c>
      <c r="F11767" s="69" t="s">
        <v>42</v>
      </c>
      <c r="G11767" s="3"/>
      <c r="H11767" s="3"/>
      <c r="I11767" s="10" t="str">
        <f t="shared" si="183"/>
        <v>11001001</v>
      </c>
    </row>
    <row r="11768" spans="1:9">
      <c r="A11768" s="66"/>
      <c r="C11768" s="66">
        <v>11001001</v>
      </c>
      <c r="D11768" s="2" t="s">
        <v>43</v>
      </c>
      <c r="E11768" s="16" t="s">
        <v>1146</v>
      </c>
      <c r="F11768" s="69" t="s">
        <v>44</v>
      </c>
      <c r="G11768" s="3">
        <v>2</v>
      </c>
      <c r="H11768" s="3"/>
      <c r="I11768" s="10" t="str">
        <f t="shared" si="183"/>
        <v>11001001</v>
      </c>
    </row>
    <row r="11769" spans="1:9">
      <c r="A11769" s="66"/>
      <c r="C11769" s="66">
        <v>11001001</v>
      </c>
      <c r="D11769" s="2" t="s">
        <v>45</v>
      </c>
      <c r="E11769" s="16" t="s">
        <v>1146</v>
      </c>
      <c r="F11769" s="69" t="s">
        <v>46</v>
      </c>
      <c r="G11769" s="3">
        <v>2</v>
      </c>
      <c r="H11769" s="3"/>
      <c r="I11769" s="10" t="str">
        <f t="shared" si="183"/>
        <v>11001001</v>
      </c>
    </row>
    <row r="11770" spans="1:9">
      <c r="A11770" s="66"/>
      <c r="C11770" s="66">
        <v>11001001</v>
      </c>
      <c r="D11770" s="2" t="s">
        <v>47</v>
      </c>
      <c r="E11770" s="16" t="s">
        <v>1146</v>
      </c>
      <c r="F11770" s="69" t="s">
        <v>48</v>
      </c>
      <c r="G11770" s="3"/>
      <c r="H11770" s="3"/>
      <c r="I11770" s="10" t="str">
        <f t="shared" si="183"/>
        <v>11001001</v>
      </c>
    </row>
    <row r="11771" spans="1:9">
      <c r="A11771" s="66"/>
      <c r="C11771" s="66">
        <v>11001001</v>
      </c>
      <c r="D11771" s="2" t="s">
        <v>49</v>
      </c>
      <c r="E11771" s="14" t="s">
        <v>1144</v>
      </c>
      <c r="F11771" s="69" t="s">
        <v>50</v>
      </c>
      <c r="G11771" s="3">
        <v>2</v>
      </c>
      <c r="H11771" s="3"/>
      <c r="I11771" s="10" t="str">
        <f t="shared" si="183"/>
        <v>11001001</v>
      </c>
    </row>
    <row r="11772" spans="1:9">
      <c r="A11772" s="66"/>
      <c r="C11772" s="66">
        <v>11001001</v>
      </c>
      <c r="D11772" s="2" t="s">
        <v>51</v>
      </c>
      <c r="E11772" s="15" t="s">
        <v>1145</v>
      </c>
      <c r="F11772" s="69" t="s">
        <v>52</v>
      </c>
      <c r="G11772" s="3"/>
      <c r="H11772" s="3"/>
      <c r="I11772" s="10" t="str">
        <f t="shared" si="183"/>
        <v>11001001</v>
      </c>
    </row>
    <row r="11773" spans="1:9">
      <c r="A11773" s="66"/>
      <c r="C11773" s="66">
        <v>11001001</v>
      </c>
      <c r="D11773" s="2" t="s">
        <v>53</v>
      </c>
      <c r="E11773" s="15" t="s">
        <v>1145</v>
      </c>
      <c r="F11773" s="69" t="s">
        <v>54</v>
      </c>
      <c r="G11773" s="3">
        <v>2</v>
      </c>
      <c r="H11773" s="3"/>
      <c r="I11773" s="10" t="str">
        <f t="shared" si="183"/>
        <v>11001001</v>
      </c>
    </row>
    <row r="11774" spans="1:9">
      <c r="A11774" s="66"/>
      <c r="C11774" s="66">
        <v>11001001</v>
      </c>
      <c r="D11774" s="2" t="s">
        <v>55</v>
      </c>
      <c r="E11774" s="21" t="s">
        <v>1152</v>
      </c>
      <c r="F11774" s="69" t="s">
        <v>56</v>
      </c>
      <c r="G11774" s="3">
        <v>15</v>
      </c>
      <c r="H11774" s="3">
        <v>1620</v>
      </c>
      <c r="I11774" s="10" t="str">
        <f t="shared" si="183"/>
        <v>11001001</v>
      </c>
    </row>
    <row r="11775" spans="1:9">
      <c r="A11775" s="66"/>
      <c r="C11775" s="66">
        <v>11001001</v>
      </c>
      <c r="D11775" s="2" t="s">
        <v>57</v>
      </c>
      <c r="E11775" s="21" t="s">
        <v>1152</v>
      </c>
      <c r="F11775" s="69" t="s">
        <v>58</v>
      </c>
      <c r="G11775" s="3">
        <v>9</v>
      </c>
      <c r="H11775" s="3">
        <v>520</v>
      </c>
      <c r="I11775" s="10" t="str">
        <f t="shared" si="183"/>
        <v>11001001</v>
      </c>
    </row>
    <row r="11776" spans="1:9">
      <c r="A11776" s="66"/>
      <c r="C11776" s="66">
        <v>11001001</v>
      </c>
      <c r="D11776" s="2" t="s">
        <v>59</v>
      </c>
      <c r="E11776" s="21" t="s">
        <v>1152</v>
      </c>
      <c r="F11776" s="69" t="s">
        <v>60</v>
      </c>
      <c r="G11776" s="3">
        <v>7</v>
      </c>
      <c r="H11776" s="3">
        <v>4350</v>
      </c>
      <c r="I11776" s="10" t="str">
        <f t="shared" si="183"/>
        <v>11001001</v>
      </c>
    </row>
    <row r="11777" spans="1:9">
      <c r="A11777" s="66"/>
      <c r="C11777" s="66">
        <v>11001001</v>
      </c>
      <c r="D11777" s="2" t="s">
        <v>61</v>
      </c>
      <c r="E11777" s="20" t="s">
        <v>1151</v>
      </c>
      <c r="F11777" s="69" t="s">
        <v>62</v>
      </c>
      <c r="G11777" s="3"/>
      <c r="H11777" s="3"/>
      <c r="I11777" s="10" t="str">
        <f t="shared" si="183"/>
        <v>11001001</v>
      </c>
    </row>
    <row r="11778" spans="1:9">
      <c r="A11778" s="66"/>
      <c r="C11778" s="66">
        <v>11001001</v>
      </c>
      <c r="D11778" s="2" t="s">
        <v>63</v>
      </c>
      <c r="E11778" s="20" t="s">
        <v>1151</v>
      </c>
      <c r="F11778" s="69" t="s">
        <v>64</v>
      </c>
      <c r="G11778" s="3"/>
      <c r="H11778" s="3"/>
      <c r="I11778" s="10" t="str">
        <f t="shared" si="183"/>
        <v>11001001</v>
      </c>
    </row>
    <row r="11779" spans="1:9">
      <c r="A11779" s="66"/>
      <c r="C11779" s="66">
        <v>11001001</v>
      </c>
      <c r="D11779" s="2" t="s">
        <v>65</v>
      </c>
      <c r="E11779" s="19" t="s">
        <v>1150</v>
      </c>
      <c r="F11779" s="69" t="s">
        <v>66</v>
      </c>
      <c r="G11779" s="3">
        <v>1</v>
      </c>
      <c r="H11779" s="3"/>
      <c r="I11779" s="10" t="str">
        <f t="shared" si="183"/>
        <v>11001001</v>
      </c>
    </row>
    <row r="11780" spans="1:9">
      <c r="A11780" s="66"/>
      <c r="C11780" s="66">
        <v>11001001</v>
      </c>
      <c r="D11780" s="2" t="s">
        <v>67</v>
      </c>
      <c r="E11780" s="22" t="s">
        <v>1153</v>
      </c>
      <c r="F11780" s="69" t="s">
        <v>68</v>
      </c>
      <c r="G11780" s="3">
        <v>4</v>
      </c>
      <c r="H11780" s="3">
        <v>82</v>
      </c>
      <c r="I11780" s="10" t="str">
        <f t="shared" si="183"/>
        <v>11001001</v>
      </c>
    </row>
    <row r="11781" spans="1:9">
      <c r="A11781" s="66"/>
      <c r="C11781" s="66">
        <v>11001001</v>
      </c>
      <c r="D11781" s="2" t="s">
        <v>69</v>
      </c>
      <c r="E11781" s="21" t="s">
        <v>1152</v>
      </c>
      <c r="F11781" s="69" t="s">
        <v>70</v>
      </c>
      <c r="G11781" s="3">
        <v>4</v>
      </c>
      <c r="H11781" s="3">
        <v>583</v>
      </c>
      <c r="I11781" s="10" t="str">
        <f t="shared" si="183"/>
        <v>11001001</v>
      </c>
    </row>
    <row r="11782" spans="1:9">
      <c r="A11782" s="66"/>
      <c r="C11782" s="66">
        <v>11001001</v>
      </c>
      <c r="E11782" s="71"/>
      <c r="F11782" s="69" t="s">
        <v>71</v>
      </c>
      <c r="G11782" s="3">
        <v>63</v>
      </c>
      <c r="H11782" s="3">
        <v>9881</v>
      </c>
      <c r="I11782" s="10" t="str">
        <f t="shared" si="183"/>
        <v>11001001</v>
      </c>
    </row>
    <row r="11783" spans="1:9">
      <c r="A11783" s="65" t="s">
        <v>805</v>
      </c>
      <c r="B11783" s="2" t="s">
        <v>806</v>
      </c>
      <c r="C11783" s="65">
        <v>11002002</v>
      </c>
      <c r="D11783" s="2" t="s">
        <v>9</v>
      </c>
      <c r="E11783" s="14" t="s">
        <v>1144</v>
      </c>
      <c r="F11783" s="69" t="s">
        <v>10</v>
      </c>
      <c r="G11783" s="3"/>
      <c r="H11783" s="3"/>
      <c r="I11783" s="10" t="str">
        <f t="shared" si="183"/>
        <v>11002002</v>
      </c>
    </row>
    <row r="11784" spans="1:9">
      <c r="A11784" s="66"/>
      <c r="C11784" s="66">
        <v>11002002</v>
      </c>
      <c r="D11784" s="2" t="s">
        <v>11</v>
      </c>
      <c r="E11784" s="14" t="s">
        <v>1144</v>
      </c>
      <c r="F11784" s="69" t="s">
        <v>12</v>
      </c>
      <c r="G11784" s="3"/>
      <c r="H11784" s="3"/>
      <c r="I11784" s="10" t="str">
        <f t="shared" si="183"/>
        <v>11002002</v>
      </c>
    </row>
    <row r="11785" spans="1:9">
      <c r="A11785" s="66"/>
      <c r="C11785" s="66">
        <v>11002002</v>
      </c>
      <c r="D11785" s="2" t="s">
        <v>13</v>
      </c>
      <c r="E11785" s="14" t="s">
        <v>1144</v>
      </c>
      <c r="F11785" s="69" t="s">
        <v>14</v>
      </c>
      <c r="G11785" s="3"/>
      <c r="H11785" s="3"/>
      <c r="I11785" s="10" t="str">
        <f t="shared" ref="I11785:I11848" si="184">IF(A11785="",I11784,A11785)</f>
        <v>11002002</v>
      </c>
    </row>
    <row r="11786" spans="1:9">
      <c r="A11786" s="66"/>
      <c r="C11786" s="66">
        <v>11002002</v>
      </c>
      <c r="D11786" s="2" t="s">
        <v>15</v>
      </c>
      <c r="E11786" s="15" t="s">
        <v>1145</v>
      </c>
      <c r="F11786" s="69" t="s">
        <v>16</v>
      </c>
      <c r="G11786" s="3"/>
      <c r="H11786" s="3"/>
      <c r="I11786" s="10" t="str">
        <f t="shared" si="184"/>
        <v>11002002</v>
      </c>
    </row>
    <row r="11787" spans="1:9">
      <c r="A11787" s="66"/>
      <c r="C11787" s="66">
        <v>11002002</v>
      </c>
      <c r="D11787" s="2" t="s">
        <v>17</v>
      </c>
      <c r="E11787" s="14" t="s">
        <v>1144</v>
      </c>
      <c r="F11787" s="69" t="s">
        <v>18</v>
      </c>
      <c r="G11787" s="3"/>
      <c r="H11787" s="3"/>
      <c r="I11787" s="10" t="str">
        <f t="shared" si="184"/>
        <v>11002002</v>
      </c>
    </row>
    <row r="11788" spans="1:9">
      <c r="A11788" s="66"/>
      <c r="C11788" s="66">
        <v>11002002</v>
      </c>
      <c r="D11788" s="2" t="s">
        <v>19</v>
      </c>
      <c r="E11788" s="14" t="s">
        <v>1144</v>
      </c>
      <c r="F11788" s="69" t="s">
        <v>20</v>
      </c>
      <c r="G11788" s="3"/>
      <c r="H11788" s="3"/>
      <c r="I11788" s="10" t="str">
        <f t="shared" si="184"/>
        <v>11002002</v>
      </c>
    </row>
    <row r="11789" spans="1:9">
      <c r="A11789" s="66"/>
      <c r="C11789" s="66">
        <v>11002002</v>
      </c>
      <c r="D11789" s="2" t="s">
        <v>21</v>
      </c>
      <c r="E11789" s="4"/>
      <c r="F11789" s="69" t="s">
        <v>22</v>
      </c>
      <c r="G11789" s="3">
        <v>26</v>
      </c>
      <c r="H11789" s="3">
        <v>3834</v>
      </c>
      <c r="I11789" s="10" t="str">
        <f t="shared" si="184"/>
        <v>11002002</v>
      </c>
    </row>
    <row r="11790" spans="1:9">
      <c r="A11790" s="66"/>
      <c r="C11790" s="66">
        <v>11002002</v>
      </c>
      <c r="D11790" s="2" t="s">
        <v>23</v>
      </c>
      <c r="E11790" s="17" t="s">
        <v>1147</v>
      </c>
      <c r="F11790" s="69" t="s">
        <v>24</v>
      </c>
      <c r="G11790" s="3">
        <v>5</v>
      </c>
      <c r="H11790" s="3">
        <v>246</v>
      </c>
      <c r="I11790" s="10" t="str">
        <f t="shared" si="184"/>
        <v>11002002</v>
      </c>
    </row>
    <row r="11791" spans="1:9">
      <c r="A11791" s="66"/>
      <c r="C11791" s="66">
        <v>11002002</v>
      </c>
      <c r="D11791" s="2" t="s">
        <v>25</v>
      </c>
      <c r="E11791" s="17" t="s">
        <v>1147</v>
      </c>
      <c r="F11791" s="69" t="s">
        <v>26</v>
      </c>
      <c r="G11791" s="3">
        <v>1</v>
      </c>
      <c r="H11791" s="3"/>
      <c r="I11791" s="10" t="str">
        <f t="shared" si="184"/>
        <v>11002002</v>
      </c>
    </row>
    <row r="11792" spans="1:9">
      <c r="A11792" s="66"/>
      <c r="C11792" s="66">
        <v>11002002</v>
      </c>
      <c r="D11792" s="2" t="s">
        <v>27</v>
      </c>
      <c r="E11792" s="17" t="s">
        <v>1147</v>
      </c>
      <c r="F11792" s="69" t="s">
        <v>28</v>
      </c>
      <c r="G11792" s="3"/>
      <c r="H11792" s="3"/>
      <c r="I11792" s="10" t="str">
        <f t="shared" si="184"/>
        <v>11002002</v>
      </c>
    </row>
    <row r="11793" spans="1:9">
      <c r="A11793" s="66"/>
      <c r="C11793" s="66">
        <v>11002002</v>
      </c>
      <c r="D11793" s="2" t="s">
        <v>29</v>
      </c>
      <c r="E11793" s="18" t="s">
        <v>1148</v>
      </c>
      <c r="F11793" s="69" t="s">
        <v>30</v>
      </c>
      <c r="G11793" s="3"/>
      <c r="H11793" s="3"/>
      <c r="I11793" s="10" t="str">
        <f t="shared" si="184"/>
        <v>11002002</v>
      </c>
    </row>
    <row r="11794" spans="1:9">
      <c r="A11794" s="66"/>
      <c r="C11794" s="66">
        <v>11002002</v>
      </c>
      <c r="D11794" s="2" t="s">
        <v>31</v>
      </c>
      <c r="E11794" s="18" t="s">
        <v>1148</v>
      </c>
      <c r="F11794" s="69" t="s">
        <v>32</v>
      </c>
      <c r="G11794" s="3"/>
      <c r="H11794" s="3"/>
      <c r="I11794" s="10" t="str">
        <f t="shared" si="184"/>
        <v>11002002</v>
      </c>
    </row>
    <row r="11795" spans="1:9">
      <c r="A11795" s="66"/>
      <c r="C11795" s="66">
        <v>11002002</v>
      </c>
      <c r="D11795" s="2" t="s">
        <v>33</v>
      </c>
      <c r="E11795" s="18" t="s">
        <v>1148</v>
      </c>
      <c r="F11795" s="69" t="s">
        <v>34</v>
      </c>
      <c r="G11795" s="3"/>
      <c r="H11795" s="3"/>
      <c r="I11795" s="10" t="str">
        <f t="shared" si="184"/>
        <v>11002002</v>
      </c>
    </row>
    <row r="11796" spans="1:9">
      <c r="A11796" s="66"/>
      <c r="C11796" s="66">
        <v>11002002</v>
      </c>
      <c r="D11796" s="2" t="s">
        <v>35</v>
      </c>
      <c r="E11796" s="19" t="s">
        <v>1150</v>
      </c>
      <c r="F11796" s="69" t="s">
        <v>36</v>
      </c>
      <c r="G11796" s="3">
        <v>1</v>
      </c>
      <c r="H11796" s="3"/>
      <c r="I11796" s="10" t="str">
        <f t="shared" si="184"/>
        <v>11002002</v>
      </c>
    </row>
    <row r="11797" spans="1:9">
      <c r="A11797" s="66"/>
      <c r="C11797" s="66">
        <v>11002002</v>
      </c>
      <c r="D11797" s="2" t="s">
        <v>37</v>
      </c>
      <c r="E11797" s="23" t="s">
        <v>1149</v>
      </c>
      <c r="F11797" s="69" t="s">
        <v>38</v>
      </c>
      <c r="G11797" s="3"/>
      <c r="H11797" s="3"/>
      <c r="I11797" s="10" t="str">
        <f t="shared" si="184"/>
        <v>11002002</v>
      </c>
    </row>
    <row r="11798" spans="1:9">
      <c r="A11798" s="66"/>
      <c r="C11798" s="66">
        <v>11002002</v>
      </c>
      <c r="D11798" s="2" t="s">
        <v>39</v>
      </c>
      <c r="E11798" s="23" t="s">
        <v>1149</v>
      </c>
      <c r="F11798" s="69" t="s">
        <v>40</v>
      </c>
      <c r="G11798" s="3">
        <v>3</v>
      </c>
      <c r="H11798" s="3"/>
      <c r="I11798" s="10" t="str">
        <f t="shared" si="184"/>
        <v>11002002</v>
      </c>
    </row>
    <row r="11799" spans="1:9">
      <c r="A11799" s="66"/>
      <c r="C11799" s="66">
        <v>11002002</v>
      </c>
      <c r="D11799" s="2" t="s">
        <v>41</v>
      </c>
      <c r="E11799" s="16" t="s">
        <v>1146</v>
      </c>
      <c r="F11799" s="69" t="s">
        <v>42</v>
      </c>
      <c r="G11799" s="3"/>
      <c r="H11799" s="3"/>
      <c r="I11799" s="10" t="str">
        <f t="shared" si="184"/>
        <v>11002002</v>
      </c>
    </row>
    <row r="11800" spans="1:9">
      <c r="A11800" s="66"/>
      <c r="C11800" s="66">
        <v>11002002</v>
      </c>
      <c r="D11800" s="2" t="s">
        <v>43</v>
      </c>
      <c r="E11800" s="16" t="s">
        <v>1146</v>
      </c>
      <c r="F11800" s="69" t="s">
        <v>44</v>
      </c>
      <c r="G11800" s="3"/>
      <c r="H11800" s="3"/>
      <c r="I11800" s="10" t="str">
        <f t="shared" si="184"/>
        <v>11002002</v>
      </c>
    </row>
    <row r="11801" spans="1:9">
      <c r="A11801" s="66"/>
      <c r="C11801" s="66">
        <v>11002002</v>
      </c>
      <c r="D11801" s="2" t="s">
        <v>45</v>
      </c>
      <c r="E11801" s="16" t="s">
        <v>1146</v>
      </c>
      <c r="F11801" s="69" t="s">
        <v>46</v>
      </c>
      <c r="G11801" s="3">
        <v>1</v>
      </c>
      <c r="H11801" s="3"/>
      <c r="I11801" s="10" t="str">
        <f t="shared" si="184"/>
        <v>11002002</v>
      </c>
    </row>
    <row r="11802" spans="1:9">
      <c r="A11802" s="66"/>
      <c r="C11802" s="66">
        <v>11002002</v>
      </c>
      <c r="D11802" s="2" t="s">
        <v>47</v>
      </c>
      <c r="E11802" s="16" t="s">
        <v>1146</v>
      </c>
      <c r="F11802" s="69" t="s">
        <v>48</v>
      </c>
      <c r="G11802" s="3">
        <v>1</v>
      </c>
      <c r="H11802" s="3"/>
      <c r="I11802" s="10" t="str">
        <f t="shared" si="184"/>
        <v>11002002</v>
      </c>
    </row>
    <row r="11803" spans="1:9">
      <c r="A11803" s="66"/>
      <c r="C11803" s="66">
        <v>11002002</v>
      </c>
      <c r="D11803" s="2" t="s">
        <v>49</v>
      </c>
      <c r="E11803" s="14" t="s">
        <v>1144</v>
      </c>
      <c r="F11803" s="69" t="s">
        <v>50</v>
      </c>
      <c r="G11803" s="3">
        <v>2</v>
      </c>
      <c r="H11803" s="3"/>
      <c r="I11803" s="10" t="str">
        <f t="shared" si="184"/>
        <v>11002002</v>
      </c>
    </row>
    <row r="11804" spans="1:9">
      <c r="A11804" s="66"/>
      <c r="C11804" s="66">
        <v>11002002</v>
      </c>
      <c r="D11804" s="2" t="s">
        <v>51</v>
      </c>
      <c r="E11804" s="15" t="s">
        <v>1145</v>
      </c>
      <c r="F11804" s="69" t="s">
        <v>52</v>
      </c>
      <c r="G11804" s="3"/>
      <c r="H11804" s="3"/>
      <c r="I11804" s="10" t="str">
        <f t="shared" si="184"/>
        <v>11002002</v>
      </c>
    </row>
    <row r="11805" spans="1:9">
      <c r="A11805" s="66"/>
      <c r="C11805" s="66">
        <v>11002002</v>
      </c>
      <c r="D11805" s="2" t="s">
        <v>53</v>
      </c>
      <c r="E11805" s="15" t="s">
        <v>1145</v>
      </c>
      <c r="F11805" s="69" t="s">
        <v>54</v>
      </c>
      <c r="G11805" s="3">
        <v>2</v>
      </c>
      <c r="H11805" s="3"/>
      <c r="I11805" s="10" t="str">
        <f t="shared" si="184"/>
        <v>11002002</v>
      </c>
    </row>
    <row r="11806" spans="1:9">
      <c r="A11806" s="66"/>
      <c r="C11806" s="66">
        <v>11002002</v>
      </c>
      <c r="D11806" s="2" t="s">
        <v>55</v>
      </c>
      <c r="E11806" s="21" t="s">
        <v>1152</v>
      </c>
      <c r="F11806" s="69" t="s">
        <v>56</v>
      </c>
      <c r="G11806" s="3">
        <v>5</v>
      </c>
      <c r="H11806" s="3">
        <v>294</v>
      </c>
      <c r="I11806" s="10" t="str">
        <f t="shared" si="184"/>
        <v>11002002</v>
      </c>
    </row>
    <row r="11807" spans="1:9">
      <c r="A11807" s="66"/>
      <c r="C11807" s="66">
        <v>11002002</v>
      </c>
      <c r="D11807" s="2" t="s">
        <v>57</v>
      </c>
      <c r="E11807" s="21" t="s">
        <v>1152</v>
      </c>
      <c r="F11807" s="69" t="s">
        <v>58</v>
      </c>
      <c r="G11807" s="3"/>
      <c r="H11807" s="3"/>
      <c r="I11807" s="10" t="str">
        <f t="shared" si="184"/>
        <v>11002002</v>
      </c>
    </row>
    <row r="11808" spans="1:9">
      <c r="A11808" s="66"/>
      <c r="C11808" s="66">
        <v>11002002</v>
      </c>
      <c r="D11808" s="2" t="s">
        <v>59</v>
      </c>
      <c r="E11808" s="21" t="s">
        <v>1152</v>
      </c>
      <c r="F11808" s="69" t="s">
        <v>60</v>
      </c>
      <c r="G11808" s="3">
        <v>1</v>
      </c>
      <c r="H11808" s="3"/>
      <c r="I11808" s="10" t="str">
        <f t="shared" si="184"/>
        <v>11002002</v>
      </c>
    </row>
    <row r="11809" spans="1:9">
      <c r="A11809" s="66"/>
      <c r="C11809" s="66">
        <v>11002002</v>
      </c>
      <c r="D11809" s="2" t="s">
        <v>61</v>
      </c>
      <c r="E11809" s="20" t="s">
        <v>1151</v>
      </c>
      <c r="F11809" s="69" t="s">
        <v>62</v>
      </c>
      <c r="G11809" s="3"/>
      <c r="H11809" s="3"/>
      <c r="I11809" s="10" t="str">
        <f t="shared" si="184"/>
        <v>11002002</v>
      </c>
    </row>
    <row r="11810" spans="1:9">
      <c r="A11810" s="66"/>
      <c r="C11810" s="66">
        <v>11002002</v>
      </c>
      <c r="D11810" s="2" t="s">
        <v>63</v>
      </c>
      <c r="E11810" s="20" t="s">
        <v>1151</v>
      </c>
      <c r="F11810" s="69" t="s">
        <v>64</v>
      </c>
      <c r="G11810" s="3"/>
      <c r="H11810" s="3"/>
      <c r="I11810" s="10" t="str">
        <f t="shared" si="184"/>
        <v>11002002</v>
      </c>
    </row>
    <row r="11811" spans="1:9">
      <c r="A11811" s="66"/>
      <c r="C11811" s="66">
        <v>11002002</v>
      </c>
      <c r="D11811" s="2" t="s">
        <v>65</v>
      </c>
      <c r="E11811" s="19" t="s">
        <v>1150</v>
      </c>
      <c r="F11811" s="69" t="s">
        <v>66</v>
      </c>
      <c r="G11811" s="3"/>
      <c r="H11811" s="3"/>
      <c r="I11811" s="10" t="str">
        <f t="shared" si="184"/>
        <v>11002002</v>
      </c>
    </row>
    <row r="11812" spans="1:9">
      <c r="A11812" s="66"/>
      <c r="C11812" s="66">
        <v>11002002</v>
      </c>
      <c r="D11812" s="2" t="s">
        <v>67</v>
      </c>
      <c r="E11812" s="22" t="s">
        <v>1153</v>
      </c>
      <c r="F11812" s="69" t="s">
        <v>68</v>
      </c>
      <c r="G11812" s="3">
        <v>1</v>
      </c>
      <c r="H11812" s="3"/>
      <c r="I11812" s="10" t="str">
        <f t="shared" si="184"/>
        <v>11002002</v>
      </c>
    </row>
    <row r="11813" spans="1:9">
      <c r="A11813" s="66"/>
      <c r="C11813" s="66">
        <v>11002002</v>
      </c>
      <c r="D11813" s="2" t="s">
        <v>69</v>
      </c>
      <c r="E11813" s="21" t="s">
        <v>1152</v>
      </c>
      <c r="F11813" s="69" t="s">
        <v>70</v>
      </c>
      <c r="G11813" s="3">
        <v>3</v>
      </c>
      <c r="H11813" s="3"/>
      <c r="I11813" s="10" t="str">
        <f t="shared" si="184"/>
        <v>11002002</v>
      </c>
    </row>
    <row r="11814" spans="1:9">
      <c r="A11814" s="66"/>
      <c r="C11814" s="66">
        <v>11002002</v>
      </c>
      <c r="E11814" s="71"/>
      <c r="F11814" s="69" t="s">
        <v>71</v>
      </c>
      <c r="G11814" s="3">
        <v>26</v>
      </c>
      <c r="H11814" s="3">
        <v>3834</v>
      </c>
      <c r="I11814" s="10" t="str">
        <f t="shared" si="184"/>
        <v>11002002</v>
      </c>
    </row>
    <row r="11815" spans="1:9">
      <c r="A11815" s="65" t="s">
        <v>807</v>
      </c>
      <c r="B11815" s="2" t="s">
        <v>808</v>
      </c>
      <c r="C11815" s="65">
        <v>11003003</v>
      </c>
      <c r="D11815" s="2" t="s">
        <v>9</v>
      </c>
      <c r="E11815" s="14" t="s">
        <v>1144</v>
      </c>
      <c r="F11815" s="69" t="s">
        <v>10</v>
      </c>
      <c r="G11815" s="3"/>
      <c r="H11815" s="3"/>
      <c r="I11815" s="10" t="str">
        <f t="shared" si="184"/>
        <v>11003003</v>
      </c>
    </row>
    <row r="11816" spans="1:9">
      <c r="A11816" s="66"/>
      <c r="C11816" s="66">
        <v>11003003</v>
      </c>
      <c r="D11816" s="2" t="s">
        <v>11</v>
      </c>
      <c r="E11816" s="14" t="s">
        <v>1144</v>
      </c>
      <c r="F11816" s="69" t="s">
        <v>12</v>
      </c>
      <c r="G11816" s="3"/>
      <c r="H11816" s="3"/>
      <c r="I11816" s="10" t="str">
        <f t="shared" si="184"/>
        <v>11003003</v>
      </c>
    </row>
    <row r="11817" spans="1:9">
      <c r="A11817" s="66"/>
      <c r="C11817" s="66">
        <v>11003003</v>
      </c>
      <c r="D11817" s="2" t="s">
        <v>13</v>
      </c>
      <c r="E11817" s="14" t="s">
        <v>1144</v>
      </c>
      <c r="F11817" s="69" t="s">
        <v>14</v>
      </c>
      <c r="G11817" s="3"/>
      <c r="H11817" s="3"/>
      <c r="I11817" s="10" t="str">
        <f t="shared" si="184"/>
        <v>11003003</v>
      </c>
    </row>
    <row r="11818" spans="1:9">
      <c r="A11818" s="66"/>
      <c r="C11818" s="66">
        <v>11003003</v>
      </c>
      <c r="D11818" s="2" t="s">
        <v>15</v>
      </c>
      <c r="E11818" s="15" t="s">
        <v>1145</v>
      </c>
      <c r="F11818" s="69" t="s">
        <v>16</v>
      </c>
      <c r="G11818" s="3"/>
      <c r="H11818" s="3"/>
      <c r="I11818" s="10" t="str">
        <f t="shared" si="184"/>
        <v>11003003</v>
      </c>
    </row>
    <row r="11819" spans="1:9">
      <c r="A11819" s="66"/>
      <c r="C11819" s="66">
        <v>11003003</v>
      </c>
      <c r="D11819" s="2" t="s">
        <v>17</v>
      </c>
      <c r="E11819" s="14" t="s">
        <v>1144</v>
      </c>
      <c r="F11819" s="69" t="s">
        <v>18</v>
      </c>
      <c r="G11819" s="3"/>
      <c r="H11819" s="3"/>
      <c r="I11819" s="10" t="str">
        <f t="shared" si="184"/>
        <v>11003003</v>
      </c>
    </row>
    <row r="11820" spans="1:9">
      <c r="A11820" s="66"/>
      <c r="C11820" s="66">
        <v>11003003</v>
      </c>
      <c r="D11820" s="2" t="s">
        <v>19</v>
      </c>
      <c r="E11820" s="14" t="s">
        <v>1144</v>
      </c>
      <c r="F11820" s="69" t="s">
        <v>20</v>
      </c>
      <c r="G11820" s="3"/>
      <c r="H11820" s="3"/>
      <c r="I11820" s="10" t="str">
        <f t="shared" si="184"/>
        <v>11003003</v>
      </c>
    </row>
    <row r="11821" spans="1:9">
      <c r="A11821" s="66"/>
      <c r="C11821" s="66">
        <v>11003003</v>
      </c>
      <c r="D11821" s="2" t="s">
        <v>21</v>
      </c>
      <c r="E11821" s="4"/>
      <c r="F11821" s="69" t="s">
        <v>22</v>
      </c>
      <c r="G11821" s="3">
        <v>47</v>
      </c>
      <c r="H11821" s="3">
        <v>3849</v>
      </c>
      <c r="I11821" s="10" t="str">
        <f t="shared" si="184"/>
        <v>11003003</v>
      </c>
    </row>
    <row r="11822" spans="1:9">
      <c r="A11822" s="66"/>
      <c r="C11822" s="66">
        <v>11003003</v>
      </c>
      <c r="D11822" s="2" t="s">
        <v>23</v>
      </c>
      <c r="E11822" s="17" t="s">
        <v>1147</v>
      </c>
      <c r="F11822" s="69" t="s">
        <v>24</v>
      </c>
      <c r="G11822" s="3">
        <v>6</v>
      </c>
      <c r="H11822" s="3">
        <v>152</v>
      </c>
      <c r="I11822" s="10" t="str">
        <f t="shared" si="184"/>
        <v>11003003</v>
      </c>
    </row>
    <row r="11823" spans="1:9">
      <c r="A11823" s="66"/>
      <c r="C11823" s="66">
        <v>11003003</v>
      </c>
      <c r="D11823" s="2" t="s">
        <v>25</v>
      </c>
      <c r="E11823" s="17" t="s">
        <v>1147</v>
      </c>
      <c r="F11823" s="69" t="s">
        <v>26</v>
      </c>
      <c r="G11823" s="3"/>
      <c r="H11823" s="3"/>
      <c r="I11823" s="10" t="str">
        <f t="shared" si="184"/>
        <v>11003003</v>
      </c>
    </row>
    <row r="11824" spans="1:9">
      <c r="A11824" s="66"/>
      <c r="C11824" s="66">
        <v>11003003</v>
      </c>
      <c r="D11824" s="2" t="s">
        <v>27</v>
      </c>
      <c r="E11824" s="17" t="s">
        <v>1147</v>
      </c>
      <c r="F11824" s="69" t="s">
        <v>28</v>
      </c>
      <c r="G11824" s="3"/>
      <c r="H11824" s="3"/>
      <c r="I11824" s="10" t="str">
        <f t="shared" si="184"/>
        <v>11003003</v>
      </c>
    </row>
    <row r="11825" spans="1:9">
      <c r="A11825" s="66"/>
      <c r="C11825" s="66">
        <v>11003003</v>
      </c>
      <c r="D11825" s="2" t="s">
        <v>29</v>
      </c>
      <c r="E11825" s="18" t="s">
        <v>1148</v>
      </c>
      <c r="F11825" s="69" t="s">
        <v>30</v>
      </c>
      <c r="G11825" s="3">
        <v>1</v>
      </c>
      <c r="H11825" s="3"/>
      <c r="I11825" s="10" t="str">
        <f t="shared" si="184"/>
        <v>11003003</v>
      </c>
    </row>
    <row r="11826" spans="1:9">
      <c r="A11826" s="66"/>
      <c r="C11826" s="66">
        <v>11003003</v>
      </c>
      <c r="D11826" s="2" t="s">
        <v>31</v>
      </c>
      <c r="E11826" s="18" t="s">
        <v>1148</v>
      </c>
      <c r="F11826" s="69" t="s">
        <v>32</v>
      </c>
      <c r="G11826" s="3"/>
      <c r="H11826" s="3"/>
      <c r="I11826" s="10" t="str">
        <f t="shared" si="184"/>
        <v>11003003</v>
      </c>
    </row>
    <row r="11827" spans="1:9">
      <c r="A11827" s="66"/>
      <c r="C11827" s="66">
        <v>11003003</v>
      </c>
      <c r="D11827" s="2" t="s">
        <v>33</v>
      </c>
      <c r="E11827" s="18" t="s">
        <v>1148</v>
      </c>
      <c r="F11827" s="69" t="s">
        <v>34</v>
      </c>
      <c r="G11827" s="3"/>
      <c r="H11827" s="3"/>
      <c r="I11827" s="10" t="str">
        <f t="shared" si="184"/>
        <v>11003003</v>
      </c>
    </row>
    <row r="11828" spans="1:9">
      <c r="A11828" s="66"/>
      <c r="C11828" s="66">
        <v>11003003</v>
      </c>
      <c r="D11828" s="2" t="s">
        <v>35</v>
      </c>
      <c r="E11828" s="19" t="s">
        <v>1150</v>
      </c>
      <c r="F11828" s="69" t="s">
        <v>36</v>
      </c>
      <c r="G11828" s="3"/>
      <c r="H11828" s="3"/>
      <c r="I11828" s="10" t="str">
        <f t="shared" si="184"/>
        <v>11003003</v>
      </c>
    </row>
    <row r="11829" spans="1:9">
      <c r="A11829" s="66"/>
      <c r="C11829" s="66">
        <v>11003003</v>
      </c>
      <c r="D11829" s="2" t="s">
        <v>37</v>
      </c>
      <c r="E11829" s="23" t="s">
        <v>1149</v>
      </c>
      <c r="F11829" s="69" t="s">
        <v>38</v>
      </c>
      <c r="G11829" s="3"/>
      <c r="H11829" s="3"/>
      <c r="I11829" s="10" t="str">
        <f t="shared" si="184"/>
        <v>11003003</v>
      </c>
    </row>
    <row r="11830" spans="1:9">
      <c r="A11830" s="66"/>
      <c r="C11830" s="66">
        <v>11003003</v>
      </c>
      <c r="D11830" s="2" t="s">
        <v>39</v>
      </c>
      <c r="E11830" s="23" t="s">
        <v>1149</v>
      </c>
      <c r="F11830" s="69" t="s">
        <v>40</v>
      </c>
      <c r="G11830" s="3">
        <v>3</v>
      </c>
      <c r="H11830" s="3">
        <v>371</v>
      </c>
      <c r="I11830" s="10" t="str">
        <f t="shared" si="184"/>
        <v>11003003</v>
      </c>
    </row>
    <row r="11831" spans="1:9">
      <c r="A11831" s="66"/>
      <c r="C11831" s="66">
        <v>11003003</v>
      </c>
      <c r="D11831" s="2" t="s">
        <v>41</v>
      </c>
      <c r="E11831" s="16" t="s">
        <v>1146</v>
      </c>
      <c r="F11831" s="69" t="s">
        <v>42</v>
      </c>
      <c r="G11831" s="3"/>
      <c r="H11831" s="3"/>
      <c r="I11831" s="10" t="str">
        <f t="shared" si="184"/>
        <v>11003003</v>
      </c>
    </row>
    <row r="11832" spans="1:9">
      <c r="A11832" s="66"/>
      <c r="C11832" s="66">
        <v>11003003</v>
      </c>
      <c r="D11832" s="2" t="s">
        <v>43</v>
      </c>
      <c r="E11832" s="16" t="s">
        <v>1146</v>
      </c>
      <c r="F11832" s="69" t="s">
        <v>44</v>
      </c>
      <c r="G11832" s="3">
        <v>3</v>
      </c>
      <c r="H11832" s="3">
        <v>213</v>
      </c>
      <c r="I11832" s="10" t="str">
        <f t="shared" si="184"/>
        <v>11003003</v>
      </c>
    </row>
    <row r="11833" spans="1:9">
      <c r="A11833" s="66"/>
      <c r="C11833" s="66">
        <v>11003003</v>
      </c>
      <c r="D11833" s="2" t="s">
        <v>45</v>
      </c>
      <c r="E11833" s="16" t="s">
        <v>1146</v>
      </c>
      <c r="F11833" s="69" t="s">
        <v>46</v>
      </c>
      <c r="G11833" s="3"/>
      <c r="H11833" s="3"/>
      <c r="I11833" s="10" t="str">
        <f t="shared" si="184"/>
        <v>11003003</v>
      </c>
    </row>
    <row r="11834" spans="1:9">
      <c r="A11834" s="66"/>
      <c r="C11834" s="66">
        <v>11003003</v>
      </c>
      <c r="D11834" s="2" t="s">
        <v>47</v>
      </c>
      <c r="E11834" s="16" t="s">
        <v>1146</v>
      </c>
      <c r="F11834" s="69" t="s">
        <v>48</v>
      </c>
      <c r="G11834" s="3">
        <v>3</v>
      </c>
      <c r="H11834" s="3">
        <v>142</v>
      </c>
      <c r="I11834" s="10" t="str">
        <f t="shared" si="184"/>
        <v>11003003</v>
      </c>
    </row>
    <row r="11835" spans="1:9">
      <c r="A11835" s="66"/>
      <c r="C11835" s="66">
        <v>11003003</v>
      </c>
      <c r="D11835" s="2" t="s">
        <v>49</v>
      </c>
      <c r="E11835" s="14" t="s">
        <v>1144</v>
      </c>
      <c r="F11835" s="69" t="s">
        <v>50</v>
      </c>
      <c r="G11835" s="3">
        <v>2</v>
      </c>
      <c r="H11835" s="3"/>
      <c r="I11835" s="10" t="str">
        <f t="shared" si="184"/>
        <v>11003003</v>
      </c>
    </row>
    <row r="11836" spans="1:9">
      <c r="A11836" s="66"/>
      <c r="C11836" s="66">
        <v>11003003</v>
      </c>
      <c r="D11836" s="2" t="s">
        <v>51</v>
      </c>
      <c r="E11836" s="15" t="s">
        <v>1145</v>
      </c>
      <c r="F11836" s="69" t="s">
        <v>52</v>
      </c>
      <c r="G11836" s="3">
        <v>1</v>
      </c>
      <c r="H11836" s="3"/>
      <c r="I11836" s="10" t="str">
        <f t="shared" si="184"/>
        <v>11003003</v>
      </c>
    </row>
    <row r="11837" spans="1:9">
      <c r="A11837" s="66"/>
      <c r="C11837" s="66">
        <v>11003003</v>
      </c>
      <c r="D11837" s="2" t="s">
        <v>53</v>
      </c>
      <c r="E11837" s="15" t="s">
        <v>1145</v>
      </c>
      <c r="F11837" s="69" t="s">
        <v>54</v>
      </c>
      <c r="G11837" s="3">
        <v>7</v>
      </c>
      <c r="H11837" s="3">
        <v>194</v>
      </c>
      <c r="I11837" s="10" t="str">
        <f t="shared" si="184"/>
        <v>11003003</v>
      </c>
    </row>
    <row r="11838" spans="1:9">
      <c r="A11838" s="66"/>
      <c r="C11838" s="66">
        <v>11003003</v>
      </c>
      <c r="D11838" s="2" t="s">
        <v>55</v>
      </c>
      <c r="E11838" s="21" t="s">
        <v>1152</v>
      </c>
      <c r="F11838" s="69" t="s">
        <v>56</v>
      </c>
      <c r="G11838" s="3">
        <v>3</v>
      </c>
      <c r="H11838" s="3">
        <v>404</v>
      </c>
      <c r="I11838" s="10" t="str">
        <f t="shared" si="184"/>
        <v>11003003</v>
      </c>
    </row>
    <row r="11839" spans="1:9">
      <c r="A11839" s="66"/>
      <c r="C11839" s="66">
        <v>11003003</v>
      </c>
      <c r="D11839" s="2" t="s">
        <v>57</v>
      </c>
      <c r="E11839" s="21" t="s">
        <v>1152</v>
      </c>
      <c r="F11839" s="69" t="s">
        <v>58</v>
      </c>
      <c r="G11839" s="3"/>
      <c r="H11839" s="3"/>
      <c r="I11839" s="10" t="str">
        <f t="shared" si="184"/>
        <v>11003003</v>
      </c>
    </row>
    <row r="11840" spans="1:9">
      <c r="A11840" s="66"/>
      <c r="C11840" s="66">
        <v>11003003</v>
      </c>
      <c r="D11840" s="2" t="s">
        <v>59</v>
      </c>
      <c r="E11840" s="21" t="s">
        <v>1152</v>
      </c>
      <c r="F11840" s="69" t="s">
        <v>60</v>
      </c>
      <c r="G11840" s="3">
        <v>3</v>
      </c>
      <c r="H11840" s="3">
        <v>181</v>
      </c>
      <c r="I11840" s="10" t="str">
        <f t="shared" si="184"/>
        <v>11003003</v>
      </c>
    </row>
    <row r="11841" spans="1:9">
      <c r="A11841" s="66"/>
      <c r="C11841" s="66">
        <v>11003003</v>
      </c>
      <c r="D11841" s="2" t="s">
        <v>61</v>
      </c>
      <c r="E11841" s="20" t="s">
        <v>1151</v>
      </c>
      <c r="F11841" s="69" t="s">
        <v>62</v>
      </c>
      <c r="G11841" s="3">
        <v>1</v>
      </c>
      <c r="H11841" s="3"/>
      <c r="I11841" s="10" t="str">
        <f t="shared" si="184"/>
        <v>11003003</v>
      </c>
    </row>
    <row r="11842" spans="1:9">
      <c r="A11842" s="66"/>
      <c r="C11842" s="66">
        <v>11003003</v>
      </c>
      <c r="D11842" s="2" t="s">
        <v>63</v>
      </c>
      <c r="E11842" s="20" t="s">
        <v>1151</v>
      </c>
      <c r="F11842" s="69" t="s">
        <v>64</v>
      </c>
      <c r="G11842" s="3">
        <v>1</v>
      </c>
      <c r="H11842" s="3"/>
      <c r="I11842" s="10" t="str">
        <f t="shared" si="184"/>
        <v>11003003</v>
      </c>
    </row>
    <row r="11843" spans="1:9">
      <c r="A11843" s="66"/>
      <c r="C11843" s="66">
        <v>11003003</v>
      </c>
      <c r="D11843" s="2" t="s">
        <v>65</v>
      </c>
      <c r="E11843" s="19" t="s">
        <v>1150</v>
      </c>
      <c r="F11843" s="69" t="s">
        <v>66</v>
      </c>
      <c r="G11843" s="3">
        <v>1</v>
      </c>
      <c r="H11843" s="3"/>
      <c r="I11843" s="10" t="str">
        <f t="shared" si="184"/>
        <v>11003003</v>
      </c>
    </row>
    <row r="11844" spans="1:9">
      <c r="A11844" s="66"/>
      <c r="C11844" s="66">
        <v>11003003</v>
      </c>
      <c r="D11844" s="2" t="s">
        <v>67</v>
      </c>
      <c r="E11844" s="22" t="s">
        <v>1153</v>
      </c>
      <c r="F11844" s="69" t="s">
        <v>68</v>
      </c>
      <c r="G11844" s="3">
        <v>4</v>
      </c>
      <c r="H11844" s="3">
        <v>184</v>
      </c>
      <c r="I11844" s="10" t="str">
        <f t="shared" si="184"/>
        <v>11003003</v>
      </c>
    </row>
    <row r="11845" spans="1:9">
      <c r="A11845" s="66"/>
      <c r="C11845" s="66">
        <v>11003003</v>
      </c>
      <c r="D11845" s="2" t="s">
        <v>69</v>
      </c>
      <c r="E11845" s="21" t="s">
        <v>1152</v>
      </c>
      <c r="F11845" s="69" t="s">
        <v>70</v>
      </c>
      <c r="G11845" s="3">
        <v>8</v>
      </c>
      <c r="H11845" s="3">
        <v>465</v>
      </c>
      <c r="I11845" s="10" t="str">
        <f t="shared" si="184"/>
        <v>11003003</v>
      </c>
    </row>
    <row r="11846" spans="1:9">
      <c r="A11846" s="66"/>
      <c r="C11846" s="66">
        <v>11003003</v>
      </c>
      <c r="E11846" s="71"/>
      <c r="F11846" s="69" t="s">
        <v>71</v>
      </c>
      <c r="G11846" s="3">
        <v>47</v>
      </c>
      <c r="H11846" s="3">
        <v>3849</v>
      </c>
      <c r="I11846" s="10" t="str">
        <f t="shared" si="184"/>
        <v>11003003</v>
      </c>
    </row>
    <row r="11847" spans="1:9">
      <c r="A11847" s="65" t="s">
        <v>809</v>
      </c>
      <c r="B11847" s="2" t="s">
        <v>810</v>
      </c>
      <c r="C11847" s="65">
        <v>11004004</v>
      </c>
      <c r="D11847" s="2" t="s">
        <v>9</v>
      </c>
      <c r="E11847" s="14" t="s">
        <v>1144</v>
      </c>
      <c r="F11847" s="69" t="s">
        <v>10</v>
      </c>
      <c r="G11847" s="3"/>
      <c r="H11847" s="3"/>
      <c r="I11847" s="10" t="str">
        <f t="shared" si="184"/>
        <v>11004004</v>
      </c>
    </row>
    <row r="11848" spans="1:9">
      <c r="A11848" s="66"/>
      <c r="C11848" s="66">
        <v>11004004</v>
      </c>
      <c r="D11848" s="2" t="s">
        <v>11</v>
      </c>
      <c r="E11848" s="14" t="s">
        <v>1144</v>
      </c>
      <c r="F11848" s="69" t="s">
        <v>12</v>
      </c>
      <c r="G11848" s="3"/>
      <c r="H11848" s="3"/>
      <c r="I11848" s="10" t="str">
        <f t="shared" si="184"/>
        <v>11004004</v>
      </c>
    </row>
    <row r="11849" spans="1:9">
      <c r="A11849" s="66"/>
      <c r="C11849" s="66">
        <v>11004004</v>
      </c>
      <c r="D11849" s="2" t="s">
        <v>13</v>
      </c>
      <c r="E11849" s="14" t="s">
        <v>1144</v>
      </c>
      <c r="F11849" s="69" t="s">
        <v>14</v>
      </c>
      <c r="G11849" s="3"/>
      <c r="H11849" s="3"/>
      <c r="I11849" s="10" t="str">
        <f t="shared" ref="I11849:I11912" si="185">IF(A11849="",I11848,A11849)</f>
        <v>11004004</v>
      </c>
    </row>
    <row r="11850" spans="1:9">
      <c r="A11850" s="66"/>
      <c r="C11850" s="66">
        <v>11004004</v>
      </c>
      <c r="D11850" s="2" t="s">
        <v>15</v>
      </c>
      <c r="E11850" s="15" t="s">
        <v>1145</v>
      </c>
      <c r="F11850" s="69" t="s">
        <v>16</v>
      </c>
      <c r="G11850" s="3"/>
      <c r="H11850" s="3"/>
      <c r="I11850" s="10" t="str">
        <f t="shared" si="185"/>
        <v>11004004</v>
      </c>
    </row>
    <row r="11851" spans="1:9">
      <c r="A11851" s="66"/>
      <c r="C11851" s="66">
        <v>11004004</v>
      </c>
      <c r="D11851" s="2" t="s">
        <v>17</v>
      </c>
      <c r="E11851" s="14" t="s">
        <v>1144</v>
      </c>
      <c r="F11851" s="69" t="s">
        <v>18</v>
      </c>
      <c r="G11851" s="3"/>
      <c r="H11851" s="3"/>
      <c r="I11851" s="10" t="str">
        <f t="shared" si="185"/>
        <v>11004004</v>
      </c>
    </row>
    <row r="11852" spans="1:9">
      <c r="A11852" s="66"/>
      <c r="C11852" s="66">
        <v>11004004</v>
      </c>
      <c r="D11852" s="2" t="s">
        <v>19</v>
      </c>
      <c r="E11852" s="14" t="s">
        <v>1144</v>
      </c>
      <c r="F11852" s="69" t="s">
        <v>20</v>
      </c>
      <c r="G11852" s="3"/>
      <c r="H11852" s="3"/>
      <c r="I11852" s="10" t="str">
        <f t="shared" si="185"/>
        <v>11004004</v>
      </c>
    </row>
    <row r="11853" spans="1:9">
      <c r="A11853" s="66"/>
      <c r="C11853" s="66">
        <v>11004004</v>
      </c>
      <c r="D11853" s="2" t="s">
        <v>21</v>
      </c>
      <c r="E11853" s="4"/>
      <c r="F11853" s="69" t="s">
        <v>22</v>
      </c>
      <c r="G11853" s="3">
        <v>40</v>
      </c>
      <c r="H11853" s="3">
        <v>2347</v>
      </c>
      <c r="I11853" s="10" t="str">
        <f t="shared" si="185"/>
        <v>11004004</v>
      </c>
    </row>
    <row r="11854" spans="1:9">
      <c r="A11854" s="66"/>
      <c r="C11854" s="66">
        <v>11004004</v>
      </c>
      <c r="D11854" s="2" t="s">
        <v>23</v>
      </c>
      <c r="E11854" s="17" t="s">
        <v>1147</v>
      </c>
      <c r="F11854" s="69" t="s">
        <v>24</v>
      </c>
      <c r="G11854" s="3">
        <v>9</v>
      </c>
      <c r="H11854" s="3">
        <v>275</v>
      </c>
      <c r="I11854" s="10" t="str">
        <f t="shared" si="185"/>
        <v>11004004</v>
      </c>
    </row>
    <row r="11855" spans="1:9">
      <c r="A11855" s="66"/>
      <c r="C11855" s="66">
        <v>11004004</v>
      </c>
      <c r="D11855" s="2" t="s">
        <v>25</v>
      </c>
      <c r="E11855" s="17" t="s">
        <v>1147</v>
      </c>
      <c r="F11855" s="69" t="s">
        <v>26</v>
      </c>
      <c r="G11855" s="3"/>
      <c r="H11855" s="3"/>
      <c r="I11855" s="10" t="str">
        <f t="shared" si="185"/>
        <v>11004004</v>
      </c>
    </row>
    <row r="11856" spans="1:9">
      <c r="A11856" s="66"/>
      <c r="C11856" s="66">
        <v>11004004</v>
      </c>
      <c r="D11856" s="2" t="s">
        <v>27</v>
      </c>
      <c r="E11856" s="17" t="s">
        <v>1147</v>
      </c>
      <c r="F11856" s="69" t="s">
        <v>28</v>
      </c>
      <c r="G11856" s="3"/>
      <c r="H11856" s="3"/>
      <c r="I11856" s="10" t="str">
        <f t="shared" si="185"/>
        <v>11004004</v>
      </c>
    </row>
    <row r="11857" spans="1:9">
      <c r="A11857" s="66"/>
      <c r="C11857" s="66">
        <v>11004004</v>
      </c>
      <c r="D11857" s="2" t="s">
        <v>29</v>
      </c>
      <c r="E11857" s="18" t="s">
        <v>1148</v>
      </c>
      <c r="F11857" s="69" t="s">
        <v>30</v>
      </c>
      <c r="G11857" s="3"/>
      <c r="H11857" s="3"/>
      <c r="I11857" s="10" t="str">
        <f t="shared" si="185"/>
        <v>11004004</v>
      </c>
    </row>
    <row r="11858" spans="1:9">
      <c r="A11858" s="66"/>
      <c r="C11858" s="66">
        <v>11004004</v>
      </c>
      <c r="D11858" s="2" t="s">
        <v>31</v>
      </c>
      <c r="E11858" s="18" t="s">
        <v>1148</v>
      </c>
      <c r="F11858" s="69" t="s">
        <v>32</v>
      </c>
      <c r="G11858" s="3"/>
      <c r="H11858" s="3"/>
      <c r="I11858" s="10" t="str">
        <f t="shared" si="185"/>
        <v>11004004</v>
      </c>
    </row>
    <row r="11859" spans="1:9">
      <c r="A11859" s="66"/>
      <c r="C11859" s="66">
        <v>11004004</v>
      </c>
      <c r="D11859" s="2" t="s">
        <v>33</v>
      </c>
      <c r="E11859" s="18" t="s">
        <v>1148</v>
      </c>
      <c r="F11859" s="69" t="s">
        <v>34</v>
      </c>
      <c r="G11859" s="3"/>
      <c r="H11859" s="3"/>
      <c r="I11859" s="10" t="str">
        <f t="shared" si="185"/>
        <v>11004004</v>
      </c>
    </row>
    <row r="11860" spans="1:9">
      <c r="A11860" s="66"/>
      <c r="C11860" s="66">
        <v>11004004</v>
      </c>
      <c r="D11860" s="2" t="s">
        <v>35</v>
      </c>
      <c r="E11860" s="19" t="s">
        <v>1150</v>
      </c>
      <c r="F11860" s="69" t="s">
        <v>36</v>
      </c>
      <c r="G11860" s="3"/>
      <c r="H11860" s="3"/>
      <c r="I11860" s="10" t="str">
        <f t="shared" si="185"/>
        <v>11004004</v>
      </c>
    </row>
    <row r="11861" spans="1:9">
      <c r="A11861" s="66"/>
      <c r="C11861" s="66">
        <v>11004004</v>
      </c>
      <c r="D11861" s="2" t="s">
        <v>37</v>
      </c>
      <c r="E11861" s="23" t="s">
        <v>1149</v>
      </c>
      <c r="F11861" s="69" t="s">
        <v>38</v>
      </c>
      <c r="G11861" s="3"/>
      <c r="H11861" s="3"/>
      <c r="I11861" s="10" t="str">
        <f t="shared" si="185"/>
        <v>11004004</v>
      </c>
    </row>
    <row r="11862" spans="1:9">
      <c r="A11862" s="66"/>
      <c r="C11862" s="66">
        <v>11004004</v>
      </c>
      <c r="D11862" s="2" t="s">
        <v>39</v>
      </c>
      <c r="E11862" s="23" t="s">
        <v>1149</v>
      </c>
      <c r="F11862" s="69" t="s">
        <v>40</v>
      </c>
      <c r="G11862" s="3">
        <v>3</v>
      </c>
      <c r="H11862" s="3">
        <v>220</v>
      </c>
      <c r="I11862" s="10" t="str">
        <f t="shared" si="185"/>
        <v>11004004</v>
      </c>
    </row>
    <row r="11863" spans="1:9">
      <c r="A11863" s="66"/>
      <c r="C11863" s="66">
        <v>11004004</v>
      </c>
      <c r="D11863" s="2" t="s">
        <v>41</v>
      </c>
      <c r="E11863" s="16" t="s">
        <v>1146</v>
      </c>
      <c r="F11863" s="69" t="s">
        <v>42</v>
      </c>
      <c r="G11863" s="3"/>
      <c r="H11863" s="3"/>
      <c r="I11863" s="10" t="str">
        <f t="shared" si="185"/>
        <v>11004004</v>
      </c>
    </row>
    <row r="11864" spans="1:9">
      <c r="A11864" s="66"/>
      <c r="C11864" s="66">
        <v>11004004</v>
      </c>
      <c r="D11864" s="2" t="s">
        <v>43</v>
      </c>
      <c r="E11864" s="16" t="s">
        <v>1146</v>
      </c>
      <c r="F11864" s="69" t="s">
        <v>44</v>
      </c>
      <c r="G11864" s="3">
        <v>2</v>
      </c>
      <c r="H11864" s="3"/>
      <c r="I11864" s="10" t="str">
        <f t="shared" si="185"/>
        <v>11004004</v>
      </c>
    </row>
    <row r="11865" spans="1:9">
      <c r="A11865" s="66"/>
      <c r="C11865" s="66">
        <v>11004004</v>
      </c>
      <c r="D11865" s="2" t="s">
        <v>45</v>
      </c>
      <c r="E11865" s="16" t="s">
        <v>1146</v>
      </c>
      <c r="F11865" s="69" t="s">
        <v>46</v>
      </c>
      <c r="G11865" s="3">
        <v>1</v>
      </c>
      <c r="H11865" s="3"/>
      <c r="I11865" s="10" t="str">
        <f t="shared" si="185"/>
        <v>11004004</v>
      </c>
    </row>
    <row r="11866" spans="1:9">
      <c r="A11866" s="66"/>
      <c r="C11866" s="66">
        <v>11004004</v>
      </c>
      <c r="D11866" s="2" t="s">
        <v>47</v>
      </c>
      <c r="E11866" s="16" t="s">
        <v>1146</v>
      </c>
      <c r="F11866" s="69" t="s">
        <v>48</v>
      </c>
      <c r="G11866" s="3"/>
      <c r="H11866" s="3"/>
      <c r="I11866" s="10" t="str">
        <f t="shared" si="185"/>
        <v>11004004</v>
      </c>
    </row>
    <row r="11867" spans="1:9">
      <c r="A11867" s="66"/>
      <c r="C11867" s="66">
        <v>11004004</v>
      </c>
      <c r="D11867" s="2" t="s">
        <v>49</v>
      </c>
      <c r="E11867" s="14" t="s">
        <v>1144</v>
      </c>
      <c r="F11867" s="69" t="s">
        <v>50</v>
      </c>
      <c r="G11867" s="3">
        <v>1</v>
      </c>
      <c r="H11867" s="3"/>
      <c r="I11867" s="10" t="str">
        <f t="shared" si="185"/>
        <v>11004004</v>
      </c>
    </row>
    <row r="11868" spans="1:9">
      <c r="A11868" s="66"/>
      <c r="C11868" s="66">
        <v>11004004</v>
      </c>
      <c r="D11868" s="2" t="s">
        <v>51</v>
      </c>
      <c r="E11868" s="15" t="s">
        <v>1145</v>
      </c>
      <c r="F11868" s="69" t="s">
        <v>52</v>
      </c>
      <c r="G11868" s="3">
        <v>1</v>
      </c>
      <c r="H11868" s="3"/>
      <c r="I11868" s="10" t="str">
        <f t="shared" si="185"/>
        <v>11004004</v>
      </c>
    </row>
    <row r="11869" spans="1:9">
      <c r="A11869" s="66"/>
      <c r="C11869" s="66">
        <v>11004004</v>
      </c>
      <c r="D11869" s="2" t="s">
        <v>53</v>
      </c>
      <c r="E11869" s="15" t="s">
        <v>1145</v>
      </c>
      <c r="F11869" s="69" t="s">
        <v>54</v>
      </c>
      <c r="G11869" s="3">
        <v>1</v>
      </c>
      <c r="H11869" s="3"/>
      <c r="I11869" s="10" t="str">
        <f t="shared" si="185"/>
        <v>11004004</v>
      </c>
    </row>
    <row r="11870" spans="1:9">
      <c r="A11870" s="66"/>
      <c r="C11870" s="66">
        <v>11004004</v>
      </c>
      <c r="D11870" s="2" t="s">
        <v>55</v>
      </c>
      <c r="E11870" s="21" t="s">
        <v>1152</v>
      </c>
      <c r="F11870" s="69" t="s">
        <v>56</v>
      </c>
      <c r="G11870" s="3">
        <v>2</v>
      </c>
      <c r="H11870" s="3"/>
      <c r="I11870" s="10" t="str">
        <f t="shared" si="185"/>
        <v>11004004</v>
      </c>
    </row>
    <row r="11871" spans="1:9">
      <c r="A11871" s="66"/>
      <c r="C11871" s="66">
        <v>11004004</v>
      </c>
      <c r="D11871" s="2" t="s">
        <v>57</v>
      </c>
      <c r="E11871" s="21" t="s">
        <v>1152</v>
      </c>
      <c r="F11871" s="69" t="s">
        <v>58</v>
      </c>
      <c r="G11871" s="3">
        <v>2</v>
      </c>
      <c r="H11871" s="3"/>
      <c r="I11871" s="10" t="str">
        <f t="shared" si="185"/>
        <v>11004004</v>
      </c>
    </row>
    <row r="11872" spans="1:9">
      <c r="A11872" s="66"/>
      <c r="C11872" s="66">
        <v>11004004</v>
      </c>
      <c r="D11872" s="2" t="s">
        <v>59</v>
      </c>
      <c r="E11872" s="21" t="s">
        <v>1152</v>
      </c>
      <c r="F11872" s="69" t="s">
        <v>60</v>
      </c>
      <c r="G11872" s="3"/>
      <c r="H11872" s="3"/>
      <c r="I11872" s="10" t="str">
        <f t="shared" si="185"/>
        <v>11004004</v>
      </c>
    </row>
    <row r="11873" spans="1:9">
      <c r="A11873" s="66"/>
      <c r="C11873" s="66">
        <v>11004004</v>
      </c>
      <c r="D11873" s="2" t="s">
        <v>61</v>
      </c>
      <c r="E11873" s="20" t="s">
        <v>1151</v>
      </c>
      <c r="F11873" s="69" t="s">
        <v>62</v>
      </c>
      <c r="G11873" s="3"/>
      <c r="H11873" s="3"/>
      <c r="I11873" s="10" t="str">
        <f t="shared" si="185"/>
        <v>11004004</v>
      </c>
    </row>
    <row r="11874" spans="1:9">
      <c r="A11874" s="66"/>
      <c r="C11874" s="66">
        <v>11004004</v>
      </c>
      <c r="D11874" s="2" t="s">
        <v>63</v>
      </c>
      <c r="E11874" s="20" t="s">
        <v>1151</v>
      </c>
      <c r="F11874" s="69" t="s">
        <v>64</v>
      </c>
      <c r="G11874" s="3"/>
      <c r="H11874" s="3"/>
      <c r="I11874" s="10" t="str">
        <f t="shared" si="185"/>
        <v>11004004</v>
      </c>
    </row>
    <row r="11875" spans="1:9">
      <c r="A11875" s="66"/>
      <c r="C11875" s="66">
        <v>11004004</v>
      </c>
      <c r="D11875" s="2" t="s">
        <v>65</v>
      </c>
      <c r="E11875" s="19" t="s">
        <v>1150</v>
      </c>
      <c r="F11875" s="69" t="s">
        <v>66</v>
      </c>
      <c r="G11875" s="3"/>
      <c r="H11875" s="3"/>
      <c r="I11875" s="10" t="str">
        <f t="shared" si="185"/>
        <v>11004004</v>
      </c>
    </row>
    <row r="11876" spans="1:9">
      <c r="A11876" s="66"/>
      <c r="C11876" s="66">
        <v>11004004</v>
      </c>
      <c r="D11876" s="2" t="s">
        <v>67</v>
      </c>
      <c r="E11876" s="22" t="s">
        <v>1153</v>
      </c>
      <c r="F11876" s="69" t="s">
        <v>68</v>
      </c>
      <c r="G11876" s="3">
        <v>16</v>
      </c>
      <c r="H11876" s="3">
        <v>789</v>
      </c>
      <c r="I11876" s="10" t="str">
        <f t="shared" si="185"/>
        <v>11004004</v>
      </c>
    </row>
    <row r="11877" spans="1:9">
      <c r="A11877" s="66"/>
      <c r="C11877" s="66">
        <v>11004004</v>
      </c>
      <c r="D11877" s="2" t="s">
        <v>69</v>
      </c>
      <c r="E11877" s="21" t="s">
        <v>1152</v>
      </c>
      <c r="F11877" s="69" t="s">
        <v>70</v>
      </c>
      <c r="G11877" s="3">
        <v>2</v>
      </c>
      <c r="H11877" s="3"/>
      <c r="I11877" s="10" t="str">
        <f t="shared" si="185"/>
        <v>11004004</v>
      </c>
    </row>
    <row r="11878" spans="1:9">
      <c r="A11878" s="66"/>
      <c r="C11878" s="66">
        <v>11004004</v>
      </c>
      <c r="E11878" s="71"/>
      <c r="F11878" s="69" t="s">
        <v>71</v>
      </c>
      <c r="G11878" s="3">
        <v>40</v>
      </c>
      <c r="H11878" s="3">
        <v>2347</v>
      </c>
      <c r="I11878" s="10" t="str">
        <f t="shared" si="185"/>
        <v>11004004</v>
      </c>
    </row>
    <row r="11879" spans="1:9">
      <c r="A11879" s="65" t="s">
        <v>811</v>
      </c>
      <c r="B11879" s="2" t="s">
        <v>812</v>
      </c>
      <c r="C11879" s="65">
        <v>11005005</v>
      </c>
      <c r="D11879" s="2" t="s">
        <v>9</v>
      </c>
      <c r="E11879" s="14" t="s">
        <v>1144</v>
      </c>
      <c r="F11879" s="69" t="s">
        <v>10</v>
      </c>
      <c r="G11879" s="3"/>
      <c r="H11879" s="3"/>
      <c r="I11879" s="10" t="str">
        <f t="shared" si="185"/>
        <v>11005005</v>
      </c>
    </row>
    <row r="11880" spans="1:9">
      <c r="A11880" s="66"/>
      <c r="C11880" s="66">
        <v>11005005</v>
      </c>
      <c r="D11880" s="2" t="s">
        <v>11</v>
      </c>
      <c r="E11880" s="14" t="s">
        <v>1144</v>
      </c>
      <c r="F11880" s="69" t="s">
        <v>12</v>
      </c>
      <c r="G11880" s="3"/>
      <c r="H11880" s="3"/>
      <c r="I11880" s="10" t="str">
        <f t="shared" si="185"/>
        <v>11005005</v>
      </c>
    </row>
    <row r="11881" spans="1:9">
      <c r="A11881" s="66"/>
      <c r="C11881" s="66">
        <v>11005005</v>
      </c>
      <c r="D11881" s="2" t="s">
        <v>13</v>
      </c>
      <c r="E11881" s="14" t="s">
        <v>1144</v>
      </c>
      <c r="F11881" s="69" t="s">
        <v>14</v>
      </c>
      <c r="G11881" s="3"/>
      <c r="H11881" s="3"/>
      <c r="I11881" s="10" t="str">
        <f t="shared" si="185"/>
        <v>11005005</v>
      </c>
    </row>
    <row r="11882" spans="1:9">
      <c r="A11882" s="66"/>
      <c r="C11882" s="66">
        <v>11005005</v>
      </c>
      <c r="D11882" s="2" t="s">
        <v>15</v>
      </c>
      <c r="E11882" s="15" t="s">
        <v>1145</v>
      </c>
      <c r="F11882" s="69" t="s">
        <v>16</v>
      </c>
      <c r="G11882" s="3"/>
      <c r="H11882" s="3"/>
      <c r="I11882" s="10" t="str">
        <f t="shared" si="185"/>
        <v>11005005</v>
      </c>
    </row>
    <row r="11883" spans="1:9">
      <c r="A11883" s="66"/>
      <c r="C11883" s="66">
        <v>11005005</v>
      </c>
      <c r="D11883" s="2" t="s">
        <v>17</v>
      </c>
      <c r="E11883" s="14" t="s">
        <v>1144</v>
      </c>
      <c r="F11883" s="69" t="s">
        <v>18</v>
      </c>
      <c r="G11883" s="3"/>
      <c r="H11883" s="3"/>
      <c r="I11883" s="10" t="str">
        <f t="shared" si="185"/>
        <v>11005005</v>
      </c>
    </row>
    <row r="11884" spans="1:9">
      <c r="A11884" s="66"/>
      <c r="C11884" s="66">
        <v>11005005</v>
      </c>
      <c r="D11884" s="2" t="s">
        <v>19</v>
      </c>
      <c r="E11884" s="14" t="s">
        <v>1144</v>
      </c>
      <c r="F11884" s="69" t="s">
        <v>20</v>
      </c>
      <c r="G11884" s="3"/>
      <c r="H11884" s="3"/>
      <c r="I11884" s="10" t="str">
        <f t="shared" si="185"/>
        <v>11005005</v>
      </c>
    </row>
    <row r="11885" spans="1:9">
      <c r="A11885" s="66"/>
      <c r="C11885" s="66">
        <v>11005005</v>
      </c>
      <c r="D11885" s="2" t="s">
        <v>21</v>
      </c>
      <c r="E11885" s="4"/>
      <c r="F11885" s="69" t="s">
        <v>22</v>
      </c>
      <c r="G11885" s="3">
        <v>59</v>
      </c>
      <c r="H11885" s="3">
        <v>12726</v>
      </c>
      <c r="I11885" s="10" t="str">
        <f t="shared" si="185"/>
        <v>11005005</v>
      </c>
    </row>
    <row r="11886" spans="1:9">
      <c r="A11886" s="66"/>
      <c r="C11886" s="66">
        <v>11005005</v>
      </c>
      <c r="D11886" s="2" t="s">
        <v>23</v>
      </c>
      <c r="E11886" s="17" t="s">
        <v>1147</v>
      </c>
      <c r="F11886" s="69" t="s">
        <v>24</v>
      </c>
      <c r="G11886" s="3">
        <v>15</v>
      </c>
      <c r="H11886" s="3">
        <v>725</v>
      </c>
      <c r="I11886" s="10" t="str">
        <f t="shared" si="185"/>
        <v>11005005</v>
      </c>
    </row>
    <row r="11887" spans="1:9">
      <c r="A11887" s="66"/>
      <c r="C11887" s="66">
        <v>11005005</v>
      </c>
      <c r="D11887" s="2" t="s">
        <v>25</v>
      </c>
      <c r="E11887" s="17" t="s">
        <v>1147</v>
      </c>
      <c r="F11887" s="69" t="s">
        <v>26</v>
      </c>
      <c r="G11887" s="3"/>
      <c r="H11887" s="3"/>
      <c r="I11887" s="10" t="str">
        <f t="shared" si="185"/>
        <v>11005005</v>
      </c>
    </row>
    <row r="11888" spans="1:9">
      <c r="A11888" s="66"/>
      <c r="C11888" s="66">
        <v>11005005</v>
      </c>
      <c r="D11888" s="2" t="s">
        <v>27</v>
      </c>
      <c r="E11888" s="17" t="s">
        <v>1147</v>
      </c>
      <c r="F11888" s="69" t="s">
        <v>28</v>
      </c>
      <c r="G11888" s="3"/>
      <c r="H11888" s="3"/>
      <c r="I11888" s="10" t="str">
        <f t="shared" si="185"/>
        <v>11005005</v>
      </c>
    </row>
    <row r="11889" spans="1:9">
      <c r="A11889" s="66"/>
      <c r="C11889" s="66">
        <v>11005005</v>
      </c>
      <c r="D11889" s="2" t="s">
        <v>29</v>
      </c>
      <c r="E11889" s="18" t="s">
        <v>1148</v>
      </c>
      <c r="F11889" s="69" t="s">
        <v>30</v>
      </c>
      <c r="G11889" s="3"/>
      <c r="H11889" s="3"/>
      <c r="I11889" s="10" t="str">
        <f t="shared" si="185"/>
        <v>11005005</v>
      </c>
    </row>
    <row r="11890" spans="1:9">
      <c r="A11890" s="66"/>
      <c r="C11890" s="66">
        <v>11005005</v>
      </c>
      <c r="D11890" s="2" t="s">
        <v>31</v>
      </c>
      <c r="E11890" s="18" t="s">
        <v>1148</v>
      </c>
      <c r="F11890" s="69" t="s">
        <v>32</v>
      </c>
      <c r="G11890" s="3"/>
      <c r="H11890" s="3"/>
      <c r="I11890" s="10" t="str">
        <f t="shared" si="185"/>
        <v>11005005</v>
      </c>
    </row>
    <row r="11891" spans="1:9">
      <c r="A11891" s="66"/>
      <c r="C11891" s="66">
        <v>11005005</v>
      </c>
      <c r="D11891" s="2" t="s">
        <v>33</v>
      </c>
      <c r="E11891" s="18" t="s">
        <v>1148</v>
      </c>
      <c r="F11891" s="69" t="s">
        <v>34</v>
      </c>
      <c r="G11891" s="3"/>
      <c r="H11891" s="3"/>
      <c r="I11891" s="10" t="str">
        <f t="shared" si="185"/>
        <v>11005005</v>
      </c>
    </row>
    <row r="11892" spans="1:9">
      <c r="A11892" s="66"/>
      <c r="C11892" s="66">
        <v>11005005</v>
      </c>
      <c r="D11892" s="2" t="s">
        <v>35</v>
      </c>
      <c r="E11892" s="19" t="s">
        <v>1150</v>
      </c>
      <c r="F11892" s="69" t="s">
        <v>36</v>
      </c>
      <c r="G11892" s="3"/>
      <c r="H11892" s="3"/>
      <c r="I11892" s="10" t="str">
        <f t="shared" si="185"/>
        <v>11005005</v>
      </c>
    </row>
    <row r="11893" spans="1:9">
      <c r="A11893" s="66"/>
      <c r="C11893" s="66">
        <v>11005005</v>
      </c>
      <c r="D11893" s="2" t="s">
        <v>37</v>
      </c>
      <c r="E11893" s="23" t="s">
        <v>1149</v>
      </c>
      <c r="F11893" s="69" t="s">
        <v>38</v>
      </c>
      <c r="G11893" s="3"/>
      <c r="H11893" s="3"/>
      <c r="I11893" s="10" t="str">
        <f t="shared" si="185"/>
        <v>11005005</v>
      </c>
    </row>
    <row r="11894" spans="1:9">
      <c r="A11894" s="66"/>
      <c r="C11894" s="66">
        <v>11005005</v>
      </c>
      <c r="D11894" s="2" t="s">
        <v>39</v>
      </c>
      <c r="E11894" s="23" t="s">
        <v>1149</v>
      </c>
      <c r="F11894" s="69" t="s">
        <v>40</v>
      </c>
      <c r="G11894" s="3">
        <v>1</v>
      </c>
      <c r="H11894" s="3"/>
      <c r="I11894" s="10" t="str">
        <f t="shared" si="185"/>
        <v>11005005</v>
      </c>
    </row>
    <row r="11895" spans="1:9">
      <c r="A11895" s="66"/>
      <c r="C11895" s="66">
        <v>11005005</v>
      </c>
      <c r="D11895" s="2" t="s">
        <v>41</v>
      </c>
      <c r="E11895" s="16" t="s">
        <v>1146</v>
      </c>
      <c r="F11895" s="69" t="s">
        <v>42</v>
      </c>
      <c r="G11895" s="3"/>
      <c r="H11895" s="3"/>
      <c r="I11895" s="10" t="str">
        <f t="shared" si="185"/>
        <v>11005005</v>
      </c>
    </row>
    <row r="11896" spans="1:9">
      <c r="A11896" s="66"/>
      <c r="C11896" s="66">
        <v>11005005</v>
      </c>
      <c r="D11896" s="2" t="s">
        <v>43</v>
      </c>
      <c r="E11896" s="16" t="s">
        <v>1146</v>
      </c>
      <c r="F11896" s="69" t="s">
        <v>44</v>
      </c>
      <c r="G11896" s="3">
        <v>2</v>
      </c>
      <c r="H11896" s="3"/>
      <c r="I11896" s="10" t="str">
        <f t="shared" si="185"/>
        <v>11005005</v>
      </c>
    </row>
    <row r="11897" spans="1:9">
      <c r="A11897" s="66"/>
      <c r="C11897" s="66">
        <v>11005005</v>
      </c>
      <c r="D11897" s="2" t="s">
        <v>45</v>
      </c>
      <c r="E11897" s="16" t="s">
        <v>1146</v>
      </c>
      <c r="F11897" s="69" t="s">
        <v>46</v>
      </c>
      <c r="G11897" s="3">
        <v>1</v>
      </c>
      <c r="H11897" s="3"/>
      <c r="I11897" s="10" t="str">
        <f t="shared" si="185"/>
        <v>11005005</v>
      </c>
    </row>
    <row r="11898" spans="1:9">
      <c r="A11898" s="66"/>
      <c r="C11898" s="66">
        <v>11005005</v>
      </c>
      <c r="D11898" s="2" t="s">
        <v>47</v>
      </c>
      <c r="E11898" s="16" t="s">
        <v>1146</v>
      </c>
      <c r="F11898" s="69" t="s">
        <v>48</v>
      </c>
      <c r="G11898" s="3">
        <v>2</v>
      </c>
      <c r="H11898" s="3"/>
      <c r="I11898" s="10" t="str">
        <f t="shared" si="185"/>
        <v>11005005</v>
      </c>
    </row>
    <row r="11899" spans="1:9">
      <c r="A11899" s="66"/>
      <c r="C11899" s="66">
        <v>11005005</v>
      </c>
      <c r="D11899" s="2" t="s">
        <v>49</v>
      </c>
      <c r="E11899" s="14" t="s">
        <v>1144</v>
      </c>
      <c r="F11899" s="69" t="s">
        <v>50</v>
      </c>
      <c r="G11899" s="3">
        <v>8</v>
      </c>
      <c r="H11899" s="3">
        <v>139</v>
      </c>
      <c r="I11899" s="10" t="str">
        <f t="shared" si="185"/>
        <v>11005005</v>
      </c>
    </row>
    <row r="11900" spans="1:9">
      <c r="A11900" s="66"/>
      <c r="C11900" s="66">
        <v>11005005</v>
      </c>
      <c r="D11900" s="2" t="s">
        <v>51</v>
      </c>
      <c r="E11900" s="15" t="s">
        <v>1145</v>
      </c>
      <c r="F11900" s="69" t="s">
        <v>52</v>
      </c>
      <c r="G11900" s="3">
        <v>1</v>
      </c>
      <c r="H11900" s="3"/>
      <c r="I11900" s="10" t="str">
        <f t="shared" si="185"/>
        <v>11005005</v>
      </c>
    </row>
    <row r="11901" spans="1:9">
      <c r="A11901" s="66"/>
      <c r="C11901" s="66">
        <v>11005005</v>
      </c>
      <c r="D11901" s="2" t="s">
        <v>53</v>
      </c>
      <c r="E11901" s="15" t="s">
        <v>1145</v>
      </c>
      <c r="F11901" s="69" t="s">
        <v>54</v>
      </c>
      <c r="G11901" s="3">
        <v>9</v>
      </c>
      <c r="H11901" s="3">
        <v>444</v>
      </c>
      <c r="I11901" s="10" t="str">
        <f t="shared" si="185"/>
        <v>11005005</v>
      </c>
    </row>
    <row r="11902" spans="1:9">
      <c r="A11902" s="66"/>
      <c r="C11902" s="66">
        <v>11005005</v>
      </c>
      <c r="D11902" s="2" t="s">
        <v>55</v>
      </c>
      <c r="E11902" s="21" t="s">
        <v>1152</v>
      </c>
      <c r="F11902" s="69" t="s">
        <v>56</v>
      </c>
      <c r="G11902" s="3">
        <v>2</v>
      </c>
      <c r="H11902" s="3"/>
      <c r="I11902" s="10" t="str">
        <f t="shared" si="185"/>
        <v>11005005</v>
      </c>
    </row>
    <row r="11903" spans="1:9">
      <c r="A11903" s="66"/>
      <c r="C11903" s="66">
        <v>11005005</v>
      </c>
      <c r="D11903" s="2" t="s">
        <v>57</v>
      </c>
      <c r="E11903" s="21" t="s">
        <v>1152</v>
      </c>
      <c r="F11903" s="69" t="s">
        <v>58</v>
      </c>
      <c r="G11903" s="3">
        <v>5</v>
      </c>
      <c r="H11903" s="3"/>
      <c r="I11903" s="10" t="str">
        <f t="shared" si="185"/>
        <v>11005005</v>
      </c>
    </row>
    <row r="11904" spans="1:9">
      <c r="A11904" s="66"/>
      <c r="C11904" s="66">
        <v>11005005</v>
      </c>
      <c r="D11904" s="2" t="s">
        <v>59</v>
      </c>
      <c r="E11904" s="21" t="s">
        <v>1152</v>
      </c>
      <c r="F11904" s="69" t="s">
        <v>60</v>
      </c>
      <c r="G11904" s="3">
        <v>3</v>
      </c>
      <c r="H11904" s="3">
        <v>294</v>
      </c>
      <c r="I11904" s="10" t="str">
        <f t="shared" si="185"/>
        <v>11005005</v>
      </c>
    </row>
    <row r="11905" spans="1:9">
      <c r="A11905" s="66"/>
      <c r="C11905" s="66">
        <v>11005005</v>
      </c>
      <c r="D11905" s="2" t="s">
        <v>61</v>
      </c>
      <c r="E11905" s="20" t="s">
        <v>1151</v>
      </c>
      <c r="F11905" s="69" t="s">
        <v>62</v>
      </c>
      <c r="G11905" s="3"/>
      <c r="H11905" s="3"/>
      <c r="I11905" s="10" t="str">
        <f t="shared" si="185"/>
        <v>11005005</v>
      </c>
    </row>
    <row r="11906" spans="1:9">
      <c r="A11906" s="66"/>
      <c r="C11906" s="66">
        <v>11005005</v>
      </c>
      <c r="D11906" s="2" t="s">
        <v>63</v>
      </c>
      <c r="E11906" s="20" t="s">
        <v>1151</v>
      </c>
      <c r="F11906" s="69" t="s">
        <v>64</v>
      </c>
      <c r="G11906" s="3">
        <v>2</v>
      </c>
      <c r="H11906" s="3"/>
      <c r="I11906" s="10" t="str">
        <f t="shared" si="185"/>
        <v>11005005</v>
      </c>
    </row>
    <row r="11907" spans="1:9">
      <c r="A11907" s="66"/>
      <c r="C11907" s="66">
        <v>11005005</v>
      </c>
      <c r="D11907" s="2" t="s">
        <v>65</v>
      </c>
      <c r="E11907" s="19" t="s">
        <v>1150</v>
      </c>
      <c r="F11907" s="69" t="s">
        <v>66</v>
      </c>
      <c r="G11907" s="3">
        <v>1</v>
      </c>
      <c r="H11907" s="3"/>
      <c r="I11907" s="10" t="str">
        <f t="shared" si="185"/>
        <v>11005005</v>
      </c>
    </row>
    <row r="11908" spans="1:9">
      <c r="A11908" s="66"/>
      <c r="C11908" s="66">
        <v>11005005</v>
      </c>
      <c r="D11908" s="2" t="s">
        <v>67</v>
      </c>
      <c r="E11908" s="22" t="s">
        <v>1153</v>
      </c>
      <c r="F11908" s="69" t="s">
        <v>68</v>
      </c>
      <c r="G11908" s="3">
        <v>2</v>
      </c>
      <c r="H11908" s="3"/>
      <c r="I11908" s="10" t="str">
        <f t="shared" si="185"/>
        <v>11005005</v>
      </c>
    </row>
    <row r="11909" spans="1:9">
      <c r="A11909" s="66"/>
      <c r="C11909" s="66">
        <v>11005005</v>
      </c>
      <c r="D11909" s="2" t="s">
        <v>69</v>
      </c>
      <c r="E11909" s="21" t="s">
        <v>1152</v>
      </c>
      <c r="F11909" s="69" t="s">
        <v>70</v>
      </c>
      <c r="G11909" s="3">
        <v>5</v>
      </c>
      <c r="H11909" s="3">
        <v>187</v>
      </c>
      <c r="I11909" s="10" t="str">
        <f t="shared" si="185"/>
        <v>11005005</v>
      </c>
    </row>
    <row r="11910" spans="1:9">
      <c r="A11910" s="66"/>
      <c r="C11910" s="66">
        <v>11005005</v>
      </c>
      <c r="E11910" s="71"/>
      <c r="F11910" s="69" t="s">
        <v>71</v>
      </c>
      <c r="G11910" s="3">
        <v>59</v>
      </c>
      <c r="H11910" s="3">
        <v>12726</v>
      </c>
      <c r="I11910" s="10" t="str">
        <f t="shared" si="185"/>
        <v>11005005</v>
      </c>
    </row>
    <row r="11911" spans="1:9">
      <c r="A11911" s="65" t="s">
        <v>813</v>
      </c>
      <c r="B11911" s="2" t="s">
        <v>814</v>
      </c>
      <c r="C11911" s="65">
        <v>11006006</v>
      </c>
      <c r="D11911" s="2" t="s">
        <v>9</v>
      </c>
      <c r="E11911" s="14" t="s">
        <v>1144</v>
      </c>
      <c r="F11911" s="69" t="s">
        <v>10</v>
      </c>
      <c r="G11911" s="3"/>
      <c r="H11911" s="3"/>
      <c r="I11911" s="10" t="str">
        <f t="shared" si="185"/>
        <v>11006006</v>
      </c>
    </row>
    <row r="11912" spans="1:9">
      <c r="A11912" s="66"/>
      <c r="C11912" s="66">
        <v>11006006</v>
      </c>
      <c r="D11912" s="2" t="s">
        <v>11</v>
      </c>
      <c r="E11912" s="14" t="s">
        <v>1144</v>
      </c>
      <c r="F11912" s="69" t="s">
        <v>12</v>
      </c>
      <c r="G11912" s="3"/>
      <c r="H11912" s="3"/>
      <c r="I11912" s="10" t="str">
        <f t="shared" si="185"/>
        <v>11006006</v>
      </c>
    </row>
    <row r="11913" spans="1:9">
      <c r="A11913" s="66"/>
      <c r="C11913" s="66">
        <v>11006006</v>
      </c>
      <c r="D11913" s="2" t="s">
        <v>13</v>
      </c>
      <c r="E11913" s="14" t="s">
        <v>1144</v>
      </c>
      <c r="F11913" s="69" t="s">
        <v>14</v>
      </c>
      <c r="G11913" s="3"/>
      <c r="H11913" s="3"/>
      <c r="I11913" s="10" t="str">
        <f t="shared" ref="I11913:I11976" si="186">IF(A11913="",I11912,A11913)</f>
        <v>11006006</v>
      </c>
    </row>
    <row r="11914" spans="1:9">
      <c r="A11914" s="66"/>
      <c r="C11914" s="66">
        <v>11006006</v>
      </c>
      <c r="D11914" s="2" t="s">
        <v>15</v>
      </c>
      <c r="E11914" s="15" t="s">
        <v>1145</v>
      </c>
      <c r="F11914" s="69" t="s">
        <v>16</v>
      </c>
      <c r="G11914" s="3"/>
      <c r="H11914" s="3"/>
      <c r="I11914" s="10" t="str">
        <f t="shared" si="186"/>
        <v>11006006</v>
      </c>
    </row>
    <row r="11915" spans="1:9">
      <c r="A11915" s="66"/>
      <c r="C11915" s="66">
        <v>11006006</v>
      </c>
      <c r="D11915" s="2" t="s">
        <v>17</v>
      </c>
      <c r="E11915" s="14" t="s">
        <v>1144</v>
      </c>
      <c r="F11915" s="69" t="s">
        <v>18</v>
      </c>
      <c r="G11915" s="3"/>
      <c r="H11915" s="3"/>
      <c r="I11915" s="10" t="str">
        <f t="shared" si="186"/>
        <v>11006006</v>
      </c>
    </row>
    <row r="11916" spans="1:9">
      <c r="A11916" s="66"/>
      <c r="C11916" s="66">
        <v>11006006</v>
      </c>
      <c r="D11916" s="2" t="s">
        <v>19</v>
      </c>
      <c r="E11916" s="14" t="s">
        <v>1144</v>
      </c>
      <c r="F11916" s="69" t="s">
        <v>20</v>
      </c>
      <c r="G11916" s="3"/>
      <c r="H11916" s="3"/>
      <c r="I11916" s="10" t="str">
        <f t="shared" si="186"/>
        <v>11006006</v>
      </c>
    </row>
    <row r="11917" spans="1:9">
      <c r="A11917" s="66"/>
      <c r="C11917" s="66">
        <v>11006006</v>
      </c>
      <c r="D11917" s="2" t="s">
        <v>21</v>
      </c>
      <c r="E11917" s="4"/>
      <c r="F11917" s="69" t="s">
        <v>22</v>
      </c>
      <c r="G11917" s="3">
        <v>49</v>
      </c>
      <c r="H11917" s="3">
        <v>5095</v>
      </c>
      <c r="I11917" s="10" t="str">
        <f t="shared" si="186"/>
        <v>11006006</v>
      </c>
    </row>
    <row r="11918" spans="1:9">
      <c r="A11918" s="66"/>
      <c r="C11918" s="66">
        <v>11006006</v>
      </c>
      <c r="D11918" s="2" t="s">
        <v>23</v>
      </c>
      <c r="E11918" s="17" t="s">
        <v>1147</v>
      </c>
      <c r="F11918" s="69" t="s">
        <v>24</v>
      </c>
      <c r="G11918" s="3">
        <v>7</v>
      </c>
      <c r="H11918" s="3">
        <v>303</v>
      </c>
      <c r="I11918" s="10" t="str">
        <f t="shared" si="186"/>
        <v>11006006</v>
      </c>
    </row>
    <row r="11919" spans="1:9">
      <c r="A11919" s="66"/>
      <c r="C11919" s="66">
        <v>11006006</v>
      </c>
      <c r="D11919" s="2" t="s">
        <v>25</v>
      </c>
      <c r="E11919" s="17" t="s">
        <v>1147</v>
      </c>
      <c r="F11919" s="69" t="s">
        <v>26</v>
      </c>
      <c r="G11919" s="3">
        <v>1</v>
      </c>
      <c r="H11919" s="3"/>
      <c r="I11919" s="10" t="str">
        <f t="shared" si="186"/>
        <v>11006006</v>
      </c>
    </row>
    <row r="11920" spans="1:9">
      <c r="A11920" s="66"/>
      <c r="C11920" s="66">
        <v>11006006</v>
      </c>
      <c r="D11920" s="2" t="s">
        <v>27</v>
      </c>
      <c r="E11920" s="17" t="s">
        <v>1147</v>
      </c>
      <c r="F11920" s="69" t="s">
        <v>28</v>
      </c>
      <c r="G11920" s="3"/>
      <c r="H11920" s="3"/>
      <c r="I11920" s="10" t="str">
        <f t="shared" si="186"/>
        <v>11006006</v>
      </c>
    </row>
    <row r="11921" spans="1:9">
      <c r="A11921" s="66"/>
      <c r="C11921" s="66">
        <v>11006006</v>
      </c>
      <c r="D11921" s="2" t="s">
        <v>29</v>
      </c>
      <c r="E11921" s="18" t="s">
        <v>1148</v>
      </c>
      <c r="F11921" s="69" t="s">
        <v>30</v>
      </c>
      <c r="G11921" s="3">
        <v>1</v>
      </c>
      <c r="H11921" s="3"/>
      <c r="I11921" s="10" t="str">
        <f t="shared" si="186"/>
        <v>11006006</v>
      </c>
    </row>
    <row r="11922" spans="1:9">
      <c r="A11922" s="66"/>
      <c r="C11922" s="66">
        <v>11006006</v>
      </c>
      <c r="D11922" s="2" t="s">
        <v>31</v>
      </c>
      <c r="E11922" s="18" t="s">
        <v>1148</v>
      </c>
      <c r="F11922" s="69" t="s">
        <v>32</v>
      </c>
      <c r="G11922" s="3"/>
      <c r="H11922" s="3"/>
      <c r="I11922" s="10" t="str">
        <f t="shared" si="186"/>
        <v>11006006</v>
      </c>
    </row>
    <row r="11923" spans="1:9">
      <c r="A11923" s="66"/>
      <c r="C11923" s="66">
        <v>11006006</v>
      </c>
      <c r="D11923" s="2" t="s">
        <v>33</v>
      </c>
      <c r="E11923" s="18" t="s">
        <v>1148</v>
      </c>
      <c r="F11923" s="69" t="s">
        <v>34</v>
      </c>
      <c r="G11923" s="3">
        <v>1</v>
      </c>
      <c r="H11923" s="3"/>
      <c r="I11923" s="10" t="str">
        <f t="shared" si="186"/>
        <v>11006006</v>
      </c>
    </row>
    <row r="11924" spans="1:9">
      <c r="A11924" s="66"/>
      <c r="C11924" s="66">
        <v>11006006</v>
      </c>
      <c r="D11924" s="2" t="s">
        <v>35</v>
      </c>
      <c r="E11924" s="19" t="s">
        <v>1150</v>
      </c>
      <c r="F11924" s="69" t="s">
        <v>36</v>
      </c>
      <c r="G11924" s="3">
        <v>1</v>
      </c>
      <c r="H11924" s="3"/>
      <c r="I11924" s="10" t="str">
        <f t="shared" si="186"/>
        <v>11006006</v>
      </c>
    </row>
    <row r="11925" spans="1:9">
      <c r="A11925" s="66"/>
      <c r="C11925" s="66">
        <v>11006006</v>
      </c>
      <c r="D11925" s="2" t="s">
        <v>37</v>
      </c>
      <c r="E11925" s="23" t="s">
        <v>1149</v>
      </c>
      <c r="F11925" s="69" t="s">
        <v>38</v>
      </c>
      <c r="G11925" s="3">
        <v>1</v>
      </c>
      <c r="H11925" s="3"/>
      <c r="I11925" s="10" t="str">
        <f t="shared" si="186"/>
        <v>11006006</v>
      </c>
    </row>
    <row r="11926" spans="1:9">
      <c r="A11926" s="66"/>
      <c r="C11926" s="66">
        <v>11006006</v>
      </c>
      <c r="D11926" s="2" t="s">
        <v>39</v>
      </c>
      <c r="E11926" s="23" t="s">
        <v>1149</v>
      </c>
      <c r="F11926" s="69" t="s">
        <v>40</v>
      </c>
      <c r="G11926" s="3">
        <v>1</v>
      </c>
      <c r="H11926" s="3"/>
      <c r="I11926" s="10" t="str">
        <f t="shared" si="186"/>
        <v>11006006</v>
      </c>
    </row>
    <row r="11927" spans="1:9">
      <c r="A11927" s="66"/>
      <c r="C11927" s="66">
        <v>11006006</v>
      </c>
      <c r="D11927" s="2" t="s">
        <v>41</v>
      </c>
      <c r="E11927" s="16" t="s">
        <v>1146</v>
      </c>
      <c r="F11927" s="69" t="s">
        <v>42</v>
      </c>
      <c r="G11927" s="3"/>
      <c r="H11927" s="3"/>
      <c r="I11927" s="10" t="str">
        <f t="shared" si="186"/>
        <v>11006006</v>
      </c>
    </row>
    <row r="11928" spans="1:9">
      <c r="A11928" s="66"/>
      <c r="C11928" s="66">
        <v>11006006</v>
      </c>
      <c r="D11928" s="2" t="s">
        <v>43</v>
      </c>
      <c r="E11928" s="16" t="s">
        <v>1146</v>
      </c>
      <c r="F11928" s="69" t="s">
        <v>44</v>
      </c>
      <c r="G11928" s="3">
        <v>2</v>
      </c>
      <c r="H11928" s="3"/>
      <c r="I11928" s="10" t="str">
        <f t="shared" si="186"/>
        <v>11006006</v>
      </c>
    </row>
    <row r="11929" spans="1:9">
      <c r="A11929" s="66"/>
      <c r="C11929" s="66">
        <v>11006006</v>
      </c>
      <c r="D11929" s="2" t="s">
        <v>45</v>
      </c>
      <c r="E11929" s="16" t="s">
        <v>1146</v>
      </c>
      <c r="F11929" s="69" t="s">
        <v>46</v>
      </c>
      <c r="G11929" s="3">
        <v>3</v>
      </c>
      <c r="H11929" s="3">
        <v>145</v>
      </c>
      <c r="I11929" s="10" t="str">
        <f t="shared" si="186"/>
        <v>11006006</v>
      </c>
    </row>
    <row r="11930" spans="1:9">
      <c r="A11930" s="66"/>
      <c r="C11930" s="66">
        <v>11006006</v>
      </c>
      <c r="D11930" s="2" t="s">
        <v>47</v>
      </c>
      <c r="E11930" s="16" t="s">
        <v>1146</v>
      </c>
      <c r="F11930" s="69" t="s">
        <v>48</v>
      </c>
      <c r="G11930" s="3">
        <v>3</v>
      </c>
      <c r="H11930" s="3">
        <v>279</v>
      </c>
      <c r="I11930" s="10" t="str">
        <f t="shared" si="186"/>
        <v>11006006</v>
      </c>
    </row>
    <row r="11931" spans="1:9">
      <c r="A11931" s="66"/>
      <c r="C11931" s="66">
        <v>11006006</v>
      </c>
      <c r="D11931" s="2" t="s">
        <v>49</v>
      </c>
      <c r="E11931" s="14" t="s">
        <v>1144</v>
      </c>
      <c r="F11931" s="69" t="s">
        <v>50</v>
      </c>
      <c r="G11931" s="3"/>
      <c r="H11931" s="3"/>
      <c r="I11931" s="10" t="str">
        <f t="shared" si="186"/>
        <v>11006006</v>
      </c>
    </row>
    <row r="11932" spans="1:9">
      <c r="A11932" s="66"/>
      <c r="C11932" s="66">
        <v>11006006</v>
      </c>
      <c r="D11932" s="2" t="s">
        <v>51</v>
      </c>
      <c r="E11932" s="15" t="s">
        <v>1145</v>
      </c>
      <c r="F11932" s="69" t="s">
        <v>52</v>
      </c>
      <c r="G11932" s="3"/>
      <c r="H11932" s="3"/>
      <c r="I11932" s="10" t="str">
        <f t="shared" si="186"/>
        <v>11006006</v>
      </c>
    </row>
    <row r="11933" spans="1:9">
      <c r="A11933" s="66"/>
      <c r="C11933" s="66">
        <v>11006006</v>
      </c>
      <c r="D11933" s="2" t="s">
        <v>53</v>
      </c>
      <c r="E11933" s="15" t="s">
        <v>1145</v>
      </c>
      <c r="F11933" s="69" t="s">
        <v>54</v>
      </c>
      <c r="G11933" s="3">
        <v>3</v>
      </c>
      <c r="H11933" s="3">
        <v>978</v>
      </c>
      <c r="I11933" s="10" t="str">
        <f t="shared" si="186"/>
        <v>11006006</v>
      </c>
    </row>
    <row r="11934" spans="1:9">
      <c r="A11934" s="66"/>
      <c r="C11934" s="66">
        <v>11006006</v>
      </c>
      <c r="D11934" s="2" t="s">
        <v>55</v>
      </c>
      <c r="E11934" s="21" t="s">
        <v>1152</v>
      </c>
      <c r="F11934" s="69" t="s">
        <v>56</v>
      </c>
      <c r="G11934" s="3">
        <v>9</v>
      </c>
      <c r="H11934" s="3">
        <v>1850</v>
      </c>
      <c r="I11934" s="10" t="str">
        <f t="shared" si="186"/>
        <v>11006006</v>
      </c>
    </row>
    <row r="11935" spans="1:9">
      <c r="A11935" s="66"/>
      <c r="C11935" s="66">
        <v>11006006</v>
      </c>
      <c r="D11935" s="2" t="s">
        <v>57</v>
      </c>
      <c r="E11935" s="21" t="s">
        <v>1152</v>
      </c>
      <c r="F11935" s="69" t="s">
        <v>58</v>
      </c>
      <c r="G11935" s="3"/>
      <c r="H11935" s="3"/>
      <c r="I11935" s="10" t="str">
        <f t="shared" si="186"/>
        <v>11006006</v>
      </c>
    </row>
    <row r="11936" spans="1:9">
      <c r="A11936" s="66"/>
      <c r="C11936" s="66">
        <v>11006006</v>
      </c>
      <c r="D11936" s="2" t="s">
        <v>59</v>
      </c>
      <c r="E11936" s="21" t="s">
        <v>1152</v>
      </c>
      <c r="F11936" s="69" t="s">
        <v>60</v>
      </c>
      <c r="G11936" s="3"/>
      <c r="H11936" s="3"/>
      <c r="I11936" s="10" t="str">
        <f t="shared" si="186"/>
        <v>11006006</v>
      </c>
    </row>
    <row r="11937" spans="1:9">
      <c r="A11937" s="66"/>
      <c r="C11937" s="66">
        <v>11006006</v>
      </c>
      <c r="D11937" s="2" t="s">
        <v>61</v>
      </c>
      <c r="E11937" s="20" t="s">
        <v>1151</v>
      </c>
      <c r="F11937" s="69" t="s">
        <v>62</v>
      </c>
      <c r="G11937" s="3"/>
      <c r="H11937" s="3"/>
      <c r="I11937" s="10" t="str">
        <f t="shared" si="186"/>
        <v>11006006</v>
      </c>
    </row>
    <row r="11938" spans="1:9">
      <c r="A11938" s="66"/>
      <c r="C11938" s="66">
        <v>11006006</v>
      </c>
      <c r="D11938" s="2" t="s">
        <v>63</v>
      </c>
      <c r="E11938" s="20" t="s">
        <v>1151</v>
      </c>
      <c r="F11938" s="69" t="s">
        <v>64</v>
      </c>
      <c r="G11938" s="3"/>
      <c r="H11938" s="3"/>
      <c r="I11938" s="10" t="str">
        <f t="shared" si="186"/>
        <v>11006006</v>
      </c>
    </row>
    <row r="11939" spans="1:9">
      <c r="A11939" s="66"/>
      <c r="C11939" s="66">
        <v>11006006</v>
      </c>
      <c r="D11939" s="2" t="s">
        <v>65</v>
      </c>
      <c r="E11939" s="19" t="s">
        <v>1150</v>
      </c>
      <c r="F11939" s="69" t="s">
        <v>66</v>
      </c>
      <c r="G11939" s="3"/>
      <c r="H11939" s="3"/>
      <c r="I11939" s="10" t="str">
        <f t="shared" si="186"/>
        <v>11006006</v>
      </c>
    </row>
    <row r="11940" spans="1:9">
      <c r="A11940" s="66"/>
      <c r="C11940" s="66">
        <v>11006006</v>
      </c>
      <c r="D11940" s="2" t="s">
        <v>67</v>
      </c>
      <c r="E11940" s="22" t="s">
        <v>1153</v>
      </c>
      <c r="F11940" s="69" t="s">
        <v>68</v>
      </c>
      <c r="G11940" s="3">
        <v>11</v>
      </c>
      <c r="H11940" s="3">
        <v>909</v>
      </c>
      <c r="I11940" s="10" t="str">
        <f t="shared" si="186"/>
        <v>11006006</v>
      </c>
    </row>
    <row r="11941" spans="1:9">
      <c r="A11941" s="66"/>
      <c r="C11941" s="66">
        <v>11006006</v>
      </c>
      <c r="D11941" s="2" t="s">
        <v>69</v>
      </c>
      <c r="E11941" s="21" t="s">
        <v>1152</v>
      </c>
      <c r="F11941" s="69" t="s">
        <v>70</v>
      </c>
      <c r="G11941" s="3">
        <v>5</v>
      </c>
      <c r="H11941" s="3">
        <v>215</v>
      </c>
      <c r="I11941" s="10" t="str">
        <f t="shared" si="186"/>
        <v>11006006</v>
      </c>
    </row>
    <row r="11942" spans="1:9">
      <c r="A11942" s="66"/>
      <c r="C11942" s="66">
        <v>11006006</v>
      </c>
      <c r="E11942" s="71"/>
      <c r="F11942" s="69" t="s">
        <v>71</v>
      </c>
      <c r="G11942" s="3">
        <v>49</v>
      </c>
      <c r="H11942" s="3">
        <v>5095</v>
      </c>
      <c r="I11942" s="10" t="str">
        <f t="shared" si="186"/>
        <v>11006006</v>
      </c>
    </row>
    <row r="11943" spans="1:9">
      <c r="A11943" s="65" t="s">
        <v>815</v>
      </c>
      <c r="B11943" s="2" t="s">
        <v>816</v>
      </c>
      <c r="C11943" s="65">
        <v>11007007</v>
      </c>
      <c r="D11943" s="2" t="s">
        <v>9</v>
      </c>
      <c r="E11943" s="14" t="s">
        <v>1144</v>
      </c>
      <c r="F11943" s="69" t="s">
        <v>10</v>
      </c>
      <c r="G11943" s="3"/>
      <c r="H11943" s="3"/>
      <c r="I11943" s="10" t="str">
        <f t="shared" si="186"/>
        <v>11007007</v>
      </c>
    </row>
    <row r="11944" spans="1:9">
      <c r="A11944" s="66"/>
      <c r="C11944" s="66">
        <v>11007007</v>
      </c>
      <c r="D11944" s="2" t="s">
        <v>11</v>
      </c>
      <c r="E11944" s="14" t="s">
        <v>1144</v>
      </c>
      <c r="F11944" s="69" t="s">
        <v>12</v>
      </c>
      <c r="G11944" s="3"/>
      <c r="H11944" s="3"/>
      <c r="I11944" s="10" t="str">
        <f t="shared" si="186"/>
        <v>11007007</v>
      </c>
    </row>
    <row r="11945" spans="1:9">
      <c r="A11945" s="66"/>
      <c r="C11945" s="66">
        <v>11007007</v>
      </c>
      <c r="D11945" s="2" t="s">
        <v>13</v>
      </c>
      <c r="E11945" s="14" t="s">
        <v>1144</v>
      </c>
      <c r="F11945" s="69" t="s">
        <v>14</v>
      </c>
      <c r="G11945" s="3"/>
      <c r="H11945" s="3"/>
      <c r="I11945" s="10" t="str">
        <f t="shared" si="186"/>
        <v>11007007</v>
      </c>
    </row>
    <row r="11946" spans="1:9">
      <c r="A11946" s="66"/>
      <c r="C11946" s="66">
        <v>11007007</v>
      </c>
      <c r="D11946" s="2" t="s">
        <v>15</v>
      </c>
      <c r="E11946" s="15" t="s">
        <v>1145</v>
      </c>
      <c r="F11946" s="69" t="s">
        <v>16</v>
      </c>
      <c r="G11946" s="3"/>
      <c r="H11946" s="3"/>
      <c r="I11946" s="10" t="str">
        <f t="shared" si="186"/>
        <v>11007007</v>
      </c>
    </row>
    <row r="11947" spans="1:9">
      <c r="A11947" s="66"/>
      <c r="C11947" s="66">
        <v>11007007</v>
      </c>
      <c r="D11947" s="2" t="s">
        <v>17</v>
      </c>
      <c r="E11947" s="14" t="s">
        <v>1144</v>
      </c>
      <c r="F11947" s="69" t="s">
        <v>18</v>
      </c>
      <c r="G11947" s="3"/>
      <c r="H11947" s="3"/>
      <c r="I11947" s="10" t="str">
        <f t="shared" si="186"/>
        <v>11007007</v>
      </c>
    </row>
    <row r="11948" spans="1:9">
      <c r="A11948" s="66"/>
      <c r="C11948" s="66">
        <v>11007007</v>
      </c>
      <c r="D11948" s="2" t="s">
        <v>19</v>
      </c>
      <c r="E11948" s="14" t="s">
        <v>1144</v>
      </c>
      <c r="F11948" s="69" t="s">
        <v>20</v>
      </c>
      <c r="G11948" s="3"/>
      <c r="H11948" s="3"/>
      <c r="I11948" s="10" t="str">
        <f t="shared" si="186"/>
        <v>11007007</v>
      </c>
    </row>
    <row r="11949" spans="1:9">
      <c r="A11949" s="66"/>
      <c r="C11949" s="66">
        <v>11007007</v>
      </c>
      <c r="D11949" s="2" t="s">
        <v>21</v>
      </c>
      <c r="E11949" s="4"/>
      <c r="F11949" s="69" t="s">
        <v>22</v>
      </c>
      <c r="G11949" s="3">
        <v>135</v>
      </c>
      <c r="H11949" s="3">
        <v>13298</v>
      </c>
      <c r="I11949" s="10" t="str">
        <f t="shared" si="186"/>
        <v>11007007</v>
      </c>
    </row>
    <row r="11950" spans="1:9">
      <c r="A11950" s="66"/>
      <c r="C11950" s="66">
        <v>11007007</v>
      </c>
      <c r="D11950" s="2" t="s">
        <v>23</v>
      </c>
      <c r="E11950" s="17" t="s">
        <v>1147</v>
      </c>
      <c r="F11950" s="69" t="s">
        <v>24</v>
      </c>
      <c r="G11950" s="3">
        <v>17</v>
      </c>
      <c r="H11950" s="3">
        <v>1417</v>
      </c>
      <c r="I11950" s="10" t="str">
        <f t="shared" si="186"/>
        <v>11007007</v>
      </c>
    </row>
    <row r="11951" spans="1:9">
      <c r="A11951" s="66"/>
      <c r="C11951" s="66">
        <v>11007007</v>
      </c>
      <c r="D11951" s="2" t="s">
        <v>25</v>
      </c>
      <c r="E11951" s="17" t="s">
        <v>1147</v>
      </c>
      <c r="F11951" s="69" t="s">
        <v>26</v>
      </c>
      <c r="G11951" s="3"/>
      <c r="H11951" s="3"/>
      <c r="I11951" s="10" t="str">
        <f t="shared" si="186"/>
        <v>11007007</v>
      </c>
    </row>
    <row r="11952" spans="1:9">
      <c r="A11952" s="66"/>
      <c r="C11952" s="66">
        <v>11007007</v>
      </c>
      <c r="D11952" s="2" t="s">
        <v>27</v>
      </c>
      <c r="E11952" s="17" t="s">
        <v>1147</v>
      </c>
      <c r="F11952" s="69" t="s">
        <v>28</v>
      </c>
      <c r="G11952" s="3"/>
      <c r="H11952" s="3"/>
      <c r="I11952" s="10" t="str">
        <f t="shared" si="186"/>
        <v>11007007</v>
      </c>
    </row>
    <row r="11953" spans="1:9">
      <c r="A11953" s="66"/>
      <c r="C11953" s="66">
        <v>11007007</v>
      </c>
      <c r="D11953" s="2" t="s">
        <v>29</v>
      </c>
      <c r="E11953" s="18" t="s">
        <v>1148</v>
      </c>
      <c r="F11953" s="69" t="s">
        <v>30</v>
      </c>
      <c r="G11953" s="3"/>
      <c r="H11953" s="3"/>
      <c r="I11953" s="10" t="str">
        <f t="shared" si="186"/>
        <v>11007007</v>
      </c>
    </row>
    <row r="11954" spans="1:9">
      <c r="A11954" s="66"/>
      <c r="C11954" s="66">
        <v>11007007</v>
      </c>
      <c r="D11954" s="2" t="s">
        <v>31</v>
      </c>
      <c r="E11954" s="18" t="s">
        <v>1148</v>
      </c>
      <c r="F11954" s="69" t="s">
        <v>32</v>
      </c>
      <c r="G11954" s="3"/>
      <c r="H11954" s="3"/>
      <c r="I11954" s="10" t="str">
        <f t="shared" si="186"/>
        <v>11007007</v>
      </c>
    </row>
    <row r="11955" spans="1:9">
      <c r="A11955" s="66"/>
      <c r="C11955" s="66">
        <v>11007007</v>
      </c>
      <c r="D11955" s="2" t="s">
        <v>33</v>
      </c>
      <c r="E11955" s="18" t="s">
        <v>1148</v>
      </c>
      <c r="F11955" s="69" t="s">
        <v>34</v>
      </c>
      <c r="G11955" s="3"/>
      <c r="H11955" s="3"/>
      <c r="I11955" s="10" t="str">
        <f t="shared" si="186"/>
        <v>11007007</v>
      </c>
    </row>
    <row r="11956" spans="1:9">
      <c r="A11956" s="66"/>
      <c r="C11956" s="66">
        <v>11007007</v>
      </c>
      <c r="D11956" s="2" t="s">
        <v>35</v>
      </c>
      <c r="E11956" s="19" t="s">
        <v>1150</v>
      </c>
      <c r="F11956" s="69" t="s">
        <v>36</v>
      </c>
      <c r="G11956" s="3">
        <v>1</v>
      </c>
      <c r="H11956" s="3"/>
      <c r="I11956" s="10" t="str">
        <f t="shared" si="186"/>
        <v>11007007</v>
      </c>
    </row>
    <row r="11957" spans="1:9">
      <c r="A11957" s="66"/>
      <c r="C11957" s="66">
        <v>11007007</v>
      </c>
      <c r="D11957" s="2" t="s">
        <v>37</v>
      </c>
      <c r="E11957" s="23" t="s">
        <v>1149</v>
      </c>
      <c r="F11957" s="69" t="s">
        <v>38</v>
      </c>
      <c r="G11957" s="3">
        <v>2</v>
      </c>
      <c r="H11957" s="3"/>
      <c r="I11957" s="10" t="str">
        <f t="shared" si="186"/>
        <v>11007007</v>
      </c>
    </row>
    <row r="11958" spans="1:9">
      <c r="A11958" s="66"/>
      <c r="C11958" s="66">
        <v>11007007</v>
      </c>
      <c r="D11958" s="2" t="s">
        <v>39</v>
      </c>
      <c r="E11958" s="23" t="s">
        <v>1149</v>
      </c>
      <c r="F11958" s="69" t="s">
        <v>40</v>
      </c>
      <c r="G11958" s="3">
        <v>16</v>
      </c>
      <c r="H11958" s="3">
        <v>831</v>
      </c>
      <c r="I11958" s="10" t="str">
        <f t="shared" si="186"/>
        <v>11007007</v>
      </c>
    </row>
    <row r="11959" spans="1:9">
      <c r="A11959" s="66"/>
      <c r="C11959" s="66">
        <v>11007007</v>
      </c>
      <c r="D11959" s="2" t="s">
        <v>41</v>
      </c>
      <c r="E11959" s="16" t="s">
        <v>1146</v>
      </c>
      <c r="F11959" s="69" t="s">
        <v>42</v>
      </c>
      <c r="G11959" s="3"/>
      <c r="H11959" s="3"/>
      <c r="I11959" s="10" t="str">
        <f t="shared" si="186"/>
        <v>11007007</v>
      </c>
    </row>
    <row r="11960" spans="1:9">
      <c r="A11960" s="66"/>
      <c r="C11960" s="66">
        <v>11007007</v>
      </c>
      <c r="D11960" s="2" t="s">
        <v>43</v>
      </c>
      <c r="E11960" s="16" t="s">
        <v>1146</v>
      </c>
      <c r="F11960" s="69" t="s">
        <v>44</v>
      </c>
      <c r="G11960" s="3">
        <v>3</v>
      </c>
      <c r="H11960" s="3">
        <v>230</v>
      </c>
      <c r="I11960" s="10" t="str">
        <f t="shared" si="186"/>
        <v>11007007</v>
      </c>
    </row>
    <row r="11961" spans="1:9">
      <c r="A11961" s="66"/>
      <c r="C11961" s="66">
        <v>11007007</v>
      </c>
      <c r="D11961" s="2" t="s">
        <v>45</v>
      </c>
      <c r="E11961" s="16" t="s">
        <v>1146</v>
      </c>
      <c r="F11961" s="69" t="s">
        <v>46</v>
      </c>
      <c r="G11961" s="3">
        <v>4</v>
      </c>
      <c r="H11961" s="3">
        <v>737</v>
      </c>
      <c r="I11961" s="10" t="str">
        <f t="shared" si="186"/>
        <v>11007007</v>
      </c>
    </row>
    <row r="11962" spans="1:9">
      <c r="A11962" s="66"/>
      <c r="C11962" s="66">
        <v>11007007</v>
      </c>
      <c r="D11962" s="2" t="s">
        <v>47</v>
      </c>
      <c r="E11962" s="16" t="s">
        <v>1146</v>
      </c>
      <c r="F11962" s="69" t="s">
        <v>48</v>
      </c>
      <c r="G11962" s="3">
        <v>8</v>
      </c>
      <c r="H11962" s="3">
        <v>1016</v>
      </c>
      <c r="I11962" s="10" t="str">
        <f t="shared" si="186"/>
        <v>11007007</v>
      </c>
    </row>
    <row r="11963" spans="1:9">
      <c r="A11963" s="66"/>
      <c r="C11963" s="66">
        <v>11007007</v>
      </c>
      <c r="D11963" s="2" t="s">
        <v>49</v>
      </c>
      <c r="E11963" s="14" t="s">
        <v>1144</v>
      </c>
      <c r="F11963" s="69" t="s">
        <v>50</v>
      </c>
      <c r="G11963" s="3">
        <v>4</v>
      </c>
      <c r="H11963" s="3">
        <v>191</v>
      </c>
      <c r="I11963" s="10" t="str">
        <f t="shared" si="186"/>
        <v>11007007</v>
      </c>
    </row>
    <row r="11964" spans="1:9">
      <c r="A11964" s="66"/>
      <c r="C11964" s="66">
        <v>11007007</v>
      </c>
      <c r="D11964" s="2" t="s">
        <v>51</v>
      </c>
      <c r="E11964" s="15" t="s">
        <v>1145</v>
      </c>
      <c r="F11964" s="69" t="s">
        <v>52</v>
      </c>
      <c r="G11964" s="3">
        <v>4</v>
      </c>
      <c r="H11964" s="3">
        <v>291</v>
      </c>
      <c r="I11964" s="10" t="str">
        <f t="shared" si="186"/>
        <v>11007007</v>
      </c>
    </row>
    <row r="11965" spans="1:9">
      <c r="A11965" s="66"/>
      <c r="C11965" s="66">
        <v>11007007</v>
      </c>
      <c r="D11965" s="2" t="s">
        <v>53</v>
      </c>
      <c r="E11965" s="15" t="s">
        <v>1145</v>
      </c>
      <c r="F11965" s="69" t="s">
        <v>54</v>
      </c>
      <c r="G11965" s="3">
        <v>18</v>
      </c>
      <c r="H11965" s="3">
        <v>1619</v>
      </c>
      <c r="I11965" s="10" t="str">
        <f t="shared" si="186"/>
        <v>11007007</v>
      </c>
    </row>
    <row r="11966" spans="1:9">
      <c r="A11966" s="66"/>
      <c r="C11966" s="66">
        <v>11007007</v>
      </c>
      <c r="D11966" s="2" t="s">
        <v>55</v>
      </c>
      <c r="E11966" s="21" t="s">
        <v>1152</v>
      </c>
      <c r="F11966" s="69" t="s">
        <v>56</v>
      </c>
      <c r="G11966" s="3">
        <v>13</v>
      </c>
      <c r="H11966" s="3">
        <v>587</v>
      </c>
      <c r="I11966" s="10" t="str">
        <f t="shared" si="186"/>
        <v>11007007</v>
      </c>
    </row>
    <row r="11967" spans="1:9">
      <c r="A11967" s="66"/>
      <c r="C11967" s="66">
        <v>11007007</v>
      </c>
      <c r="D11967" s="2" t="s">
        <v>57</v>
      </c>
      <c r="E11967" s="21" t="s">
        <v>1152</v>
      </c>
      <c r="F11967" s="69" t="s">
        <v>58</v>
      </c>
      <c r="G11967" s="3">
        <v>10</v>
      </c>
      <c r="H11967" s="3">
        <v>1254</v>
      </c>
      <c r="I11967" s="10" t="str">
        <f t="shared" si="186"/>
        <v>11007007</v>
      </c>
    </row>
    <row r="11968" spans="1:9">
      <c r="A11968" s="66"/>
      <c r="C11968" s="66">
        <v>11007007</v>
      </c>
      <c r="D11968" s="2" t="s">
        <v>59</v>
      </c>
      <c r="E11968" s="21" t="s">
        <v>1152</v>
      </c>
      <c r="F11968" s="69" t="s">
        <v>60</v>
      </c>
      <c r="G11968" s="3">
        <v>9</v>
      </c>
      <c r="H11968" s="3">
        <v>802</v>
      </c>
      <c r="I11968" s="10" t="str">
        <f t="shared" si="186"/>
        <v>11007007</v>
      </c>
    </row>
    <row r="11969" spans="1:9">
      <c r="A11969" s="66"/>
      <c r="C11969" s="66">
        <v>11007007</v>
      </c>
      <c r="D11969" s="2" t="s">
        <v>61</v>
      </c>
      <c r="E11969" s="20" t="s">
        <v>1151</v>
      </c>
      <c r="F11969" s="69" t="s">
        <v>62</v>
      </c>
      <c r="G11969" s="3">
        <v>3</v>
      </c>
      <c r="H11969" s="3"/>
      <c r="I11969" s="10" t="str">
        <f t="shared" si="186"/>
        <v>11007007</v>
      </c>
    </row>
    <row r="11970" spans="1:9">
      <c r="A11970" s="66"/>
      <c r="C11970" s="66">
        <v>11007007</v>
      </c>
      <c r="D11970" s="2" t="s">
        <v>63</v>
      </c>
      <c r="E11970" s="20" t="s">
        <v>1151</v>
      </c>
      <c r="F11970" s="69" t="s">
        <v>64</v>
      </c>
      <c r="G11970" s="3"/>
      <c r="H11970" s="3"/>
      <c r="I11970" s="10" t="str">
        <f t="shared" si="186"/>
        <v>11007007</v>
      </c>
    </row>
    <row r="11971" spans="1:9">
      <c r="A11971" s="66"/>
      <c r="C11971" s="66">
        <v>11007007</v>
      </c>
      <c r="D11971" s="2" t="s">
        <v>65</v>
      </c>
      <c r="E11971" s="19" t="s">
        <v>1150</v>
      </c>
      <c r="F11971" s="69" t="s">
        <v>66</v>
      </c>
      <c r="G11971" s="3">
        <v>3</v>
      </c>
      <c r="H11971" s="3">
        <v>96</v>
      </c>
      <c r="I11971" s="10" t="str">
        <f t="shared" si="186"/>
        <v>11007007</v>
      </c>
    </row>
    <row r="11972" spans="1:9">
      <c r="A11972" s="66"/>
      <c r="C11972" s="66">
        <v>11007007</v>
      </c>
      <c r="D11972" s="2" t="s">
        <v>67</v>
      </c>
      <c r="E11972" s="22" t="s">
        <v>1153</v>
      </c>
      <c r="F11972" s="69" t="s">
        <v>68</v>
      </c>
      <c r="G11972" s="3">
        <v>11</v>
      </c>
      <c r="H11972" s="3">
        <v>1029</v>
      </c>
      <c r="I11972" s="10" t="str">
        <f t="shared" si="186"/>
        <v>11007007</v>
      </c>
    </row>
    <row r="11973" spans="1:9">
      <c r="A11973" s="66"/>
      <c r="C11973" s="66">
        <v>11007007</v>
      </c>
      <c r="D11973" s="2" t="s">
        <v>69</v>
      </c>
      <c r="E11973" s="21" t="s">
        <v>1152</v>
      </c>
      <c r="F11973" s="69" t="s">
        <v>70</v>
      </c>
      <c r="G11973" s="3">
        <v>9</v>
      </c>
      <c r="H11973" s="3">
        <v>452</v>
      </c>
      <c r="I11973" s="10" t="str">
        <f t="shared" si="186"/>
        <v>11007007</v>
      </c>
    </row>
    <row r="11974" spans="1:9">
      <c r="A11974" s="66"/>
      <c r="C11974" s="66">
        <v>11007007</v>
      </c>
      <c r="E11974" s="71"/>
      <c r="F11974" s="69" t="s">
        <v>71</v>
      </c>
      <c r="G11974" s="3">
        <v>135</v>
      </c>
      <c r="H11974" s="3">
        <v>13298</v>
      </c>
      <c r="I11974" s="10" t="str">
        <f t="shared" si="186"/>
        <v>11007007</v>
      </c>
    </row>
    <row r="11975" spans="1:9">
      <c r="A11975" s="65" t="s">
        <v>817</v>
      </c>
      <c r="B11975" s="2" t="s">
        <v>818</v>
      </c>
      <c r="C11975" s="65">
        <v>11008008</v>
      </c>
      <c r="D11975" s="2" t="s">
        <v>9</v>
      </c>
      <c r="E11975" s="14" t="s">
        <v>1144</v>
      </c>
      <c r="F11975" s="69" t="s">
        <v>10</v>
      </c>
      <c r="G11975" s="3"/>
      <c r="H11975" s="3"/>
      <c r="I11975" s="10" t="str">
        <f t="shared" si="186"/>
        <v>11008008</v>
      </c>
    </row>
    <row r="11976" spans="1:9">
      <c r="A11976" s="66"/>
      <c r="C11976" s="66">
        <v>11008008</v>
      </c>
      <c r="D11976" s="2" t="s">
        <v>11</v>
      </c>
      <c r="E11976" s="14" t="s">
        <v>1144</v>
      </c>
      <c r="F11976" s="69" t="s">
        <v>12</v>
      </c>
      <c r="G11976" s="3"/>
      <c r="H11976" s="3"/>
      <c r="I11976" s="10" t="str">
        <f t="shared" si="186"/>
        <v>11008008</v>
      </c>
    </row>
    <row r="11977" spans="1:9">
      <c r="A11977" s="66"/>
      <c r="C11977" s="66">
        <v>11008008</v>
      </c>
      <c r="D11977" s="2" t="s">
        <v>13</v>
      </c>
      <c r="E11977" s="14" t="s">
        <v>1144</v>
      </c>
      <c r="F11977" s="69" t="s">
        <v>14</v>
      </c>
      <c r="G11977" s="3"/>
      <c r="H11977" s="3"/>
      <c r="I11977" s="10" t="str">
        <f t="shared" ref="I11977:I12040" si="187">IF(A11977="",I11976,A11977)</f>
        <v>11008008</v>
      </c>
    </row>
    <row r="11978" spans="1:9">
      <c r="A11978" s="66"/>
      <c r="C11978" s="66">
        <v>11008008</v>
      </c>
      <c r="D11978" s="2" t="s">
        <v>15</v>
      </c>
      <c r="E11978" s="15" t="s">
        <v>1145</v>
      </c>
      <c r="F11978" s="69" t="s">
        <v>16</v>
      </c>
      <c r="G11978" s="3"/>
      <c r="H11978" s="3"/>
      <c r="I11978" s="10" t="str">
        <f t="shared" si="187"/>
        <v>11008008</v>
      </c>
    </row>
    <row r="11979" spans="1:9">
      <c r="A11979" s="66"/>
      <c r="C11979" s="66">
        <v>11008008</v>
      </c>
      <c r="D11979" s="2" t="s">
        <v>17</v>
      </c>
      <c r="E11979" s="14" t="s">
        <v>1144</v>
      </c>
      <c r="F11979" s="69" t="s">
        <v>18</v>
      </c>
      <c r="G11979" s="3"/>
      <c r="H11979" s="3"/>
      <c r="I11979" s="10" t="str">
        <f t="shared" si="187"/>
        <v>11008008</v>
      </c>
    </row>
    <row r="11980" spans="1:9">
      <c r="A11980" s="66"/>
      <c r="C11980" s="66">
        <v>11008008</v>
      </c>
      <c r="D11980" s="2" t="s">
        <v>19</v>
      </c>
      <c r="E11980" s="14" t="s">
        <v>1144</v>
      </c>
      <c r="F11980" s="69" t="s">
        <v>20</v>
      </c>
      <c r="G11980" s="3"/>
      <c r="H11980" s="3"/>
      <c r="I11980" s="10" t="str">
        <f t="shared" si="187"/>
        <v>11008008</v>
      </c>
    </row>
    <row r="11981" spans="1:9">
      <c r="A11981" s="66"/>
      <c r="C11981" s="66">
        <v>11008008</v>
      </c>
      <c r="D11981" s="2" t="s">
        <v>21</v>
      </c>
      <c r="E11981" s="4"/>
      <c r="F11981" s="69" t="s">
        <v>22</v>
      </c>
      <c r="G11981" s="3">
        <v>80</v>
      </c>
      <c r="H11981" s="3">
        <v>11263</v>
      </c>
      <c r="I11981" s="10" t="str">
        <f t="shared" si="187"/>
        <v>11008008</v>
      </c>
    </row>
    <row r="11982" spans="1:9">
      <c r="A11982" s="66"/>
      <c r="C11982" s="66">
        <v>11008008</v>
      </c>
      <c r="D11982" s="2" t="s">
        <v>23</v>
      </c>
      <c r="E11982" s="17" t="s">
        <v>1147</v>
      </c>
      <c r="F11982" s="69" t="s">
        <v>24</v>
      </c>
      <c r="G11982" s="3">
        <v>18</v>
      </c>
      <c r="H11982" s="3">
        <v>1885</v>
      </c>
      <c r="I11982" s="10" t="str">
        <f t="shared" si="187"/>
        <v>11008008</v>
      </c>
    </row>
    <row r="11983" spans="1:9">
      <c r="A11983" s="66"/>
      <c r="C11983" s="66">
        <v>11008008</v>
      </c>
      <c r="D11983" s="2" t="s">
        <v>25</v>
      </c>
      <c r="E11983" s="17" t="s">
        <v>1147</v>
      </c>
      <c r="F11983" s="69" t="s">
        <v>26</v>
      </c>
      <c r="G11983" s="3"/>
      <c r="H11983" s="3"/>
      <c r="I11983" s="10" t="str">
        <f t="shared" si="187"/>
        <v>11008008</v>
      </c>
    </row>
    <row r="11984" spans="1:9">
      <c r="A11984" s="66"/>
      <c r="C11984" s="66">
        <v>11008008</v>
      </c>
      <c r="D11984" s="2" t="s">
        <v>27</v>
      </c>
      <c r="E11984" s="17" t="s">
        <v>1147</v>
      </c>
      <c r="F11984" s="69" t="s">
        <v>28</v>
      </c>
      <c r="G11984" s="3">
        <v>1</v>
      </c>
      <c r="H11984" s="3"/>
      <c r="I11984" s="10" t="str">
        <f t="shared" si="187"/>
        <v>11008008</v>
      </c>
    </row>
    <row r="11985" spans="1:9">
      <c r="A11985" s="66"/>
      <c r="C11985" s="66">
        <v>11008008</v>
      </c>
      <c r="D11985" s="2" t="s">
        <v>29</v>
      </c>
      <c r="E11985" s="18" t="s">
        <v>1148</v>
      </c>
      <c r="F11985" s="69" t="s">
        <v>30</v>
      </c>
      <c r="G11985" s="3">
        <v>1</v>
      </c>
      <c r="H11985" s="3"/>
      <c r="I11985" s="10" t="str">
        <f t="shared" si="187"/>
        <v>11008008</v>
      </c>
    </row>
    <row r="11986" spans="1:9">
      <c r="A11986" s="66"/>
      <c r="C11986" s="66">
        <v>11008008</v>
      </c>
      <c r="D11986" s="2" t="s">
        <v>31</v>
      </c>
      <c r="E11986" s="18" t="s">
        <v>1148</v>
      </c>
      <c r="F11986" s="69" t="s">
        <v>32</v>
      </c>
      <c r="G11986" s="3"/>
      <c r="H11986" s="3"/>
      <c r="I11986" s="10" t="str">
        <f t="shared" si="187"/>
        <v>11008008</v>
      </c>
    </row>
    <row r="11987" spans="1:9">
      <c r="A11987" s="66"/>
      <c r="C11987" s="66">
        <v>11008008</v>
      </c>
      <c r="D11987" s="2" t="s">
        <v>33</v>
      </c>
      <c r="E11987" s="18" t="s">
        <v>1148</v>
      </c>
      <c r="F11987" s="69" t="s">
        <v>34</v>
      </c>
      <c r="G11987" s="3"/>
      <c r="H11987" s="3"/>
      <c r="I11987" s="10" t="str">
        <f t="shared" si="187"/>
        <v>11008008</v>
      </c>
    </row>
    <row r="11988" spans="1:9">
      <c r="A11988" s="66"/>
      <c r="C11988" s="66">
        <v>11008008</v>
      </c>
      <c r="D11988" s="2" t="s">
        <v>35</v>
      </c>
      <c r="E11988" s="19" t="s">
        <v>1150</v>
      </c>
      <c r="F11988" s="69" t="s">
        <v>36</v>
      </c>
      <c r="G11988" s="3">
        <v>2</v>
      </c>
      <c r="H11988" s="3"/>
      <c r="I11988" s="10" t="str">
        <f t="shared" si="187"/>
        <v>11008008</v>
      </c>
    </row>
    <row r="11989" spans="1:9">
      <c r="A11989" s="66"/>
      <c r="C11989" s="66">
        <v>11008008</v>
      </c>
      <c r="D11989" s="2" t="s">
        <v>37</v>
      </c>
      <c r="E11989" s="23" t="s">
        <v>1149</v>
      </c>
      <c r="F11989" s="69" t="s">
        <v>38</v>
      </c>
      <c r="G11989" s="3">
        <v>4</v>
      </c>
      <c r="H11989" s="3">
        <v>313</v>
      </c>
      <c r="I11989" s="10" t="str">
        <f t="shared" si="187"/>
        <v>11008008</v>
      </c>
    </row>
    <row r="11990" spans="1:9">
      <c r="A11990" s="66"/>
      <c r="C11990" s="66">
        <v>11008008</v>
      </c>
      <c r="D11990" s="2" t="s">
        <v>39</v>
      </c>
      <c r="E11990" s="23" t="s">
        <v>1149</v>
      </c>
      <c r="F11990" s="69" t="s">
        <v>40</v>
      </c>
      <c r="G11990" s="3">
        <v>2</v>
      </c>
      <c r="H11990" s="3"/>
      <c r="I11990" s="10" t="str">
        <f t="shared" si="187"/>
        <v>11008008</v>
      </c>
    </row>
    <row r="11991" spans="1:9">
      <c r="A11991" s="66"/>
      <c r="C11991" s="66">
        <v>11008008</v>
      </c>
      <c r="D11991" s="2" t="s">
        <v>41</v>
      </c>
      <c r="E11991" s="16" t="s">
        <v>1146</v>
      </c>
      <c r="F11991" s="69" t="s">
        <v>42</v>
      </c>
      <c r="G11991" s="3"/>
      <c r="H11991" s="3"/>
      <c r="I11991" s="10" t="str">
        <f t="shared" si="187"/>
        <v>11008008</v>
      </c>
    </row>
    <row r="11992" spans="1:9">
      <c r="A11992" s="66"/>
      <c r="C11992" s="66">
        <v>11008008</v>
      </c>
      <c r="D11992" s="2" t="s">
        <v>43</v>
      </c>
      <c r="E11992" s="16" t="s">
        <v>1146</v>
      </c>
      <c r="F11992" s="69" t="s">
        <v>44</v>
      </c>
      <c r="G11992" s="3">
        <v>3</v>
      </c>
      <c r="H11992" s="3">
        <v>300</v>
      </c>
      <c r="I11992" s="10" t="str">
        <f t="shared" si="187"/>
        <v>11008008</v>
      </c>
    </row>
    <row r="11993" spans="1:9">
      <c r="A11993" s="66"/>
      <c r="C11993" s="66">
        <v>11008008</v>
      </c>
      <c r="D11993" s="2" t="s">
        <v>45</v>
      </c>
      <c r="E11993" s="16" t="s">
        <v>1146</v>
      </c>
      <c r="F11993" s="69" t="s">
        <v>46</v>
      </c>
      <c r="G11993" s="3">
        <v>3</v>
      </c>
      <c r="H11993" s="3">
        <v>910</v>
      </c>
      <c r="I11993" s="10" t="str">
        <f t="shared" si="187"/>
        <v>11008008</v>
      </c>
    </row>
    <row r="11994" spans="1:9">
      <c r="A11994" s="66"/>
      <c r="C11994" s="66">
        <v>11008008</v>
      </c>
      <c r="D11994" s="2" t="s">
        <v>47</v>
      </c>
      <c r="E11994" s="16" t="s">
        <v>1146</v>
      </c>
      <c r="F11994" s="69" t="s">
        <v>48</v>
      </c>
      <c r="G11994" s="3">
        <v>2</v>
      </c>
      <c r="H11994" s="3"/>
      <c r="I11994" s="10" t="str">
        <f t="shared" si="187"/>
        <v>11008008</v>
      </c>
    </row>
    <row r="11995" spans="1:9">
      <c r="A11995" s="66"/>
      <c r="C11995" s="66">
        <v>11008008</v>
      </c>
      <c r="D11995" s="2" t="s">
        <v>49</v>
      </c>
      <c r="E11995" s="14" t="s">
        <v>1144</v>
      </c>
      <c r="F11995" s="69" t="s">
        <v>50</v>
      </c>
      <c r="G11995" s="3">
        <v>4</v>
      </c>
      <c r="H11995" s="3">
        <v>33</v>
      </c>
      <c r="I11995" s="10" t="str">
        <f t="shared" si="187"/>
        <v>11008008</v>
      </c>
    </row>
    <row r="11996" spans="1:9">
      <c r="A11996" s="66"/>
      <c r="C11996" s="66">
        <v>11008008</v>
      </c>
      <c r="D11996" s="2" t="s">
        <v>51</v>
      </c>
      <c r="E11996" s="15" t="s">
        <v>1145</v>
      </c>
      <c r="F11996" s="69" t="s">
        <v>52</v>
      </c>
      <c r="G11996" s="3"/>
      <c r="H11996" s="3"/>
      <c r="I11996" s="10" t="str">
        <f t="shared" si="187"/>
        <v>11008008</v>
      </c>
    </row>
    <row r="11997" spans="1:9">
      <c r="A11997" s="66"/>
      <c r="C11997" s="66">
        <v>11008008</v>
      </c>
      <c r="D11997" s="2" t="s">
        <v>53</v>
      </c>
      <c r="E11997" s="15" t="s">
        <v>1145</v>
      </c>
      <c r="F11997" s="69" t="s">
        <v>54</v>
      </c>
      <c r="G11997" s="3">
        <v>16</v>
      </c>
      <c r="H11997" s="3">
        <v>1177</v>
      </c>
      <c r="I11997" s="10" t="str">
        <f t="shared" si="187"/>
        <v>11008008</v>
      </c>
    </row>
    <row r="11998" spans="1:9">
      <c r="A11998" s="66"/>
      <c r="C11998" s="66">
        <v>11008008</v>
      </c>
      <c r="D11998" s="2" t="s">
        <v>55</v>
      </c>
      <c r="E11998" s="21" t="s">
        <v>1152</v>
      </c>
      <c r="F11998" s="69" t="s">
        <v>56</v>
      </c>
      <c r="G11998" s="3">
        <v>7</v>
      </c>
      <c r="H11998" s="3">
        <v>3926</v>
      </c>
      <c r="I11998" s="10" t="str">
        <f t="shared" si="187"/>
        <v>11008008</v>
      </c>
    </row>
    <row r="11999" spans="1:9">
      <c r="A11999" s="66"/>
      <c r="C11999" s="66">
        <v>11008008</v>
      </c>
      <c r="D11999" s="2" t="s">
        <v>57</v>
      </c>
      <c r="E11999" s="21" t="s">
        <v>1152</v>
      </c>
      <c r="F11999" s="69" t="s">
        <v>58</v>
      </c>
      <c r="G11999" s="3">
        <v>2</v>
      </c>
      <c r="H11999" s="3"/>
      <c r="I11999" s="10" t="str">
        <f t="shared" si="187"/>
        <v>11008008</v>
      </c>
    </row>
    <row r="12000" spans="1:9">
      <c r="A12000" s="66"/>
      <c r="C12000" s="66">
        <v>11008008</v>
      </c>
      <c r="D12000" s="2" t="s">
        <v>59</v>
      </c>
      <c r="E12000" s="21" t="s">
        <v>1152</v>
      </c>
      <c r="F12000" s="69" t="s">
        <v>60</v>
      </c>
      <c r="G12000" s="3">
        <v>3</v>
      </c>
      <c r="H12000" s="3">
        <v>95</v>
      </c>
      <c r="I12000" s="10" t="str">
        <f t="shared" si="187"/>
        <v>11008008</v>
      </c>
    </row>
    <row r="12001" spans="1:9">
      <c r="A12001" s="66"/>
      <c r="C12001" s="66">
        <v>11008008</v>
      </c>
      <c r="D12001" s="2" t="s">
        <v>61</v>
      </c>
      <c r="E12001" s="20" t="s">
        <v>1151</v>
      </c>
      <c r="F12001" s="69" t="s">
        <v>62</v>
      </c>
      <c r="G12001" s="3"/>
      <c r="H12001" s="3"/>
      <c r="I12001" s="10" t="str">
        <f t="shared" si="187"/>
        <v>11008008</v>
      </c>
    </row>
    <row r="12002" spans="1:9">
      <c r="A12002" s="66"/>
      <c r="C12002" s="66">
        <v>11008008</v>
      </c>
      <c r="D12002" s="2" t="s">
        <v>63</v>
      </c>
      <c r="E12002" s="20" t="s">
        <v>1151</v>
      </c>
      <c r="F12002" s="69" t="s">
        <v>64</v>
      </c>
      <c r="G12002" s="3"/>
      <c r="H12002" s="3"/>
      <c r="I12002" s="10" t="str">
        <f t="shared" si="187"/>
        <v>11008008</v>
      </c>
    </row>
    <row r="12003" spans="1:9">
      <c r="A12003" s="66"/>
      <c r="C12003" s="66">
        <v>11008008</v>
      </c>
      <c r="D12003" s="2" t="s">
        <v>65</v>
      </c>
      <c r="E12003" s="19" t="s">
        <v>1150</v>
      </c>
      <c r="F12003" s="69" t="s">
        <v>66</v>
      </c>
      <c r="G12003" s="3"/>
      <c r="H12003" s="3"/>
      <c r="I12003" s="10" t="str">
        <f t="shared" si="187"/>
        <v>11008008</v>
      </c>
    </row>
    <row r="12004" spans="1:9">
      <c r="A12004" s="66"/>
      <c r="C12004" s="66">
        <v>11008008</v>
      </c>
      <c r="D12004" s="2" t="s">
        <v>67</v>
      </c>
      <c r="E12004" s="22" t="s">
        <v>1153</v>
      </c>
      <c r="F12004" s="69" t="s">
        <v>68</v>
      </c>
      <c r="G12004" s="3">
        <v>5</v>
      </c>
      <c r="H12004" s="3">
        <v>566</v>
      </c>
      <c r="I12004" s="10" t="str">
        <f t="shared" si="187"/>
        <v>11008008</v>
      </c>
    </row>
    <row r="12005" spans="1:9">
      <c r="A12005" s="66"/>
      <c r="C12005" s="66">
        <v>11008008</v>
      </c>
      <c r="D12005" s="2" t="s">
        <v>69</v>
      </c>
      <c r="E12005" s="21" t="s">
        <v>1152</v>
      </c>
      <c r="F12005" s="69" t="s">
        <v>70</v>
      </c>
      <c r="G12005" s="3">
        <v>7</v>
      </c>
      <c r="H12005" s="3">
        <v>428</v>
      </c>
      <c r="I12005" s="10" t="str">
        <f t="shared" si="187"/>
        <v>11008008</v>
      </c>
    </row>
    <row r="12006" spans="1:9">
      <c r="A12006" s="66"/>
      <c r="C12006" s="66">
        <v>11008008</v>
      </c>
      <c r="E12006" s="71"/>
      <c r="F12006" s="69" t="s">
        <v>71</v>
      </c>
      <c r="G12006" s="3">
        <v>80</v>
      </c>
      <c r="H12006" s="3">
        <v>11263</v>
      </c>
      <c r="I12006" s="10" t="str">
        <f t="shared" si="187"/>
        <v>11008008</v>
      </c>
    </row>
    <row r="12007" spans="1:9">
      <c r="A12007" s="65" t="s">
        <v>819</v>
      </c>
      <c r="B12007" s="2" t="s">
        <v>820</v>
      </c>
      <c r="C12007" s="65">
        <v>11009009</v>
      </c>
      <c r="D12007" s="2" t="s">
        <v>9</v>
      </c>
      <c r="E12007" s="14" t="s">
        <v>1144</v>
      </c>
      <c r="F12007" s="69" t="s">
        <v>10</v>
      </c>
      <c r="G12007" s="3">
        <v>2</v>
      </c>
      <c r="H12007" s="3"/>
      <c r="I12007" s="10" t="str">
        <f t="shared" si="187"/>
        <v>11009009</v>
      </c>
    </row>
    <row r="12008" spans="1:9">
      <c r="A12008" s="66"/>
      <c r="C12008" s="66">
        <v>11009009</v>
      </c>
      <c r="D12008" s="2" t="s">
        <v>11</v>
      </c>
      <c r="E12008" s="14" t="s">
        <v>1144</v>
      </c>
      <c r="F12008" s="69" t="s">
        <v>12</v>
      </c>
      <c r="G12008" s="3"/>
      <c r="H12008" s="3"/>
      <c r="I12008" s="10" t="str">
        <f t="shared" si="187"/>
        <v>11009009</v>
      </c>
    </row>
    <row r="12009" spans="1:9">
      <c r="A12009" s="66"/>
      <c r="C12009" s="66">
        <v>11009009</v>
      </c>
      <c r="D12009" s="2" t="s">
        <v>13</v>
      </c>
      <c r="E12009" s="14" t="s">
        <v>1144</v>
      </c>
      <c r="F12009" s="69" t="s">
        <v>14</v>
      </c>
      <c r="G12009" s="3"/>
      <c r="H12009" s="3"/>
      <c r="I12009" s="10" t="str">
        <f t="shared" si="187"/>
        <v>11009009</v>
      </c>
    </row>
    <row r="12010" spans="1:9">
      <c r="A12010" s="66"/>
      <c r="C12010" s="66">
        <v>11009009</v>
      </c>
      <c r="D12010" s="2" t="s">
        <v>15</v>
      </c>
      <c r="E12010" s="15" t="s">
        <v>1145</v>
      </c>
      <c r="F12010" s="69" t="s">
        <v>16</v>
      </c>
      <c r="G12010" s="3"/>
      <c r="H12010" s="3"/>
      <c r="I12010" s="10" t="str">
        <f t="shared" si="187"/>
        <v>11009009</v>
      </c>
    </row>
    <row r="12011" spans="1:9">
      <c r="A12011" s="66"/>
      <c r="C12011" s="66">
        <v>11009009</v>
      </c>
      <c r="D12011" s="2" t="s">
        <v>17</v>
      </c>
      <c r="E12011" s="14" t="s">
        <v>1144</v>
      </c>
      <c r="F12011" s="69" t="s">
        <v>18</v>
      </c>
      <c r="G12011" s="3">
        <v>2</v>
      </c>
      <c r="H12011" s="3"/>
      <c r="I12011" s="10" t="str">
        <f t="shared" si="187"/>
        <v>11009009</v>
      </c>
    </row>
    <row r="12012" spans="1:9">
      <c r="A12012" s="66"/>
      <c r="C12012" s="66">
        <v>11009009</v>
      </c>
      <c r="D12012" s="2" t="s">
        <v>19</v>
      </c>
      <c r="E12012" s="14" t="s">
        <v>1144</v>
      </c>
      <c r="F12012" s="69" t="s">
        <v>20</v>
      </c>
      <c r="G12012" s="3"/>
      <c r="H12012" s="3"/>
      <c r="I12012" s="10" t="str">
        <f t="shared" si="187"/>
        <v>11009009</v>
      </c>
    </row>
    <row r="12013" spans="1:9">
      <c r="A12013" s="66"/>
      <c r="C12013" s="66">
        <v>11009009</v>
      </c>
      <c r="D12013" s="2" t="s">
        <v>21</v>
      </c>
      <c r="E12013" s="4"/>
      <c r="F12013" s="69" t="s">
        <v>22</v>
      </c>
      <c r="G12013" s="3">
        <v>85</v>
      </c>
      <c r="H12013" s="3"/>
      <c r="I12013" s="10" t="str">
        <f t="shared" si="187"/>
        <v>11009009</v>
      </c>
    </row>
    <row r="12014" spans="1:9">
      <c r="A12014" s="66"/>
      <c r="C12014" s="66">
        <v>11009009</v>
      </c>
      <c r="D12014" s="2" t="s">
        <v>23</v>
      </c>
      <c r="E12014" s="17" t="s">
        <v>1147</v>
      </c>
      <c r="F12014" s="69" t="s">
        <v>24</v>
      </c>
      <c r="G12014" s="3">
        <v>4</v>
      </c>
      <c r="H12014" s="3">
        <v>90</v>
      </c>
      <c r="I12014" s="10" t="str">
        <f t="shared" si="187"/>
        <v>11009009</v>
      </c>
    </row>
    <row r="12015" spans="1:9">
      <c r="A12015" s="66"/>
      <c r="C12015" s="66">
        <v>11009009</v>
      </c>
      <c r="D12015" s="2" t="s">
        <v>25</v>
      </c>
      <c r="E12015" s="17" t="s">
        <v>1147</v>
      </c>
      <c r="F12015" s="69" t="s">
        <v>26</v>
      </c>
      <c r="G12015" s="3"/>
      <c r="H12015" s="3"/>
      <c r="I12015" s="10" t="str">
        <f t="shared" si="187"/>
        <v>11009009</v>
      </c>
    </row>
    <row r="12016" spans="1:9">
      <c r="A12016" s="66"/>
      <c r="C12016" s="66">
        <v>11009009</v>
      </c>
      <c r="D12016" s="2" t="s">
        <v>27</v>
      </c>
      <c r="E12016" s="17" t="s">
        <v>1147</v>
      </c>
      <c r="F12016" s="69" t="s">
        <v>28</v>
      </c>
      <c r="G12016" s="3"/>
      <c r="H12016" s="3"/>
      <c r="I12016" s="10" t="str">
        <f t="shared" si="187"/>
        <v>11009009</v>
      </c>
    </row>
    <row r="12017" spans="1:9">
      <c r="A12017" s="66"/>
      <c r="C12017" s="66">
        <v>11009009</v>
      </c>
      <c r="D12017" s="2" t="s">
        <v>29</v>
      </c>
      <c r="E12017" s="18" t="s">
        <v>1148</v>
      </c>
      <c r="F12017" s="69" t="s">
        <v>30</v>
      </c>
      <c r="G12017" s="3"/>
      <c r="H12017" s="3"/>
      <c r="I12017" s="10" t="str">
        <f t="shared" si="187"/>
        <v>11009009</v>
      </c>
    </row>
    <row r="12018" spans="1:9">
      <c r="A12018" s="66"/>
      <c r="C12018" s="66">
        <v>11009009</v>
      </c>
      <c r="D12018" s="2" t="s">
        <v>31</v>
      </c>
      <c r="E12018" s="18" t="s">
        <v>1148</v>
      </c>
      <c r="F12018" s="69" t="s">
        <v>32</v>
      </c>
      <c r="G12018" s="3"/>
      <c r="H12018" s="3"/>
      <c r="I12018" s="10" t="str">
        <f t="shared" si="187"/>
        <v>11009009</v>
      </c>
    </row>
    <row r="12019" spans="1:9">
      <c r="A12019" s="66"/>
      <c r="C12019" s="66">
        <v>11009009</v>
      </c>
      <c r="D12019" s="2" t="s">
        <v>33</v>
      </c>
      <c r="E12019" s="18" t="s">
        <v>1148</v>
      </c>
      <c r="F12019" s="69" t="s">
        <v>34</v>
      </c>
      <c r="G12019" s="3">
        <v>1</v>
      </c>
      <c r="H12019" s="3"/>
      <c r="I12019" s="10" t="str">
        <f t="shared" si="187"/>
        <v>11009009</v>
      </c>
    </row>
    <row r="12020" spans="1:9">
      <c r="A12020" s="66"/>
      <c r="C12020" s="66">
        <v>11009009</v>
      </c>
      <c r="D12020" s="2" t="s">
        <v>35</v>
      </c>
      <c r="E12020" s="19" t="s">
        <v>1150</v>
      </c>
      <c r="F12020" s="69" t="s">
        <v>36</v>
      </c>
      <c r="G12020" s="3"/>
      <c r="H12020" s="3"/>
      <c r="I12020" s="10" t="str">
        <f t="shared" si="187"/>
        <v>11009009</v>
      </c>
    </row>
    <row r="12021" spans="1:9">
      <c r="A12021" s="66"/>
      <c r="C12021" s="66">
        <v>11009009</v>
      </c>
      <c r="D12021" s="2" t="s">
        <v>37</v>
      </c>
      <c r="E12021" s="23" t="s">
        <v>1149</v>
      </c>
      <c r="F12021" s="69" t="s">
        <v>38</v>
      </c>
      <c r="G12021" s="3"/>
      <c r="H12021" s="3"/>
      <c r="I12021" s="10" t="str">
        <f t="shared" si="187"/>
        <v>11009009</v>
      </c>
    </row>
    <row r="12022" spans="1:9">
      <c r="A12022" s="66"/>
      <c r="C12022" s="66">
        <v>11009009</v>
      </c>
      <c r="D12022" s="2" t="s">
        <v>39</v>
      </c>
      <c r="E12022" s="23" t="s">
        <v>1149</v>
      </c>
      <c r="F12022" s="69" t="s">
        <v>40</v>
      </c>
      <c r="G12022" s="3">
        <v>3</v>
      </c>
      <c r="H12022" s="3">
        <v>101</v>
      </c>
      <c r="I12022" s="10" t="str">
        <f t="shared" si="187"/>
        <v>11009009</v>
      </c>
    </row>
    <row r="12023" spans="1:9">
      <c r="A12023" s="66"/>
      <c r="C12023" s="66">
        <v>11009009</v>
      </c>
      <c r="D12023" s="2" t="s">
        <v>41</v>
      </c>
      <c r="E12023" s="16" t="s">
        <v>1146</v>
      </c>
      <c r="F12023" s="69" t="s">
        <v>42</v>
      </c>
      <c r="G12023" s="3"/>
      <c r="H12023" s="3"/>
      <c r="I12023" s="10" t="str">
        <f t="shared" si="187"/>
        <v>11009009</v>
      </c>
    </row>
    <row r="12024" spans="1:9">
      <c r="A12024" s="66"/>
      <c r="C12024" s="66">
        <v>11009009</v>
      </c>
      <c r="D12024" s="2" t="s">
        <v>43</v>
      </c>
      <c r="E12024" s="16" t="s">
        <v>1146</v>
      </c>
      <c r="F12024" s="69" t="s">
        <v>44</v>
      </c>
      <c r="G12024" s="3">
        <v>2</v>
      </c>
      <c r="H12024" s="3"/>
      <c r="I12024" s="10" t="str">
        <f t="shared" si="187"/>
        <v>11009009</v>
      </c>
    </row>
    <row r="12025" spans="1:9">
      <c r="A12025" s="66"/>
      <c r="C12025" s="66">
        <v>11009009</v>
      </c>
      <c r="D12025" s="2" t="s">
        <v>45</v>
      </c>
      <c r="E12025" s="16" t="s">
        <v>1146</v>
      </c>
      <c r="F12025" s="69" t="s">
        <v>46</v>
      </c>
      <c r="G12025" s="3">
        <v>3</v>
      </c>
      <c r="H12025" s="3"/>
      <c r="I12025" s="10" t="str">
        <f t="shared" si="187"/>
        <v>11009009</v>
      </c>
    </row>
    <row r="12026" spans="1:9">
      <c r="A12026" s="66"/>
      <c r="C12026" s="66">
        <v>11009009</v>
      </c>
      <c r="D12026" s="2" t="s">
        <v>47</v>
      </c>
      <c r="E12026" s="16" t="s">
        <v>1146</v>
      </c>
      <c r="F12026" s="69" t="s">
        <v>48</v>
      </c>
      <c r="G12026" s="3">
        <v>1</v>
      </c>
      <c r="H12026" s="3"/>
      <c r="I12026" s="10" t="str">
        <f t="shared" si="187"/>
        <v>11009009</v>
      </c>
    </row>
    <row r="12027" spans="1:9">
      <c r="A12027" s="66"/>
      <c r="C12027" s="66">
        <v>11009009</v>
      </c>
      <c r="D12027" s="2" t="s">
        <v>49</v>
      </c>
      <c r="E12027" s="14" t="s">
        <v>1144</v>
      </c>
      <c r="F12027" s="69" t="s">
        <v>50</v>
      </c>
      <c r="G12027" s="3">
        <v>1</v>
      </c>
      <c r="H12027" s="3"/>
      <c r="I12027" s="10" t="str">
        <f t="shared" si="187"/>
        <v>11009009</v>
      </c>
    </row>
    <row r="12028" spans="1:9">
      <c r="A12028" s="66"/>
      <c r="C12028" s="66">
        <v>11009009</v>
      </c>
      <c r="D12028" s="2" t="s">
        <v>51</v>
      </c>
      <c r="E12028" s="15" t="s">
        <v>1145</v>
      </c>
      <c r="F12028" s="69" t="s">
        <v>52</v>
      </c>
      <c r="G12028" s="3">
        <v>1</v>
      </c>
      <c r="H12028" s="3"/>
      <c r="I12028" s="10" t="str">
        <f t="shared" si="187"/>
        <v>11009009</v>
      </c>
    </row>
    <row r="12029" spans="1:9">
      <c r="A12029" s="66"/>
      <c r="C12029" s="66">
        <v>11009009</v>
      </c>
      <c r="D12029" s="2" t="s">
        <v>53</v>
      </c>
      <c r="E12029" s="15" t="s">
        <v>1145</v>
      </c>
      <c r="F12029" s="69" t="s">
        <v>54</v>
      </c>
      <c r="G12029" s="3">
        <v>5</v>
      </c>
      <c r="H12029" s="3">
        <v>236</v>
      </c>
      <c r="I12029" s="10" t="str">
        <f t="shared" si="187"/>
        <v>11009009</v>
      </c>
    </row>
    <row r="12030" spans="1:9">
      <c r="A12030" s="66"/>
      <c r="C12030" s="66">
        <v>11009009</v>
      </c>
      <c r="D12030" s="2" t="s">
        <v>55</v>
      </c>
      <c r="E12030" s="21" t="s">
        <v>1152</v>
      </c>
      <c r="F12030" s="69" t="s">
        <v>56</v>
      </c>
      <c r="G12030" s="3">
        <v>20</v>
      </c>
      <c r="H12030" s="3">
        <v>1509</v>
      </c>
      <c r="I12030" s="10" t="str">
        <f t="shared" si="187"/>
        <v>11009009</v>
      </c>
    </row>
    <row r="12031" spans="1:9">
      <c r="A12031" s="66"/>
      <c r="C12031" s="66">
        <v>11009009</v>
      </c>
      <c r="D12031" s="2" t="s">
        <v>57</v>
      </c>
      <c r="E12031" s="21" t="s">
        <v>1152</v>
      </c>
      <c r="F12031" s="69" t="s">
        <v>58</v>
      </c>
      <c r="G12031" s="3">
        <v>15</v>
      </c>
      <c r="H12031" s="3">
        <v>2428</v>
      </c>
      <c r="I12031" s="10" t="str">
        <f t="shared" si="187"/>
        <v>11009009</v>
      </c>
    </row>
    <row r="12032" spans="1:9">
      <c r="A12032" s="66"/>
      <c r="C12032" s="66">
        <v>11009009</v>
      </c>
      <c r="D12032" s="2" t="s">
        <v>59</v>
      </c>
      <c r="E12032" s="21" t="s">
        <v>1152</v>
      </c>
      <c r="F12032" s="69" t="s">
        <v>60</v>
      </c>
      <c r="G12032" s="3">
        <v>11</v>
      </c>
      <c r="H12032" s="3">
        <v>636</v>
      </c>
      <c r="I12032" s="10" t="str">
        <f t="shared" si="187"/>
        <v>11009009</v>
      </c>
    </row>
    <row r="12033" spans="1:9">
      <c r="A12033" s="66"/>
      <c r="C12033" s="66">
        <v>11009009</v>
      </c>
      <c r="D12033" s="2" t="s">
        <v>61</v>
      </c>
      <c r="E12033" s="20" t="s">
        <v>1151</v>
      </c>
      <c r="F12033" s="69" t="s">
        <v>62</v>
      </c>
      <c r="G12033" s="3"/>
      <c r="H12033" s="3"/>
      <c r="I12033" s="10" t="str">
        <f t="shared" si="187"/>
        <v>11009009</v>
      </c>
    </row>
    <row r="12034" spans="1:9">
      <c r="A12034" s="66"/>
      <c r="C12034" s="66">
        <v>11009009</v>
      </c>
      <c r="D12034" s="2" t="s">
        <v>63</v>
      </c>
      <c r="E12034" s="20" t="s">
        <v>1151</v>
      </c>
      <c r="F12034" s="69" t="s">
        <v>64</v>
      </c>
      <c r="G12034" s="3"/>
      <c r="H12034" s="3"/>
      <c r="I12034" s="10" t="str">
        <f t="shared" si="187"/>
        <v>11009009</v>
      </c>
    </row>
    <row r="12035" spans="1:9">
      <c r="A12035" s="66"/>
      <c r="C12035" s="66">
        <v>11009009</v>
      </c>
      <c r="D12035" s="2" t="s">
        <v>65</v>
      </c>
      <c r="E12035" s="19" t="s">
        <v>1150</v>
      </c>
      <c r="F12035" s="69" t="s">
        <v>66</v>
      </c>
      <c r="G12035" s="3">
        <v>1</v>
      </c>
      <c r="H12035" s="3"/>
      <c r="I12035" s="10" t="str">
        <f t="shared" si="187"/>
        <v>11009009</v>
      </c>
    </row>
    <row r="12036" spans="1:9">
      <c r="A12036" s="66"/>
      <c r="C12036" s="66">
        <v>11009009</v>
      </c>
      <c r="D12036" s="2" t="s">
        <v>67</v>
      </c>
      <c r="E12036" s="22" t="s">
        <v>1153</v>
      </c>
      <c r="F12036" s="69" t="s">
        <v>68</v>
      </c>
      <c r="G12036" s="3">
        <v>5</v>
      </c>
      <c r="H12036" s="3">
        <v>273</v>
      </c>
      <c r="I12036" s="10" t="str">
        <f t="shared" si="187"/>
        <v>11009009</v>
      </c>
    </row>
    <row r="12037" spans="1:9">
      <c r="A12037" s="66"/>
      <c r="C12037" s="66">
        <v>11009009</v>
      </c>
      <c r="D12037" s="2" t="s">
        <v>69</v>
      </c>
      <c r="E12037" s="21" t="s">
        <v>1152</v>
      </c>
      <c r="F12037" s="69" t="s">
        <v>70</v>
      </c>
      <c r="G12037" s="3">
        <v>12</v>
      </c>
      <c r="H12037" s="3">
        <v>483</v>
      </c>
      <c r="I12037" s="10" t="str">
        <f t="shared" si="187"/>
        <v>11009009</v>
      </c>
    </row>
    <row r="12038" spans="1:9">
      <c r="A12038" s="66"/>
      <c r="C12038" s="66">
        <v>11009009</v>
      </c>
      <c r="E12038" s="71"/>
      <c r="F12038" s="69" t="s">
        <v>71</v>
      </c>
      <c r="G12038" s="3">
        <v>87</v>
      </c>
      <c r="H12038" s="3">
        <v>8070</v>
      </c>
      <c r="I12038" s="10" t="str">
        <f t="shared" si="187"/>
        <v>11009009</v>
      </c>
    </row>
    <row r="12039" spans="1:9">
      <c r="A12039" s="65" t="s">
        <v>821</v>
      </c>
      <c r="B12039" s="2" t="s">
        <v>822</v>
      </c>
      <c r="C12039" s="65">
        <v>11010010</v>
      </c>
      <c r="D12039" s="2" t="s">
        <v>9</v>
      </c>
      <c r="E12039" s="14" t="s">
        <v>1144</v>
      </c>
      <c r="F12039" s="69" t="s">
        <v>10</v>
      </c>
      <c r="G12039" s="3"/>
      <c r="H12039" s="3"/>
      <c r="I12039" s="10" t="str">
        <f t="shared" si="187"/>
        <v>11010010</v>
      </c>
    </row>
    <row r="12040" spans="1:9">
      <c r="A12040" s="66"/>
      <c r="C12040" s="66">
        <v>11010010</v>
      </c>
      <c r="D12040" s="2" t="s">
        <v>11</v>
      </c>
      <c r="E12040" s="14" t="s">
        <v>1144</v>
      </c>
      <c r="F12040" s="69" t="s">
        <v>12</v>
      </c>
      <c r="G12040" s="3"/>
      <c r="H12040" s="3"/>
      <c r="I12040" s="10" t="str">
        <f t="shared" si="187"/>
        <v>11010010</v>
      </c>
    </row>
    <row r="12041" spans="1:9">
      <c r="A12041" s="66"/>
      <c r="C12041" s="66">
        <v>11010010</v>
      </c>
      <c r="D12041" s="2" t="s">
        <v>13</v>
      </c>
      <c r="E12041" s="14" t="s">
        <v>1144</v>
      </c>
      <c r="F12041" s="69" t="s">
        <v>14</v>
      </c>
      <c r="G12041" s="3"/>
      <c r="H12041" s="3"/>
      <c r="I12041" s="10" t="str">
        <f t="shared" ref="I12041:I12104" si="188">IF(A12041="",I12040,A12041)</f>
        <v>11010010</v>
      </c>
    </row>
    <row r="12042" spans="1:9">
      <c r="A12042" s="66"/>
      <c r="C12042" s="66">
        <v>11010010</v>
      </c>
      <c r="D12042" s="2" t="s">
        <v>15</v>
      </c>
      <c r="E12042" s="15" t="s">
        <v>1145</v>
      </c>
      <c r="F12042" s="69" t="s">
        <v>16</v>
      </c>
      <c r="G12042" s="3"/>
      <c r="H12042" s="3"/>
      <c r="I12042" s="10" t="str">
        <f t="shared" si="188"/>
        <v>11010010</v>
      </c>
    </row>
    <row r="12043" spans="1:9">
      <c r="A12043" s="66"/>
      <c r="C12043" s="66">
        <v>11010010</v>
      </c>
      <c r="D12043" s="2" t="s">
        <v>17</v>
      </c>
      <c r="E12043" s="14" t="s">
        <v>1144</v>
      </c>
      <c r="F12043" s="69" t="s">
        <v>18</v>
      </c>
      <c r="G12043" s="3"/>
      <c r="H12043" s="3"/>
      <c r="I12043" s="10" t="str">
        <f t="shared" si="188"/>
        <v>11010010</v>
      </c>
    </row>
    <row r="12044" spans="1:9">
      <c r="A12044" s="66"/>
      <c r="C12044" s="66">
        <v>11010010</v>
      </c>
      <c r="D12044" s="2" t="s">
        <v>19</v>
      </c>
      <c r="E12044" s="14" t="s">
        <v>1144</v>
      </c>
      <c r="F12044" s="69" t="s">
        <v>20</v>
      </c>
      <c r="G12044" s="3"/>
      <c r="H12044" s="3"/>
      <c r="I12044" s="10" t="str">
        <f t="shared" si="188"/>
        <v>11010010</v>
      </c>
    </row>
    <row r="12045" spans="1:9">
      <c r="A12045" s="66"/>
      <c r="C12045" s="66">
        <v>11010010</v>
      </c>
      <c r="D12045" s="2" t="s">
        <v>21</v>
      </c>
      <c r="E12045" s="4"/>
      <c r="F12045" s="69" t="s">
        <v>22</v>
      </c>
      <c r="G12045" s="3">
        <v>56</v>
      </c>
      <c r="H12045" s="3">
        <v>4993</v>
      </c>
      <c r="I12045" s="10" t="str">
        <f t="shared" si="188"/>
        <v>11010010</v>
      </c>
    </row>
    <row r="12046" spans="1:9">
      <c r="A12046" s="66"/>
      <c r="C12046" s="66">
        <v>11010010</v>
      </c>
      <c r="D12046" s="2" t="s">
        <v>23</v>
      </c>
      <c r="E12046" s="17" t="s">
        <v>1147</v>
      </c>
      <c r="F12046" s="69" t="s">
        <v>24</v>
      </c>
      <c r="G12046" s="3">
        <v>6</v>
      </c>
      <c r="H12046" s="3">
        <v>893</v>
      </c>
      <c r="I12046" s="10" t="str">
        <f t="shared" si="188"/>
        <v>11010010</v>
      </c>
    </row>
    <row r="12047" spans="1:9">
      <c r="A12047" s="66"/>
      <c r="C12047" s="66">
        <v>11010010</v>
      </c>
      <c r="D12047" s="2" t="s">
        <v>25</v>
      </c>
      <c r="E12047" s="17" t="s">
        <v>1147</v>
      </c>
      <c r="F12047" s="69" t="s">
        <v>26</v>
      </c>
      <c r="G12047" s="3">
        <v>1</v>
      </c>
      <c r="H12047" s="3"/>
      <c r="I12047" s="10" t="str">
        <f t="shared" si="188"/>
        <v>11010010</v>
      </c>
    </row>
    <row r="12048" spans="1:9">
      <c r="A12048" s="66"/>
      <c r="C12048" s="66">
        <v>11010010</v>
      </c>
      <c r="D12048" s="2" t="s">
        <v>27</v>
      </c>
      <c r="E12048" s="17" t="s">
        <v>1147</v>
      </c>
      <c r="F12048" s="69" t="s">
        <v>28</v>
      </c>
      <c r="G12048" s="3"/>
      <c r="H12048" s="3"/>
      <c r="I12048" s="10" t="str">
        <f t="shared" si="188"/>
        <v>11010010</v>
      </c>
    </row>
    <row r="12049" spans="1:9">
      <c r="A12049" s="66"/>
      <c r="C12049" s="66">
        <v>11010010</v>
      </c>
      <c r="D12049" s="2" t="s">
        <v>29</v>
      </c>
      <c r="E12049" s="18" t="s">
        <v>1148</v>
      </c>
      <c r="F12049" s="69" t="s">
        <v>30</v>
      </c>
      <c r="G12049" s="3"/>
      <c r="H12049" s="3"/>
      <c r="I12049" s="10" t="str">
        <f t="shared" si="188"/>
        <v>11010010</v>
      </c>
    </row>
    <row r="12050" spans="1:9">
      <c r="A12050" s="66"/>
      <c r="C12050" s="66">
        <v>11010010</v>
      </c>
      <c r="D12050" s="2" t="s">
        <v>31</v>
      </c>
      <c r="E12050" s="18" t="s">
        <v>1148</v>
      </c>
      <c r="F12050" s="69" t="s">
        <v>32</v>
      </c>
      <c r="G12050" s="3"/>
      <c r="H12050" s="3"/>
      <c r="I12050" s="10" t="str">
        <f t="shared" si="188"/>
        <v>11010010</v>
      </c>
    </row>
    <row r="12051" spans="1:9">
      <c r="A12051" s="66"/>
      <c r="C12051" s="66">
        <v>11010010</v>
      </c>
      <c r="D12051" s="2" t="s">
        <v>33</v>
      </c>
      <c r="E12051" s="18" t="s">
        <v>1148</v>
      </c>
      <c r="F12051" s="69" t="s">
        <v>34</v>
      </c>
      <c r="G12051" s="3"/>
      <c r="H12051" s="3"/>
      <c r="I12051" s="10" t="str">
        <f t="shared" si="188"/>
        <v>11010010</v>
      </c>
    </row>
    <row r="12052" spans="1:9">
      <c r="A12052" s="66"/>
      <c r="C12052" s="66">
        <v>11010010</v>
      </c>
      <c r="D12052" s="2" t="s">
        <v>35</v>
      </c>
      <c r="E12052" s="19" t="s">
        <v>1150</v>
      </c>
      <c r="F12052" s="69" t="s">
        <v>36</v>
      </c>
      <c r="G12052" s="3"/>
      <c r="H12052" s="3"/>
      <c r="I12052" s="10" t="str">
        <f t="shared" si="188"/>
        <v>11010010</v>
      </c>
    </row>
    <row r="12053" spans="1:9">
      <c r="A12053" s="66"/>
      <c r="C12053" s="66">
        <v>11010010</v>
      </c>
      <c r="D12053" s="2" t="s">
        <v>37</v>
      </c>
      <c r="E12053" s="23" t="s">
        <v>1149</v>
      </c>
      <c r="F12053" s="69" t="s">
        <v>38</v>
      </c>
      <c r="G12053" s="3"/>
      <c r="H12053" s="3"/>
      <c r="I12053" s="10" t="str">
        <f t="shared" si="188"/>
        <v>11010010</v>
      </c>
    </row>
    <row r="12054" spans="1:9">
      <c r="A12054" s="66"/>
      <c r="C12054" s="66">
        <v>11010010</v>
      </c>
      <c r="D12054" s="2" t="s">
        <v>39</v>
      </c>
      <c r="E12054" s="23" t="s">
        <v>1149</v>
      </c>
      <c r="F12054" s="69" t="s">
        <v>40</v>
      </c>
      <c r="G12054" s="3"/>
      <c r="H12054" s="3"/>
      <c r="I12054" s="10" t="str">
        <f t="shared" si="188"/>
        <v>11010010</v>
      </c>
    </row>
    <row r="12055" spans="1:9">
      <c r="A12055" s="66"/>
      <c r="C12055" s="66">
        <v>11010010</v>
      </c>
      <c r="D12055" s="2" t="s">
        <v>41</v>
      </c>
      <c r="E12055" s="16" t="s">
        <v>1146</v>
      </c>
      <c r="F12055" s="69" t="s">
        <v>42</v>
      </c>
      <c r="G12055" s="3"/>
      <c r="H12055" s="3"/>
      <c r="I12055" s="10" t="str">
        <f t="shared" si="188"/>
        <v>11010010</v>
      </c>
    </row>
    <row r="12056" spans="1:9">
      <c r="A12056" s="66"/>
      <c r="C12056" s="66">
        <v>11010010</v>
      </c>
      <c r="D12056" s="2" t="s">
        <v>43</v>
      </c>
      <c r="E12056" s="16" t="s">
        <v>1146</v>
      </c>
      <c r="F12056" s="69" t="s">
        <v>44</v>
      </c>
      <c r="G12056" s="3"/>
      <c r="H12056" s="3"/>
      <c r="I12056" s="10" t="str">
        <f t="shared" si="188"/>
        <v>11010010</v>
      </c>
    </row>
    <row r="12057" spans="1:9">
      <c r="A12057" s="66"/>
      <c r="C12057" s="66">
        <v>11010010</v>
      </c>
      <c r="D12057" s="2" t="s">
        <v>45</v>
      </c>
      <c r="E12057" s="16" t="s">
        <v>1146</v>
      </c>
      <c r="F12057" s="69" t="s">
        <v>46</v>
      </c>
      <c r="G12057" s="3">
        <v>2</v>
      </c>
      <c r="H12057" s="3"/>
      <c r="I12057" s="10" t="str">
        <f t="shared" si="188"/>
        <v>11010010</v>
      </c>
    </row>
    <row r="12058" spans="1:9">
      <c r="A12058" s="66"/>
      <c r="C12058" s="66">
        <v>11010010</v>
      </c>
      <c r="D12058" s="2" t="s">
        <v>47</v>
      </c>
      <c r="E12058" s="16" t="s">
        <v>1146</v>
      </c>
      <c r="F12058" s="69" t="s">
        <v>48</v>
      </c>
      <c r="G12058" s="3">
        <v>1</v>
      </c>
      <c r="H12058" s="3"/>
      <c r="I12058" s="10" t="str">
        <f t="shared" si="188"/>
        <v>11010010</v>
      </c>
    </row>
    <row r="12059" spans="1:9">
      <c r="A12059" s="66"/>
      <c r="C12059" s="66">
        <v>11010010</v>
      </c>
      <c r="D12059" s="2" t="s">
        <v>49</v>
      </c>
      <c r="E12059" s="14" t="s">
        <v>1144</v>
      </c>
      <c r="F12059" s="69" t="s">
        <v>50</v>
      </c>
      <c r="G12059" s="3">
        <v>2</v>
      </c>
      <c r="H12059" s="3"/>
      <c r="I12059" s="10" t="str">
        <f t="shared" si="188"/>
        <v>11010010</v>
      </c>
    </row>
    <row r="12060" spans="1:9">
      <c r="A12060" s="66"/>
      <c r="C12060" s="66">
        <v>11010010</v>
      </c>
      <c r="D12060" s="2" t="s">
        <v>51</v>
      </c>
      <c r="E12060" s="15" t="s">
        <v>1145</v>
      </c>
      <c r="F12060" s="69" t="s">
        <v>52</v>
      </c>
      <c r="G12060" s="3"/>
      <c r="H12060" s="3"/>
      <c r="I12060" s="10" t="str">
        <f t="shared" si="188"/>
        <v>11010010</v>
      </c>
    </row>
    <row r="12061" spans="1:9">
      <c r="A12061" s="66"/>
      <c r="C12061" s="66">
        <v>11010010</v>
      </c>
      <c r="D12061" s="2" t="s">
        <v>53</v>
      </c>
      <c r="E12061" s="15" t="s">
        <v>1145</v>
      </c>
      <c r="F12061" s="69" t="s">
        <v>54</v>
      </c>
      <c r="G12061" s="3">
        <v>8</v>
      </c>
      <c r="H12061" s="3">
        <v>304</v>
      </c>
      <c r="I12061" s="10" t="str">
        <f t="shared" si="188"/>
        <v>11010010</v>
      </c>
    </row>
    <row r="12062" spans="1:9">
      <c r="A12062" s="66"/>
      <c r="C12062" s="66">
        <v>11010010</v>
      </c>
      <c r="D12062" s="2" t="s">
        <v>55</v>
      </c>
      <c r="E12062" s="21" t="s">
        <v>1152</v>
      </c>
      <c r="F12062" s="69" t="s">
        <v>56</v>
      </c>
      <c r="G12062" s="3">
        <v>9</v>
      </c>
      <c r="H12062" s="3">
        <v>1003</v>
      </c>
      <c r="I12062" s="10" t="str">
        <f t="shared" si="188"/>
        <v>11010010</v>
      </c>
    </row>
    <row r="12063" spans="1:9">
      <c r="A12063" s="66"/>
      <c r="C12063" s="66">
        <v>11010010</v>
      </c>
      <c r="D12063" s="2" t="s">
        <v>57</v>
      </c>
      <c r="E12063" s="21" t="s">
        <v>1152</v>
      </c>
      <c r="F12063" s="69" t="s">
        <v>58</v>
      </c>
      <c r="G12063" s="3">
        <v>2</v>
      </c>
      <c r="H12063" s="3"/>
      <c r="I12063" s="10" t="str">
        <f t="shared" si="188"/>
        <v>11010010</v>
      </c>
    </row>
    <row r="12064" spans="1:9">
      <c r="A12064" s="66"/>
      <c r="C12064" s="66">
        <v>11010010</v>
      </c>
      <c r="D12064" s="2" t="s">
        <v>59</v>
      </c>
      <c r="E12064" s="21" t="s">
        <v>1152</v>
      </c>
      <c r="F12064" s="69" t="s">
        <v>60</v>
      </c>
      <c r="G12064" s="3">
        <v>7</v>
      </c>
      <c r="H12064" s="3">
        <v>624</v>
      </c>
      <c r="I12064" s="10" t="str">
        <f t="shared" si="188"/>
        <v>11010010</v>
      </c>
    </row>
    <row r="12065" spans="1:9">
      <c r="A12065" s="66"/>
      <c r="C12065" s="66">
        <v>11010010</v>
      </c>
      <c r="D12065" s="2" t="s">
        <v>61</v>
      </c>
      <c r="E12065" s="20" t="s">
        <v>1151</v>
      </c>
      <c r="F12065" s="69" t="s">
        <v>62</v>
      </c>
      <c r="G12065" s="3"/>
      <c r="H12065" s="3"/>
      <c r="I12065" s="10" t="str">
        <f t="shared" si="188"/>
        <v>11010010</v>
      </c>
    </row>
    <row r="12066" spans="1:9">
      <c r="A12066" s="66"/>
      <c r="C12066" s="66">
        <v>11010010</v>
      </c>
      <c r="D12066" s="2" t="s">
        <v>63</v>
      </c>
      <c r="E12066" s="20" t="s">
        <v>1151</v>
      </c>
      <c r="F12066" s="69" t="s">
        <v>64</v>
      </c>
      <c r="G12066" s="3">
        <v>2</v>
      </c>
      <c r="H12066" s="3"/>
      <c r="I12066" s="10" t="str">
        <f t="shared" si="188"/>
        <v>11010010</v>
      </c>
    </row>
    <row r="12067" spans="1:9">
      <c r="A12067" s="66"/>
      <c r="C12067" s="66">
        <v>11010010</v>
      </c>
      <c r="D12067" s="2" t="s">
        <v>65</v>
      </c>
      <c r="E12067" s="19" t="s">
        <v>1150</v>
      </c>
      <c r="F12067" s="69" t="s">
        <v>66</v>
      </c>
      <c r="G12067" s="3"/>
      <c r="H12067" s="3"/>
      <c r="I12067" s="10" t="str">
        <f t="shared" si="188"/>
        <v>11010010</v>
      </c>
    </row>
    <row r="12068" spans="1:9">
      <c r="A12068" s="66"/>
      <c r="C12068" s="66">
        <v>11010010</v>
      </c>
      <c r="D12068" s="2" t="s">
        <v>67</v>
      </c>
      <c r="E12068" s="22" t="s">
        <v>1153</v>
      </c>
      <c r="F12068" s="69" t="s">
        <v>68</v>
      </c>
      <c r="G12068" s="3">
        <v>7</v>
      </c>
      <c r="H12068" s="3">
        <v>438</v>
      </c>
      <c r="I12068" s="10" t="str">
        <f t="shared" si="188"/>
        <v>11010010</v>
      </c>
    </row>
    <row r="12069" spans="1:9">
      <c r="A12069" s="66"/>
      <c r="C12069" s="66">
        <v>11010010</v>
      </c>
      <c r="D12069" s="2" t="s">
        <v>69</v>
      </c>
      <c r="E12069" s="21" t="s">
        <v>1152</v>
      </c>
      <c r="F12069" s="69" t="s">
        <v>70</v>
      </c>
      <c r="G12069" s="3">
        <v>9</v>
      </c>
      <c r="H12069" s="3">
        <v>356</v>
      </c>
      <c r="I12069" s="10" t="str">
        <f t="shared" si="188"/>
        <v>11010010</v>
      </c>
    </row>
    <row r="12070" spans="1:9">
      <c r="A12070" s="66"/>
      <c r="C12070" s="66">
        <v>11010010</v>
      </c>
      <c r="E12070" s="71"/>
      <c r="F12070" s="69" t="s">
        <v>71</v>
      </c>
      <c r="G12070" s="3">
        <v>56</v>
      </c>
      <c r="H12070" s="3">
        <v>4993</v>
      </c>
      <c r="I12070" s="10" t="str">
        <f t="shared" si="188"/>
        <v>11010010</v>
      </c>
    </row>
    <row r="12071" spans="1:9">
      <c r="A12071" s="65" t="s">
        <v>823</v>
      </c>
      <c r="B12071" s="2" t="s">
        <v>824</v>
      </c>
      <c r="C12071" s="65">
        <v>11011011</v>
      </c>
      <c r="D12071" s="2" t="s">
        <v>9</v>
      </c>
      <c r="E12071" s="14" t="s">
        <v>1144</v>
      </c>
      <c r="F12071" s="69" t="s">
        <v>10</v>
      </c>
      <c r="G12071" s="3"/>
      <c r="H12071" s="3"/>
      <c r="I12071" s="10" t="str">
        <f t="shared" si="188"/>
        <v>11011011</v>
      </c>
    </row>
    <row r="12072" spans="1:9">
      <c r="A12072" s="66"/>
      <c r="C12072" s="66">
        <v>11011011</v>
      </c>
      <c r="D12072" s="2" t="s">
        <v>11</v>
      </c>
      <c r="E12072" s="14" t="s">
        <v>1144</v>
      </c>
      <c r="F12072" s="69" t="s">
        <v>12</v>
      </c>
      <c r="G12072" s="3"/>
      <c r="H12072" s="3"/>
      <c r="I12072" s="10" t="str">
        <f t="shared" si="188"/>
        <v>11011011</v>
      </c>
    </row>
    <row r="12073" spans="1:9">
      <c r="A12073" s="66"/>
      <c r="C12073" s="66">
        <v>11011011</v>
      </c>
      <c r="D12073" s="2" t="s">
        <v>13</v>
      </c>
      <c r="E12073" s="14" t="s">
        <v>1144</v>
      </c>
      <c r="F12073" s="69" t="s">
        <v>14</v>
      </c>
      <c r="G12073" s="3"/>
      <c r="H12073" s="3"/>
      <c r="I12073" s="10" t="str">
        <f t="shared" si="188"/>
        <v>11011011</v>
      </c>
    </row>
    <row r="12074" spans="1:9">
      <c r="A12074" s="66"/>
      <c r="C12074" s="66">
        <v>11011011</v>
      </c>
      <c r="D12074" s="2" t="s">
        <v>15</v>
      </c>
      <c r="E12074" s="15" t="s">
        <v>1145</v>
      </c>
      <c r="F12074" s="69" t="s">
        <v>16</v>
      </c>
      <c r="G12074" s="3"/>
      <c r="H12074" s="3"/>
      <c r="I12074" s="10" t="str">
        <f t="shared" si="188"/>
        <v>11011011</v>
      </c>
    </row>
    <row r="12075" spans="1:9">
      <c r="A12075" s="66"/>
      <c r="C12075" s="66">
        <v>11011011</v>
      </c>
      <c r="D12075" s="2" t="s">
        <v>17</v>
      </c>
      <c r="E12075" s="14" t="s">
        <v>1144</v>
      </c>
      <c r="F12075" s="69" t="s">
        <v>18</v>
      </c>
      <c r="G12075" s="3"/>
      <c r="H12075" s="3"/>
      <c r="I12075" s="10" t="str">
        <f t="shared" si="188"/>
        <v>11011011</v>
      </c>
    </row>
    <row r="12076" spans="1:9">
      <c r="A12076" s="66"/>
      <c r="C12076" s="66">
        <v>11011011</v>
      </c>
      <c r="D12076" s="2" t="s">
        <v>19</v>
      </c>
      <c r="E12076" s="14" t="s">
        <v>1144</v>
      </c>
      <c r="F12076" s="69" t="s">
        <v>20</v>
      </c>
      <c r="G12076" s="3"/>
      <c r="H12076" s="3"/>
      <c r="I12076" s="10" t="str">
        <f t="shared" si="188"/>
        <v>11011011</v>
      </c>
    </row>
    <row r="12077" spans="1:9">
      <c r="A12077" s="66"/>
      <c r="C12077" s="66">
        <v>11011011</v>
      </c>
      <c r="D12077" s="2" t="s">
        <v>21</v>
      </c>
      <c r="E12077" s="4"/>
      <c r="F12077" s="69" t="s">
        <v>22</v>
      </c>
      <c r="G12077" s="3">
        <v>36</v>
      </c>
      <c r="H12077" s="3">
        <v>2696</v>
      </c>
      <c r="I12077" s="10" t="str">
        <f t="shared" si="188"/>
        <v>11011011</v>
      </c>
    </row>
    <row r="12078" spans="1:9">
      <c r="A12078" s="66"/>
      <c r="C12078" s="66">
        <v>11011011</v>
      </c>
      <c r="D12078" s="2" t="s">
        <v>23</v>
      </c>
      <c r="E12078" s="17" t="s">
        <v>1147</v>
      </c>
      <c r="F12078" s="69" t="s">
        <v>24</v>
      </c>
      <c r="G12078" s="3">
        <v>3</v>
      </c>
      <c r="H12078" s="3">
        <v>187</v>
      </c>
      <c r="I12078" s="10" t="str">
        <f t="shared" si="188"/>
        <v>11011011</v>
      </c>
    </row>
    <row r="12079" spans="1:9">
      <c r="A12079" s="66"/>
      <c r="C12079" s="66">
        <v>11011011</v>
      </c>
      <c r="D12079" s="2" t="s">
        <v>25</v>
      </c>
      <c r="E12079" s="17" t="s">
        <v>1147</v>
      </c>
      <c r="F12079" s="69" t="s">
        <v>26</v>
      </c>
      <c r="G12079" s="3">
        <v>1</v>
      </c>
      <c r="H12079" s="3"/>
      <c r="I12079" s="10" t="str">
        <f t="shared" si="188"/>
        <v>11011011</v>
      </c>
    </row>
    <row r="12080" spans="1:9">
      <c r="A12080" s="66"/>
      <c r="C12080" s="66">
        <v>11011011</v>
      </c>
      <c r="D12080" s="2" t="s">
        <v>27</v>
      </c>
      <c r="E12080" s="17" t="s">
        <v>1147</v>
      </c>
      <c r="F12080" s="69" t="s">
        <v>28</v>
      </c>
      <c r="G12080" s="3"/>
      <c r="H12080" s="3"/>
      <c r="I12080" s="10" t="str">
        <f t="shared" si="188"/>
        <v>11011011</v>
      </c>
    </row>
    <row r="12081" spans="1:9">
      <c r="A12081" s="66"/>
      <c r="C12081" s="66">
        <v>11011011</v>
      </c>
      <c r="D12081" s="2" t="s">
        <v>29</v>
      </c>
      <c r="E12081" s="18" t="s">
        <v>1148</v>
      </c>
      <c r="F12081" s="69" t="s">
        <v>30</v>
      </c>
      <c r="G12081" s="3"/>
      <c r="H12081" s="3"/>
      <c r="I12081" s="10" t="str">
        <f t="shared" si="188"/>
        <v>11011011</v>
      </c>
    </row>
    <row r="12082" spans="1:9">
      <c r="A12082" s="66"/>
      <c r="C12082" s="66">
        <v>11011011</v>
      </c>
      <c r="D12082" s="2" t="s">
        <v>31</v>
      </c>
      <c r="E12082" s="18" t="s">
        <v>1148</v>
      </c>
      <c r="F12082" s="69" t="s">
        <v>32</v>
      </c>
      <c r="G12082" s="3"/>
      <c r="H12082" s="3"/>
      <c r="I12082" s="10" t="str">
        <f t="shared" si="188"/>
        <v>11011011</v>
      </c>
    </row>
    <row r="12083" spans="1:9">
      <c r="A12083" s="66"/>
      <c r="C12083" s="66">
        <v>11011011</v>
      </c>
      <c r="D12083" s="2" t="s">
        <v>33</v>
      </c>
      <c r="E12083" s="18" t="s">
        <v>1148</v>
      </c>
      <c r="F12083" s="69" t="s">
        <v>34</v>
      </c>
      <c r="G12083" s="3"/>
      <c r="H12083" s="3"/>
      <c r="I12083" s="10" t="str">
        <f t="shared" si="188"/>
        <v>11011011</v>
      </c>
    </row>
    <row r="12084" spans="1:9">
      <c r="A12084" s="66"/>
      <c r="C12084" s="66">
        <v>11011011</v>
      </c>
      <c r="D12084" s="2" t="s">
        <v>35</v>
      </c>
      <c r="E12084" s="19" t="s">
        <v>1150</v>
      </c>
      <c r="F12084" s="69" t="s">
        <v>36</v>
      </c>
      <c r="G12084" s="3">
        <v>1</v>
      </c>
      <c r="H12084" s="3"/>
      <c r="I12084" s="10" t="str">
        <f t="shared" si="188"/>
        <v>11011011</v>
      </c>
    </row>
    <row r="12085" spans="1:9">
      <c r="A12085" s="66"/>
      <c r="C12085" s="66">
        <v>11011011</v>
      </c>
      <c r="D12085" s="2" t="s">
        <v>37</v>
      </c>
      <c r="E12085" s="23" t="s">
        <v>1149</v>
      </c>
      <c r="F12085" s="69" t="s">
        <v>38</v>
      </c>
      <c r="G12085" s="3"/>
      <c r="H12085" s="3"/>
      <c r="I12085" s="10" t="str">
        <f t="shared" si="188"/>
        <v>11011011</v>
      </c>
    </row>
    <row r="12086" spans="1:9">
      <c r="A12086" s="66"/>
      <c r="C12086" s="66">
        <v>11011011</v>
      </c>
      <c r="D12086" s="2" t="s">
        <v>39</v>
      </c>
      <c r="E12086" s="23" t="s">
        <v>1149</v>
      </c>
      <c r="F12086" s="69" t="s">
        <v>40</v>
      </c>
      <c r="G12086" s="3">
        <v>7</v>
      </c>
      <c r="H12086" s="3">
        <v>262</v>
      </c>
      <c r="I12086" s="10" t="str">
        <f t="shared" si="188"/>
        <v>11011011</v>
      </c>
    </row>
    <row r="12087" spans="1:9">
      <c r="A12087" s="66"/>
      <c r="C12087" s="66">
        <v>11011011</v>
      </c>
      <c r="D12087" s="2" t="s">
        <v>41</v>
      </c>
      <c r="E12087" s="16" t="s">
        <v>1146</v>
      </c>
      <c r="F12087" s="69" t="s">
        <v>42</v>
      </c>
      <c r="G12087" s="3"/>
      <c r="H12087" s="3"/>
      <c r="I12087" s="10" t="str">
        <f t="shared" si="188"/>
        <v>11011011</v>
      </c>
    </row>
    <row r="12088" spans="1:9">
      <c r="A12088" s="66"/>
      <c r="C12088" s="66">
        <v>11011011</v>
      </c>
      <c r="D12088" s="2" t="s">
        <v>43</v>
      </c>
      <c r="E12088" s="16" t="s">
        <v>1146</v>
      </c>
      <c r="F12088" s="69" t="s">
        <v>44</v>
      </c>
      <c r="G12088" s="3"/>
      <c r="H12088" s="3"/>
      <c r="I12088" s="10" t="str">
        <f t="shared" si="188"/>
        <v>11011011</v>
      </c>
    </row>
    <row r="12089" spans="1:9">
      <c r="A12089" s="66"/>
      <c r="C12089" s="66">
        <v>11011011</v>
      </c>
      <c r="D12089" s="2" t="s">
        <v>45</v>
      </c>
      <c r="E12089" s="16" t="s">
        <v>1146</v>
      </c>
      <c r="F12089" s="69" t="s">
        <v>46</v>
      </c>
      <c r="G12089" s="3"/>
      <c r="H12089" s="3"/>
      <c r="I12089" s="10" t="str">
        <f t="shared" si="188"/>
        <v>11011011</v>
      </c>
    </row>
    <row r="12090" spans="1:9">
      <c r="A12090" s="66"/>
      <c r="C12090" s="66">
        <v>11011011</v>
      </c>
      <c r="D12090" s="2" t="s">
        <v>47</v>
      </c>
      <c r="E12090" s="16" t="s">
        <v>1146</v>
      </c>
      <c r="F12090" s="69" t="s">
        <v>48</v>
      </c>
      <c r="G12090" s="3">
        <v>2</v>
      </c>
      <c r="H12090" s="3"/>
      <c r="I12090" s="10" t="str">
        <f t="shared" si="188"/>
        <v>11011011</v>
      </c>
    </row>
    <row r="12091" spans="1:9">
      <c r="A12091" s="66"/>
      <c r="C12091" s="66">
        <v>11011011</v>
      </c>
      <c r="D12091" s="2" t="s">
        <v>49</v>
      </c>
      <c r="E12091" s="14" t="s">
        <v>1144</v>
      </c>
      <c r="F12091" s="69" t="s">
        <v>50</v>
      </c>
      <c r="G12091" s="3">
        <v>5</v>
      </c>
      <c r="H12091" s="3">
        <v>211</v>
      </c>
      <c r="I12091" s="10" t="str">
        <f t="shared" si="188"/>
        <v>11011011</v>
      </c>
    </row>
    <row r="12092" spans="1:9">
      <c r="A12092" s="66"/>
      <c r="C12092" s="66">
        <v>11011011</v>
      </c>
      <c r="D12092" s="2" t="s">
        <v>51</v>
      </c>
      <c r="E12092" s="15" t="s">
        <v>1145</v>
      </c>
      <c r="F12092" s="69" t="s">
        <v>52</v>
      </c>
      <c r="G12092" s="3"/>
      <c r="H12092" s="3"/>
      <c r="I12092" s="10" t="str">
        <f t="shared" si="188"/>
        <v>11011011</v>
      </c>
    </row>
    <row r="12093" spans="1:9">
      <c r="A12093" s="66"/>
      <c r="C12093" s="66">
        <v>11011011</v>
      </c>
      <c r="D12093" s="2" t="s">
        <v>53</v>
      </c>
      <c r="E12093" s="15" t="s">
        <v>1145</v>
      </c>
      <c r="F12093" s="69" t="s">
        <v>54</v>
      </c>
      <c r="G12093" s="3">
        <v>2</v>
      </c>
      <c r="H12093" s="3"/>
      <c r="I12093" s="10" t="str">
        <f t="shared" si="188"/>
        <v>11011011</v>
      </c>
    </row>
    <row r="12094" spans="1:9">
      <c r="A12094" s="66"/>
      <c r="C12094" s="66">
        <v>11011011</v>
      </c>
      <c r="D12094" s="2" t="s">
        <v>55</v>
      </c>
      <c r="E12094" s="21" t="s">
        <v>1152</v>
      </c>
      <c r="F12094" s="69" t="s">
        <v>56</v>
      </c>
      <c r="G12094" s="3">
        <v>4</v>
      </c>
      <c r="H12094" s="3">
        <v>203</v>
      </c>
      <c r="I12094" s="10" t="str">
        <f t="shared" si="188"/>
        <v>11011011</v>
      </c>
    </row>
    <row r="12095" spans="1:9">
      <c r="A12095" s="66"/>
      <c r="C12095" s="66">
        <v>11011011</v>
      </c>
      <c r="D12095" s="2" t="s">
        <v>57</v>
      </c>
      <c r="E12095" s="21" t="s">
        <v>1152</v>
      </c>
      <c r="F12095" s="69" t="s">
        <v>58</v>
      </c>
      <c r="G12095" s="3">
        <v>2</v>
      </c>
      <c r="H12095" s="3"/>
      <c r="I12095" s="10" t="str">
        <f t="shared" si="188"/>
        <v>11011011</v>
      </c>
    </row>
    <row r="12096" spans="1:9">
      <c r="A12096" s="66"/>
      <c r="C12096" s="66">
        <v>11011011</v>
      </c>
      <c r="D12096" s="2" t="s">
        <v>59</v>
      </c>
      <c r="E12096" s="21" t="s">
        <v>1152</v>
      </c>
      <c r="F12096" s="69" t="s">
        <v>60</v>
      </c>
      <c r="G12096" s="3">
        <v>2</v>
      </c>
      <c r="H12096" s="3"/>
      <c r="I12096" s="10" t="str">
        <f t="shared" si="188"/>
        <v>11011011</v>
      </c>
    </row>
    <row r="12097" spans="1:9">
      <c r="A12097" s="66"/>
      <c r="C12097" s="66">
        <v>11011011</v>
      </c>
      <c r="D12097" s="2" t="s">
        <v>61</v>
      </c>
      <c r="E12097" s="20" t="s">
        <v>1151</v>
      </c>
      <c r="F12097" s="69" t="s">
        <v>62</v>
      </c>
      <c r="G12097" s="3"/>
      <c r="H12097" s="3"/>
      <c r="I12097" s="10" t="str">
        <f t="shared" si="188"/>
        <v>11011011</v>
      </c>
    </row>
    <row r="12098" spans="1:9">
      <c r="A12098" s="66"/>
      <c r="C12098" s="66">
        <v>11011011</v>
      </c>
      <c r="D12098" s="2" t="s">
        <v>63</v>
      </c>
      <c r="E12098" s="20" t="s">
        <v>1151</v>
      </c>
      <c r="F12098" s="69" t="s">
        <v>64</v>
      </c>
      <c r="G12098" s="3"/>
      <c r="H12098" s="3"/>
      <c r="I12098" s="10" t="str">
        <f t="shared" si="188"/>
        <v>11011011</v>
      </c>
    </row>
    <row r="12099" spans="1:9">
      <c r="A12099" s="66"/>
      <c r="C12099" s="66">
        <v>11011011</v>
      </c>
      <c r="D12099" s="2" t="s">
        <v>65</v>
      </c>
      <c r="E12099" s="19" t="s">
        <v>1150</v>
      </c>
      <c r="F12099" s="69" t="s">
        <v>66</v>
      </c>
      <c r="G12099" s="3">
        <v>1</v>
      </c>
      <c r="H12099" s="3"/>
      <c r="I12099" s="10" t="str">
        <f t="shared" si="188"/>
        <v>11011011</v>
      </c>
    </row>
    <row r="12100" spans="1:9">
      <c r="A12100" s="66"/>
      <c r="C12100" s="66">
        <v>11011011</v>
      </c>
      <c r="D12100" s="2" t="s">
        <v>67</v>
      </c>
      <c r="E12100" s="22" t="s">
        <v>1153</v>
      </c>
      <c r="F12100" s="69" t="s">
        <v>68</v>
      </c>
      <c r="G12100" s="3">
        <v>1</v>
      </c>
      <c r="H12100" s="3"/>
      <c r="I12100" s="10" t="str">
        <f t="shared" si="188"/>
        <v>11011011</v>
      </c>
    </row>
    <row r="12101" spans="1:9">
      <c r="A12101" s="66"/>
      <c r="C12101" s="66">
        <v>11011011</v>
      </c>
      <c r="D12101" s="2" t="s">
        <v>69</v>
      </c>
      <c r="E12101" s="21" t="s">
        <v>1152</v>
      </c>
      <c r="F12101" s="69" t="s">
        <v>70</v>
      </c>
      <c r="G12101" s="3">
        <v>5</v>
      </c>
      <c r="H12101" s="3">
        <v>1170</v>
      </c>
      <c r="I12101" s="10" t="str">
        <f t="shared" si="188"/>
        <v>11011011</v>
      </c>
    </row>
    <row r="12102" spans="1:9">
      <c r="A12102" s="66"/>
      <c r="C12102" s="66">
        <v>11011011</v>
      </c>
      <c r="E12102" s="71"/>
      <c r="F12102" s="69" t="s">
        <v>71</v>
      </c>
      <c r="G12102" s="3">
        <v>36</v>
      </c>
      <c r="H12102" s="3">
        <v>2696</v>
      </c>
      <c r="I12102" s="10" t="str">
        <f t="shared" si="188"/>
        <v>11011011</v>
      </c>
    </row>
    <row r="12103" spans="1:9">
      <c r="A12103" s="65" t="s">
        <v>825</v>
      </c>
      <c r="B12103" s="2" t="s">
        <v>826</v>
      </c>
      <c r="C12103" s="65">
        <v>11012012</v>
      </c>
      <c r="D12103" s="2" t="s">
        <v>9</v>
      </c>
      <c r="E12103" s="14" t="s">
        <v>1144</v>
      </c>
      <c r="F12103" s="69" t="s">
        <v>10</v>
      </c>
      <c r="G12103" s="3"/>
      <c r="H12103" s="3"/>
      <c r="I12103" s="10" t="str">
        <f t="shared" si="188"/>
        <v>11012012</v>
      </c>
    </row>
    <row r="12104" spans="1:9">
      <c r="A12104" s="66"/>
      <c r="C12104" s="66">
        <v>11012012</v>
      </c>
      <c r="D12104" s="2" t="s">
        <v>11</v>
      </c>
      <c r="E12104" s="14" t="s">
        <v>1144</v>
      </c>
      <c r="F12104" s="69" t="s">
        <v>12</v>
      </c>
      <c r="G12104" s="3"/>
      <c r="H12104" s="3"/>
      <c r="I12104" s="10" t="str">
        <f t="shared" si="188"/>
        <v>11012012</v>
      </c>
    </row>
    <row r="12105" spans="1:9">
      <c r="A12105" s="66"/>
      <c r="C12105" s="66">
        <v>11012012</v>
      </c>
      <c r="D12105" s="2" t="s">
        <v>13</v>
      </c>
      <c r="E12105" s="14" t="s">
        <v>1144</v>
      </c>
      <c r="F12105" s="69" t="s">
        <v>14</v>
      </c>
      <c r="G12105" s="3"/>
      <c r="H12105" s="3"/>
      <c r="I12105" s="10" t="str">
        <f t="shared" ref="I12105:I12168" si="189">IF(A12105="",I12104,A12105)</f>
        <v>11012012</v>
      </c>
    </row>
    <row r="12106" spans="1:9">
      <c r="A12106" s="66"/>
      <c r="C12106" s="66">
        <v>11012012</v>
      </c>
      <c r="D12106" s="2" t="s">
        <v>15</v>
      </c>
      <c r="E12106" s="15" t="s">
        <v>1145</v>
      </c>
      <c r="F12106" s="69" t="s">
        <v>16</v>
      </c>
      <c r="G12106" s="3"/>
      <c r="H12106" s="3"/>
      <c r="I12106" s="10" t="str">
        <f t="shared" si="189"/>
        <v>11012012</v>
      </c>
    </row>
    <row r="12107" spans="1:9">
      <c r="A12107" s="66"/>
      <c r="C12107" s="66">
        <v>11012012</v>
      </c>
      <c r="D12107" s="2" t="s">
        <v>17</v>
      </c>
      <c r="E12107" s="14" t="s">
        <v>1144</v>
      </c>
      <c r="F12107" s="69" t="s">
        <v>18</v>
      </c>
      <c r="G12107" s="3"/>
      <c r="H12107" s="3"/>
      <c r="I12107" s="10" t="str">
        <f t="shared" si="189"/>
        <v>11012012</v>
      </c>
    </row>
    <row r="12108" spans="1:9">
      <c r="A12108" s="66"/>
      <c r="C12108" s="66">
        <v>11012012</v>
      </c>
      <c r="D12108" s="2" t="s">
        <v>19</v>
      </c>
      <c r="E12108" s="14" t="s">
        <v>1144</v>
      </c>
      <c r="F12108" s="69" t="s">
        <v>20</v>
      </c>
      <c r="G12108" s="3"/>
      <c r="H12108" s="3"/>
      <c r="I12108" s="10" t="str">
        <f t="shared" si="189"/>
        <v>11012012</v>
      </c>
    </row>
    <row r="12109" spans="1:9">
      <c r="A12109" s="66"/>
      <c r="C12109" s="66">
        <v>11012012</v>
      </c>
      <c r="D12109" s="2" t="s">
        <v>21</v>
      </c>
      <c r="E12109" s="4"/>
      <c r="F12109" s="69" t="s">
        <v>22</v>
      </c>
      <c r="G12109" s="3">
        <v>90</v>
      </c>
      <c r="H12109" s="3">
        <v>10859</v>
      </c>
      <c r="I12109" s="10" t="str">
        <f t="shared" si="189"/>
        <v>11012012</v>
      </c>
    </row>
    <row r="12110" spans="1:9">
      <c r="A12110" s="66"/>
      <c r="C12110" s="66">
        <v>11012012</v>
      </c>
      <c r="D12110" s="2" t="s">
        <v>23</v>
      </c>
      <c r="E12110" s="17" t="s">
        <v>1147</v>
      </c>
      <c r="F12110" s="69" t="s">
        <v>24</v>
      </c>
      <c r="G12110" s="3">
        <v>13</v>
      </c>
      <c r="H12110" s="3">
        <v>2623</v>
      </c>
      <c r="I12110" s="10" t="str">
        <f t="shared" si="189"/>
        <v>11012012</v>
      </c>
    </row>
    <row r="12111" spans="1:9">
      <c r="A12111" s="66"/>
      <c r="C12111" s="66">
        <v>11012012</v>
      </c>
      <c r="D12111" s="2" t="s">
        <v>25</v>
      </c>
      <c r="E12111" s="17" t="s">
        <v>1147</v>
      </c>
      <c r="F12111" s="69" t="s">
        <v>26</v>
      </c>
      <c r="G12111" s="3">
        <v>1</v>
      </c>
      <c r="H12111" s="3"/>
      <c r="I12111" s="10" t="str">
        <f t="shared" si="189"/>
        <v>11012012</v>
      </c>
    </row>
    <row r="12112" spans="1:9">
      <c r="A12112" s="66"/>
      <c r="C12112" s="66">
        <v>11012012</v>
      </c>
      <c r="D12112" s="2" t="s">
        <v>27</v>
      </c>
      <c r="E12112" s="17" t="s">
        <v>1147</v>
      </c>
      <c r="F12112" s="69" t="s">
        <v>28</v>
      </c>
      <c r="G12112" s="3"/>
      <c r="H12112" s="3"/>
      <c r="I12112" s="10" t="str">
        <f t="shared" si="189"/>
        <v>11012012</v>
      </c>
    </row>
    <row r="12113" spans="1:9">
      <c r="A12113" s="66"/>
      <c r="C12113" s="66">
        <v>11012012</v>
      </c>
      <c r="D12113" s="2" t="s">
        <v>29</v>
      </c>
      <c r="E12113" s="18" t="s">
        <v>1148</v>
      </c>
      <c r="F12113" s="69" t="s">
        <v>30</v>
      </c>
      <c r="G12113" s="3">
        <v>1</v>
      </c>
      <c r="H12113" s="3"/>
      <c r="I12113" s="10" t="str">
        <f t="shared" si="189"/>
        <v>11012012</v>
      </c>
    </row>
    <row r="12114" spans="1:9">
      <c r="A12114" s="66"/>
      <c r="C12114" s="66">
        <v>11012012</v>
      </c>
      <c r="D12114" s="2" t="s">
        <v>31</v>
      </c>
      <c r="E12114" s="18" t="s">
        <v>1148</v>
      </c>
      <c r="F12114" s="69" t="s">
        <v>32</v>
      </c>
      <c r="G12114" s="3"/>
      <c r="H12114" s="3"/>
      <c r="I12114" s="10" t="str">
        <f t="shared" si="189"/>
        <v>11012012</v>
      </c>
    </row>
    <row r="12115" spans="1:9">
      <c r="A12115" s="66"/>
      <c r="C12115" s="66">
        <v>11012012</v>
      </c>
      <c r="D12115" s="2" t="s">
        <v>33</v>
      </c>
      <c r="E12115" s="18" t="s">
        <v>1148</v>
      </c>
      <c r="F12115" s="69" t="s">
        <v>34</v>
      </c>
      <c r="G12115" s="3"/>
      <c r="H12115" s="3"/>
      <c r="I12115" s="10" t="str">
        <f t="shared" si="189"/>
        <v>11012012</v>
      </c>
    </row>
    <row r="12116" spans="1:9">
      <c r="A12116" s="66"/>
      <c r="C12116" s="66">
        <v>11012012</v>
      </c>
      <c r="D12116" s="2" t="s">
        <v>35</v>
      </c>
      <c r="E12116" s="19" t="s">
        <v>1150</v>
      </c>
      <c r="F12116" s="69" t="s">
        <v>36</v>
      </c>
      <c r="G12116" s="3"/>
      <c r="H12116" s="3"/>
      <c r="I12116" s="10" t="str">
        <f t="shared" si="189"/>
        <v>11012012</v>
      </c>
    </row>
    <row r="12117" spans="1:9">
      <c r="A12117" s="66"/>
      <c r="C12117" s="66">
        <v>11012012</v>
      </c>
      <c r="D12117" s="2" t="s">
        <v>37</v>
      </c>
      <c r="E12117" s="23" t="s">
        <v>1149</v>
      </c>
      <c r="F12117" s="69" t="s">
        <v>38</v>
      </c>
      <c r="G12117" s="3">
        <v>1</v>
      </c>
      <c r="H12117" s="3"/>
      <c r="I12117" s="10" t="str">
        <f t="shared" si="189"/>
        <v>11012012</v>
      </c>
    </row>
    <row r="12118" spans="1:9">
      <c r="A12118" s="66"/>
      <c r="C12118" s="66">
        <v>11012012</v>
      </c>
      <c r="D12118" s="2" t="s">
        <v>39</v>
      </c>
      <c r="E12118" s="23" t="s">
        <v>1149</v>
      </c>
      <c r="F12118" s="69" t="s">
        <v>40</v>
      </c>
      <c r="G12118" s="3">
        <v>2</v>
      </c>
      <c r="H12118" s="3"/>
      <c r="I12118" s="10" t="str">
        <f t="shared" si="189"/>
        <v>11012012</v>
      </c>
    </row>
    <row r="12119" spans="1:9">
      <c r="A12119" s="66"/>
      <c r="C12119" s="66">
        <v>11012012</v>
      </c>
      <c r="D12119" s="2" t="s">
        <v>41</v>
      </c>
      <c r="E12119" s="16" t="s">
        <v>1146</v>
      </c>
      <c r="F12119" s="69" t="s">
        <v>42</v>
      </c>
      <c r="G12119" s="3"/>
      <c r="H12119" s="3"/>
      <c r="I12119" s="10" t="str">
        <f t="shared" si="189"/>
        <v>11012012</v>
      </c>
    </row>
    <row r="12120" spans="1:9">
      <c r="A12120" s="66"/>
      <c r="C12120" s="66">
        <v>11012012</v>
      </c>
      <c r="D12120" s="2" t="s">
        <v>43</v>
      </c>
      <c r="E12120" s="16" t="s">
        <v>1146</v>
      </c>
      <c r="F12120" s="69" t="s">
        <v>44</v>
      </c>
      <c r="G12120" s="3">
        <v>2</v>
      </c>
      <c r="H12120" s="3"/>
      <c r="I12120" s="10" t="str">
        <f t="shared" si="189"/>
        <v>11012012</v>
      </c>
    </row>
    <row r="12121" spans="1:9">
      <c r="A12121" s="66"/>
      <c r="C12121" s="66">
        <v>11012012</v>
      </c>
      <c r="D12121" s="2" t="s">
        <v>45</v>
      </c>
      <c r="E12121" s="16" t="s">
        <v>1146</v>
      </c>
      <c r="F12121" s="69" t="s">
        <v>46</v>
      </c>
      <c r="G12121" s="3">
        <v>3</v>
      </c>
      <c r="H12121" s="3">
        <v>443</v>
      </c>
      <c r="I12121" s="10" t="str">
        <f t="shared" si="189"/>
        <v>11012012</v>
      </c>
    </row>
    <row r="12122" spans="1:9">
      <c r="A12122" s="66"/>
      <c r="C12122" s="66">
        <v>11012012</v>
      </c>
      <c r="D12122" s="2" t="s">
        <v>47</v>
      </c>
      <c r="E12122" s="16" t="s">
        <v>1146</v>
      </c>
      <c r="F12122" s="69" t="s">
        <v>48</v>
      </c>
      <c r="G12122" s="3">
        <v>7</v>
      </c>
      <c r="H12122" s="3">
        <v>345</v>
      </c>
      <c r="I12122" s="10" t="str">
        <f t="shared" si="189"/>
        <v>11012012</v>
      </c>
    </row>
    <row r="12123" spans="1:9">
      <c r="A12123" s="66"/>
      <c r="C12123" s="66">
        <v>11012012</v>
      </c>
      <c r="D12123" s="2" t="s">
        <v>49</v>
      </c>
      <c r="E12123" s="14" t="s">
        <v>1144</v>
      </c>
      <c r="F12123" s="69" t="s">
        <v>50</v>
      </c>
      <c r="G12123" s="3">
        <v>2</v>
      </c>
      <c r="H12123" s="3"/>
      <c r="I12123" s="10" t="str">
        <f t="shared" si="189"/>
        <v>11012012</v>
      </c>
    </row>
    <row r="12124" spans="1:9">
      <c r="A12124" s="66"/>
      <c r="C12124" s="66">
        <v>11012012</v>
      </c>
      <c r="D12124" s="2" t="s">
        <v>51</v>
      </c>
      <c r="E12124" s="15" t="s">
        <v>1145</v>
      </c>
      <c r="F12124" s="69" t="s">
        <v>52</v>
      </c>
      <c r="G12124" s="3">
        <v>4</v>
      </c>
      <c r="H12124" s="3">
        <v>903</v>
      </c>
      <c r="I12124" s="10" t="str">
        <f t="shared" si="189"/>
        <v>11012012</v>
      </c>
    </row>
    <row r="12125" spans="1:9">
      <c r="A12125" s="66"/>
      <c r="C12125" s="66">
        <v>11012012</v>
      </c>
      <c r="D12125" s="2" t="s">
        <v>53</v>
      </c>
      <c r="E12125" s="15" t="s">
        <v>1145</v>
      </c>
      <c r="F12125" s="69" t="s">
        <v>54</v>
      </c>
      <c r="G12125" s="3">
        <v>8</v>
      </c>
      <c r="H12125" s="3">
        <v>437</v>
      </c>
      <c r="I12125" s="10" t="str">
        <f t="shared" si="189"/>
        <v>11012012</v>
      </c>
    </row>
    <row r="12126" spans="1:9">
      <c r="A12126" s="66"/>
      <c r="C12126" s="66">
        <v>11012012</v>
      </c>
      <c r="D12126" s="2" t="s">
        <v>55</v>
      </c>
      <c r="E12126" s="21" t="s">
        <v>1152</v>
      </c>
      <c r="F12126" s="69" t="s">
        <v>56</v>
      </c>
      <c r="G12126" s="3">
        <v>4</v>
      </c>
      <c r="H12126" s="3">
        <v>466</v>
      </c>
      <c r="I12126" s="10" t="str">
        <f t="shared" si="189"/>
        <v>11012012</v>
      </c>
    </row>
    <row r="12127" spans="1:9">
      <c r="A12127" s="66"/>
      <c r="C12127" s="66">
        <v>11012012</v>
      </c>
      <c r="D12127" s="2" t="s">
        <v>57</v>
      </c>
      <c r="E12127" s="21" t="s">
        <v>1152</v>
      </c>
      <c r="F12127" s="69" t="s">
        <v>58</v>
      </c>
      <c r="G12127" s="3">
        <v>4</v>
      </c>
      <c r="H12127" s="3">
        <v>576</v>
      </c>
      <c r="I12127" s="10" t="str">
        <f t="shared" si="189"/>
        <v>11012012</v>
      </c>
    </row>
    <row r="12128" spans="1:9">
      <c r="A12128" s="66"/>
      <c r="C12128" s="66">
        <v>11012012</v>
      </c>
      <c r="D12128" s="2" t="s">
        <v>59</v>
      </c>
      <c r="E12128" s="21" t="s">
        <v>1152</v>
      </c>
      <c r="F12128" s="69" t="s">
        <v>60</v>
      </c>
      <c r="G12128" s="3">
        <v>16</v>
      </c>
      <c r="H12128" s="3">
        <v>2660</v>
      </c>
      <c r="I12128" s="10" t="str">
        <f t="shared" si="189"/>
        <v>11012012</v>
      </c>
    </row>
    <row r="12129" spans="1:9">
      <c r="A12129" s="66"/>
      <c r="C12129" s="66">
        <v>11012012</v>
      </c>
      <c r="D12129" s="2" t="s">
        <v>61</v>
      </c>
      <c r="E12129" s="20" t="s">
        <v>1151</v>
      </c>
      <c r="F12129" s="69" t="s">
        <v>62</v>
      </c>
      <c r="G12129" s="3">
        <v>2</v>
      </c>
      <c r="H12129" s="3"/>
      <c r="I12129" s="10" t="str">
        <f t="shared" si="189"/>
        <v>11012012</v>
      </c>
    </row>
    <row r="12130" spans="1:9">
      <c r="A12130" s="66"/>
      <c r="C12130" s="66">
        <v>11012012</v>
      </c>
      <c r="D12130" s="2" t="s">
        <v>63</v>
      </c>
      <c r="E12130" s="20" t="s">
        <v>1151</v>
      </c>
      <c r="F12130" s="69" t="s">
        <v>64</v>
      </c>
      <c r="G12130" s="3">
        <v>2</v>
      </c>
      <c r="H12130" s="3"/>
      <c r="I12130" s="10" t="str">
        <f t="shared" si="189"/>
        <v>11012012</v>
      </c>
    </row>
    <row r="12131" spans="1:9">
      <c r="A12131" s="66"/>
      <c r="C12131" s="66">
        <v>11012012</v>
      </c>
      <c r="D12131" s="2" t="s">
        <v>65</v>
      </c>
      <c r="E12131" s="19" t="s">
        <v>1150</v>
      </c>
      <c r="F12131" s="69" t="s">
        <v>66</v>
      </c>
      <c r="G12131" s="3">
        <v>2</v>
      </c>
      <c r="H12131" s="3"/>
      <c r="I12131" s="10" t="str">
        <f t="shared" si="189"/>
        <v>11012012</v>
      </c>
    </row>
    <row r="12132" spans="1:9">
      <c r="A12132" s="66"/>
      <c r="C12132" s="66">
        <v>11012012</v>
      </c>
      <c r="D12132" s="2" t="s">
        <v>67</v>
      </c>
      <c r="E12132" s="22" t="s">
        <v>1153</v>
      </c>
      <c r="F12132" s="69" t="s">
        <v>68</v>
      </c>
      <c r="G12132" s="3">
        <v>6</v>
      </c>
      <c r="H12132" s="3">
        <v>429</v>
      </c>
      <c r="I12132" s="10" t="str">
        <f t="shared" si="189"/>
        <v>11012012</v>
      </c>
    </row>
    <row r="12133" spans="1:9">
      <c r="A12133" s="66"/>
      <c r="C12133" s="66">
        <v>11012012</v>
      </c>
      <c r="D12133" s="2" t="s">
        <v>69</v>
      </c>
      <c r="E12133" s="21" t="s">
        <v>1152</v>
      </c>
      <c r="F12133" s="69" t="s">
        <v>70</v>
      </c>
      <c r="G12133" s="3">
        <v>10</v>
      </c>
      <c r="H12133" s="3">
        <v>715</v>
      </c>
      <c r="I12133" s="10" t="str">
        <f t="shared" si="189"/>
        <v>11012012</v>
      </c>
    </row>
    <row r="12134" spans="1:9">
      <c r="A12134" s="66"/>
      <c r="C12134" s="66">
        <v>11012012</v>
      </c>
      <c r="E12134" s="71"/>
      <c r="F12134" s="69" t="s">
        <v>71</v>
      </c>
      <c r="G12134" s="3">
        <v>90</v>
      </c>
      <c r="H12134" s="3">
        <v>10859</v>
      </c>
      <c r="I12134" s="10" t="str">
        <f t="shared" si="189"/>
        <v>11012012</v>
      </c>
    </row>
    <row r="12135" spans="1:9">
      <c r="A12135" s="65" t="s">
        <v>827</v>
      </c>
      <c r="B12135" s="2" t="s">
        <v>828</v>
      </c>
      <c r="C12135" s="65">
        <v>12</v>
      </c>
      <c r="D12135" s="2" t="s">
        <v>9</v>
      </c>
      <c r="E12135" s="14" t="s">
        <v>1144</v>
      </c>
      <c r="F12135" s="69" t="s">
        <v>10</v>
      </c>
      <c r="G12135" s="3">
        <v>38</v>
      </c>
      <c r="H12135" s="3">
        <v>4042</v>
      </c>
      <c r="I12135" s="10" t="str">
        <f t="shared" si="189"/>
        <v>12</v>
      </c>
    </row>
    <row r="12136" spans="1:9">
      <c r="A12136" s="66"/>
      <c r="C12136" s="66">
        <v>12</v>
      </c>
      <c r="D12136" s="2" t="s">
        <v>11</v>
      </c>
      <c r="E12136" s="14" t="s">
        <v>1144</v>
      </c>
      <c r="F12136" s="69" t="s">
        <v>12</v>
      </c>
      <c r="G12136" s="3">
        <v>2</v>
      </c>
      <c r="H12136" s="3"/>
      <c r="I12136" s="10" t="str">
        <f t="shared" si="189"/>
        <v>12</v>
      </c>
    </row>
    <row r="12137" spans="1:9">
      <c r="A12137" s="66"/>
      <c r="C12137" s="66">
        <v>12</v>
      </c>
      <c r="D12137" s="2" t="s">
        <v>13</v>
      </c>
      <c r="E12137" s="14" t="s">
        <v>1144</v>
      </c>
      <c r="F12137" s="69" t="s">
        <v>14</v>
      </c>
      <c r="G12137" s="3">
        <v>1</v>
      </c>
      <c r="H12137" s="3"/>
      <c r="I12137" s="10" t="str">
        <f t="shared" si="189"/>
        <v>12</v>
      </c>
    </row>
    <row r="12138" spans="1:9">
      <c r="A12138" s="66"/>
      <c r="C12138" s="66">
        <v>12</v>
      </c>
      <c r="D12138" s="2" t="s">
        <v>15</v>
      </c>
      <c r="E12138" s="15" t="s">
        <v>1145</v>
      </c>
      <c r="F12138" s="69" t="s">
        <v>16</v>
      </c>
      <c r="G12138" s="3"/>
      <c r="H12138" s="3"/>
      <c r="I12138" s="10" t="str">
        <f t="shared" si="189"/>
        <v>12</v>
      </c>
    </row>
    <row r="12139" spans="1:9">
      <c r="A12139" s="66"/>
      <c r="C12139" s="66">
        <v>12</v>
      </c>
      <c r="D12139" s="2" t="s">
        <v>17</v>
      </c>
      <c r="E12139" s="14" t="s">
        <v>1144</v>
      </c>
      <c r="F12139" s="69" t="s">
        <v>18</v>
      </c>
      <c r="G12139" s="3">
        <v>33</v>
      </c>
      <c r="H12139" s="3">
        <v>522</v>
      </c>
      <c r="I12139" s="10" t="str">
        <f t="shared" si="189"/>
        <v>12</v>
      </c>
    </row>
    <row r="12140" spans="1:9">
      <c r="A12140" s="66"/>
      <c r="C12140" s="66">
        <v>12</v>
      </c>
      <c r="D12140" s="2" t="s">
        <v>19</v>
      </c>
      <c r="E12140" s="14" t="s">
        <v>1144</v>
      </c>
      <c r="F12140" s="69" t="s">
        <v>20</v>
      </c>
      <c r="G12140" s="3">
        <v>2</v>
      </c>
      <c r="H12140" s="3"/>
      <c r="I12140" s="10" t="str">
        <f t="shared" si="189"/>
        <v>12</v>
      </c>
    </row>
    <row r="12141" spans="1:9">
      <c r="A12141" s="66"/>
      <c r="C12141" s="66">
        <v>12</v>
      </c>
      <c r="D12141" s="2" t="s">
        <v>21</v>
      </c>
      <c r="E12141" s="4"/>
      <c r="F12141" s="69" t="s">
        <v>22</v>
      </c>
      <c r="G12141" s="3">
        <v>1231</v>
      </c>
      <c r="H12141" s="3">
        <v>98600</v>
      </c>
      <c r="I12141" s="10" t="str">
        <f t="shared" si="189"/>
        <v>12</v>
      </c>
    </row>
    <row r="12142" spans="1:9">
      <c r="A12142" s="66"/>
      <c r="C12142" s="66">
        <v>12</v>
      </c>
      <c r="D12142" s="2" t="s">
        <v>23</v>
      </c>
      <c r="E12142" s="17" t="s">
        <v>1147</v>
      </c>
      <c r="F12142" s="69" t="s">
        <v>24</v>
      </c>
      <c r="G12142" s="3">
        <v>165</v>
      </c>
      <c r="H12142" s="3">
        <v>11664</v>
      </c>
      <c r="I12142" s="10" t="str">
        <f t="shared" si="189"/>
        <v>12</v>
      </c>
    </row>
    <row r="12143" spans="1:9">
      <c r="A12143" s="66"/>
      <c r="C12143" s="66">
        <v>12</v>
      </c>
      <c r="D12143" s="2" t="s">
        <v>25</v>
      </c>
      <c r="E12143" s="17" t="s">
        <v>1147</v>
      </c>
      <c r="F12143" s="69" t="s">
        <v>26</v>
      </c>
      <c r="G12143" s="3">
        <v>10</v>
      </c>
      <c r="H12143" s="3">
        <v>1276</v>
      </c>
      <c r="I12143" s="10" t="str">
        <f t="shared" si="189"/>
        <v>12</v>
      </c>
    </row>
    <row r="12144" spans="1:9">
      <c r="A12144" s="66"/>
      <c r="C12144" s="66">
        <v>12</v>
      </c>
      <c r="D12144" s="2" t="s">
        <v>27</v>
      </c>
      <c r="E12144" s="17" t="s">
        <v>1147</v>
      </c>
      <c r="F12144" s="69" t="s">
        <v>28</v>
      </c>
      <c r="G12144" s="3">
        <v>1</v>
      </c>
      <c r="H12144" s="3"/>
      <c r="I12144" s="10" t="str">
        <f t="shared" si="189"/>
        <v>12</v>
      </c>
    </row>
    <row r="12145" spans="1:9">
      <c r="A12145" s="66"/>
      <c r="C12145" s="66">
        <v>12</v>
      </c>
      <c r="D12145" s="2" t="s">
        <v>29</v>
      </c>
      <c r="E12145" s="18" t="s">
        <v>1148</v>
      </c>
      <c r="F12145" s="69" t="s">
        <v>30</v>
      </c>
      <c r="G12145" s="3">
        <v>4</v>
      </c>
      <c r="H12145" s="3">
        <v>147</v>
      </c>
      <c r="I12145" s="10" t="str">
        <f t="shared" si="189"/>
        <v>12</v>
      </c>
    </row>
    <row r="12146" spans="1:9">
      <c r="A12146" s="66"/>
      <c r="C12146" s="66">
        <v>12</v>
      </c>
      <c r="D12146" s="2" t="s">
        <v>31</v>
      </c>
      <c r="E12146" s="18" t="s">
        <v>1148</v>
      </c>
      <c r="F12146" s="69" t="s">
        <v>32</v>
      </c>
      <c r="G12146" s="3"/>
      <c r="H12146" s="3"/>
      <c r="I12146" s="10" t="str">
        <f t="shared" si="189"/>
        <v>12</v>
      </c>
    </row>
    <row r="12147" spans="1:9">
      <c r="A12147" s="66"/>
      <c r="C12147" s="66">
        <v>12</v>
      </c>
      <c r="D12147" s="2" t="s">
        <v>33</v>
      </c>
      <c r="E12147" s="18" t="s">
        <v>1148</v>
      </c>
      <c r="F12147" s="69" t="s">
        <v>34</v>
      </c>
      <c r="G12147" s="3">
        <v>4</v>
      </c>
      <c r="H12147" s="3">
        <v>336</v>
      </c>
      <c r="I12147" s="10" t="str">
        <f t="shared" si="189"/>
        <v>12</v>
      </c>
    </row>
    <row r="12148" spans="1:9">
      <c r="A12148" s="66"/>
      <c r="C12148" s="66">
        <v>12</v>
      </c>
      <c r="D12148" s="2" t="s">
        <v>35</v>
      </c>
      <c r="E12148" s="19" t="s">
        <v>1150</v>
      </c>
      <c r="F12148" s="69" t="s">
        <v>36</v>
      </c>
      <c r="G12148" s="3">
        <v>41</v>
      </c>
      <c r="H12148" s="3">
        <v>4179</v>
      </c>
      <c r="I12148" s="10" t="str">
        <f t="shared" si="189"/>
        <v>12</v>
      </c>
    </row>
    <row r="12149" spans="1:9">
      <c r="A12149" s="66"/>
      <c r="C12149" s="66">
        <v>12</v>
      </c>
      <c r="D12149" s="2" t="s">
        <v>37</v>
      </c>
      <c r="E12149" s="23" t="s">
        <v>1149</v>
      </c>
      <c r="F12149" s="69" t="s">
        <v>38</v>
      </c>
      <c r="G12149" s="3">
        <v>27</v>
      </c>
      <c r="H12149" s="3">
        <v>4284</v>
      </c>
      <c r="I12149" s="10" t="str">
        <f t="shared" si="189"/>
        <v>12</v>
      </c>
    </row>
    <row r="12150" spans="1:9">
      <c r="A12150" s="66"/>
      <c r="C12150" s="66">
        <v>12</v>
      </c>
      <c r="D12150" s="2" t="s">
        <v>39</v>
      </c>
      <c r="E12150" s="23" t="s">
        <v>1149</v>
      </c>
      <c r="F12150" s="69" t="s">
        <v>40</v>
      </c>
      <c r="G12150" s="3">
        <v>18</v>
      </c>
      <c r="H12150" s="3">
        <v>1039</v>
      </c>
      <c r="I12150" s="10" t="str">
        <f t="shared" si="189"/>
        <v>12</v>
      </c>
    </row>
    <row r="12151" spans="1:9">
      <c r="A12151" s="66"/>
      <c r="C12151" s="66">
        <v>12</v>
      </c>
      <c r="D12151" s="2" t="s">
        <v>41</v>
      </c>
      <c r="E12151" s="16" t="s">
        <v>1146</v>
      </c>
      <c r="F12151" s="69" t="s">
        <v>42</v>
      </c>
      <c r="G12151" s="3">
        <v>2</v>
      </c>
      <c r="H12151" s="3"/>
      <c r="I12151" s="10" t="str">
        <f t="shared" si="189"/>
        <v>12</v>
      </c>
    </row>
    <row r="12152" spans="1:9">
      <c r="A12152" s="66"/>
      <c r="C12152" s="66">
        <v>12</v>
      </c>
      <c r="D12152" s="2" t="s">
        <v>43</v>
      </c>
      <c r="E12152" s="16" t="s">
        <v>1146</v>
      </c>
      <c r="F12152" s="69" t="s">
        <v>44</v>
      </c>
      <c r="G12152" s="3">
        <v>34</v>
      </c>
      <c r="H12152" s="3">
        <v>4630</v>
      </c>
      <c r="I12152" s="10" t="str">
        <f t="shared" si="189"/>
        <v>12</v>
      </c>
    </row>
    <row r="12153" spans="1:9">
      <c r="A12153" s="66"/>
      <c r="C12153" s="66">
        <v>12</v>
      </c>
      <c r="D12153" s="2" t="s">
        <v>45</v>
      </c>
      <c r="E12153" s="16" t="s">
        <v>1146</v>
      </c>
      <c r="F12153" s="69" t="s">
        <v>46</v>
      </c>
      <c r="G12153" s="3">
        <v>10</v>
      </c>
      <c r="H12153" s="3">
        <v>1507</v>
      </c>
      <c r="I12153" s="10" t="str">
        <f t="shared" si="189"/>
        <v>12</v>
      </c>
    </row>
    <row r="12154" spans="1:9">
      <c r="A12154" s="66"/>
      <c r="C12154" s="66">
        <v>12</v>
      </c>
      <c r="D12154" s="2" t="s">
        <v>47</v>
      </c>
      <c r="E12154" s="16" t="s">
        <v>1146</v>
      </c>
      <c r="F12154" s="69" t="s">
        <v>48</v>
      </c>
      <c r="G12154" s="3">
        <v>81</v>
      </c>
      <c r="H12154" s="3">
        <v>7795</v>
      </c>
      <c r="I12154" s="10" t="str">
        <f t="shared" si="189"/>
        <v>12</v>
      </c>
    </row>
    <row r="12155" spans="1:9">
      <c r="A12155" s="66"/>
      <c r="C12155" s="66">
        <v>12</v>
      </c>
      <c r="D12155" s="2" t="s">
        <v>49</v>
      </c>
      <c r="E12155" s="14" t="s">
        <v>1144</v>
      </c>
      <c r="F12155" s="69" t="s">
        <v>50</v>
      </c>
      <c r="G12155" s="3">
        <v>174</v>
      </c>
      <c r="H12155" s="3">
        <v>5061</v>
      </c>
      <c r="I12155" s="10" t="str">
        <f t="shared" si="189"/>
        <v>12</v>
      </c>
    </row>
    <row r="12156" spans="1:9">
      <c r="A12156" s="66"/>
      <c r="C12156" s="66">
        <v>12</v>
      </c>
      <c r="D12156" s="2" t="s">
        <v>51</v>
      </c>
      <c r="E12156" s="15" t="s">
        <v>1145</v>
      </c>
      <c r="F12156" s="69" t="s">
        <v>52</v>
      </c>
      <c r="G12156" s="3">
        <v>21</v>
      </c>
      <c r="H12156" s="3">
        <v>6331</v>
      </c>
      <c r="I12156" s="10" t="str">
        <f t="shared" si="189"/>
        <v>12</v>
      </c>
    </row>
    <row r="12157" spans="1:9">
      <c r="A12157" s="66"/>
      <c r="C12157" s="66">
        <v>12</v>
      </c>
      <c r="D12157" s="2" t="s">
        <v>53</v>
      </c>
      <c r="E12157" s="15" t="s">
        <v>1145</v>
      </c>
      <c r="F12157" s="69" t="s">
        <v>54</v>
      </c>
      <c r="G12157" s="3">
        <v>188</v>
      </c>
      <c r="H12157" s="3">
        <v>10473</v>
      </c>
      <c r="I12157" s="10" t="str">
        <f t="shared" si="189"/>
        <v>12</v>
      </c>
    </row>
    <row r="12158" spans="1:9">
      <c r="A12158" s="66"/>
      <c r="C12158" s="66">
        <v>12</v>
      </c>
      <c r="D12158" s="2" t="s">
        <v>55</v>
      </c>
      <c r="E12158" s="21" t="s">
        <v>1152</v>
      </c>
      <c r="F12158" s="69" t="s">
        <v>56</v>
      </c>
      <c r="G12158" s="3">
        <v>33</v>
      </c>
      <c r="H12158" s="3">
        <v>2919</v>
      </c>
      <c r="I12158" s="10" t="str">
        <f t="shared" si="189"/>
        <v>12</v>
      </c>
    </row>
    <row r="12159" spans="1:9">
      <c r="A12159" s="66"/>
      <c r="C12159" s="66">
        <v>12</v>
      </c>
      <c r="D12159" s="2" t="s">
        <v>57</v>
      </c>
      <c r="E12159" s="21" t="s">
        <v>1152</v>
      </c>
      <c r="F12159" s="69" t="s">
        <v>58</v>
      </c>
      <c r="G12159" s="3">
        <v>38</v>
      </c>
      <c r="H12159" s="3">
        <v>3769</v>
      </c>
      <c r="I12159" s="10" t="str">
        <f t="shared" si="189"/>
        <v>12</v>
      </c>
    </row>
    <row r="12160" spans="1:9">
      <c r="A12160" s="66"/>
      <c r="C12160" s="66">
        <v>12</v>
      </c>
      <c r="D12160" s="2" t="s">
        <v>59</v>
      </c>
      <c r="E12160" s="21" t="s">
        <v>1152</v>
      </c>
      <c r="F12160" s="69" t="s">
        <v>60</v>
      </c>
      <c r="G12160" s="3">
        <v>96</v>
      </c>
      <c r="H12160" s="3">
        <v>5756</v>
      </c>
      <c r="I12160" s="10" t="str">
        <f t="shared" si="189"/>
        <v>12</v>
      </c>
    </row>
    <row r="12161" spans="1:9">
      <c r="A12161" s="66"/>
      <c r="C12161" s="66">
        <v>12</v>
      </c>
      <c r="D12161" s="2" t="s">
        <v>61</v>
      </c>
      <c r="E12161" s="20" t="s">
        <v>1151</v>
      </c>
      <c r="F12161" s="69" t="s">
        <v>62</v>
      </c>
      <c r="G12161" s="3">
        <v>24</v>
      </c>
      <c r="H12161" s="3">
        <v>6999</v>
      </c>
      <c r="I12161" s="10" t="str">
        <f t="shared" si="189"/>
        <v>12</v>
      </c>
    </row>
    <row r="12162" spans="1:9">
      <c r="A12162" s="66"/>
      <c r="C12162" s="66">
        <v>12</v>
      </c>
      <c r="D12162" s="2" t="s">
        <v>63</v>
      </c>
      <c r="E12162" s="20" t="s">
        <v>1151</v>
      </c>
      <c r="F12162" s="69" t="s">
        <v>64</v>
      </c>
      <c r="G12162" s="3">
        <v>16</v>
      </c>
      <c r="H12162" s="3">
        <v>5611</v>
      </c>
      <c r="I12162" s="10" t="str">
        <f t="shared" si="189"/>
        <v>12</v>
      </c>
    </row>
    <row r="12163" spans="1:9">
      <c r="A12163" s="66"/>
      <c r="C12163" s="66">
        <v>12</v>
      </c>
      <c r="D12163" s="2" t="s">
        <v>65</v>
      </c>
      <c r="E12163" s="19" t="s">
        <v>1150</v>
      </c>
      <c r="F12163" s="69" t="s">
        <v>66</v>
      </c>
      <c r="G12163" s="3">
        <v>17</v>
      </c>
      <c r="H12163" s="3">
        <v>1298</v>
      </c>
      <c r="I12163" s="10" t="str">
        <f t="shared" si="189"/>
        <v>12</v>
      </c>
    </row>
    <row r="12164" spans="1:9">
      <c r="A12164" s="66"/>
      <c r="C12164" s="66">
        <v>12</v>
      </c>
      <c r="D12164" s="2" t="s">
        <v>67</v>
      </c>
      <c r="E12164" s="22" t="s">
        <v>1153</v>
      </c>
      <c r="F12164" s="69" t="s">
        <v>68</v>
      </c>
      <c r="G12164" s="3">
        <v>69</v>
      </c>
      <c r="H12164" s="3">
        <v>3191</v>
      </c>
      <c r="I12164" s="10" t="str">
        <f t="shared" si="189"/>
        <v>12</v>
      </c>
    </row>
    <row r="12165" spans="1:9">
      <c r="A12165" s="66"/>
      <c r="C12165" s="66">
        <v>12</v>
      </c>
      <c r="D12165" s="2" t="s">
        <v>69</v>
      </c>
      <c r="E12165" s="21" t="s">
        <v>1152</v>
      </c>
      <c r="F12165" s="69" t="s">
        <v>70</v>
      </c>
      <c r="G12165" s="3">
        <v>158</v>
      </c>
      <c r="H12165" s="3">
        <v>8983</v>
      </c>
      <c r="I12165" s="10" t="str">
        <f t="shared" si="189"/>
        <v>12</v>
      </c>
    </row>
    <row r="12166" spans="1:9">
      <c r="A12166" s="66"/>
      <c r="C12166" s="66">
        <v>12</v>
      </c>
      <c r="E12166" s="71"/>
      <c r="F12166" s="69" t="s">
        <v>71</v>
      </c>
      <c r="G12166" s="3">
        <v>1269</v>
      </c>
      <c r="H12166" s="3">
        <v>102642</v>
      </c>
      <c r="I12166" s="10" t="str">
        <f t="shared" si="189"/>
        <v>12</v>
      </c>
    </row>
    <row r="12167" spans="1:9">
      <c r="A12167" s="65" t="s">
        <v>829</v>
      </c>
      <c r="B12167" s="2" t="s">
        <v>830</v>
      </c>
      <c r="C12167" s="65">
        <v>12051</v>
      </c>
      <c r="D12167" s="2" t="s">
        <v>9</v>
      </c>
      <c r="E12167" s="14" t="s">
        <v>1144</v>
      </c>
      <c r="F12167" s="69" t="s">
        <v>10</v>
      </c>
      <c r="G12167" s="3"/>
      <c r="H12167" s="3"/>
      <c r="I12167" s="10" t="str">
        <f t="shared" si="189"/>
        <v>12051</v>
      </c>
    </row>
    <row r="12168" spans="1:9">
      <c r="A12168" s="66"/>
      <c r="C12168" s="66">
        <v>12051</v>
      </c>
      <c r="D12168" s="2" t="s">
        <v>11</v>
      </c>
      <c r="E12168" s="14" t="s">
        <v>1144</v>
      </c>
      <c r="F12168" s="69" t="s">
        <v>12</v>
      </c>
      <c r="G12168" s="3"/>
      <c r="H12168" s="3"/>
      <c r="I12168" s="10" t="str">
        <f t="shared" si="189"/>
        <v>12051</v>
      </c>
    </row>
    <row r="12169" spans="1:9">
      <c r="A12169" s="66"/>
      <c r="C12169" s="66">
        <v>12051</v>
      </c>
      <c r="D12169" s="2" t="s">
        <v>13</v>
      </c>
      <c r="E12169" s="14" t="s">
        <v>1144</v>
      </c>
      <c r="F12169" s="69" t="s">
        <v>14</v>
      </c>
      <c r="G12169" s="3"/>
      <c r="H12169" s="3"/>
      <c r="I12169" s="10" t="str">
        <f t="shared" ref="I12169:I12232" si="190">IF(A12169="",I12168,A12169)</f>
        <v>12051</v>
      </c>
    </row>
    <row r="12170" spans="1:9">
      <c r="A12170" s="66"/>
      <c r="C12170" s="66">
        <v>12051</v>
      </c>
      <c r="D12170" s="2" t="s">
        <v>15</v>
      </c>
      <c r="E12170" s="15" t="s">
        <v>1145</v>
      </c>
      <c r="F12170" s="69" t="s">
        <v>16</v>
      </c>
      <c r="G12170" s="3"/>
      <c r="H12170" s="3"/>
      <c r="I12170" s="10" t="str">
        <f t="shared" si="190"/>
        <v>12051</v>
      </c>
    </row>
    <row r="12171" spans="1:9">
      <c r="A12171" s="66"/>
      <c r="C12171" s="66">
        <v>12051</v>
      </c>
      <c r="D12171" s="2" t="s">
        <v>17</v>
      </c>
      <c r="E12171" s="14" t="s">
        <v>1144</v>
      </c>
      <c r="F12171" s="69" t="s">
        <v>18</v>
      </c>
      <c r="G12171" s="3"/>
      <c r="H12171" s="3"/>
      <c r="I12171" s="10" t="str">
        <f t="shared" si="190"/>
        <v>12051</v>
      </c>
    </row>
    <row r="12172" spans="1:9">
      <c r="A12172" s="66"/>
      <c r="C12172" s="66">
        <v>12051</v>
      </c>
      <c r="D12172" s="2" t="s">
        <v>19</v>
      </c>
      <c r="E12172" s="14" t="s">
        <v>1144</v>
      </c>
      <c r="F12172" s="69" t="s">
        <v>20</v>
      </c>
      <c r="G12172" s="3"/>
      <c r="H12172" s="3"/>
      <c r="I12172" s="10" t="str">
        <f t="shared" si="190"/>
        <v>12051</v>
      </c>
    </row>
    <row r="12173" spans="1:9">
      <c r="A12173" s="66"/>
      <c r="C12173" s="66">
        <v>12051</v>
      </c>
      <c r="D12173" s="2" t="s">
        <v>21</v>
      </c>
      <c r="E12173" s="4"/>
      <c r="F12173" s="69" t="s">
        <v>22</v>
      </c>
      <c r="G12173" s="3">
        <v>41</v>
      </c>
      <c r="H12173" s="3">
        <v>4993</v>
      </c>
      <c r="I12173" s="10" t="str">
        <f t="shared" si="190"/>
        <v>12051</v>
      </c>
    </row>
    <row r="12174" spans="1:9">
      <c r="A12174" s="66"/>
      <c r="C12174" s="66">
        <v>12051</v>
      </c>
      <c r="D12174" s="2" t="s">
        <v>23</v>
      </c>
      <c r="E12174" s="17" t="s">
        <v>1147</v>
      </c>
      <c r="F12174" s="69" t="s">
        <v>24</v>
      </c>
      <c r="G12174" s="3">
        <v>1</v>
      </c>
      <c r="H12174" s="3"/>
      <c r="I12174" s="10" t="str">
        <f t="shared" si="190"/>
        <v>12051</v>
      </c>
    </row>
    <row r="12175" spans="1:9">
      <c r="A12175" s="66"/>
      <c r="C12175" s="66">
        <v>12051</v>
      </c>
      <c r="D12175" s="2" t="s">
        <v>25</v>
      </c>
      <c r="E12175" s="17" t="s">
        <v>1147</v>
      </c>
      <c r="F12175" s="69" t="s">
        <v>26</v>
      </c>
      <c r="G12175" s="3"/>
      <c r="H12175" s="3"/>
      <c r="I12175" s="10" t="str">
        <f t="shared" si="190"/>
        <v>12051</v>
      </c>
    </row>
    <row r="12176" spans="1:9">
      <c r="A12176" s="66"/>
      <c r="C12176" s="66">
        <v>12051</v>
      </c>
      <c r="D12176" s="2" t="s">
        <v>27</v>
      </c>
      <c r="E12176" s="17" t="s">
        <v>1147</v>
      </c>
      <c r="F12176" s="69" t="s">
        <v>28</v>
      </c>
      <c r="G12176" s="3"/>
      <c r="H12176" s="3"/>
      <c r="I12176" s="10" t="str">
        <f t="shared" si="190"/>
        <v>12051</v>
      </c>
    </row>
    <row r="12177" spans="1:9">
      <c r="A12177" s="66"/>
      <c r="C12177" s="66">
        <v>12051</v>
      </c>
      <c r="D12177" s="2" t="s">
        <v>29</v>
      </c>
      <c r="E12177" s="18" t="s">
        <v>1148</v>
      </c>
      <c r="F12177" s="69" t="s">
        <v>30</v>
      </c>
      <c r="G12177" s="3"/>
      <c r="H12177" s="3"/>
      <c r="I12177" s="10" t="str">
        <f t="shared" si="190"/>
        <v>12051</v>
      </c>
    </row>
    <row r="12178" spans="1:9">
      <c r="A12178" s="66"/>
      <c r="C12178" s="66">
        <v>12051</v>
      </c>
      <c r="D12178" s="2" t="s">
        <v>31</v>
      </c>
      <c r="E12178" s="18" t="s">
        <v>1148</v>
      </c>
      <c r="F12178" s="69" t="s">
        <v>32</v>
      </c>
      <c r="G12178" s="3"/>
      <c r="H12178" s="3"/>
      <c r="I12178" s="10" t="str">
        <f t="shared" si="190"/>
        <v>12051</v>
      </c>
    </row>
    <row r="12179" spans="1:9">
      <c r="A12179" s="66"/>
      <c r="C12179" s="66">
        <v>12051</v>
      </c>
      <c r="D12179" s="2" t="s">
        <v>33</v>
      </c>
      <c r="E12179" s="18" t="s">
        <v>1148</v>
      </c>
      <c r="F12179" s="69" t="s">
        <v>34</v>
      </c>
      <c r="G12179" s="3"/>
      <c r="H12179" s="3"/>
      <c r="I12179" s="10" t="str">
        <f t="shared" si="190"/>
        <v>12051</v>
      </c>
    </row>
    <row r="12180" spans="1:9">
      <c r="A12180" s="66"/>
      <c r="C12180" s="66">
        <v>12051</v>
      </c>
      <c r="D12180" s="2" t="s">
        <v>35</v>
      </c>
      <c r="E12180" s="19" t="s">
        <v>1150</v>
      </c>
      <c r="F12180" s="69" t="s">
        <v>36</v>
      </c>
      <c r="G12180" s="3">
        <v>1</v>
      </c>
      <c r="H12180" s="3"/>
      <c r="I12180" s="10" t="str">
        <f t="shared" si="190"/>
        <v>12051</v>
      </c>
    </row>
    <row r="12181" spans="1:9">
      <c r="A12181" s="66"/>
      <c r="C12181" s="66">
        <v>12051</v>
      </c>
      <c r="D12181" s="2" t="s">
        <v>37</v>
      </c>
      <c r="E12181" s="23" t="s">
        <v>1149</v>
      </c>
      <c r="F12181" s="69" t="s">
        <v>38</v>
      </c>
      <c r="G12181" s="3"/>
      <c r="H12181" s="3"/>
      <c r="I12181" s="10" t="str">
        <f t="shared" si="190"/>
        <v>12051</v>
      </c>
    </row>
    <row r="12182" spans="1:9">
      <c r="A12182" s="66"/>
      <c r="C12182" s="66">
        <v>12051</v>
      </c>
      <c r="D12182" s="2" t="s">
        <v>39</v>
      </c>
      <c r="E12182" s="23" t="s">
        <v>1149</v>
      </c>
      <c r="F12182" s="69" t="s">
        <v>40</v>
      </c>
      <c r="G12182" s="3">
        <v>1</v>
      </c>
      <c r="H12182" s="3"/>
      <c r="I12182" s="10" t="str">
        <f t="shared" si="190"/>
        <v>12051</v>
      </c>
    </row>
    <row r="12183" spans="1:9">
      <c r="A12183" s="66"/>
      <c r="C12183" s="66">
        <v>12051</v>
      </c>
      <c r="D12183" s="2" t="s">
        <v>41</v>
      </c>
      <c r="E12183" s="16" t="s">
        <v>1146</v>
      </c>
      <c r="F12183" s="69" t="s">
        <v>42</v>
      </c>
      <c r="G12183" s="3"/>
      <c r="H12183" s="3"/>
      <c r="I12183" s="10" t="str">
        <f t="shared" si="190"/>
        <v>12051</v>
      </c>
    </row>
    <row r="12184" spans="1:9">
      <c r="A12184" s="66"/>
      <c r="C12184" s="66">
        <v>12051</v>
      </c>
      <c r="D12184" s="2" t="s">
        <v>43</v>
      </c>
      <c r="E12184" s="16" t="s">
        <v>1146</v>
      </c>
      <c r="F12184" s="69" t="s">
        <v>44</v>
      </c>
      <c r="G12184" s="3"/>
      <c r="H12184" s="3"/>
      <c r="I12184" s="10" t="str">
        <f t="shared" si="190"/>
        <v>12051</v>
      </c>
    </row>
    <row r="12185" spans="1:9">
      <c r="A12185" s="66"/>
      <c r="C12185" s="66">
        <v>12051</v>
      </c>
      <c r="D12185" s="2" t="s">
        <v>45</v>
      </c>
      <c r="E12185" s="16" t="s">
        <v>1146</v>
      </c>
      <c r="F12185" s="69" t="s">
        <v>46</v>
      </c>
      <c r="G12185" s="3">
        <v>1</v>
      </c>
      <c r="H12185" s="3"/>
      <c r="I12185" s="10" t="str">
        <f t="shared" si="190"/>
        <v>12051</v>
      </c>
    </row>
    <row r="12186" spans="1:9">
      <c r="A12186" s="66"/>
      <c r="C12186" s="66">
        <v>12051</v>
      </c>
      <c r="D12186" s="2" t="s">
        <v>47</v>
      </c>
      <c r="E12186" s="16" t="s">
        <v>1146</v>
      </c>
      <c r="F12186" s="69" t="s">
        <v>48</v>
      </c>
      <c r="G12186" s="3">
        <v>1</v>
      </c>
      <c r="H12186" s="3"/>
      <c r="I12186" s="10" t="str">
        <f t="shared" si="190"/>
        <v>12051</v>
      </c>
    </row>
    <row r="12187" spans="1:9">
      <c r="A12187" s="66"/>
      <c r="C12187" s="66">
        <v>12051</v>
      </c>
      <c r="D12187" s="2" t="s">
        <v>49</v>
      </c>
      <c r="E12187" s="14" t="s">
        <v>1144</v>
      </c>
      <c r="F12187" s="69" t="s">
        <v>50</v>
      </c>
      <c r="G12187" s="3">
        <v>4</v>
      </c>
      <c r="H12187" s="3">
        <v>123</v>
      </c>
      <c r="I12187" s="10" t="str">
        <f t="shared" si="190"/>
        <v>12051</v>
      </c>
    </row>
    <row r="12188" spans="1:9">
      <c r="A12188" s="66"/>
      <c r="C12188" s="66">
        <v>12051</v>
      </c>
      <c r="D12188" s="2" t="s">
        <v>51</v>
      </c>
      <c r="E12188" s="15" t="s">
        <v>1145</v>
      </c>
      <c r="F12188" s="69" t="s">
        <v>52</v>
      </c>
      <c r="G12188" s="3">
        <v>6</v>
      </c>
      <c r="H12188" s="3">
        <v>1429</v>
      </c>
      <c r="I12188" s="10" t="str">
        <f t="shared" si="190"/>
        <v>12051</v>
      </c>
    </row>
    <row r="12189" spans="1:9">
      <c r="A12189" s="66"/>
      <c r="C12189" s="66">
        <v>12051</v>
      </c>
      <c r="D12189" s="2" t="s">
        <v>53</v>
      </c>
      <c r="E12189" s="15" t="s">
        <v>1145</v>
      </c>
      <c r="F12189" s="69" t="s">
        <v>54</v>
      </c>
      <c r="G12189" s="3">
        <v>7</v>
      </c>
      <c r="H12189" s="3">
        <v>356</v>
      </c>
      <c r="I12189" s="10" t="str">
        <f t="shared" si="190"/>
        <v>12051</v>
      </c>
    </row>
    <row r="12190" spans="1:9">
      <c r="A12190" s="66"/>
      <c r="C12190" s="66">
        <v>12051</v>
      </c>
      <c r="D12190" s="2" t="s">
        <v>55</v>
      </c>
      <c r="E12190" s="21" t="s">
        <v>1152</v>
      </c>
      <c r="F12190" s="69" t="s">
        <v>56</v>
      </c>
      <c r="G12190" s="3">
        <v>1</v>
      </c>
      <c r="H12190" s="3"/>
      <c r="I12190" s="10" t="str">
        <f t="shared" si="190"/>
        <v>12051</v>
      </c>
    </row>
    <row r="12191" spans="1:9">
      <c r="A12191" s="66"/>
      <c r="C12191" s="66">
        <v>12051</v>
      </c>
      <c r="D12191" s="2" t="s">
        <v>57</v>
      </c>
      <c r="E12191" s="21" t="s">
        <v>1152</v>
      </c>
      <c r="F12191" s="69" t="s">
        <v>58</v>
      </c>
      <c r="G12191" s="3">
        <v>2</v>
      </c>
      <c r="H12191" s="3"/>
      <c r="I12191" s="10" t="str">
        <f t="shared" si="190"/>
        <v>12051</v>
      </c>
    </row>
    <row r="12192" spans="1:9">
      <c r="A12192" s="66"/>
      <c r="C12192" s="66">
        <v>12051</v>
      </c>
      <c r="D12192" s="2" t="s">
        <v>59</v>
      </c>
      <c r="E12192" s="21" t="s">
        <v>1152</v>
      </c>
      <c r="F12192" s="69" t="s">
        <v>60</v>
      </c>
      <c r="G12192" s="3">
        <v>2</v>
      </c>
      <c r="H12192" s="3"/>
      <c r="I12192" s="10" t="str">
        <f t="shared" si="190"/>
        <v>12051</v>
      </c>
    </row>
    <row r="12193" spans="1:9">
      <c r="A12193" s="66"/>
      <c r="C12193" s="66">
        <v>12051</v>
      </c>
      <c r="D12193" s="2" t="s">
        <v>61</v>
      </c>
      <c r="E12193" s="20" t="s">
        <v>1151</v>
      </c>
      <c r="F12193" s="69" t="s">
        <v>62</v>
      </c>
      <c r="G12193" s="3">
        <v>2</v>
      </c>
      <c r="H12193" s="3"/>
      <c r="I12193" s="10" t="str">
        <f t="shared" si="190"/>
        <v>12051</v>
      </c>
    </row>
    <row r="12194" spans="1:9">
      <c r="A12194" s="66"/>
      <c r="C12194" s="66">
        <v>12051</v>
      </c>
      <c r="D12194" s="2" t="s">
        <v>63</v>
      </c>
      <c r="E12194" s="20" t="s">
        <v>1151</v>
      </c>
      <c r="F12194" s="69" t="s">
        <v>64</v>
      </c>
      <c r="G12194" s="3"/>
      <c r="H12194" s="3"/>
      <c r="I12194" s="10" t="str">
        <f t="shared" si="190"/>
        <v>12051</v>
      </c>
    </row>
    <row r="12195" spans="1:9">
      <c r="A12195" s="66"/>
      <c r="C12195" s="66">
        <v>12051</v>
      </c>
      <c r="D12195" s="2" t="s">
        <v>65</v>
      </c>
      <c r="E12195" s="19" t="s">
        <v>1150</v>
      </c>
      <c r="F12195" s="69" t="s">
        <v>66</v>
      </c>
      <c r="G12195" s="3">
        <v>1</v>
      </c>
      <c r="H12195" s="3"/>
      <c r="I12195" s="10" t="str">
        <f t="shared" si="190"/>
        <v>12051</v>
      </c>
    </row>
    <row r="12196" spans="1:9">
      <c r="A12196" s="66"/>
      <c r="C12196" s="66">
        <v>12051</v>
      </c>
      <c r="D12196" s="2" t="s">
        <v>67</v>
      </c>
      <c r="E12196" s="22" t="s">
        <v>1153</v>
      </c>
      <c r="F12196" s="69" t="s">
        <v>68</v>
      </c>
      <c r="G12196" s="3">
        <v>4</v>
      </c>
      <c r="H12196" s="3">
        <v>135</v>
      </c>
      <c r="I12196" s="10" t="str">
        <f t="shared" si="190"/>
        <v>12051</v>
      </c>
    </row>
    <row r="12197" spans="1:9">
      <c r="A12197" s="66"/>
      <c r="C12197" s="66">
        <v>12051</v>
      </c>
      <c r="D12197" s="2" t="s">
        <v>69</v>
      </c>
      <c r="E12197" s="21" t="s">
        <v>1152</v>
      </c>
      <c r="F12197" s="69" t="s">
        <v>70</v>
      </c>
      <c r="G12197" s="3">
        <v>7</v>
      </c>
      <c r="H12197" s="3">
        <v>363</v>
      </c>
      <c r="I12197" s="10" t="str">
        <f t="shared" si="190"/>
        <v>12051</v>
      </c>
    </row>
    <row r="12198" spans="1:9">
      <c r="A12198" s="66"/>
      <c r="C12198" s="66">
        <v>12051</v>
      </c>
      <c r="E12198" s="71"/>
      <c r="F12198" s="69" t="s">
        <v>71</v>
      </c>
      <c r="G12198" s="3">
        <v>41</v>
      </c>
      <c r="H12198" s="3">
        <v>4993</v>
      </c>
      <c r="I12198" s="10" t="str">
        <f t="shared" si="190"/>
        <v>12051</v>
      </c>
    </row>
    <row r="12199" spans="1:9">
      <c r="A12199" s="65" t="s">
        <v>831</v>
      </c>
      <c r="B12199" s="2" t="s">
        <v>832</v>
      </c>
      <c r="C12199" s="65">
        <v>12052</v>
      </c>
      <c r="D12199" s="2" t="s">
        <v>9</v>
      </c>
      <c r="E12199" s="14" t="s">
        <v>1144</v>
      </c>
      <c r="F12199" s="69" t="s">
        <v>10</v>
      </c>
      <c r="G12199" s="3">
        <v>1</v>
      </c>
      <c r="H12199" s="3"/>
      <c r="I12199" s="10" t="str">
        <f t="shared" si="190"/>
        <v>12052</v>
      </c>
    </row>
    <row r="12200" spans="1:9">
      <c r="A12200" s="66"/>
      <c r="C12200" s="66">
        <v>12052</v>
      </c>
      <c r="D12200" s="2" t="s">
        <v>11</v>
      </c>
      <c r="E12200" s="14" t="s">
        <v>1144</v>
      </c>
      <c r="F12200" s="69" t="s">
        <v>12</v>
      </c>
      <c r="G12200" s="3">
        <v>1</v>
      </c>
      <c r="H12200" s="3"/>
      <c r="I12200" s="10" t="str">
        <f t="shared" si="190"/>
        <v>12052</v>
      </c>
    </row>
    <row r="12201" spans="1:9">
      <c r="A12201" s="66"/>
      <c r="C12201" s="66">
        <v>12052</v>
      </c>
      <c r="D12201" s="2" t="s">
        <v>13</v>
      </c>
      <c r="E12201" s="14" t="s">
        <v>1144</v>
      </c>
      <c r="F12201" s="69" t="s">
        <v>14</v>
      </c>
      <c r="G12201" s="3"/>
      <c r="H12201" s="3"/>
      <c r="I12201" s="10" t="str">
        <f t="shared" si="190"/>
        <v>12052</v>
      </c>
    </row>
    <row r="12202" spans="1:9">
      <c r="A12202" s="66"/>
      <c r="C12202" s="66">
        <v>12052</v>
      </c>
      <c r="D12202" s="2" t="s">
        <v>15</v>
      </c>
      <c r="E12202" s="15" t="s">
        <v>1145</v>
      </c>
      <c r="F12202" s="69" t="s">
        <v>16</v>
      </c>
      <c r="G12202" s="3"/>
      <c r="H12202" s="3"/>
      <c r="I12202" s="10" t="str">
        <f t="shared" si="190"/>
        <v>12052</v>
      </c>
    </row>
    <row r="12203" spans="1:9">
      <c r="A12203" s="66"/>
      <c r="C12203" s="66">
        <v>12052</v>
      </c>
      <c r="D12203" s="2" t="s">
        <v>17</v>
      </c>
      <c r="E12203" s="14" t="s">
        <v>1144</v>
      </c>
      <c r="F12203" s="69" t="s">
        <v>18</v>
      </c>
      <c r="G12203" s="3"/>
      <c r="H12203" s="3"/>
      <c r="I12203" s="10" t="str">
        <f t="shared" si="190"/>
        <v>12052</v>
      </c>
    </row>
    <row r="12204" spans="1:9">
      <c r="A12204" s="66"/>
      <c r="C12204" s="66">
        <v>12052</v>
      </c>
      <c r="D12204" s="2" t="s">
        <v>19</v>
      </c>
      <c r="E12204" s="14" t="s">
        <v>1144</v>
      </c>
      <c r="F12204" s="69" t="s">
        <v>20</v>
      </c>
      <c r="G12204" s="3"/>
      <c r="H12204" s="3"/>
      <c r="I12204" s="10" t="str">
        <f t="shared" si="190"/>
        <v>12052</v>
      </c>
    </row>
    <row r="12205" spans="1:9">
      <c r="A12205" s="66"/>
      <c r="C12205" s="66">
        <v>12052</v>
      </c>
      <c r="D12205" s="2" t="s">
        <v>21</v>
      </c>
      <c r="E12205" s="4"/>
      <c r="F12205" s="69" t="s">
        <v>22</v>
      </c>
      <c r="G12205" s="3">
        <v>23</v>
      </c>
      <c r="H12205" s="3">
        <v>1200</v>
      </c>
      <c r="I12205" s="10" t="str">
        <f t="shared" si="190"/>
        <v>12052</v>
      </c>
    </row>
    <row r="12206" spans="1:9">
      <c r="A12206" s="66"/>
      <c r="C12206" s="66">
        <v>12052</v>
      </c>
      <c r="D12206" s="2" t="s">
        <v>23</v>
      </c>
      <c r="E12206" s="17" t="s">
        <v>1147</v>
      </c>
      <c r="F12206" s="69" t="s">
        <v>24</v>
      </c>
      <c r="G12206" s="3">
        <v>6</v>
      </c>
      <c r="H12206" s="3">
        <v>149</v>
      </c>
      <c r="I12206" s="10" t="str">
        <f t="shared" si="190"/>
        <v>12052</v>
      </c>
    </row>
    <row r="12207" spans="1:9">
      <c r="A12207" s="66"/>
      <c r="C12207" s="66">
        <v>12052</v>
      </c>
      <c r="D12207" s="2" t="s">
        <v>25</v>
      </c>
      <c r="E12207" s="17" t="s">
        <v>1147</v>
      </c>
      <c r="F12207" s="69" t="s">
        <v>26</v>
      </c>
      <c r="G12207" s="3"/>
      <c r="H12207" s="3"/>
      <c r="I12207" s="10" t="str">
        <f t="shared" si="190"/>
        <v>12052</v>
      </c>
    </row>
    <row r="12208" spans="1:9">
      <c r="A12208" s="66"/>
      <c r="C12208" s="66">
        <v>12052</v>
      </c>
      <c r="D12208" s="2" t="s">
        <v>27</v>
      </c>
      <c r="E12208" s="17" t="s">
        <v>1147</v>
      </c>
      <c r="F12208" s="69" t="s">
        <v>28</v>
      </c>
      <c r="G12208" s="3"/>
      <c r="H12208" s="3"/>
      <c r="I12208" s="10" t="str">
        <f t="shared" si="190"/>
        <v>12052</v>
      </c>
    </row>
    <row r="12209" spans="1:9">
      <c r="A12209" s="66"/>
      <c r="C12209" s="66">
        <v>12052</v>
      </c>
      <c r="D12209" s="2" t="s">
        <v>29</v>
      </c>
      <c r="E12209" s="18" t="s">
        <v>1148</v>
      </c>
      <c r="F12209" s="69" t="s">
        <v>30</v>
      </c>
      <c r="G12209" s="3">
        <v>1</v>
      </c>
      <c r="H12209" s="3"/>
      <c r="I12209" s="10" t="str">
        <f t="shared" si="190"/>
        <v>12052</v>
      </c>
    </row>
    <row r="12210" spans="1:9">
      <c r="A12210" s="66"/>
      <c r="C12210" s="66">
        <v>12052</v>
      </c>
      <c r="D12210" s="2" t="s">
        <v>31</v>
      </c>
      <c r="E12210" s="18" t="s">
        <v>1148</v>
      </c>
      <c r="F12210" s="69" t="s">
        <v>32</v>
      </c>
      <c r="G12210" s="3"/>
      <c r="H12210" s="3"/>
      <c r="I12210" s="10" t="str">
        <f t="shared" si="190"/>
        <v>12052</v>
      </c>
    </row>
    <row r="12211" spans="1:9">
      <c r="A12211" s="66"/>
      <c r="C12211" s="66">
        <v>12052</v>
      </c>
      <c r="D12211" s="2" t="s">
        <v>33</v>
      </c>
      <c r="E12211" s="18" t="s">
        <v>1148</v>
      </c>
      <c r="F12211" s="69" t="s">
        <v>34</v>
      </c>
      <c r="G12211" s="3"/>
      <c r="H12211" s="3"/>
      <c r="I12211" s="10" t="str">
        <f t="shared" si="190"/>
        <v>12052</v>
      </c>
    </row>
    <row r="12212" spans="1:9">
      <c r="A12212" s="66"/>
      <c r="C12212" s="66">
        <v>12052</v>
      </c>
      <c r="D12212" s="2" t="s">
        <v>35</v>
      </c>
      <c r="E12212" s="19" t="s">
        <v>1150</v>
      </c>
      <c r="F12212" s="69" t="s">
        <v>36</v>
      </c>
      <c r="G12212" s="3"/>
      <c r="H12212" s="3"/>
      <c r="I12212" s="10" t="str">
        <f t="shared" si="190"/>
        <v>12052</v>
      </c>
    </row>
    <row r="12213" spans="1:9">
      <c r="A12213" s="66"/>
      <c r="C12213" s="66">
        <v>12052</v>
      </c>
      <c r="D12213" s="2" t="s">
        <v>37</v>
      </c>
      <c r="E12213" s="23" t="s">
        <v>1149</v>
      </c>
      <c r="F12213" s="69" t="s">
        <v>38</v>
      </c>
      <c r="G12213" s="3"/>
      <c r="H12213" s="3"/>
      <c r="I12213" s="10" t="str">
        <f t="shared" si="190"/>
        <v>12052</v>
      </c>
    </row>
    <row r="12214" spans="1:9">
      <c r="A12214" s="66"/>
      <c r="C12214" s="66">
        <v>12052</v>
      </c>
      <c r="D12214" s="2" t="s">
        <v>39</v>
      </c>
      <c r="E12214" s="23" t="s">
        <v>1149</v>
      </c>
      <c r="F12214" s="69" t="s">
        <v>40</v>
      </c>
      <c r="G12214" s="3">
        <v>2</v>
      </c>
      <c r="H12214" s="3"/>
      <c r="I12214" s="10" t="str">
        <f t="shared" si="190"/>
        <v>12052</v>
      </c>
    </row>
    <row r="12215" spans="1:9">
      <c r="A12215" s="66"/>
      <c r="C12215" s="66">
        <v>12052</v>
      </c>
      <c r="D12215" s="2" t="s">
        <v>41</v>
      </c>
      <c r="E12215" s="16" t="s">
        <v>1146</v>
      </c>
      <c r="F12215" s="69" t="s">
        <v>42</v>
      </c>
      <c r="G12215" s="3"/>
      <c r="H12215" s="3"/>
      <c r="I12215" s="10" t="str">
        <f t="shared" si="190"/>
        <v>12052</v>
      </c>
    </row>
    <row r="12216" spans="1:9">
      <c r="A12216" s="66"/>
      <c r="C12216" s="66">
        <v>12052</v>
      </c>
      <c r="D12216" s="2" t="s">
        <v>43</v>
      </c>
      <c r="E12216" s="16" t="s">
        <v>1146</v>
      </c>
      <c r="F12216" s="69" t="s">
        <v>44</v>
      </c>
      <c r="G12216" s="3"/>
      <c r="H12216" s="3"/>
      <c r="I12216" s="10" t="str">
        <f t="shared" si="190"/>
        <v>12052</v>
      </c>
    </row>
    <row r="12217" spans="1:9">
      <c r="A12217" s="66"/>
      <c r="C12217" s="66">
        <v>12052</v>
      </c>
      <c r="D12217" s="2" t="s">
        <v>45</v>
      </c>
      <c r="E12217" s="16" t="s">
        <v>1146</v>
      </c>
      <c r="F12217" s="69" t="s">
        <v>46</v>
      </c>
      <c r="G12217" s="3"/>
      <c r="H12217" s="3"/>
      <c r="I12217" s="10" t="str">
        <f t="shared" si="190"/>
        <v>12052</v>
      </c>
    </row>
    <row r="12218" spans="1:9">
      <c r="A12218" s="66"/>
      <c r="C12218" s="66">
        <v>12052</v>
      </c>
      <c r="D12218" s="2" t="s">
        <v>47</v>
      </c>
      <c r="E12218" s="16" t="s">
        <v>1146</v>
      </c>
      <c r="F12218" s="69" t="s">
        <v>48</v>
      </c>
      <c r="G12218" s="3"/>
      <c r="H12218" s="3"/>
      <c r="I12218" s="10" t="str">
        <f t="shared" si="190"/>
        <v>12052</v>
      </c>
    </row>
    <row r="12219" spans="1:9">
      <c r="A12219" s="66"/>
      <c r="C12219" s="66">
        <v>12052</v>
      </c>
      <c r="D12219" s="2" t="s">
        <v>49</v>
      </c>
      <c r="E12219" s="14" t="s">
        <v>1144</v>
      </c>
      <c r="F12219" s="69" t="s">
        <v>50</v>
      </c>
      <c r="G12219" s="3">
        <v>1</v>
      </c>
      <c r="H12219" s="3"/>
      <c r="I12219" s="10" t="str">
        <f t="shared" si="190"/>
        <v>12052</v>
      </c>
    </row>
    <row r="12220" spans="1:9">
      <c r="A12220" s="66"/>
      <c r="C12220" s="66">
        <v>12052</v>
      </c>
      <c r="D12220" s="2" t="s">
        <v>51</v>
      </c>
      <c r="E12220" s="15" t="s">
        <v>1145</v>
      </c>
      <c r="F12220" s="69" t="s">
        <v>52</v>
      </c>
      <c r="G12220" s="3"/>
      <c r="H12220" s="3"/>
      <c r="I12220" s="10" t="str">
        <f t="shared" si="190"/>
        <v>12052</v>
      </c>
    </row>
    <row r="12221" spans="1:9">
      <c r="A12221" s="66"/>
      <c r="C12221" s="66">
        <v>12052</v>
      </c>
      <c r="D12221" s="2" t="s">
        <v>53</v>
      </c>
      <c r="E12221" s="15" t="s">
        <v>1145</v>
      </c>
      <c r="F12221" s="69" t="s">
        <v>54</v>
      </c>
      <c r="G12221" s="3"/>
      <c r="H12221" s="3"/>
      <c r="I12221" s="10" t="str">
        <f t="shared" si="190"/>
        <v>12052</v>
      </c>
    </row>
    <row r="12222" spans="1:9">
      <c r="A12222" s="66"/>
      <c r="C12222" s="66">
        <v>12052</v>
      </c>
      <c r="D12222" s="2" t="s">
        <v>55</v>
      </c>
      <c r="E12222" s="21" t="s">
        <v>1152</v>
      </c>
      <c r="F12222" s="69" t="s">
        <v>56</v>
      </c>
      <c r="G12222" s="3"/>
      <c r="H12222" s="3"/>
      <c r="I12222" s="10" t="str">
        <f t="shared" si="190"/>
        <v>12052</v>
      </c>
    </row>
    <row r="12223" spans="1:9">
      <c r="A12223" s="66"/>
      <c r="C12223" s="66">
        <v>12052</v>
      </c>
      <c r="D12223" s="2" t="s">
        <v>57</v>
      </c>
      <c r="E12223" s="21" t="s">
        <v>1152</v>
      </c>
      <c r="F12223" s="69" t="s">
        <v>58</v>
      </c>
      <c r="G12223" s="3"/>
      <c r="H12223" s="3"/>
      <c r="I12223" s="10" t="str">
        <f t="shared" si="190"/>
        <v>12052</v>
      </c>
    </row>
    <row r="12224" spans="1:9">
      <c r="A12224" s="66"/>
      <c r="C12224" s="66">
        <v>12052</v>
      </c>
      <c r="D12224" s="2" t="s">
        <v>59</v>
      </c>
      <c r="E12224" s="21" t="s">
        <v>1152</v>
      </c>
      <c r="F12224" s="69" t="s">
        <v>60</v>
      </c>
      <c r="G12224" s="3">
        <v>1</v>
      </c>
      <c r="H12224" s="3"/>
      <c r="I12224" s="10" t="str">
        <f t="shared" si="190"/>
        <v>12052</v>
      </c>
    </row>
    <row r="12225" spans="1:9">
      <c r="A12225" s="66"/>
      <c r="C12225" s="66">
        <v>12052</v>
      </c>
      <c r="D12225" s="2" t="s">
        <v>61</v>
      </c>
      <c r="E12225" s="20" t="s">
        <v>1151</v>
      </c>
      <c r="F12225" s="69" t="s">
        <v>62</v>
      </c>
      <c r="G12225" s="3"/>
      <c r="H12225" s="3"/>
      <c r="I12225" s="10" t="str">
        <f t="shared" si="190"/>
        <v>12052</v>
      </c>
    </row>
    <row r="12226" spans="1:9">
      <c r="A12226" s="66"/>
      <c r="C12226" s="66">
        <v>12052</v>
      </c>
      <c r="D12226" s="2" t="s">
        <v>63</v>
      </c>
      <c r="E12226" s="20" t="s">
        <v>1151</v>
      </c>
      <c r="F12226" s="69" t="s">
        <v>64</v>
      </c>
      <c r="G12226" s="3"/>
      <c r="H12226" s="3"/>
      <c r="I12226" s="10" t="str">
        <f t="shared" si="190"/>
        <v>12052</v>
      </c>
    </row>
    <row r="12227" spans="1:9">
      <c r="A12227" s="66"/>
      <c r="C12227" s="66">
        <v>12052</v>
      </c>
      <c r="D12227" s="2" t="s">
        <v>65</v>
      </c>
      <c r="E12227" s="19" t="s">
        <v>1150</v>
      </c>
      <c r="F12227" s="69" t="s">
        <v>66</v>
      </c>
      <c r="G12227" s="3"/>
      <c r="H12227" s="3"/>
      <c r="I12227" s="10" t="str">
        <f t="shared" si="190"/>
        <v>12052</v>
      </c>
    </row>
    <row r="12228" spans="1:9">
      <c r="A12228" s="66"/>
      <c r="C12228" s="66">
        <v>12052</v>
      </c>
      <c r="D12228" s="2" t="s">
        <v>67</v>
      </c>
      <c r="E12228" s="22" t="s">
        <v>1153</v>
      </c>
      <c r="F12228" s="69" t="s">
        <v>68</v>
      </c>
      <c r="G12228" s="3">
        <v>2</v>
      </c>
      <c r="H12228" s="3"/>
      <c r="I12228" s="10" t="str">
        <f t="shared" si="190"/>
        <v>12052</v>
      </c>
    </row>
    <row r="12229" spans="1:9">
      <c r="A12229" s="66"/>
      <c r="C12229" s="66">
        <v>12052</v>
      </c>
      <c r="D12229" s="2" t="s">
        <v>69</v>
      </c>
      <c r="E12229" s="21" t="s">
        <v>1152</v>
      </c>
      <c r="F12229" s="69" t="s">
        <v>70</v>
      </c>
      <c r="G12229" s="3">
        <v>10</v>
      </c>
      <c r="H12229" s="3">
        <v>895</v>
      </c>
      <c r="I12229" s="10" t="str">
        <f t="shared" si="190"/>
        <v>12052</v>
      </c>
    </row>
    <row r="12230" spans="1:9">
      <c r="A12230" s="66"/>
      <c r="C12230" s="66">
        <v>12052</v>
      </c>
      <c r="E12230" s="71"/>
      <c r="F12230" s="69" t="s">
        <v>71</v>
      </c>
      <c r="G12230" s="3">
        <v>24</v>
      </c>
      <c r="H12230" s="3">
        <v>1692</v>
      </c>
      <c r="I12230" s="10" t="str">
        <f t="shared" si="190"/>
        <v>12052</v>
      </c>
    </row>
    <row r="12231" spans="1:9">
      <c r="A12231" s="65" t="s">
        <v>833</v>
      </c>
      <c r="B12231" s="2" t="s">
        <v>834</v>
      </c>
      <c r="C12231" s="65">
        <v>12053</v>
      </c>
      <c r="D12231" s="2" t="s">
        <v>9</v>
      </c>
      <c r="E12231" s="14" t="s">
        <v>1144</v>
      </c>
      <c r="F12231" s="69" t="s">
        <v>10</v>
      </c>
      <c r="G12231" s="3">
        <v>1</v>
      </c>
      <c r="H12231" s="3"/>
      <c r="I12231" s="10" t="str">
        <f t="shared" si="190"/>
        <v>12053</v>
      </c>
    </row>
    <row r="12232" spans="1:9">
      <c r="A12232" s="66"/>
      <c r="C12232" s="66">
        <v>12053</v>
      </c>
      <c r="D12232" s="2" t="s">
        <v>11</v>
      </c>
      <c r="E12232" s="14" t="s">
        <v>1144</v>
      </c>
      <c r="F12232" s="69" t="s">
        <v>12</v>
      </c>
      <c r="G12232" s="3"/>
      <c r="H12232" s="3"/>
      <c r="I12232" s="10" t="str">
        <f t="shared" si="190"/>
        <v>12053</v>
      </c>
    </row>
    <row r="12233" spans="1:9">
      <c r="A12233" s="66"/>
      <c r="C12233" s="66">
        <v>12053</v>
      </c>
      <c r="D12233" s="2" t="s">
        <v>13</v>
      </c>
      <c r="E12233" s="14" t="s">
        <v>1144</v>
      </c>
      <c r="F12233" s="69" t="s">
        <v>14</v>
      </c>
      <c r="G12233" s="3"/>
      <c r="H12233" s="3"/>
      <c r="I12233" s="10" t="str">
        <f t="shared" ref="I12233:I12296" si="191">IF(A12233="",I12232,A12233)</f>
        <v>12053</v>
      </c>
    </row>
    <row r="12234" spans="1:9">
      <c r="A12234" s="66"/>
      <c r="C12234" s="66">
        <v>12053</v>
      </c>
      <c r="D12234" s="2" t="s">
        <v>15</v>
      </c>
      <c r="E12234" s="15" t="s">
        <v>1145</v>
      </c>
      <c r="F12234" s="69" t="s">
        <v>16</v>
      </c>
      <c r="G12234" s="3"/>
      <c r="H12234" s="3"/>
      <c r="I12234" s="10" t="str">
        <f t="shared" si="191"/>
        <v>12053</v>
      </c>
    </row>
    <row r="12235" spans="1:9">
      <c r="A12235" s="66"/>
      <c r="C12235" s="66">
        <v>12053</v>
      </c>
      <c r="D12235" s="2" t="s">
        <v>17</v>
      </c>
      <c r="E12235" s="14" t="s">
        <v>1144</v>
      </c>
      <c r="F12235" s="69" t="s">
        <v>18</v>
      </c>
      <c r="G12235" s="3">
        <v>1</v>
      </c>
      <c r="H12235" s="3"/>
      <c r="I12235" s="10" t="str">
        <f t="shared" si="191"/>
        <v>12053</v>
      </c>
    </row>
    <row r="12236" spans="1:9">
      <c r="A12236" s="66"/>
      <c r="C12236" s="66">
        <v>12053</v>
      </c>
      <c r="D12236" s="2" t="s">
        <v>19</v>
      </c>
      <c r="E12236" s="14" t="s">
        <v>1144</v>
      </c>
      <c r="F12236" s="69" t="s">
        <v>20</v>
      </c>
      <c r="G12236" s="3"/>
      <c r="H12236" s="3"/>
      <c r="I12236" s="10" t="str">
        <f t="shared" si="191"/>
        <v>12053</v>
      </c>
    </row>
    <row r="12237" spans="1:9">
      <c r="A12237" s="66"/>
      <c r="C12237" s="66">
        <v>12053</v>
      </c>
      <c r="D12237" s="2" t="s">
        <v>21</v>
      </c>
      <c r="E12237" s="4"/>
      <c r="F12237" s="69" t="s">
        <v>22</v>
      </c>
      <c r="G12237" s="3">
        <v>17</v>
      </c>
      <c r="H12237" s="3">
        <v>612</v>
      </c>
      <c r="I12237" s="10" t="str">
        <f t="shared" si="191"/>
        <v>12053</v>
      </c>
    </row>
    <row r="12238" spans="1:9">
      <c r="A12238" s="66"/>
      <c r="C12238" s="66">
        <v>12053</v>
      </c>
      <c r="D12238" s="2" t="s">
        <v>23</v>
      </c>
      <c r="E12238" s="17" t="s">
        <v>1147</v>
      </c>
      <c r="F12238" s="69" t="s">
        <v>24</v>
      </c>
      <c r="G12238" s="3">
        <v>1</v>
      </c>
      <c r="H12238" s="3"/>
      <c r="I12238" s="10" t="str">
        <f t="shared" si="191"/>
        <v>12053</v>
      </c>
    </row>
    <row r="12239" spans="1:9">
      <c r="A12239" s="66"/>
      <c r="C12239" s="66">
        <v>12053</v>
      </c>
      <c r="D12239" s="2" t="s">
        <v>25</v>
      </c>
      <c r="E12239" s="17" t="s">
        <v>1147</v>
      </c>
      <c r="F12239" s="69" t="s">
        <v>26</v>
      </c>
      <c r="G12239" s="3">
        <v>1</v>
      </c>
      <c r="H12239" s="3"/>
      <c r="I12239" s="10" t="str">
        <f t="shared" si="191"/>
        <v>12053</v>
      </c>
    </row>
    <row r="12240" spans="1:9">
      <c r="A12240" s="66"/>
      <c r="C12240" s="66">
        <v>12053</v>
      </c>
      <c r="D12240" s="2" t="s">
        <v>27</v>
      </c>
      <c r="E12240" s="17" t="s">
        <v>1147</v>
      </c>
      <c r="F12240" s="69" t="s">
        <v>28</v>
      </c>
      <c r="G12240" s="3"/>
      <c r="H12240" s="3"/>
      <c r="I12240" s="10" t="str">
        <f t="shared" si="191"/>
        <v>12053</v>
      </c>
    </row>
    <row r="12241" spans="1:9">
      <c r="A12241" s="66"/>
      <c r="C12241" s="66">
        <v>12053</v>
      </c>
      <c r="D12241" s="2" t="s">
        <v>29</v>
      </c>
      <c r="E12241" s="18" t="s">
        <v>1148</v>
      </c>
      <c r="F12241" s="69" t="s">
        <v>30</v>
      </c>
      <c r="G12241" s="3"/>
      <c r="H12241" s="3"/>
      <c r="I12241" s="10" t="str">
        <f t="shared" si="191"/>
        <v>12053</v>
      </c>
    </row>
    <row r="12242" spans="1:9">
      <c r="A12242" s="66"/>
      <c r="C12242" s="66">
        <v>12053</v>
      </c>
      <c r="D12242" s="2" t="s">
        <v>31</v>
      </c>
      <c r="E12242" s="18" t="s">
        <v>1148</v>
      </c>
      <c r="F12242" s="69" t="s">
        <v>32</v>
      </c>
      <c r="G12242" s="3"/>
      <c r="H12242" s="3"/>
      <c r="I12242" s="10" t="str">
        <f t="shared" si="191"/>
        <v>12053</v>
      </c>
    </row>
    <row r="12243" spans="1:9">
      <c r="A12243" s="66"/>
      <c r="C12243" s="66">
        <v>12053</v>
      </c>
      <c r="D12243" s="2" t="s">
        <v>33</v>
      </c>
      <c r="E12243" s="18" t="s">
        <v>1148</v>
      </c>
      <c r="F12243" s="69" t="s">
        <v>34</v>
      </c>
      <c r="G12243" s="3"/>
      <c r="H12243" s="3"/>
      <c r="I12243" s="10" t="str">
        <f t="shared" si="191"/>
        <v>12053</v>
      </c>
    </row>
    <row r="12244" spans="1:9">
      <c r="A12244" s="66"/>
      <c r="C12244" s="66">
        <v>12053</v>
      </c>
      <c r="D12244" s="2" t="s">
        <v>35</v>
      </c>
      <c r="E12244" s="19" t="s">
        <v>1150</v>
      </c>
      <c r="F12244" s="69" t="s">
        <v>36</v>
      </c>
      <c r="G12244" s="3">
        <v>1</v>
      </c>
      <c r="H12244" s="3"/>
      <c r="I12244" s="10" t="str">
        <f t="shared" si="191"/>
        <v>12053</v>
      </c>
    </row>
    <row r="12245" spans="1:9">
      <c r="A12245" s="66"/>
      <c r="C12245" s="66">
        <v>12053</v>
      </c>
      <c r="D12245" s="2" t="s">
        <v>37</v>
      </c>
      <c r="E12245" s="23" t="s">
        <v>1149</v>
      </c>
      <c r="F12245" s="69" t="s">
        <v>38</v>
      </c>
      <c r="G12245" s="3"/>
      <c r="H12245" s="3"/>
      <c r="I12245" s="10" t="str">
        <f t="shared" si="191"/>
        <v>12053</v>
      </c>
    </row>
    <row r="12246" spans="1:9">
      <c r="A12246" s="66"/>
      <c r="C12246" s="66">
        <v>12053</v>
      </c>
      <c r="D12246" s="2" t="s">
        <v>39</v>
      </c>
      <c r="E12246" s="23" t="s">
        <v>1149</v>
      </c>
      <c r="F12246" s="69" t="s">
        <v>40</v>
      </c>
      <c r="G12246" s="3"/>
      <c r="H12246" s="3"/>
      <c r="I12246" s="10" t="str">
        <f t="shared" si="191"/>
        <v>12053</v>
      </c>
    </row>
    <row r="12247" spans="1:9">
      <c r="A12247" s="66"/>
      <c r="C12247" s="66">
        <v>12053</v>
      </c>
      <c r="D12247" s="2" t="s">
        <v>41</v>
      </c>
      <c r="E12247" s="16" t="s">
        <v>1146</v>
      </c>
      <c r="F12247" s="69" t="s">
        <v>42</v>
      </c>
      <c r="G12247" s="3"/>
      <c r="H12247" s="3"/>
      <c r="I12247" s="10" t="str">
        <f t="shared" si="191"/>
        <v>12053</v>
      </c>
    </row>
    <row r="12248" spans="1:9">
      <c r="A12248" s="66"/>
      <c r="C12248" s="66">
        <v>12053</v>
      </c>
      <c r="D12248" s="2" t="s">
        <v>43</v>
      </c>
      <c r="E12248" s="16" t="s">
        <v>1146</v>
      </c>
      <c r="F12248" s="69" t="s">
        <v>44</v>
      </c>
      <c r="G12248" s="3"/>
      <c r="H12248" s="3"/>
      <c r="I12248" s="10" t="str">
        <f t="shared" si="191"/>
        <v>12053</v>
      </c>
    </row>
    <row r="12249" spans="1:9">
      <c r="A12249" s="66"/>
      <c r="C12249" s="66">
        <v>12053</v>
      </c>
      <c r="D12249" s="2" t="s">
        <v>45</v>
      </c>
      <c r="E12249" s="16" t="s">
        <v>1146</v>
      </c>
      <c r="F12249" s="69" t="s">
        <v>46</v>
      </c>
      <c r="G12249" s="3">
        <v>1</v>
      </c>
      <c r="H12249" s="3"/>
      <c r="I12249" s="10" t="str">
        <f t="shared" si="191"/>
        <v>12053</v>
      </c>
    </row>
    <row r="12250" spans="1:9">
      <c r="A12250" s="66"/>
      <c r="C12250" s="66">
        <v>12053</v>
      </c>
      <c r="D12250" s="2" t="s">
        <v>47</v>
      </c>
      <c r="E12250" s="16" t="s">
        <v>1146</v>
      </c>
      <c r="F12250" s="69" t="s">
        <v>48</v>
      </c>
      <c r="G12250" s="3">
        <v>2</v>
      </c>
      <c r="H12250" s="3"/>
      <c r="I12250" s="10" t="str">
        <f t="shared" si="191"/>
        <v>12053</v>
      </c>
    </row>
    <row r="12251" spans="1:9">
      <c r="A12251" s="66"/>
      <c r="C12251" s="66">
        <v>12053</v>
      </c>
      <c r="D12251" s="2" t="s">
        <v>49</v>
      </c>
      <c r="E12251" s="14" t="s">
        <v>1144</v>
      </c>
      <c r="F12251" s="69" t="s">
        <v>50</v>
      </c>
      <c r="G12251" s="3">
        <v>3</v>
      </c>
      <c r="H12251" s="3">
        <v>6</v>
      </c>
      <c r="I12251" s="10" t="str">
        <f t="shared" si="191"/>
        <v>12053</v>
      </c>
    </row>
    <row r="12252" spans="1:9">
      <c r="A12252" s="66"/>
      <c r="C12252" s="66">
        <v>12053</v>
      </c>
      <c r="D12252" s="2" t="s">
        <v>51</v>
      </c>
      <c r="E12252" s="15" t="s">
        <v>1145</v>
      </c>
      <c r="F12252" s="69" t="s">
        <v>52</v>
      </c>
      <c r="G12252" s="3"/>
      <c r="H12252" s="3"/>
      <c r="I12252" s="10" t="str">
        <f t="shared" si="191"/>
        <v>12053</v>
      </c>
    </row>
    <row r="12253" spans="1:9">
      <c r="A12253" s="66"/>
      <c r="C12253" s="66">
        <v>12053</v>
      </c>
      <c r="D12253" s="2" t="s">
        <v>53</v>
      </c>
      <c r="E12253" s="15" t="s">
        <v>1145</v>
      </c>
      <c r="F12253" s="69" t="s">
        <v>54</v>
      </c>
      <c r="G12253" s="3">
        <v>2</v>
      </c>
      <c r="H12253" s="3"/>
      <c r="I12253" s="10" t="str">
        <f t="shared" si="191"/>
        <v>12053</v>
      </c>
    </row>
    <row r="12254" spans="1:9">
      <c r="A12254" s="66"/>
      <c r="C12254" s="66">
        <v>12053</v>
      </c>
      <c r="D12254" s="2" t="s">
        <v>55</v>
      </c>
      <c r="E12254" s="21" t="s">
        <v>1152</v>
      </c>
      <c r="F12254" s="69" t="s">
        <v>56</v>
      </c>
      <c r="G12254" s="3">
        <v>2</v>
      </c>
      <c r="H12254" s="3"/>
      <c r="I12254" s="10" t="str">
        <f t="shared" si="191"/>
        <v>12053</v>
      </c>
    </row>
    <row r="12255" spans="1:9">
      <c r="A12255" s="66"/>
      <c r="C12255" s="66">
        <v>12053</v>
      </c>
      <c r="D12255" s="2" t="s">
        <v>57</v>
      </c>
      <c r="E12255" s="21" t="s">
        <v>1152</v>
      </c>
      <c r="F12255" s="69" t="s">
        <v>58</v>
      </c>
      <c r="G12255" s="3"/>
      <c r="H12255" s="3"/>
      <c r="I12255" s="10" t="str">
        <f t="shared" si="191"/>
        <v>12053</v>
      </c>
    </row>
    <row r="12256" spans="1:9">
      <c r="A12256" s="66"/>
      <c r="C12256" s="66">
        <v>12053</v>
      </c>
      <c r="D12256" s="2" t="s">
        <v>59</v>
      </c>
      <c r="E12256" s="21" t="s">
        <v>1152</v>
      </c>
      <c r="F12256" s="69" t="s">
        <v>60</v>
      </c>
      <c r="G12256" s="3">
        <v>2</v>
      </c>
      <c r="H12256" s="3"/>
      <c r="I12256" s="10" t="str">
        <f t="shared" si="191"/>
        <v>12053</v>
      </c>
    </row>
    <row r="12257" spans="1:9">
      <c r="A12257" s="66"/>
      <c r="C12257" s="66">
        <v>12053</v>
      </c>
      <c r="D12257" s="2" t="s">
        <v>61</v>
      </c>
      <c r="E12257" s="20" t="s">
        <v>1151</v>
      </c>
      <c r="F12257" s="69" t="s">
        <v>62</v>
      </c>
      <c r="G12257" s="3"/>
      <c r="H12257" s="3"/>
      <c r="I12257" s="10" t="str">
        <f t="shared" si="191"/>
        <v>12053</v>
      </c>
    </row>
    <row r="12258" spans="1:9">
      <c r="A12258" s="66"/>
      <c r="C12258" s="66">
        <v>12053</v>
      </c>
      <c r="D12258" s="2" t="s">
        <v>63</v>
      </c>
      <c r="E12258" s="20" t="s">
        <v>1151</v>
      </c>
      <c r="F12258" s="69" t="s">
        <v>64</v>
      </c>
      <c r="G12258" s="3"/>
      <c r="H12258" s="3"/>
      <c r="I12258" s="10" t="str">
        <f t="shared" si="191"/>
        <v>12053</v>
      </c>
    </row>
    <row r="12259" spans="1:9">
      <c r="A12259" s="66"/>
      <c r="C12259" s="66">
        <v>12053</v>
      </c>
      <c r="D12259" s="2" t="s">
        <v>65</v>
      </c>
      <c r="E12259" s="19" t="s">
        <v>1150</v>
      </c>
      <c r="F12259" s="69" t="s">
        <v>66</v>
      </c>
      <c r="G12259" s="3"/>
      <c r="H12259" s="3"/>
      <c r="I12259" s="10" t="str">
        <f t="shared" si="191"/>
        <v>12053</v>
      </c>
    </row>
    <row r="12260" spans="1:9">
      <c r="A12260" s="66"/>
      <c r="C12260" s="66">
        <v>12053</v>
      </c>
      <c r="D12260" s="2" t="s">
        <v>67</v>
      </c>
      <c r="E12260" s="22" t="s">
        <v>1153</v>
      </c>
      <c r="F12260" s="69" t="s">
        <v>68</v>
      </c>
      <c r="G12260" s="3">
        <v>1</v>
      </c>
      <c r="H12260" s="3"/>
      <c r="I12260" s="10" t="str">
        <f t="shared" si="191"/>
        <v>12053</v>
      </c>
    </row>
    <row r="12261" spans="1:9">
      <c r="A12261" s="66"/>
      <c r="C12261" s="66">
        <v>12053</v>
      </c>
      <c r="D12261" s="2" t="s">
        <v>69</v>
      </c>
      <c r="E12261" s="21" t="s">
        <v>1152</v>
      </c>
      <c r="F12261" s="69" t="s">
        <v>70</v>
      </c>
      <c r="G12261" s="3">
        <v>1</v>
      </c>
      <c r="H12261" s="3"/>
      <c r="I12261" s="10" t="str">
        <f t="shared" si="191"/>
        <v>12053</v>
      </c>
    </row>
    <row r="12262" spans="1:9">
      <c r="A12262" s="66"/>
      <c r="C12262" s="66">
        <v>12053</v>
      </c>
      <c r="E12262" s="71"/>
      <c r="F12262" s="69" t="s">
        <v>71</v>
      </c>
      <c r="G12262" s="3">
        <v>18</v>
      </c>
      <c r="H12262" s="3">
        <v>613</v>
      </c>
      <c r="I12262" s="10" t="str">
        <f t="shared" si="191"/>
        <v>12053</v>
      </c>
    </row>
    <row r="12263" spans="1:9">
      <c r="A12263" s="65" t="s">
        <v>835</v>
      </c>
      <c r="B12263" s="2" t="s">
        <v>836</v>
      </c>
      <c r="C12263" s="65">
        <v>12054</v>
      </c>
      <c r="D12263" s="2" t="s">
        <v>9</v>
      </c>
      <c r="E12263" s="14" t="s">
        <v>1144</v>
      </c>
      <c r="F12263" s="69" t="s">
        <v>10</v>
      </c>
      <c r="G12263" s="3"/>
      <c r="H12263" s="3"/>
      <c r="I12263" s="10" t="str">
        <f t="shared" si="191"/>
        <v>12054</v>
      </c>
    </row>
    <row r="12264" spans="1:9">
      <c r="A12264" s="66"/>
      <c r="C12264" s="66">
        <v>12054</v>
      </c>
      <c r="D12264" s="2" t="s">
        <v>11</v>
      </c>
      <c r="E12264" s="14" t="s">
        <v>1144</v>
      </c>
      <c r="F12264" s="69" t="s">
        <v>12</v>
      </c>
      <c r="G12264" s="3"/>
      <c r="H12264" s="3"/>
      <c r="I12264" s="10" t="str">
        <f t="shared" si="191"/>
        <v>12054</v>
      </c>
    </row>
    <row r="12265" spans="1:9">
      <c r="A12265" s="66"/>
      <c r="C12265" s="66">
        <v>12054</v>
      </c>
      <c r="D12265" s="2" t="s">
        <v>13</v>
      </c>
      <c r="E12265" s="14" t="s">
        <v>1144</v>
      </c>
      <c r="F12265" s="69" t="s">
        <v>14</v>
      </c>
      <c r="G12265" s="3"/>
      <c r="H12265" s="3"/>
      <c r="I12265" s="10" t="str">
        <f t="shared" si="191"/>
        <v>12054</v>
      </c>
    </row>
    <row r="12266" spans="1:9">
      <c r="A12266" s="66"/>
      <c r="C12266" s="66">
        <v>12054</v>
      </c>
      <c r="D12266" s="2" t="s">
        <v>15</v>
      </c>
      <c r="E12266" s="15" t="s">
        <v>1145</v>
      </c>
      <c r="F12266" s="69" t="s">
        <v>16</v>
      </c>
      <c r="G12266" s="3"/>
      <c r="H12266" s="3"/>
      <c r="I12266" s="10" t="str">
        <f t="shared" si="191"/>
        <v>12054</v>
      </c>
    </row>
    <row r="12267" spans="1:9">
      <c r="A12267" s="66"/>
      <c r="C12267" s="66">
        <v>12054</v>
      </c>
      <c r="D12267" s="2" t="s">
        <v>17</v>
      </c>
      <c r="E12267" s="14" t="s">
        <v>1144</v>
      </c>
      <c r="F12267" s="69" t="s">
        <v>18</v>
      </c>
      <c r="G12267" s="3"/>
      <c r="H12267" s="3"/>
      <c r="I12267" s="10" t="str">
        <f t="shared" si="191"/>
        <v>12054</v>
      </c>
    </row>
    <row r="12268" spans="1:9">
      <c r="A12268" s="66"/>
      <c r="C12268" s="66">
        <v>12054</v>
      </c>
      <c r="D12268" s="2" t="s">
        <v>19</v>
      </c>
      <c r="E12268" s="14" t="s">
        <v>1144</v>
      </c>
      <c r="F12268" s="69" t="s">
        <v>20</v>
      </c>
      <c r="G12268" s="3"/>
      <c r="H12268" s="3"/>
      <c r="I12268" s="10" t="str">
        <f t="shared" si="191"/>
        <v>12054</v>
      </c>
    </row>
    <row r="12269" spans="1:9">
      <c r="A12269" s="66"/>
      <c r="C12269" s="66">
        <v>12054</v>
      </c>
      <c r="D12269" s="2" t="s">
        <v>21</v>
      </c>
      <c r="E12269" s="4"/>
      <c r="F12269" s="69" t="s">
        <v>22</v>
      </c>
      <c r="G12269" s="3">
        <v>30</v>
      </c>
      <c r="H12269" s="3">
        <v>1104</v>
      </c>
      <c r="I12269" s="10" t="str">
        <f t="shared" si="191"/>
        <v>12054</v>
      </c>
    </row>
    <row r="12270" spans="1:9">
      <c r="A12270" s="66"/>
      <c r="C12270" s="66">
        <v>12054</v>
      </c>
      <c r="D12270" s="2" t="s">
        <v>23</v>
      </c>
      <c r="E12270" s="17" t="s">
        <v>1147</v>
      </c>
      <c r="F12270" s="69" t="s">
        <v>24</v>
      </c>
      <c r="G12270" s="3">
        <v>4</v>
      </c>
      <c r="H12270" s="3">
        <v>122</v>
      </c>
      <c r="I12270" s="10" t="str">
        <f t="shared" si="191"/>
        <v>12054</v>
      </c>
    </row>
    <row r="12271" spans="1:9">
      <c r="A12271" s="66"/>
      <c r="C12271" s="66">
        <v>12054</v>
      </c>
      <c r="D12271" s="2" t="s">
        <v>25</v>
      </c>
      <c r="E12271" s="17" t="s">
        <v>1147</v>
      </c>
      <c r="F12271" s="69" t="s">
        <v>26</v>
      </c>
      <c r="G12271" s="3"/>
      <c r="H12271" s="3"/>
      <c r="I12271" s="10" t="str">
        <f t="shared" si="191"/>
        <v>12054</v>
      </c>
    </row>
    <row r="12272" spans="1:9">
      <c r="A12272" s="66"/>
      <c r="C12272" s="66">
        <v>12054</v>
      </c>
      <c r="D12272" s="2" t="s">
        <v>27</v>
      </c>
      <c r="E12272" s="17" t="s">
        <v>1147</v>
      </c>
      <c r="F12272" s="69" t="s">
        <v>28</v>
      </c>
      <c r="G12272" s="3"/>
      <c r="H12272" s="3"/>
      <c r="I12272" s="10" t="str">
        <f t="shared" si="191"/>
        <v>12054</v>
      </c>
    </row>
    <row r="12273" spans="1:9">
      <c r="A12273" s="66"/>
      <c r="C12273" s="66">
        <v>12054</v>
      </c>
      <c r="D12273" s="2" t="s">
        <v>29</v>
      </c>
      <c r="E12273" s="18" t="s">
        <v>1148</v>
      </c>
      <c r="F12273" s="69" t="s">
        <v>30</v>
      </c>
      <c r="G12273" s="3"/>
      <c r="H12273" s="3"/>
      <c r="I12273" s="10" t="str">
        <f t="shared" si="191"/>
        <v>12054</v>
      </c>
    </row>
    <row r="12274" spans="1:9">
      <c r="A12274" s="66"/>
      <c r="C12274" s="66">
        <v>12054</v>
      </c>
      <c r="D12274" s="2" t="s">
        <v>31</v>
      </c>
      <c r="E12274" s="18" t="s">
        <v>1148</v>
      </c>
      <c r="F12274" s="69" t="s">
        <v>32</v>
      </c>
      <c r="G12274" s="3"/>
      <c r="H12274" s="3"/>
      <c r="I12274" s="10" t="str">
        <f t="shared" si="191"/>
        <v>12054</v>
      </c>
    </row>
    <row r="12275" spans="1:9">
      <c r="A12275" s="66"/>
      <c r="C12275" s="66">
        <v>12054</v>
      </c>
      <c r="D12275" s="2" t="s">
        <v>33</v>
      </c>
      <c r="E12275" s="18" t="s">
        <v>1148</v>
      </c>
      <c r="F12275" s="69" t="s">
        <v>34</v>
      </c>
      <c r="G12275" s="3"/>
      <c r="H12275" s="3"/>
      <c r="I12275" s="10" t="str">
        <f t="shared" si="191"/>
        <v>12054</v>
      </c>
    </row>
    <row r="12276" spans="1:9">
      <c r="A12276" s="66"/>
      <c r="C12276" s="66">
        <v>12054</v>
      </c>
      <c r="D12276" s="2" t="s">
        <v>35</v>
      </c>
      <c r="E12276" s="19" t="s">
        <v>1150</v>
      </c>
      <c r="F12276" s="69" t="s">
        <v>36</v>
      </c>
      <c r="G12276" s="3"/>
      <c r="H12276" s="3"/>
      <c r="I12276" s="10" t="str">
        <f t="shared" si="191"/>
        <v>12054</v>
      </c>
    </row>
    <row r="12277" spans="1:9">
      <c r="A12277" s="66"/>
      <c r="C12277" s="66">
        <v>12054</v>
      </c>
      <c r="D12277" s="2" t="s">
        <v>37</v>
      </c>
      <c r="E12277" s="23" t="s">
        <v>1149</v>
      </c>
      <c r="F12277" s="69" t="s">
        <v>38</v>
      </c>
      <c r="G12277" s="3"/>
      <c r="H12277" s="3"/>
      <c r="I12277" s="10" t="str">
        <f t="shared" si="191"/>
        <v>12054</v>
      </c>
    </row>
    <row r="12278" spans="1:9">
      <c r="A12278" s="66"/>
      <c r="C12278" s="66">
        <v>12054</v>
      </c>
      <c r="D12278" s="2" t="s">
        <v>39</v>
      </c>
      <c r="E12278" s="23" t="s">
        <v>1149</v>
      </c>
      <c r="F12278" s="69" t="s">
        <v>40</v>
      </c>
      <c r="G12278" s="3">
        <v>4</v>
      </c>
      <c r="H12278" s="3">
        <v>127</v>
      </c>
      <c r="I12278" s="10" t="str">
        <f t="shared" si="191"/>
        <v>12054</v>
      </c>
    </row>
    <row r="12279" spans="1:9">
      <c r="A12279" s="66"/>
      <c r="C12279" s="66">
        <v>12054</v>
      </c>
      <c r="D12279" s="2" t="s">
        <v>41</v>
      </c>
      <c r="E12279" s="16" t="s">
        <v>1146</v>
      </c>
      <c r="F12279" s="69" t="s">
        <v>42</v>
      </c>
      <c r="G12279" s="3"/>
      <c r="H12279" s="3"/>
      <c r="I12279" s="10" t="str">
        <f t="shared" si="191"/>
        <v>12054</v>
      </c>
    </row>
    <row r="12280" spans="1:9">
      <c r="A12280" s="66"/>
      <c r="C12280" s="66">
        <v>12054</v>
      </c>
      <c r="D12280" s="2" t="s">
        <v>43</v>
      </c>
      <c r="E12280" s="16" t="s">
        <v>1146</v>
      </c>
      <c r="F12280" s="69" t="s">
        <v>44</v>
      </c>
      <c r="G12280" s="3">
        <v>1</v>
      </c>
      <c r="H12280" s="3"/>
      <c r="I12280" s="10" t="str">
        <f t="shared" si="191"/>
        <v>12054</v>
      </c>
    </row>
    <row r="12281" spans="1:9">
      <c r="A12281" s="66"/>
      <c r="C12281" s="66">
        <v>12054</v>
      </c>
      <c r="D12281" s="2" t="s">
        <v>45</v>
      </c>
      <c r="E12281" s="16" t="s">
        <v>1146</v>
      </c>
      <c r="F12281" s="69" t="s">
        <v>46</v>
      </c>
      <c r="G12281" s="3">
        <v>1</v>
      </c>
      <c r="H12281" s="3"/>
      <c r="I12281" s="10" t="str">
        <f t="shared" si="191"/>
        <v>12054</v>
      </c>
    </row>
    <row r="12282" spans="1:9">
      <c r="A12282" s="66"/>
      <c r="C12282" s="66">
        <v>12054</v>
      </c>
      <c r="D12282" s="2" t="s">
        <v>47</v>
      </c>
      <c r="E12282" s="16" t="s">
        <v>1146</v>
      </c>
      <c r="F12282" s="69" t="s">
        <v>48</v>
      </c>
      <c r="G12282" s="3"/>
      <c r="H12282" s="3"/>
      <c r="I12282" s="10" t="str">
        <f t="shared" si="191"/>
        <v>12054</v>
      </c>
    </row>
    <row r="12283" spans="1:9">
      <c r="A12283" s="66"/>
      <c r="C12283" s="66">
        <v>12054</v>
      </c>
      <c r="D12283" s="2" t="s">
        <v>49</v>
      </c>
      <c r="E12283" s="14" t="s">
        <v>1144</v>
      </c>
      <c r="F12283" s="69" t="s">
        <v>50</v>
      </c>
      <c r="G12283" s="3">
        <v>7</v>
      </c>
      <c r="H12283" s="3">
        <v>167</v>
      </c>
      <c r="I12283" s="10" t="str">
        <f t="shared" si="191"/>
        <v>12054</v>
      </c>
    </row>
    <row r="12284" spans="1:9">
      <c r="A12284" s="66"/>
      <c r="C12284" s="66">
        <v>12054</v>
      </c>
      <c r="D12284" s="2" t="s">
        <v>51</v>
      </c>
      <c r="E12284" s="15" t="s">
        <v>1145</v>
      </c>
      <c r="F12284" s="69" t="s">
        <v>52</v>
      </c>
      <c r="G12284" s="3"/>
      <c r="H12284" s="3"/>
      <c r="I12284" s="10" t="str">
        <f t="shared" si="191"/>
        <v>12054</v>
      </c>
    </row>
    <row r="12285" spans="1:9">
      <c r="A12285" s="66"/>
      <c r="C12285" s="66">
        <v>12054</v>
      </c>
      <c r="D12285" s="2" t="s">
        <v>53</v>
      </c>
      <c r="E12285" s="15" t="s">
        <v>1145</v>
      </c>
      <c r="F12285" s="69" t="s">
        <v>54</v>
      </c>
      <c r="G12285" s="3">
        <v>1</v>
      </c>
      <c r="H12285" s="3"/>
      <c r="I12285" s="10" t="str">
        <f t="shared" si="191"/>
        <v>12054</v>
      </c>
    </row>
    <row r="12286" spans="1:9">
      <c r="A12286" s="66"/>
      <c r="C12286" s="66">
        <v>12054</v>
      </c>
      <c r="D12286" s="2" t="s">
        <v>55</v>
      </c>
      <c r="E12286" s="21" t="s">
        <v>1152</v>
      </c>
      <c r="F12286" s="69" t="s">
        <v>56</v>
      </c>
      <c r="G12286" s="3">
        <v>1</v>
      </c>
      <c r="H12286" s="3"/>
      <c r="I12286" s="10" t="str">
        <f t="shared" si="191"/>
        <v>12054</v>
      </c>
    </row>
    <row r="12287" spans="1:9">
      <c r="A12287" s="66"/>
      <c r="C12287" s="66">
        <v>12054</v>
      </c>
      <c r="D12287" s="2" t="s">
        <v>57</v>
      </c>
      <c r="E12287" s="21" t="s">
        <v>1152</v>
      </c>
      <c r="F12287" s="69" t="s">
        <v>58</v>
      </c>
      <c r="G12287" s="3">
        <v>1</v>
      </c>
      <c r="H12287" s="3"/>
      <c r="I12287" s="10" t="str">
        <f t="shared" si="191"/>
        <v>12054</v>
      </c>
    </row>
    <row r="12288" spans="1:9">
      <c r="A12288" s="66"/>
      <c r="C12288" s="66">
        <v>12054</v>
      </c>
      <c r="D12288" s="2" t="s">
        <v>59</v>
      </c>
      <c r="E12288" s="21" t="s">
        <v>1152</v>
      </c>
      <c r="F12288" s="69" t="s">
        <v>60</v>
      </c>
      <c r="G12288" s="3"/>
      <c r="H12288" s="3"/>
      <c r="I12288" s="10" t="str">
        <f t="shared" si="191"/>
        <v>12054</v>
      </c>
    </row>
    <row r="12289" spans="1:9">
      <c r="A12289" s="66"/>
      <c r="C12289" s="66">
        <v>12054</v>
      </c>
      <c r="D12289" s="2" t="s">
        <v>61</v>
      </c>
      <c r="E12289" s="20" t="s">
        <v>1151</v>
      </c>
      <c r="F12289" s="69" t="s">
        <v>62</v>
      </c>
      <c r="G12289" s="3"/>
      <c r="H12289" s="3"/>
      <c r="I12289" s="10" t="str">
        <f t="shared" si="191"/>
        <v>12054</v>
      </c>
    </row>
    <row r="12290" spans="1:9">
      <c r="A12290" s="66"/>
      <c r="C12290" s="66">
        <v>12054</v>
      </c>
      <c r="D12290" s="2" t="s">
        <v>63</v>
      </c>
      <c r="E12290" s="20" t="s">
        <v>1151</v>
      </c>
      <c r="F12290" s="69" t="s">
        <v>64</v>
      </c>
      <c r="G12290" s="3">
        <v>1</v>
      </c>
      <c r="H12290" s="3"/>
      <c r="I12290" s="10" t="str">
        <f t="shared" si="191"/>
        <v>12054</v>
      </c>
    </row>
    <row r="12291" spans="1:9">
      <c r="A12291" s="66"/>
      <c r="C12291" s="66">
        <v>12054</v>
      </c>
      <c r="D12291" s="2" t="s">
        <v>65</v>
      </c>
      <c r="E12291" s="19" t="s">
        <v>1150</v>
      </c>
      <c r="F12291" s="69" t="s">
        <v>66</v>
      </c>
      <c r="G12291" s="3"/>
      <c r="H12291" s="3"/>
      <c r="I12291" s="10" t="str">
        <f t="shared" si="191"/>
        <v>12054</v>
      </c>
    </row>
    <row r="12292" spans="1:9">
      <c r="A12292" s="66"/>
      <c r="C12292" s="66">
        <v>12054</v>
      </c>
      <c r="D12292" s="2" t="s">
        <v>67</v>
      </c>
      <c r="E12292" s="22" t="s">
        <v>1153</v>
      </c>
      <c r="F12292" s="69" t="s">
        <v>68</v>
      </c>
      <c r="G12292" s="3">
        <v>6</v>
      </c>
      <c r="H12292" s="3">
        <v>334</v>
      </c>
      <c r="I12292" s="10" t="str">
        <f t="shared" si="191"/>
        <v>12054</v>
      </c>
    </row>
    <row r="12293" spans="1:9">
      <c r="A12293" s="66"/>
      <c r="C12293" s="66">
        <v>12054</v>
      </c>
      <c r="D12293" s="2" t="s">
        <v>69</v>
      </c>
      <c r="E12293" s="21" t="s">
        <v>1152</v>
      </c>
      <c r="F12293" s="69" t="s">
        <v>70</v>
      </c>
      <c r="G12293" s="3">
        <v>3</v>
      </c>
      <c r="H12293" s="3">
        <v>89</v>
      </c>
      <c r="I12293" s="10" t="str">
        <f t="shared" si="191"/>
        <v>12054</v>
      </c>
    </row>
    <row r="12294" spans="1:9">
      <c r="A12294" s="66"/>
      <c r="C12294" s="66">
        <v>12054</v>
      </c>
      <c r="E12294" s="71"/>
      <c r="F12294" s="69" t="s">
        <v>71</v>
      </c>
      <c r="G12294" s="3">
        <v>30</v>
      </c>
      <c r="H12294" s="3">
        <v>1104</v>
      </c>
      <c r="I12294" s="10" t="str">
        <f t="shared" si="191"/>
        <v>12054</v>
      </c>
    </row>
    <row r="12295" spans="1:9">
      <c r="A12295" s="65" t="s">
        <v>837</v>
      </c>
      <c r="B12295" s="2" t="s">
        <v>838</v>
      </c>
      <c r="C12295" s="65">
        <v>12060</v>
      </c>
      <c r="D12295" s="2" t="s">
        <v>9</v>
      </c>
      <c r="E12295" s="14" t="s">
        <v>1144</v>
      </c>
      <c r="F12295" s="69" t="s">
        <v>10</v>
      </c>
      <c r="G12295" s="3">
        <v>3</v>
      </c>
      <c r="H12295" s="3">
        <v>29</v>
      </c>
      <c r="I12295" s="10" t="str">
        <f t="shared" si="191"/>
        <v>12060</v>
      </c>
    </row>
    <row r="12296" spans="1:9">
      <c r="A12296" s="66"/>
      <c r="C12296" s="66">
        <v>12060</v>
      </c>
      <c r="D12296" s="2" t="s">
        <v>11</v>
      </c>
      <c r="E12296" s="14" t="s">
        <v>1144</v>
      </c>
      <c r="F12296" s="69" t="s">
        <v>12</v>
      </c>
      <c r="G12296" s="3"/>
      <c r="H12296" s="3"/>
      <c r="I12296" s="10" t="str">
        <f t="shared" si="191"/>
        <v>12060</v>
      </c>
    </row>
    <row r="12297" spans="1:9">
      <c r="A12297" s="66"/>
      <c r="C12297" s="66">
        <v>12060</v>
      </c>
      <c r="D12297" s="2" t="s">
        <v>13</v>
      </c>
      <c r="E12297" s="14" t="s">
        <v>1144</v>
      </c>
      <c r="F12297" s="69" t="s">
        <v>14</v>
      </c>
      <c r="G12297" s="3"/>
      <c r="H12297" s="3"/>
      <c r="I12297" s="10" t="str">
        <f t="shared" ref="I12297:I12360" si="192">IF(A12297="",I12296,A12297)</f>
        <v>12060</v>
      </c>
    </row>
    <row r="12298" spans="1:9">
      <c r="A12298" s="66"/>
      <c r="C12298" s="66">
        <v>12060</v>
      </c>
      <c r="D12298" s="2" t="s">
        <v>15</v>
      </c>
      <c r="E12298" s="15" t="s">
        <v>1145</v>
      </c>
      <c r="F12298" s="69" t="s">
        <v>16</v>
      </c>
      <c r="G12298" s="3"/>
      <c r="H12298" s="3"/>
      <c r="I12298" s="10" t="str">
        <f t="shared" si="192"/>
        <v>12060</v>
      </c>
    </row>
    <row r="12299" spans="1:9">
      <c r="A12299" s="66"/>
      <c r="C12299" s="66">
        <v>12060</v>
      </c>
      <c r="D12299" s="2" t="s">
        <v>17</v>
      </c>
      <c r="E12299" s="14" t="s">
        <v>1144</v>
      </c>
      <c r="F12299" s="69" t="s">
        <v>18</v>
      </c>
      <c r="G12299" s="3">
        <v>3</v>
      </c>
      <c r="H12299" s="3">
        <v>29</v>
      </c>
      <c r="I12299" s="10" t="str">
        <f t="shared" si="192"/>
        <v>12060</v>
      </c>
    </row>
    <row r="12300" spans="1:9">
      <c r="A12300" s="66"/>
      <c r="C12300" s="66">
        <v>12060</v>
      </c>
      <c r="D12300" s="2" t="s">
        <v>19</v>
      </c>
      <c r="E12300" s="14" t="s">
        <v>1144</v>
      </c>
      <c r="F12300" s="69" t="s">
        <v>20</v>
      </c>
      <c r="G12300" s="3"/>
      <c r="H12300" s="3"/>
      <c r="I12300" s="10" t="str">
        <f t="shared" si="192"/>
        <v>12060</v>
      </c>
    </row>
    <row r="12301" spans="1:9">
      <c r="A12301" s="66"/>
      <c r="C12301" s="66">
        <v>12060</v>
      </c>
      <c r="D12301" s="2" t="s">
        <v>21</v>
      </c>
      <c r="E12301" s="4"/>
      <c r="F12301" s="69" t="s">
        <v>22</v>
      </c>
      <c r="G12301" s="3">
        <v>69</v>
      </c>
      <c r="H12301" s="3">
        <v>3798</v>
      </c>
      <c r="I12301" s="10" t="str">
        <f t="shared" si="192"/>
        <v>12060</v>
      </c>
    </row>
    <row r="12302" spans="1:9">
      <c r="A12302" s="66"/>
      <c r="C12302" s="66">
        <v>12060</v>
      </c>
      <c r="D12302" s="2" t="s">
        <v>23</v>
      </c>
      <c r="E12302" s="17" t="s">
        <v>1147</v>
      </c>
      <c r="F12302" s="69" t="s">
        <v>24</v>
      </c>
      <c r="G12302" s="3">
        <v>8</v>
      </c>
      <c r="H12302" s="3">
        <v>559</v>
      </c>
      <c r="I12302" s="10" t="str">
        <f t="shared" si="192"/>
        <v>12060</v>
      </c>
    </row>
    <row r="12303" spans="1:9">
      <c r="A12303" s="66"/>
      <c r="C12303" s="66">
        <v>12060</v>
      </c>
      <c r="D12303" s="2" t="s">
        <v>25</v>
      </c>
      <c r="E12303" s="17" t="s">
        <v>1147</v>
      </c>
      <c r="F12303" s="69" t="s">
        <v>26</v>
      </c>
      <c r="G12303" s="3"/>
      <c r="H12303" s="3"/>
      <c r="I12303" s="10" t="str">
        <f t="shared" si="192"/>
        <v>12060</v>
      </c>
    </row>
    <row r="12304" spans="1:9">
      <c r="A12304" s="66"/>
      <c r="C12304" s="66">
        <v>12060</v>
      </c>
      <c r="D12304" s="2" t="s">
        <v>27</v>
      </c>
      <c r="E12304" s="17" t="s">
        <v>1147</v>
      </c>
      <c r="F12304" s="69" t="s">
        <v>28</v>
      </c>
      <c r="G12304" s="3"/>
      <c r="H12304" s="3"/>
      <c r="I12304" s="10" t="str">
        <f t="shared" si="192"/>
        <v>12060</v>
      </c>
    </row>
    <row r="12305" spans="1:9">
      <c r="A12305" s="66"/>
      <c r="C12305" s="66">
        <v>12060</v>
      </c>
      <c r="D12305" s="2" t="s">
        <v>29</v>
      </c>
      <c r="E12305" s="18" t="s">
        <v>1148</v>
      </c>
      <c r="F12305" s="69" t="s">
        <v>30</v>
      </c>
      <c r="G12305" s="3"/>
      <c r="H12305" s="3"/>
      <c r="I12305" s="10" t="str">
        <f t="shared" si="192"/>
        <v>12060</v>
      </c>
    </row>
    <row r="12306" spans="1:9">
      <c r="A12306" s="66"/>
      <c r="C12306" s="66">
        <v>12060</v>
      </c>
      <c r="D12306" s="2" t="s">
        <v>31</v>
      </c>
      <c r="E12306" s="18" t="s">
        <v>1148</v>
      </c>
      <c r="F12306" s="69" t="s">
        <v>32</v>
      </c>
      <c r="G12306" s="3"/>
      <c r="H12306" s="3"/>
      <c r="I12306" s="10" t="str">
        <f t="shared" si="192"/>
        <v>12060</v>
      </c>
    </row>
    <row r="12307" spans="1:9">
      <c r="A12307" s="66"/>
      <c r="C12307" s="66">
        <v>12060</v>
      </c>
      <c r="D12307" s="2" t="s">
        <v>33</v>
      </c>
      <c r="E12307" s="18" t="s">
        <v>1148</v>
      </c>
      <c r="F12307" s="69" t="s">
        <v>34</v>
      </c>
      <c r="G12307" s="3">
        <v>1</v>
      </c>
      <c r="H12307" s="3"/>
      <c r="I12307" s="10" t="str">
        <f t="shared" si="192"/>
        <v>12060</v>
      </c>
    </row>
    <row r="12308" spans="1:9">
      <c r="A12308" s="66"/>
      <c r="C12308" s="66">
        <v>12060</v>
      </c>
      <c r="D12308" s="2" t="s">
        <v>35</v>
      </c>
      <c r="E12308" s="19" t="s">
        <v>1150</v>
      </c>
      <c r="F12308" s="69" t="s">
        <v>36</v>
      </c>
      <c r="G12308" s="3">
        <v>3</v>
      </c>
      <c r="H12308" s="3">
        <v>200</v>
      </c>
      <c r="I12308" s="10" t="str">
        <f t="shared" si="192"/>
        <v>12060</v>
      </c>
    </row>
    <row r="12309" spans="1:9">
      <c r="A12309" s="66"/>
      <c r="C12309" s="66">
        <v>12060</v>
      </c>
      <c r="D12309" s="2" t="s">
        <v>37</v>
      </c>
      <c r="E12309" s="23" t="s">
        <v>1149</v>
      </c>
      <c r="F12309" s="69" t="s">
        <v>38</v>
      </c>
      <c r="G12309" s="3">
        <v>3</v>
      </c>
      <c r="H12309" s="3">
        <v>209</v>
      </c>
      <c r="I12309" s="10" t="str">
        <f t="shared" si="192"/>
        <v>12060</v>
      </c>
    </row>
    <row r="12310" spans="1:9">
      <c r="A12310" s="66"/>
      <c r="C12310" s="66">
        <v>12060</v>
      </c>
      <c r="D12310" s="2" t="s">
        <v>39</v>
      </c>
      <c r="E12310" s="23" t="s">
        <v>1149</v>
      </c>
      <c r="F12310" s="69" t="s">
        <v>40</v>
      </c>
      <c r="G12310" s="3">
        <v>1</v>
      </c>
      <c r="H12310" s="3"/>
      <c r="I12310" s="10" t="str">
        <f t="shared" si="192"/>
        <v>12060</v>
      </c>
    </row>
    <row r="12311" spans="1:9">
      <c r="A12311" s="66"/>
      <c r="C12311" s="66">
        <v>12060</v>
      </c>
      <c r="D12311" s="2" t="s">
        <v>41</v>
      </c>
      <c r="E12311" s="16" t="s">
        <v>1146</v>
      </c>
      <c r="F12311" s="69" t="s">
        <v>42</v>
      </c>
      <c r="G12311" s="3"/>
      <c r="H12311" s="3"/>
      <c r="I12311" s="10" t="str">
        <f t="shared" si="192"/>
        <v>12060</v>
      </c>
    </row>
    <row r="12312" spans="1:9">
      <c r="A12312" s="66"/>
      <c r="C12312" s="66">
        <v>12060</v>
      </c>
      <c r="D12312" s="2" t="s">
        <v>43</v>
      </c>
      <c r="E12312" s="16" t="s">
        <v>1146</v>
      </c>
      <c r="F12312" s="69" t="s">
        <v>44</v>
      </c>
      <c r="G12312" s="3"/>
      <c r="H12312" s="3"/>
      <c r="I12312" s="10" t="str">
        <f t="shared" si="192"/>
        <v>12060</v>
      </c>
    </row>
    <row r="12313" spans="1:9">
      <c r="A12313" s="66"/>
      <c r="C12313" s="66">
        <v>12060</v>
      </c>
      <c r="D12313" s="2" t="s">
        <v>45</v>
      </c>
      <c r="E12313" s="16" t="s">
        <v>1146</v>
      </c>
      <c r="F12313" s="69" t="s">
        <v>46</v>
      </c>
      <c r="G12313" s="3"/>
      <c r="H12313" s="3"/>
      <c r="I12313" s="10" t="str">
        <f t="shared" si="192"/>
        <v>12060</v>
      </c>
    </row>
    <row r="12314" spans="1:9">
      <c r="A12314" s="66"/>
      <c r="C12314" s="66">
        <v>12060</v>
      </c>
      <c r="D12314" s="2" t="s">
        <v>47</v>
      </c>
      <c r="E12314" s="16" t="s">
        <v>1146</v>
      </c>
      <c r="F12314" s="69" t="s">
        <v>48</v>
      </c>
      <c r="G12314" s="3">
        <v>4</v>
      </c>
      <c r="H12314" s="3">
        <v>265</v>
      </c>
      <c r="I12314" s="10" t="str">
        <f t="shared" si="192"/>
        <v>12060</v>
      </c>
    </row>
    <row r="12315" spans="1:9">
      <c r="A12315" s="66"/>
      <c r="C12315" s="66">
        <v>12060</v>
      </c>
      <c r="D12315" s="2" t="s">
        <v>49</v>
      </c>
      <c r="E12315" s="14" t="s">
        <v>1144</v>
      </c>
      <c r="F12315" s="69" t="s">
        <v>50</v>
      </c>
      <c r="G12315" s="3">
        <v>13</v>
      </c>
      <c r="H12315" s="3">
        <v>248</v>
      </c>
      <c r="I12315" s="10" t="str">
        <f t="shared" si="192"/>
        <v>12060</v>
      </c>
    </row>
    <row r="12316" spans="1:9">
      <c r="A12316" s="66"/>
      <c r="C12316" s="66">
        <v>12060</v>
      </c>
      <c r="D12316" s="2" t="s">
        <v>51</v>
      </c>
      <c r="E12316" s="15" t="s">
        <v>1145</v>
      </c>
      <c r="F12316" s="69" t="s">
        <v>52</v>
      </c>
      <c r="G12316" s="3">
        <v>1</v>
      </c>
      <c r="H12316" s="3"/>
      <c r="I12316" s="10" t="str">
        <f t="shared" si="192"/>
        <v>12060</v>
      </c>
    </row>
    <row r="12317" spans="1:9">
      <c r="A12317" s="66"/>
      <c r="C12317" s="66">
        <v>12060</v>
      </c>
      <c r="D12317" s="2" t="s">
        <v>53</v>
      </c>
      <c r="E12317" s="15" t="s">
        <v>1145</v>
      </c>
      <c r="F12317" s="69" t="s">
        <v>54</v>
      </c>
      <c r="G12317" s="3">
        <v>10</v>
      </c>
      <c r="H12317" s="3">
        <v>506</v>
      </c>
      <c r="I12317" s="10" t="str">
        <f t="shared" si="192"/>
        <v>12060</v>
      </c>
    </row>
    <row r="12318" spans="1:9">
      <c r="A12318" s="66"/>
      <c r="C12318" s="66">
        <v>12060</v>
      </c>
      <c r="D12318" s="2" t="s">
        <v>55</v>
      </c>
      <c r="E12318" s="21" t="s">
        <v>1152</v>
      </c>
      <c r="F12318" s="69" t="s">
        <v>56</v>
      </c>
      <c r="G12318" s="3">
        <v>2</v>
      </c>
      <c r="H12318" s="3"/>
      <c r="I12318" s="10" t="str">
        <f t="shared" si="192"/>
        <v>12060</v>
      </c>
    </row>
    <row r="12319" spans="1:9">
      <c r="A12319" s="66"/>
      <c r="C12319" s="66">
        <v>12060</v>
      </c>
      <c r="D12319" s="2" t="s">
        <v>57</v>
      </c>
      <c r="E12319" s="21" t="s">
        <v>1152</v>
      </c>
      <c r="F12319" s="69" t="s">
        <v>58</v>
      </c>
      <c r="G12319" s="3">
        <v>1</v>
      </c>
      <c r="H12319" s="3"/>
      <c r="I12319" s="10" t="str">
        <f t="shared" si="192"/>
        <v>12060</v>
      </c>
    </row>
    <row r="12320" spans="1:9">
      <c r="A12320" s="66"/>
      <c r="C12320" s="66">
        <v>12060</v>
      </c>
      <c r="D12320" s="2" t="s">
        <v>59</v>
      </c>
      <c r="E12320" s="21" t="s">
        <v>1152</v>
      </c>
      <c r="F12320" s="69" t="s">
        <v>60</v>
      </c>
      <c r="G12320" s="3">
        <v>7</v>
      </c>
      <c r="H12320" s="3">
        <v>590</v>
      </c>
      <c r="I12320" s="10" t="str">
        <f t="shared" si="192"/>
        <v>12060</v>
      </c>
    </row>
    <row r="12321" spans="1:9">
      <c r="A12321" s="66"/>
      <c r="C12321" s="66">
        <v>12060</v>
      </c>
      <c r="D12321" s="2" t="s">
        <v>61</v>
      </c>
      <c r="E12321" s="20" t="s">
        <v>1151</v>
      </c>
      <c r="F12321" s="69" t="s">
        <v>62</v>
      </c>
      <c r="G12321" s="3">
        <v>1</v>
      </c>
      <c r="H12321" s="3"/>
      <c r="I12321" s="10" t="str">
        <f t="shared" si="192"/>
        <v>12060</v>
      </c>
    </row>
    <row r="12322" spans="1:9">
      <c r="A12322" s="66"/>
      <c r="C12322" s="66">
        <v>12060</v>
      </c>
      <c r="D12322" s="2" t="s">
        <v>63</v>
      </c>
      <c r="E12322" s="20" t="s">
        <v>1151</v>
      </c>
      <c r="F12322" s="69" t="s">
        <v>64</v>
      </c>
      <c r="G12322" s="3">
        <v>2</v>
      </c>
      <c r="H12322" s="3"/>
      <c r="I12322" s="10" t="str">
        <f t="shared" si="192"/>
        <v>12060</v>
      </c>
    </row>
    <row r="12323" spans="1:9">
      <c r="A12323" s="66"/>
      <c r="C12323" s="66">
        <v>12060</v>
      </c>
      <c r="D12323" s="2" t="s">
        <v>65</v>
      </c>
      <c r="E12323" s="19" t="s">
        <v>1150</v>
      </c>
      <c r="F12323" s="69" t="s">
        <v>66</v>
      </c>
      <c r="G12323" s="3">
        <v>2</v>
      </c>
      <c r="H12323" s="3"/>
      <c r="I12323" s="10" t="str">
        <f t="shared" si="192"/>
        <v>12060</v>
      </c>
    </row>
    <row r="12324" spans="1:9">
      <c r="A12324" s="66"/>
      <c r="C12324" s="66">
        <v>12060</v>
      </c>
      <c r="D12324" s="2" t="s">
        <v>67</v>
      </c>
      <c r="E12324" s="22" t="s">
        <v>1153</v>
      </c>
      <c r="F12324" s="69" t="s">
        <v>68</v>
      </c>
      <c r="G12324" s="3">
        <v>4</v>
      </c>
      <c r="H12324" s="3">
        <v>103</v>
      </c>
      <c r="I12324" s="10" t="str">
        <f t="shared" si="192"/>
        <v>12060</v>
      </c>
    </row>
    <row r="12325" spans="1:9">
      <c r="A12325" s="66"/>
      <c r="C12325" s="66">
        <v>12060</v>
      </c>
      <c r="D12325" s="2" t="s">
        <v>69</v>
      </c>
      <c r="E12325" s="21" t="s">
        <v>1152</v>
      </c>
      <c r="F12325" s="69" t="s">
        <v>70</v>
      </c>
      <c r="G12325" s="3">
        <v>6</v>
      </c>
      <c r="H12325" s="3">
        <v>435</v>
      </c>
      <c r="I12325" s="10" t="str">
        <f t="shared" si="192"/>
        <v>12060</v>
      </c>
    </row>
    <row r="12326" spans="1:9">
      <c r="A12326" s="66"/>
      <c r="C12326" s="66">
        <v>12060</v>
      </c>
      <c r="E12326" s="71"/>
      <c r="F12326" s="69" t="s">
        <v>71</v>
      </c>
      <c r="G12326" s="3">
        <v>72</v>
      </c>
      <c r="H12326" s="3">
        <v>3827</v>
      </c>
      <c r="I12326" s="10" t="str">
        <f t="shared" si="192"/>
        <v>12060</v>
      </c>
    </row>
    <row r="12327" spans="1:9">
      <c r="A12327" s="65" t="s">
        <v>839</v>
      </c>
      <c r="B12327" s="2" t="s">
        <v>840</v>
      </c>
      <c r="C12327" s="65">
        <v>12061</v>
      </c>
      <c r="D12327" s="2" t="s">
        <v>9</v>
      </c>
      <c r="E12327" s="14" t="s">
        <v>1144</v>
      </c>
      <c r="F12327" s="69" t="s">
        <v>10</v>
      </c>
      <c r="G12327" s="3">
        <v>3</v>
      </c>
      <c r="H12327" s="3">
        <v>24</v>
      </c>
      <c r="I12327" s="10" t="str">
        <f t="shared" si="192"/>
        <v>12061</v>
      </c>
    </row>
    <row r="12328" spans="1:9">
      <c r="A12328" s="66"/>
      <c r="C12328" s="66">
        <v>12061</v>
      </c>
      <c r="D12328" s="2" t="s">
        <v>11</v>
      </c>
      <c r="E12328" s="14" t="s">
        <v>1144</v>
      </c>
      <c r="F12328" s="69" t="s">
        <v>12</v>
      </c>
      <c r="G12328" s="3"/>
      <c r="H12328" s="3"/>
      <c r="I12328" s="10" t="str">
        <f t="shared" si="192"/>
        <v>12061</v>
      </c>
    </row>
    <row r="12329" spans="1:9">
      <c r="A12329" s="66"/>
      <c r="C12329" s="66">
        <v>12061</v>
      </c>
      <c r="D12329" s="2" t="s">
        <v>13</v>
      </c>
      <c r="E12329" s="14" t="s">
        <v>1144</v>
      </c>
      <c r="F12329" s="69" t="s">
        <v>14</v>
      </c>
      <c r="G12329" s="3"/>
      <c r="H12329" s="3"/>
      <c r="I12329" s="10" t="str">
        <f t="shared" si="192"/>
        <v>12061</v>
      </c>
    </row>
    <row r="12330" spans="1:9">
      <c r="A12330" s="66"/>
      <c r="C12330" s="66">
        <v>12061</v>
      </c>
      <c r="D12330" s="2" t="s">
        <v>15</v>
      </c>
      <c r="E12330" s="15" t="s">
        <v>1145</v>
      </c>
      <c r="F12330" s="69" t="s">
        <v>16</v>
      </c>
      <c r="G12330" s="3"/>
      <c r="H12330" s="3"/>
      <c r="I12330" s="10" t="str">
        <f t="shared" si="192"/>
        <v>12061</v>
      </c>
    </row>
    <row r="12331" spans="1:9">
      <c r="A12331" s="66"/>
      <c r="C12331" s="66">
        <v>12061</v>
      </c>
      <c r="D12331" s="2" t="s">
        <v>17</v>
      </c>
      <c r="E12331" s="14" t="s">
        <v>1144</v>
      </c>
      <c r="F12331" s="69" t="s">
        <v>18</v>
      </c>
      <c r="G12331" s="3">
        <v>3</v>
      </c>
      <c r="H12331" s="3">
        <v>24</v>
      </c>
      <c r="I12331" s="10" t="str">
        <f t="shared" si="192"/>
        <v>12061</v>
      </c>
    </row>
    <row r="12332" spans="1:9">
      <c r="A12332" s="66"/>
      <c r="C12332" s="66">
        <v>12061</v>
      </c>
      <c r="D12332" s="2" t="s">
        <v>19</v>
      </c>
      <c r="E12332" s="14" t="s">
        <v>1144</v>
      </c>
      <c r="F12332" s="69" t="s">
        <v>20</v>
      </c>
      <c r="G12332" s="3"/>
      <c r="H12332" s="3"/>
      <c r="I12332" s="10" t="str">
        <f t="shared" si="192"/>
        <v>12061</v>
      </c>
    </row>
    <row r="12333" spans="1:9">
      <c r="A12333" s="66"/>
      <c r="C12333" s="66">
        <v>12061</v>
      </c>
      <c r="D12333" s="2" t="s">
        <v>21</v>
      </c>
      <c r="E12333" s="4"/>
      <c r="F12333" s="69" t="s">
        <v>22</v>
      </c>
      <c r="G12333" s="3">
        <v>91</v>
      </c>
      <c r="H12333" s="3">
        <v>5821</v>
      </c>
      <c r="I12333" s="10" t="str">
        <f t="shared" si="192"/>
        <v>12061</v>
      </c>
    </row>
    <row r="12334" spans="1:9">
      <c r="A12334" s="66"/>
      <c r="C12334" s="66">
        <v>12061</v>
      </c>
      <c r="D12334" s="2" t="s">
        <v>23</v>
      </c>
      <c r="E12334" s="17" t="s">
        <v>1147</v>
      </c>
      <c r="F12334" s="69" t="s">
        <v>24</v>
      </c>
      <c r="G12334" s="3">
        <v>19</v>
      </c>
      <c r="H12334" s="3">
        <v>1847</v>
      </c>
      <c r="I12334" s="10" t="str">
        <f t="shared" si="192"/>
        <v>12061</v>
      </c>
    </row>
    <row r="12335" spans="1:9">
      <c r="A12335" s="66"/>
      <c r="C12335" s="66">
        <v>12061</v>
      </c>
      <c r="D12335" s="2" t="s">
        <v>25</v>
      </c>
      <c r="E12335" s="17" t="s">
        <v>1147</v>
      </c>
      <c r="F12335" s="69" t="s">
        <v>26</v>
      </c>
      <c r="G12335" s="3"/>
      <c r="H12335" s="3"/>
      <c r="I12335" s="10" t="str">
        <f t="shared" si="192"/>
        <v>12061</v>
      </c>
    </row>
    <row r="12336" spans="1:9">
      <c r="A12336" s="66"/>
      <c r="C12336" s="66">
        <v>12061</v>
      </c>
      <c r="D12336" s="2" t="s">
        <v>27</v>
      </c>
      <c r="E12336" s="17" t="s">
        <v>1147</v>
      </c>
      <c r="F12336" s="69" t="s">
        <v>28</v>
      </c>
      <c r="G12336" s="3"/>
      <c r="H12336" s="3"/>
      <c r="I12336" s="10" t="str">
        <f t="shared" si="192"/>
        <v>12061</v>
      </c>
    </row>
    <row r="12337" spans="1:9">
      <c r="A12337" s="66"/>
      <c r="C12337" s="66">
        <v>12061</v>
      </c>
      <c r="D12337" s="2" t="s">
        <v>29</v>
      </c>
      <c r="E12337" s="18" t="s">
        <v>1148</v>
      </c>
      <c r="F12337" s="69" t="s">
        <v>30</v>
      </c>
      <c r="G12337" s="3"/>
      <c r="H12337" s="3"/>
      <c r="I12337" s="10" t="str">
        <f t="shared" si="192"/>
        <v>12061</v>
      </c>
    </row>
    <row r="12338" spans="1:9">
      <c r="A12338" s="66"/>
      <c r="C12338" s="66">
        <v>12061</v>
      </c>
      <c r="D12338" s="2" t="s">
        <v>31</v>
      </c>
      <c r="E12338" s="18" t="s">
        <v>1148</v>
      </c>
      <c r="F12338" s="69" t="s">
        <v>32</v>
      </c>
      <c r="G12338" s="3"/>
      <c r="H12338" s="3"/>
      <c r="I12338" s="10" t="str">
        <f t="shared" si="192"/>
        <v>12061</v>
      </c>
    </row>
    <row r="12339" spans="1:9">
      <c r="A12339" s="66"/>
      <c r="C12339" s="66">
        <v>12061</v>
      </c>
      <c r="D12339" s="2" t="s">
        <v>33</v>
      </c>
      <c r="E12339" s="18" t="s">
        <v>1148</v>
      </c>
      <c r="F12339" s="69" t="s">
        <v>34</v>
      </c>
      <c r="G12339" s="3">
        <v>1</v>
      </c>
      <c r="H12339" s="3"/>
      <c r="I12339" s="10" t="str">
        <f t="shared" si="192"/>
        <v>12061</v>
      </c>
    </row>
    <row r="12340" spans="1:9">
      <c r="A12340" s="66"/>
      <c r="C12340" s="66">
        <v>12061</v>
      </c>
      <c r="D12340" s="2" t="s">
        <v>35</v>
      </c>
      <c r="E12340" s="19" t="s">
        <v>1150</v>
      </c>
      <c r="F12340" s="69" t="s">
        <v>36</v>
      </c>
      <c r="G12340" s="3">
        <v>2</v>
      </c>
      <c r="H12340" s="3"/>
      <c r="I12340" s="10" t="str">
        <f t="shared" si="192"/>
        <v>12061</v>
      </c>
    </row>
    <row r="12341" spans="1:9">
      <c r="A12341" s="66"/>
      <c r="C12341" s="66">
        <v>12061</v>
      </c>
      <c r="D12341" s="2" t="s">
        <v>37</v>
      </c>
      <c r="E12341" s="23" t="s">
        <v>1149</v>
      </c>
      <c r="F12341" s="69" t="s">
        <v>38</v>
      </c>
      <c r="G12341" s="3"/>
      <c r="H12341" s="3"/>
      <c r="I12341" s="10" t="str">
        <f t="shared" si="192"/>
        <v>12061</v>
      </c>
    </row>
    <row r="12342" spans="1:9">
      <c r="A12342" s="66"/>
      <c r="C12342" s="66">
        <v>12061</v>
      </c>
      <c r="D12342" s="2" t="s">
        <v>39</v>
      </c>
      <c r="E12342" s="23" t="s">
        <v>1149</v>
      </c>
      <c r="F12342" s="69" t="s">
        <v>40</v>
      </c>
      <c r="G12342" s="3"/>
      <c r="H12342" s="3"/>
      <c r="I12342" s="10" t="str">
        <f t="shared" si="192"/>
        <v>12061</v>
      </c>
    </row>
    <row r="12343" spans="1:9">
      <c r="A12343" s="66"/>
      <c r="C12343" s="66">
        <v>12061</v>
      </c>
      <c r="D12343" s="2" t="s">
        <v>41</v>
      </c>
      <c r="E12343" s="16" t="s">
        <v>1146</v>
      </c>
      <c r="F12343" s="69" t="s">
        <v>42</v>
      </c>
      <c r="G12343" s="3"/>
      <c r="H12343" s="3"/>
      <c r="I12343" s="10" t="str">
        <f t="shared" si="192"/>
        <v>12061</v>
      </c>
    </row>
    <row r="12344" spans="1:9">
      <c r="A12344" s="66"/>
      <c r="C12344" s="66">
        <v>12061</v>
      </c>
      <c r="D12344" s="2" t="s">
        <v>43</v>
      </c>
      <c r="E12344" s="16" t="s">
        <v>1146</v>
      </c>
      <c r="F12344" s="69" t="s">
        <v>44</v>
      </c>
      <c r="G12344" s="3">
        <v>2</v>
      </c>
      <c r="H12344" s="3"/>
      <c r="I12344" s="10" t="str">
        <f t="shared" si="192"/>
        <v>12061</v>
      </c>
    </row>
    <row r="12345" spans="1:9">
      <c r="A12345" s="66"/>
      <c r="C12345" s="66">
        <v>12061</v>
      </c>
      <c r="D12345" s="2" t="s">
        <v>45</v>
      </c>
      <c r="E12345" s="16" t="s">
        <v>1146</v>
      </c>
      <c r="F12345" s="69" t="s">
        <v>46</v>
      </c>
      <c r="G12345" s="3">
        <v>1</v>
      </c>
      <c r="H12345" s="3"/>
      <c r="I12345" s="10" t="str">
        <f t="shared" si="192"/>
        <v>12061</v>
      </c>
    </row>
    <row r="12346" spans="1:9">
      <c r="A12346" s="66"/>
      <c r="C12346" s="66">
        <v>12061</v>
      </c>
      <c r="D12346" s="2" t="s">
        <v>47</v>
      </c>
      <c r="E12346" s="16" t="s">
        <v>1146</v>
      </c>
      <c r="F12346" s="69" t="s">
        <v>48</v>
      </c>
      <c r="G12346" s="3">
        <v>5</v>
      </c>
      <c r="H12346" s="3">
        <v>321</v>
      </c>
      <c r="I12346" s="10" t="str">
        <f t="shared" si="192"/>
        <v>12061</v>
      </c>
    </row>
    <row r="12347" spans="1:9">
      <c r="A12347" s="66"/>
      <c r="C12347" s="66">
        <v>12061</v>
      </c>
      <c r="D12347" s="2" t="s">
        <v>49</v>
      </c>
      <c r="E12347" s="14" t="s">
        <v>1144</v>
      </c>
      <c r="F12347" s="69" t="s">
        <v>50</v>
      </c>
      <c r="G12347" s="3">
        <v>13</v>
      </c>
      <c r="H12347" s="3">
        <v>219</v>
      </c>
      <c r="I12347" s="10" t="str">
        <f t="shared" si="192"/>
        <v>12061</v>
      </c>
    </row>
    <row r="12348" spans="1:9">
      <c r="A12348" s="66"/>
      <c r="C12348" s="66">
        <v>12061</v>
      </c>
      <c r="D12348" s="2" t="s">
        <v>51</v>
      </c>
      <c r="E12348" s="15" t="s">
        <v>1145</v>
      </c>
      <c r="F12348" s="69" t="s">
        <v>52</v>
      </c>
      <c r="G12348" s="3"/>
      <c r="H12348" s="3"/>
      <c r="I12348" s="10" t="str">
        <f t="shared" si="192"/>
        <v>12061</v>
      </c>
    </row>
    <row r="12349" spans="1:9">
      <c r="A12349" s="66"/>
      <c r="C12349" s="66">
        <v>12061</v>
      </c>
      <c r="D12349" s="2" t="s">
        <v>53</v>
      </c>
      <c r="E12349" s="15" t="s">
        <v>1145</v>
      </c>
      <c r="F12349" s="69" t="s">
        <v>54</v>
      </c>
      <c r="G12349" s="3">
        <v>9</v>
      </c>
      <c r="H12349" s="3">
        <v>538</v>
      </c>
      <c r="I12349" s="10" t="str">
        <f t="shared" si="192"/>
        <v>12061</v>
      </c>
    </row>
    <row r="12350" spans="1:9">
      <c r="A12350" s="66"/>
      <c r="C12350" s="66">
        <v>12061</v>
      </c>
      <c r="D12350" s="2" t="s">
        <v>55</v>
      </c>
      <c r="E12350" s="21" t="s">
        <v>1152</v>
      </c>
      <c r="F12350" s="69" t="s">
        <v>56</v>
      </c>
      <c r="G12350" s="3">
        <v>3</v>
      </c>
      <c r="H12350" s="3">
        <v>427</v>
      </c>
      <c r="I12350" s="10" t="str">
        <f t="shared" si="192"/>
        <v>12061</v>
      </c>
    </row>
    <row r="12351" spans="1:9">
      <c r="A12351" s="66"/>
      <c r="C12351" s="66">
        <v>12061</v>
      </c>
      <c r="D12351" s="2" t="s">
        <v>57</v>
      </c>
      <c r="E12351" s="21" t="s">
        <v>1152</v>
      </c>
      <c r="F12351" s="69" t="s">
        <v>58</v>
      </c>
      <c r="G12351" s="3">
        <v>4</v>
      </c>
      <c r="H12351" s="3">
        <v>176</v>
      </c>
      <c r="I12351" s="10" t="str">
        <f t="shared" si="192"/>
        <v>12061</v>
      </c>
    </row>
    <row r="12352" spans="1:9">
      <c r="A12352" s="66"/>
      <c r="C12352" s="66">
        <v>12061</v>
      </c>
      <c r="D12352" s="2" t="s">
        <v>59</v>
      </c>
      <c r="E12352" s="21" t="s">
        <v>1152</v>
      </c>
      <c r="F12352" s="69" t="s">
        <v>60</v>
      </c>
      <c r="G12352" s="3">
        <v>12</v>
      </c>
      <c r="H12352" s="3">
        <v>750</v>
      </c>
      <c r="I12352" s="10" t="str">
        <f t="shared" si="192"/>
        <v>12061</v>
      </c>
    </row>
    <row r="12353" spans="1:9">
      <c r="A12353" s="66"/>
      <c r="C12353" s="66">
        <v>12061</v>
      </c>
      <c r="D12353" s="2" t="s">
        <v>61</v>
      </c>
      <c r="E12353" s="20" t="s">
        <v>1151</v>
      </c>
      <c r="F12353" s="69" t="s">
        <v>62</v>
      </c>
      <c r="G12353" s="3">
        <v>1</v>
      </c>
      <c r="H12353" s="3"/>
      <c r="I12353" s="10" t="str">
        <f t="shared" si="192"/>
        <v>12061</v>
      </c>
    </row>
    <row r="12354" spans="1:9">
      <c r="A12354" s="66"/>
      <c r="C12354" s="66">
        <v>12061</v>
      </c>
      <c r="D12354" s="2" t="s">
        <v>63</v>
      </c>
      <c r="E12354" s="20" t="s">
        <v>1151</v>
      </c>
      <c r="F12354" s="69" t="s">
        <v>64</v>
      </c>
      <c r="G12354" s="3"/>
      <c r="H12354" s="3"/>
      <c r="I12354" s="10" t="str">
        <f t="shared" si="192"/>
        <v>12061</v>
      </c>
    </row>
    <row r="12355" spans="1:9">
      <c r="A12355" s="66"/>
      <c r="C12355" s="66">
        <v>12061</v>
      </c>
      <c r="D12355" s="2" t="s">
        <v>65</v>
      </c>
      <c r="E12355" s="19" t="s">
        <v>1150</v>
      </c>
      <c r="F12355" s="69" t="s">
        <v>66</v>
      </c>
      <c r="G12355" s="3">
        <v>1</v>
      </c>
      <c r="H12355" s="3"/>
      <c r="I12355" s="10" t="str">
        <f t="shared" si="192"/>
        <v>12061</v>
      </c>
    </row>
    <row r="12356" spans="1:9">
      <c r="A12356" s="66"/>
      <c r="C12356" s="66">
        <v>12061</v>
      </c>
      <c r="D12356" s="2" t="s">
        <v>67</v>
      </c>
      <c r="E12356" s="22" t="s">
        <v>1153</v>
      </c>
      <c r="F12356" s="69" t="s">
        <v>68</v>
      </c>
      <c r="G12356" s="3">
        <v>5</v>
      </c>
      <c r="H12356" s="3">
        <v>68</v>
      </c>
      <c r="I12356" s="10" t="str">
        <f t="shared" si="192"/>
        <v>12061</v>
      </c>
    </row>
    <row r="12357" spans="1:9">
      <c r="A12357" s="66"/>
      <c r="C12357" s="66">
        <v>12061</v>
      </c>
      <c r="D12357" s="2" t="s">
        <v>69</v>
      </c>
      <c r="E12357" s="21" t="s">
        <v>1152</v>
      </c>
      <c r="F12357" s="69" t="s">
        <v>70</v>
      </c>
      <c r="G12357" s="3">
        <v>13</v>
      </c>
      <c r="H12357" s="3">
        <v>908</v>
      </c>
      <c r="I12357" s="10" t="str">
        <f t="shared" si="192"/>
        <v>12061</v>
      </c>
    </row>
    <row r="12358" spans="1:9">
      <c r="A12358" s="66"/>
      <c r="C12358" s="66">
        <v>12061</v>
      </c>
      <c r="E12358" s="71"/>
      <c r="F12358" s="69" t="s">
        <v>71</v>
      </c>
      <c r="G12358" s="3">
        <v>94</v>
      </c>
      <c r="H12358" s="3">
        <v>5845</v>
      </c>
      <c r="I12358" s="10" t="str">
        <f t="shared" si="192"/>
        <v>12061</v>
      </c>
    </row>
    <row r="12359" spans="1:9">
      <c r="A12359" s="65" t="s">
        <v>841</v>
      </c>
      <c r="B12359" s="2" t="s">
        <v>842</v>
      </c>
      <c r="C12359" s="65">
        <v>12062</v>
      </c>
      <c r="D12359" s="2" t="s">
        <v>9</v>
      </c>
      <c r="E12359" s="14" t="s">
        <v>1144</v>
      </c>
      <c r="F12359" s="69" t="s">
        <v>10</v>
      </c>
      <c r="G12359" s="3">
        <v>4</v>
      </c>
      <c r="H12359" s="3">
        <v>140</v>
      </c>
      <c r="I12359" s="10" t="str">
        <f t="shared" si="192"/>
        <v>12062</v>
      </c>
    </row>
    <row r="12360" spans="1:9">
      <c r="A12360" s="66"/>
      <c r="C12360" s="66">
        <v>12062</v>
      </c>
      <c r="D12360" s="2" t="s">
        <v>11</v>
      </c>
      <c r="E12360" s="14" t="s">
        <v>1144</v>
      </c>
      <c r="F12360" s="69" t="s">
        <v>12</v>
      </c>
      <c r="G12360" s="3"/>
      <c r="H12360" s="3"/>
      <c r="I12360" s="10" t="str">
        <f t="shared" si="192"/>
        <v>12062</v>
      </c>
    </row>
    <row r="12361" spans="1:9">
      <c r="A12361" s="66"/>
      <c r="C12361" s="66">
        <v>12062</v>
      </c>
      <c r="D12361" s="2" t="s">
        <v>13</v>
      </c>
      <c r="E12361" s="14" t="s">
        <v>1144</v>
      </c>
      <c r="F12361" s="69" t="s">
        <v>14</v>
      </c>
      <c r="G12361" s="3"/>
      <c r="H12361" s="3"/>
      <c r="I12361" s="10" t="str">
        <f t="shared" ref="I12361:I12424" si="193">IF(A12361="",I12360,A12361)</f>
        <v>12062</v>
      </c>
    </row>
    <row r="12362" spans="1:9">
      <c r="A12362" s="66"/>
      <c r="C12362" s="66">
        <v>12062</v>
      </c>
      <c r="D12362" s="2" t="s">
        <v>15</v>
      </c>
      <c r="E12362" s="15" t="s">
        <v>1145</v>
      </c>
      <c r="F12362" s="69" t="s">
        <v>16</v>
      </c>
      <c r="G12362" s="3"/>
      <c r="H12362" s="3"/>
      <c r="I12362" s="10" t="str">
        <f t="shared" si="193"/>
        <v>12062</v>
      </c>
    </row>
    <row r="12363" spans="1:9">
      <c r="A12363" s="66"/>
      <c r="C12363" s="66">
        <v>12062</v>
      </c>
      <c r="D12363" s="2" t="s">
        <v>17</v>
      </c>
      <c r="E12363" s="14" t="s">
        <v>1144</v>
      </c>
      <c r="F12363" s="69" t="s">
        <v>18</v>
      </c>
      <c r="G12363" s="3">
        <v>4</v>
      </c>
      <c r="H12363" s="3">
        <v>140</v>
      </c>
      <c r="I12363" s="10" t="str">
        <f t="shared" si="193"/>
        <v>12062</v>
      </c>
    </row>
    <row r="12364" spans="1:9">
      <c r="A12364" s="66"/>
      <c r="C12364" s="66">
        <v>12062</v>
      </c>
      <c r="D12364" s="2" t="s">
        <v>19</v>
      </c>
      <c r="E12364" s="14" t="s">
        <v>1144</v>
      </c>
      <c r="F12364" s="69" t="s">
        <v>20</v>
      </c>
      <c r="G12364" s="3"/>
      <c r="H12364" s="3"/>
      <c r="I12364" s="10" t="str">
        <f t="shared" si="193"/>
        <v>12062</v>
      </c>
    </row>
    <row r="12365" spans="1:9">
      <c r="A12365" s="66"/>
      <c r="C12365" s="66">
        <v>12062</v>
      </c>
      <c r="D12365" s="2" t="s">
        <v>21</v>
      </c>
      <c r="E12365" s="4"/>
      <c r="F12365" s="69" t="s">
        <v>22</v>
      </c>
      <c r="G12365" s="3">
        <v>95</v>
      </c>
      <c r="H12365" s="3">
        <v>6446</v>
      </c>
      <c r="I12365" s="10" t="str">
        <f t="shared" si="193"/>
        <v>12062</v>
      </c>
    </row>
    <row r="12366" spans="1:9">
      <c r="A12366" s="66"/>
      <c r="C12366" s="66">
        <v>12062</v>
      </c>
      <c r="D12366" s="2" t="s">
        <v>23</v>
      </c>
      <c r="E12366" s="17" t="s">
        <v>1147</v>
      </c>
      <c r="F12366" s="69" t="s">
        <v>24</v>
      </c>
      <c r="G12366" s="3">
        <v>15</v>
      </c>
      <c r="H12366" s="3">
        <v>936</v>
      </c>
      <c r="I12366" s="10" t="str">
        <f t="shared" si="193"/>
        <v>12062</v>
      </c>
    </row>
    <row r="12367" spans="1:9">
      <c r="A12367" s="66"/>
      <c r="C12367" s="66">
        <v>12062</v>
      </c>
      <c r="D12367" s="2" t="s">
        <v>25</v>
      </c>
      <c r="E12367" s="17" t="s">
        <v>1147</v>
      </c>
      <c r="F12367" s="69" t="s">
        <v>26</v>
      </c>
      <c r="G12367" s="3">
        <v>1</v>
      </c>
      <c r="H12367" s="3"/>
      <c r="I12367" s="10" t="str">
        <f t="shared" si="193"/>
        <v>12062</v>
      </c>
    </row>
    <row r="12368" spans="1:9">
      <c r="A12368" s="66"/>
      <c r="C12368" s="66">
        <v>12062</v>
      </c>
      <c r="D12368" s="2" t="s">
        <v>27</v>
      </c>
      <c r="E12368" s="17" t="s">
        <v>1147</v>
      </c>
      <c r="F12368" s="69" t="s">
        <v>28</v>
      </c>
      <c r="G12368" s="3"/>
      <c r="H12368" s="3"/>
      <c r="I12368" s="10" t="str">
        <f t="shared" si="193"/>
        <v>12062</v>
      </c>
    </row>
    <row r="12369" spans="1:9">
      <c r="A12369" s="66"/>
      <c r="C12369" s="66">
        <v>12062</v>
      </c>
      <c r="D12369" s="2" t="s">
        <v>29</v>
      </c>
      <c r="E12369" s="18" t="s">
        <v>1148</v>
      </c>
      <c r="F12369" s="69" t="s">
        <v>30</v>
      </c>
      <c r="G12369" s="3"/>
      <c r="H12369" s="3"/>
      <c r="I12369" s="10" t="str">
        <f t="shared" si="193"/>
        <v>12062</v>
      </c>
    </row>
    <row r="12370" spans="1:9">
      <c r="A12370" s="66"/>
      <c r="C12370" s="66">
        <v>12062</v>
      </c>
      <c r="D12370" s="2" t="s">
        <v>31</v>
      </c>
      <c r="E12370" s="18" t="s">
        <v>1148</v>
      </c>
      <c r="F12370" s="69" t="s">
        <v>32</v>
      </c>
      <c r="G12370" s="3"/>
      <c r="H12370" s="3"/>
      <c r="I12370" s="10" t="str">
        <f t="shared" si="193"/>
        <v>12062</v>
      </c>
    </row>
    <row r="12371" spans="1:9">
      <c r="A12371" s="66"/>
      <c r="C12371" s="66">
        <v>12062</v>
      </c>
      <c r="D12371" s="2" t="s">
        <v>33</v>
      </c>
      <c r="E12371" s="18" t="s">
        <v>1148</v>
      </c>
      <c r="F12371" s="69" t="s">
        <v>34</v>
      </c>
      <c r="G12371" s="3"/>
      <c r="H12371" s="3"/>
      <c r="I12371" s="10" t="str">
        <f t="shared" si="193"/>
        <v>12062</v>
      </c>
    </row>
    <row r="12372" spans="1:9">
      <c r="A12372" s="66"/>
      <c r="C12372" s="66">
        <v>12062</v>
      </c>
      <c r="D12372" s="2" t="s">
        <v>35</v>
      </c>
      <c r="E12372" s="19" t="s">
        <v>1150</v>
      </c>
      <c r="F12372" s="69" t="s">
        <v>36</v>
      </c>
      <c r="G12372" s="3">
        <v>2</v>
      </c>
      <c r="H12372" s="3"/>
      <c r="I12372" s="10" t="str">
        <f t="shared" si="193"/>
        <v>12062</v>
      </c>
    </row>
    <row r="12373" spans="1:9">
      <c r="A12373" s="66"/>
      <c r="C12373" s="66">
        <v>12062</v>
      </c>
      <c r="D12373" s="2" t="s">
        <v>37</v>
      </c>
      <c r="E12373" s="23" t="s">
        <v>1149</v>
      </c>
      <c r="F12373" s="69" t="s">
        <v>38</v>
      </c>
      <c r="G12373" s="3"/>
      <c r="H12373" s="3"/>
      <c r="I12373" s="10" t="str">
        <f t="shared" si="193"/>
        <v>12062</v>
      </c>
    </row>
    <row r="12374" spans="1:9">
      <c r="A12374" s="66"/>
      <c r="C12374" s="66">
        <v>12062</v>
      </c>
      <c r="D12374" s="2" t="s">
        <v>39</v>
      </c>
      <c r="E12374" s="23" t="s">
        <v>1149</v>
      </c>
      <c r="F12374" s="69" t="s">
        <v>40</v>
      </c>
      <c r="G12374" s="3">
        <v>2</v>
      </c>
      <c r="H12374" s="3"/>
      <c r="I12374" s="10" t="str">
        <f t="shared" si="193"/>
        <v>12062</v>
      </c>
    </row>
    <row r="12375" spans="1:9">
      <c r="A12375" s="66"/>
      <c r="C12375" s="66">
        <v>12062</v>
      </c>
      <c r="D12375" s="2" t="s">
        <v>41</v>
      </c>
      <c r="E12375" s="16" t="s">
        <v>1146</v>
      </c>
      <c r="F12375" s="69" t="s">
        <v>42</v>
      </c>
      <c r="G12375" s="3"/>
      <c r="H12375" s="3"/>
      <c r="I12375" s="10" t="str">
        <f t="shared" si="193"/>
        <v>12062</v>
      </c>
    </row>
    <row r="12376" spans="1:9">
      <c r="A12376" s="66"/>
      <c r="C12376" s="66">
        <v>12062</v>
      </c>
      <c r="D12376" s="2" t="s">
        <v>43</v>
      </c>
      <c r="E12376" s="16" t="s">
        <v>1146</v>
      </c>
      <c r="F12376" s="69" t="s">
        <v>44</v>
      </c>
      <c r="G12376" s="3">
        <v>2</v>
      </c>
      <c r="H12376" s="3"/>
      <c r="I12376" s="10" t="str">
        <f t="shared" si="193"/>
        <v>12062</v>
      </c>
    </row>
    <row r="12377" spans="1:9">
      <c r="A12377" s="66"/>
      <c r="C12377" s="66">
        <v>12062</v>
      </c>
      <c r="D12377" s="2" t="s">
        <v>45</v>
      </c>
      <c r="E12377" s="16" t="s">
        <v>1146</v>
      </c>
      <c r="F12377" s="69" t="s">
        <v>46</v>
      </c>
      <c r="G12377" s="3"/>
      <c r="H12377" s="3"/>
      <c r="I12377" s="10" t="str">
        <f t="shared" si="193"/>
        <v>12062</v>
      </c>
    </row>
    <row r="12378" spans="1:9">
      <c r="A12378" s="66"/>
      <c r="C12378" s="66">
        <v>12062</v>
      </c>
      <c r="D12378" s="2" t="s">
        <v>47</v>
      </c>
      <c r="E12378" s="16" t="s">
        <v>1146</v>
      </c>
      <c r="F12378" s="69" t="s">
        <v>48</v>
      </c>
      <c r="G12378" s="3">
        <v>7</v>
      </c>
      <c r="H12378" s="3">
        <v>626</v>
      </c>
      <c r="I12378" s="10" t="str">
        <f t="shared" si="193"/>
        <v>12062</v>
      </c>
    </row>
    <row r="12379" spans="1:9">
      <c r="A12379" s="66"/>
      <c r="C12379" s="66">
        <v>12062</v>
      </c>
      <c r="D12379" s="2" t="s">
        <v>49</v>
      </c>
      <c r="E12379" s="14" t="s">
        <v>1144</v>
      </c>
      <c r="F12379" s="69" t="s">
        <v>50</v>
      </c>
      <c r="G12379" s="3">
        <v>10</v>
      </c>
      <c r="H12379" s="3">
        <v>300</v>
      </c>
      <c r="I12379" s="10" t="str">
        <f t="shared" si="193"/>
        <v>12062</v>
      </c>
    </row>
    <row r="12380" spans="1:9">
      <c r="A12380" s="66"/>
      <c r="C12380" s="66">
        <v>12062</v>
      </c>
      <c r="D12380" s="2" t="s">
        <v>51</v>
      </c>
      <c r="E12380" s="15" t="s">
        <v>1145</v>
      </c>
      <c r="F12380" s="69" t="s">
        <v>52</v>
      </c>
      <c r="G12380" s="3">
        <v>4</v>
      </c>
      <c r="H12380" s="3">
        <v>425</v>
      </c>
      <c r="I12380" s="10" t="str">
        <f t="shared" si="193"/>
        <v>12062</v>
      </c>
    </row>
    <row r="12381" spans="1:9">
      <c r="A12381" s="66"/>
      <c r="C12381" s="66">
        <v>12062</v>
      </c>
      <c r="D12381" s="2" t="s">
        <v>53</v>
      </c>
      <c r="E12381" s="15" t="s">
        <v>1145</v>
      </c>
      <c r="F12381" s="69" t="s">
        <v>54</v>
      </c>
      <c r="G12381" s="3">
        <v>23</v>
      </c>
      <c r="H12381" s="3">
        <v>1456</v>
      </c>
      <c r="I12381" s="10" t="str">
        <f t="shared" si="193"/>
        <v>12062</v>
      </c>
    </row>
    <row r="12382" spans="1:9">
      <c r="A12382" s="66"/>
      <c r="C12382" s="66">
        <v>12062</v>
      </c>
      <c r="D12382" s="2" t="s">
        <v>55</v>
      </c>
      <c r="E12382" s="21" t="s">
        <v>1152</v>
      </c>
      <c r="F12382" s="69" t="s">
        <v>56</v>
      </c>
      <c r="G12382" s="3"/>
      <c r="H12382" s="3"/>
      <c r="I12382" s="10" t="str">
        <f t="shared" si="193"/>
        <v>12062</v>
      </c>
    </row>
    <row r="12383" spans="1:9">
      <c r="A12383" s="66"/>
      <c r="C12383" s="66">
        <v>12062</v>
      </c>
      <c r="D12383" s="2" t="s">
        <v>57</v>
      </c>
      <c r="E12383" s="21" t="s">
        <v>1152</v>
      </c>
      <c r="F12383" s="69" t="s">
        <v>58</v>
      </c>
      <c r="G12383" s="3">
        <v>8</v>
      </c>
      <c r="H12383" s="3">
        <v>1084</v>
      </c>
      <c r="I12383" s="10" t="str">
        <f t="shared" si="193"/>
        <v>12062</v>
      </c>
    </row>
    <row r="12384" spans="1:9">
      <c r="A12384" s="66"/>
      <c r="C12384" s="66">
        <v>12062</v>
      </c>
      <c r="D12384" s="2" t="s">
        <v>59</v>
      </c>
      <c r="E12384" s="21" t="s">
        <v>1152</v>
      </c>
      <c r="F12384" s="69" t="s">
        <v>60</v>
      </c>
      <c r="G12384" s="3">
        <v>8</v>
      </c>
      <c r="H12384" s="3">
        <v>275</v>
      </c>
      <c r="I12384" s="10" t="str">
        <f t="shared" si="193"/>
        <v>12062</v>
      </c>
    </row>
    <row r="12385" spans="1:9">
      <c r="A12385" s="66"/>
      <c r="C12385" s="66">
        <v>12062</v>
      </c>
      <c r="D12385" s="2" t="s">
        <v>61</v>
      </c>
      <c r="E12385" s="20" t="s">
        <v>1151</v>
      </c>
      <c r="F12385" s="69" t="s">
        <v>62</v>
      </c>
      <c r="G12385" s="3">
        <v>1</v>
      </c>
      <c r="H12385" s="3"/>
      <c r="I12385" s="10" t="str">
        <f t="shared" si="193"/>
        <v>12062</v>
      </c>
    </row>
    <row r="12386" spans="1:9">
      <c r="A12386" s="66"/>
      <c r="C12386" s="66">
        <v>12062</v>
      </c>
      <c r="D12386" s="2" t="s">
        <v>63</v>
      </c>
      <c r="E12386" s="20" t="s">
        <v>1151</v>
      </c>
      <c r="F12386" s="69" t="s">
        <v>64</v>
      </c>
      <c r="G12386" s="3"/>
      <c r="H12386" s="3"/>
      <c r="I12386" s="10" t="str">
        <f t="shared" si="193"/>
        <v>12062</v>
      </c>
    </row>
    <row r="12387" spans="1:9">
      <c r="A12387" s="66"/>
      <c r="C12387" s="66">
        <v>12062</v>
      </c>
      <c r="D12387" s="2" t="s">
        <v>65</v>
      </c>
      <c r="E12387" s="19" t="s">
        <v>1150</v>
      </c>
      <c r="F12387" s="69" t="s">
        <v>66</v>
      </c>
      <c r="G12387" s="3">
        <v>2</v>
      </c>
      <c r="H12387" s="3"/>
      <c r="I12387" s="10" t="str">
        <f t="shared" si="193"/>
        <v>12062</v>
      </c>
    </row>
    <row r="12388" spans="1:9">
      <c r="A12388" s="66"/>
      <c r="C12388" s="66">
        <v>12062</v>
      </c>
      <c r="D12388" s="2" t="s">
        <v>67</v>
      </c>
      <c r="E12388" s="22" t="s">
        <v>1153</v>
      </c>
      <c r="F12388" s="69" t="s">
        <v>68</v>
      </c>
      <c r="G12388" s="3">
        <v>4</v>
      </c>
      <c r="H12388" s="3">
        <v>112</v>
      </c>
      <c r="I12388" s="10" t="str">
        <f t="shared" si="193"/>
        <v>12062</v>
      </c>
    </row>
    <row r="12389" spans="1:9">
      <c r="A12389" s="66"/>
      <c r="C12389" s="66">
        <v>12062</v>
      </c>
      <c r="D12389" s="2" t="s">
        <v>69</v>
      </c>
      <c r="E12389" s="21" t="s">
        <v>1152</v>
      </c>
      <c r="F12389" s="69" t="s">
        <v>70</v>
      </c>
      <c r="G12389" s="3">
        <v>6</v>
      </c>
      <c r="H12389" s="3">
        <v>190</v>
      </c>
      <c r="I12389" s="10" t="str">
        <f t="shared" si="193"/>
        <v>12062</v>
      </c>
    </row>
    <row r="12390" spans="1:9">
      <c r="A12390" s="66"/>
      <c r="C12390" s="66">
        <v>12062</v>
      </c>
      <c r="E12390" s="71"/>
      <c r="F12390" s="69" t="s">
        <v>71</v>
      </c>
      <c r="G12390" s="3">
        <v>99</v>
      </c>
      <c r="H12390" s="3">
        <v>6586</v>
      </c>
      <c r="I12390" s="10" t="str">
        <f t="shared" si="193"/>
        <v>12062</v>
      </c>
    </row>
    <row r="12391" spans="1:9">
      <c r="A12391" s="65" t="s">
        <v>843</v>
      </c>
      <c r="B12391" s="2" t="s">
        <v>844</v>
      </c>
      <c r="C12391" s="65">
        <v>12063</v>
      </c>
      <c r="D12391" s="2" t="s">
        <v>9</v>
      </c>
      <c r="E12391" s="14" t="s">
        <v>1144</v>
      </c>
      <c r="F12391" s="69" t="s">
        <v>10</v>
      </c>
      <c r="G12391" s="3"/>
      <c r="H12391" s="3"/>
      <c r="I12391" s="10" t="str">
        <f t="shared" si="193"/>
        <v>12063</v>
      </c>
    </row>
    <row r="12392" spans="1:9">
      <c r="A12392" s="66"/>
      <c r="C12392" s="66">
        <v>12063</v>
      </c>
      <c r="D12392" s="2" t="s">
        <v>11</v>
      </c>
      <c r="E12392" s="14" t="s">
        <v>1144</v>
      </c>
      <c r="F12392" s="69" t="s">
        <v>12</v>
      </c>
      <c r="G12392" s="3"/>
      <c r="H12392" s="3"/>
      <c r="I12392" s="10" t="str">
        <f t="shared" si="193"/>
        <v>12063</v>
      </c>
    </row>
    <row r="12393" spans="1:9">
      <c r="A12393" s="66"/>
      <c r="C12393" s="66">
        <v>12063</v>
      </c>
      <c r="D12393" s="2" t="s">
        <v>13</v>
      </c>
      <c r="E12393" s="14" t="s">
        <v>1144</v>
      </c>
      <c r="F12393" s="69" t="s">
        <v>14</v>
      </c>
      <c r="G12393" s="3"/>
      <c r="H12393" s="3"/>
      <c r="I12393" s="10" t="str">
        <f t="shared" si="193"/>
        <v>12063</v>
      </c>
    </row>
    <row r="12394" spans="1:9">
      <c r="A12394" s="66"/>
      <c r="C12394" s="66">
        <v>12063</v>
      </c>
      <c r="D12394" s="2" t="s">
        <v>15</v>
      </c>
      <c r="E12394" s="15" t="s">
        <v>1145</v>
      </c>
      <c r="F12394" s="69" t="s">
        <v>16</v>
      </c>
      <c r="G12394" s="3"/>
      <c r="H12394" s="3"/>
      <c r="I12394" s="10" t="str">
        <f t="shared" si="193"/>
        <v>12063</v>
      </c>
    </row>
    <row r="12395" spans="1:9">
      <c r="A12395" s="66"/>
      <c r="C12395" s="66">
        <v>12063</v>
      </c>
      <c r="D12395" s="2" t="s">
        <v>17</v>
      </c>
      <c r="E12395" s="14" t="s">
        <v>1144</v>
      </c>
      <c r="F12395" s="69" t="s">
        <v>18</v>
      </c>
      <c r="G12395" s="3"/>
      <c r="H12395" s="3"/>
      <c r="I12395" s="10" t="str">
        <f t="shared" si="193"/>
        <v>12063</v>
      </c>
    </row>
    <row r="12396" spans="1:9">
      <c r="A12396" s="66"/>
      <c r="C12396" s="66">
        <v>12063</v>
      </c>
      <c r="D12396" s="2" t="s">
        <v>19</v>
      </c>
      <c r="E12396" s="14" t="s">
        <v>1144</v>
      </c>
      <c r="F12396" s="69" t="s">
        <v>20</v>
      </c>
      <c r="G12396" s="3"/>
      <c r="H12396" s="3"/>
      <c r="I12396" s="10" t="str">
        <f t="shared" si="193"/>
        <v>12063</v>
      </c>
    </row>
    <row r="12397" spans="1:9">
      <c r="A12397" s="66"/>
      <c r="C12397" s="66">
        <v>12063</v>
      </c>
      <c r="D12397" s="2" t="s">
        <v>21</v>
      </c>
      <c r="E12397" s="4"/>
      <c r="F12397" s="69" t="s">
        <v>22</v>
      </c>
      <c r="G12397" s="3">
        <v>74</v>
      </c>
      <c r="H12397" s="3">
        <v>6862</v>
      </c>
      <c r="I12397" s="10" t="str">
        <f t="shared" si="193"/>
        <v>12063</v>
      </c>
    </row>
    <row r="12398" spans="1:9">
      <c r="A12398" s="66"/>
      <c r="C12398" s="66">
        <v>12063</v>
      </c>
      <c r="D12398" s="2" t="s">
        <v>23</v>
      </c>
      <c r="E12398" s="17" t="s">
        <v>1147</v>
      </c>
      <c r="F12398" s="69" t="s">
        <v>24</v>
      </c>
      <c r="G12398" s="3">
        <v>7</v>
      </c>
      <c r="H12398" s="3">
        <v>1139</v>
      </c>
      <c r="I12398" s="10" t="str">
        <f t="shared" si="193"/>
        <v>12063</v>
      </c>
    </row>
    <row r="12399" spans="1:9">
      <c r="A12399" s="66"/>
      <c r="C12399" s="66">
        <v>12063</v>
      </c>
      <c r="D12399" s="2" t="s">
        <v>25</v>
      </c>
      <c r="E12399" s="17" t="s">
        <v>1147</v>
      </c>
      <c r="F12399" s="69" t="s">
        <v>26</v>
      </c>
      <c r="G12399" s="3"/>
      <c r="H12399" s="3"/>
      <c r="I12399" s="10" t="str">
        <f t="shared" si="193"/>
        <v>12063</v>
      </c>
    </row>
    <row r="12400" spans="1:9">
      <c r="A12400" s="66"/>
      <c r="C12400" s="66">
        <v>12063</v>
      </c>
      <c r="D12400" s="2" t="s">
        <v>27</v>
      </c>
      <c r="E12400" s="17" t="s">
        <v>1147</v>
      </c>
      <c r="F12400" s="69" t="s">
        <v>28</v>
      </c>
      <c r="G12400" s="3"/>
      <c r="H12400" s="3"/>
      <c r="I12400" s="10" t="str">
        <f t="shared" si="193"/>
        <v>12063</v>
      </c>
    </row>
    <row r="12401" spans="1:9">
      <c r="A12401" s="66"/>
      <c r="C12401" s="66">
        <v>12063</v>
      </c>
      <c r="D12401" s="2" t="s">
        <v>29</v>
      </c>
      <c r="E12401" s="18" t="s">
        <v>1148</v>
      </c>
      <c r="F12401" s="69" t="s">
        <v>30</v>
      </c>
      <c r="G12401" s="3">
        <v>1</v>
      </c>
      <c r="H12401" s="3"/>
      <c r="I12401" s="10" t="str">
        <f t="shared" si="193"/>
        <v>12063</v>
      </c>
    </row>
    <row r="12402" spans="1:9">
      <c r="A12402" s="66"/>
      <c r="C12402" s="66">
        <v>12063</v>
      </c>
      <c r="D12402" s="2" t="s">
        <v>31</v>
      </c>
      <c r="E12402" s="18" t="s">
        <v>1148</v>
      </c>
      <c r="F12402" s="69" t="s">
        <v>32</v>
      </c>
      <c r="G12402" s="3"/>
      <c r="H12402" s="3"/>
      <c r="I12402" s="10" t="str">
        <f t="shared" si="193"/>
        <v>12063</v>
      </c>
    </row>
    <row r="12403" spans="1:9">
      <c r="A12403" s="66"/>
      <c r="C12403" s="66">
        <v>12063</v>
      </c>
      <c r="D12403" s="2" t="s">
        <v>33</v>
      </c>
      <c r="E12403" s="18" t="s">
        <v>1148</v>
      </c>
      <c r="F12403" s="69" t="s">
        <v>34</v>
      </c>
      <c r="G12403" s="3">
        <v>1</v>
      </c>
      <c r="H12403" s="3"/>
      <c r="I12403" s="10" t="str">
        <f t="shared" si="193"/>
        <v>12063</v>
      </c>
    </row>
    <row r="12404" spans="1:9">
      <c r="A12404" s="66"/>
      <c r="C12404" s="66">
        <v>12063</v>
      </c>
      <c r="D12404" s="2" t="s">
        <v>35</v>
      </c>
      <c r="E12404" s="19" t="s">
        <v>1150</v>
      </c>
      <c r="F12404" s="69" t="s">
        <v>36</v>
      </c>
      <c r="G12404" s="3"/>
      <c r="H12404" s="3"/>
      <c r="I12404" s="10" t="str">
        <f t="shared" si="193"/>
        <v>12063</v>
      </c>
    </row>
    <row r="12405" spans="1:9">
      <c r="A12405" s="66"/>
      <c r="C12405" s="66">
        <v>12063</v>
      </c>
      <c r="D12405" s="2" t="s">
        <v>37</v>
      </c>
      <c r="E12405" s="23" t="s">
        <v>1149</v>
      </c>
      <c r="F12405" s="69" t="s">
        <v>38</v>
      </c>
      <c r="G12405" s="3">
        <v>5</v>
      </c>
      <c r="H12405" s="3">
        <v>614</v>
      </c>
      <c r="I12405" s="10" t="str">
        <f t="shared" si="193"/>
        <v>12063</v>
      </c>
    </row>
    <row r="12406" spans="1:9">
      <c r="A12406" s="66"/>
      <c r="C12406" s="66">
        <v>12063</v>
      </c>
      <c r="D12406" s="2" t="s">
        <v>39</v>
      </c>
      <c r="E12406" s="23" t="s">
        <v>1149</v>
      </c>
      <c r="F12406" s="69" t="s">
        <v>40</v>
      </c>
      <c r="G12406" s="3">
        <v>1</v>
      </c>
      <c r="H12406" s="3"/>
      <c r="I12406" s="10" t="str">
        <f t="shared" si="193"/>
        <v>12063</v>
      </c>
    </row>
    <row r="12407" spans="1:9">
      <c r="A12407" s="66"/>
      <c r="C12407" s="66">
        <v>12063</v>
      </c>
      <c r="D12407" s="2" t="s">
        <v>41</v>
      </c>
      <c r="E12407" s="16" t="s">
        <v>1146</v>
      </c>
      <c r="F12407" s="69" t="s">
        <v>42</v>
      </c>
      <c r="G12407" s="3"/>
      <c r="H12407" s="3"/>
      <c r="I12407" s="10" t="str">
        <f t="shared" si="193"/>
        <v>12063</v>
      </c>
    </row>
    <row r="12408" spans="1:9">
      <c r="A12408" s="66"/>
      <c r="C12408" s="66">
        <v>12063</v>
      </c>
      <c r="D12408" s="2" t="s">
        <v>43</v>
      </c>
      <c r="E12408" s="16" t="s">
        <v>1146</v>
      </c>
      <c r="F12408" s="69" t="s">
        <v>44</v>
      </c>
      <c r="G12408" s="3">
        <v>7</v>
      </c>
      <c r="H12408" s="3">
        <v>737</v>
      </c>
      <c r="I12408" s="10" t="str">
        <f t="shared" si="193"/>
        <v>12063</v>
      </c>
    </row>
    <row r="12409" spans="1:9">
      <c r="A12409" s="66"/>
      <c r="C12409" s="66">
        <v>12063</v>
      </c>
      <c r="D12409" s="2" t="s">
        <v>45</v>
      </c>
      <c r="E12409" s="16" t="s">
        <v>1146</v>
      </c>
      <c r="F12409" s="69" t="s">
        <v>46</v>
      </c>
      <c r="G12409" s="3"/>
      <c r="H12409" s="3"/>
      <c r="I12409" s="10" t="str">
        <f t="shared" si="193"/>
        <v>12063</v>
      </c>
    </row>
    <row r="12410" spans="1:9">
      <c r="A12410" s="66"/>
      <c r="C12410" s="66">
        <v>12063</v>
      </c>
      <c r="D12410" s="2" t="s">
        <v>47</v>
      </c>
      <c r="E12410" s="16" t="s">
        <v>1146</v>
      </c>
      <c r="F12410" s="69" t="s">
        <v>48</v>
      </c>
      <c r="G12410" s="3">
        <v>6</v>
      </c>
      <c r="H12410" s="3">
        <v>430</v>
      </c>
      <c r="I12410" s="10" t="str">
        <f t="shared" si="193"/>
        <v>12063</v>
      </c>
    </row>
    <row r="12411" spans="1:9">
      <c r="A12411" s="66"/>
      <c r="C12411" s="66">
        <v>12063</v>
      </c>
      <c r="D12411" s="2" t="s">
        <v>49</v>
      </c>
      <c r="E12411" s="14" t="s">
        <v>1144</v>
      </c>
      <c r="F12411" s="69" t="s">
        <v>50</v>
      </c>
      <c r="G12411" s="3">
        <v>8</v>
      </c>
      <c r="H12411" s="3">
        <v>256</v>
      </c>
      <c r="I12411" s="10" t="str">
        <f t="shared" si="193"/>
        <v>12063</v>
      </c>
    </row>
    <row r="12412" spans="1:9">
      <c r="A12412" s="66"/>
      <c r="C12412" s="66">
        <v>12063</v>
      </c>
      <c r="D12412" s="2" t="s">
        <v>51</v>
      </c>
      <c r="E12412" s="15" t="s">
        <v>1145</v>
      </c>
      <c r="F12412" s="69" t="s">
        <v>52</v>
      </c>
      <c r="G12412" s="3">
        <v>2</v>
      </c>
      <c r="H12412" s="3"/>
      <c r="I12412" s="10" t="str">
        <f t="shared" si="193"/>
        <v>12063</v>
      </c>
    </row>
    <row r="12413" spans="1:9">
      <c r="A12413" s="66"/>
      <c r="C12413" s="66">
        <v>12063</v>
      </c>
      <c r="D12413" s="2" t="s">
        <v>53</v>
      </c>
      <c r="E12413" s="15" t="s">
        <v>1145</v>
      </c>
      <c r="F12413" s="69" t="s">
        <v>54</v>
      </c>
      <c r="G12413" s="3">
        <v>16</v>
      </c>
      <c r="H12413" s="3">
        <v>828</v>
      </c>
      <c r="I12413" s="10" t="str">
        <f t="shared" si="193"/>
        <v>12063</v>
      </c>
    </row>
    <row r="12414" spans="1:9">
      <c r="A12414" s="66"/>
      <c r="C12414" s="66">
        <v>12063</v>
      </c>
      <c r="D12414" s="2" t="s">
        <v>55</v>
      </c>
      <c r="E12414" s="21" t="s">
        <v>1152</v>
      </c>
      <c r="F12414" s="69" t="s">
        <v>56</v>
      </c>
      <c r="G12414" s="3">
        <v>1</v>
      </c>
      <c r="H12414" s="3"/>
      <c r="I12414" s="10" t="str">
        <f t="shared" si="193"/>
        <v>12063</v>
      </c>
    </row>
    <row r="12415" spans="1:9">
      <c r="A12415" s="66"/>
      <c r="C12415" s="66">
        <v>12063</v>
      </c>
      <c r="D12415" s="2" t="s">
        <v>57</v>
      </c>
      <c r="E12415" s="21" t="s">
        <v>1152</v>
      </c>
      <c r="F12415" s="69" t="s">
        <v>58</v>
      </c>
      <c r="G12415" s="3">
        <v>3</v>
      </c>
      <c r="H12415" s="3">
        <v>568</v>
      </c>
      <c r="I12415" s="10" t="str">
        <f t="shared" si="193"/>
        <v>12063</v>
      </c>
    </row>
    <row r="12416" spans="1:9">
      <c r="A12416" s="66"/>
      <c r="C12416" s="66">
        <v>12063</v>
      </c>
      <c r="D12416" s="2" t="s">
        <v>59</v>
      </c>
      <c r="E12416" s="21" t="s">
        <v>1152</v>
      </c>
      <c r="F12416" s="69" t="s">
        <v>60</v>
      </c>
      <c r="G12416" s="3">
        <v>3</v>
      </c>
      <c r="H12416" s="3">
        <v>268</v>
      </c>
      <c r="I12416" s="10" t="str">
        <f t="shared" si="193"/>
        <v>12063</v>
      </c>
    </row>
    <row r="12417" spans="1:9">
      <c r="A12417" s="66"/>
      <c r="C12417" s="66">
        <v>12063</v>
      </c>
      <c r="D12417" s="2" t="s">
        <v>61</v>
      </c>
      <c r="E12417" s="20" t="s">
        <v>1151</v>
      </c>
      <c r="F12417" s="69" t="s">
        <v>62</v>
      </c>
      <c r="G12417" s="3">
        <v>3</v>
      </c>
      <c r="H12417" s="3">
        <v>500</v>
      </c>
      <c r="I12417" s="10" t="str">
        <f t="shared" si="193"/>
        <v>12063</v>
      </c>
    </row>
    <row r="12418" spans="1:9">
      <c r="A12418" s="66"/>
      <c r="C12418" s="66">
        <v>12063</v>
      </c>
      <c r="D12418" s="2" t="s">
        <v>63</v>
      </c>
      <c r="E12418" s="20" t="s">
        <v>1151</v>
      </c>
      <c r="F12418" s="69" t="s">
        <v>64</v>
      </c>
      <c r="G12418" s="3">
        <v>1</v>
      </c>
      <c r="H12418" s="3"/>
      <c r="I12418" s="10" t="str">
        <f t="shared" si="193"/>
        <v>12063</v>
      </c>
    </row>
    <row r="12419" spans="1:9">
      <c r="A12419" s="66"/>
      <c r="C12419" s="66">
        <v>12063</v>
      </c>
      <c r="D12419" s="2" t="s">
        <v>65</v>
      </c>
      <c r="E12419" s="19" t="s">
        <v>1150</v>
      </c>
      <c r="F12419" s="69" t="s">
        <v>66</v>
      </c>
      <c r="G12419" s="3"/>
      <c r="H12419" s="3"/>
      <c r="I12419" s="10" t="str">
        <f t="shared" si="193"/>
        <v>12063</v>
      </c>
    </row>
    <row r="12420" spans="1:9">
      <c r="A12420" s="66"/>
      <c r="C12420" s="66">
        <v>12063</v>
      </c>
      <c r="D12420" s="2" t="s">
        <v>67</v>
      </c>
      <c r="E12420" s="22" t="s">
        <v>1153</v>
      </c>
      <c r="F12420" s="69" t="s">
        <v>68</v>
      </c>
      <c r="G12420" s="3">
        <v>5</v>
      </c>
      <c r="H12420" s="3">
        <v>1190</v>
      </c>
      <c r="I12420" s="10" t="str">
        <f t="shared" si="193"/>
        <v>12063</v>
      </c>
    </row>
    <row r="12421" spans="1:9">
      <c r="A12421" s="66"/>
      <c r="C12421" s="66">
        <v>12063</v>
      </c>
      <c r="D12421" s="2" t="s">
        <v>69</v>
      </c>
      <c r="E12421" s="21" t="s">
        <v>1152</v>
      </c>
      <c r="F12421" s="69" t="s">
        <v>70</v>
      </c>
      <c r="G12421" s="3">
        <v>4</v>
      </c>
      <c r="H12421" s="3">
        <v>37</v>
      </c>
      <c r="I12421" s="10" t="str">
        <f t="shared" si="193"/>
        <v>12063</v>
      </c>
    </row>
    <row r="12422" spans="1:9">
      <c r="A12422" s="66"/>
      <c r="C12422" s="66">
        <v>12063</v>
      </c>
      <c r="E12422" s="71"/>
      <c r="F12422" s="69" t="s">
        <v>71</v>
      </c>
      <c r="G12422" s="3">
        <v>74</v>
      </c>
      <c r="H12422" s="3">
        <v>6862</v>
      </c>
      <c r="I12422" s="10" t="str">
        <f t="shared" si="193"/>
        <v>12063</v>
      </c>
    </row>
    <row r="12423" spans="1:9">
      <c r="A12423" s="65" t="s">
        <v>845</v>
      </c>
      <c r="B12423" s="2" t="s">
        <v>846</v>
      </c>
      <c r="C12423" s="65">
        <v>12064</v>
      </c>
      <c r="D12423" s="2" t="s">
        <v>9</v>
      </c>
      <c r="E12423" s="14" t="s">
        <v>1144</v>
      </c>
      <c r="F12423" s="69" t="s">
        <v>10</v>
      </c>
      <c r="G12423" s="3">
        <v>5</v>
      </c>
      <c r="H12423" s="3">
        <v>24</v>
      </c>
      <c r="I12423" s="10" t="str">
        <f t="shared" si="193"/>
        <v>12064</v>
      </c>
    </row>
    <row r="12424" spans="1:9">
      <c r="A12424" s="66"/>
      <c r="C12424" s="66">
        <v>12064</v>
      </c>
      <c r="D12424" s="2" t="s">
        <v>11</v>
      </c>
      <c r="E12424" s="14" t="s">
        <v>1144</v>
      </c>
      <c r="F12424" s="69" t="s">
        <v>12</v>
      </c>
      <c r="G12424" s="3"/>
      <c r="H12424" s="3"/>
      <c r="I12424" s="10" t="str">
        <f t="shared" si="193"/>
        <v>12064</v>
      </c>
    </row>
    <row r="12425" spans="1:9">
      <c r="A12425" s="66"/>
      <c r="C12425" s="66">
        <v>12064</v>
      </c>
      <c r="D12425" s="2" t="s">
        <v>13</v>
      </c>
      <c r="E12425" s="14" t="s">
        <v>1144</v>
      </c>
      <c r="F12425" s="69" t="s">
        <v>14</v>
      </c>
      <c r="G12425" s="3">
        <v>1</v>
      </c>
      <c r="H12425" s="3"/>
      <c r="I12425" s="10" t="str">
        <f t="shared" ref="I12425:I12488" si="194">IF(A12425="",I12424,A12425)</f>
        <v>12064</v>
      </c>
    </row>
    <row r="12426" spans="1:9">
      <c r="A12426" s="66"/>
      <c r="C12426" s="66">
        <v>12064</v>
      </c>
      <c r="D12426" s="2" t="s">
        <v>15</v>
      </c>
      <c r="E12426" s="15" t="s">
        <v>1145</v>
      </c>
      <c r="F12426" s="69" t="s">
        <v>16</v>
      </c>
      <c r="G12426" s="3"/>
      <c r="H12426" s="3"/>
      <c r="I12426" s="10" t="str">
        <f t="shared" si="194"/>
        <v>12064</v>
      </c>
    </row>
    <row r="12427" spans="1:9">
      <c r="A12427" s="66"/>
      <c r="C12427" s="66">
        <v>12064</v>
      </c>
      <c r="D12427" s="2" t="s">
        <v>17</v>
      </c>
      <c r="E12427" s="14" t="s">
        <v>1144</v>
      </c>
      <c r="F12427" s="69" t="s">
        <v>18</v>
      </c>
      <c r="G12427" s="3">
        <v>4</v>
      </c>
      <c r="H12427" s="3">
        <v>15</v>
      </c>
      <c r="I12427" s="10" t="str">
        <f t="shared" si="194"/>
        <v>12064</v>
      </c>
    </row>
    <row r="12428" spans="1:9">
      <c r="A12428" s="66"/>
      <c r="C12428" s="66">
        <v>12064</v>
      </c>
      <c r="D12428" s="2" t="s">
        <v>19</v>
      </c>
      <c r="E12428" s="14" t="s">
        <v>1144</v>
      </c>
      <c r="F12428" s="69" t="s">
        <v>20</v>
      </c>
      <c r="G12428" s="3"/>
      <c r="H12428" s="3"/>
      <c r="I12428" s="10" t="str">
        <f t="shared" si="194"/>
        <v>12064</v>
      </c>
    </row>
    <row r="12429" spans="1:9">
      <c r="A12429" s="66"/>
      <c r="C12429" s="66">
        <v>12064</v>
      </c>
      <c r="D12429" s="2" t="s">
        <v>21</v>
      </c>
      <c r="E12429" s="4"/>
      <c r="F12429" s="69" t="s">
        <v>22</v>
      </c>
      <c r="G12429" s="3">
        <v>67</v>
      </c>
      <c r="H12429" s="3">
        <v>3292</v>
      </c>
      <c r="I12429" s="10" t="str">
        <f t="shared" si="194"/>
        <v>12064</v>
      </c>
    </row>
    <row r="12430" spans="1:9">
      <c r="A12430" s="66"/>
      <c r="C12430" s="66">
        <v>12064</v>
      </c>
      <c r="D12430" s="2" t="s">
        <v>23</v>
      </c>
      <c r="E12430" s="17" t="s">
        <v>1147</v>
      </c>
      <c r="F12430" s="69" t="s">
        <v>24</v>
      </c>
      <c r="G12430" s="3">
        <v>6</v>
      </c>
      <c r="H12430" s="3">
        <v>179</v>
      </c>
      <c r="I12430" s="10" t="str">
        <f t="shared" si="194"/>
        <v>12064</v>
      </c>
    </row>
    <row r="12431" spans="1:9">
      <c r="A12431" s="66"/>
      <c r="C12431" s="66">
        <v>12064</v>
      </c>
      <c r="D12431" s="2" t="s">
        <v>25</v>
      </c>
      <c r="E12431" s="17" t="s">
        <v>1147</v>
      </c>
      <c r="F12431" s="69" t="s">
        <v>26</v>
      </c>
      <c r="G12431" s="3"/>
      <c r="H12431" s="3"/>
      <c r="I12431" s="10" t="str">
        <f t="shared" si="194"/>
        <v>12064</v>
      </c>
    </row>
    <row r="12432" spans="1:9">
      <c r="A12432" s="66"/>
      <c r="C12432" s="66">
        <v>12064</v>
      </c>
      <c r="D12432" s="2" t="s">
        <v>27</v>
      </c>
      <c r="E12432" s="17" t="s">
        <v>1147</v>
      </c>
      <c r="F12432" s="69" t="s">
        <v>28</v>
      </c>
      <c r="G12432" s="3"/>
      <c r="H12432" s="3"/>
      <c r="I12432" s="10" t="str">
        <f t="shared" si="194"/>
        <v>12064</v>
      </c>
    </row>
    <row r="12433" spans="1:9">
      <c r="A12433" s="66"/>
      <c r="C12433" s="66">
        <v>12064</v>
      </c>
      <c r="D12433" s="2" t="s">
        <v>29</v>
      </c>
      <c r="E12433" s="18" t="s">
        <v>1148</v>
      </c>
      <c r="F12433" s="69" t="s">
        <v>30</v>
      </c>
      <c r="G12433" s="3"/>
      <c r="H12433" s="3"/>
      <c r="I12433" s="10" t="str">
        <f t="shared" si="194"/>
        <v>12064</v>
      </c>
    </row>
    <row r="12434" spans="1:9">
      <c r="A12434" s="66"/>
      <c r="C12434" s="66">
        <v>12064</v>
      </c>
      <c r="D12434" s="2" t="s">
        <v>31</v>
      </c>
      <c r="E12434" s="18" t="s">
        <v>1148</v>
      </c>
      <c r="F12434" s="69" t="s">
        <v>32</v>
      </c>
      <c r="G12434" s="3"/>
      <c r="H12434" s="3"/>
      <c r="I12434" s="10" t="str">
        <f t="shared" si="194"/>
        <v>12064</v>
      </c>
    </row>
    <row r="12435" spans="1:9">
      <c r="A12435" s="66"/>
      <c r="C12435" s="66">
        <v>12064</v>
      </c>
      <c r="D12435" s="2" t="s">
        <v>33</v>
      </c>
      <c r="E12435" s="18" t="s">
        <v>1148</v>
      </c>
      <c r="F12435" s="69" t="s">
        <v>34</v>
      </c>
      <c r="G12435" s="3"/>
      <c r="H12435" s="3"/>
      <c r="I12435" s="10" t="str">
        <f t="shared" si="194"/>
        <v>12064</v>
      </c>
    </row>
    <row r="12436" spans="1:9">
      <c r="A12436" s="66"/>
      <c r="C12436" s="66">
        <v>12064</v>
      </c>
      <c r="D12436" s="2" t="s">
        <v>35</v>
      </c>
      <c r="E12436" s="19" t="s">
        <v>1150</v>
      </c>
      <c r="F12436" s="69" t="s">
        <v>36</v>
      </c>
      <c r="G12436" s="3">
        <v>1</v>
      </c>
      <c r="H12436" s="3"/>
      <c r="I12436" s="10" t="str">
        <f t="shared" si="194"/>
        <v>12064</v>
      </c>
    </row>
    <row r="12437" spans="1:9">
      <c r="A12437" s="66"/>
      <c r="C12437" s="66">
        <v>12064</v>
      </c>
      <c r="D12437" s="2" t="s">
        <v>37</v>
      </c>
      <c r="E12437" s="23" t="s">
        <v>1149</v>
      </c>
      <c r="F12437" s="69" t="s">
        <v>38</v>
      </c>
      <c r="G12437" s="3">
        <v>3</v>
      </c>
      <c r="H12437" s="3">
        <v>581</v>
      </c>
      <c r="I12437" s="10" t="str">
        <f t="shared" si="194"/>
        <v>12064</v>
      </c>
    </row>
    <row r="12438" spans="1:9">
      <c r="A12438" s="66"/>
      <c r="C12438" s="66">
        <v>12064</v>
      </c>
      <c r="D12438" s="2" t="s">
        <v>39</v>
      </c>
      <c r="E12438" s="23" t="s">
        <v>1149</v>
      </c>
      <c r="F12438" s="69" t="s">
        <v>40</v>
      </c>
      <c r="G12438" s="3">
        <v>1</v>
      </c>
      <c r="H12438" s="3"/>
      <c r="I12438" s="10" t="str">
        <f t="shared" si="194"/>
        <v>12064</v>
      </c>
    </row>
    <row r="12439" spans="1:9">
      <c r="A12439" s="66"/>
      <c r="C12439" s="66">
        <v>12064</v>
      </c>
      <c r="D12439" s="2" t="s">
        <v>41</v>
      </c>
      <c r="E12439" s="16" t="s">
        <v>1146</v>
      </c>
      <c r="F12439" s="69" t="s">
        <v>42</v>
      </c>
      <c r="G12439" s="3"/>
      <c r="H12439" s="3"/>
      <c r="I12439" s="10" t="str">
        <f t="shared" si="194"/>
        <v>12064</v>
      </c>
    </row>
    <row r="12440" spans="1:9">
      <c r="A12440" s="66"/>
      <c r="C12440" s="66">
        <v>12064</v>
      </c>
      <c r="D12440" s="2" t="s">
        <v>43</v>
      </c>
      <c r="E12440" s="16" t="s">
        <v>1146</v>
      </c>
      <c r="F12440" s="69" t="s">
        <v>44</v>
      </c>
      <c r="G12440" s="3"/>
      <c r="H12440" s="3"/>
      <c r="I12440" s="10" t="str">
        <f t="shared" si="194"/>
        <v>12064</v>
      </c>
    </row>
    <row r="12441" spans="1:9">
      <c r="A12441" s="66"/>
      <c r="C12441" s="66">
        <v>12064</v>
      </c>
      <c r="D12441" s="2" t="s">
        <v>45</v>
      </c>
      <c r="E12441" s="16" t="s">
        <v>1146</v>
      </c>
      <c r="F12441" s="69" t="s">
        <v>46</v>
      </c>
      <c r="G12441" s="3">
        <v>1</v>
      </c>
      <c r="H12441" s="3"/>
      <c r="I12441" s="10" t="str">
        <f t="shared" si="194"/>
        <v>12064</v>
      </c>
    </row>
    <row r="12442" spans="1:9">
      <c r="A12442" s="66"/>
      <c r="C12442" s="66">
        <v>12064</v>
      </c>
      <c r="D12442" s="2" t="s">
        <v>47</v>
      </c>
      <c r="E12442" s="16" t="s">
        <v>1146</v>
      </c>
      <c r="F12442" s="69" t="s">
        <v>48</v>
      </c>
      <c r="G12442" s="3">
        <v>3</v>
      </c>
      <c r="H12442" s="3"/>
      <c r="I12442" s="10" t="str">
        <f t="shared" si="194"/>
        <v>12064</v>
      </c>
    </row>
    <row r="12443" spans="1:9">
      <c r="A12443" s="66"/>
      <c r="C12443" s="66">
        <v>12064</v>
      </c>
      <c r="D12443" s="2" t="s">
        <v>49</v>
      </c>
      <c r="E12443" s="14" t="s">
        <v>1144</v>
      </c>
      <c r="F12443" s="69" t="s">
        <v>50</v>
      </c>
      <c r="G12443" s="3">
        <v>19</v>
      </c>
      <c r="H12443" s="3">
        <v>964</v>
      </c>
      <c r="I12443" s="10" t="str">
        <f t="shared" si="194"/>
        <v>12064</v>
      </c>
    </row>
    <row r="12444" spans="1:9">
      <c r="A12444" s="66"/>
      <c r="C12444" s="66">
        <v>12064</v>
      </c>
      <c r="D12444" s="2" t="s">
        <v>51</v>
      </c>
      <c r="E12444" s="15" t="s">
        <v>1145</v>
      </c>
      <c r="F12444" s="69" t="s">
        <v>52</v>
      </c>
      <c r="G12444" s="3">
        <v>1</v>
      </c>
      <c r="H12444" s="3"/>
      <c r="I12444" s="10" t="str">
        <f t="shared" si="194"/>
        <v>12064</v>
      </c>
    </row>
    <row r="12445" spans="1:9">
      <c r="A12445" s="66"/>
      <c r="C12445" s="66">
        <v>12064</v>
      </c>
      <c r="D12445" s="2" t="s">
        <v>53</v>
      </c>
      <c r="E12445" s="15" t="s">
        <v>1145</v>
      </c>
      <c r="F12445" s="69" t="s">
        <v>54</v>
      </c>
      <c r="G12445" s="3">
        <v>10</v>
      </c>
      <c r="H12445" s="3">
        <v>360</v>
      </c>
      <c r="I12445" s="10" t="str">
        <f t="shared" si="194"/>
        <v>12064</v>
      </c>
    </row>
    <row r="12446" spans="1:9">
      <c r="A12446" s="66"/>
      <c r="C12446" s="66">
        <v>12064</v>
      </c>
      <c r="D12446" s="2" t="s">
        <v>55</v>
      </c>
      <c r="E12446" s="21" t="s">
        <v>1152</v>
      </c>
      <c r="F12446" s="69" t="s">
        <v>56</v>
      </c>
      <c r="G12446" s="3">
        <v>2</v>
      </c>
      <c r="H12446" s="3"/>
      <c r="I12446" s="10" t="str">
        <f t="shared" si="194"/>
        <v>12064</v>
      </c>
    </row>
    <row r="12447" spans="1:9">
      <c r="A12447" s="66"/>
      <c r="C12447" s="66">
        <v>12064</v>
      </c>
      <c r="D12447" s="2" t="s">
        <v>57</v>
      </c>
      <c r="E12447" s="21" t="s">
        <v>1152</v>
      </c>
      <c r="F12447" s="69" t="s">
        <v>58</v>
      </c>
      <c r="G12447" s="3">
        <v>1</v>
      </c>
      <c r="H12447" s="3"/>
      <c r="I12447" s="10" t="str">
        <f t="shared" si="194"/>
        <v>12064</v>
      </c>
    </row>
    <row r="12448" spans="1:9">
      <c r="A12448" s="66"/>
      <c r="C12448" s="66">
        <v>12064</v>
      </c>
      <c r="D12448" s="2" t="s">
        <v>59</v>
      </c>
      <c r="E12448" s="21" t="s">
        <v>1152</v>
      </c>
      <c r="F12448" s="69" t="s">
        <v>60</v>
      </c>
      <c r="G12448" s="3">
        <v>6</v>
      </c>
      <c r="H12448" s="3">
        <v>124</v>
      </c>
      <c r="I12448" s="10" t="str">
        <f t="shared" si="194"/>
        <v>12064</v>
      </c>
    </row>
    <row r="12449" spans="1:9">
      <c r="A12449" s="66"/>
      <c r="C12449" s="66">
        <v>12064</v>
      </c>
      <c r="D12449" s="2" t="s">
        <v>61</v>
      </c>
      <c r="E12449" s="20" t="s">
        <v>1151</v>
      </c>
      <c r="F12449" s="69" t="s">
        <v>62</v>
      </c>
      <c r="G12449" s="3"/>
      <c r="H12449" s="3"/>
      <c r="I12449" s="10" t="str">
        <f t="shared" si="194"/>
        <v>12064</v>
      </c>
    </row>
    <row r="12450" spans="1:9">
      <c r="A12450" s="66"/>
      <c r="C12450" s="66">
        <v>12064</v>
      </c>
      <c r="D12450" s="2" t="s">
        <v>63</v>
      </c>
      <c r="E12450" s="20" t="s">
        <v>1151</v>
      </c>
      <c r="F12450" s="69" t="s">
        <v>64</v>
      </c>
      <c r="G12450" s="3">
        <v>1</v>
      </c>
      <c r="H12450" s="3"/>
      <c r="I12450" s="10" t="str">
        <f t="shared" si="194"/>
        <v>12064</v>
      </c>
    </row>
    <row r="12451" spans="1:9">
      <c r="A12451" s="66"/>
      <c r="C12451" s="66">
        <v>12064</v>
      </c>
      <c r="D12451" s="2" t="s">
        <v>65</v>
      </c>
      <c r="E12451" s="19" t="s">
        <v>1150</v>
      </c>
      <c r="F12451" s="69" t="s">
        <v>66</v>
      </c>
      <c r="G12451" s="3">
        <v>1</v>
      </c>
      <c r="H12451" s="3"/>
      <c r="I12451" s="10" t="str">
        <f t="shared" si="194"/>
        <v>12064</v>
      </c>
    </row>
    <row r="12452" spans="1:9">
      <c r="A12452" s="66"/>
      <c r="C12452" s="66">
        <v>12064</v>
      </c>
      <c r="D12452" s="2" t="s">
        <v>67</v>
      </c>
      <c r="E12452" s="22" t="s">
        <v>1153</v>
      </c>
      <c r="F12452" s="69" t="s">
        <v>68</v>
      </c>
      <c r="G12452" s="3">
        <v>5</v>
      </c>
      <c r="H12452" s="3">
        <v>187</v>
      </c>
      <c r="I12452" s="10" t="str">
        <f t="shared" si="194"/>
        <v>12064</v>
      </c>
    </row>
    <row r="12453" spans="1:9">
      <c r="A12453" s="66"/>
      <c r="C12453" s="66">
        <v>12064</v>
      </c>
      <c r="D12453" s="2" t="s">
        <v>69</v>
      </c>
      <c r="E12453" s="21" t="s">
        <v>1152</v>
      </c>
      <c r="F12453" s="69" t="s">
        <v>70</v>
      </c>
      <c r="G12453" s="3">
        <v>6</v>
      </c>
      <c r="H12453" s="3">
        <v>253</v>
      </c>
      <c r="I12453" s="10" t="str">
        <f t="shared" si="194"/>
        <v>12064</v>
      </c>
    </row>
    <row r="12454" spans="1:9">
      <c r="A12454" s="66"/>
      <c r="C12454" s="66">
        <v>12064</v>
      </c>
      <c r="E12454" s="71"/>
      <c r="F12454" s="69" t="s">
        <v>71</v>
      </c>
      <c r="G12454" s="3">
        <v>72</v>
      </c>
      <c r="H12454" s="3">
        <v>3316</v>
      </c>
      <c r="I12454" s="10" t="str">
        <f t="shared" si="194"/>
        <v>12064</v>
      </c>
    </row>
    <row r="12455" spans="1:9">
      <c r="A12455" s="65" t="s">
        <v>847</v>
      </c>
      <c r="B12455" s="2" t="s">
        <v>848</v>
      </c>
      <c r="C12455" s="65">
        <v>12065</v>
      </c>
      <c r="D12455" s="2" t="s">
        <v>9</v>
      </c>
      <c r="E12455" s="14" t="s">
        <v>1144</v>
      </c>
      <c r="F12455" s="69" t="s">
        <v>10</v>
      </c>
      <c r="G12455" s="3">
        <v>3</v>
      </c>
      <c r="H12455" s="3">
        <v>20</v>
      </c>
      <c r="I12455" s="10" t="str">
        <f t="shared" si="194"/>
        <v>12065</v>
      </c>
    </row>
    <row r="12456" spans="1:9">
      <c r="A12456" s="66"/>
      <c r="C12456" s="66">
        <v>12065</v>
      </c>
      <c r="D12456" s="2" t="s">
        <v>11</v>
      </c>
      <c r="E12456" s="14" t="s">
        <v>1144</v>
      </c>
      <c r="F12456" s="69" t="s">
        <v>12</v>
      </c>
      <c r="G12456" s="3"/>
      <c r="H12456" s="3"/>
      <c r="I12456" s="10" t="str">
        <f t="shared" si="194"/>
        <v>12065</v>
      </c>
    </row>
    <row r="12457" spans="1:9">
      <c r="A12457" s="66"/>
      <c r="C12457" s="66">
        <v>12065</v>
      </c>
      <c r="D12457" s="2" t="s">
        <v>13</v>
      </c>
      <c r="E12457" s="14" t="s">
        <v>1144</v>
      </c>
      <c r="F12457" s="69" t="s">
        <v>14</v>
      </c>
      <c r="G12457" s="3"/>
      <c r="H12457" s="3"/>
      <c r="I12457" s="10" t="str">
        <f t="shared" si="194"/>
        <v>12065</v>
      </c>
    </row>
    <row r="12458" spans="1:9">
      <c r="A12458" s="66"/>
      <c r="C12458" s="66">
        <v>12065</v>
      </c>
      <c r="D12458" s="2" t="s">
        <v>15</v>
      </c>
      <c r="E12458" s="15" t="s">
        <v>1145</v>
      </c>
      <c r="F12458" s="69" t="s">
        <v>16</v>
      </c>
      <c r="G12458" s="3"/>
      <c r="H12458" s="3"/>
      <c r="I12458" s="10" t="str">
        <f t="shared" si="194"/>
        <v>12065</v>
      </c>
    </row>
    <row r="12459" spans="1:9">
      <c r="A12459" s="66"/>
      <c r="C12459" s="66">
        <v>12065</v>
      </c>
      <c r="D12459" s="2" t="s">
        <v>17</v>
      </c>
      <c r="E12459" s="14" t="s">
        <v>1144</v>
      </c>
      <c r="F12459" s="69" t="s">
        <v>18</v>
      </c>
      <c r="G12459" s="3">
        <v>3</v>
      </c>
      <c r="H12459" s="3">
        <v>20</v>
      </c>
      <c r="I12459" s="10" t="str">
        <f t="shared" si="194"/>
        <v>12065</v>
      </c>
    </row>
    <row r="12460" spans="1:9">
      <c r="A12460" s="66"/>
      <c r="C12460" s="66">
        <v>12065</v>
      </c>
      <c r="D12460" s="2" t="s">
        <v>19</v>
      </c>
      <c r="E12460" s="14" t="s">
        <v>1144</v>
      </c>
      <c r="F12460" s="69" t="s">
        <v>20</v>
      </c>
      <c r="G12460" s="3"/>
      <c r="H12460" s="3"/>
      <c r="I12460" s="10" t="str">
        <f t="shared" si="194"/>
        <v>12065</v>
      </c>
    </row>
    <row r="12461" spans="1:9">
      <c r="A12461" s="66"/>
      <c r="C12461" s="66">
        <v>12065</v>
      </c>
      <c r="D12461" s="2" t="s">
        <v>21</v>
      </c>
      <c r="E12461" s="4"/>
      <c r="F12461" s="69" t="s">
        <v>22</v>
      </c>
      <c r="G12461" s="3">
        <v>87</v>
      </c>
      <c r="H12461" s="3">
        <v>9418</v>
      </c>
      <c r="I12461" s="10" t="str">
        <f t="shared" si="194"/>
        <v>12065</v>
      </c>
    </row>
    <row r="12462" spans="1:9">
      <c r="A12462" s="66"/>
      <c r="C12462" s="66">
        <v>12065</v>
      </c>
      <c r="D12462" s="2" t="s">
        <v>23</v>
      </c>
      <c r="E12462" s="17" t="s">
        <v>1147</v>
      </c>
      <c r="F12462" s="69" t="s">
        <v>24</v>
      </c>
      <c r="G12462" s="3">
        <v>9</v>
      </c>
      <c r="H12462" s="3">
        <v>378</v>
      </c>
      <c r="I12462" s="10" t="str">
        <f t="shared" si="194"/>
        <v>12065</v>
      </c>
    </row>
    <row r="12463" spans="1:9">
      <c r="A12463" s="66"/>
      <c r="C12463" s="66">
        <v>12065</v>
      </c>
      <c r="D12463" s="2" t="s">
        <v>25</v>
      </c>
      <c r="E12463" s="17" t="s">
        <v>1147</v>
      </c>
      <c r="F12463" s="69" t="s">
        <v>26</v>
      </c>
      <c r="G12463" s="3">
        <v>1</v>
      </c>
      <c r="H12463" s="3"/>
      <c r="I12463" s="10" t="str">
        <f t="shared" si="194"/>
        <v>12065</v>
      </c>
    </row>
    <row r="12464" spans="1:9">
      <c r="A12464" s="66"/>
      <c r="C12464" s="66">
        <v>12065</v>
      </c>
      <c r="D12464" s="2" t="s">
        <v>27</v>
      </c>
      <c r="E12464" s="17" t="s">
        <v>1147</v>
      </c>
      <c r="F12464" s="69" t="s">
        <v>28</v>
      </c>
      <c r="G12464" s="3"/>
      <c r="H12464" s="3"/>
      <c r="I12464" s="10" t="str">
        <f t="shared" si="194"/>
        <v>12065</v>
      </c>
    </row>
    <row r="12465" spans="1:9">
      <c r="A12465" s="66"/>
      <c r="C12465" s="66">
        <v>12065</v>
      </c>
      <c r="D12465" s="2" t="s">
        <v>29</v>
      </c>
      <c r="E12465" s="18" t="s">
        <v>1148</v>
      </c>
      <c r="F12465" s="69" t="s">
        <v>30</v>
      </c>
      <c r="G12465" s="3"/>
      <c r="H12465" s="3"/>
      <c r="I12465" s="10" t="str">
        <f t="shared" si="194"/>
        <v>12065</v>
      </c>
    </row>
    <row r="12466" spans="1:9">
      <c r="A12466" s="66"/>
      <c r="C12466" s="66">
        <v>12065</v>
      </c>
      <c r="D12466" s="2" t="s">
        <v>31</v>
      </c>
      <c r="E12466" s="18" t="s">
        <v>1148</v>
      </c>
      <c r="F12466" s="69" t="s">
        <v>32</v>
      </c>
      <c r="G12466" s="3"/>
      <c r="H12466" s="3"/>
      <c r="I12466" s="10" t="str">
        <f t="shared" si="194"/>
        <v>12065</v>
      </c>
    </row>
    <row r="12467" spans="1:9">
      <c r="A12467" s="66"/>
      <c r="C12467" s="66">
        <v>12065</v>
      </c>
      <c r="D12467" s="2" t="s">
        <v>33</v>
      </c>
      <c r="E12467" s="18" t="s">
        <v>1148</v>
      </c>
      <c r="F12467" s="69" t="s">
        <v>34</v>
      </c>
      <c r="G12467" s="3">
        <v>1</v>
      </c>
      <c r="H12467" s="3"/>
      <c r="I12467" s="10" t="str">
        <f t="shared" si="194"/>
        <v>12065</v>
      </c>
    </row>
    <row r="12468" spans="1:9">
      <c r="A12468" s="66"/>
      <c r="C12468" s="66">
        <v>12065</v>
      </c>
      <c r="D12468" s="2" t="s">
        <v>35</v>
      </c>
      <c r="E12468" s="19" t="s">
        <v>1150</v>
      </c>
      <c r="F12468" s="69" t="s">
        <v>36</v>
      </c>
      <c r="G12468" s="3">
        <v>2</v>
      </c>
      <c r="H12468" s="3"/>
      <c r="I12468" s="10" t="str">
        <f t="shared" si="194"/>
        <v>12065</v>
      </c>
    </row>
    <row r="12469" spans="1:9">
      <c r="A12469" s="66"/>
      <c r="C12469" s="66">
        <v>12065</v>
      </c>
      <c r="D12469" s="2" t="s">
        <v>37</v>
      </c>
      <c r="E12469" s="23" t="s">
        <v>1149</v>
      </c>
      <c r="F12469" s="69" t="s">
        <v>38</v>
      </c>
      <c r="G12469" s="3"/>
      <c r="H12469" s="3"/>
      <c r="I12469" s="10" t="str">
        <f t="shared" si="194"/>
        <v>12065</v>
      </c>
    </row>
    <row r="12470" spans="1:9">
      <c r="A12470" s="66"/>
      <c r="C12470" s="66">
        <v>12065</v>
      </c>
      <c r="D12470" s="2" t="s">
        <v>39</v>
      </c>
      <c r="E12470" s="23" t="s">
        <v>1149</v>
      </c>
      <c r="F12470" s="69" t="s">
        <v>40</v>
      </c>
      <c r="G12470" s="3">
        <v>2</v>
      </c>
      <c r="H12470" s="3"/>
      <c r="I12470" s="10" t="str">
        <f t="shared" si="194"/>
        <v>12065</v>
      </c>
    </row>
    <row r="12471" spans="1:9">
      <c r="A12471" s="66"/>
      <c r="C12471" s="66">
        <v>12065</v>
      </c>
      <c r="D12471" s="2" t="s">
        <v>41</v>
      </c>
      <c r="E12471" s="16" t="s">
        <v>1146</v>
      </c>
      <c r="F12471" s="69" t="s">
        <v>42</v>
      </c>
      <c r="G12471" s="3"/>
      <c r="H12471" s="3"/>
      <c r="I12471" s="10" t="str">
        <f t="shared" si="194"/>
        <v>12065</v>
      </c>
    </row>
    <row r="12472" spans="1:9">
      <c r="A12472" s="66"/>
      <c r="C12472" s="66">
        <v>12065</v>
      </c>
      <c r="D12472" s="2" t="s">
        <v>43</v>
      </c>
      <c r="E12472" s="16" t="s">
        <v>1146</v>
      </c>
      <c r="F12472" s="69" t="s">
        <v>44</v>
      </c>
      <c r="G12472" s="3">
        <v>1</v>
      </c>
      <c r="H12472" s="3"/>
      <c r="I12472" s="10" t="str">
        <f t="shared" si="194"/>
        <v>12065</v>
      </c>
    </row>
    <row r="12473" spans="1:9">
      <c r="A12473" s="66"/>
      <c r="C12473" s="66">
        <v>12065</v>
      </c>
      <c r="D12473" s="2" t="s">
        <v>45</v>
      </c>
      <c r="E12473" s="16" t="s">
        <v>1146</v>
      </c>
      <c r="F12473" s="69" t="s">
        <v>46</v>
      </c>
      <c r="G12473" s="3">
        <v>2</v>
      </c>
      <c r="H12473" s="3"/>
      <c r="I12473" s="10" t="str">
        <f t="shared" si="194"/>
        <v>12065</v>
      </c>
    </row>
    <row r="12474" spans="1:9">
      <c r="A12474" s="66"/>
      <c r="C12474" s="66">
        <v>12065</v>
      </c>
      <c r="D12474" s="2" t="s">
        <v>47</v>
      </c>
      <c r="E12474" s="16" t="s">
        <v>1146</v>
      </c>
      <c r="F12474" s="69" t="s">
        <v>48</v>
      </c>
      <c r="G12474" s="3">
        <v>11</v>
      </c>
      <c r="H12474" s="3">
        <v>1761</v>
      </c>
      <c r="I12474" s="10" t="str">
        <f t="shared" si="194"/>
        <v>12065</v>
      </c>
    </row>
    <row r="12475" spans="1:9">
      <c r="A12475" s="66"/>
      <c r="C12475" s="66">
        <v>12065</v>
      </c>
      <c r="D12475" s="2" t="s">
        <v>49</v>
      </c>
      <c r="E12475" s="14" t="s">
        <v>1144</v>
      </c>
      <c r="F12475" s="69" t="s">
        <v>50</v>
      </c>
      <c r="G12475" s="3">
        <v>14</v>
      </c>
      <c r="H12475" s="3">
        <v>420</v>
      </c>
      <c r="I12475" s="10" t="str">
        <f t="shared" si="194"/>
        <v>12065</v>
      </c>
    </row>
    <row r="12476" spans="1:9">
      <c r="A12476" s="66"/>
      <c r="C12476" s="66">
        <v>12065</v>
      </c>
      <c r="D12476" s="2" t="s">
        <v>51</v>
      </c>
      <c r="E12476" s="15" t="s">
        <v>1145</v>
      </c>
      <c r="F12476" s="69" t="s">
        <v>52</v>
      </c>
      <c r="G12476" s="3">
        <v>1</v>
      </c>
      <c r="H12476" s="3"/>
      <c r="I12476" s="10" t="str">
        <f t="shared" si="194"/>
        <v>12065</v>
      </c>
    </row>
    <row r="12477" spans="1:9">
      <c r="A12477" s="66"/>
      <c r="C12477" s="66">
        <v>12065</v>
      </c>
      <c r="D12477" s="2" t="s">
        <v>53</v>
      </c>
      <c r="E12477" s="15" t="s">
        <v>1145</v>
      </c>
      <c r="F12477" s="69" t="s">
        <v>54</v>
      </c>
      <c r="G12477" s="3">
        <v>13</v>
      </c>
      <c r="H12477" s="3">
        <v>609</v>
      </c>
      <c r="I12477" s="10" t="str">
        <f t="shared" si="194"/>
        <v>12065</v>
      </c>
    </row>
    <row r="12478" spans="1:9">
      <c r="A12478" s="66"/>
      <c r="C12478" s="66">
        <v>12065</v>
      </c>
      <c r="D12478" s="2" t="s">
        <v>55</v>
      </c>
      <c r="E12478" s="21" t="s">
        <v>1152</v>
      </c>
      <c r="F12478" s="69" t="s">
        <v>56</v>
      </c>
      <c r="G12478" s="3">
        <v>1</v>
      </c>
      <c r="H12478" s="3"/>
      <c r="I12478" s="10" t="str">
        <f t="shared" si="194"/>
        <v>12065</v>
      </c>
    </row>
    <row r="12479" spans="1:9">
      <c r="A12479" s="66"/>
      <c r="C12479" s="66">
        <v>12065</v>
      </c>
      <c r="D12479" s="2" t="s">
        <v>57</v>
      </c>
      <c r="E12479" s="21" t="s">
        <v>1152</v>
      </c>
      <c r="F12479" s="69" t="s">
        <v>58</v>
      </c>
      <c r="G12479" s="3">
        <v>3</v>
      </c>
      <c r="H12479" s="3">
        <v>200</v>
      </c>
      <c r="I12479" s="10" t="str">
        <f t="shared" si="194"/>
        <v>12065</v>
      </c>
    </row>
    <row r="12480" spans="1:9">
      <c r="A12480" s="66"/>
      <c r="C12480" s="66">
        <v>12065</v>
      </c>
      <c r="D12480" s="2" t="s">
        <v>59</v>
      </c>
      <c r="E12480" s="21" t="s">
        <v>1152</v>
      </c>
      <c r="F12480" s="69" t="s">
        <v>60</v>
      </c>
      <c r="G12480" s="3">
        <v>10</v>
      </c>
      <c r="H12480" s="3">
        <v>377</v>
      </c>
      <c r="I12480" s="10" t="str">
        <f t="shared" si="194"/>
        <v>12065</v>
      </c>
    </row>
    <row r="12481" spans="1:9">
      <c r="A12481" s="66"/>
      <c r="C12481" s="66">
        <v>12065</v>
      </c>
      <c r="D12481" s="2" t="s">
        <v>61</v>
      </c>
      <c r="E12481" s="20" t="s">
        <v>1151</v>
      </c>
      <c r="F12481" s="69" t="s">
        <v>62</v>
      </c>
      <c r="G12481" s="3">
        <v>2</v>
      </c>
      <c r="H12481" s="3"/>
      <c r="I12481" s="10" t="str">
        <f t="shared" si="194"/>
        <v>12065</v>
      </c>
    </row>
    <row r="12482" spans="1:9">
      <c r="A12482" s="66"/>
      <c r="C12482" s="66">
        <v>12065</v>
      </c>
      <c r="D12482" s="2" t="s">
        <v>63</v>
      </c>
      <c r="E12482" s="20" t="s">
        <v>1151</v>
      </c>
      <c r="F12482" s="69" t="s">
        <v>64</v>
      </c>
      <c r="G12482" s="3">
        <v>4</v>
      </c>
      <c r="H12482" s="3"/>
      <c r="I12482" s="10" t="str">
        <f t="shared" si="194"/>
        <v>12065</v>
      </c>
    </row>
    <row r="12483" spans="1:9">
      <c r="A12483" s="66"/>
      <c r="C12483" s="66">
        <v>12065</v>
      </c>
      <c r="D12483" s="2" t="s">
        <v>65</v>
      </c>
      <c r="E12483" s="19" t="s">
        <v>1150</v>
      </c>
      <c r="F12483" s="69" t="s">
        <v>66</v>
      </c>
      <c r="G12483" s="3">
        <v>1</v>
      </c>
      <c r="H12483" s="3"/>
      <c r="I12483" s="10" t="str">
        <f t="shared" si="194"/>
        <v>12065</v>
      </c>
    </row>
    <row r="12484" spans="1:9">
      <c r="A12484" s="66"/>
      <c r="C12484" s="66">
        <v>12065</v>
      </c>
      <c r="D12484" s="2" t="s">
        <v>67</v>
      </c>
      <c r="E12484" s="22" t="s">
        <v>1153</v>
      </c>
      <c r="F12484" s="69" t="s">
        <v>68</v>
      </c>
      <c r="G12484" s="3">
        <v>3</v>
      </c>
      <c r="H12484" s="3">
        <v>119</v>
      </c>
      <c r="I12484" s="10" t="str">
        <f t="shared" si="194"/>
        <v>12065</v>
      </c>
    </row>
    <row r="12485" spans="1:9">
      <c r="A12485" s="66"/>
      <c r="C12485" s="66">
        <v>12065</v>
      </c>
      <c r="D12485" s="2" t="s">
        <v>69</v>
      </c>
      <c r="E12485" s="21" t="s">
        <v>1152</v>
      </c>
      <c r="F12485" s="69" t="s">
        <v>70</v>
      </c>
      <c r="G12485" s="3">
        <v>6</v>
      </c>
      <c r="H12485" s="3">
        <v>193</v>
      </c>
      <c r="I12485" s="10" t="str">
        <f t="shared" si="194"/>
        <v>12065</v>
      </c>
    </row>
    <row r="12486" spans="1:9">
      <c r="A12486" s="66"/>
      <c r="C12486" s="66">
        <v>12065</v>
      </c>
      <c r="E12486" s="71"/>
      <c r="F12486" s="69" t="s">
        <v>71</v>
      </c>
      <c r="G12486" s="3">
        <v>90</v>
      </c>
      <c r="H12486" s="3">
        <v>9438</v>
      </c>
      <c r="I12486" s="10" t="str">
        <f t="shared" si="194"/>
        <v>12065</v>
      </c>
    </row>
    <row r="12487" spans="1:9">
      <c r="A12487" s="65" t="s">
        <v>849</v>
      </c>
      <c r="B12487" s="2" t="s">
        <v>850</v>
      </c>
      <c r="C12487" s="65">
        <v>12066</v>
      </c>
      <c r="D12487" s="2" t="s">
        <v>9</v>
      </c>
      <c r="E12487" s="14" t="s">
        <v>1144</v>
      </c>
      <c r="F12487" s="69" t="s">
        <v>10</v>
      </c>
      <c r="G12487" s="3">
        <v>4</v>
      </c>
      <c r="H12487" s="3">
        <v>109</v>
      </c>
      <c r="I12487" s="10" t="str">
        <f t="shared" si="194"/>
        <v>12066</v>
      </c>
    </row>
    <row r="12488" spans="1:9">
      <c r="A12488" s="66"/>
      <c r="C12488" s="66">
        <v>12066</v>
      </c>
      <c r="D12488" s="2" t="s">
        <v>11</v>
      </c>
      <c r="E12488" s="14" t="s">
        <v>1144</v>
      </c>
      <c r="F12488" s="69" t="s">
        <v>12</v>
      </c>
      <c r="G12488" s="3"/>
      <c r="H12488" s="3"/>
      <c r="I12488" s="10" t="str">
        <f t="shared" si="194"/>
        <v>12066</v>
      </c>
    </row>
    <row r="12489" spans="1:9">
      <c r="A12489" s="66"/>
      <c r="C12489" s="66">
        <v>12066</v>
      </c>
      <c r="D12489" s="2" t="s">
        <v>13</v>
      </c>
      <c r="E12489" s="14" t="s">
        <v>1144</v>
      </c>
      <c r="F12489" s="69" t="s">
        <v>14</v>
      </c>
      <c r="G12489" s="3"/>
      <c r="H12489" s="3"/>
      <c r="I12489" s="10" t="str">
        <f t="shared" ref="I12489:I12552" si="195">IF(A12489="",I12488,A12489)</f>
        <v>12066</v>
      </c>
    </row>
    <row r="12490" spans="1:9">
      <c r="A12490" s="66"/>
      <c r="C12490" s="66">
        <v>12066</v>
      </c>
      <c r="D12490" s="2" t="s">
        <v>15</v>
      </c>
      <c r="E12490" s="15" t="s">
        <v>1145</v>
      </c>
      <c r="F12490" s="69" t="s">
        <v>16</v>
      </c>
      <c r="G12490" s="3"/>
      <c r="H12490" s="3"/>
      <c r="I12490" s="10" t="str">
        <f t="shared" si="195"/>
        <v>12066</v>
      </c>
    </row>
    <row r="12491" spans="1:9">
      <c r="A12491" s="66"/>
      <c r="C12491" s="66">
        <v>12066</v>
      </c>
      <c r="D12491" s="2" t="s">
        <v>17</v>
      </c>
      <c r="E12491" s="14" t="s">
        <v>1144</v>
      </c>
      <c r="F12491" s="69" t="s">
        <v>18</v>
      </c>
      <c r="G12491" s="3">
        <v>3</v>
      </c>
      <c r="H12491" s="3">
        <v>62</v>
      </c>
      <c r="I12491" s="10" t="str">
        <f t="shared" si="195"/>
        <v>12066</v>
      </c>
    </row>
    <row r="12492" spans="1:9">
      <c r="A12492" s="66"/>
      <c r="C12492" s="66">
        <v>12066</v>
      </c>
      <c r="D12492" s="2" t="s">
        <v>19</v>
      </c>
      <c r="E12492" s="14" t="s">
        <v>1144</v>
      </c>
      <c r="F12492" s="69" t="s">
        <v>20</v>
      </c>
      <c r="G12492" s="3">
        <v>1</v>
      </c>
      <c r="H12492" s="3"/>
      <c r="I12492" s="10" t="str">
        <f t="shared" si="195"/>
        <v>12066</v>
      </c>
    </row>
    <row r="12493" spans="1:9">
      <c r="A12493" s="66"/>
      <c r="C12493" s="66">
        <v>12066</v>
      </c>
      <c r="D12493" s="2" t="s">
        <v>21</v>
      </c>
      <c r="E12493" s="4"/>
      <c r="F12493" s="69" t="s">
        <v>22</v>
      </c>
      <c r="G12493" s="3">
        <v>78</v>
      </c>
      <c r="H12493" s="3">
        <v>7050</v>
      </c>
      <c r="I12493" s="10" t="str">
        <f t="shared" si="195"/>
        <v>12066</v>
      </c>
    </row>
    <row r="12494" spans="1:9">
      <c r="A12494" s="66"/>
      <c r="C12494" s="66">
        <v>12066</v>
      </c>
      <c r="D12494" s="2" t="s">
        <v>23</v>
      </c>
      <c r="E12494" s="17" t="s">
        <v>1147</v>
      </c>
      <c r="F12494" s="69" t="s">
        <v>24</v>
      </c>
      <c r="G12494" s="3">
        <v>10</v>
      </c>
      <c r="H12494" s="3">
        <v>324</v>
      </c>
      <c r="I12494" s="10" t="str">
        <f t="shared" si="195"/>
        <v>12066</v>
      </c>
    </row>
    <row r="12495" spans="1:9">
      <c r="A12495" s="66"/>
      <c r="C12495" s="66">
        <v>12066</v>
      </c>
      <c r="D12495" s="2" t="s">
        <v>25</v>
      </c>
      <c r="E12495" s="17" t="s">
        <v>1147</v>
      </c>
      <c r="F12495" s="69" t="s">
        <v>26</v>
      </c>
      <c r="G12495" s="3"/>
      <c r="H12495" s="3"/>
      <c r="I12495" s="10" t="str">
        <f t="shared" si="195"/>
        <v>12066</v>
      </c>
    </row>
    <row r="12496" spans="1:9">
      <c r="A12496" s="66"/>
      <c r="C12496" s="66">
        <v>12066</v>
      </c>
      <c r="D12496" s="2" t="s">
        <v>27</v>
      </c>
      <c r="E12496" s="17" t="s">
        <v>1147</v>
      </c>
      <c r="F12496" s="69" t="s">
        <v>28</v>
      </c>
      <c r="G12496" s="3"/>
      <c r="H12496" s="3"/>
      <c r="I12496" s="10" t="str">
        <f t="shared" si="195"/>
        <v>12066</v>
      </c>
    </row>
    <row r="12497" spans="1:9">
      <c r="A12497" s="66"/>
      <c r="C12497" s="66">
        <v>12066</v>
      </c>
      <c r="D12497" s="2" t="s">
        <v>29</v>
      </c>
      <c r="E12497" s="18" t="s">
        <v>1148</v>
      </c>
      <c r="F12497" s="69" t="s">
        <v>30</v>
      </c>
      <c r="G12497" s="3"/>
      <c r="H12497" s="3"/>
      <c r="I12497" s="10" t="str">
        <f t="shared" si="195"/>
        <v>12066</v>
      </c>
    </row>
    <row r="12498" spans="1:9">
      <c r="A12498" s="66"/>
      <c r="C12498" s="66">
        <v>12066</v>
      </c>
      <c r="D12498" s="2" t="s">
        <v>31</v>
      </c>
      <c r="E12498" s="18" t="s">
        <v>1148</v>
      </c>
      <c r="F12498" s="69" t="s">
        <v>32</v>
      </c>
      <c r="G12498" s="3"/>
      <c r="H12498" s="3"/>
      <c r="I12498" s="10" t="str">
        <f t="shared" si="195"/>
        <v>12066</v>
      </c>
    </row>
    <row r="12499" spans="1:9">
      <c r="A12499" s="66"/>
      <c r="C12499" s="66">
        <v>12066</v>
      </c>
      <c r="D12499" s="2" t="s">
        <v>33</v>
      </c>
      <c r="E12499" s="18" t="s">
        <v>1148</v>
      </c>
      <c r="F12499" s="69" t="s">
        <v>34</v>
      </c>
      <c r="G12499" s="3"/>
      <c r="H12499" s="3"/>
      <c r="I12499" s="10" t="str">
        <f t="shared" si="195"/>
        <v>12066</v>
      </c>
    </row>
    <row r="12500" spans="1:9">
      <c r="A12500" s="66"/>
      <c r="C12500" s="66">
        <v>12066</v>
      </c>
      <c r="D12500" s="2" t="s">
        <v>35</v>
      </c>
      <c r="E12500" s="19" t="s">
        <v>1150</v>
      </c>
      <c r="F12500" s="69" t="s">
        <v>36</v>
      </c>
      <c r="G12500" s="3">
        <v>1</v>
      </c>
      <c r="H12500" s="3"/>
      <c r="I12500" s="10" t="str">
        <f t="shared" si="195"/>
        <v>12066</v>
      </c>
    </row>
    <row r="12501" spans="1:9">
      <c r="A12501" s="66"/>
      <c r="C12501" s="66">
        <v>12066</v>
      </c>
      <c r="D12501" s="2" t="s">
        <v>37</v>
      </c>
      <c r="E12501" s="23" t="s">
        <v>1149</v>
      </c>
      <c r="F12501" s="69" t="s">
        <v>38</v>
      </c>
      <c r="G12501" s="3">
        <v>1</v>
      </c>
      <c r="H12501" s="3"/>
      <c r="I12501" s="10" t="str">
        <f t="shared" si="195"/>
        <v>12066</v>
      </c>
    </row>
    <row r="12502" spans="1:9">
      <c r="A12502" s="66"/>
      <c r="C12502" s="66">
        <v>12066</v>
      </c>
      <c r="D12502" s="2" t="s">
        <v>39</v>
      </c>
      <c r="E12502" s="23" t="s">
        <v>1149</v>
      </c>
      <c r="F12502" s="69" t="s">
        <v>40</v>
      </c>
      <c r="G12502" s="3">
        <v>1</v>
      </c>
      <c r="H12502" s="3"/>
      <c r="I12502" s="10" t="str">
        <f t="shared" si="195"/>
        <v>12066</v>
      </c>
    </row>
    <row r="12503" spans="1:9">
      <c r="A12503" s="66"/>
      <c r="C12503" s="66">
        <v>12066</v>
      </c>
      <c r="D12503" s="2" t="s">
        <v>41</v>
      </c>
      <c r="E12503" s="16" t="s">
        <v>1146</v>
      </c>
      <c r="F12503" s="69" t="s">
        <v>42</v>
      </c>
      <c r="G12503" s="3"/>
      <c r="H12503" s="3"/>
      <c r="I12503" s="10" t="str">
        <f t="shared" si="195"/>
        <v>12066</v>
      </c>
    </row>
    <row r="12504" spans="1:9">
      <c r="A12504" s="66"/>
      <c r="C12504" s="66">
        <v>12066</v>
      </c>
      <c r="D12504" s="2" t="s">
        <v>43</v>
      </c>
      <c r="E12504" s="16" t="s">
        <v>1146</v>
      </c>
      <c r="F12504" s="69" t="s">
        <v>44</v>
      </c>
      <c r="G12504" s="3">
        <v>6</v>
      </c>
      <c r="H12504" s="3"/>
      <c r="I12504" s="10" t="str">
        <f t="shared" si="195"/>
        <v>12066</v>
      </c>
    </row>
    <row r="12505" spans="1:9">
      <c r="A12505" s="66"/>
      <c r="C12505" s="66">
        <v>12066</v>
      </c>
      <c r="D12505" s="2" t="s">
        <v>45</v>
      </c>
      <c r="E12505" s="16" t="s">
        <v>1146</v>
      </c>
      <c r="F12505" s="69" t="s">
        <v>46</v>
      </c>
      <c r="G12505" s="3"/>
      <c r="H12505" s="3"/>
      <c r="I12505" s="10" t="str">
        <f t="shared" si="195"/>
        <v>12066</v>
      </c>
    </row>
    <row r="12506" spans="1:9">
      <c r="A12506" s="66"/>
      <c r="C12506" s="66">
        <v>12066</v>
      </c>
      <c r="D12506" s="2" t="s">
        <v>47</v>
      </c>
      <c r="E12506" s="16" t="s">
        <v>1146</v>
      </c>
      <c r="F12506" s="69" t="s">
        <v>48</v>
      </c>
      <c r="G12506" s="3">
        <v>6</v>
      </c>
      <c r="H12506" s="3">
        <v>526</v>
      </c>
      <c r="I12506" s="10" t="str">
        <f t="shared" si="195"/>
        <v>12066</v>
      </c>
    </row>
    <row r="12507" spans="1:9">
      <c r="A12507" s="66"/>
      <c r="C12507" s="66">
        <v>12066</v>
      </c>
      <c r="D12507" s="2" t="s">
        <v>49</v>
      </c>
      <c r="E12507" s="14" t="s">
        <v>1144</v>
      </c>
      <c r="F12507" s="69" t="s">
        <v>50</v>
      </c>
      <c r="G12507" s="3">
        <v>15</v>
      </c>
      <c r="H12507" s="3">
        <v>519</v>
      </c>
      <c r="I12507" s="10" t="str">
        <f t="shared" si="195"/>
        <v>12066</v>
      </c>
    </row>
    <row r="12508" spans="1:9">
      <c r="A12508" s="66"/>
      <c r="C12508" s="66">
        <v>12066</v>
      </c>
      <c r="D12508" s="2" t="s">
        <v>51</v>
      </c>
      <c r="E12508" s="15" t="s">
        <v>1145</v>
      </c>
      <c r="F12508" s="69" t="s">
        <v>52</v>
      </c>
      <c r="G12508" s="3">
        <v>1</v>
      </c>
      <c r="H12508" s="3"/>
      <c r="I12508" s="10" t="str">
        <f t="shared" si="195"/>
        <v>12066</v>
      </c>
    </row>
    <row r="12509" spans="1:9">
      <c r="A12509" s="66"/>
      <c r="C12509" s="66">
        <v>12066</v>
      </c>
      <c r="D12509" s="2" t="s">
        <v>53</v>
      </c>
      <c r="E12509" s="15" t="s">
        <v>1145</v>
      </c>
      <c r="F12509" s="69" t="s">
        <v>54</v>
      </c>
      <c r="G12509" s="3">
        <v>12</v>
      </c>
      <c r="H12509" s="3">
        <v>998</v>
      </c>
      <c r="I12509" s="10" t="str">
        <f t="shared" si="195"/>
        <v>12066</v>
      </c>
    </row>
    <row r="12510" spans="1:9">
      <c r="A12510" s="66"/>
      <c r="C12510" s="66">
        <v>12066</v>
      </c>
      <c r="D12510" s="2" t="s">
        <v>55</v>
      </c>
      <c r="E12510" s="21" t="s">
        <v>1152</v>
      </c>
      <c r="F12510" s="69" t="s">
        <v>56</v>
      </c>
      <c r="G12510" s="3"/>
      <c r="H12510" s="3"/>
      <c r="I12510" s="10" t="str">
        <f t="shared" si="195"/>
        <v>12066</v>
      </c>
    </row>
    <row r="12511" spans="1:9">
      <c r="A12511" s="66"/>
      <c r="C12511" s="66">
        <v>12066</v>
      </c>
      <c r="D12511" s="2" t="s">
        <v>57</v>
      </c>
      <c r="E12511" s="21" t="s">
        <v>1152</v>
      </c>
      <c r="F12511" s="69" t="s">
        <v>58</v>
      </c>
      <c r="G12511" s="3">
        <v>2</v>
      </c>
      <c r="H12511" s="3"/>
      <c r="I12511" s="10" t="str">
        <f t="shared" si="195"/>
        <v>12066</v>
      </c>
    </row>
    <row r="12512" spans="1:9">
      <c r="A12512" s="66"/>
      <c r="C12512" s="66">
        <v>12066</v>
      </c>
      <c r="D12512" s="2" t="s">
        <v>59</v>
      </c>
      <c r="E12512" s="21" t="s">
        <v>1152</v>
      </c>
      <c r="F12512" s="69" t="s">
        <v>60</v>
      </c>
      <c r="G12512" s="3">
        <v>6</v>
      </c>
      <c r="H12512" s="3">
        <v>401</v>
      </c>
      <c r="I12512" s="10" t="str">
        <f t="shared" si="195"/>
        <v>12066</v>
      </c>
    </row>
    <row r="12513" spans="1:9">
      <c r="A12513" s="66"/>
      <c r="C12513" s="66">
        <v>12066</v>
      </c>
      <c r="D12513" s="2" t="s">
        <v>61</v>
      </c>
      <c r="E12513" s="20" t="s">
        <v>1151</v>
      </c>
      <c r="F12513" s="69" t="s">
        <v>62</v>
      </c>
      <c r="G12513" s="3">
        <v>1</v>
      </c>
      <c r="H12513" s="3"/>
      <c r="I12513" s="10" t="str">
        <f t="shared" si="195"/>
        <v>12066</v>
      </c>
    </row>
    <row r="12514" spans="1:9">
      <c r="A12514" s="66"/>
      <c r="C12514" s="66">
        <v>12066</v>
      </c>
      <c r="D12514" s="2" t="s">
        <v>63</v>
      </c>
      <c r="E12514" s="20" t="s">
        <v>1151</v>
      </c>
      <c r="F12514" s="69" t="s">
        <v>64</v>
      </c>
      <c r="G12514" s="3">
        <v>1</v>
      </c>
      <c r="H12514" s="3"/>
      <c r="I12514" s="10" t="str">
        <f t="shared" si="195"/>
        <v>12066</v>
      </c>
    </row>
    <row r="12515" spans="1:9">
      <c r="A12515" s="66"/>
      <c r="C12515" s="66">
        <v>12066</v>
      </c>
      <c r="D12515" s="2" t="s">
        <v>65</v>
      </c>
      <c r="E12515" s="19" t="s">
        <v>1150</v>
      </c>
      <c r="F12515" s="69" t="s">
        <v>66</v>
      </c>
      <c r="G12515" s="3"/>
      <c r="H12515" s="3"/>
      <c r="I12515" s="10" t="str">
        <f t="shared" si="195"/>
        <v>12066</v>
      </c>
    </row>
    <row r="12516" spans="1:9">
      <c r="A12516" s="66"/>
      <c r="C12516" s="66">
        <v>12066</v>
      </c>
      <c r="D12516" s="2" t="s">
        <v>67</v>
      </c>
      <c r="E12516" s="22" t="s">
        <v>1153</v>
      </c>
      <c r="F12516" s="69" t="s">
        <v>68</v>
      </c>
      <c r="G12516" s="3">
        <v>4</v>
      </c>
      <c r="H12516" s="3">
        <v>88</v>
      </c>
      <c r="I12516" s="10" t="str">
        <f t="shared" si="195"/>
        <v>12066</v>
      </c>
    </row>
    <row r="12517" spans="1:9">
      <c r="A12517" s="66"/>
      <c r="C12517" s="66">
        <v>12066</v>
      </c>
      <c r="D12517" s="2" t="s">
        <v>69</v>
      </c>
      <c r="E12517" s="21" t="s">
        <v>1152</v>
      </c>
      <c r="F12517" s="69" t="s">
        <v>70</v>
      </c>
      <c r="G12517" s="3">
        <v>11</v>
      </c>
      <c r="H12517" s="3">
        <v>500</v>
      </c>
      <c r="I12517" s="10" t="str">
        <f t="shared" si="195"/>
        <v>12066</v>
      </c>
    </row>
    <row r="12518" spans="1:9">
      <c r="A12518" s="66"/>
      <c r="C12518" s="66">
        <v>12066</v>
      </c>
      <c r="E12518" s="71"/>
      <c r="F12518" s="69" t="s">
        <v>71</v>
      </c>
      <c r="G12518" s="3">
        <v>82</v>
      </c>
      <c r="H12518" s="3">
        <v>7159</v>
      </c>
      <c r="I12518" s="10" t="str">
        <f t="shared" si="195"/>
        <v>12066</v>
      </c>
    </row>
    <row r="12519" spans="1:9">
      <c r="A12519" s="65" t="s">
        <v>851</v>
      </c>
      <c r="B12519" s="2" t="s">
        <v>852</v>
      </c>
      <c r="C12519" s="65">
        <v>12067</v>
      </c>
      <c r="D12519" s="2" t="s">
        <v>9</v>
      </c>
      <c r="E12519" s="14" t="s">
        <v>1144</v>
      </c>
      <c r="F12519" s="69" t="s">
        <v>10</v>
      </c>
      <c r="G12519" s="3">
        <v>2</v>
      </c>
      <c r="H12519" s="3"/>
      <c r="I12519" s="10" t="str">
        <f t="shared" si="195"/>
        <v>12067</v>
      </c>
    </row>
    <row r="12520" spans="1:9">
      <c r="A12520" s="66"/>
      <c r="C12520" s="66">
        <v>12067</v>
      </c>
      <c r="D12520" s="2" t="s">
        <v>11</v>
      </c>
      <c r="E12520" s="14" t="s">
        <v>1144</v>
      </c>
      <c r="F12520" s="69" t="s">
        <v>12</v>
      </c>
      <c r="G12520" s="3"/>
      <c r="H12520" s="3"/>
      <c r="I12520" s="10" t="str">
        <f t="shared" si="195"/>
        <v>12067</v>
      </c>
    </row>
    <row r="12521" spans="1:9">
      <c r="A12521" s="66"/>
      <c r="C12521" s="66">
        <v>12067</v>
      </c>
      <c r="D12521" s="2" t="s">
        <v>13</v>
      </c>
      <c r="E12521" s="14" t="s">
        <v>1144</v>
      </c>
      <c r="F12521" s="69" t="s">
        <v>14</v>
      </c>
      <c r="G12521" s="3"/>
      <c r="H12521" s="3"/>
      <c r="I12521" s="10" t="str">
        <f t="shared" si="195"/>
        <v>12067</v>
      </c>
    </row>
    <row r="12522" spans="1:9">
      <c r="A12522" s="66"/>
      <c r="C12522" s="66">
        <v>12067</v>
      </c>
      <c r="D12522" s="2" t="s">
        <v>15</v>
      </c>
      <c r="E12522" s="15" t="s">
        <v>1145</v>
      </c>
      <c r="F12522" s="69" t="s">
        <v>16</v>
      </c>
      <c r="G12522" s="3"/>
      <c r="H12522" s="3"/>
      <c r="I12522" s="10" t="str">
        <f t="shared" si="195"/>
        <v>12067</v>
      </c>
    </row>
    <row r="12523" spans="1:9">
      <c r="A12523" s="66"/>
      <c r="C12523" s="66">
        <v>12067</v>
      </c>
      <c r="D12523" s="2" t="s">
        <v>17</v>
      </c>
      <c r="E12523" s="14" t="s">
        <v>1144</v>
      </c>
      <c r="F12523" s="69" t="s">
        <v>18</v>
      </c>
      <c r="G12523" s="3">
        <v>2</v>
      </c>
      <c r="H12523" s="3"/>
      <c r="I12523" s="10" t="str">
        <f t="shared" si="195"/>
        <v>12067</v>
      </c>
    </row>
    <row r="12524" spans="1:9">
      <c r="A12524" s="66"/>
      <c r="C12524" s="66">
        <v>12067</v>
      </c>
      <c r="D12524" s="2" t="s">
        <v>19</v>
      </c>
      <c r="E12524" s="14" t="s">
        <v>1144</v>
      </c>
      <c r="F12524" s="69" t="s">
        <v>20</v>
      </c>
      <c r="G12524" s="3"/>
      <c r="H12524" s="3"/>
      <c r="I12524" s="10" t="str">
        <f t="shared" si="195"/>
        <v>12067</v>
      </c>
    </row>
    <row r="12525" spans="1:9">
      <c r="A12525" s="66"/>
      <c r="C12525" s="66">
        <v>12067</v>
      </c>
      <c r="D12525" s="2" t="s">
        <v>21</v>
      </c>
      <c r="E12525" s="4"/>
      <c r="F12525" s="69" t="s">
        <v>22</v>
      </c>
      <c r="G12525" s="3">
        <v>86</v>
      </c>
      <c r="H12525" s="3">
        <v>8049</v>
      </c>
      <c r="I12525" s="10" t="str">
        <f t="shared" si="195"/>
        <v>12067</v>
      </c>
    </row>
    <row r="12526" spans="1:9">
      <c r="A12526" s="66"/>
      <c r="C12526" s="66">
        <v>12067</v>
      </c>
      <c r="D12526" s="2" t="s">
        <v>23</v>
      </c>
      <c r="E12526" s="17" t="s">
        <v>1147</v>
      </c>
      <c r="F12526" s="69" t="s">
        <v>24</v>
      </c>
      <c r="G12526" s="3">
        <v>8</v>
      </c>
      <c r="H12526" s="3">
        <v>559</v>
      </c>
      <c r="I12526" s="10" t="str">
        <f t="shared" si="195"/>
        <v>12067</v>
      </c>
    </row>
    <row r="12527" spans="1:9">
      <c r="A12527" s="66"/>
      <c r="C12527" s="66">
        <v>12067</v>
      </c>
      <c r="D12527" s="2" t="s">
        <v>25</v>
      </c>
      <c r="E12527" s="17" t="s">
        <v>1147</v>
      </c>
      <c r="F12527" s="69" t="s">
        <v>26</v>
      </c>
      <c r="G12527" s="3">
        <v>1</v>
      </c>
      <c r="H12527" s="3"/>
      <c r="I12527" s="10" t="str">
        <f t="shared" si="195"/>
        <v>12067</v>
      </c>
    </row>
    <row r="12528" spans="1:9">
      <c r="A12528" s="66"/>
      <c r="C12528" s="66">
        <v>12067</v>
      </c>
      <c r="D12528" s="2" t="s">
        <v>27</v>
      </c>
      <c r="E12528" s="17" t="s">
        <v>1147</v>
      </c>
      <c r="F12528" s="69" t="s">
        <v>28</v>
      </c>
      <c r="G12528" s="3"/>
      <c r="H12528" s="3"/>
      <c r="I12528" s="10" t="str">
        <f t="shared" si="195"/>
        <v>12067</v>
      </c>
    </row>
    <row r="12529" spans="1:9">
      <c r="A12529" s="66"/>
      <c r="C12529" s="66">
        <v>12067</v>
      </c>
      <c r="D12529" s="2" t="s">
        <v>29</v>
      </c>
      <c r="E12529" s="18" t="s">
        <v>1148</v>
      </c>
      <c r="F12529" s="69" t="s">
        <v>30</v>
      </c>
      <c r="G12529" s="3"/>
      <c r="H12529" s="3"/>
      <c r="I12529" s="10" t="str">
        <f t="shared" si="195"/>
        <v>12067</v>
      </c>
    </row>
    <row r="12530" spans="1:9">
      <c r="A12530" s="66"/>
      <c r="C12530" s="66">
        <v>12067</v>
      </c>
      <c r="D12530" s="2" t="s">
        <v>31</v>
      </c>
      <c r="E12530" s="18" t="s">
        <v>1148</v>
      </c>
      <c r="F12530" s="69" t="s">
        <v>32</v>
      </c>
      <c r="G12530" s="3"/>
      <c r="H12530" s="3"/>
      <c r="I12530" s="10" t="str">
        <f t="shared" si="195"/>
        <v>12067</v>
      </c>
    </row>
    <row r="12531" spans="1:9">
      <c r="A12531" s="66"/>
      <c r="C12531" s="66">
        <v>12067</v>
      </c>
      <c r="D12531" s="2" t="s">
        <v>33</v>
      </c>
      <c r="E12531" s="18" t="s">
        <v>1148</v>
      </c>
      <c r="F12531" s="69" t="s">
        <v>34</v>
      </c>
      <c r="G12531" s="3"/>
      <c r="H12531" s="3"/>
      <c r="I12531" s="10" t="str">
        <f t="shared" si="195"/>
        <v>12067</v>
      </c>
    </row>
    <row r="12532" spans="1:9">
      <c r="A12532" s="66"/>
      <c r="C12532" s="66">
        <v>12067</v>
      </c>
      <c r="D12532" s="2" t="s">
        <v>35</v>
      </c>
      <c r="E12532" s="19" t="s">
        <v>1150</v>
      </c>
      <c r="F12532" s="69" t="s">
        <v>36</v>
      </c>
      <c r="G12532" s="3">
        <v>2</v>
      </c>
      <c r="H12532" s="3"/>
      <c r="I12532" s="10" t="str">
        <f t="shared" si="195"/>
        <v>12067</v>
      </c>
    </row>
    <row r="12533" spans="1:9">
      <c r="A12533" s="66"/>
      <c r="C12533" s="66">
        <v>12067</v>
      </c>
      <c r="D12533" s="2" t="s">
        <v>37</v>
      </c>
      <c r="E12533" s="23" t="s">
        <v>1149</v>
      </c>
      <c r="F12533" s="69" t="s">
        <v>38</v>
      </c>
      <c r="G12533" s="3">
        <v>2</v>
      </c>
      <c r="H12533" s="3"/>
      <c r="I12533" s="10" t="str">
        <f t="shared" si="195"/>
        <v>12067</v>
      </c>
    </row>
    <row r="12534" spans="1:9">
      <c r="A12534" s="66"/>
      <c r="C12534" s="66">
        <v>12067</v>
      </c>
      <c r="D12534" s="2" t="s">
        <v>39</v>
      </c>
      <c r="E12534" s="23" t="s">
        <v>1149</v>
      </c>
      <c r="F12534" s="69" t="s">
        <v>40</v>
      </c>
      <c r="G12534" s="3"/>
      <c r="H12534" s="3"/>
      <c r="I12534" s="10" t="str">
        <f t="shared" si="195"/>
        <v>12067</v>
      </c>
    </row>
    <row r="12535" spans="1:9">
      <c r="A12535" s="66"/>
      <c r="C12535" s="66">
        <v>12067</v>
      </c>
      <c r="D12535" s="2" t="s">
        <v>41</v>
      </c>
      <c r="E12535" s="16" t="s">
        <v>1146</v>
      </c>
      <c r="F12535" s="69" t="s">
        <v>42</v>
      </c>
      <c r="G12535" s="3"/>
      <c r="H12535" s="3"/>
      <c r="I12535" s="10" t="str">
        <f t="shared" si="195"/>
        <v>12067</v>
      </c>
    </row>
    <row r="12536" spans="1:9">
      <c r="A12536" s="66"/>
      <c r="C12536" s="66">
        <v>12067</v>
      </c>
      <c r="D12536" s="2" t="s">
        <v>43</v>
      </c>
      <c r="E12536" s="16" t="s">
        <v>1146</v>
      </c>
      <c r="F12536" s="69" t="s">
        <v>44</v>
      </c>
      <c r="G12536" s="3">
        <v>3</v>
      </c>
      <c r="H12536" s="3">
        <v>199</v>
      </c>
      <c r="I12536" s="10" t="str">
        <f t="shared" si="195"/>
        <v>12067</v>
      </c>
    </row>
    <row r="12537" spans="1:9">
      <c r="A12537" s="66"/>
      <c r="C12537" s="66">
        <v>12067</v>
      </c>
      <c r="D12537" s="2" t="s">
        <v>45</v>
      </c>
      <c r="E12537" s="16" t="s">
        <v>1146</v>
      </c>
      <c r="F12537" s="69" t="s">
        <v>46</v>
      </c>
      <c r="G12537" s="3"/>
      <c r="H12537" s="3"/>
      <c r="I12537" s="10" t="str">
        <f t="shared" si="195"/>
        <v>12067</v>
      </c>
    </row>
    <row r="12538" spans="1:9">
      <c r="A12538" s="66"/>
      <c r="C12538" s="66">
        <v>12067</v>
      </c>
      <c r="D12538" s="2" t="s">
        <v>47</v>
      </c>
      <c r="E12538" s="16" t="s">
        <v>1146</v>
      </c>
      <c r="F12538" s="69" t="s">
        <v>48</v>
      </c>
      <c r="G12538" s="3">
        <v>9</v>
      </c>
      <c r="H12538" s="3">
        <v>1342</v>
      </c>
      <c r="I12538" s="10" t="str">
        <f t="shared" si="195"/>
        <v>12067</v>
      </c>
    </row>
    <row r="12539" spans="1:9">
      <c r="A12539" s="66"/>
      <c r="C12539" s="66">
        <v>12067</v>
      </c>
      <c r="D12539" s="2" t="s">
        <v>49</v>
      </c>
      <c r="E12539" s="14" t="s">
        <v>1144</v>
      </c>
      <c r="F12539" s="69" t="s">
        <v>50</v>
      </c>
      <c r="G12539" s="3">
        <v>11</v>
      </c>
      <c r="H12539" s="3">
        <v>291</v>
      </c>
      <c r="I12539" s="10" t="str">
        <f t="shared" si="195"/>
        <v>12067</v>
      </c>
    </row>
    <row r="12540" spans="1:9">
      <c r="A12540" s="66"/>
      <c r="C12540" s="66">
        <v>12067</v>
      </c>
      <c r="D12540" s="2" t="s">
        <v>51</v>
      </c>
      <c r="E12540" s="15" t="s">
        <v>1145</v>
      </c>
      <c r="F12540" s="69" t="s">
        <v>52</v>
      </c>
      <c r="G12540" s="3">
        <v>2</v>
      </c>
      <c r="H12540" s="3"/>
      <c r="I12540" s="10" t="str">
        <f t="shared" si="195"/>
        <v>12067</v>
      </c>
    </row>
    <row r="12541" spans="1:9">
      <c r="A12541" s="66"/>
      <c r="C12541" s="66">
        <v>12067</v>
      </c>
      <c r="D12541" s="2" t="s">
        <v>53</v>
      </c>
      <c r="E12541" s="15" t="s">
        <v>1145</v>
      </c>
      <c r="F12541" s="69" t="s">
        <v>54</v>
      </c>
      <c r="G12541" s="3">
        <v>17</v>
      </c>
      <c r="H12541" s="3">
        <v>1045</v>
      </c>
      <c r="I12541" s="10" t="str">
        <f t="shared" si="195"/>
        <v>12067</v>
      </c>
    </row>
    <row r="12542" spans="1:9">
      <c r="A12542" s="66"/>
      <c r="C12542" s="66">
        <v>12067</v>
      </c>
      <c r="D12542" s="2" t="s">
        <v>55</v>
      </c>
      <c r="E12542" s="21" t="s">
        <v>1152</v>
      </c>
      <c r="F12542" s="69" t="s">
        <v>56</v>
      </c>
      <c r="G12542" s="3">
        <v>1</v>
      </c>
      <c r="H12542" s="3"/>
      <c r="I12542" s="10" t="str">
        <f t="shared" si="195"/>
        <v>12067</v>
      </c>
    </row>
    <row r="12543" spans="1:9">
      <c r="A12543" s="66"/>
      <c r="C12543" s="66">
        <v>12067</v>
      </c>
      <c r="D12543" s="2" t="s">
        <v>57</v>
      </c>
      <c r="E12543" s="21" t="s">
        <v>1152</v>
      </c>
      <c r="F12543" s="69" t="s">
        <v>58</v>
      </c>
      <c r="G12543" s="3">
        <v>2</v>
      </c>
      <c r="H12543" s="3"/>
      <c r="I12543" s="10" t="str">
        <f t="shared" si="195"/>
        <v>12067</v>
      </c>
    </row>
    <row r="12544" spans="1:9">
      <c r="A12544" s="66"/>
      <c r="C12544" s="66">
        <v>12067</v>
      </c>
      <c r="D12544" s="2" t="s">
        <v>59</v>
      </c>
      <c r="E12544" s="21" t="s">
        <v>1152</v>
      </c>
      <c r="F12544" s="69" t="s">
        <v>60</v>
      </c>
      <c r="G12544" s="3">
        <v>4</v>
      </c>
      <c r="H12544" s="3">
        <v>52</v>
      </c>
      <c r="I12544" s="10" t="str">
        <f t="shared" si="195"/>
        <v>12067</v>
      </c>
    </row>
    <row r="12545" spans="1:9">
      <c r="A12545" s="66"/>
      <c r="C12545" s="66">
        <v>12067</v>
      </c>
      <c r="D12545" s="2" t="s">
        <v>61</v>
      </c>
      <c r="E12545" s="20" t="s">
        <v>1151</v>
      </c>
      <c r="F12545" s="69" t="s">
        <v>62</v>
      </c>
      <c r="G12545" s="3"/>
      <c r="H12545" s="3"/>
      <c r="I12545" s="10" t="str">
        <f t="shared" si="195"/>
        <v>12067</v>
      </c>
    </row>
    <row r="12546" spans="1:9">
      <c r="A12546" s="66"/>
      <c r="C12546" s="66">
        <v>12067</v>
      </c>
      <c r="D12546" s="2" t="s">
        <v>63</v>
      </c>
      <c r="E12546" s="20" t="s">
        <v>1151</v>
      </c>
      <c r="F12546" s="69" t="s">
        <v>64</v>
      </c>
      <c r="G12546" s="3"/>
      <c r="H12546" s="3"/>
      <c r="I12546" s="10" t="str">
        <f t="shared" si="195"/>
        <v>12067</v>
      </c>
    </row>
    <row r="12547" spans="1:9">
      <c r="A12547" s="66"/>
      <c r="C12547" s="66">
        <v>12067</v>
      </c>
      <c r="D12547" s="2" t="s">
        <v>65</v>
      </c>
      <c r="E12547" s="19" t="s">
        <v>1150</v>
      </c>
      <c r="F12547" s="69" t="s">
        <v>66</v>
      </c>
      <c r="G12547" s="3">
        <v>1</v>
      </c>
      <c r="H12547" s="3"/>
      <c r="I12547" s="10" t="str">
        <f t="shared" si="195"/>
        <v>12067</v>
      </c>
    </row>
    <row r="12548" spans="1:9">
      <c r="A12548" s="66"/>
      <c r="C12548" s="66">
        <v>12067</v>
      </c>
      <c r="D12548" s="2" t="s">
        <v>67</v>
      </c>
      <c r="E12548" s="22" t="s">
        <v>1153</v>
      </c>
      <c r="F12548" s="69" t="s">
        <v>68</v>
      </c>
      <c r="G12548" s="3">
        <v>6</v>
      </c>
      <c r="H12548" s="3">
        <v>125</v>
      </c>
      <c r="I12548" s="10" t="str">
        <f t="shared" si="195"/>
        <v>12067</v>
      </c>
    </row>
    <row r="12549" spans="1:9">
      <c r="A12549" s="66"/>
      <c r="C12549" s="66">
        <v>12067</v>
      </c>
      <c r="D12549" s="2" t="s">
        <v>69</v>
      </c>
      <c r="E12549" s="21" t="s">
        <v>1152</v>
      </c>
      <c r="F12549" s="69" t="s">
        <v>70</v>
      </c>
      <c r="G12549" s="3">
        <v>17</v>
      </c>
      <c r="H12549" s="3">
        <v>783</v>
      </c>
      <c r="I12549" s="10" t="str">
        <f t="shared" si="195"/>
        <v>12067</v>
      </c>
    </row>
    <row r="12550" spans="1:9">
      <c r="A12550" s="66"/>
      <c r="C12550" s="66">
        <v>12067</v>
      </c>
      <c r="E12550" s="71"/>
      <c r="F12550" s="69" t="s">
        <v>71</v>
      </c>
      <c r="G12550" s="3">
        <v>88</v>
      </c>
      <c r="H12550" s="3">
        <v>8077</v>
      </c>
      <c r="I12550" s="10" t="str">
        <f t="shared" si="195"/>
        <v>12067</v>
      </c>
    </row>
    <row r="12551" spans="1:9">
      <c r="A12551" s="65" t="s">
        <v>853</v>
      </c>
      <c r="B12551" s="2" t="s">
        <v>854</v>
      </c>
      <c r="C12551" s="65">
        <v>12068</v>
      </c>
      <c r="D12551" s="2" t="s">
        <v>9</v>
      </c>
      <c r="E12551" s="14" t="s">
        <v>1144</v>
      </c>
      <c r="F12551" s="69" t="s">
        <v>10</v>
      </c>
      <c r="G12551" s="3"/>
      <c r="H12551" s="3"/>
      <c r="I12551" s="10" t="str">
        <f t="shared" si="195"/>
        <v>12068</v>
      </c>
    </row>
    <row r="12552" spans="1:9">
      <c r="A12552" s="66"/>
      <c r="C12552" s="66">
        <v>12068</v>
      </c>
      <c r="D12552" s="2" t="s">
        <v>11</v>
      </c>
      <c r="E12552" s="14" t="s">
        <v>1144</v>
      </c>
      <c r="F12552" s="69" t="s">
        <v>12</v>
      </c>
      <c r="G12552" s="3"/>
      <c r="H12552" s="3"/>
      <c r="I12552" s="10" t="str">
        <f t="shared" si="195"/>
        <v>12068</v>
      </c>
    </row>
    <row r="12553" spans="1:9">
      <c r="A12553" s="66"/>
      <c r="C12553" s="66">
        <v>12068</v>
      </c>
      <c r="D12553" s="2" t="s">
        <v>13</v>
      </c>
      <c r="E12553" s="14" t="s">
        <v>1144</v>
      </c>
      <c r="F12553" s="69" t="s">
        <v>14</v>
      </c>
      <c r="G12553" s="3"/>
      <c r="H12553" s="3"/>
      <c r="I12553" s="10" t="str">
        <f t="shared" ref="I12553:I12616" si="196">IF(A12553="",I12552,A12553)</f>
        <v>12068</v>
      </c>
    </row>
    <row r="12554" spans="1:9">
      <c r="A12554" s="66"/>
      <c r="C12554" s="66">
        <v>12068</v>
      </c>
      <c r="D12554" s="2" t="s">
        <v>15</v>
      </c>
      <c r="E12554" s="15" t="s">
        <v>1145</v>
      </c>
      <c r="F12554" s="69" t="s">
        <v>16</v>
      </c>
      <c r="G12554" s="3"/>
      <c r="H12554" s="3"/>
      <c r="I12554" s="10" t="str">
        <f t="shared" si="196"/>
        <v>12068</v>
      </c>
    </row>
    <row r="12555" spans="1:9">
      <c r="A12555" s="66"/>
      <c r="C12555" s="66">
        <v>12068</v>
      </c>
      <c r="D12555" s="2" t="s">
        <v>17</v>
      </c>
      <c r="E12555" s="14" t="s">
        <v>1144</v>
      </c>
      <c r="F12555" s="69" t="s">
        <v>18</v>
      </c>
      <c r="G12555" s="3"/>
      <c r="H12555" s="3"/>
      <c r="I12555" s="10" t="str">
        <f t="shared" si="196"/>
        <v>12068</v>
      </c>
    </row>
    <row r="12556" spans="1:9">
      <c r="A12556" s="66"/>
      <c r="C12556" s="66">
        <v>12068</v>
      </c>
      <c r="D12556" s="2" t="s">
        <v>19</v>
      </c>
      <c r="E12556" s="14" t="s">
        <v>1144</v>
      </c>
      <c r="F12556" s="69" t="s">
        <v>20</v>
      </c>
      <c r="G12556" s="3"/>
      <c r="H12556" s="3"/>
      <c r="I12556" s="10" t="str">
        <f t="shared" si="196"/>
        <v>12068</v>
      </c>
    </row>
    <row r="12557" spans="1:9">
      <c r="A12557" s="66"/>
      <c r="C12557" s="66">
        <v>12068</v>
      </c>
      <c r="D12557" s="2" t="s">
        <v>21</v>
      </c>
      <c r="E12557" s="4"/>
      <c r="F12557" s="69" t="s">
        <v>22</v>
      </c>
      <c r="G12557" s="3">
        <v>75</v>
      </c>
      <c r="H12557" s="3">
        <v>5323</v>
      </c>
      <c r="I12557" s="10" t="str">
        <f t="shared" si="196"/>
        <v>12068</v>
      </c>
    </row>
    <row r="12558" spans="1:9">
      <c r="A12558" s="66"/>
      <c r="C12558" s="66">
        <v>12068</v>
      </c>
      <c r="D12558" s="2" t="s">
        <v>23</v>
      </c>
      <c r="E12558" s="17" t="s">
        <v>1147</v>
      </c>
      <c r="F12558" s="69" t="s">
        <v>24</v>
      </c>
      <c r="G12558" s="3">
        <v>14</v>
      </c>
      <c r="H12558" s="3">
        <v>1041</v>
      </c>
      <c r="I12558" s="10" t="str">
        <f t="shared" si="196"/>
        <v>12068</v>
      </c>
    </row>
    <row r="12559" spans="1:9">
      <c r="A12559" s="66"/>
      <c r="C12559" s="66">
        <v>12068</v>
      </c>
      <c r="D12559" s="2" t="s">
        <v>25</v>
      </c>
      <c r="E12559" s="17" t="s">
        <v>1147</v>
      </c>
      <c r="F12559" s="69" t="s">
        <v>26</v>
      </c>
      <c r="G12559" s="3">
        <v>1</v>
      </c>
      <c r="H12559" s="3"/>
      <c r="I12559" s="10" t="str">
        <f t="shared" si="196"/>
        <v>12068</v>
      </c>
    </row>
    <row r="12560" spans="1:9">
      <c r="A12560" s="66"/>
      <c r="C12560" s="66">
        <v>12068</v>
      </c>
      <c r="D12560" s="2" t="s">
        <v>27</v>
      </c>
      <c r="E12560" s="17" t="s">
        <v>1147</v>
      </c>
      <c r="F12560" s="69" t="s">
        <v>28</v>
      </c>
      <c r="G12560" s="3"/>
      <c r="H12560" s="3"/>
      <c r="I12560" s="10" t="str">
        <f t="shared" si="196"/>
        <v>12068</v>
      </c>
    </row>
    <row r="12561" spans="1:9">
      <c r="A12561" s="66"/>
      <c r="C12561" s="66">
        <v>12068</v>
      </c>
      <c r="D12561" s="2" t="s">
        <v>29</v>
      </c>
      <c r="E12561" s="18" t="s">
        <v>1148</v>
      </c>
      <c r="F12561" s="69" t="s">
        <v>30</v>
      </c>
      <c r="G12561" s="3"/>
      <c r="H12561" s="3"/>
      <c r="I12561" s="10" t="str">
        <f t="shared" si="196"/>
        <v>12068</v>
      </c>
    </row>
    <row r="12562" spans="1:9">
      <c r="A12562" s="66"/>
      <c r="C12562" s="66">
        <v>12068</v>
      </c>
      <c r="D12562" s="2" t="s">
        <v>31</v>
      </c>
      <c r="E12562" s="18" t="s">
        <v>1148</v>
      </c>
      <c r="F12562" s="69" t="s">
        <v>32</v>
      </c>
      <c r="G12562" s="3"/>
      <c r="H12562" s="3"/>
      <c r="I12562" s="10" t="str">
        <f t="shared" si="196"/>
        <v>12068</v>
      </c>
    </row>
    <row r="12563" spans="1:9">
      <c r="A12563" s="66"/>
      <c r="C12563" s="66">
        <v>12068</v>
      </c>
      <c r="D12563" s="2" t="s">
        <v>33</v>
      </c>
      <c r="E12563" s="18" t="s">
        <v>1148</v>
      </c>
      <c r="F12563" s="69" t="s">
        <v>34</v>
      </c>
      <c r="G12563" s="3"/>
      <c r="H12563" s="3"/>
      <c r="I12563" s="10" t="str">
        <f t="shared" si="196"/>
        <v>12068</v>
      </c>
    </row>
    <row r="12564" spans="1:9">
      <c r="A12564" s="66"/>
      <c r="C12564" s="66">
        <v>12068</v>
      </c>
      <c r="D12564" s="2" t="s">
        <v>35</v>
      </c>
      <c r="E12564" s="19" t="s">
        <v>1150</v>
      </c>
      <c r="F12564" s="69" t="s">
        <v>36</v>
      </c>
      <c r="G12564" s="3">
        <v>6</v>
      </c>
      <c r="H12564" s="3">
        <v>1134</v>
      </c>
      <c r="I12564" s="10" t="str">
        <f t="shared" si="196"/>
        <v>12068</v>
      </c>
    </row>
    <row r="12565" spans="1:9">
      <c r="A12565" s="66"/>
      <c r="C12565" s="66">
        <v>12068</v>
      </c>
      <c r="D12565" s="2" t="s">
        <v>37</v>
      </c>
      <c r="E12565" s="23" t="s">
        <v>1149</v>
      </c>
      <c r="F12565" s="69" t="s">
        <v>38</v>
      </c>
      <c r="G12565" s="3">
        <v>1</v>
      </c>
      <c r="H12565" s="3"/>
      <c r="I12565" s="10" t="str">
        <f t="shared" si="196"/>
        <v>12068</v>
      </c>
    </row>
    <row r="12566" spans="1:9">
      <c r="A12566" s="66"/>
      <c r="C12566" s="66">
        <v>12068</v>
      </c>
      <c r="D12566" s="2" t="s">
        <v>39</v>
      </c>
      <c r="E12566" s="23" t="s">
        <v>1149</v>
      </c>
      <c r="F12566" s="69" t="s">
        <v>40</v>
      </c>
      <c r="G12566" s="3"/>
      <c r="H12566" s="3"/>
      <c r="I12566" s="10" t="str">
        <f t="shared" si="196"/>
        <v>12068</v>
      </c>
    </row>
    <row r="12567" spans="1:9">
      <c r="A12567" s="66"/>
      <c r="C12567" s="66">
        <v>12068</v>
      </c>
      <c r="D12567" s="2" t="s">
        <v>41</v>
      </c>
      <c r="E12567" s="16" t="s">
        <v>1146</v>
      </c>
      <c r="F12567" s="69" t="s">
        <v>42</v>
      </c>
      <c r="G12567" s="3"/>
      <c r="H12567" s="3"/>
      <c r="I12567" s="10" t="str">
        <f t="shared" si="196"/>
        <v>12068</v>
      </c>
    </row>
    <row r="12568" spans="1:9">
      <c r="A12568" s="66"/>
      <c r="C12568" s="66">
        <v>12068</v>
      </c>
      <c r="D12568" s="2" t="s">
        <v>43</v>
      </c>
      <c r="E12568" s="16" t="s">
        <v>1146</v>
      </c>
      <c r="F12568" s="69" t="s">
        <v>44</v>
      </c>
      <c r="G12568" s="3">
        <v>3</v>
      </c>
      <c r="H12568" s="3">
        <v>193</v>
      </c>
      <c r="I12568" s="10" t="str">
        <f t="shared" si="196"/>
        <v>12068</v>
      </c>
    </row>
    <row r="12569" spans="1:9">
      <c r="A12569" s="66"/>
      <c r="C12569" s="66">
        <v>12068</v>
      </c>
      <c r="D12569" s="2" t="s">
        <v>45</v>
      </c>
      <c r="E12569" s="16" t="s">
        <v>1146</v>
      </c>
      <c r="F12569" s="69" t="s">
        <v>46</v>
      </c>
      <c r="G12569" s="3"/>
      <c r="H12569" s="3"/>
      <c r="I12569" s="10" t="str">
        <f t="shared" si="196"/>
        <v>12068</v>
      </c>
    </row>
    <row r="12570" spans="1:9">
      <c r="A12570" s="66"/>
      <c r="C12570" s="66">
        <v>12068</v>
      </c>
      <c r="D12570" s="2" t="s">
        <v>47</v>
      </c>
      <c r="E12570" s="16" t="s">
        <v>1146</v>
      </c>
      <c r="F12570" s="69" t="s">
        <v>48</v>
      </c>
      <c r="G12570" s="3">
        <v>8</v>
      </c>
      <c r="H12570" s="3">
        <v>602</v>
      </c>
      <c r="I12570" s="10" t="str">
        <f t="shared" si="196"/>
        <v>12068</v>
      </c>
    </row>
    <row r="12571" spans="1:9">
      <c r="A12571" s="66"/>
      <c r="C12571" s="66">
        <v>12068</v>
      </c>
      <c r="D12571" s="2" t="s">
        <v>49</v>
      </c>
      <c r="E12571" s="14" t="s">
        <v>1144</v>
      </c>
      <c r="F12571" s="69" t="s">
        <v>50</v>
      </c>
      <c r="G12571" s="3">
        <v>9</v>
      </c>
      <c r="H12571" s="3">
        <v>68</v>
      </c>
      <c r="I12571" s="10" t="str">
        <f t="shared" si="196"/>
        <v>12068</v>
      </c>
    </row>
    <row r="12572" spans="1:9">
      <c r="A12572" s="66"/>
      <c r="C12572" s="66">
        <v>12068</v>
      </c>
      <c r="D12572" s="2" t="s">
        <v>51</v>
      </c>
      <c r="E12572" s="15" t="s">
        <v>1145</v>
      </c>
      <c r="F12572" s="69" t="s">
        <v>52</v>
      </c>
      <c r="G12572" s="3"/>
      <c r="H12572" s="3"/>
      <c r="I12572" s="10" t="str">
        <f t="shared" si="196"/>
        <v>12068</v>
      </c>
    </row>
    <row r="12573" spans="1:9">
      <c r="A12573" s="66"/>
      <c r="C12573" s="66">
        <v>12068</v>
      </c>
      <c r="D12573" s="2" t="s">
        <v>53</v>
      </c>
      <c r="E12573" s="15" t="s">
        <v>1145</v>
      </c>
      <c r="F12573" s="69" t="s">
        <v>54</v>
      </c>
      <c r="G12573" s="3">
        <v>6</v>
      </c>
      <c r="H12573" s="3">
        <v>453</v>
      </c>
      <c r="I12573" s="10" t="str">
        <f t="shared" si="196"/>
        <v>12068</v>
      </c>
    </row>
    <row r="12574" spans="1:9">
      <c r="A12574" s="66"/>
      <c r="C12574" s="66">
        <v>12068</v>
      </c>
      <c r="D12574" s="2" t="s">
        <v>55</v>
      </c>
      <c r="E12574" s="21" t="s">
        <v>1152</v>
      </c>
      <c r="F12574" s="69" t="s">
        <v>56</v>
      </c>
      <c r="G12574" s="3">
        <v>2</v>
      </c>
      <c r="H12574" s="3"/>
      <c r="I12574" s="10" t="str">
        <f t="shared" si="196"/>
        <v>12068</v>
      </c>
    </row>
    <row r="12575" spans="1:9">
      <c r="A12575" s="66"/>
      <c r="C12575" s="66">
        <v>12068</v>
      </c>
      <c r="D12575" s="2" t="s">
        <v>57</v>
      </c>
      <c r="E12575" s="21" t="s">
        <v>1152</v>
      </c>
      <c r="F12575" s="69" t="s">
        <v>58</v>
      </c>
      <c r="G12575" s="3">
        <v>1</v>
      </c>
      <c r="H12575" s="3"/>
      <c r="I12575" s="10" t="str">
        <f t="shared" si="196"/>
        <v>12068</v>
      </c>
    </row>
    <row r="12576" spans="1:9">
      <c r="A12576" s="66"/>
      <c r="C12576" s="66">
        <v>12068</v>
      </c>
      <c r="D12576" s="2" t="s">
        <v>59</v>
      </c>
      <c r="E12576" s="21" t="s">
        <v>1152</v>
      </c>
      <c r="F12576" s="69" t="s">
        <v>60</v>
      </c>
      <c r="G12576" s="3">
        <v>5</v>
      </c>
      <c r="H12576" s="3">
        <v>240</v>
      </c>
      <c r="I12576" s="10" t="str">
        <f t="shared" si="196"/>
        <v>12068</v>
      </c>
    </row>
    <row r="12577" spans="1:9">
      <c r="A12577" s="66"/>
      <c r="C12577" s="66">
        <v>12068</v>
      </c>
      <c r="D12577" s="2" t="s">
        <v>61</v>
      </c>
      <c r="E12577" s="20" t="s">
        <v>1151</v>
      </c>
      <c r="F12577" s="69" t="s">
        <v>62</v>
      </c>
      <c r="G12577" s="3">
        <v>4</v>
      </c>
      <c r="H12577" s="3">
        <v>457</v>
      </c>
      <c r="I12577" s="10" t="str">
        <f t="shared" si="196"/>
        <v>12068</v>
      </c>
    </row>
    <row r="12578" spans="1:9">
      <c r="A12578" s="66"/>
      <c r="C12578" s="66">
        <v>12068</v>
      </c>
      <c r="D12578" s="2" t="s">
        <v>63</v>
      </c>
      <c r="E12578" s="20" t="s">
        <v>1151</v>
      </c>
      <c r="F12578" s="69" t="s">
        <v>64</v>
      </c>
      <c r="G12578" s="3"/>
      <c r="H12578" s="3"/>
      <c r="I12578" s="10" t="str">
        <f t="shared" si="196"/>
        <v>12068</v>
      </c>
    </row>
    <row r="12579" spans="1:9">
      <c r="A12579" s="66"/>
      <c r="C12579" s="66">
        <v>12068</v>
      </c>
      <c r="D12579" s="2" t="s">
        <v>65</v>
      </c>
      <c r="E12579" s="19" t="s">
        <v>1150</v>
      </c>
      <c r="F12579" s="69" t="s">
        <v>66</v>
      </c>
      <c r="G12579" s="3"/>
      <c r="H12579" s="3"/>
      <c r="I12579" s="10" t="str">
        <f t="shared" si="196"/>
        <v>12068</v>
      </c>
    </row>
    <row r="12580" spans="1:9">
      <c r="A12580" s="66"/>
      <c r="C12580" s="66">
        <v>12068</v>
      </c>
      <c r="D12580" s="2" t="s">
        <v>67</v>
      </c>
      <c r="E12580" s="22" t="s">
        <v>1153</v>
      </c>
      <c r="F12580" s="69" t="s">
        <v>68</v>
      </c>
      <c r="G12580" s="3">
        <v>3</v>
      </c>
      <c r="H12580" s="3"/>
      <c r="I12580" s="10" t="str">
        <f t="shared" si="196"/>
        <v>12068</v>
      </c>
    </row>
    <row r="12581" spans="1:9">
      <c r="A12581" s="66"/>
      <c r="C12581" s="66">
        <v>12068</v>
      </c>
      <c r="D12581" s="2" t="s">
        <v>69</v>
      </c>
      <c r="E12581" s="21" t="s">
        <v>1152</v>
      </c>
      <c r="F12581" s="69" t="s">
        <v>70</v>
      </c>
      <c r="G12581" s="3">
        <v>12</v>
      </c>
      <c r="H12581" s="3">
        <v>533</v>
      </c>
      <c r="I12581" s="10" t="str">
        <f t="shared" si="196"/>
        <v>12068</v>
      </c>
    </row>
    <row r="12582" spans="1:9">
      <c r="A12582" s="66"/>
      <c r="C12582" s="66">
        <v>12068</v>
      </c>
      <c r="E12582" s="71"/>
      <c r="F12582" s="69" t="s">
        <v>71</v>
      </c>
      <c r="G12582" s="3">
        <v>75</v>
      </c>
      <c r="H12582" s="3">
        <v>5323</v>
      </c>
      <c r="I12582" s="10" t="str">
        <f t="shared" si="196"/>
        <v>12068</v>
      </c>
    </row>
    <row r="12583" spans="1:9">
      <c r="A12583" s="65" t="s">
        <v>855</v>
      </c>
      <c r="B12583" s="2" t="s">
        <v>856</v>
      </c>
      <c r="C12583" s="65">
        <v>12069</v>
      </c>
      <c r="D12583" s="2" t="s">
        <v>9</v>
      </c>
      <c r="E12583" s="14" t="s">
        <v>1144</v>
      </c>
      <c r="F12583" s="69" t="s">
        <v>10</v>
      </c>
      <c r="G12583" s="3">
        <v>3</v>
      </c>
      <c r="H12583" s="3">
        <v>14</v>
      </c>
      <c r="I12583" s="10" t="str">
        <f t="shared" si="196"/>
        <v>12069</v>
      </c>
    </row>
    <row r="12584" spans="1:9">
      <c r="A12584" s="66"/>
      <c r="C12584" s="66">
        <v>12069</v>
      </c>
      <c r="D12584" s="2" t="s">
        <v>11</v>
      </c>
      <c r="E12584" s="14" t="s">
        <v>1144</v>
      </c>
      <c r="F12584" s="69" t="s">
        <v>12</v>
      </c>
      <c r="G12584" s="3"/>
      <c r="H12584" s="3"/>
      <c r="I12584" s="10" t="str">
        <f t="shared" si="196"/>
        <v>12069</v>
      </c>
    </row>
    <row r="12585" spans="1:9">
      <c r="A12585" s="66"/>
      <c r="C12585" s="66">
        <v>12069</v>
      </c>
      <c r="D12585" s="2" t="s">
        <v>13</v>
      </c>
      <c r="E12585" s="14" t="s">
        <v>1144</v>
      </c>
      <c r="F12585" s="69" t="s">
        <v>14</v>
      </c>
      <c r="G12585" s="3"/>
      <c r="H12585" s="3"/>
      <c r="I12585" s="10" t="str">
        <f t="shared" si="196"/>
        <v>12069</v>
      </c>
    </row>
    <row r="12586" spans="1:9">
      <c r="A12586" s="66"/>
      <c r="C12586" s="66">
        <v>12069</v>
      </c>
      <c r="D12586" s="2" t="s">
        <v>15</v>
      </c>
      <c r="E12586" s="15" t="s">
        <v>1145</v>
      </c>
      <c r="F12586" s="69" t="s">
        <v>16</v>
      </c>
      <c r="G12586" s="3"/>
      <c r="H12586" s="3"/>
      <c r="I12586" s="10" t="str">
        <f t="shared" si="196"/>
        <v>12069</v>
      </c>
    </row>
    <row r="12587" spans="1:9">
      <c r="A12587" s="66"/>
      <c r="C12587" s="66">
        <v>12069</v>
      </c>
      <c r="D12587" s="2" t="s">
        <v>17</v>
      </c>
      <c r="E12587" s="14" t="s">
        <v>1144</v>
      </c>
      <c r="F12587" s="69" t="s">
        <v>18</v>
      </c>
      <c r="G12587" s="3">
        <v>3</v>
      </c>
      <c r="H12587" s="3">
        <v>14</v>
      </c>
      <c r="I12587" s="10" t="str">
        <f t="shared" si="196"/>
        <v>12069</v>
      </c>
    </row>
    <row r="12588" spans="1:9">
      <c r="A12588" s="66"/>
      <c r="C12588" s="66">
        <v>12069</v>
      </c>
      <c r="D12588" s="2" t="s">
        <v>19</v>
      </c>
      <c r="E12588" s="14" t="s">
        <v>1144</v>
      </c>
      <c r="F12588" s="69" t="s">
        <v>20</v>
      </c>
      <c r="G12588" s="3"/>
      <c r="H12588" s="3"/>
      <c r="I12588" s="10" t="str">
        <f t="shared" si="196"/>
        <v>12069</v>
      </c>
    </row>
    <row r="12589" spans="1:9">
      <c r="A12589" s="66"/>
      <c r="C12589" s="66">
        <v>12069</v>
      </c>
      <c r="D12589" s="2" t="s">
        <v>21</v>
      </c>
      <c r="E12589" s="4"/>
      <c r="F12589" s="69" t="s">
        <v>22</v>
      </c>
      <c r="G12589" s="3">
        <v>94</v>
      </c>
      <c r="H12589" s="3">
        <v>5388</v>
      </c>
      <c r="I12589" s="10" t="str">
        <f t="shared" si="196"/>
        <v>12069</v>
      </c>
    </row>
    <row r="12590" spans="1:9">
      <c r="A12590" s="66"/>
      <c r="C12590" s="66">
        <v>12069</v>
      </c>
      <c r="D12590" s="2" t="s">
        <v>23</v>
      </c>
      <c r="E12590" s="17" t="s">
        <v>1147</v>
      </c>
      <c r="F12590" s="69" t="s">
        <v>24</v>
      </c>
      <c r="G12590" s="3">
        <v>15</v>
      </c>
      <c r="H12590" s="3">
        <v>1063</v>
      </c>
      <c r="I12590" s="10" t="str">
        <f t="shared" si="196"/>
        <v>12069</v>
      </c>
    </row>
    <row r="12591" spans="1:9">
      <c r="A12591" s="66"/>
      <c r="C12591" s="66">
        <v>12069</v>
      </c>
      <c r="D12591" s="2" t="s">
        <v>25</v>
      </c>
      <c r="E12591" s="17" t="s">
        <v>1147</v>
      </c>
      <c r="F12591" s="69" t="s">
        <v>26</v>
      </c>
      <c r="G12591" s="3">
        <v>1</v>
      </c>
      <c r="H12591" s="3"/>
      <c r="I12591" s="10" t="str">
        <f t="shared" si="196"/>
        <v>12069</v>
      </c>
    </row>
    <row r="12592" spans="1:9">
      <c r="A12592" s="66"/>
      <c r="C12592" s="66">
        <v>12069</v>
      </c>
      <c r="D12592" s="2" t="s">
        <v>27</v>
      </c>
      <c r="E12592" s="17" t="s">
        <v>1147</v>
      </c>
      <c r="F12592" s="69" t="s">
        <v>28</v>
      </c>
      <c r="G12592" s="3">
        <v>1</v>
      </c>
      <c r="H12592" s="3"/>
      <c r="I12592" s="10" t="str">
        <f t="shared" si="196"/>
        <v>12069</v>
      </c>
    </row>
    <row r="12593" spans="1:9">
      <c r="A12593" s="66"/>
      <c r="C12593" s="66">
        <v>12069</v>
      </c>
      <c r="D12593" s="2" t="s">
        <v>29</v>
      </c>
      <c r="E12593" s="18" t="s">
        <v>1148</v>
      </c>
      <c r="F12593" s="69" t="s">
        <v>30</v>
      </c>
      <c r="G12593" s="3"/>
      <c r="H12593" s="3"/>
      <c r="I12593" s="10" t="str">
        <f t="shared" si="196"/>
        <v>12069</v>
      </c>
    </row>
    <row r="12594" spans="1:9">
      <c r="A12594" s="66"/>
      <c r="C12594" s="66">
        <v>12069</v>
      </c>
      <c r="D12594" s="2" t="s">
        <v>31</v>
      </c>
      <c r="E12594" s="18" t="s">
        <v>1148</v>
      </c>
      <c r="F12594" s="69" t="s">
        <v>32</v>
      </c>
      <c r="G12594" s="3"/>
      <c r="H12594" s="3"/>
      <c r="I12594" s="10" t="str">
        <f t="shared" si="196"/>
        <v>12069</v>
      </c>
    </row>
    <row r="12595" spans="1:9">
      <c r="A12595" s="66"/>
      <c r="C12595" s="66">
        <v>12069</v>
      </c>
      <c r="D12595" s="2" t="s">
        <v>33</v>
      </c>
      <c r="E12595" s="18" t="s">
        <v>1148</v>
      </c>
      <c r="F12595" s="69" t="s">
        <v>34</v>
      </c>
      <c r="G12595" s="3"/>
      <c r="H12595" s="3"/>
      <c r="I12595" s="10" t="str">
        <f t="shared" si="196"/>
        <v>12069</v>
      </c>
    </row>
    <row r="12596" spans="1:9">
      <c r="A12596" s="66"/>
      <c r="C12596" s="66">
        <v>12069</v>
      </c>
      <c r="D12596" s="2" t="s">
        <v>35</v>
      </c>
      <c r="E12596" s="19" t="s">
        <v>1150</v>
      </c>
      <c r="F12596" s="69" t="s">
        <v>36</v>
      </c>
      <c r="G12596" s="3">
        <v>1</v>
      </c>
      <c r="H12596" s="3"/>
      <c r="I12596" s="10" t="str">
        <f t="shared" si="196"/>
        <v>12069</v>
      </c>
    </row>
    <row r="12597" spans="1:9">
      <c r="A12597" s="66"/>
      <c r="C12597" s="66">
        <v>12069</v>
      </c>
      <c r="D12597" s="2" t="s">
        <v>37</v>
      </c>
      <c r="E12597" s="23" t="s">
        <v>1149</v>
      </c>
      <c r="F12597" s="69" t="s">
        <v>38</v>
      </c>
      <c r="G12597" s="3">
        <v>1</v>
      </c>
      <c r="H12597" s="3"/>
      <c r="I12597" s="10" t="str">
        <f t="shared" si="196"/>
        <v>12069</v>
      </c>
    </row>
    <row r="12598" spans="1:9">
      <c r="A12598" s="66"/>
      <c r="C12598" s="66">
        <v>12069</v>
      </c>
      <c r="D12598" s="2" t="s">
        <v>39</v>
      </c>
      <c r="E12598" s="23" t="s">
        <v>1149</v>
      </c>
      <c r="F12598" s="69" t="s">
        <v>40</v>
      </c>
      <c r="G12598" s="3"/>
      <c r="H12598" s="3"/>
      <c r="I12598" s="10" t="str">
        <f t="shared" si="196"/>
        <v>12069</v>
      </c>
    </row>
    <row r="12599" spans="1:9">
      <c r="A12599" s="66"/>
      <c r="C12599" s="66">
        <v>12069</v>
      </c>
      <c r="D12599" s="2" t="s">
        <v>41</v>
      </c>
      <c r="E12599" s="16" t="s">
        <v>1146</v>
      </c>
      <c r="F12599" s="69" t="s">
        <v>42</v>
      </c>
      <c r="G12599" s="3"/>
      <c r="H12599" s="3"/>
      <c r="I12599" s="10" t="str">
        <f t="shared" si="196"/>
        <v>12069</v>
      </c>
    </row>
    <row r="12600" spans="1:9">
      <c r="A12600" s="66"/>
      <c r="C12600" s="66">
        <v>12069</v>
      </c>
      <c r="D12600" s="2" t="s">
        <v>43</v>
      </c>
      <c r="E12600" s="16" t="s">
        <v>1146</v>
      </c>
      <c r="F12600" s="69" t="s">
        <v>44</v>
      </c>
      <c r="G12600" s="3"/>
      <c r="H12600" s="3"/>
      <c r="I12600" s="10" t="str">
        <f t="shared" si="196"/>
        <v>12069</v>
      </c>
    </row>
    <row r="12601" spans="1:9">
      <c r="A12601" s="66"/>
      <c r="C12601" s="66">
        <v>12069</v>
      </c>
      <c r="D12601" s="2" t="s">
        <v>45</v>
      </c>
      <c r="E12601" s="16" t="s">
        <v>1146</v>
      </c>
      <c r="F12601" s="69" t="s">
        <v>46</v>
      </c>
      <c r="G12601" s="3">
        <v>1</v>
      </c>
      <c r="H12601" s="3"/>
      <c r="I12601" s="10" t="str">
        <f t="shared" si="196"/>
        <v>12069</v>
      </c>
    </row>
    <row r="12602" spans="1:9">
      <c r="A12602" s="66"/>
      <c r="C12602" s="66">
        <v>12069</v>
      </c>
      <c r="D12602" s="2" t="s">
        <v>47</v>
      </c>
      <c r="E12602" s="16" t="s">
        <v>1146</v>
      </c>
      <c r="F12602" s="69" t="s">
        <v>48</v>
      </c>
      <c r="G12602" s="3">
        <v>3</v>
      </c>
      <c r="H12602" s="3">
        <v>233</v>
      </c>
      <c r="I12602" s="10" t="str">
        <f t="shared" si="196"/>
        <v>12069</v>
      </c>
    </row>
    <row r="12603" spans="1:9">
      <c r="A12603" s="66"/>
      <c r="C12603" s="66">
        <v>12069</v>
      </c>
      <c r="D12603" s="2" t="s">
        <v>49</v>
      </c>
      <c r="E12603" s="14" t="s">
        <v>1144</v>
      </c>
      <c r="F12603" s="69" t="s">
        <v>50</v>
      </c>
      <c r="G12603" s="3">
        <v>16</v>
      </c>
      <c r="H12603" s="3">
        <v>361</v>
      </c>
      <c r="I12603" s="10" t="str">
        <f t="shared" si="196"/>
        <v>12069</v>
      </c>
    </row>
    <row r="12604" spans="1:9">
      <c r="A12604" s="66"/>
      <c r="C12604" s="66">
        <v>12069</v>
      </c>
      <c r="D12604" s="2" t="s">
        <v>51</v>
      </c>
      <c r="E12604" s="15" t="s">
        <v>1145</v>
      </c>
      <c r="F12604" s="69" t="s">
        <v>52</v>
      </c>
      <c r="G12604" s="3">
        <v>1</v>
      </c>
      <c r="H12604" s="3"/>
      <c r="I12604" s="10" t="str">
        <f t="shared" si="196"/>
        <v>12069</v>
      </c>
    </row>
    <row r="12605" spans="1:9">
      <c r="A12605" s="66"/>
      <c r="C12605" s="66">
        <v>12069</v>
      </c>
      <c r="D12605" s="2" t="s">
        <v>53</v>
      </c>
      <c r="E12605" s="15" t="s">
        <v>1145</v>
      </c>
      <c r="F12605" s="69" t="s">
        <v>54</v>
      </c>
      <c r="G12605" s="3">
        <v>18</v>
      </c>
      <c r="H12605" s="3">
        <v>1021</v>
      </c>
      <c r="I12605" s="10" t="str">
        <f t="shared" si="196"/>
        <v>12069</v>
      </c>
    </row>
    <row r="12606" spans="1:9">
      <c r="A12606" s="66"/>
      <c r="C12606" s="66">
        <v>12069</v>
      </c>
      <c r="D12606" s="2" t="s">
        <v>55</v>
      </c>
      <c r="E12606" s="21" t="s">
        <v>1152</v>
      </c>
      <c r="F12606" s="69" t="s">
        <v>56</v>
      </c>
      <c r="G12606" s="3">
        <v>7</v>
      </c>
      <c r="H12606" s="3">
        <v>532</v>
      </c>
      <c r="I12606" s="10" t="str">
        <f t="shared" si="196"/>
        <v>12069</v>
      </c>
    </row>
    <row r="12607" spans="1:9">
      <c r="A12607" s="66"/>
      <c r="C12607" s="66">
        <v>12069</v>
      </c>
      <c r="D12607" s="2" t="s">
        <v>57</v>
      </c>
      <c r="E12607" s="21" t="s">
        <v>1152</v>
      </c>
      <c r="F12607" s="69" t="s">
        <v>58</v>
      </c>
      <c r="G12607" s="3">
        <v>5</v>
      </c>
      <c r="H12607" s="3">
        <v>197</v>
      </c>
      <c r="I12607" s="10" t="str">
        <f t="shared" si="196"/>
        <v>12069</v>
      </c>
    </row>
    <row r="12608" spans="1:9">
      <c r="A12608" s="66"/>
      <c r="C12608" s="66">
        <v>12069</v>
      </c>
      <c r="D12608" s="2" t="s">
        <v>59</v>
      </c>
      <c r="E12608" s="21" t="s">
        <v>1152</v>
      </c>
      <c r="F12608" s="69" t="s">
        <v>60</v>
      </c>
      <c r="G12608" s="3">
        <v>6</v>
      </c>
      <c r="H12608" s="3">
        <v>448</v>
      </c>
      <c r="I12608" s="10" t="str">
        <f t="shared" si="196"/>
        <v>12069</v>
      </c>
    </row>
    <row r="12609" spans="1:9">
      <c r="A12609" s="66"/>
      <c r="C12609" s="66">
        <v>12069</v>
      </c>
      <c r="D12609" s="2" t="s">
        <v>61</v>
      </c>
      <c r="E12609" s="20" t="s">
        <v>1151</v>
      </c>
      <c r="F12609" s="69" t="s">
        <v>62</v>
      </c>
      <c r="G12609" s="3">
        <v>2</v>
      </c>
      <c r="H12609" s="3"/>
      <c r="I12609" s="10" t="str">
        <f t="shared" si="196"/>
        <v>12069</v>
      </c>
    </row>
    <row r="12610" spans="1:9">
      <c r="A12610" s="66"/>
      <c r="C12610" s="66">
        <v>12069</v>
      </c>
      <c r="D12610" s="2" t="s">
        <v>63</v>
      </c>
      <c r="E12610" s="20" t="s">
        <v>1151</v>
      </c>
      <c r="F12610" s="69" t="s">
        <v>64</v>
      </c>
      <c r="G12610" s="3">
        <v>2</v>
      </c>
      <c r="H12610" s="3"/>
      <c r="I12610" s="10" t="str">
        <f t="shared" si="196"/>
        <v>12069</v>
      </c>
    </row>
    <row r="12611" spans="1:9">
      <c r="A12611" s="66"/>
      <c r="C12611" s="66">
        <v>12069</v>
      </c>
      <c r="D12611" s="2" t="s">
        <v>65</v>
      </c>
      <c r="E12611" s="19" t="s">
        <v>1150</v>
      </c>
      <c r="F12611" s="69" t="s">
        <v>66</v>
      </c>
      <c r="G12611" s="3">
        <v>2</v>
      </c>
      <c r="H12611" s="3"/>
      <c r="I12611" s="10" t="str">
        <f t="shared" si="196"/>
        <v>12069</v>
      </c>
    </row>
    <row r="12612" spans="1:9">
      <c r="A12612" s="66"/>
      <c r="C12612" s="66">
        <v>12069</v>
      </c>
      <c r="D12612" s="2" t="s">
        <v>67</v>
      </c>
      <c r="E12612" s="22" t="s">
        <v>1153</v>
      </c>
      <c r="F12612" s="69" t="s">
        <v>68</v>
      </c>
      <c r="G12612" s="3">
        <v>3</v>
      </c>
      <c r="H12612" s="3">
        <v>138</v>
      </c>
      <c r="I12612" s="10" t="str">
        <f t="shared" si="196"/>
        <v>12069</v>
      </c>
    </row>
    <row r="12613" spans="1:9">
      <c r="A12613" s="66"/>
      <c r="C12613" s="66">
        <v>12069</v>
      </c>
      <c r="D12613" s="2" t="s">
        <v>69</v>
      </c>
      <c r="E12613" s="21" t="s">
        <v>1152</v>
      </c>
      <c r="F12613" s="69" t="s">
        <v>70</v>
      </c>
      <c r="G12613" s="3">
        <v>9</v>
      </c>
      <c r="H12613" s="3">
        <v>398</v>
      </c>
      <c r="I12613" s="10" t="str">
        <f t="shared" si="196"/>
        <v>12069</v>
      </c>
    </row>
    <row r="12614" spans="1:9">
      <c r="A12614" s="66"/>
      <c r="C12614" s="66">
        <v>12069</v>
      </c>
      <c r="E12614" s="71"/>
      <c r="F12614" s="69" t="s">
        <v>71</v>
      </c>
      <c r="G12614" s="3">
        <v>97</v>
      </c>
      <c r="H12614" s="3">
        <v>5402</v>
      </c>
      <c r="I12614" s="10" t="str">
        <f t="shared" si="196"/>
        <v>12069</v>
      </c>
    </row>
    <row r="12615" spans="1:9">
      <c r="A12615" s="65" t="s">
        <v>857</v>
      </c>
      <c r="B12615" s="2" t="s">
        <v>858</v>
      </c>
      <c r="C12615" s="65">
        <v>12070</v>
      </c>
      <c r="D12615" s="2" t="s">
        <v>9</v>
      </c>
      <c r="E12615" s="14" t="s">
        <v>1144</v>
      </c>
      <c r="F12615" s="69" t="s">
        <v>10</v>
      </c>
      <c r="G12615" s="3">
        <v>2</v>
      </c>
      <c r="H12615" s="3"/>
      <c r="I12615" s="10" t="str">
        <f t="shared" si="196"/>
        <v>12070</v>
      </c>
    </row>
    <row r="12616" spans="1:9">
      <c r="A12616" s="66"/>
      <c r="C12616" s="66">
        <v>12070</v>
      </c>
      <c r="D12616" s="2" t="s">
        <v>11</v>
      </c>
      <c r="E12616" s="14" t="s">
        <v>1144</v>
      </c>
      <c r="F12616" s="69" t="s">
        <v>12</v>
      </c>
      <c r="G12616" s="3"/>
      <c r="H12616" s="3"/>
      <c r="I12616" s="10" t="str">
        <f t="shared" si="196"/>
        <v>12070</v>
      </c>
    </row>
    <row r="12617" spans="1:9">
      <c r="A12617" s="66"/>
      <c r="C12617" s="66">
        <v>12070</v>
      </c>
      <c r="D12617" s="2" t="s">
        <v>13</v>
      </c>
      <c r="E12617" s="14" t="s">
        <v>1144</v>
      </c>
      <c r="F12617" s="69" t="s">
        <v>14</v>
      </c>
      <c r="G12617" s="3"/>
      <c r="H12617" s="3"/>
      <c r="I12617" s="10" t="str">
        <f t="shared" ref="I12617:I12680" si="197">IF(A12617="",I12616,A12617)</f>
        <v>12070</v>
      </c>
    </row>
    <row r="12618" spans="1:9">
      <c r="A12618" s="66"/>
      <c r="C12618" s="66">
        <v>12070</v>
      </c>
      <c r="D12618" s="2" t="s">
        <v>15</v>
      </c>
      <c r="E12618" s="15" t="s">
        <v>1145</v>
      </c>
      <c r="F12618" s="69" t="s">
        <v>16</v>
      </c>
      <c r="G12618" s="3"/>
      <c r="H12618" s="3"/>
      <c r="I12618" s="10" t="str">
        <f t="shared" si="197"/>
        <v>12070</v>
      </c>
    </row>
    <row r="12619" spans="1:9">
      <c r="A12619" s="66"/>
      <c r="C12619" s="66">
        <v>12070</v>
      </c>
      <c r="D12619" s="2" t="s">
        <v>17</v>
      </c>
      <c r="E12619" s="14" t="s">
        <v>1144</v>
      </c>
      <c r="F12619" s="69" t="s">
        <v>18</v>
      </c>
      <c r="G12619" s="3">
        <v>2</v>
      </c>
      <c r="H12619" s="3"/>
      <c r="I12619" s="10" t="str">
        <f t="shared" si="197"/>
        <v>12070</v>
      </c>
    </row>
    <row r="12620" spans="1:9">
      <c r="A12620" s="66"/>
      <c r="C12620" s="66">
        <v>12070</v>
      </c>
      <c r="D12620" s="2" t="s">
        <v>19</v>
      </c>
      <c r="E12620" s="14" t="s">
        <v>1144</v>
      </c>
      <c r="F12620" s="69" t="s">
        <v>20</v>
      </c>
      <c r="G12620" s="3"/>
      <c r="H12620" s="3"/>
      <c r="I12620" s="10" t="str">
        <f t="shared" si="197"/>
        <v>12070</v>
      </c>
    </row>
    <row r="12621" spans="1:9">
      <c r="A12621" s="66"/>
      <c r="C12621" s="66">
        <v>12070</v>
      </c>
      <c r="D12621" s="2" t="s">
        <v>21</v>
      </c>
      <c r="E12621" s="4"/>
      <c r="F12621" s="69" t="s">
        <v>22</v>
      </c>
      <c r="G12621" s="3">
        <v>66</v>
      </c>
      <c r="H12621" s="3">
        <v>4833</v>
      </c>
      <c r="I12621" s="10" t="str">
        <f t="shared" si="197"/>
        <v>12070</v>
      </c>
    </row>
    <row r="12622" spans="1:9">
      <c r="A12622" s="66"/>
      <c r="C12622" s="66">
        <v>12070</v>
      </c>
      <c r="D12622" s="2" t="s">
        <v>23</v>
      </c>
      <c r="E12622" s="17" t="s">
        <v>1147</v>
      </c>
      <c r="F12622" s="69" t="s">
        <v>24</v>
      </c>
      <c r="G12622" s="3">
        <v>14</v>
      </c>
      <c r="H12622" s="3">
        <v>1016</v>
      </c>
      <c r="I12622" s="10" t="str">
        <f t="shared" si="197"/>
        <v>12070</v>
      </c>
    </row>
    <row r="12623" spans="1:9">
      <c r="A12623" s="66"/>
      <c r="C12623" s="66">
        <v>12070</v>
      </c>
      <c r="D12623" s="2" t="s">
        <v>25</v>
      </c>
      <c r="E12623" s="17" t="s">
        <v>1147</v>
      </c>
      <c r="F12623" s="69" t="s">
        <v>26</v>
      </c>
      <c r="G12623" s="3"/>
      <c r="H12623" s="3"/>
      <c r="I12623" s="10" t="str">
        <f t="shared" si="197"/>
        <v>12070</v>
      </c>
    </row>
    <row r="12624" spans="1:9">
      <c r="A12624" s="66"/>
      <c r="C12624" s="66">
        <v>12070</v>
      </c>
      <c r="D12624" s="2" t="s">
        <v>27</v>
      </c>
      <c r="E12624" s="17" t="s">
        <v>1147</v>
      </c>
      <c r="F12624" s="69" t="s">
        <v>28</v>
      </c>
      <c r="G12624" s="3"/>
      <c r="H12624" s="3"/>
      <c r="I12624" s="10" t="str">
        <f t="shared" si="197"/>
        <v>12070</v>
      </c>
    </row>
    <row r="12625" spans="1:9">
      <c r="A12625" s="66"/>
      <c r="C12625" s="66">
        <v>12070</v>
      </c>
      <c r="D12625" s="2" t="s">
        <v>29</v>
      </c>
      <c r="E12625" s="18" t="s">
        <v>1148</v>
      </c>
      <c r="F12625" s="69" t="s">
        <v>30</v>
      </c>
      <c r="G12625" s="3"/>
      <c r="H12625" s="3"/>
      <c r="I12625" s="10" t="str">
        <f t="shared" si="197"/>
        <v>12070</v>
      </c>
    </row>
    <row r="12626" spans="1:9">
      <c r="A12626" s="66"/>
      <c r="C12626" s="66">
        <v>12070</v>
      </c>
      <c r="D12626" s="2" t="s">
        <v>31</v>
      </c>
      <c r="E12626" s="18" t="s">
        <v>1148</v>
      </c>
      <c r="F12626" s="69" t="s">
        <v>32</v>
      </c>
      <c r="G12626" s="3"/>
      <c r="H12626" s="3"/>
      <c r="I12626" s="10" t="str">
        <f t="shared" si="197"/>
        <v>12070</v>
      </c>
    </row>
    <row r="12627" spans="1:9">
      <c r="A12627" s="66"/>
      <c r="C12627" s="66">
        <v>12070</v>
      </c>
      <c r="D12627" s="2" t="s">
        <v>33</v>
      </c>
      <c r="E12627" s="18" t="s">
        <v>1148</v>
      </c>
      <c r="F12627" s="69" t="s">
        <v>34</v>
      </c>
      <c r="G12627" s="3"/>
      <c r="H12627" s="3"/>
      <c r="I12627" s="10" t="str">
        <f t="shared" si="197"/>
        <v>12070</v>
      </c>
    </row>
    <row r="12628" spans="1:9">
      <c r="A12628" s="66"/>
      <c r="C12628" s="66">
        <v>12070</v>
      </c>
      <c r="D12628" s="2" t="s">
        <v>35</v>
      </c>
      <c r="E12628" s="19" t="s">
        <v>1150</v>
      </c>
      <c r="F12628" s="69" t="s">
        <v>36</v>
      </c>
      <c r="G12628" s="3">
        <v>5</v>
      </c>
      <c r="H12628" s="3">
        <v>241</v>
      </c>
      <c r="I12628" s="10" t="str">
        <f t="shared" si="197"/>
        <v>12070</v>
      </c>
    </row>
    <row r="12629" spans="1:9">
      <c r="A12629" s="66"/>
      <c r="C12629" s="66">
        <v>12070</v>
      </c>
      <c r="D12629" s="2" t="s">
        <v>37</v>
      </c>
      <c r="E12629" s="23" t="s">
        <v>1149</v>
      </c>
      <c r="F12629" s="69" t="s">
        <v>38</v>
      </c>
      <c r="G12629" s="3">
        <v>1</v>
      </c>
      <c r="H12629" s="3"/>
      <c r="I12629" s="10" t="str">
        <f t="shared" si="197"/>
        <v>12070</v>
      </c>
    </row>
    <row r="12630" spans="1:9">
      <c r="A12630" s="66"/>
      <c r="C12630" s="66">
        <v>12070</v>
      </c>
      <c r="D12630" s="2" t="s">
        <v>39</v>
      </c>
      <c r="E12630" s="23" t="s">
        <v>1149</v>
      </c>
      <c r="F12630" s="69" t="s">
        <v>40</v>
      </c>
      <c r="G12630" s="3"/>
      <c r="H12630" s="3"/>
      <c r="I12630" s="10" t="str">
        <f t="shared" si="197"/>
        <v>12070</v>
      </c>
    </row>
    <row r="12631" spans="1:9">
      <c r="A12631" s="66"/>
      <c r="C12631" s="66">
        <v>12070</v>
      </c>
      <c r="D12631" s="2" t="s">
        <v>41</v>
      </c>
      <c r="E12631" s="16" t="s">
        <v>1146</v>
      </c>
      <c r="F12631" s="69" t="s">
        <v>42</v>
      </c>
      <c r="G12631" s="3"/>
      <c r="H12631" s="3"/>
      <c r="I12631" s="10" t="str">
        <f t="shared" si="197"/>
        <v>12070</v>
      </c>
    </row>
    <row r="12632" spans="1:9">
      <c r="A12632" s="66"/>
      <c r="C12632" s="66">
        <v>12070</v>
      </c>
      <c r="D12632" s="2" t="s">
        <v>43</v>
      </c>
      <c r="E12632" s="16" t="s">
        <v>1146</v>
      </c>
      <c r="F12632" s="69" t="s">
        <v>44</v>
      </c>
      <c r="G12632" s="3">
        <v>2</v>
      </c>
      <c r="H12632" s="3"/>
      <c r="I12632" s="10" t="str">
        <f t="shared" si="197"/>
        <v>12070</v>
      </c>
    </row>
    <row r="12633" spans="1:9">
      <c r="A12633" s="66"/>
      <c r="C12633" s="66">
        <v>12070</v>
      </c>
      <c r="D12633" s="2" t="s">
        <v>45</v>
      </c>
      <c r="E12633" s="16" t="s">
        <v>1146</v>
      </c>
      <c r="F12633" s="69" t="s">
        <v>46</v>
      </c>
      <c r="G12633" s="3"/>
      <c r="H12633" s="3"/>
      <c r="I12633" s="10" t="str">
        <f t="shared" si="197"/>
        <v>12070</v>
      </c>
    </row>
    <row r="12634" spans="1:9">
      <c r="A12634" s="66"/>
      <c r="C12634" s="66">
        <v>12070</v>
      </c>
      <c r="D12634" s="2" t="s">
        <v>47</v>
      </c>
      <c r="E12634" s="16" t="s">
        <v>1146</v>
      </c>
      <c r="F12634" s="69" t="s">
        <v>48</v>
      </c>
      <c r="G12634" s="3">
        <v>6</v>
      </c>
      <c r="H12634" s="3">
        <v>310</v>
      </c>
      <c r="I12634" s="10" t="str">
        <f t="shared" si="197"/>
        <v>12070</v>
      </c>
    </row>
    <row r="12635" spans="1:9">
      <c r="A12635" s="66"/>
      <c r="C12635" s="66">
        <v>12070</v>
      </c>
      <c r="D12635" s="2" t="s">
        <v>49</v>
      </c>
      <c r="E12635" s="14" t="s">
        <v>1144</v>
      </c>
      <c r="F12635" s="69" t="s">
        <v>50</v>
      </c>
      <c r="G12635" s="3">
        <v>5</v>
      </c>
      <c r="H12635" s="3">
        <v>124</v>
      </c>
      <c r="I12635" s="10" t="str">
        <f t="shared" si="197"/>
        <v>12070</v>
      </c>
    </row>
    <row r="12636" spans="1:9">
      <c r="A12636" s="66"/>
      <c r="C12636" s="66">
        <v>12070</v>
      </c>
      <c r="D12636" s="2" t="s">
        <v>51</v>
      </c>
      <c r="E12636" s="15" t="s">
        <v>1145</v>
      </c>
      <c r="F12636" s="69" t="s">
        <v>52</v>
      </c>
      <c r="G12636" s="3">
        <v>1</v>
      </c>
      <c r="H12636" s="3"/>
      <c r="I12636" s="10" t="str">
        <f t="shared" si="197"/>
        <v>12070</v>
      </c>
    </row>
    <row r="12637" spans="1:9">
      <c r="A12637" s="66"/>
      <c r="C12637" s="66">
        <v>12070</v>
      </c>
      <c r="D12637" s="2" t="s">
        <v>53</v>
      </c>
      <c r="E12637" s="15" t="s">
        <v>1145</v>
      </c>
      <c r="F12637" s="69" t="s">
        <v>54</v>
      </c>
      <c r="G12637" s="3">
        <v>8</v>
      </c>
      <c r="H12637" s="3">
        <v>356</v>
      </c>
      <c r="I12637" s="10" t="str">
        <f t="shared" si="197"/>
        <v>12070</v>
      </c>
    </row>
    <row r="12638" spans="1:9">
      <c r="A12638" s="66"/>
      <c r="C12638" s="66">
        <v>12070</v>
      </c>
      <c r="D12638" s="2" t="s">
        <v>55</v>
      </c>
      <c r="E12638" s="21" t="s">
        <v>1152</v>
      </c>
      <c r="F12638" s="69" t="s">
        <v>56</v>
      </c>
      <c r="G12638" s="3">
        <v>1</v>
      </c>
      <c r="H12638" s="3"/>
      <c r="I12638" s="10" t="str">
        <f t="shared" si="197"/>
        <v>12070</v>
      </c>
    </row>
    <row r="12639" spans="1:9">
      <c r="A12639" s="66"/>
      <c r="C12639" s="66">
        <v>12070</v>
      </c>
      <c r="D12639" s="2" t="s">
        <v>57</v>
      </c>
      <c r="E12639" s="21" t="s">
        <v>1152</v>
      </c>
      <c r="F12639" s="69" t="s">
        <v>58</v>
      </c>
      <c r="G12639" s="3">
        <v>2</v>
      </c>
      <c r="H12639" s="3"/>
      <c r="I12639" s="10" t="str">
        <f t="shared" si="197"/>
        <v>12070</v>
      </c>
    </row>
    <row r="12640" spans="1:9">
      <c r="A12640" s="66"/>
      <c r="C12640" s="66">
        <v>12070</v>
      </c>
      <c r="D12640" s="2" t="s">
        <v>59</v>
      </c>
      <c r="E12640" s="21" t="s">
        <v>1152</v>
      </c>
      <c r="F12640" s="69" t="s">
        <v>60</v>
      </c>
      <c r="G12640" s="3">
        <v>7</v>
      </c>
      <c r="H12640" s="3">
        <v>471</v>
      </c>
      <c r="I12640" s="10" t="str">
        <f t="shared" si="197"/>
        <v>12070</v>
      </c>
    </row>
    <row r="12641" spans="1:9">
      <c r="A12641" s="66"/>
      <c r="C12641" s="66">
        <v>12070</v>
      </c>
      <c r="D12641" s="2" t="s">
        <v>61</v>
      </c>
      <c r="E12641" s="20" t="s">
        <v>1151</v>
      </c>
      <c r="F12641" s="69" t="s">
        <v>62</v>
      </c>
      <c r="G12641" s="3"/>
      <c r="H12641" s="3"/>
      <c r="I12641" s="10" t="str">
        <f t="shared" si="197"/>
        <v>12070</v>
      </c>
    </row>
    <row r="12642" spans="1:9">
      <c r="A12642" s="66"/>
      <c r="C12642" s="66">
        <v>12070</v>
      </c>
      <c r="D12642" s="2" t="s">
        <v>63</v>
      </c>
      <c r="E12642" s="20" t="s">
        <v>1151</v>
      </c>
      <c r="F12642" s="69" t="s">
        <v>64</v>
      </c>
      <c r="G12642" s="3"/>
      <c r="H12642" s="3"/>
      <c r="I12642" s="10" t="str">
        <f t="shared" si="197"/>
        <v>12070</v>
      </c>
    </row>
    <row r="12643" spans="1:9">
      <c r="A12643" s="66"/>
      <c r="C12643" s="66">
        <v>12070</v>
      </c>
      <c r="D12643" s="2" t="s">
        <v>65</v>
      </c>
      <c r="E12643" s="19" t="s">
        <v>1150</v>
      </c>
      <c r="F12643" s="69" t="s">
        <v>66</v>
      </c>
      <c r="G12643" s="3">
        <v>3</v>
      </c>
      <c r="H12643" s="3">
        <v>452</v>
      </c>
      <c r="I12643" s="10" t="str">
        <f t="shared" si="197"/>
        <v>12070</v>
      </c>
    </row>
    <row r="12644" spans="1:9">
      <c r="A12644" s="66"/>
      <c r="C12644" s="66">
        <v>12070</v>
      </c>
      <c r="D12644" s="2" t="s">
        <v>67</v>
      </c>
      <c r="E12644" s="22" t="s">
        <v>1153</v>
      </c>
      <c r="F12644" s="69" t="s">
        <v>68</v>
      </c>
      <c r="G12644" s="3">
        <v>3</v>
      </c>
      <c r="H12644" s="3">
        <v>101</v>
      </c>
      <c r="I12644" s="10" t="str">
        <f t="shared" si="197"/>
        <v>12070</v>
      </c>
    </row>
    <row r="12645" spans="1:9">
      <c r="A12645" s="66"/>
      <c r="C12645" s="66">
        <v>12070</v>
      </c>
      <c r="D12645" s="2" t="s">
        <v>69</v>
      </c>
      <c r="E12645" s="21" t="s">
        <v>1152</v>
      </c>
      <c r="F12645" s="69" t="s">
        <v>70</v>
      </c>
      <c r="G12645" s="3">
        <v>8</v>
      </c>
      <c r="H12645" s="3">
        <v>961</v>
      </c>
      <c r="I12645" s="10" t="str">
        <f t="shared" si="197"/>
        <v>12070</v>
      </c>
    </row>
    <row r="12646" spans="1:9">
      <c r="A12646" s="66"/>
      <c r="C12646" s="66">
        <v>12070</v>
      </c>
      <c r="E12646" s="71"/>
      <c r="F12646" s="69" t="s">
        <v>71</v>
      </c>
      <c r="G12646" s="3">
        <v>68</v>
      </c>
      <c r="H12646" s="3">
        <v>4894</v>
      </c>
      <c r="I12646" s="10" t="str">
        <f t="shared" si="197"/>
        <v>12070</v>
      </c>
    </row>
    <row r="12647" spans="1:9">
      <c r="A12647" s="65" t="s">
        <v>859</v>
      </c>
      <c r="B12647" s="2" t="s">
        <v>860</v>
      </c>
      <c r="C12647" s="65">
        <v>12071</v>
      </c>
      <c r="D12647" s="2" t="s">
        <v>9</v>
      </c>
      <c r="E12647" s="14" t="s">
        <v>1144</v>
      </c>
      <c r="F12647" s="69" t="s">
        <v>10</v>
      </c>
      <c r="G12647" s="3">
        <v>4</v>
      </c>
      <c r="H12647" s="3"/>
      <c r="I12647" s="10" t="str">
        <f t="shared" si="197"/>
        <v>12071</v>
      </c>
    </row>
    <row r="12648" spans="1:9">
      <c r="A12648" s="66"/>
      <c r="C12648" s="66">
        <v>12071</v>
      </c>
      <c r="D12648" s="2" t="s">
        <v>11</v>
      </c>
      <c r="E12648" s="14" t="s">
        <v>1144</v>
      </c>
      <c r="F12648" s="69" t="s">
        <v>12</v>
      </c>
      <c r="G12648" s="3">
        <v>1</v>
      </c>
      <c r="H12648" s="3"/>
      <c r="I12648" s="10" t="str">
        <f t="shared" si="197"/>
        <v>12071</v>
      </c>
    </row>
    <row r="12649" spans="1:9">
      <c r="A12649" s="66"/>
      <c r="C12649" s="66">
        <v>12071</v>
      </c>
      <c r="D12649" s="2" t="s">
        <v>13</v>
      </c>
      <c r="E12649" s="14" t="s">
        <v>1144</v>
      </c>
      <c r="F12649" s="69" t="s">
        <v>14</v>
      </c>
      <c r="G12649" s="3"/>
      <c r="H12649" s="3"/>
      <c r="I12649" s="10" t="str">
        <f t="shared" si="197"/>
        <v>12071</v>
      </c>
    </row>
    <row r="12650" spans="1:9">
      <c r="A12650" s="66"/>
      <c r="C12650" s="66">
        <v>12071</v>
      </c>
      <c r="D12650" s="2" t="s">
        <v>15</v>
      </c>
      <c r="E12650" s="15" t="s">
        <v>1145</v>
      </c>
      <c r="F12650" s="69" t="s">
        <v>16</v>
      </c>
      <c r="G12650" s="3"/>
      <c r="H12650" s="3"/>
      <c r="I12650" s="10" t="str">
        <f t="shared" si="197"/>
        <v>12071</v>
      </c>
    </row>
    <row r="12651" spans="1:9">
      <c r="A12651" s="66"/>
      <c r="C12651" s="66">
        <v>12071</v>
      </c>
      <c r="D12651" s="2" t="s">
        <v>17</v>
      </c>
      <c r="E12651" s="14" t="s">
        <v>1144</v>
      </c>
      <c r="F12651" s="69" t="s">
        <v>18</v>
      </c>
      <c r="G12651" s="3">
        <v>2</v>
      </c>
      <c r="H12651" s="3"/>
      <c r="I12651" s="10" t="str">
        <f t="shared" si="197"/>
        <v>12071</v>
      </c>
    </row>
    <row r="12652" spans="1:9">
      <c r="A12652" s="66"/>
      <c r="C12652" s="66">
        <v>12071</v>
      </c>
      <c r="D12652" s="2" t="s">
        <v>19</v>
      </c>
      <c r="E12652" s="14" t="s">
        <v>1144</v>
      </c>
      <c r="F12652" s="69" t="s">
        <v>20</v>
      </c>
      <c r="G12652" s="3">
        <v>1</v>
      </c>
      <c r="H12652" s="3"/>
      <c r="I12652" s="10" t="str">
        <f t="shared" si="197"/>
        <v>12071</v>
      </c>
    </row>
    <row r="12653" spans="1:9">
      <c r="A12653" s="66"/>
      <c r="C12653" s="66">
        <v>12071</v>
      </c>
      <c r="D12653" s="2" t="s">
        <v>21</v>
      </c>
      <c r="E12653" s="4"/>
      <c r="F12653" s="69" t="s">
        <v>22</v>
      </c>
      <c r="G12653" s="3">
        <v>71</v>
      </c>
      <c r="H12653" s="3"/>
      <c r="I12653" s="10" t="str">
        <f t="shared" si="197"/>
        <v>12071</v>
      </c>
    </row>
    <row r="12654" spans="1:9">
      <c r="A12654" s="66"/>
      <c r="C12654" s="66">
        <v>12071</v>
      </c>
      <c r="D12654" s="2" t="s">
        <v>23</v>
      </c>
      <c r="E12654" s="17" t="s">
        <v>1147</v>
      </c>
      <c r="F12654" s="69" t="s">
        <v>24</v>
      </c>
      <c r="G12654" s="3">
        <v>9</v>
      </c>
      <c r="H12654" s="3">
        <v>1054</v>
      </c>
      <c r="I12654" s="10" t="str">
        <f t="shared" si="197"/>
        <v>12071</v>
      </c>
    </row>
    <row r="12655" spans="1:9">
      <c r="A12655" s="66"/>
      <c r="C12655" s="66">
        <v>12071</v>
      </c>
      <c r="D12655" s="2" t="s">
        <v>25</v>
      </c>
      <c r="E12655" s="17" t="s">
        <v>1147</v>
      </c>
      <c r="F12655" s="69" t="s">
        <v>26</v>
      </c>
      <c r="G12655" s="3"/>
      <c r="H12655" s="3"/>
      <c r="I12655" s="10" t="str">
        <f t="shared" si="197"/>
        <v>12071</v>
      </c>
    </row>
    <row r="12656" spans="1:9">
      <c r="A12656" s="66"/>
      <c r="C12656" s="66">
        <v>12071</v>
      </c>
      <c r="D12656" s="2" t="s">
        <v>27</v>
      </c>
      <c r="E12656" s="17" t="s">
        <v>1147</v>
      </c>
      <c r="F12656" s="69" t="s">
        <v>28</v>
      </c>
      <c r="G12656" s="3"/>
      <c r="H12656" s="3"/>
      <c r="I12656" s="10" t="str">
        <f t="shared" si="197"/>
        <v>12071</v>
      </c>
    </row>
    <row r="12657" spans="1:9">
      <c r="A12657" s="66"/>
      <c r="C12657" s="66">
        <v>12071</v>
      </c>
      <c r="D12657" s="2" t="s">
        <v>29</v>
      </c>
      <c r="E12657" s="18" t="s">
        <v>1148</v>
      </c>
      <c r="F12657" s="69" t="s">
        <v>30</v>
      </c>
      <c r="G12657" s="3">
        <v>2</v>
      </c>
      <c r="H12657" s="3"/>
      <c r="I12657" s="10" t="str">
        <f t="shared" si="197"/>
        <v>12071</v>
      </c>
    </row>
    <row r="12658" spans="1:9">
      <c r="A12658" s="66"/>
      <c r="C12658" s="66">
        <v>12071</v>
      </c>
      <c r="D12658" s="2" t="s">
        <v>31</v>
      </c>
      <c r="E12658" s="18" t="s">
        <v>1148</v>
      </c>
      <c r="F12658" s="69" t="s">
        <v>32</v>
      </c>
      <c r="G12658" s="3"/>
      <c r="H12658" s="3"/>
      <c r="I12658" s="10" t="str">
        <f t="shared" si="197"/>
        <v>12071</v>
      </c>
    </row>
    <row r="12659" spans="1:9">
      <c r="A12659" s="66"/>
      <c r="C12659" s="66">
        <v>12071</v>
      </c>
      <c r="D12659" s="2" t="s">
        <v>33</v>
      </c>
      <c r="E12659" s="18" t="s">
        <v>1148</v>
      </c>
      <c r="F12659" s="69" t="s">
        <v>34</v>
      </c>
      <c r="G12659" s="3"/>
      <c r="H12659" s="3"/>
      <c r="I12659" s="10" t="str">
        <f t="shared" si="197"/>
        <v>12071</v>
      </c>
    </row>
    <row r="12660" spans="1:9">
      <c r="A12660" s="66"/>
      <c r="C12660" s="66">
        <v>12071</v>
      </c>
      <c r="D12660" s="2" t="s">
        <v>35</v>
      </c>
      <c r="E12660" s="19" t="s">
        <v>1150</v>
      </c>
      <c r="F12660" s="69" t="s">
        <v>36</v>
      </c>
      <c r="G12660" s="3">
        <v>3</v>
      </c>
      <c r="H12660" s="3">
        <v>125</v>
      </c>
      <c r="I12660" s="10" t="str">
        <f t="shared" si="197"/>
        <v>12071</v>
      </c>
    </row>
    <row r="12661" spans="1:9">
      <c r="A12661" s="66"/>
      <c r="C12661" s="66">
        <v>12071</v>
      </c>
      <c r="D12661" s="2" t="s">
        <v>37</v>
      </c>
      <c r="E12661" s="23" t="s">
        <v>1149</v>
      </c>
      <c r="F12661" s="69" t="s">
        <v>38</v>
      </c>
      <c r="G12661" s="3">
        <v>3</v>
      </c>
      <c r="H12661" s="3">
        <v>885</v>
      </c>
      <c r="I12661" s="10" t="str">
        <f t="shared" si="197"/>
        <v>12071</v>
      </c>
    </row>
    <row r="12662" spans="1:9">
      <c r="A12662" s="66"/>
      <c r="C12662" s="66">
        <v>12071</v>
      </c>
      <c r="D12662" s="2" t="s">
        <v>39</v>
      </c>
      <c r="E12662" s="23" t="s">
        <v>1149</v>
      </c>
      <c r="F12662" s="69" t="s">
        <v>40</v>
      </c>
      <c r="G12662" s="3"/>
      <c r="H12662" s="3"/>
      <c r="I12662" s="10" t="str">
        <f t="shared" si="197"/>
        <v>12071</v>
      </c>
    </row>
    <row r="12663" spans="1:9">
      <c r="A12663" s="66"/>
      <c r="C12663" s="66">
        <v>12071</v>
      </c>
      <c r="D12663" s="2" t="s">
        <v>41</v>
      </c>
      <c r="E12663" s="16" t="s">
        <v>1146</v>
      </c>
      <c r="F12663" s="69" t="s">
        <v>42</v>
      </c>
      <c r="G12663" s="3"/>
      <c r="H12663" s="3"/>
      <c r="I12663" s="10" t="str">
        <f t="shared" si="197"/>
        <v>12071</v>
      </c>
    </row>
    <row r="12664" spans="1:9">
      <c r="A12664" s="66"/>
      <c r="C12664" s="66">
        <v>12071</v>
      </c>
      <c r="D12664" s="2" t="s">
        <v>43</v>
      </c>
      <c r="E12664" s="16" t="s">
        <v>1146</v>
      </c>
      <c r="F12664" s="69" t="s">
        <v>44</v>
      </c>
      <c r="G12664" s="3">
        <v>2</v>
      </c>
      <c r="H12664" s="3"/>
      <c r="I12664" s="10" t="str">
        <f t="shared" si="197"/>
        <v>12071</v>
      </c>
    </row>
    <row r="12665" spans="1:9">
      <c r="A12665" s="66"/>
      <c r="C12665" s="66">
        <v>12071</v>
      </c>
      <c r="D12665" s="2" t="s">
        <v>45</v>
      </c>
      <c r="E12665" s="16" t="s">
        <v>1146</v>
      </c>
      <c r="F12665" s="69" t="s">
        <v>46</v>
      </c>
      <c r="G12665" s="3"/>
      <c r="H12665" s="3"/>
      <c r="I12665" s="10" t="str">
        <f t="shared" si="197"/>
        <v>12071</v>
      </c>
    </row>
    <row r="12666" spans="1:9">
      <c r="A12666" s="66"/>
      <c r="C12666" s="66">
        <v>12071</v>
      </c>
      <c r="D12666" s="2" t="s">
        <v>47</v>
      </c>
      <c r="E12666" s="16" t="s">
        <v>1146</v>
      </c>
      <c r="F12666" s="69" t="s">
        <v>48</v>
      </c>
      <c r="G12666" s="3">
        <v>4</v>
      </c>
      <c r="H12666" s="3">
        <v>587</v>
      </c>
      <c r="I12666" s="10" t="str">
        <f t="shared" si="197"/>
        <v>12071</v>
      </c>
    </row>
    <row r="12667" spans="1:9">
      <c r="A12667" s="66"/>
      <c r="C12667" s="66">
        <v>12071</v>
      </c>
      <c r="D12667" s="2" t="s">
        <v>49</v>
      </c>
      <c r="E12667" s="14" t="s">
        <v>1144</v>
      </c>
      <c r="F12667" s="69" t="s">
        <v>50</v>
      </c>
      <c r="G12667" s="3">
        <v>11</v>
      </c>
      <c r="H12667" s="3">
        <v>707</v>
      </c>
      <c r="I12667" s="10" t="str">
        <f t="shared" si="197"/>
        <v>12071</v>
      </c>
    </row>
    <row r="12668" spans="1:9">
      <c r="A12668" s="66"/>
      <c r="C12668" s="66">
        <v>12071</v>
      </c>
      <c r="D12668" s="2" t="s">
        <v>51</v>
      </c>
      <c r="E12668" s="15" t="s">
        <v>1145</v>
      </c>
      <c r="F12668" s="69" t="s">
        <v>52</v>
      </c>
      <c r="G12668" s="3">
        <v>1</v>
      </c>
      <c r="H12668" s="3"/>
      <c r="I12668" s="10" t="str">
        <f t="shared" si="197"/>
        <v>12071</v>
      </c>
    </row>
    <row r="12669" spans="1:9">
      <c r="A12669" s="66"/>
      <c r="C12669" s="66">
        <v>12071</v>
      </c>
      <c r="D12669" s="2" t="s">
        <v>53</v>
      </c>
      <c r="E12669" s="15" t="s">
        <v>1145</v>
      </c>
      <c r="F12669" s="69" t="s">
        <v>54</v>
      </c>
      <c r="G12669" s="3">
        <v>11</v>
      </c>
      <c r="H12669" s="3">
        <v>323</v>
      </c>
      <c r="I12669" s="10" t="str">
        <f t="shared" si="197"/>
        <v>12071</v>
      </c>
    </row>
    <row r="12670" spans="1:9">
      <c r="A12670" s="66"/>
      <c r="C12670" s="66">
        <v>12071</v>
      </c>
      <c r="D12670" s="2" t="s">
        <v>55</v>
      </c>
      <c r="E12670" s="21" t="s">
        <v>1152</v>
      </c>
      <c r="F12670" s="69" t="s">
        <v>56</v>
      </c>
      <c r="G12670" s="3"/>
      <c r="H12670" s="3"/>
      <c r="I12670" s="10" t="str">
        <f t="shared" si="197"/>
        <v>12071</v>
      </c>
    </row>
    <row r="12671" spans="1:9">
      <c r="A12671" s="66"/>
      <c r="C12671" s="66">
        <v>12071</v>
      </c>
      <c r="D12671" s="2" t="s">
        <v>57</v>
      </c>
      <c r="E12671" s="21" t="s">
        <v>1152</v>
      </c>
      <c r="F12671" s="69" t="s">
        <v>58</v>
      </c>
      <c r="G12671" s="3">
        <v>1</v>
      </c>
      <c r="H12671" s="3"/>
      <c r="I12671" s="10" t="str">
        <f t="shared" si="197"/>
        <v>12071</v>
      </c>
    </row>
    <row r="12672" spans="1:9">
      <c r="A12672" s="66"/>
      <c r="C12672" s="66">
        <v>12071</v>
      </c>
      <c r="D12672" s="2" t="s">
        <v>59</v>
      </c>
      <c r="E12672" s="21" t="s">
        <v>1152</v>
      </c>
      <c r="F12672" s="69" t="s">
        <v>60</v>
      </c>
      <c r="G12672" s="3"/>
      <c r="H12672" s="3"/>
      <c r="I12672" s="10" t="str">
        <f t="shared" si="197"/>
        <v>12071</v>
      </c>
    </row>
    <row r="12673" spans="1:9">
      <c r="A12673" s="66"/>
      <c r="C12673" s="66">
        <v>12071</v>
      </c>
      <c r="D12673" s="2" t="s">
        <v>61</v>
      </c>
      <c r="E12673" s="20" t="s">
        <v>1151</v>
      </c>
      <c r="F12673" s="69" t="s">
        <v>62</v>
      </c>
      <c r="G12673" s="3"/>
      <c r="H12673" s="3"/>
      <c r="I12673" s="10" t="str">
        <f t="shared" si="197"/>
        <v>12071</v>
      </c>
    </row>
    <row r="12674" spans="1:9">
      <c r="A12674" s="66"/>
      <c r="C12674" s="66">
        <v>12071</v>
      </c>
      <c r="D12674" s="2" t="s">
        <v>63</v>
      </c>
      <c r="E12674" s="20" t="s">
        <v>1151</v>
      </c>
      <c r="F12674" s="69" t="s">
        <v>64</v>
      </c>
      <c r="G12674" s="3">
        <v>1</v>
      </c>
      <c r="H12674" s="3"/>
      <c r="I12674" s="10" t="str">
        <f t="shared" si="197"/>
        <v>12071</v>
      </c>
    </row>
    <row r="12675" spans="1:9">
      <c r="A12675" s="66"/>
      <c r="C12675" s="66">
        <v>12071</v>
      </c>
      <c r="D12675" s="2" t="s">
        <v>65</v>
      </c>
      <c r="E12675" s="19" t="s">
        <v>1150</v>
      </c>
      <c r="F12675" s="69" t="s">
        <v>66</v>
      </c>
      <c r="G12675" s="3">
        <v>1</v>
      </c>
      <c r="H12675" s="3"/>
      <c r="I12675" s="10" t="str">
        <f t="shared" si="197"/>
        <v>12071</v>
      </c>
    </row>
    <row r="12676" spans="1:9">
      <c r="A12676" s="66"/>
      <c r="C12676" s="66">
        <v>12071</v>
      </c>
      <c r="D12676" s="2" t="s">
        <v>67</v>
      </c>
      <c r="E12676" s="22" t="s">
        <v>1153</v>
      </c>
      <c r="F12676" s="69" t="s">
        <v>68</v>
      </c>
      <c r="G12676" s="3">
        <v>2</v>
      </c>
      <c r="H12676" s="3"/>
      <c r="I12676" s="10" t="str">
        <f t="shared" si="197"/>
        <v>12071</v>
      </c>
    </row>
    <row r="12677" spans="1:9">
      <c r="A12677" s="66"/>
      <c r="C12677" s="66">
        <v>12071</v>
      </c>
      <c r="D12677" s="2" t="s">
        <v>69</v>
      </c>
      <c r="E12677" s="21" t="s">
        <v>1152</v>
      </c>
      <c r="F12677" s="69" t="s">
        <v>70</v>
      </c>
      <c r="G12677" s="3">
        <v>20</v>
      </c>
      <c r="H12677" s="3">
        <v>867</v>
      </c>
      <c r="I12677" s="10" t="str">
        <f t="shared" si="197"/>
        <v>12071</v>
      </c>
    </row>
    <row r="12678" spans="1:9">
      <c r="A12678" s="66"/>
      <c r="C12678" s="66">
        <v>12071</v>
      </c>
      <c r="E12678" s="71"/>
      <c r="F12678" s="69" t="s">
        <v>71</v>
      </c>
      <c r="G12678" s="3">
        <v>75</v>
      </c>
      <c r="H12678" s="3">
        <v>8530</v>
      </c>
      <c r="I12678" s="10" t="str">
        <f t="shared" si="197"/>
        <v>12071</v>
      </c>
    </row>
    <row r="12679" spans="1:9">
      <c r="A12679" s="65" t="s">
        <v>861</v>
      </c>
      <c r="B12679" s="2" t="s">
        <v>862</v>
      </c>
      <c r="C12679" s="65">
        <v>12072</v>
      </c>
      <c r="D12679" s="2" t="s">
        <v>9</v>
      </c>
      <c r="E12679" s="14" t="s">
        <v>1144</v>
      </c>
      <c r="F12679" s="69" t="s">
        <v>10</v>
      </c>
      <c r="G12679" s="3">
        <v>2</v>
      </c>
      <c r="H12679" s="3"/>
      <c r="I12679" s="10" t="str">
        <f t="shared" si="197"/>
        <v>12072</v>
      </c>
    </row>
    <row r="12680" spans="1:9">
      <c r="A12680" s="66"/>
      <c r="C12680" s="66">
        <v>12072</v>
      </c>
      <c r="D12680" s="2" t="s">
        <v>11</v>
      </c>
      <c r="E12680" s="14" t="s">
        <v>1144</v>
      </c>
      <c r="F12680" s="69" t="s">
        <v>12</v>
      </c>
      <c r="G12680" s="3"/>
      <c r="H12680" s="3"/>
      <c r="I12680" s="10" t="str">
        <f t="shared" si="197"/>
        <v>12072</v>
      </c>
    </row>
    <row r="12681" spans="1:9">
      <c r="A12681" s="66"/>
      <c r="C12681" s="66">
        <v>12072</v>
      </c>
      <c r="D12681" s="2" t="s">
        <v>13</v>
      </c>
      <c r="E12681" s="14" t="s">
        <v>1144</v>
      </c>
      <c r="F12681" s="69" t="s">
        <v>14</v>
      </c>
      <c r="G12681" s="3"/>
      <c r="H12681" s="3"/>
      <c r="I12681" s="10" t="str">
        <f t="shared" ref="I12681:I12744" si="198">IF(A12681="",I12680,A12681)</f>
        <v>12072</v>
      </c>
    </row>
    <row r="12682" spans="1:9">
      <c r="A12682" s="66"/>
      <c r="C12682" s="66">
        <v>12072</v>
      </c>
      <c r="D12682" s="2" t="s">
        <v>15</v>
      </c>
      <c r="E12682" s="15" t="s">
        <v>1145</v>
      </c>
      <c r="F12682" s="69" t="s">
        <v>16</v>
      </c>
      <c r="G12682" s="3"/>
      <c r="H12682" s="3"/>
      <c r="I12682" s="10" t="str">
        <f t="shared" si="198"/>
        <v>12072</v>
      </c>
    </row>
    <row r="12683" spans="1:9">
      <c r="A12683" s="66"/>
      <c r="C12683" s="66">
        <v>12072</v>
      </c>
      <c r="D12683" s="2" t="s">
        <v>17</v>
      </c>
      <c r="E12683" s="14" t="s">
        <v>1144</v>
      </c>
      <c r="F12683" s="69" t="s">
        <v>18</v>
      </c>
      <c r="G12683" s="3">
        <v>2</v>
      </c>
      <c r="H12683" s="3"/>
      <c r="I12683" s="10" t="str">
        <f t="shared" si="198"/>
        <v>12072</v>
      </c>
    </row>
    <row r="12684" spans="1:9">
      <c r="A12684" s="66"/>
      <c r="C12684" s="66">
        <v>12072</v>
      </c>
      <c r="D12684" s="2" t="s">
        <v>19</v>
      </c>
      <c r="E12684" s="14" t="s">
        <v>1144</v>
      </c>
      <c r="F12684" s="69" t="s">
        <v>20</v>
      </c>
      <c r="G12684" s="3"/>
      <c r="H12684" s="3"/>
      <c r="I12684" s="10" t="str">
        <f t="shared" si="198"/>
        <v>12072</v>
      </c>
    </row>
    <row r="12685" spans="1:9">
      <c r="A12685" s="66"/>
      <c r="C12685" s="66">
        <v>12072</v>
      </c>
      <c r="D12685" s="2" t="s">
        <v>21</v>
      </c>
      <c r="E12685" s="4"/>
      <c r="F12685" s="69" t="s">
        <v>22</v>
      </c>
      <c r="G12685" s="3">
        <v>103</v>
      </c>
      <c r="H12685" s="3">
        <v>13712</v>
      </c>
      <c r="I12685" s="10" t="str">
        <f t="shared" si="198"/>
        <v>12072</v>
      </c>
    </row>
    <row r="12686" spans="1:9">
      <c r="A12686" s="66"/>
      <c r="C12686" s="66">
        <v>12072</v>
      </c>
      <c r="D12686" s="2" t="s">
        <v>23</v>
      </c>
      <c r="E12686" s="17" t="s">
        <v>1147</v>
      </c>
      <c r="F12686" s="69" t="s">
        <v>24</v>
      </c>
      <c r="G12686" s="3">
        <v>10</v>
      </c>
      <c r="H12686" s="3">
        <v>796</v>
      </c>
      <c r="I12686" s="10" t="str">
        <f t="shared" si="198"/>
        <v>12072</v>
      </c>
    </row>
    <row r="12687" spans="1:9">
      <c r="A12687" s="66"/>
      <c r="C12687" s="66">
        <v>12072</v>
      </c>
      <c r="D12687" s="2" t="s">
        <v>25</v>
      </c>
      <c r="E12687" s="17" t="s">
        <v>1147</v>
      </c>
      <c r="F12687" s="69" t="s">
        <v>26</v>
      </c>
      <c r="G12687" s="3">
        <v>4</v>
      </c>
      <c r="H12687" s="3">
        <v>524</v>
      </c>
      <c r="I12687" s="10" t="str">
        <f t="shared" si="198"/>
        <v>12072</v>
      </c>
    </row>
    <row r="12688" spans="1:9">
      <c r="A12688" s="66"/>
      <c r="C12688" s="66">
        <v>12072</v>
      </c>
      <c r="D12688" s="2" t="s">
        <v>27</v>
      </c>
      <c r="E12688" s="17" t="s">
        <v>1147</v>
      </c>
      <c r="F12688" s="69" t="s">
        <v>28</v>
      </c>
      <c r="G12688" s="3"/>
      <c r="H12688" s="3"/>
      <c r="I12688" s="10" t="str">
        <f t="shared" si="198"/>
        <v>12072</v>
      </c>
    </row>
    <row r="12689" spans="1:9">
      <c r="A12689" s="66"/>
      <c r="C12689" s="66">
        <v>12072</v>
      </c>
      <c r="D12689" s="2" t="s">
        <v>29</v>
      </c>
      <c r="E12689" s="18" t="s">
        <v>1148</v>
      </c>
      <c r="F12689" s="69" t="s">
        <v>30</v>
      </c>
      <c r="G12689" s="3"/>
      <c r="H12689" s="3"/>
      <c r="I12689" s="10" t="str">
        <f t="shared" si="198"/>
        <v>12072</v>
      </c>
    </row>
    <row r="12690" spans="1:9">
      <c r="A12690" s="66"/>
      <c r="C12690" s="66">
        <v>12072</v>
      </c>
      <c r="D12690" s="2" t="s">
        <v>31</v>
      </c>
      <c r="E12690" s="18" t="s">
        <v>1148</v>
      </c>
      <c r="F12690" s="69" t="s">
        <v>32</v>
      </c>
      <c r="G12690" s="3"/>
      <c r="H12690" s="3"/>
      <c r="I12690" s="10" t="str">
        <f t="shared" si="198"/>
        <v>12072</v>
      </c>
    </row>
    <row r="12691" spans="1:9">
      <c r="A12691" s="66"/>
      <c r="C12691" s="66">
        <v>12072</v>
      </c>
      <c r="D12691" s="2" t="s">
        <v>33</v>
      </c>
      <c r="E12691" s="18" t="s">
        <v>1148</v>
      </c>
      <c r="F12691" s="69" t="s">
        <v>34</v>
      </c>
      <c r="G12691" s="3"/>
      <c r="H12691" s="3"/>
      <c r="I12691" s="10" t="str">
        <f t="shared" si="198"/>
        <v>12072</v>
      </c>
    </row>
    <row r="12692" spans="1:9">
      <c r="A12692" s="66"/>
      <c r="C12692" s="66">
        <v>12072</v>
      </c>
      <c r="D12692" s="2" t="s">
        <v>35</v>
      </c>
      <c r="E12692" s="19" t="s">
        <v>1150</v>
      </c>
      <c r="F12692" s="69" t="s">
        <v>36</v>
      </c>
      <c r="G12692" s="3">
        <v>5</v>
      </c>
      <c r="H12692" s="3">
        <v>1271</v>
      </c>
      <c r="I12692" s="10" t="str">
        <f t="shared" si="198"/>
        <v>12072</v>
      </c>
    </row>
    <row r="12693" spans="1:9">
      <c r="A12693" s="66"/>
      <c r="C12693" s="66">
        <v>12072</v>
      </c>
      <c r="D12693" s="2" t="s">
        <v>37</v>
      </c>
      <c r="E12693" s="23" t="s">
        <v>1149</v>
      </c>
      <c r="F12693" s="69" t="s">
        <v>38</v>
      </c>
      <c r="G12693" s="3">
        <v>5</v>
      </c>
      <c r="H12693" s="3">
        <v>337</v>
      </c>
      <c r="I12693" s="10" t="str">
        <f t="shared" si="198"/>
        <v>12072</v>
      </c>
    </row>
    <row r="12694" spans="1:9">
      <c r="A12694" s="66"/>
      <c r="C12694" s="66">
        <v>12072</v>
      </c>
      <c r="D12694" s="2" t="s">
        <v>39</v>
      </c>
      <c r="E12694" s="23" t="s">
        <v>1149</v>
      </c>
      <c r="F12694" s="69" t="s">
        <v>40</v>
      </c>
      <c r="G12694" s="3">
        <v>3</v>
      </c>
      <c r="H12694" s="3">
        <v>227</v>
      </c>
      <c r="I12694" s="10" t="str">
        <f t="shared" si="198"/>
        <v>12072</v>
      </c>
    </row>
    <row r="12695" spans="1:9">
      <c r="A12695" s="66"/>
      <c r="C12695" s="66">
        <v>12072</v>
      </c>
      <c r="D12695" s="2" t="s">
        <v>41</v>
      </c>
      <c r="E12695" s="16" t="s">
        <v>1146</v>
      </c>
      <c r="F12695" s="69" t="s">
        <v>42</v>
      </c>
      <c r="G12695" s="3"/>
      <c r="H12695" s="3"/>
      <c r="I12695" s="10" t="str">
        <f t="shared" si="198"/>
        <v>12072</v>
      </c>
    </row>
    <row r="12696" spans="1:9">
      <c r="A12696" s="66"/>
      <c r="C12696" s="66">
        <v>12072</v>
      </c>
      <c r="D12696" s="2" t="s">
        <v>43</v>
      </c>
      <c r="E12696" s="16" t="s">
        <v>1146</v>
      </c>
      <c r="F12696" s="69" t="s">
        <v>44</v>
      </c>
      <c r="G12696" s="3">
        <v>2</v>
      </c>
      <c r="H12696" s="3"/>
      <c r="I12696" s="10" t="str">
        <f t="shared" si="198"/>
        <v>12072</v>
      </c>
    </row>
    <row r="12697" spans="1:9">
      <c r="A12697" s="66"/>
      <c r="C12697" s="66">
        <v>12072</v>
      </c>
      <c r="D12697" s="2" t="s">
        <v>45</v>
      </c>
      <c r="E12697" s="16" t="s">
        <v>1146</v>
      </c>
      <c r="F12697" s="69" t="s">
        <v>46</v>
      </c>
      <c r="G12697" s="3">
        <v>2</v>
      </c>
      <c r="H12697" s="3"/>
      <c r="I12697" s="10" t="str">
        <f t="shared" si="198"/>
        <v>12072</v>
      </c>
    </row>
    <row r="12698" spans="1:9">
      <c r="A12698" s="66"/>
      <c r="C12698" s="66">
        <v>12072</v>
      </c>
      <c r="D12698" s="2" t="s">
        <v>47</v>
      </c>
      <c r="E12698" s="16" t="s">
        <v>1146</v>
      </c>
      <c r="F12698" s="69" t="s">
        <v>48</v>
      </c>
      <c r="G12698" s="3">
        <v>3</v>
      </c>
      <c r="H12698" s="3">
        <v>180</v>
      </c>
      <c r="I12698" s="10" t="str">
        <f t="shared" si="198"/>
        <v>12072</v>
      </c>
    </row>
    <row r="12699" spans="1:9">
      <c r="A12699" s="66"/>
      <c r="C12699" s="66">
        <v>12072</v>
      </c>
      <c r="D12699" s="2" t="s">
        <v>49</v>
      </c>
      <c r="E12699" s="14" t="s">
        <v>1144</v>
      </c>
      <c r="F12699" s="69" t="s">
        <v>50</v>
      </c>
      <c r="G12699" s="3">
        <v>7</v>
      </c>
      <c r="H12699" s="3">
        <v>158</v>
      </c>
      <c r="I12699" s="10" t="str">
        <f t="shared" si="198"/>
        <v>12072</v>
      </c>
    </row>
    <row r="12700" spans="1:9">
      <c r="A12700" s="66"/>
      <c r="C12700" s="66">
        <v>12072</v>
      </c>
      <c r="D12700" s="2" t="s">
        <v>51</v>
      </c>
      <c r="E12700" s="15" t="s">
        <v>1145</v>
      </c>
      <c r="F12700" s="69" t="s">
        <v>52</v>
      </c>
      <c r="G12700" s="3"/>
      <c r="H12700" s="3"/>
      <c r="I12700" s="10" t="str">
        <f t="shared" si="198"/>
        <v>12072</v>
      </c>
    </row>
    <row r="12701" spans="1:9">
      <c r="A12701" s="66"/>
      <c r="C12701" s="66">
        <v>12072</v>
      </c>
      <c r="D12701" s="2" t="s">
        <v>53</v>
      </c>
      <c r="E12701" s="15" t="s">
        <v>1145</v>
      </c>
      <c r="F12701" s="69" t="s">
        <v>54</v>
      </c>
      <c r="G12701" s="3">
        <v>19</v>
      </c>
      <c r="H12701" s="3">
        <v>889</v>
      </c>
      <c r="I12701" s="10" t="str">
        <f t="shared" si="198"/>
        <v>12072</v>
      </c>
    </row>
    <row r="12702" spans="1:9">
      <c r="A12702" s="66"/>
      <c r="C12702" s="66">
        <v>12072</v>
      </c>
      <c r="D12702" s="2" t="s">
        <v>55</v>
      </c>
      <c r="E12702" s="21" t="s">
        <v>1152</v>
      </c>
      <c r="F12702" s="69" t="s">
        <v>56</v>
      </c>
      <c r="G12702" s="3">
        <v>7</v>
      </c>
      <c r="H12702" s="3">
        <v>767</v>
      </c>
      <c r="I12702" s="10" t="str">
        <f t="shared" si="198"/>
        <v>12072</v>
      </c>
    </row>
    <row r="12703" spans="1:9">
      <c r="A12703" s="66"/>
      <c r="C12703" s="66">
        <v>12072</v>
      </c>
      <c r="D12703" s="2" t="s">
        <v>57</v>
      </c>
      <c r="E12703" s="21" t="s">
        <v>1152</v>
      </c>
      <c r="F12703" s="69" t="s">
        <v>58</v>
      </c>
      <c r="G12703" s="3">
        <v>1</v>
      </c>
      <c r="H12703" s="3"/>
      <c r="I12703" s="10" t="str">
        <f t="shared" si="198"/>
        <v>12072</v>
      </c>
    </row>
    <row r="12704" spans="1:9">
      <c r="A12704" s="66"/>
      <c r="C12704" s="66">
        <v>12072</v>
      </c>
      <c r="D12704" s="2" t="s">
        <v>59</v>
      </c>
      <c r="E12704" s="21" t="s">
        <v>1152</v>
      </c>
      <c r="F12704" s="69" t="s">
        <v>60</v>
      </c>
      <c r="G12704" s="3">
        <v>12</v>
      </c>
      <c r="H12704" s="3">
        <v>958</v>
      </c>
      <c r="I12704" s="10" t="str">
        <f t="shared" si="198"/>
        <v>12072</v>
      </c>
    </row>
    <row r="12705" spans="1:9">
      <c r="A12705" s="66"/>
      <c r="C12705" s="66">
        <v>12072</v>
      </c>
      <c r="D12705" s="2" t="s">
        <v>61</v>
      </c>
      <c r="E12705" s="20" t="s">
        <v>1151</v>
      </c>
      <c r="F12705" s="69" t="s">
        <v>62</v>
      </c>
      <c r="G12705" s="3">
        <v>6</v>
      </c>
      <c r="H12705" s="3">
        <v>2857</v>
      </c>
      <c r="I12705" s="10" t="str">
        <f t="shared" si="198"/>
        <v>12072</v>
      </c>
    </row>
    <row r="12706" spans="1:9">
      <c r="A12706" s="66"/>
      <c r="C12706" s="66">
        <v>12072</v>
      </c>
      <c r="D12706" s="2" t="s">
        <v>63</v>
      </c>
      <c r="E12706" s="20" t="s">
        <v>1151</v>
      </c>
      <c r="F12706" s="69" t="s">
        <v>64</v>
      </c>
      <c r="G12706" s="3">
        <v>3</v>
      </c>
      <c r="H12706" s="3"/>
      <c r="I12706" s="10" t="str">
        <f t="shared" si="198"/>
        <v>12072</v>
      </c>
    </row>
    <row r="12707" spans="1:9">
      <c r="A12707" s="66"/>
      <c r="C12707" s="66">
        <v>12072</v>
      </c>
      <c r="D12707" s="2" t="s">
        <v>65</v>
      </c>
      <c r="E12707" s="19" t="s">
        <v>1150</v>
      </c>
      <c r="F12707" s="69" t="s">
        <v>66</v>
      </c>
      <c r="G12707" s="3">
        <v>1</v>
      </c>
      <c r="H12707" s="3"/>
      <c r="I12707" s="10" t="str">
        <f t="shared" si="198"/>
        <v>12072</v>
      </c>
    </row>
    <row r="12708" spans="1:9">
      <c r="A12708" s="66"/>
      <c r="C12708" s="66">
        <v>12072</v>
      </c>
      <c r="D12708" s="2" t="s">
        <v>67</v>
      </c>
      <c r="E12708" s="22" t="s">
        <v>1153</v>
      </c>
      <c r="F12708" s="69" t="s">
        <v>68</v>
      </c>
      <c r="G12708" s="3">
        <v>4</v>
      </c>
      <c r="H12708" s="3"/>
      <c r="I12708" s="10" t="str">
        <f t="shared" si="198"/>
        <v>12072</v>
      </c>
    </row>
    <row r="12709" spans="1:9">
      <c r="A12709" s="66"/>
      <c r="C12709" s="66">
        <v>12072</v>
      </c>
      <c r="D12709" s="2" t="s">
        <v>69</v>
      </c>
      <c r="E12709" s="21" t="s">
        <v>1152</v>
      </c>
      <c r="F12709" s="69" t="s">
        <v>70</v>
      </c>
      <c r="G12709" s="3">
        <v>9</v>
      </c>
      <c r="H12709" s="3">
        <v>1199</v>
      </c>
      <c r="I12709" s="10" t="str">
        <f t="shared" si="198"/>
        <v>12072</v>
      </c>
    </row>
    <row r="12710" spans="1:9">
      <c r="A12710" s="66"/>
      <c r="C12710" s="66">
        <v>12072</v>
      </c>
      <c r="E12710" s="71"/>
      <c r="F12710" s="69" t="s">
        <v>71</v>
      </c>
      <c r="G12710" s="3">
        <v>105</v>
      </c>
      <c r="H12710" s="3">
        <v>13824</v>
      </c>
      <c r="I12710" s="10" t="str">
        <f t="shared" si="198"/>
        <v>12072</v>
      </c>
    </row>
    <row r="12711" spans="1:9">
      <c r="A12711" s="65" t="s">
        <v>863</v>
      </c>
      <c r="B12711" s="2" t="s">
        <v>864</v>
      </c>
      <c r="C12711" s="65">
        <v>12073</v>
      </c>
      <c r="D12711" s="2" t="s">
        <v>9</v>
      </c>
      <c r="E12711" s="14" t="s">
        <v>1144</v>
      </c>
      <c r="F12711" s="69" t="s">
        <v>10</v>
      </c>
      <c r="G12711" s="3">
        <v>1</v>
      </c>
      <c r="H12711" s="3"/>
      <c r="I12711" s="10" t="str">
        <f t="shared" si="198"/>
        <v>12073</v>
      </c>
    </row>
    <row r="12712" spans="1:9">
      <c r="A12712" s="66"/>
      <c r="C12712" s="66">
        <v>12073</v>
      </c>
      <c r="D12712" s="2" t="s">
        <v>11</v>
      </c>
      <c r="E12712" s="14" t="s">
        <v>1144</v>
      </c>
      <c r="F12712" s="69" t="s">
        <v>12</v>
      </c>
      <c r="G12712" s="3"/>
      <c r="H12712" s="3"/>
      <c r="I12712" s="10" t="str">
        <f t="shared" si="198"/>
        <v>12073</v>
      </c>
    </row>
    <row r="12713" spans="1:9">
      <c r="A12713" s="66"/>
      <c r="C12713" s="66">
        <v>12073</v>
      </c>
      <c r="D12713" s="2" t="s">
        <v>13</v>
      </c>
      <c r="E12713" s="14" t="s">
        <v>1144</v>
      </c>
      <c r="F12713" s="69" t="s">
        <v>14</v>
      </c>
      <c r="G12713" s="3"/>
      <c r="H12713" s="3"/>
      <c r="I12713" s="10" t="str">
        <f t="shared" si="198"/>
        <v>12073</v>
      </c>
    </row>
    <row r="12714" spans="1:9">
      <c r="A12714" s="66"/>
      <c r="C12714" s="66">
        <v>12073</v>
      </c>
      <c r="D12714" s="2" t="s">
        <v>15</v>
      </c>
      <c r="E12714" s="15" t="s">
        <v>1145</v>
      </c>
      <c r="F12714" s="69" t="s">
        <v>16</v>
      </c>
      <c r="G12714" s="3"/>
      <c r="H12714" s="3"/>
      <c r="I12714" s="10" t="str">
        <f t="shared" si="198"/>
        <v>12073</v>
      </c>
    </row>
    <row r="12715" spans="1:9">
      <c r="A12715" s="66"/>
      <c r="C12715" s="66">
        <v>12073</v>
      </c>
      <c r="D12715" s="2" t="s">
        <v>17</v>
      </c>
      <c r="E12715" s="14" t="s">
        <v>1144</v>
      </c>
      <c r="F12715" s="69" t="s">
        <v>18</v>
      </c>
      <c r="G12715" s="3">
        <v>1</v>
      </c>
      <c r="H12715" s="3"/>
      <c r="I12715" s="10" t="str">
        <f t="shared" si="198"/>
        <v>12073</v>
      </c>
    </row>
    <row r="12716" spans="1:9">
      <c r="A12716" s="66"/>
      <c r="C12716" s="66">
        <v>12073</v>
      </c>
      <c r="D12716" s="2" t="s">
        <v>19</v>
      </c>
      <c r="E12716" s="14" t="s">
        <v>1144</v>
      </c>
      <c r="F12716" s="69" t="s">
        <v>20</v>
      </c>
      <c r="G12716" s="3"/>
      <c r="H12716" s="3"/>
      <c r="I12716" s="10" t="str">
        <f t="shared" si="198"/>
        <v>12073</v>
      </c>
    </row>
    <row r="12717" spans="1:9">
      <c r="A12717" s="66"/>
      <c r="C12717" s="66">
        <v>12073</v>
      </c>
      <c r="D12717" s="2" t="s">
        <v>21</v>
      </c>
      <c r="E12717" s="4"/>
      <c r="F12717" s="69" t="s">
        <v>22</v>
      </c>
      <c r="G12717" s="3">
        <v>64</v>
      </c>
      <c r="H12717" s="3">
        <v>5156</v>
      </c>
      <c r="I12717" s="10" t="str">
        <f t="shared" si="198"/>
        <v>12073</v>
      </c>
    </row>
    <row r="12718" spans="1:9">
      <c r="A12718" s="66"/>
      <c r="C12718" s="66">
        <v>12073</v>
      </c>
      <c r="D12718" s="2" t="s">
        <v>23</v>
      </c>
      <c r="E12718" s="17" t="s">
        <v>1147</v>
      </c>
      <c r="F12718" s="69" t="s">
        <v>24</v>
      </c>
      <c r="G12718" s="3">
        <v>9</v>
      </c>
      <c r="H12718" s="3">
        <v>469</v>
      </c>
      <c r="I12718" s="10" t="str">
        <f t="shared" si="198"/>
        <v>12073</v>
      </c>
    </row>
    <row r="12719" spans="1:9">
      <c r="A12719" s="66"/>
      <c r="C12719" s="66">
        <v>12073</v>
      </c>
      <c r="D12719" s="2" t="s">
        <v>25</v>
      </c>
      <c r="E12719" s="17" t="s">
        <v>1147</v>
      </c>
      <c r="F12719" s="69" t="s">
        <v>26</v>
      </c>
      <c r="G12719" s="3"/>
      <c r="H12719" s="3"/>
      <c r="I12719" s="10" t="str">
        <f t="shared" si="198"/>
        <v>12073</v>
      </c>
    </row>
    <row r="12720" spans="1:9">
      <c r="A12720" s="66"/>
      <c r="C12720" s="66">
        <v>12073</v>
      </c>
      <c r="D12720" s="2" t="s">
        <v>27</v>
      </c>
      <c r="E12720" s="17" t="s">
        <v>1147</v>
      </c>
      <c r="F12720" s="69" t="s">
        <v>28</v>
      </c>
      <c r="G12720" s="3"/>
      <c r="H12720" s="3"/>
      <c r="I12720" s="10" t="str">
        <f t="shared" si="198"/>
        <v>12073</v>
      </c>
    </row>
    <row r="12721" spans="1:9">
      <c r="A12721" s="66"/>
      <c r="C12721" s="66">
        <v>12073</v>
      </c>
      <c r="D12721" s="2" t="s">
        <v>29</v>
      </c>
      <c r="E12721" s="18" t="s">
        <v>1148</v>
      </c>
      <c r="F12721" s="69" t="s">
        <v>30</v>
      </c>
      <c r="G12721" s="3"/>
      <c r="H12721" s="3"/>
      <c r="I12721" s="10" t="str">
        <f t="shared" si="198"/>
        <v>12073</v>
      </c>
    </row>
    <row r="12722" spans="1:9">
      <c r="A12722" s="66"/>
      <c r="C12722" s="66">
        <v>12073</v>
      </c>
      <c r="D12722" s="2" t="s">
        <v>31</v>
      </c>
      <c r="E12722" s="18" t="s">
        <v>1148</v>
      </c>
      <c r="F12722" s="69" t="s">
        <v>32</v>
      </c>
      <c r="G12722" s="3"/>
      <c r="H12722" s="3"/>
      <c r="I12722" s="10" t="str">
        <f t="shared" si="198"/>
        <v>12073</v>
      </c>
    </row>
    <row r="12723" spans="1:9">
      <c r="A12723" s="66"/>
      <c r="C12723" s="66">
        <v>12073</v>
      </c>
      <c r="D12723" s="2" t="s">
        <v>33</v>
      </c>
      <c r="E12723" s="18" t="s">
        <v>1148</v>
      </c>
      <c r="F12723" s="69" t="s">
        <v>34</v>
      </c>
      <c r="G12723" s="3"/>
      <c r="H12723" s="3"/>
      <c r="I12723" s="10" t="str">
        <f t="shared" si="198"/>
        <v>12073</v>
      </c>
    </row>
    <row r="12724" spans="1:9">
      <c r="A12724" s="66"/>
      <c r="C12724" s="66">
        <v>12073</v>
      </c>
      <c r="D12724" s="2" t="s">
        <v>35</v>
      </c>
      <c r="E12724" s="19" t="s">
        <v>1150</v>
      </c>
      <c r="F12724" s="69" t="s">
        <v>36</v>
      </c>
      <c r="G12724" s="3">
        <v>6</v>
      </c>
      <c r="H12724" s="3">
        <v>412</v>
      </c>
      <c r="I12724" s="10" t="str">
        <f t="shared" si="198"/>
        <v>12073</v>
      </c>
    </row>
    <row r="12725" spans="1:9">
      <c r="A12725" s="66"/>
      <c r="C12725" s="66">
        <v>12073</v>
      </c>
      <c r="D12725" s="2" t="s">
        <v>37</v>
      </c>
      <c r="E12725" s="23" t="s">
        <v>1149</v>
      </c>
      <c r="F12725" s="69" t="s">
        <v>38</v>
      </c>
      <c r="G12725" s="3">
        <v>2</v>
      </c>
      <c r="H12725" s="3"/>
      <c r="I12725" s="10" t="str">
        <f t="shared" si="198"/>
        <v>12073</v>
      </c>
    </row>
    <row r="12726" spans="1:9">
      <c r="A12726" s="66"/>
      <c r="C12726" s="66">
        <v>12073</v>
      </c>
      <c r="D12726" s="2" t="s">
        <v>39</v>
      </c>
      <c r="E12726" s="23" t="s">
        <v>1149</v>
      </c>
      <c r="F12726" s="69" t="s">
        <v>40</v>
      </c>
      <c r="G12726" s="3"/>
      <c r="H12726" s="3"/>
      <c r="I12726" s="10" t="str">
        <f t="shared" si="198"/>
        <v>12073</v>
      </c>
    </row>
    <row r="12727" spans="1:9">
      <c r="A12727" s="66"/>
      <c r="C12727" s="66">
        <v>12073</v>
      </c>
      <c r="D12727" s="2" t="s">
        <v>41</v>
      </c>
      <c r="E12727" s="16" t="s">
        <v>1146</v>
      </c>
      <c r="F12727" s="69" t="s">
        <v>42</v>
      </c>
      <c r="G12727" s="3">
        <v>2</v>
      </c>
      <c r="H12727" s="3"/>
      <c r="I12727" s="10" t="str">
        <f t="shared" si="198"/>
        <v>12073</v>
      </c>
    </row>
    <row r="12728" spans="1:9">
      <c r="A12728" s="66"/>
      <c r="C12728" s="66">
        <v>12073</v>
      </c>
      <c r="D12728" s="2" t="s">
        <v>43</v>
      </c>
      <c r="E12728" s="16" t="s">
        <v>1146</v>
      </c>
      <c r="F12728" s="69" t="s">
        <v>44</v>
      </c>
      <c r="G12728" s="3">
        <v>3</v>
      </c>
      <c r="H12728" s="3">
        <v>200</v>
      </c>
      <c r="I12728" s="10" t="str">
        <f t="shared" si="198"/>
        <v>12073</v>
      </c>
    </row>
    <row r="12729" spans="1:9">
      <c r="A12729" s="66"/>
      <c r="C12729" s="66">
        <v>12073</v>
      </c>
      <c r="D12729" s="2" t="s">
        <v>45</v>
      </c>
      <c r="E12729" s="16" t="s">
        <v>1146</v>
      </c>
      <c r="F12729" s="69" t="s">
        <v>46</v>
      </c>
      <c r="G12729" s="3"/>
      <c r="H12729" s="3"/>
      <c r="I12729" s="10" t="str">
        <f t="shared" si="198"/>
        <v>12073</v>
      </c>
    </row>
    <row r="12730" spans="1:9">
      <c r="A12730" s="66"/>
      <c r="C12730" s="66">
        <v>12073</v>
      </c>
      <c r="D12730" s="2" t="s">
        <v>47</v>
      </c>
      <c r="E12730" s="16" t="s">
        <v>1146</v>
      </c>
      <c r="F12730" s="69" t="s">
        <v>48</v>
      </c>
      <c r="G12730" s="3">
        <v>3</v>
      </c>
      <c r="H12730" s="3">
        <v>178</v>
      </c>
      <c r="I12730" s="10" t="str">
        <f t="shared" si="198"/>
        <v>12073</v>
      </c>
    </row>
    <row r="12731" spans="1:9">
      <c r="A12731" s="66"/>
      <c r="C12731" s="66">
        <v>12073</v>
      </c>
      <c r="D12731" s="2" t="s">
        <v>49</v>
      </c>
      <c r="E12731" s="14" t="s">
        <v>1144</v>
      </c>
      <c r="F12731" s="69" t="s">
        <v>50</v>
      </c>
      <c r="G12731" s="3">
        <v>8</v>
      </c>
      <c r="H12731" s="3">
        <v>128</v>
      </c>
      <c r="I12731" s="10" t="str">
        <f t="shared" si="198"/>
        <v>12073</v>
      </c>
    </row>
    <row r="12732" spans="1:9">
      <c r="A12732" s="66"/>
      <c r="C12732" s="66">
        <v>12073</v>
      </c>
      <c r="D12732" s="2" t="s">
        <v>51</v>
      </c>
      <c r="E12732" s="15" t="s">
        <v>1145</v>
      </c>
      <c r="F12732" s="69" t="s">
        <v>52</v>
      </c>
      <c r="G12732" s="3"/>
      <c r="H12732" s="3"/>
      <c r="I12732" s="10" t="str">
        <f t="shared" si="198"/>
        <v>12073</v>
      </c>
    </row>
    <row r="12733" spans="1:9">
      <c r="A12733" s="66"/>
      <c r="C12733" s="66">
        <v>12073</v>
      </c>
      <c r="D12733" s="2" t="s">
        <v>53</v>
      </c>
      <c r="E12733" s="15" t="s">
        <v>1145</v>
      </c>
      <c r="F12733" s="69" t="s">
        <v>54</v>
      </c>
      <c r="G12733" s="3">
        <v>6</v>
      </c>
      <c r="H12733" s="3">
        <v>639</v>
      </c>
      <c r="I12733" s="10" t="str">
        <f t="shared" si="198"/>
        <v>12073</v>
      </c>
    </row>
    <row r="12734" spans="1:9">
      <c r="A12734" s="66"/>
      <c r="C12734" s="66">
        <v>12073</v>
      </c>
      <c r="D12734" s="2" t="s">
        <v>55</v>
      </c>
      <c r="E12734" s="21" t="s">
        <v>1152</v>
      </c>
      <c r="F12734" s="69" t="s">
        <v>56</v>
      </c>
      <c r="G12734" s="3">
        <v>2</v>
      </c>
      <c r="H12734" s="3"/>
      <c r="I12734" s="10" t="str">
        <f t="shared" si="198"/>
        <v>12073</v>
      </c>
    </row>
    <row r="12735" spans="1:9">
      <c r="A12735" s="66"/>
      <c r="C12735" s="66">
        <v>12073</v>
      </c>
      <c r="D12735" s="2" t="s">
        <v>57</v>
      </c>
      <c r="E12735" s="21" t="s">
        <v>1152</v>
      </c>
      <c r="F12735" s="69" t="s">
        <v>58</v>
      </c>
      <c r="G12735" s="3">
        <v>1</v>
      </c>
      <c r="H12735" s="3"/>
      <c r="I12735" s="10" t="str">
        <f t="shared" si="198"/>
        <v>12073</v>
      </c>
    </row>
    <row r="12736" spans="1:9">
      <c r="A12736" s="66"/>
      <c r="C12736" s="66">
        <v>12073</v>
      </c>
      <c r="D12736" s="2" t="s">
        <v>59</v>
      </c>
      <c r="E12736" s="21" t="s">
        <v>1152</v>
      </c>
      <c r="F12736" s="69" t="s">
        <v>60</v>
      </c>
      <c r="G12736" s="3">
        <v>5</v>
      </c>
      <c r="H12736" s="3">
        <v>256</v>
      </c>
      <c r="I12736" s="10" t="str">
        <f t="shared" si="198"/>
        <v>12073</v>
      </c>
    </row>
    <row r="12737" spans="1:9">
      <c r="A12737" s="66"/>
      <c r="C12737" s="66">
        <v>12073</v>
      </c>
      <c r="D12737" s="2" t="s">
        <v>61</v>
      </c>
      <c r="E12737" s="20" t="s">
        <v>1151</v>
      </c>
      <c r="F12737" s="69" t="s">
        <v>62</v>
      </c>
      <c r="G12737" s="3">
        <v>1</v>
      </c>
      <c r="H12737" s="3"/>
      <c r="I12737" s="10" t="str">
        <f t="shared" si="198"/>
        <v>12073</v>
      </c>
    </row>
    <row r="12738" spans="1:9">
      <c r="A12738" s="66"/>
      <c r="C12738" s="66">
        <v>12073</v>
      </c>
      <c r="D12738" s="2" t="s">
        <v>63</v>
      </c>
      <c r="E12738" s="20" t="s">
        <v>1151</v>
      </c>
      <c r="F12738" s="69" t="s">
        <v>64</v>
      </c>
      <c r="G12738" s="3"/>
      <c r="H12738" s="3"/>
      <c r="I12738" s="10" t="str">
        <f t="shared" si="198"/>
        <v>12073</v>
      </c>
    </row>
    <row r="12739" spans="1:9">
      <c r="A12739" s="66"/>
      <c r="C12739" s="66">
        <v>12073</v>
      </c>
      <c r="D12739" s="2" t="s">
        <v>65</v>
      </c>
      <c r="E12739" s="19" t="s">
        <v>1150</v>
      </c>
      <c r="F12739" s="69" t="s">
        <v>66</v>
      </c>
      <c r="G12739" s="3">
        <v>1</v>
      </c>
      <c r="H12739" s="3"/>
      <c r="I12739" s="10" t="str">
        <f t="shared" si="198"/>
        <v>12073</v>
      </c>
    </row>
    <row r="12740" spans="1:9">
      <c r="A12740" s="66"/>
      <c r="C12740" s="66">
        <v>12073</v>
      </c>
      <c r="D12740" s="2" t="s">
        <v>67</v>
      </c>
      <c r="E12740" s="22" t="s">
        <v>1153</v>
      </c>
      <c r="F12740" s="69" t="s">
        <v>68</v>
      </c>
      <c r="G12740" s="3">
        <v>5</v>
      </c>
      <c r="H12740" s="3">
        <v>45</v>
      </c>
      <c r="I12740" s="10" t="str">
        <f t="shared" si="198"/>
        <v>12073</v>
      </c>
    </row>
    <row r="12741" spans="1:9">
      <c r="A12741" s="66"/>
      <c r="C12741" s="66">
        <v>12073</v>
      </c>
      <c r="D12741" s="2" t="s">
        <v>69</v>
      </c>
      <c r="E12741" s="21" t="s">
        <v>1152</v>
      </c>
      <c r="F12741" s="69" t="s">
        <v>70</v>
      </c>
      <c r="G12741" s="3">
        <v>10</v>
      </c>
      <c r="H12741" s="3">
        <v>343</v>
      </c>
      <c r="I12741" s="10" t="str">
        <f t="shared" si="198"/>
        <v>12073</v>
      </c>
    </row>
    <row r="12742" spans="1:9">
      <c r="A12742" s="66"/>
      <c r="C12742" s="66">
        <v>12073</v>
      </c>
      <c r="E12742" s="71"/>
      <c r="F12742" s="69" t="s">
        <v>71</v>
      </c>
      <c r="G12742" s="3">
        <v>65</v>
      </c>
      <c r="H12742" s="3">
        <v>5157</v>
      </c>
      <c r="I12742" s="10" t="str">
        <f t="shared" si="198"/>
        <v>12073</v>
      </c>
    </row>
    <row r="12743" spans="1:9">
      <c r="A12743" s="65" t="s">
        <v>865</v>
      </c>
      <c r="B12743" s="2" t="s">
        <v>866</v>
      </c>
      <c r="C12743" s="65">
        <v>13</v>
      </c>
      <c r="D12743" s="2" t="s">
        <v>9</v>
      </c>
      <c r="E12743" s="14" t="s">
        <v>1144</v>
      </c>
      <c r="F12743" s="69" t="s">
        <v>10</v>
      </c>
      <c r="G12743" s="3">
        <v>24</v>
      </c>
      <c r="H12743" s="3">
        <v>459</v>
      </c>
      <c r="I12743" s="10" t="str">
        <f t="shared" si="198"/>
        <v>13</v>
      </c>
    </row>
    <row r="12744" spans="1:9">
      <c r="A12744" s="66"/>
      <c r="C12744" s="66">
        <v>13</v>
      </c>
      <c r="D12744" s="2" t="s">
        <v>11</v>
      </c>
      <c r="E12744" s="14" t="s">
        <v>1144</v>
      </c>
      <c r="F12744" s="69" t="s">
        <v>12</v>
      </c>
      <c r="G12744" s="3"/>
      <c r="H12744" s="3"/>
      <c r="I12744" s="10" t="str">
        <f t="shared" si="198"/>
        <v>13</v>
      </c>
    </row>
    <row r="12745" spans="1:9">
      <c r="A12745" s="66"/>
      <c r="C12745" s="66">
        <v>13</v>
      </c>
      <c r="D12745" s="2" t="s">
        <v>13</v>
      </c>
      <c r="E12745" s="14" t="s">
        <v>1144</v>
      </c>
      <c r="F12745" s="69" t="s">
        <v>14</v>
      </c>
      <c r="G12745" s="3">
        <v>1</v>
      </c>
      <c r="H12745" s="3"/>
      <c r="I12745" s="10" t="str">
        <f t="shared" ref="I12745:I12808" si="199">IF(A12745="",I12744,A12745)</f>
        <v>13</v>
      </c>
    </row>
    <row r="12746" spans="1:9">
      <c r="A12746" s="66"/>
      <c r="C12746" s="66">
        <v>13</v>
      </c>
      <c r="D12746" s="2" t="s">
        <v>15</v>
      </c>
      <c r="E12746" s="15" t="s">
        <v>1145</v>
      </c>
      <c r="F12746" s="69" t="s">
        <v>16</v>
      </c>
      <c r="G12746" s="3"/>
      <c r="H12746" s="3"/>
      <c r="I12746" s="10" t="str">
        <f t="shared" si="199"/>
        <v>13</v>
      </c>
    </row>
    <row r="12747" spans="1:9">
      <c r="A12747" s="66"/>
      <c r="C12747" s="66">
        <v>13</v>
      </c>
      <c r="D12747" s="2" t="s">
        <v>17</v>
      </c>
      <c r="E12747" s="14" t="s">
        <v>1144</v>
      </c>
      <c r="F12747" s="69" t="s">
        <v>18</v>
      </c>
      <c r="G12747" s="3">
        <v>23</v>
      </c>
      <c r="H12747" s="3"/>
      <c r="I12747" s="10" t="str">
        <f t="shared" si="199"/>
        <v>13</v>
      </c>
    </row>
    <row r="12748" spans="1:9">
      <c r="A12748" s="66"/>
      <c r="C12748" s="66">
        <v>13</v>
      </c>
      <c r="D12748" s="2" t="s">
        <v>19</v>
      </c>
      <c r="E12748" s="14" t="s">
        <v>1144</v>
      </c>
      <c r="F12748" s="69" t="s">
        <v>20</v>
      </c>
      <c r="G12748" s="3"/>
      <c r="H12748" s="3"/>
      <c r="I12748" s="10" t="str">
        <f t="shared" si="199"/>
        <v>13</v>
      </c>
    </row>
    <row r="12749" spans="1:9">
      <c r="A12749" s="66"/>
      <c r="C12749" s="66">
        <v>13</v>
      </c>
      <c r="D12749" s="2" t="s">
        <v>21</v>
      </c>
      <c r="E12749" s="4"/>
      <c r="F12749" s="69" t="s">
        <v>22</v>
      </c>
      <c r="G12749" s="3">
        <v>743</v>
      </c>
      <c r="H12749" s="3">
        <v>64816</v>
      </c>
      <c r="I12749" s="10" t="str">
        <f t="shared" si="199"/>
        <v>13</v>
      </c>
    </row>
    <row r="12750" spans="1:9">
      <c r="A12750" s="66"/>
      <c r="C12750" s="66">
        <v>13</v>
      </c>
      <c r="D12750" s="2" t="s">
        <v>23</v>
      </c>
      <c r="E12750" s="17" t="s">
        <v>1147</v>
      </c>
      <c r="F12750" s="69" t="s">
        <v>24</v>
      </c>
      <c r="G12750" s="3">
        <v>149</v>
      </c>
      <c r="H12750" s="3">
        <v>15968</v>
      </c>
      <c r="I12750" s="10" t="str">
        <f t="shared" si="199"/>
        <v>13</v>
      </c>
    </row>
    <row r="12751" spans="1:9">
      <c r="A12751" s="66"/>
      <c r="C12751" s="66">
        <v>13</v>
      </c>
      <c r="D12751" s="2" t="s">
        <v>25</v>
      </c>
      <c r="E12751" s="17" t="s">
        <v>1147</v>
      </c>
      <c r="F12751" s="69" t="s">
        <v>26</v>
      </c>
      <c r="G12751" s="3">
        <v>10</v>
      </c>
      <c r="H12751" s="3">
        <v>1432</v>
      </c>
      <c r="I12751" s="10" t="str">
        <f t="shared" si="199"/>
        <v>13</v>
      </c>
    </row>
    <row r="12752" spans="1:9">
      <c r="A12752" s="66"/>
      <c r="C12752" s="66">
        <v>13</v>
      </c>
      <c r="D12752" s="2" t="s">
        <v>27</v>
      </c>
      <c r="E12752" s="17" t="s">
        <v>1147</v>
      </c>
      <c r="F12752" s="69" t="s">
        <v>28</v>
      </c>
      <c r="G12752" s="3">
        <v>1</v>
      </c>
      <c r="H12752" s="3"/>
      <c r="I12752" s="10" t="str">
        <f t="shared" si="199"/>
        <v>13</v>
      </c>
    </row>
    <row r="12753" spans="1:9">
      <c r="A12753" s="66"/>
      <c r="C12753" s="66">
        <v>13</v>
      </c>
      <c r="D12753" s="2" t="s">
        <v>29</v>
      </c>
      <c r="E12753" s="18" t="s">
        <v>1148</v>
      </c>
      <c r="F12753" s="69" t="s">
        <v>30</v>
      </c>
      <c r="G12753" s="3">
        <v>6</v>
      </c>
      <c r="H12753" s="3">
        <v>468</v>
      </c>
      <c r="I12753" s="10" t="str">
        <f t="shared" si="199"/>
        <v>13</v>
      </c>
    </row>
    <row r="12754" spans="1:9">
      <c r="A12754" s="66"/>
      <c r="C12754" s="66">
        <v>13</v>
      </c>
      <c r="D12754" s="2" t="s">
        <v>31</v>
      </c>
      <c r="E12754" s="18" t="s">
        <v>1148</v>
      </c>
      <c r="F12754" s="69" t="s">
        <v>32</v>
      </c>
      <c r="G12754" s="3">
        <v>1</v>
      </c>
      <c r="H12754" s="3"/>
      <c r="I12754" s="10" t="str">
        <f t="shared" si="199"/>
        <v>13</v>
      </c>
    </row>
    <row r="12755" spans="1:9">
      <c r="A12755" s="66"/>
      <c r="C12755" s="66">
        <v>13</v>
      </c>
      <c r="D12755" s="2" t="s">
        <v>33</v>
      </c>
      <c r="E12755" s="18" t="s">
        <v>1148</v>
      </c>
      <c r="F12755" s="69" t="s">
        <v>34</v>
      </c>
      <c r="G12755" s="3"/>
      <c r="H12755" s="3"/>
      <c r="I12755" s="10" t="str">
        <f t="shared" si="199"/>
        <v>13</v>
      </c>
    </row>
    <row r="12756" spans="1:9">
      <c r="A12756" s="66"/>
      <c r="C12756" s="66">
        <v>13</v>
      </c>
      <c r="D12756" s="2" t="s">
        <v>35</v>
      </c>
      <c r="E12756" s="19" t="s">
        <v>1150</v>
      </c>
      <c r="F12756" s="69" t="s">
        <v>36</v>
      </c>
      <c r="G12756" s="3">
        <v>33</v>
      </c>
      <c r="H12756" s="3">
        <v>3634</v>
      </c>
      <c r="I12756" s="10" t="str">
        <f t="shared" si="199"/>
        <v>13</v>
      </c>
    </row>
    <row r="12757" spans="1:9">
      <c r="A12757" s="66"/>
      <c r="C12757" s="66">
        <v>13</v>
      </c>
      <c r="D12757" s="2" t="s">
        <v>37</v>
      </c>
      <c r="E12757" s="23" t="s">
        <v>1149</v>
      </c>
      <c r="F12757" s="69" t="s">
        <v>38</v>
      </c>
      <c r="G12757" s="3">
        <v>5</v>
      </c>
      <c r="H12757" s="3">
        <v>666</v>
      </c>
      <c r="I12757" s="10" t="str">
        <f t="shared" si="199"/>
        <v>13</v>
      </c>
    </row>
    <row r="12758" spans="1:9">
      <c r="A12758" s="66"/>
      <c r="C12758" s="66">
        <v>13</v>
      </c>
      <c r="D12758" s="2" t="s">
        <v>39</v>
      </c>
      <c r="E12758" s="23" t="s">
        <v>1149</v>
      </c>
      <c r="F12758" s="69" t="s">
        <v>40</v>
      </c>
      <c r="G12758" s="3">
        <v>18</v>
      </c>
      <c r="H12758" s="3">
        <v>1656</v>
      </c>
      <c r="I12758" s="10" t="str">
        <f t="shared" si="199"/>
        <v>13</v>
      </c>
    </row>
    <row r="12759" spans="1:9">
      <c r="A12759" s="66"/>
      <c r="C12759" s="66">
        <v>13</v>
      </c>
      <c r="D12759" s="2" t="s">
        <v>41</v>
      </c>
      <c r="E12759" s="16" t="s">
        <v>1146</v>
      </c>
      <c r="F12759" s="69" t="s">
        <v>42</v>
      </c>
      <c r="G12759" s="3">
        <v>1</v>
      </c>
      <c r="H12759" s="3"/>
      <c r="I12759" s="10" t="str">
        <f t="shared" si="199"/>
        <v>13</v>
      </c>
    </row>
    <row r="12760" spans="1:9">
      <c r="A12760" s="66"/>
      <c r="C12760" s="66">
        <v>13</v>
      </c>
      <c r="D12760" s="2" t="s">
        <v>43</v>
      </c>
      <c r="E12760" s="16" t="s">
        <v>1146</v>
      </c>
      <c r="F12760" s="69" t="s">
        <v>44</v>
      </c>
      <c r="G12760" s="3">
        <v>18</v>
      </c>
      <c r="H12760" s="3">
        <v>1688</v>
      </c>
      <c r="I12760" s="10" t="str">
        <f t="shared" si="199"/>
        <v>13</v>
      </c>
    </row>
    <row r="12761" spans="1:9">
      <c r="A12761" s="66"/>
      <c r="C12761" s="66">
        <v>13</v>
      </c>
      <c r="D12761" s="2" t="s">
        <v>45</v>
      </c>
      <c r="E12761" s="16" t="s">
        <v>1146</v>
      </c>
      <c r="F12761" s="69" t="s">
        <v>46</v>
      </c>
      <c r="G12761" s="3">
        <v>7</v>
      </c>
      <c r="H12761" s="3">
        <v>1194</v>
      </c>
      <c r="I12761" s="10" t="str">
        <f t="shared" si="199"/>
        <v>13</v>
      </c>
    </row>
    <row r="12762" spans="1:9">
      <c r="A12762" s="66"/>
      <c r="C12762" s="66">
        <v>13</v>
      </c>
      <c r="D12762" s="2" t="s">
        <v>47</v>
      </c>
      <c r="E12762" s="16" t="s">
        <v>1146</v>
      </c>
      <c r="F12762" s="69" t="s">
        <v>48</v>
      </c>
      <c r="G12762" s="3">
        <v>35</v>
      </c>
      <c r="H12762" s="3">
        <v>2305</v>
      </c>
      <c r="I12762" s="10" t="str">
        <f t="shared" si="199"/>
        <v>13</v>
      </c>
    </row>
    <row r="12763" spans="1:9">
      <c r="A12763" s="66"/>
      <c r="C12763" s="66">
        <v>13</v>
      </c>
      <c r="D12763" s="2" t="s">
        <v>49</v>
      </c>
      <c r="E12763" s="14" t="s">
        <v>1144</v>
      </c>
      <c r="F12763" s="69" t="s">
        <v>50</v>
      </c>
      <c r="G12763" s="3">
        <v>77</v>
      </c>
      <c r="H12763" s="3">
        <v>2145</v>
      </c>
      <c r="I12763" s="10" t="str">
        <f t="shared" si="199"/>
        <v>13</v>
      </c>
    </row>
    <row r="12764" spans="1:9">
      <c r="A12764" s="66"/>
      <c r="C12764" s="66">
        <v>13</v>
      </c>
      <c r="D12764" s="2" t="s">
        <v>51</v>
      </c>
      <c r="E12764" s="15" t="s">
        <v>1145</v>
      </c>
      <c r="F12764" s="69" t="s">
        <v>52</v>
      </c>
      <c r="G12764" s="3">
        <v>8</v>
      </c>
      <c r="H12764" s="3">
        <v>1702</v>
      </c>
      <c r="I12764" s="10" t="str">
        <f t="shared" si="199"/>
        <v>13</v>
      </c>
    </row>
    <row r="12765" spans="1:9">
      <c r="A12765" s="66"/>
      <c r="C12765" s="66">
        <v>13</v>
      </c>
      <c r="D12765" s="2" t="s">
        <v>53</v>
      </c>
      <c r="E12765" s="15" t="s">
        <v>1145</v>
      </c>
      <c r="F12765" s="69" t="s">
        <v>54</v>
      </c>
      <c r="G12765" s="3">
        <v>123</v>
      </c>
      <c r="H12765" s="3">
        <v>6103</v>
      </c>
      <c r="I12765" s="10" t="str">
        <f t="shared" si="199"/>
        <v>13</v>
      </c>
    </row>
    <row r="12766" spans="1:9">
      <c r="A12766" s="66"/>
      <c r="C12766" s="66">
        <v>13</v>
      </c>
      <c r="D12766" s="2" t="s">
        <v>55</v>
      </c>
      <c r="E12766" s="21" t="s">
        <v>1152</v>
      </c>
      <c r="F12766" s="69" t="s">
        <v>56</v>
      </c>
      <c r="G12766" s="3">
        <v>12</v>
      </c>
      <c r="H12766" s="3">
        <v>1384</v>
      </c>
      <c r="I12766" s="10" t="str">
        <f t="shared" si="199"/>
        <v>13</v>
      </c>
    </row>
    <row r="12767" spans="1:9">
      <c r="A12767" s="66"/>
      <c r="C12767" s="66">
        <v>13</v>
      </c>
      <c r="D12767" s="2" t="s">
        <v>57</v>
      </c>
      <c r="E12767" s="21" t="s">
        <v>1152</v>
      </c>
      <c r="F12767" s="69" t="s">
        <v>58</v>
      </c>
      <c r="G12767" s="3">
        <v>21</v>
      </c>
      <c r="H12767" s="3">
        <v>1613</v>
      </c>
      <c r="I12767" s="10" t="str">
        <f t="shared" si="199"/>
        <v>13</v>
      </c>
    </row>
    <row r="12768" spans="1:9">
      <c r="A12768" s="66"/>
      <c r="C12768" s="66">
        <v>13</v>
      </c>
      <c r="D12768" s="2" t="s">
        <v>59</v>
      </c>
      <c r="E12768" s="21" t="s">
        <v>1152</v>
      </c>
      <c r="F12768" s="69" t="s">
        <v>60</v>
      </c>
      <c r="G12768" s="3">
        <v>60</v>
      </c>
      <c r="H12768" s="3">
        <v>7172</v>
      </c>
      <c r="I12768" s="10" t="str">
        <f t="shared" si="199"/>
        <v>13</v>
      </c>
    </row>
    <row r="12769" spans="1:9">
      <c r="A12769" s="66"/>
      <c r="C12769" s="66">
        <v>13</v>
      </c>
      <c r="D12769" s="2" t="s">
        <v>61</v>
      </c>
      <c r="E12769" s="20" t="s">
        <v>1151</v>
      </c>
      <c r="F12769" s="69" t="s">
        <v>62</v>
      </c>
      <c r="G12769" s="3">
        <v>23</v>
      </c>
      <c r="H12769" s="3">
        <v>3238</v>
      </c>
      <c r="I12769" s="10" t="str">
        <f t="shared" si="199"/>
        <v>13</v>
      </c>
    </row>
    <row r="12770" spans="1:9">
      <c r="A12770" s="66"/>
      <c r="C12770" s="66">
        <v>13</v>
      </c>
      <c r="D12770" s="2" t="s">
        <v>63</v>
      </c>
      <c r="E12770" s="20" t="s">
        <v>1151</v>
      </c>
      <c r="F12770" s="69" t="s">
        <v>64</v>
      </c>
      <c r="G12770" s="3">
        <v>20</v>
      </c>
      <c r="H12770" s="3">
        <v>6070</v>
      </c>
      <c r="I12770" s="10" t="str">
        <f t="shared" si="199"/>
        <v>13</v>
      </c>
    </row>
    <row r="12771" spans="1:9">
      <c r="A12771" s="66"/>
      <c r="C12771" s="66">
        <v>13</v>
      </c>
      <c r="D12771" s="2" t="s">
        <v>65</v>
      </c>
      <c r="E12771" s="19" t="s">
        <v>1150</v>
      </c>
      <c r="F12771" s="69" t="s">
        <v>66</v>
      </c>
      <c r="G12771" s="3">
        <v>16</v>
      </c>
      <c r="H12771" s="3">
        <v>1371</v>
      </c>
      <c r="I12771" s="10" t="str">
        <f t="shared" si="199"/>
        <v>13</v>
      </c>
    </row>
    <row r="12772" spans="1:9">
      <c r="A12772" s="66"/>
      <c r="C12772" s="66">
        <v>13</v>
      </c>
      <c r="D12772" s="2" t="s">
        <v>67</v>
      </c>
      <c r="E12772" s="22" t="s">
        <v>1153</v>
      </c>
      <c r="F12772" s="69" t="s">
        <v>68</v>
      </c>
      <c r="G12772" s="3">
        <v>42</v>
      </c>
      <c r="H12772" s="3">
        <v>2141</v>
      </c>
      <c r="I12772" s="10" t="str">
        <f t="shared" si="199"/>
        <v>13</v>
      </c>
    </row>
    <row r="12773" spans="1:9">
      <c r="A12773" s="66"/>
      <c r="C12773" s="66">
        <v>13</v>
      </c>
      <c r="D12773" s="2" t="s">
        <v>69</v>
      </c>
      <c r="E12773" s="21" t="s">
        <v>1152</v>
      </c>
      <c r="F12773" s="69" t="s">
        <v>70</v>
      </c>
      <c r="G12773" s="3">
        <v>57</v>
      </c>
      <c r="H12773" s="3">
        <v>2682</v>
      </c>
      <c r="I12773" s="10" t="str">
        <f t="shared" si="199"/>
        <v>13</v>
      </c>
    </row>
    <row r="12774" spans="1:9">
      <c r="A12774" s="66"/>
      <c r="C12774" s="66">
        <v>13</v>
      </c>
      <c r="E12774" s="71"/>
      <c r="F12774" s="69" t="s">
        <v>71</v>
      </c>
      <c r="G12774" s="3">
        <v>767</v>
      </c>
      <c r="H12774" s="3">
        <v>65275</v>
      </c>
      <c r="I12774" s="10" t="str">
        <f t="shared" si="199"/>
        <v>13</v>
      </c>
    </row>
    <row r="12775" spans="1:9">
      <c r="A12775" s="65" t="s">
        <v>867</v>
      </c>
      <c r="B12775" s="2" t="s">
        <v>868</v>
      </c>
      <c r="C12775" s="65">
        <v>13001</v>
      </c>
      <c r="D12775" s="2" t="s">
        <v>9</v>
      </c>
      <c r="E12775" s="14" t="s">
        <v>1144</v>
      </c>
      <c r="F12775" s="69" t="s">
        <v>10</v>
      </c>
      <c r="G12775" s="3"/>
      <c r="H12775" s="3"/>
      <c r="I12775" s="10" t="str">
        <f t="shared" si="199"/>
        <v>13001</v>
      </c>
    </row>
    <row r="12776" spans="1:9">
      <c r="A12776" s="66"/>
      <c r="C12776" s="66">
        <v>13001</v>
      </c>
      <c r="D12776" s="2" t="s">
        <v>11</v>
      </c>
      <c r="E12776" s="14" t="s">
        <v>1144</v>
      </c>
      <c r="F12776" s="69" t="s">
        <v>12</v>
      </c>
      <c r="G12776" s="3"/>
      <c r="H12776" s="3"/>
      <c r="I12776" s="10" t="str">
        <f t="shared" si="199"/>
        <v>13001</v>
      </c>
    </row>
    <row r="12777" spans="1:9">
      <c r="A12777" s="66"/>
      <c r="C12777" s="66">
        <v>13001</v>
      </c>
      <c r="D12777" s="2" t="s">
        <v>13</v>
      </c>
      <c r="E12777" s="14" t="s">
        <v>1144</v>
      </c>
      <c r="F12777" s="69" t="s">
        <v>14</v>
      </c>
      <c r="G12777" s="3"/>
      <c r="H12777" s="3"/>
      <c r="I12777" s="10" t="str">
        <f t="shared" si="199"/>
        <v>13001</v>
      </c>
    </row>
    <row r="12778" spans="1:9">
      <c r="A12778" s="66"/>
      <c r="C12778" s="66">
        <v>13001</v>
      </c>
      <c r="D12778" s="2" t="s">
        <v>15</v>
      </c>
      <c r="E12778" s="15" t="s">
        <v>1145</v>
      </c>
      <c r="F12778" s="69" t="s">
        <v>16</v>
      </c>
      <c r="G12778" s="3"/>
      <c r="H12778" s="3"/>
      <c r="I12778" s="10" t="str">
        <f t="shared" si="199"/>
        <v>13001</v>
      </c>
    </row>
    <row r="12779" spans="1:9">
      <c r="A12779" s="66"/>
      <c r="C12779" s="66">
        <v>13001</v>
      </c>
      <c r="D12779" s="2" t="s">
        <v>17</v>
      </c>
      <c r="E12779" s="14" t="s">
        <v>1144</v>
      </c>
      <c r="F12779" s="69" t="s">
        <v>18</v>
      </c>
      <c r="G12779" s="3"/>
      <c r="H12779" s="3"/>
      <c r="I12779" s="10" t="str">
        <f t="shared" si="199"/>
        <v>13001</v>
      </c>
    </row>
    <row r="12780" spans="1:9">
      <c r="A12780" s="66"/>
      <c r="C12780" s="66">
        <v>13001</v>
      </c>
      <c r="D12780" s="2" t="s">
        <v>19</v>
      </c>
      <c r="E12780" s="14" t="s">
        <v>1144</v>
      </c>
      <c r="F12780" s="69" t="s">
        <v>20</v>
      </c>
      <c r="G12780" s="3"/>
      <c r="H12780" s="3"/>
      <c r="I12780" s="10" t="str">
        <f t="shared" si="199"/>
        <v>13001</v>
      </c>
    </row>
    <row r="12781" spans="1:9">
      <c r="A12781" s="66"/>
      <c r="C12781" s="66">
        <v>13001</v>
      </c>
      <c r="D12781" s="2" t="s">
        <v>21</v>
      </c>
      <c r="E12781" s="4"/>
      <c r="F12781" s="69" t="s">
        <v>22</v>
      </c>
      <c r="G12781" s="3"/>
      <c r="H12781" s="3"/>
      <c r="I12781" s="10" t="str">
        <f t="shared" si="199"/>
        <v>13001</v>
      </c>
    </row>
    <row r="12782" spans="1:9">
      <c r="A12782" s="66"/>
      <c r="C12782" s="66">
        <v>13001</v>
      </c>
      <c r="D12782" s="2" t="s">
        <v>23</v>
      </c>
      <c r="E12782" s="17" t="s">
        <v>1147</v>
      </c>
      <c r="F12782" s="69" t="s">
        <v>24</v>
      </c>
      <c r="G12782" s="3"/>
      <c r="H12782" s="3"/>
      <c r="I12782" s="10" t="str">
        <f t="shared" si="199"/>
        <v>13001</v>
      </c>
    </row>
    <row r="12783" spans="1:9">
      <c r="A12783" s="66"/>
      <c r="C12783" s="66">
        <v>13001</v>
      </c>
      <c r="D12783" s="2" t="s">
        <v>25</v>
      </c>
      <c r="E12783" s="17" t="s">
        <v>1147</v>
      </c>
      <c r="F12783" s="69" t="s">
        <v>26</v>
      </c>
      <c r="G12783" s="3"/>
      <c r="H12783" s="3"/>
      <c r="I12783" s="10" t="str">
        <f t="shared" si="199"/>
        <v>13001</v>
      </c>
    </row>
    <row r="12784" spans="1:9">
      <c r="A12784" s="66"/>
      <c r="C12784" s="66">
        <v>13001</v>
      </c>
      <c r="D12784" s="2" t="s">
        <v>27</v>
      </c>
      <c r="E12784" s="17" t="s">
        <v>1147</v>
      </c>
      <c r="F12784" s="69" t="s">
        <v>28</v>
      </c>
      <c r="G12784" s="3"/>
      <c r="H12784" s="3"/>
      <c r="I12784" s="10" t="str">
        <f t="shared" si="199"/>
        <v>13001</v>
      </c>
    </row>
    <row r="12785" spans="1:9">
      <c r="A12785" s="66"/>
      <c r="C12785" s="66">
        <v>13001</v>
      </c>
      <c r="D12785" s="2" t="s">
        <v>29</v>
      </c>
      <c r="E12785" s="18" t="s">
        <v>1148</v>
      </c>
      <c r="F12785" s="69" t="s">
        <v>30</v>
      </c>
      <c r="G12785" s="3"/>
      <c r="H12785" s="3"/>
      <c r="I12785" s="10" t="str">
        <f t="shared" si="199"/>
        <v>13001</v>
      </c>
    </row>
    <row r="12786" spans="1:9">
      <c r="A12786" s="66"/>
      <c r="C12786" s="66">
        <v>13001</v>
      </c>
      <c r="D12786" s="2" t="s">
        <v>31</v>
      </c>
      <c r="E12786" s="18" t="s">
        <v>1148</v>
      </c>
      <c r="F12786" s="69" t="s">
        <v>32</v>
      </c>
      <c r="G12786" s="3"/>
      <c r="H12786" s="3"/>
      <c r="I12786" s="10" t="str">
        <f t="shared" si="199"/>
        <v>13001</v>
      </c>
    </row>
    <row r="12787" spans="1:9">
      <c r="A12787" s="66"/>
      <c r="C12787" s="66">
        <v>13001</v>
      </c>
      <c r="D12787" s="2" t="s">
        <v>33</v>
      </c>
      <c r="E12787" s="18" t="s">
        <v>1148</v>
      </c>
      <c r="F12787" s="69" t="s">
        <v>34</v>
      </c>
      <c r="G12787" s="3"/>
      <c r="H12787" s="3"/>
      <c r="I12787" s="10" t="str">
        <f t="shared" si="199"/>
        <v>13001</v>
      </c>
    </row>
    <row r="12788" spans="1:9">
      <c r="A12788" s="66"/>
      <c r="C12788" s="66">
        <v>13001</v>
      </c>
      <c r="D12788" s="2" t="s">
        <v>35</v>
      </c>
      <c r="E12788" s="19" t="s">
        <v>1150</v>
      </c>
      <c r="F12788" s="69" t="s">
        <v>36</v>
      </c>
      <c r="G12788" s="3"/>
      <c r="H12788" s="3"/>
      <c r="I12788" s="10" t="str">
        <f t="shared" si="199"/>
        <v>13001</v>
      </c>
    </row>
    <row r="12789" spans="1:9">
      <c r="A12789" s="66"/>
      <c r="C12789" s="66">
        <v>13001</v>
      </c>
      <c r="D12789" s="2" t="s">
        <v>37</v>
      </c>
      <c r="E12789" s="23" t="s">
        <v>1149</v>
      </c>
      <c r="F12789" s="69" t="s">
        <v>38</v>
      </c>
      <c r="G12789" s="3"/>
      <c r="H12789" s="3"/>
      <c r="I12789" s="10" t="str">
        <f t="shared" si="199"/>
        <v>13001</v>
      </c>
    </row>
    <row r="12790" spans="1:9">
      <c r="A12790" s="66"/>
      <c r="C12790" s="66">
        <v>13001</v>
      </c>
      <c r="D12790" s="2" t="s">
        <v>39</v>
      </c>
      <c r="E12790" s="23" t="s">
        <v>1149</v>
      </c>
      <c r="F12790" s="69" t="s">
        <v>40</v>
      </c>
      <c r="G12790" s="3"/>
      <c r="H12790" s="3"/>
      <c r="I12790" s="10" t="str">
        <f t="shared" si="199"/>
        <v>13001</v>
      </c>
    </row>
    <row r="12791" spans="1:9">
      <c r="A12791" s="66"/>
      <c r="C12791" s="66">
        <v>13001</v>
      </c>
      <c r="D12791" s="2" t="s">
        <v>41</v>
      </c>
      <c r="E12791" s="16" t="s">
        <v>1146</v>
      </c>
      <c r="F12791" s="69" t="s">
        <v>42</v>
      </c>
      <c r="G12791" s="3"/>
      <c r="H12791" s="3"/>
      <c r="I12791" s="10" t="str">
        <f t="shared" si="199"/>
        <v>13001</v>
      </c>
    </row>
    <row r="12792" spans="1:9">
      <c r="A12792" s="66"/>
      <c r="C12792" s="66">
        <v>13001</v>
      </c>
      <c r="D12792" s="2" t="s">
        <v>43</v>
      </c>
      <c r="E12792" s="16" t="s">
        <v>1146</v>
      </c>
      <c r="F12792" s="69" t="s">
        <v>44</v>
      </c>
      <c r="G12792" s="3"/>
      <c r="H12792" s="3"/>
      <c r="I12792" s="10" t="str">
        <f t="shared" si="199"/>
        <v>13001</v>
      </c>
    </row>
    <row r="12793" spans="1:9">
      <c r="A12793" s="66"/>
      <c r="C12793" s="66">
        <v>13001</v>
      </c>
      <c r="D12793" s="2" t="s">
        <v>45</v>
      </c>
      <c r="E12793" s="16" t="s">
        <v>1146</v>
      </c>
      <c r="F12793" s="69" t="s">
        <v>46</v>
      </c>
      <c r="G12793" s="3"/>
      <c r="H12793" s="3"/>
      <c r="I12793" s="10" t="str">
        <f t="shared" si="199"/>
        <v>13001</v>
      </c>
    </row>
    <row r="12794" spans="1:9">
      <c r="A12794" s="66"/>
      <c r="C12794" s="66">
        <v>13001</v>
      </c>
      <c r="D12794" s="2" t="s">
        <v>47</v>
      </c>
      <c r="E12794" s="16" t="s">
        <v>1146</v>
      </c>
      <c r="F12794" s="69" t="s">
        <v>48</v>
      </c>
      <c r="G12794" s="3"/>
      <c r="H12794" s="3"/>
      <c r="I12794" s="10" t="str">
        <f t="shared" si="199"/>
        <v>13001</v>
      </c>
    </row>
    <row r="12795" spans="1:9">
      <c r="A12795" s="66"/>
      <c r="C12795" s="66">
        <v>13001</v>
      </c>
      <c r="D12795" s="2" t="s">
        <v>49</v>
      </c>
      <c r="E12795" s="14" t="s">
        <v>1144</v>
      </c>
      <c r="F12795" s="69" t="s">
        <v>50</v>
      </c>
      <c r="G12795" s="3"/>
      <c r="H12795" s="3"/>
      <c r="I12795" s="10" t="str">
        <f t="shared" si="199"/>
        <v>13001</v>
      </c>
    </row>
    <row r="12796" spans="1:9">
      <c r="A12796" s="66"/>
      <c r="C12796" s="66">
        <v>13001</v>
      </c>
      <c r="D12796" s="2" t="s">
        <v>51</v>
      </c>
      <c r="E12796" s="15" t="s">
        <v>1145</v>
      </c>
      <c r="F12796" s="69" t="s">
        <v>52</v>
      </c>
      <c r="G12796" s="3"/>
      <c r="H12796" s="3"/>
      <c r="I12796" s="10" t="str">
        <f t="shared" si="199"/>
        <v>13001</v>
      </c>
    </row>
    <row r="12797" spans="1:9">
      <c r="A12797" s="66"/>
      <c r="C12797" s="66">
        <v>13001</v>
      </c>
      <c r="D12797" s="2" t="s">
        <v>53</v>
      </c>
      <c r="E12797" s="15" t="s">
        <v>1145</v>
      </c>
      <c r="F12797" s="69" t="s">
        <v>54</v>
      </c>
      <c r="G12797" s="3"/>
      <c r="H12797" s="3"/>
      <c r="I12797" s="10" t="str">
        <f t="shared" si="199"/>
        <v>13001</v>
      </c>
    </row>
    <row r="12798" spans="1:9">
      <c r="A12798" s="66"/>
      <c r="C12798" s="66">
        <v>13001</v>
      </c>
      <c r="D12798" s="2" t="s">
        <v>55</v>
      </c>
      <c r="E12798" s="21" t="s">
        <v>1152</v>
      </c>
      <c r="F12798" s="69" t="s">
        <v>56</v>
      </c>
      <c r="G12798" s="3"/>
      <c r="H12798" s="3"/>
      <c r="I12798" s="10" t="str">
        <f t="shared" si="199"/>
        <v>13001</v>
      </c>
    </row>
    <row r="12799" spans="1:9">
      <c r="A12799" s="66"/>
      <c r="C12799" s="66">
        <v>13001</v>
      </c>
      <c r="D12799" s="2" t="s">
        <v>57</v>
      </c>
      <c r="E12799" s="21" t="s">
        <v>1152</v>
      </c>
      <c r="F12799" s="69" t="s">
        <v>58</v>
      </c>
      <c r="G12799" s="3"/>
      <c r="H12799" s="3"/>
      <c r="I12799" s="10" t="str">
        <f t="shared" si="199"/>
        <v>13001</v>
      </c>
    </row>
    <row r="12800" spans="1:9">
      <c r="A12800" s="66"/>
      <c r="C12800" s="66">
        <v>13001</v>
      </c>
      <c r="D12800" s="2" t="s">
        <v>59</v>
      </c>
      <c r="E12800" s="21" t="s">
        <v>1152</v>
      </c>
      <c r="F12800" s="69" t="s">
        <v>60</v>
      </c>
      <c r="G12800" s="3"/>
      <c r="H12800" s="3"/>
      <c r="I12800" s="10" t="str">
        <f t="shared" si="199"/>
        <v>13001</v>
      </c>
    </row>
    <row r="12801" spans="1:9">
      <c r="A12801" s="66"/>
      <c r="C12801" s="66">
        <v>13001</v>
      </c>
      <c r="D12801" s="2" t="s">
        <v>61</v>
      </c>
      <c r="E12801" s="20" t="s">
        <v>1151</v>
      </c>
      <c r="F12801" s="69" t="s">
        <v>62</v>
      </c>
      <c r="G12801" s="3"/>
      <c r="H12801" s="3"/>
      <c r="I12801" s="10" t="str">
        <f t="shared" si="199"/>
        <v>13001</v>
      </c>
    </row>
    <row r="12802" spans="1:9">
      <c r="A12802" s="66"/>
      <c r="C12802" s="66">
        <v>13001</v>
      </c>
      <c r="D12802" s="2" t="s">
        <v>63</v>
      </c>
      <c r="E12802" s="20" t="s">
        <v>1151</v>
      </c>
      <c r="F12802" s="69" t="s">
        <v>64</v>
      </c>
      <c r="G12802" s="3"/>
      <c r="H12802" s="3"/>
      <c r="I12802" s="10" t="str">
        <f t="shared" si="199"/>
        <v>13001</v>
      </c>
    </row>
    <row r="12803" spans="1:9">
      <c r="A12803" s="66"/>
      <c r="C12803" s="66">
        <v>13001</v>
      </c>
      <c r="D12803" s="2" t="s">
        <v>65</v>
      </c>
      <c r="E12803" s="19" t="s">
        <v>1150</v>
      </c>
      <c r="F12803" s="69" t="s">
        <v>66</v>
      </c>
      <c r="G12803" s="3"/>
      <c r="H12803" s="3"/>
      <c r="I12803" s="10" t="str">
        <f t="shared" si="199"/>
        <v>13001</v>
      </c>
    </row>
    <row r="12804" spans="1:9">
      <c r="A12804" s="66"/>
      <c r="C12804" s="66">
        <v>13001</v>
      </c>
      <c r="D12804" s="2" t="s">
        <v>67</v>
      </c>
      <c r="E12804" s="22" t="s">
        <v>1153</v>
      </c>
      <c r="F12804" s="69" t="s">
        <v>68</v>
      </c>
      <c r="G12804" s="3"/>
      <c r="H12804" s="3"/>
      <c r="I12804" s="10" t="str">
        <f t="shared" si="199"/>
        <v>13001</v>
      </c>
    </row>
    <row r="12805" spans="1:9">
      <c r="A12805" s="66"/>
      <c r="C12805" s="66">
        <v>13001</v>
      </c>
      <c r="D12805" s="2" t="s">
        <v>69</v>
      </c>
      <c r="E12805" s="21" t="s">
        <v>1152</v>
      </c>
      <c r="F12805" s="69" t="s">
        <v>70</v>
      </c>
      <c r="G12805" s="3"/>
      <c r="H12805" s="3"/>
      <c r="I12805" s="10" t="str">
        <f t="shared" si="199"/>
        <v>13001</v>
      </c>
    </row>
    <row r="12806" spans="1:9">
      <c r="A12806" s="66"/>
      <c r="C12806" s="66">
        <v>13001</v>
      </c>
      <c r="E12806" s="71"/>
      <c r="F12806" s="69" t="s">
        <v>71</v>
      </c>
      <c r="G12806" s="3"/>
      <c r="H12806" s="3"/>
      <c r="I12806" s="10" t="str">
        <f t="shared" si="199"/>
        <v>13001</v>
      </c>
    </row>
    <row r="12807" spans="1:9">
      <c r="A12807" s="65" t="s">
        <v>869</v>
      </c>
      <c r="B12807" s="2" t="s">
        <v>870</v>
      </c>
      <c r="C12807" s="65">
        <v>13002</v>
      </c>
      <c r="D12807" s="2" t="s">
        <v>9</v>
      </c>
      <c r="E12807" s="14" t="s">
        <v>1144</v>
      </c>
      <c r="F12807" s="69" t="s">
        <v>10</v>
      </c>
      <c r="G12807" s="3"/>
      <c r="H12807" s="3"/>
      <c r="I12807" s="10" t="str">
        <f t="shared" si="199"/>
        <v>13002</v>
      </c>
    </row>
    <row r="12808" spans="1:9">
      <c r="A12808" s="66"/>
      <c r="C12808" s="66">
        <v>13002</v>
      </c>
      <c r="D12808" s="2" t="s">
        <v>11</v>
      </c>
      <c r="E12808" s="14" t="s">
        <v>1144</v>
      </c>
      <c r="F12808" s="69" t="s">
        <v>12</v>
      </c>
      <c r="G12808" s="3"/>
      <c r="H12808" s="3"/>
      <c r="I12808" s="10" t="str">
        <f t="shared" si="199"/>
        <v>13002</v>
      </c>
    </row>
    <row r="12809" spans="1:9">
      <c r="A12809" s="66"/>
      <c r="C12809" s="66">
        <v>13002</v>
      </c>
      <c r="D12809" s="2" t="s">
        <v>13</v>
      </c>
      <c r="E12809" s="14" t="s">
        <v>1144</v>
      </c>
      <c r="F12809" s="69" t="s">
        <v>14</v>
      </c>
      <c r="G12809" s="3"/>
      <c r="H12809" s="3"/>
      <c r="I12809" s="10" t="str">
        <f t="shared" ref="I12809:I12872" si="200">IF(A12809="",I12808,A12809)</f>
        <v>13002</v>
      </c>
    </row>
    <row r="12810" spans="1:9">
      <c r="A12810" s="66"/>
      <c r="C12810" s="66">
        <v>13002</v>
      </c>
      <c r="D12810" s="2" t="s">
        <v>15</v>
      </c>
      <c r="E12810" s="15" t="s">
        <v>1145</v>
      </c>
      <c r="F12810" s="69" t="s">
        <v>16</v>
      </c>
      <c r="G12810" s="3"/>
      <c r="H12810" s="3"/>
      <c r="I12810" s="10" t="str">
        <f t="shared" si="200"/>
        <v>13002</v>
      </c>
    </row>
    <row r="12811" spans="1:9">
      <c r="A12811" s="66"/>
      <c r="C12811" s="66">
        <v>13002</v>
      </c>
      <c r="D12811" s="2" t="s">
        <v>17</v>
      </c>
      <c r="E12811" s="14" t="s">
        <v>1144</v>
      </c>
      <c r="F12811" s="69" t="s">
        <v>18</v>
      </c>
      <c r="G12811" s="3"/>
      <c r="H12811" s="3"/>
      <c r="I12811" s="10" t="str">
        <f t="shared" si="200"/>
        <v>13002</v>
      </c>
    </row>
    <row r="12812" spans="1:9">
      <c r="A12812" s="66"/>
      <c r="C12812" s="66">
        <v>13002</v>
      </c>
      <c r="D12812" s="2" t="s">
        <v>19</v>
      </c>
      <c r="E12812" s="14" t="s">
        <v>1144</v>
      </c>
      <c r="F12812" s="69" t="s">
        <v>20</v>
      </c>
      <c r="G12812" s="3"/>
      <c r="H12812" s="3"/>
      <c r="I12812" s="10" t="str">
        <f t="shared" si="200"/>
        <v>13002</v>
      </c>
    </row>
    <row r="12813" spans="1:9">
      <c r="A12813" s="66"/>
      <c r="C12813" s="66">
        <v>13002</v>
      </c>
      <c r="D12813" s="2" t="s">
        <v>21</v>
      </c>
      <c r="E12813" s="4"/>
      <c r="F12813" s="69" t="s">
        <v>22</v>
      </c>
      <c r="G12813" s="3"/>
      <c r="H12813" s="3"/>
      <c r="I12813" s="10" t="str">
        <f t="shared" si="200"/>
        <v>13002</v>
      </c>
    </row>
    <row r="12814" spans="1:9">
      <c r="A12814" s="66"/>
      <c r="C12814" s="66">
        <v>13002</v>
      </c>
      <c r="D12814" s="2" t="s">
        <v>23</v>
      </c>
      <c r="E12814" s="17" t="s">
        <v>1147</v>
      </c>
      <c r="F12814" s="69" t="s">
        <v>24</v>
      </c>
      <c r="G12814" s="3"/>
      <c r="H12814" s="3"/>
      <c r="I12814" s="10" t="str">
        <f t="shared" si="200"/>
        <v>13002</v>
      </c>
    </row>
    <row r="12815" spans="1:9">
      <c r="A12815" s="66"/>
      <c r="C12815" s="66">
        <v>13002</v>
      </c>
      <c r="D12815" s="2" t="s">
        <v>25</v>
      </c>
      <c r="E12815" s="17" t="s">
        <v>1147</v>
      </c>
      <c r="F12815" s="69" t="s">
        <v>26</v>
      </c>
      <c r="G12815" s="3"/>
      <c r="H12815" s="3"/>
      <c r="I12815" s="10" t="str">
        <f t="shared" si="200"/>
        <v>13002</v>
      </c>
    </row>
    <row r="12816" spans="1:9">
      <c r="A12816" s="66"/>
      <c r="C12816" s="66">
        <v>13002</v>
      </c>
      <c r="D12816" s="2" t="s">
        <v>27</v>
      </c>
      <c r="E12816" s="17" t="s">
        <v>1147</v>
      </c>
      <c r="F12816" s="69" t="s">
        <v>28</v>
      </c>
      <c r="G12816" s="3"/>
      <c r="H12816" s="3"/>
      <c r="I12816" s="10" t="str">
        <f t="shared" si="200"/>
        <v>13002</v>
      </c>
    </row>
    <row r="12817" spans="1:9">
      <c r="A12817" s="66"/>
      <c r="C12817" s="66">
        <v>13002</v>
      </c>
      <c r="D12817" s="2" t="s">
        <v>29</v>
      </c>
      <c r="E12817" s="18" t="s">
        <v>1148</v>
      </c>
      <c r="F12817" s="69" t="s">
        <v>30</v>
      </c>
      <c r="G12817" s="3"/>
      <c r="H12817" s="3"/>
      <c r="I12817" s="10" t="str">
        <f t="shared" si="200"/>
        <v>13002</v>
      </c>
    </row>
    <row r="12818" spans="1:9">
      <c r="A12818" s="66"/>
      <c r="C12818" s="66">
        <v>13002</v>
      </c>
      <c r="D12818" s="2" t="s">
        <v>31</v>
      </c>
      <c r="E12818" s="18" t="s">
        <v>1148</v>
      </c>
      <c r="F12818" s="69" t="s">
        <v>32</v>
      </c>
      <c r="G12818" s="3"/>
      <c r="H12818" s="3"/>
      <c r="I12818" s="10" t="str">
        <f t="shared" si="200"/>
        <v>13002</v>
      </c>
    </row>
    <row r="12819" spans="1:9">
      <c r="A12819" s="66"/>
      <c r="C12819" s="66">
        <v>13002</v>
      </c>
      <c r="D12819" s="2" t="s">
        <v>33</v>
      </c>
      <c r="E12819" s="18" t="s">
        <v>1148</v>
      </c>
      <c r="F12819" s="69" t="s">
        <v>34</v>
      </c>
      <c r="G12819" s="3"/>
      <c r="H12819" s="3"/>
      <c r="I12819" s="10" t="str">
        <f t="shared" si="200"/>
        <v>13002</v>
      </c>
    </row>
    <row r="12820" spans="1:9">
      <c r="A12820" s="66"/>
      <c r="C12820" s="66">
        <v>13002</v>
      </c>
      <c r="D12820" s="2" t="s">
        <v>35</v>
      </c>
      <c r="E12820" s="19" t="s">
        <v>1150</v>
      </c>
      <c r="F12820" s="69" t="s">
        <v>36</v>
      </c>
      <c r="G12820" s="3"/>
      <c r="H12820" s="3"/>
      <c r="I12820" s="10" t="str">
        <f t="shared" si="200"/>
        <v>13002</v>
      </c>
    </row>
    <row r="12821" spans="1:9">
      <c r="A12821" s="66"/>
      <c r="C12821" s="66">
        <v>13002</v>
      </c>
      <c r="D12821" s="2" t="s">
        <v>37</v>
      </c>
      <c r="E12821" s="23" t="s">
        <v>1149</v>
      </c>
      <c r="F12821" s="69" t="s">
        <v>38</v>
      </c>
      <c r="G12821" s="3"/>
      <c r="H12821" s="3"/>
      <c r="I12821" s="10" t="str">
        <f t="shared" si="200"/>
        <v>13002</v>
      </c>
    </row>
    <row r="12822" spans="1:9">
      <c r="A12822" s="66"/>
      <c r="C12822" s="66">
        <v>13002</v>
      </c>
      <c r="D12822" s="2" t="s">
        <v>39</v>
      </c>
      <c r="E12822" s="23" t="s">
        <v>1149</v>
      </c>
      <c r="F12822" s="69" t="s">
        <v>40</v>
      </c>
      <c r="G12822" s="3"/>
      <c r="H12822" s="3"/>
      <c r="I12822" s="10" t="str">
        <f t="shared" si="200"/>
        <v>13002</v>
      </c>
    </row>
    <row r="12823" spans="1:9">
      <c r="A12823" s="66"/>
      <c r="C12823" s="66">
        <v>13002</v>
      </c>
      <c r="D12823" s="2" t="s">
        <v>41</v>
      </c>
      <c r="E12823" s="16" t="s">
        <v>1146</v>
      </c>
      <c r="F12823" s="69" t="s">
        <v>42</v>
      </c>
      <c r="G12823" s="3"/>
      <c r="H12823" s="3"/>
      <c r="I12823" s="10" t="str">
        <f t="shared" si="200"/>
        <v>13002</v>
      </c>
    </row>
    <row r="12824" spans="1:9">
      <c r="A12824" s="66"/>
      <c r="C12824" s="66">
        <v>13002</v>
      </c>
      <c r="D12824" s="2" t="s">
        <v>43</v>
      </c>
      <c r="E12824" s="16" t="s">
        <v>1146</v>
      </c>
      <c r="F12824" s="69" t="s">
        <v>44</v>
      </c>
      <c r="G12824" s="3"/>
      <c r="H12824" s="3"/>
      <c r="I12824" s="10" t="str">
        <f t="shared" si="200"/>
        <v>13002</v>
      </c>
    </row>
    <row r="12825" spans="1:9">
      <c r="A12825" s="66"/>
      <c r="C12825" s="66">
        <v>13002</v>
      </c>
      <c r="D12825" s="2" t="s">
        <v>45</v>
      </c>
      <c r="E12825" s="16" t="s">
        <v>1146</v>
      </c>
      <c r="F12825" s="69" t="s">
        <v>46</v>
      </c>
      <c r="G12825" s="3"/>
      <c r="H12825" s="3"/>
      <c r="I12825" s="10" t="str">
        <f t="shared" si="200"/>
        <v>13002</v>
      </c>
    </row>
    <row r="12826" spans="1:9">
      <c r="A12826" s="66"/>
      <c r="C12826" s="66">
        <v>13002</v>
      </c>
      <c r="D12826" s="2" t="s">
        <v>47</v>
      </c>
      <c r="E12826" s="16" t="s">
        <v>1146</v>
      </c>
      <c r="F12826" s="69" t="s">
        <v>48</v>
      </c>
      <c r="G12826" s="3"/>
      <c r="H12826" s="3"/>
      <c r="I12826" s="10" t="str">
        <f t="shared" si="200"/>
        <v>13002</v>
      </c>
    </row>
    <row r="12827" spans="1:9">
      <c r="A12827" s="66"/>
      <c r="C12827" s="66">
        <v>13002</v>
      </c>
      <c r="D12827" s="2" t="s">
        <v>49</v>
      </c>
      <c r="E12827" s="14" t="s">
        <v>1144</v>
      </c>
      <c r="F12827" s="69" t="s">
        <v>50</v>
      </c>
      <c r="G12827" s="3"/>
      <c r="H12827" s="3"/>
      <c r="I12827" s="10" t="str">
        <f t="shared" si="200"/>
        <v>13002</v>
      </c>
    </row>
    <row r="12828" spans="1:9">
      <c r="A12828" s="66"/>
      <c r="C12828" s="66">
        <v>13002</v>
      </c>
      <c r="D12828" s="2" t="s">
        <v>51</v>
      </c>
      <c r="E12828" s="15" t="s">
        <v>1145</v>
      </c>
      <c r="F12828" s="69" t="s">
        <v>52</v>
      </c>
      <c r="G12828" s="3"/>
      <c r="H12828" s="3"/>
      <c r="I12828" s="10" t="str">
        <f t="shared" si="200"/>
        <v>13002</v>
      </c>
    </row>
    <row r="12829" spans="1:9">
      <c r="A12829" s="66"/>
      <c r="C12829" s="66">
        <v>13002</v>
      </c>
      <c r="D12829" s="2" t="s">
        <v>53</v>
      </c>
      <c r="E12829" s="15" t="s">
        <v>1145</v>
      </c>
      <c r="F12829" s="69" t="s">
        <v>54</v>
      </c>
      <c r="G12829" s="3"/>
      <c r="H12829" s="3"/>
      <c r="I12829" s="10" t="str">
        <f t="shared" si="200"/>
        <v>13002</v>
      </c>
    </row>
    <row r="12830" spans="1:9">
      <c r="A12830" s="66"/>
      <c r="C12830" s="66">
        <v>13002</v>
      </c>
      <c r="D12830" s="2" t="s">
        <v>55</v>
      </c>
      <c r="E12830" s="21" t="s">
        <v>1152</v>
      </c>
      <c r="F12830" s="69" t="s">
        <v>56</v>
      </c>
      <c r="G12830" s="3"/>
      <c r="H12830" s="3"/>
      <c r="I12830" s="10" t="str">
        <f t="shared" si="200"/>
        <v>13002</v>
      </c>
    </row>
    <row r="12831" spans="1:9">
      <c r="A12831" s="66"/>
      <c r="C12831" s="66">
        <v>13002</v>
      </c>
      <c r="D12831" s="2" t="s">
        <v>57</v>
      </c>
      <c r="E12831" s="21" t="s">
        <v>1152</v>
      </c>
      <c r="F12831" s="69" t="s">
        <v>58</v>
      </c>
      <c r="G12831" s="3"/>
      <c r="H12831" s="3"/>
      <c r="I12831" s="10" t="str">
        <f t="shared" si="200"/>
        <v>13002</v>
      </c>
    </row>
    <row r="12832" spans="1:9">
      <c r="A12832" s="66"/>
      <c r="C12832" s="66">
        <v>13002</v>
      </c>
      <c r="D12832" s="2" t="s">
        <v>59</v>
      </c>
      <c r="E12832" s="21" t="s">
        <v>1152</v>
      </c>
      <c r="F12832" s="69" t="s">
        <v>60</v>
      </c>
      <c r="G12832" s="3"/>
      <c r="H12832" s="3"/>
      <c r="I12832" s="10" t="str">
        <f t="shared" si="200"/>
        <v>13002</v>
      </c>
    </row>
    <row r="12833" spans="1:9">
      <c r="A12833" s="66"/>
      <c r="C12833" s="66">
        <v>13002</v>
      </c>
      <c r="D12833" s="2" t="s">
        <v>61</v>
      </c>
      <c r="E12833" s="20" t="s">
        <v>1151</v>
      </c>
      <c r="F12833" s="69" t="s">
        <v>62</v>
      </c>
      <c r="G12833" s="3"/>
      <c r="H12833" s="3"/>
      <c r="I12833" s="10" t="str">
        <f t="shared" si="200"/>
        <v>13002</v>
      </c>
    </row>
    <row r="12834" spans="1:9">
      <c r="A12834" s="66"/>
      <c r="C12834" s="66">
        <v>13002</v>
      </c>
      <c r="D12834" s="2" t="s">
        <v>63</v>
      </c>
      <c r="E12834" s="20" t="s">
        <v>1151</v>
      </c>
      <c r="F12834" s="69" t="s">
        <v>64</v>
      </c>
      <c r="G12834" s="3"/>
      <c r="H12834" s="3"/>
      <c r="I12834" s="10" t="str">
        <f t="shared" si="200"/>
        <v>13002</v>
      </c>
    </row>
    <row r="12835" spans="1:9">
      <c r="A12835" s="66"/>
      <c r="C12835" s="66">
        <v>13002</v>
      </c>
      <c r="D12835" s="2" t="s">
        <v>65</v>
      </c>
      <c r="E12835" s="19" t="s">
        <v>1150</v>
      </c>
      <c r="F12835" s="69" t="s">
        <v>66</v>
      </c>
      <c r="G12835" s="3"/>
      <c r="H12835" s="3"/>
      <c r="I12835" s="10" t="str">
        <f t="shared" si="200"/>
        <v>13002</v>
      </c>
    </row>
    <row r="12836" spans="1:9">
      <c r="A12836" s="66"/>
      <c r="C12836" s="66">
        <v>13002</v>
      </c>
      <c r="D12836" s="2" t="s">
        <v>67</v>
      </c>
      <c r="E12836" s="22" t="s">
        <v>1153</v>
      </c>
      <c r="F12836" s="69" t="s">
        <v>68</v>
      </c>
      <c r="G12836" s="3"/>
      <c r="H12836" s="3"/>
      <c r="I12836" s="10" t="str">
        <f t="shared" si="200"/>
        <v>13002</v>
      </c>
    </row>
    <row r="12837" spans="1:9">
      <c r="A12837" s="66"/>
      <c r="C12837" s="66">
        <v>13002</v>
      </c>
      <c r="D12837" s="2" t="s">
        <v>69</v>
      </c>
      <c r="E12837" s="21" t="s">
        <v>1152</v>
      </c>
      <c r="F12837" s="69" t="s">
        <v>70</v>
      </c>
      <c r="G12837" s="3"/>
      <c r="H12837" s="3"/>
      <c r="I12837" s="10" t="str">
        <f t="shared" si="200"/>
        <v>13002</v>
      </c>
    </row>
    <row r="12838" spans="1:9">
      <c r="A12838" s="66"/>
      <c r="C12838" s="66">
        <v>13002</v>
      </c>
      <c r="E12838" s="71"/>
      <c r="F12838" s="69" t="s">
        <v>71</v>
      </c>
      <c r="G12838" s="3"/>
      <c r="H12838" s="3"/>
      <c r="I12838" s="10" t="str">
        <f t="shared" si="200"/>
        <v>13002</v>
      </c>
    </row>
    <row r="12839" spans="1:9">
      <c r="A12839" s="65" t="s">
        <v>871</v>
      </c>
      <c r="B12839" s="2" t="s">
        <v>872</v>
      </c>
      <c r="C12839" s="65">
        <v>13003</v>
      </c>
      <c r="D12839" s="2" t="s">
        <v>9</v>
      </c>
      <c r="E12839" s="14" t="s">
        <v>1144</v>
      </c>
      <c r="F12839" s="69" t="s">
        <v>10</v>
      </c>
      <c r="G12839" s="3"/>
      <c r="H12839" s="3"/>
      <c r="I12839" s="10" t="str">
        <f t="shared" si="200"/>
        <v>13003</v>
      </c>
    </row>
    <row r="12840" spans="1:9">
      <c r="A12840" s="66"/>
      <c r="C12840" s="66">
        <v>13003</v>
      </c>
      <c r="D12840" s="2" t="s">
        <v>11</v>
      </c>
      <c r="E12840" s="14" t="s">
        <v>1144</v>
      </c>
      <c r="F12840" s="69" t="s">
        <v>12</v>
      </c>
      <c r="G12840" s="3"/>
      <c r="H12840" s="3"/>
      <c r="I12840" s="10" t="str">
        <f t="shared" si="200"/>
        <v>13003</v>
      </c>
    </row>
    <row r="12841" spans="1:9">
      <c r="A12841" s="66"/>
      <c r="C12841" s="66">
        <v>13003</v>
      </c>
      <c r="D12841" s="2" t="s">
        <v>13</v>
      </c>
      <c r="E12841" s="14" t="s">
        <v>1144</v>
      </c>
      <c r="F12841" s="69" t="s">
        <v>14</v>
      </c>
      <c r="G12841" s="3"/>
      <c r="H12841" s="3"/>
      <c r="I12841" s="10" t="str">
        <f t="shared" si="200"/>
        <v>13003</v>
      </c>
    </row>
    <row r="12842" spans="1:9">
      <c r="A12842" s="66"/>
      <c r="C12842" s="66">
        <v>13003</v>
      </c>
      <c r="D12842" s="2" t="s">
        <v>15</v>
      </c>
      <c r="E12842" s="15" t="s">
        <v>1145</v>
      </c>
      <c r="F12842" s="69" t="s">
        <v>16</v>
      </c>
      <c r="G12842" s="3"/>
      <c r="H12842" s="3"/>
      <c r="I12842" s="10" t="str">
        <f t="shared" si="200"/>
        <v>13003</v>
      </c>
    </row>
    <row r="12843" spans="1:9">
      <c r="A12843" s="66"/>
      <c r="C12843" s="66">
        <v>13003</v>
      </c>
      <c r="D12843" s="2" t="s">
        <v>17</v>
      </c>
      <c r="E12843" s="14" t="s">
        <v>1144</v>
      </c>
      <c r="F12843" s="69" t="s">
        <v>18</v>
      </c>
      <c r="G12843" s="3"/>
      <c r="H12843" s="3"/>
      <c r="I12843" s="10" t="str">
        <f t="shared" si="200"/>
        <v>13003</v>
      </c>
    </row>
    <row r="12844" spans="1:9">
      <c r="A12844" s="66"/>
      <c r="C12844" s="66">
        <v>13003</v>
      </c>
      <c r="D12844" s="2" t="s">
        <v>19</v>
      </c>
      <c r="E12844" s="14" t="s">
        <v>1144</v>
      </c>
      <c r="F12844" s="69" t="s">
        <v>20</v>
      </c>
      <c r="G12844" s="3"/>
      <c r="H12844" s="3"/>
      <c r="I12844" s="10" t="str">
        <f t="shared" si="200"/>
        <v>13003</v>
      </c>
    </row>
    <row r="12845" spans="1:9">
      <c r="A12845" s="66"/>
      <c r="C12845" s="66">
        <v>13003</v>
      </c>
      <c r="D12845" s="2" t="s">
        <v>21</v>
      </c>
      <c r="E12845" s="4"/>
      <c r="F12845" s="69" t="s">
        <v>22</v>
      </c>
      <c r="G12845" s="3">
        <v>73</v>
      </c>
      <c r="H12845" s="3">
        <v>8958</v>
      </c>
      <c r="I12845" s="10" t="str">
        <f t="shared" si="200"/>
        <v>13003</v>
      </c>
    </row>
    <row r="12846" spans="1:9">
      <c r="A12846" s="66"/>
      <c r="C12846" s="66">
        <v>13003</v>
      </c>
      <c r="D12846" s="2" t="s">
        <v>23</v>
      </c>
      <c r="E12846" s="17" t="s">
        <v>1147</v>
      </c>
      <c r="F12846" s="69" t="s">
        <v>24</v>
      </c>
      <c r="G12846" s="3">
        <v>8</v>
      </c>
      <c r="H12846" s="3">
        <v>598</v>
      </c>
      <c r="I12846" s="10" t="str">
        <f t="shared" si="200"/>
        <v>13003</v>
      </c>
    </row>
    <row r="12847" spans="1:9">
      <c r="A12847" s="66"/>
      <c r="C12847" s="66">
        <v>13003</v>
      </c>
      <c r="D12847" s="2" t="s">
        <v>25</v>
      </c>
      <c r="E12847" s="17" t="s">
        <v>1147</v>
      </c>
      <c r="F12847" s="69" t="s">
        <v>26</v>
      </c>
      <c r="G12847" s="3">
        <v>2</v>
      </c>
      <c r="H12847" s="3"/>
      <c r="I12847" s="10" t="str">
        <f t="shared" si="200"/>
        <v>13003</v>
      </c>
    </row>
    <row r="12848" spans="1:9">
      <c r="A12848" s="66"/>
      <c r="C12848" s="66">
        <v>13003</v>
      </c>
      <c r="D12848" s="2" t="s">
        <v>27</v>
      </c>
      <c r="E12848" s="17" t="s">
        <v>1147</v>
      </c>
      <c r="F12848" s="69" t="s">
        <v>28</v>
      </c>
      <c r="G12848" s="3"/>
      <c r="H12848" s="3"/>
      <c r="I12848" s="10" t="str">
        <f t="shared" si="200"/>
        <v>13003</v>
      </c>
    </row>
    <row r="12849" spans="1:9">
      <c r="A12849" s="66"/>
      <c r="C12849" s="66">
        <v>13003</v>
      </c>
      <c r="D12849" s="2" t="s">
        <v>29</v>
      </c>
      <c r="E12849" s="18" t="s">
        <v>1148</v>
      </c>
      <c r="F12849" s="69" t="s">
        <v>30</v>
      </c>
      <c r="G12849" s="3"/>
      <c r="H12849" s="3"/>
      <c r="I12849" s="10" t="str">
        <f t="shared" si="200"/>
        <v>13003</v>
      </c>
    </row>
    <row r="12850" spans="1:9">
      <c r="A12850" s="66"/>
      <c r="C12850" s="66">
        <v>13003</v>
      </c>
      <c r="D12850" s="2" t="s">
        <v>31</v>
      </c>
      <c r="E12850" s="18" t="s">
        <v>1148</v>
      </c>
      <c r="F12850" s="69" t="s">
        <v>32</v>
      </c>
      <c r="G12850" s="3"/>
      <c r="H12850" s="3"/>
      <c r="I12850" s="10" t="str">
        <f t="shared" si="200"/>
        <v>13003</v>
      </c>
    </row>
    <row r="12851" spans="1:9">
      <c r="A12851" s="66"/>
      <c r="C12851" s="66">
        <v>13003</v>
      </c>
      <c r="D12851" s="2" t="s">
        <v>33</v>
      </c>
      <c r="E12851" s="18" t="s">
        <v>1148</v>
      </c>
      <c r="F12851" s="69" t="s">
        <v>34</v>
      </c>
      <c r="G12851" s="3"/>
      <c r="H12851" s="3"/>
      <c r="I12851" s="10" t="str">
        <f t="shared" si="200"/>
        <v>13003</v>
      </c>
    </row>
    <row r="12852" spans="1:9">
      <c r="A12852" s="66"/>
      <c r="C12852" s="66">
        <v>13003</v>
      </c>
      <c r="D12852" s="2" t="s">
        <v>35</v>
      </c>
      <c r="E12852" s="19" t="s">
        <v>1150</v>
      </c>
      <c r="F12852" s="69" t="s">
        <v>36</v>
      </c>
      <c r="G12852" s="3">
        <v>1</v>
      </c>
      <c r="H12852" s="3"/>
      <c r="I12852" s="10" t="str">
        <f t="shared" si="200"/>
        <v>13003</v>
      </c>
    </row>
    <row r="12853" spans="1:9">
      <c r="A12853" s="66"/>
      <c r="C12853" s="66">
        <v>13003</v>
      </c>
      <c r="D12853" s="2" t="s">
        <v>37</v>
      </c>
      <c r="E12853" s="23" t="s">
        <v>1149</v>
      </c>
      <c r="F12853" s="69" t="s">
        <v>38</v>
      </c>
      <c r="G12853" s="3">
        <v>1</v>
      </c>
      <c r="H12853" s="3"/>
      <c r="I12853" s="10" t="str">
        <f t="shared" si="200"/>
        <v>13003</v>
      </c>
    </row>
    <row r="12854" spans="1:9">
      <c r="A12854" s="66"/>
      <c r="C12854" s="66">
        <v>13003</v>
      </c>
      <c r="D12854" s="2" t="s">
        <v>39</v>
      </c>
      <c r="E12854" s="23" t="s">
        <v>1149</v>
      </c>
      <c r="F12854" s="69" t="s">
        <v>40</v>
      </c>
      <c r="G12854" s="3">
        <v>2</v>
      </c>
      <c r="H12854" s="3"/>
      <c r="I12854" s="10" t="str">
        <f t="shared" si="200"/>
        <v>13003</v>
      </c>
    </row>
    <row r="12855" spans="1:9">
      <c r="A12855" s="66"/>
      <c r="C12855" s="66">
        <v>13003</v>
      </c>
      <c r="D12855" s="2" t="s">
        <v>41</v>
      </c>
      <c r="E12855" s="16" t="s">
        <v>1146</v>
      </c>
      <c r="F12855" s="69" t="s">
        <v>42</v>
      </c>
      <c r="G12855" s="3"/>
      <c r="H12855" s="3"/>
      <c r="I12855" s="10" t="str">
        <f t="shared" si="200"/>
        <v>13003</v>
      </c>
    </row>
    <row r="12856" spans="1:9">
      <c r="A12856" s="66"/>
      <c r="C12856" s="66">
        <v>13003</v>
      </c>
      <c r="D12856" s="2" t="s">
        <v>43</v>
      </c>
      <c r="E12856" s="16" t="s">
        <v>1146</v>
      </c>
      <c r="F12856" s="69" t="s">
        <v>44</v>
      </c>
      <c r="G12856" s="3">
        <v>1</v>
      </c>
      <c r="H12856" s="3"/>
      <c r="I12856" s="10" t="str">
        <f t="shared" si="200"/>
        <v>13003</v>
      </c>
    </row>
    <row r="12857" spans="1:9">
      <c r="A12857" s="66"/>
      <c r="C12857" s="66">
        <v>13003</v>
      </c>
      <c r="D12857" s="2" t="s">
        <v>45</v>
      </c>
      <c r="E12857" s="16" t="s">
        <v>1146</v>
      </c>
      <c r="F12857" s="69" t="s">
        <v>46</v>
      </c>
      <c r="G12857" s="3">
        <v>1</v>
      </c>
      <c r="H12857" s="3"/>
      <c r="I12857" s="10" t="str">
        <f t="shared" si="200"/>
        <v>13003</v>
      </c>
    </row>
    <row r="12858" spans="1:9">
      <c r="A12858" s="66"/>
      <c r="C12858" s="66">
        <v>13003</v>
      </c>
      <c r="D12858" s="2" t="s">
        <v>47</v>
      </c>
      <c r="E12858" s="16" t="s">
        <v>1146</v>
      </c>
      <c r="F12858" s="69" t="s">
        <v>48</v>
      </c>
      <c r="G12858" s="3"/>
      <c r="H12858" s="3"/>
      <c r="I12858" s="10" t="str">
        <f t="shared" si="200"/>
        <v>13003</v>
      </c>
    </row>
    <row r="12859" spans="1:9">
      <c r="A12859" s="66"/>
      <c r="C12859" s="66">
        <v>13003</v>
      </c>
      <c r="D12859" s="2" t="s">
        <v>49</v>
      </c>
      <c r="E12859" s="14" t="s">
        <v>1144</v>
      </c>
      <c r="F12859" s="69" t="s">
        <v>50</v>
      </c>
      <c r="G12859" s="3">
        <v>6</v>
      </c>
      <c r="H12859" s="3">
        <v>65</v>
      </c>
      <c r="I12859" s="10" t="str">
        <f t="shared" si="200"/>
        <v>13003</v>
      </c>
    </row>
    <row r="12860" spans="1:9">
      <c r="A12860" s="66"/>
      <c r="C12860" s="66">
        <v>13003</v>
      </c>
      <c r="D12860" s="2" t="s">
        <v>51</v>
      </c>
      <c r="E12860" s="15" t="s">
        <v>1145</v>
      </c>
      <c r="F12860" s="69" t="s">
        <v>52</v>
      </c>
      <c r="G12860" s="3">
        <v>1</v>
      </c>
      <c r="H12860" s="3"/>
      <c r="I12860" s="10" t="str">
        <f t="shared" si="200"/>
        <v>13003</v>
      </c>
    </row>
    <row r="12861" spans="1:9">
      <c r="A12861" s="66"/>
      <c r="C12861" s="66">
        <v>13003</v>
      </c>
      <c r="D12861" s="2" t="s">
        <v>53</v>
      </c>
      <c r="E12861" s="15" t="s">
        <v>1145</v>
      </c>
      <c r="F12861" s="69" t="s">
        <v>54</v>
      </c>
      <c r="G12861" s="3">
        <v>9</v>
      </c>
      <c r="H12861" s="3">
        <v>1016</v>
      </c>
      <c r="I12861" s="10" t="str">
        <f t="shared" si="200"/>
        <v>13003</v>
      </c>
    </row>
    <row r="12862" spans="1:9">
      <c r="A12862" s="66"/>
      <c r="C12862" s="66">
        <v>13003</v>
      </c>
      <c r="D12862" s="2" t="s">
        <v>55</v>
      </c>
      <c r="E12862" s="21" t="s">
        <v>1152</v>
      </c>
      <c r="F12862" s="69" t="s">
        <v>56</v>
      </c>
      <c r="G12862" s="3">
        <v>3</v>
      </c>
      <c r="H12862" s="3">
        <v>137</v>
      </c>
      <c r="I12862" s="10" t="str">
        <f t="shared" si="200"/>
        <v>13003</v>
      </c>
    </row>
    <row r="12863" spans="1:9">
      <c r="A12863" s="66"/>
      <c r="C12863" s="66">
        <v>13003</v>
      </c>
      <c r="D12863" s="2" t="s">
        <v>57</v>
      </c>
      <c r="E12863" s="21" t="s">
        <v>1152</v>
      </c>
      <c r="F12863" s="69" t="s">
        <v>58</v>
      </c>
      <c r="G12863" s="3">
        <v>3</v>
      </c>
      <c r="H12863" s="3">
        <v>116</v>
      </c>
      <c r="I12863" s="10" t="str">
        <f t="shared" si="200"/>
        <v>13003</v>
      </c>
    </row>
    <row r="12864" spans="1:9">
      <c r="A12864" s="66"/>
      <c r="C12864" s="66">
        <v>13003</v>
      </c>
      <c r="D12864" s="2" t="s">
        <v>59</v>
      </c>
      <c r="E12864" s="21" t="s">
        <v>1152</v>
      </c>
      <c r="F12864" s="69" t="s">
        <v>60</v>
      </c>
      <c r="G12864" s="3">
        <v>9</v>
      </c>
      <c r="H12864" s="3">
        <v>3186</v>
      </c>
      <c r="I12864" s="10" t="str">
        <f t="shared" si="200"/>
        <v>13003</v>
      </c>
    </row>
    <row r="12865" spans="1:9">
      <c r="A12865" s="66"/>
      <c r="C12865" s="66">
        <v>13003</v>
      </c>
      <c r="D12865" s="2" t="s">
        <v>61</v>
      </c>
      <c r="E12865" s="20" t="s">
        <v>1151</v>
      </c>
      <c r="F12865" s="69" t="s">
        <v>62</v>
      </c>
      <c r="G12865" s="3"/>
      <c r="H12865" s="3"/>
      <c r="I12865" s="10" t="str">
        <f t="shared" si="200"/>
        <v>13003</v>
      </c>
    </row>
    <row r="12866" spans="1:9">
      <c r="A12866" s="66"/>
      <c r="C12866" s="66">
        <v>13003</v>
      </c>
      <c r="D12866" s="2" t="s">
        <v>63</v>
      </c>
      <c r="E12866" s="20" t="s">
        <v>1151</v>
      </c>
      <c r="F12866" s="69" t="s">
        <v>64</v>
      </c>
      <c r="G12866" s="3">
        <v>3</v>
      </c>
      <c r="H12866" s="3">
        <v>1593</v>
      </c>
      <c r="I12866" s="10" t="str">
        <f t="shared" si="200"/>
        <v>13003</v>
      </c>
    </row>
    <row r="12867" spans="1:9">
      <c r="A12867" s="66"/>
      <c r="C12867" s="66">
        <v>13003</v>
      </c>
      <c r="D12867" s="2" t="s">
        <v>65</v>
      </c>
      <c r="E12867" s="19" t="s">
        <v>1150</v>
      </c>
      <c r="F12867" s="69" t="s">
        <v>66</v>
      </c>
      <c r="G12867" s="3">
        <v>1</v>
      </c>
      <c r="H12867" s="3"/>
      <c r="I12867" s="10" t="str">
        <f t="shared" si="200"/>
        <v>13003</v>
      </c>
    </row>
    <row r="12868" spans="1:9">
      <c r="A12868" s="66"/>
      <c r="C12868" s="66">
        <v>13003</v>
      </c>
      <c r="D12868" s="2" t="s">
        <v>67</v>
      </c>
      <c r="E12868" s="22" t="s">
        <v>1153</v>
      </c>
      <c r="F12868" s="69" t="s">
        <v>68</v>
      </c>
      <c r="G12868" s="3">
        <v>9</v>
      </c>
      <c r="H12868" s="3">
        <v>663</v>
      </c>
      <c r="I12868" s="10" t="str">
        <f t="shared" si="200"/>
        <v>13003</v>
      </c>
    </row>
    <row r="12869" spans="1:9">
      <c r="A12869" s="66"/>
      <c r="C12869" s="66">
        <v>13003</v>
      </c>
      <c r="D12869" s="2" t="s">
        <v>69</v>
      </c>
      <c r="E12869" s="21" t="s">
        <v>1152</v>
      </c>
      <c r="F12869" s="69" t="s">
        <v>70</v>
      </c>
      <c r="G12869" s="3">
        <v>13</v>
      </c>
      <c r="H12869" s="3">
        <v>815</v>
      </c>
      <c r="I12869" s="10" t="str">
        <f t="shared" si="200"/>
        <v>13003</v>
      </c>
    </row>
    <row r="12870" spans="1:9">
      <c r="A12870" s="66"/>
      <c r="C12870" s="66">
        <v>13003</v>
      </c>
      <c r="E12870" s="71"/>
      <c r="F12870" s="69" t="s">
        <v>71</v>
      </c>
      <c r="G12870" s="3">
        <v>73</v>
      </c>
      <c r="H12870" s="3">
        <v>8958</v>
      </c>
      <c r="I12870" s="10" t="str">
        <f t="shared" si="200"/>
        <v>13003</v>
      </c>
    </row>
    <row r="12871" spans="1:9">
      <c r="A12871" s="65" t="s">
        <v>873</v>
      </c>
      <c r="B12871" s="2" t="s">
        <v>874</v>
      </c>
      <c r="C12871" s="65">
        <v>13004</v>
      </c>
      <c r="D12871" s="2" t="s">
        <v>9</v>
      </c>
      <c r="E12871" s="14" t="s">
        <v>1144</v>
      </c>
      <c r="F12871" s="69" t="s">
        <v>10</v>
      </c>
      <c r="G12871" s="3"/>
      <c r="H12871" s="3"/>
      <c r="I12871" s="10" t="str">
        <f t="shared" si="200"/>
        <v>13004</v>
      </c>
    </row>
    <row r="12872" spans="1:9">
      <c r="A12872" s="66"/>
      <c r="C12872" s="66">
        <v>13004</v>
      </c>
      <c r="D12872" s="2" t="s">
        <v>11</v>
      </c>
      <c r="E12872" s="14" t="s">
        <v>1144</v>
      </c>
      <c r="F12872" s="69" t="s">
        <v>12</v>
      </c>
      <c r="G12872" s="3"/>
      <c r="H12872" s="3"/>
      <c r="I12872" s="10" t="str">
        <f t="shared" si="200"/>
        <v>13004</v>
      </c>
    </row>
    <row r="12873" spans="1:9">
      <c r="A12873" s="66"/>
      <c r="C12873" s="66">
        <v>13004</v>
      </c>
      <c r="D12873" s="2" t="s">
        <v>13</v>
      </c>
      <c r="E12873" s="14" t="s">
        <v>1144</v>
      </c>
      <c r="F12873" s="69" t="s">
        <v>14</v>
      </c>
      <c r="G12873" s="3"/>
      <c r="H12873" s="3"/>
      <c r="I12873" s="10" t="str">
        <f t="shared" ref="I12873:I12936" si="201">IF(A12873="",I12872,A12873)</f>
        <v>13004</v>
      </c>
    </row>
    <row r="12874" spans="1:9">
      <c r="A12874" s="66"/>
      <c r="C12874" s="66">
        <v>13004</v>
      </c>
      <c r="D12874" s="2" t="s">
        <v>15</v>
      </c>
      <c r="E12874" s="15" t="s">
        <v>1145</v>
      </c>
      <c r="F12874" s="69" t="s">
        <v>16</v>
      </c>
      <c r="G12874" s="3"/>
      <c r="H12874" s="3"/>
      <c r="I12874" s="10" t="str">
        <f t="shared" si="201"/>
        <v>13004</v>
      </c>
    </row>
    <row r="12875" spans="1:9">
      <c r="A12875" s="66"/>
      <c r="C12875" s="66">
        <v>13004</v>
      </c>
      <c r="D12875" s="2" t="s">
        <v>17</v>
      </c>
      <c r="E12875" s="14" t="s">
        <v>1144</v>
      </c>
      <c r="F12875" s="69" t="s">
        <v>18</v>
      </c>
      <c r="G12875" s="3"/>
      <c r="H12875" s="3"/>
      <c r="I12875" s="10" t="str">
        <f t="shared" si="201"/>
        <v>13004</v>
      </c>
    </row>
    <row r="12876" spans="1:9">
      <c r="A12876" s="66"/>
      <c r="C12876" s="66">
        <v>13004</v>
      </c>
      <c r="D12876" s="2" t="s">
        <v>19</v>
      </c>
      <c r="E12876" s="14" t="s">
        <v>1144</v>
      </c>
      <c r="F12876" s="69" t="s">
        <v>20</v>
      </c>
      <c r="G12876" s="3"/>
      <c r="H12876" s="3"/>
      <c r="I12876" s="10" t="str">
        <f t="shared" si="201"/>
        <v>13004</v>
      </c>
    </row>
    <row r="12877" spans="1:9">
      <c r="A12877" s="66"/>
      <c r="C12877" s="66">
        <v>13004</v>
      </c>
      <c r="D12877" s="2" t="s">
        <v>21</v>
      </c>
      <c r="E12877" s="4"/>
      <c r="F12877" s="69" t="s">
        <v>22</v>
      </c>
      <c r="G12877" s="3">
        <v>51</v>
      </c>
      <c r="H12877" s="3">
        <v>3675</v>
      </c>
      <c r="I12877" s="10" t="str">
        <f t="shared" si="201"/>
        <v>13004</v>
      </c>
    </row>
    <row r="12878" spans="1:9">
      <c r="A12878" s="66"/>
      <c r="C12878" s="66">
        <v>13004</v>
      </c>
      <c r="D12878" s="2" t="s">
        <v>23</v>
      </c>
      <c r="E12878" s="17" t="s">
        <v>1147</v>
      </c>
      <c r="F12878" s="69" t="s">
        <v>24</v>
      </c>
      <c r="G12878" s="3">
        <v>8</v>
      </c>
      <c r="H12878" s="3">
        <v>731</v>
      </c>
      <c r="I12878" s="10" t="str">
        <f t="shared" si="201"/>
        <v>13004</v>
      </c>
    </row>
    <row r="12879" spans="1:9">
      <c r="A12879" s="66"/>
      <c r="C12879" s="66">
        <v>13004</v>
      </c>
      <c r="D12879" s="2" t="s">
        <v>25</v>
      </c>
      <c r="E12879" s="17" t="s">
        <v>1147</v>
      </c>
      <c r="F12879" s="69" t="s">
        <v>26</v>
      </c>
      <c r="G12879" s="3"/>
      <c r="H12879" s="3"/>
      <c r="I12879" s="10" t="str">
        <f t="shared" si="201"/>
        <v>13004</v>
      </c>
    </row>
    <row r="12880" spans="1:9">
      <c r="A12880" s="66"/>
      <c r="C12880" s="66">
        <v>13004</v>
      </c>
      <c r="D12880" s="2" t="s">
        <v>27</v>
      </c>
      <c r="E12880" s="17" t="s">
        <v>1147</v>
      </c>
      <c r="F12880" s="69" t="s">
        <v>28</v>
      </c>
      <c r="G12880" s="3"/>
      <c r="H12880" s="3"/>
      <c r="I12880" s="10" t="str">
        <f t="shared" si="201"/>
        <v>13004</v>
      </c>
    </row>
    <row r="12881" spans="1:9">
      <c r="A12881" s="66"/>
      <c r="C12881" s="66">
        <v>13004</v>
      </c>
      <c r="D12881" s="2" t="s">
        <v>29</v>
      </c>
      <c r="E12881" s="18" t="s">
        <v>1148</v>
      </c>
      <c r="F12881" s="69" t="s">
        <v>30</v>
      </c>
      <c r="G12881" s="3">
        <v>2</v>
      </c>
      <c r="H12881" s="3"/>
      <c r="I12881" s="10" t="str">
        <f t="shared" si="201"/>
        <v>13004</v>
      </c>
    </row>
    <row r="12882" spans="1:9">
      <c r="A12882" s="66"/>
      <c r="C12882" s="66">
        <v>13004</v>
      </c>
      <c r="D12882" s="2" t="s">
        <v>31</v>
      </c>
      <c r="E12882" s="18" t="s">
        <v>1148</v>
      </c>
      <c r="F12882" s="69" t="s">
        <v>32</v>
      </c>
      <c r="G12882" s="3"/>
      <c r="H12882" s="3"/>
      <c r="I12882" s="10" t="str">
        <f t="shared" si="201"/>
        <v>13004</v>
      </c>
    </row>
    <row r="12883" spans="1:9">
      <c r="A12883" s="66"/>
      <c r="C12883" s="66">
        <v>13004</v>
      </c>
      <c r="D12883" s="2" t="s">
        <v>33</v>
      </c>
      <c r="E12883" s="18" t="s">
        <v>1148</v>
      </c>
      <c r="F12883" s="69" t="s">
        <v>34</v>
      </c>
      <c r="G12883" s="3"/>
      <c r="H12883" s="3"/>
      <c r="I12883" s="10" t="str">
        <f t="shared" si="201"/>
        <v>13004</v>
      </c>
    </row>
    <row r="12884" spans="1:9">
      <c r="A12884" s="66"/>
      <c r="C12884" s="66">
        <v>13004</v>
      </c>
      <c r="D12884" s="2" t="s">
        <v>35</v>
      </c>
      <c r="E12884" s="19" t="s">
        <v>1150</v>
      </c>
      <c r="F12884" s="69" t="s">
        <v>36</v>
      </c>
      <c r="G12884" s="3">
        <v>1</v>
      </c>
      <c r="H12884" s="3"/>
      <c r="I12884" s="10" t="str">
        <f t="shared" si="201"/>
        <v>13004</v>
      </c>
    </row>
    <row r="12885" spans="1:9">
      <c r="A12885" s="66"/>
      <c r="C12885" s="66">
        <v>13004</v>
      </c>
      <c r="D12885" s="2" t="s">
        <v>37</v>
      </c>
      <c r="E12885" s="23" t="s">
        <v>1149</v>
      </c>
      <c r="F12885" s="69" t="s">
        <v>38</v>
      </c>
      <c r="G12885" s="3"/>
      <c r="H12885" s="3"/>
      <c r="I12885" s="10" t="str">
        <f t="shared" si="201"/>
        <v>13004</v>
      </c>
    </row>
    <row r="12886" spans="1:9">
      <c r="A12886" s="66"/>
      <c r="C12886" s="66">
        <v>13004</v>
      </c>
      <c r="D12886" s="2" t="s">
        <v>39</v>
      </c>
      <c r="E12886" s="23" t="s">
        <v>1149</v>
      </c>
      <c r="F12886" s="69" t="s">
        <v>40</v>
      </c>
      <c r="G12886" s="3">
        <v>1</v>
      </c>
      <c r="H12886" s="3"/>
      <c r="I12886" s="10" t="str">
        <f t="shared" si="201"/>
        <v>13004</v>
      </c>
    </row>
    <row r="12887" spans="1:9">
      <c r="A12887" s="66"/>
      <c r="C12887" s="66">
        <v>13004</v>
      </c>
      <c r="D12887" s="2" t="s">
        <v>41</v>
      </c>
      <c r="E12887" s="16" t="s">
        <v>1146</v>
      </c>
      <c r="F12887" s="69" t="s">
        <v>42</v>
      </c>
      <c r="G12887" s="3"/>
      <c r="H12887" s="3"/>
      <c r="I12887" s="10" t="str">
        <f t="shared" si="201"/>
        <v>13004</v>
      </c>
    </row>
    <row r="12888" spans="1:9">
      <c r="A12888" s="66"/>
      <c r="C12888" s="66">
        <v>13004</v>
      </c>
      <c r="D12888" s="2" t="s">
        <v>43</v>
      </c>
      <c r="E12888" s="16" t="s">
        <v>1146</v>
      </c>
      <c r="F12888" s="69" t="s">
        <v>44</v>
      </c>
      <c r="G12888" s="3">
        <v>1</v>
      </c>
      <c r="H12888" s="3"/>
      <c r="I12888" s="10" t="str">
        <f t="shared" si="201"/>
        <v>13004</v>
      </c>
    </row>
    <row r="12889" spans="1:9">
      <c r="A12889" s="66"/>
      <c r="C12889" s="66">
        <v>13004</v>
      </c>
      <c r="D12889" s="2" t="s">
        <v>45</v>
      </c>
      <c r="E12889" s="16" t="s">
        <v>1146</v>
      </c>
      <c r="F12889" s="69" t="s">
        <v>46</v>
      </c>
      <c r="G12889" s="3"/>
      <c r="H12889" s="3"/>
      <c r="I12889" s="10" t="str">
        <f t="shared" si="201"/>
        <v>13004</v>
      </c>
    </row>
    <row r="12890" spans="1:9">
      <c r="A12890" s="66"/>
      <c r="C12890" s="66">
        <v>13004</v>
      </c>
      <c r="D12890" s="2" t="s">
        <v>47</v>
      </c>
      <c r="E12890" s="16" t="s">
        <v>1146</v>
      </c>
      <c r="F12890" s="69" t="s">
        <v>48</v>
      </c>
      <c r="G12890" s="3">
        <v>4</v>
      </c>
      <c r="H12890" s="3">
        <v>383</v>
      </c>
      <c r="I12890" s="10" t="str">
        <f t="shared" si="201"/>
        <v>13004</v>
      </c>
    </row>
    <row r="12891" spans="1:9">
      <c r="A12891" s="66"/>
      <c r="C12891" s="66">
        <v>13004</v>
      </c>
      <c r="D12891" s="2" t="s">
        <v>49</v>
      </c>
      <c r="E12891" s="14" t="s">
        <v>1144</v>
      </c>
      <c r="F12891" s="69" t="s">
        <v>50</v>
      </c>
      <c r="G12891" s="3">
        <v>2</v>
      </c>
      <c r="H12891" s="3"/>
      <c r="I12891" s="10" t="str">
        <f t="shared" si="201"/>
        <v>13004</v>
      </c>
    </row>
    <row r="12892" spans="1:9">
      <c r="A12892" s="66"/>
      <c r="C12892" s="66">
        <v>13004</v>
      </c>
      <c r="D12892" s="2" t="s">
        <v>51</v>
      </c>
      <c r="E12892" s="15" t="s">
        <v>1145</v>
      </c>
      <c r="F12892" s="69" t="s">
        <v>52</v>
      </c>
      <c r="G12892" s="3"/>
      <c r="H12892" s="3"/>
      <c r="I12892" s="10" t="str">
        <f t="shared" si="201"/>
        <v>13004</v>
      </c>
    </row>
    <row r="12893" spans="1:9">
      <c r="A12893" s="66"/>
      <c r="C12893" s="66">
        <v>13004</v>
      </c>
      <c r="D12893" s="2" t="s">
        <v>53</v>
      </c>
      <c r="E12893" s="15" t="s">
        <v>1145</v>
      </c>
      <c r="F12893" s="69" t="s">
        <v>54</v>
      </c>
      <c r="G12893" s="3">
        <v>5</v>
      </c>
      <c r="H12893" s="3">
        <v>334</v>
      </c>
      <c r="I12893" s="10" t="str">
        <f t="shared" si="201"/>
        <v>13004</v>
      </c>
    </row>
    <row r="12894" spans="1:9">
      <c r="A12894" s="66"/>
      <c r="C12894" s="66">
        <v>13004</v>
      </c>
      <c r="D12894" s="2" t="s">
        <v>55</v>
      </c>
      <c r="E12894" s="21" t="s">
        <v>1152</v>
      </c>
      <c r="F12894" s="69" t="s">
        <v>56</v>
      </c>
      <c r="G12894" s="3">
        <v>1</v>
      </c>
      <c r="H12894" s="3"/>
      <c r="I12894" s="10" t="str">
        <f t="shared" si="201"/>
        <v>13004</v>
      </c>
    </row>
    <row r="12895" spans="1:9">
      <c r="A12895" s="66"/>
      <c r="C12895" s="66">
        <v>13004</v>
      </c>
      <c r="D12895" s="2" t="s">
        <v>57</v>
      </c>
      <c r="E12895" s="21" t="s">
        <v>1152</v>
      </c>
      <c r="F12895" s="69" t="s">
        <v>58</v>
      </c>
      <c r="G12895" s="3">
        <v>3</v>
      </c>
      <c r="H12895" s="3">
        <v>381</v>
      </c>
      <c r="I12895" s="10" t="str">
        <f t="shared" si="201"/>
        <v>13004</v>
      </c>
    </row>
    <row r="12896" spans="1:9">
      <c r="A12896" s="66"/>
      <c r="C12896" s="66">
        <v>13004</v>
      </c>
      <c r="D12896" s="2" t="s">
        <v>59</v>
      </c>
      <c r="E12896" s="21" t="s">
        <v>1152</v>
      </c>
      <c r="F12896" s="69" t="s">
        <v>60</v>
      </c>
      <c r="G12896" s="3">
        <v>8</v>
      </c>
      <c r="H12896" s="3">
        <v>383</v>
      </c>
      <c r="I12896" s="10" t="str">
        <f t="shared" si="201"/>
        <v>13004</v>
      </c>
    </row>
    <row r="12897" spans="1:9">
      <c r="A12897" s="66"/>
      <c r="C12897" s="66">
        <v>13004</v>
      </c>
      <c r="D12897" s="2" t="s">
        <v>61</v>
      </c>
      <c r="E12897" s="20" t="s">
        <v>1151</v>
      </c>
      <c r="F12897" s="69" t="s">
        <v>62</v>
      </c>
      <c r="G12897" s="3"/>
      <c r="H12897" s="3"/>
      <c r="I12897" s="10" t="str">
        <f t="shared" si="201"/>
        <v>13004</v>
      </c>
    </row>
    <row r="12898" spans="1:9">
      <c r="A12898" s="66"/>
      <c r="C12898" s="66">
        <v>13004</v>
      </c>
      <c r="D12898" s="2" t="s">
        <v>63</v>
      </c>
      <c r="E12898" s="20" t="s">
        <v>1151</v>
      </c>
      <c r="F12898" s="69" t="s">
        <v>64</v>
      </c>
      <c r="G12898" s="3">
        <v>1</v>
      </c>
      <c r="H12898" s="3"/>
      <c r="I12898" s="10" t="str">
        <f t="shared" si="201"/>
        <v>13004</v>
      </c>
    </row>
    <row r="12899" spans="1:9">
      <c r="A12899" s="66"/>
      <c r="C12899" s="66">
        <v>13004</v>
      </c>
      <c r="D12899" s="2" t="s">
        <v>65</v>
      </c>
      <c r="E12899" s="19" t="s">
        <v>1150</v>
      </c>
      <c r="F12899" s="69" t="s">
        <v>66</v>
      </c>
      <c r="G12899" s="3">
        <v>1</v>
      </c>
      <c r="H12899" s="3"/>
      <c r="I12899" s="10" t="str">
        <f t="shared" si="201"/>
        <v>13004</v>
      </c>
    </row>
    <row r="12900" spans="1:9">
      <c r="A12900" s="66"/>
      <c r="C12900" s="66">
        <v>13004</v>
      </c>
      <c r="D12900" s="2" t="s">
        <v>67</v>
      </c>
      <c r="E12900" s="22" t="s">
        <v>1153</v>
      </c>
      <c r="F12900" s="69" t="s">
        <v>68</v>
      </c>
      <c r="G12900" s="3">
        <v>7</v>
      </c>
      <c r="H12900" s="3">
        <v>315</v>
      </c>
      <c r="I12900" s="10" t="str">
        <f t="shared" si="201"/>
        <v>13004</v>
      </c>
    </row>
    <row r="12901" spans="1:9">
      <c r="A12901" s="66"/>
      <c r="C12901" s="66">
        <v>13004</v>
      </c>
      <c r="D12901" s="2" t="s">
        <v>69</v>
      </c>
      <c r="E12901" s="21" t="s">
        <v>1152</v>
      </c>
      <c r="F12901" s="69" t="s">
        <v>70</v>
      </c>
      <c r="G12901" s="3">
        <v>6</v>
      </c>
      <c r="H12901" s="3">
        <v>227</v>
      </c>
      <c r="I12901" s="10" t="str">
        <f t="shared" si="201"/>
        <v>13004</v>
      </c>
    </row>
    <row r="12902" spans="1:9">
      <c r="A12902" s="66"/>
      <c r="C12902" s="66">
        <v>13004</v>
      </c>
      <c r="E12902" s="71"/>
      <c r="F12902" s="69" t="s">
        <v>71</v>
      </c>
      <c r="G12902" s="3">
        <v>51</v>
      </c>
      <c r="H12902" s="3">
        <v>3675</v>
      </c>
      <c r="I12902" s="10" t="str">
        <f t="shared" si="201"/>
        <v>13004</v>
      </c>
    </row>
    <row r="12903" spans="1:9">
      <c r="A12903" s="65" t="s">
        <v>875</v>
      </c>
      <c r="B12903" s="2" t="s">
        <v>876</v>
      </c>
      <c r="C12903" s="65">
        <v>13005</v>
      </c>
      <c r="D12903" s="2" t="s">
        <v>9</v>
      </c>
      <c r="E12903" s="14" t="s">
        <v>1144</v>
      </c>
      <c r="F12903" s="69" t="s">
        <v>10</v>
      </c>
      <c r="G12903" s="3"/>
      <c r="H12903" s="3"/>
      <c r="I12903" s="10" t="str">
        <f t="shared" si="201"/>
        <v>13005</v>
      </c>
    </row>
    <row r="12904" spans="1:9">
      <c r="A12904" s="66"/>
      <c r="C12904" s="66">
        <v>13005</v>
      </c>
      <c r="D12904" s="2" t="s">
        <v>11</v>
      </c>
      <c r="E12904" s="14" t="s">
        <v>1144</v>
      </c>
      <c r="F12904" s="69" t="s">
        <v>12</v>
      </c>
      <c r="G12904" s="3"/>
      <c r="H12904" s="3"/>
      <c r="I12904" s="10" t="str">
        <f t="shared" si="201"/>
        <v>13005</v>
      </c>
    </row>
    <row r="12905" spans="1:9">
      <c r="A12905" s="66"/>
      <c r="C12905" s="66">
        <v>13005</v>
      </c>
      <c r="D12905" s="2" t="s">
        <v>13</v>
      </c>
      <c r="E12905" s="14" t="s">
        <v>1144</v>
      </c>
      <c r="F12905" s="69" t="s">
        <v>14</v>
      </c>
      <c r="G12905" s="3"/>
      <c r="H12905" s="3"/>
      <c r="I12905" s="10" t="str">
        <f t="shared" si="201"/>
        <v>13005</v>
      </c>
    </row>
    <row r="12906" spans="1:9">
      <c r="A12906" s="66"/>
      <c r="C12906" s="66">
        <v>13005</v>
      </c>
      <c r="D12906" s="2" t="s">
        <v>15</v>
      </c>
      <c r="E12906" s="15" t="s">
        <v>1145</v>
      </c>
      <c r="F12906" s="69" t="s">
        <v>16</v>
      </c>
      <c r="G12906" s="3"/>
      <c r="H12906" s="3"/>
      <c r="I12906" s="10" t="str">
        <f t="shared" si="201"/>
        <v>13005</v>
      </c>
    </row>
    <row r="12907" spans="1:9">
      <c r="A12907" s="66"/>
      <c r="C12907" s="66">
        <v>13005</v>
      </c>
      <c r="D12907" s="2" t="s">
        <v>17</v>
      </c>
      <c r="E12907" s="14" t="s">
        <v>1144</v>
      </c>
      <c r="F12907" s="69" t="s">
        <v>18</v>
      </c>
      <c r="G12907" s="3"/>
      <c r="H12907" s="3"/>
      <c r="I12907" s="10" t="str">
        <f t="shared" si="201"/>
        <v>13005</v>
      </c>
    </row>
    <row r="12908" spans="1:9">
      <c r="A12908" s="66"/>
      <c r="C12908" s="66">
        <v>13005</v>
      </c>
      <c r="D12908" s="2" t="s">
        <v>19</v>
      </c>
      <c r="E12908" s="14" t="s">
        <v>1144</v>
      </c>
      <c r="F12908" s="69" t="s">
        <v>20</v>
      </c>
      <c r="G12908" s="3"/>
      <c r="H12908" s="3"/>
      <c r="I12908" s="10" t="str">
        <f t="shared" si="201"/>
        <v>13005</v>
      </c>
    </row>
    <row r="12909" spans="1:9">
      <c r="A12909" s="66"/>
      <c r="C12909" s="66">
        <v>13005</v>
      </c>
      <c r="D12909" s="2" t="s">
        <v>21</v>
      </c>
      <c r="E12909" s="4"/>
      <c r="F12909" s="69" t="s">
        <v>22</v>
      </c>
      <c r="G12909" s="3"/>
      <c r="H12909" s="3"/>
      <c r="I12909" s="10" t="str">
        <f t="shared" si="201"/>
        <v>13005</v>
      </c>
    </row>
    <row r="12910" spans="1:9">
      <c r="A12910" s="66"/>
      <c r="C12910" s="66">
        <v>13005</v>
      </c>
      <c r="D12910" s="2" t="s">
        <v>23</v>
      </c>
      <c r="E12910" s="17" t="s">
        <v>1147</v>
      </c>
      <c r="F12910" s="69" t="s">
        <v>24</v>
      </c>
      <c r="G12910" s="3"/>
      <c r="H12910" s="3"/>
      <c r="I12910" s="10" t="str">
        <f t="shared" si="201"/>
        <v>13005</v>
      </c>
    </row>
    <row r="12911" spans="1:9">
      <c r="A12911" s="66"/>
      <c r="C12911" s="66">
        <v>13005</v>
      </c>
      <c r="D12911" s="2" t="s">
        <v>25</v>
      </c>
      <c r="E12911" s="17" t="s">
        <v>1147</v>
      </c>
      <c r="F12911" s="69" t="s">
        <v>26</v>
      </c>
      <c r="G12911" s="3"/>
      <c r="H12911" s="3"/>
      <c r="I12911" s="10" t="str">
        <f t="shared" si="201"/>
        <v>13005</v>
      </c>
    </row>
    <row r="12912" spans="1:9">
      <c r="A12912" s="66"/>
      <c r="C12912" s="66">
        <v>13005</v>
      </c>
      <c r="D12912" s="2" t="s">
        <v>27</v>
      </c>
      <c r="E12912" s="17" t="s">
        <v>1147</v>
      </c>
      <c r="F12912" s="69" t="s">
        <v>28</v>
      </c>
      <c r="G12912" s="3"/>
      <c r="H12912" s="3"/>
      <c r="I12912" s="10" t="str">
        <f t="shared" si="201"/>
        <v>13005</v>
      </c>
    </row>
    <row r="12913" spans="1:9">
      <c r="A12913" s="66"/>
      <c r="C12913" s="66">
        <v>13005</v>
      </c>
      <c r="D12913" s="2" t="s">
        <v>29</v>
      </c>
      <c r="E12913" s="18" t="s">
        <v>1148</v>
      </c>
      <c r="F12913" s="69" t="s">
        <v>30</v>
      </c>
      <c r="G12913" s="3"/>
      <c r="H12913" s="3"/>
      <c r="I12913" s="10" t="str">
        <f t="shared" si="201"/>
        <v>13005</v>
      </c>
    </row>
    <row r="12914" spans="1:9">
      <c r="A12914" s="66"/>
      <c r="C12914" s="66">
        <v>13005</v>
      </c>
      <c r="D12914" s="2" t="s">
        <v>31</v>
      </c>
      <c r="E12914" s="18" t="s">
        <v>1148</v>
      </c>
      <c r="F12914" s="69" t="s">
        <v>32</v>
      </c>
      <c r="G12914" s="3"/>
      <c r="H12914" s="3"/>
      <c r="I12914" s="10" t="str">
        <f t="shared" si="201"/>
        <v>13005</v>
      </c>
    </row>
    <row r="12915" spans="1:9">
      <c r="A12915" s="66"/>
      <c r="C12915" s="66">
        <v>13005</v>
      </c>
      <c r="D12915" s="2" t="s">
        <v>33</v>
      </c>
      <c r="E12915" s="18" t="s">
        <v>1148</v>
      </c>
      <c r="F12915" s="69" t="s">
        <v>34</v>
      </c>
      <c r="G12915" s="3"/>
      <c r="H12915" s="3"/>
      <c r="I12915" s="10" t="str">
        <f t="shared" si="201"/>
        <v>13005</v>
      </c>
    </row>
    <row r="12916" spans="1:9">
      <c r="A12916" s="66"/>
      <c r="C12916" s="66">
        <v>13005</v>
      </c>
      <c r="D12916" s="2" t="s">
        <v>35</v>
      </c>
      <c r="E12916" s="19" t="s">
        <v>1150</v>
      </c>
      <c r="F12916" s="69" t="s">
        <v>36</v>
      </c>
      <c r="G12916" s="3"/>
      <c r="H12916" s="3"/>
      <c r="I12916" s="10" t="str">
        <f t="shared" si="201"/>
        <v>13005</v>
      </c>
    </row>
    <row r="12917" spans="1:9">
      <c r="A12917" s="66"/>
      <c r="C12917" s="66">
        <v>13005</v>
      </c>
      <c r="D12917" s="2" t="s">
        <v>37</v>
      </c>
      <c r="E12917" s="23" t="s">
        <v>1149</v>
      </c>
      <c r="F12917" s="69" t="s">
        <v>38</v>
      </c>
      <c r="G12917" s="3"/>
      <c r="H12917" s="3"/>
      <c r="I12917" s="10" t="str">
        <f t="shared" si="201"/>
        <v>13005</v>
      </c>
    </row>
    <row r="12918" spans="1:9">
      <c r="A12918" s="66"/>
      <c r="C12918" s="66">
        <v>13005</v>
      </c>
      <c r="D12918" s="2" t="s">
        <v>39</v>
      </c>
      <c r="E12918" s="23" t="s">
        <v>1149</v>
      </c>
      <c r="F12918" s="69" t="s">
        <v>40</v>
      </c>
      <c r="G12918" s="3"/>
      <c r="H12918" s="3"/>
      <c r="I12918" s="10" t="str">
        <f t="shared" si="201"/>
        <v>13005</v>
      </c>
    </row>
    <row r="12919" spans="1:9">
      <c r="A12919" s="66"/>
      <c r="C12919" s="66">
        <v>13005</v>
      </c>
      <c r="D12919" s="2" t="s">
        <v>41</v>
      </c>
      <c r="E12919" s="16" t="s">
        <v>1146</v>
      </c>
      <c r="F12919" s="69" t="s">
        <v>42</v>
      </c>
      <c r="G12919" s="3"/>
      <c r="H12919" s="3"/>
      <c r="I12919" s="10" t="str">
        <f t="shared" si="201"/>
        <v>13005</v>
      </c>
    </row>
    <row r="12920" spans="1:9">
      <c r="A12920" s="66"/>
      <c r="C12920" s="66">
        <v>13005</v>
      </c>
      <c r="D12920" s="2" t="s">
        <v>43</v>
      </c>
      <c r="E12920" s="16" t="s">
        <v>1146</v>
      </c>
      <c r="F12920" s="69" t="s">
        <v>44</v>
      </c>
      <c r="G12920" s="3"/>
      <c r="H12920" s="3"/>
      <c r="I12920" s="10" t="str">
        <f t="shared" si="201"/>
        <v>13005</v>
      </c>
    </row>
    <row r="12921" spans="1:9">
      <c r="A12921" s="66"/>
      <c r="C12921" s="66">
        <v>13005</v>
      </c>
      <c r="D12921" s="2" t="s">
        <v>45</v>
      </c>
      <c r="E12921" s="16" t="s">
        <v>1146</v>
      </c>
      <c r="F12921" s="69" t="s">
        <v>46</v>
      </c>
      <c r="G12921" s="3"/>
      <c r="H12921" s="3"/>
      <c r="I12921" s="10" t="str">
        <f t="shared" si="201"/>
        <v>13005</v>
      </c>
    </row>
    <row r="12922" spans="1:9">
      <c r="A12922" s="66"/>
      <c r="C12922" s="66">
        <v>13005</v>
      </c>
      <c r="D12922" s="2" t="s">
        <v>47</v>
      </c>
      <c r="E12922" s="16" t="s">
        <v>1146</v>
      </c>
      <c r="F12922" s="69" t="s">
        <v>48</v>
      </c>
      <c r="G12922" s="3"/>
      <c r="H12922" s="3"/>
      <c r="I12922" s="10" t="str">
        <f t="shared" si="201"/>
        <v>13005</v>
      </c>
    </row>
    <row r="12923" spans="1:9">
      <c r="A12923" s="66"/>
      <c r="C12923" s="66">
        <v>13005</v>
      </c>
      <c r="D12923" s="2" t="s">
        <v>49</v>
      </c>
      <c r="E12923" s="14" t="s">
        <v>1144</v>
      </c>
      <c r="F12923" s="69" t="s">
        <v>50</v>
      </c>
      <c r="G12923" s="3"/>
      <c r="H12923" s="3"/>
      <c r="I12923" s="10" t="str">
        <f t="shared" si="201"/>
        <v>13005</v>
      </c>
    </row>
    <row r="12924" spans="1:9">
      <c r="A12924" s="66"/>
      <c r="C12924" s="66">
        <v>13005</v>
      </c>
      <c r="D12924" s="2" t="s">
        <v>51</v>
      </c>
      <c r="E12924" s="15" t="s">
        <v>1145</v>
      </c>
      <c r="F12924" s="69" t="s">
        <v>52</v>
      </c>
      <c r="G12924" s="3"/>
      <c r="H12924" s="3"/>
      <c r="I12924" s="10" t="str">
        <f t="shared" si="201"/>
        <v>13005</v>
      </c>
    </row>
    <row r="12925" spans="1:9">
      <c r="A12925" s="66"/>
      <c r="C12925" s="66">
        <v>13005</v>
      </c>
      <c r="D12925" s="2" t="s">
        <v>53</v>
      </c>
      <c r="E12925" s="15" t="s">
        <v>1145</v>
      </c>
      <c r="F12925" s="69" t="s">
        <v>54</v>
      </c>
      <c r="G12925" s="3"/>
      <c r="H12925" s="3"/>
      <c r="I12925" s="10" t="str">
        <f t="shared" si="201"/>
        <v>13005</v>
      </c>
    </row>
    <row r="12926" spans="1:9">
      <c r="A12926" s="66"/>
      <c r="C12926" s="66">
        <v>13005</v>
      </c>
      <c r="D12926" s="2" t="s">
        <v>55</v>
      </c>
      <c r="E12926" s="21" t="s">
        <v>1152</v>
      </c>
      <c r="F12926" s="69" t="s">
        <v>56</v>
      </c>
      <c r="G12926" s="3"/>
      <c r="H12926" s="3"/>
      <c r="I12926" s="10" t="str">
        <f t="shared" si="201"/>
        <v>13005</v>
      </c>
    </row>
    <row r="12927" spans="1:9">
      <c r="A12927" s="66"/>
      <c r="C12927" s="66">
        <v>13005</v>
      </c>
      <c r="D12927" s="2" t="s">
        <v>57</v>
      </c>
      <c r="E12927" s="21" t="s">
        <v>1152</v>
      </c>
      <c r="F12927" s="69" t="s">
        <v>58</v>
      </c>
      <c r="G12927" s="3"/>
      <c r="H12927" s="3"/>
      <c r="I12927" s="10" t="str">
        <f t="shared" si="201"/>
        <v>13005</v>
      </c>
    </row>
    <row r="12928" spans="1:9">
      <c r="A12928" s="66"/>
      <c r="C12928" s="66">
        <v>13005</v>
      </c>
      <c r="D12928" s="2" t="s">
        <v>59</v>
      </c>
      <c r="E12928" s="21" t="s">
        <v>1152</v>
      </c>
      <c r="F12928" s="69" t="s">
        <v>60</v>
      </c>
      <c r="G12928" s="3"/>
      <c r="H12928" s="3"/>
      <c r="I12928" s="10" t="str">
        <f t="shared" si="201"/>
        <v>13005</v>
      </c>
    </row>
    <row r="12929" spans="1:9">
      <c r="A12929" s="66"/>
      <c r="C12929" s="66">
        <v>13005</v>
      </c>
      <c r="D12929" s="2" t="s">
        <v>61</v>
      </c>
      <c r="E12929" s="20" t="s">
        <v>1151</v>
      </c>
      <c r="F12929" s="69" t="s">
        <v>62</v>
      </c>
      <c r="G12929" s="3"/>
      <c r="H12929" s="3"/>
      <c r="I12929" s="10" t="str">
        <f t="shared" si="201"/>
        <v>13005</v>
      </c>
    </row>
    <row r="12930" spans="1:9">
      <c r="A12930" s="66"/>
      <c r="C12930" s="66">
        <v>13005</v>
      </c>
      <c r="D12930" s="2" t="s">
        <v>63</v>
      </c>
      <c r="E12930" s="20" t="s">
        <v>1151</v>
      </c>
      <c r="F12930" s="69" t="s">
        <v>64</v>
      </c>
      <c r="G12930" s="3"/>
      <c r="H12930" s="3"/>
      <c r="I12930" s="10" t="str">
        <f t="shared" si="201"/>
        <v>13005</v>
      </c>
    </row>
    <row r="12931" spans="1:9">
      <c r="A12931" s="66"/>
      <c r="C12931" s="66">
        <v>13005</v>
      </c>
      <c r="D12931" s="2" t="s">
        <v>65</v>
      </c>
      <c r="E12931" s="19" t="s">
        <v>1150</v>
      </c>
      <c r="F12931" s="69" t="s">
        <v>66</v>
      </c>
      <c r="G12931" s="3"/>
      <c r="H12931" s="3"/>
      <c r="I12931" s="10" t="str">
        <f t="shared" si="201"/>
        <v>13005</v>
      </c>
    </row>
    <row r="12932" spans="1:9">
      <c r="A12932" s="66"/>
      <c r="C12932" s="66">
        <v>13005</v>
      </c>
      <c r="D12932" s="2" t="s">
        <v>67</v>
      </c>
      <c r="E12932" s="22" t="s">
        <v>1153</v>
      </c>
      <c r="F12932" s="69" t="s">
        <v>68</v>
      </c>
      <c r="G12932" s="3"/>
      <c r="H12932" s="3"/>
      <c r="I12932" s="10" t="str">
        <f t="shared" si="201"/>
        <v>13005</v>
      </c>
    </row>
    <row r="12933" spans="1:9">
      <c r="A12933" s="66"/>
      <c r="C12933" s="66">
        <v>13005</v>
      </c>
      <c r="D12933" s="2" t="s">
        <v>69</v>
      </c>
      <c r="E12933" s="21" t="s">
        <v>1152</v>
      </c>
      <c r="F12933" s="69" t="s">
        <v>70</v>
      </c>
      <c r="G12933" s="3"/>
      <c r="H12933" s="3"/>
      <c r="I12933" s="10" t="str">
        <f t="shared" si="201"/>
        <v>13005</v>
      </c>
    </row>
    <row r="12934" spans="1:9">
      <c r="A12934" s="66"/>
      <c r="C12934" s="66">
        <v>13005</v>
      </c>
      <c r="E12934" s="71"/>
      <c r="F12934" s="69" t="s">
        <v>71</v>
      </c>
      <c r="G12934" s="3"/>
      <c r="H12934" s="3"/>
      <c r="I12934" s="10" t="str">
        <f t="shared" si="201"/>
        <v>13005</v>
      </c>
    </row>
    <row r="12935" spans="1:9">
      <c r="A12935" s="65" t="s">
        <v>877</v>
      </c>
      <c r="B12935" s="2" t="s">
        <v>878</v>
      </c>
      <c r="C12935" s="65">
        <v>13006</v>
      </c>
      <c r="D12935" s="2" t="s">
        <v>9</v>
      </c>
      <c r="E12935" s="14" t="s">
        <v>1144</v>
      </c>
      <c r="F12935" s="69" t="s">
        <v>10</v>
      </c>
      <c r="G12935" s="3"/>
      <c r="H12935" s="3"/>
      <c r="I12935" s="10" t="str">
        <f t="shared" si="201"/>
        <v>13006</v>
      </c>
    </row>
    <row r="12936" spans="1:9">
      <c r="A12936" s="66"/>
      <c r="C12936" s="66">
        <v>13006</v>
      </c>
      <c r="D12936" s="2" t="s">
        <v>11</v>
      </c>
      <c r="E12936" s="14" t="s">
        <v>1144</v>
      </c>
      <c r="F12936" s="69" t="s">
        <v>12</v>
      </c>
      <c r="G12936" s="3"/>
      <c r="H12936" s="3"/>
      <c r="I12936" s="10" t="str">
        <f t="shared" si="201"/>
        <v>13006</v>
      </c>
    </row>
    <row r="12937" spans="1:9">
      <c r="A12937" s="66"/>
      <c r="C12937" s="66">
        <v>13006</v>
      </c>
      <c r="D12937" s="2" t="s">
        <v>13</v>
      </c>
      <c r="E12937" s="14" t="s">
        <v>1144</v>
      </c>
      <c r="F12937" s="69" t="s">
        <v>14</v>
      </c>
      <c r="G12937" s="3"/>
      <c r="H12937" s="3"/>
      <c r="I12937" s="10" t="str">
        <f t="shared" ref="I12937:I13000" si="202">IF(A12937="",I12936,A12937)</f>
        <v>13006</v>
      </c>
    </row>
    <row r="12938" spans="1:9">
      <c r="A12938" s="66"/>
      <c r="C12938" s="66">
        <v>13006</v>
      </c>
      <c r="D12938" s="2" t="s">
        <v>15</v>
      </c>
      <c r="E12938" s="15" t="s">
        <v>1145</v>
      </c>
      <c r="F12938" s="69" t="s">
        <v>16</v>
      </c>
      <c r="G12938" s="3"/>
      <c r="H12938" s="3"/>
      <c r="I12938" s="10" t="str">
        <f t="shared" si="202"/>
        <v>13006</v>
      </c>
    </row>
    <row r="12939" spans="1:9">
      <c r="A12939" s="66"/>
      <c r="C12939" s="66">
        <v>13006</v>
      </c>
      <c r="D12939" s="2" t="s">
        <v>17</v>
      </c>
      <c r="E12939" s="14" t="s">
        <v>1144</v>
      </c>
      <c r="F12939" s="69" t="s">
        <v>18</v>
      </c>
      <c r="G12939" s="3"/>
      <c r="H12939" s="3"/>
      <c r="I12939" s="10" t="str">
        <f t="shared" si="202"/>
        <v>13006</v>
      </c>
    </row>
    <row r="12940" spans="1:9">
      <c r="A12940" s="66"/>
      <c r="C12940" s="66">
        <v>13006</v>
      </c>
      <c r="D12940" s="2" t="s">
        <v>19</v>
      </c>
      <c r="E12940" s="14" t="s">
        <v>1144</v>
      </c>
      <c r="F12940" s="69" t="s">
        <v>20</v>
      </c>
      <c r="G12940" s="3"/>
      <c r="H12940" s="3"/>
      <c r="I12940" s="10" t="str">
        <f t="shared" si="202"/>
        <v>13006</v>
      </c>
    </row>
    <row r="12941" spans="1:9">
      <c r="A12941" s="66"/>
      <c r="C12941" s="66">
        <v>13006</v>
      </c>
      <c r="D12941" s="2" t="s">
        <v>21</v>
      </c>
      <c r="E12941" s="4"/>
      <c r="F12941" s="69" t="s">
        <v>22</v>
      </c>
      <c r="G12941" s="3"/>
      <c r="H12941" s="3"/>
      <c r="I12941" s="10" t="str">
        <f t="shared" si="202"/>
        <v>13006</v>
      </c>
    </row>
    <row r="12942" spans="1:9">
      <c r="A12942" s="66"/>
      <c r="C12942" s="66">
        <v>13006</v>
      </c>
      <c r="D12942" s="2" t="s">
        <v>23</v>
      </c>
      <c r="E12942" s="17" t="s">
        <v>1147</v>
      </c>
      <c r="F12942" s="69" t="s">
        <v>24</v>
      </c>
      <c r="G12942" s="3"/>
      <c r="H12942" s="3"/>
      <c r="I12942" s="10" t="str">
        <f t="shared" si="202"/>
        <v>13006</v>
      </c>
    </row>
    <row r="12943" spans="1:9">
      <c r="A12943" s="66"/>
      <c r="C12943" s="66">
        <v>13006</v>
      </c>
      <c r="D12943" s="2" t="s">
        <v>25</v>
      </c>
      <c r="E12943" s="17" t="s">
        <v>1147</v>
      </c>
      <c r="F12943" s="69" t="s">
        <v>26</v>
      </c>
      <c r="G12943" s="3"/>
      <c r="H12943" s="3"/>
      <c r="I12943" s="10" t="str">
        <f t="shared" si="202"/>
        <v>13006</v>
      </c>
    </row>
    <row r="12944" spans="1:9">
      <c r="A12944" s="66"/>
      <c r="C12944" s="66">
        <v>13006</v>
      </c>
      <c r="D12944" s="2" t="s">
        <v>27</v>
      </c>
      <c r="E12944" s="17" t="s">
        <v>1147</v>
      </c>
      <c r="F12944" s="69" t="s">
        <v>28</v>
      </c>
      <c r="G12944" s="3"/>
      <c r="H12944" s="3"/>
      <c r="I12944" s="10" t="str">
        <f t="shared" si="202"/>
        <v>13006</v>
      </c>
    </row>
    <row r="12945" spans="1:9">
      <c r="A12945" s="66"/>
      <c r="C12945" s="66">
        <v>13006</v>
      </c>
      <c r="D12945" s="2" t="s">
        <v>29</v>
      </c>
      <c r="E12945" s="18" t="s">
        <v>1148</v>
      </c>
      <c r="F12945" s="69" t="s">
        <v>30</v>
      </c>
      <c r="G12945" s="3"/>
      <c r="H12945" s="3"/>
      <c r="I12945" s="10" t="str">
        <f t="shared" si="202"/>
        <v>13006</v>
      </c>
    </row>
    <row r="12946" spans="1:9">
      <c r="A12946" s="66"/>
      <c r="C12946" s="66">
        <v>13006</v>
      </c>
      <c r="D12946" s="2" t="s">
        <v>31</v>
      </c>
      <c r="E12946" s="18" t="s">
        <v>1148</v>
      </c>
      <c r="F12946" s="69" t="s">
        <v>32</v>
      </c>
      <c r="G12946" s="3"/>
      <c r="H12946" s="3"/>
      <c r="I12946" s="10" t="str">
        <f t="shared" si="202"/>
        <v>13006</v>
      </c>
    </row>
    <row r="12947" spans="1:9">
      <c r="A12947" s="66"/>
      <c r="C12947" s="66">
        <v>13006</v>
      </c>
      <c r="D12947" s="2" t="s">
        <v>33</v>
      </c>
      <c r="E12947" s="18" t="s">
        <v>1148</v>
      </c>
      <c r="F12947" s="69" t="s">
        <v>34</v>
      </c>
      <c r="G12947" s="3"/>
      <c r="H12947" s="3"/>
      <c r="I12947" s="10" t="str">
        <f t="shared" si="202"/>
        <v>13006</v>
      </c>
    </row>
    <row r="12948" spans="1:9">
      <c r="A12948" s="66"/>
      <c r="C12948" s="66">
        <v>13006</v>
      </c>
      <c r="D12948" s="2" t="s">
        <v>35</v>
      </c>
      <c r="E12948" s="19" t="s">
        <v>1150</v>
      </c>
      <c r="F12948" s="69" t="s">
        <v>36</v>
      </c>
      <c r="G12948" s="3"/>
      <c r="H12948" s="3"/>
      <c r="I12948" s="10" t="str">
        <f t="shared" si="202"/>
        <v>13006</v>
      </c>
    </row>
    <row r="12949" spans="1:9">
      <c r="A12949" s="66"/>
      <c r="C12949" s="66">
        <v>13006</v>
      </c>
      <c r="D12949" s="2" t="s">
        <v>37</v>
      </c>
      <c r="E12949" s="23" t="s">
        <v>1149</v>
      </c>
      <c r="F12949" s="69" t="s">
        <v>38</v>
      </c>
      <c r="G12949" s="3"/>
      <c r="H12949" s="3"/>
      <c r="I12949" s="10" t="str">
        <f t="shared" si="202"/>
        <v>13006</v>
      </c>
    </row>
    <row r="12950" spans="1:9">
      <c r="A12950" s="66"/>
      <c r="C12950" s="66">
        <v>13006</v>
      </c>
      <c r="D12950" s="2" t="s">
        <v>39</v>
      </c>
      <c r="E12950" s="23" t="s">
        <v>1149</v>
      </c>
      <c r="F12950" s="69" t="s">
        <v>40</v>
      </c>
      <c r="G12950" s="3"/>
      <c r="H12950" s="3"/>
      <c r="I12950" s="10" t="str">
        <f t="shared" si="202"/>
        <v>13006</v>
      </c>
    </row>
    <row r="12951" spans="1:9">
      <c r="A12951" s="66"/>
      <c r="C12951" s="66">
        <v>13006</v>
      </c>
      <c r="D12951" s="2" t="s">
        <v>41</v>
      </c>
      <c r="E12951" s="16" t="s">
        <v>1146</v>
      </c>
      <c r="F12951" s="69" t="s">
        <v>42</v>
      </c>
      <c r="G12951" s="3"/>
      <c r="H12951" s="3"/>
      <c r="I12951" s="10" t="str">
        <f t="shared" si="202"/>
        <v>13006</v>
      </c>
    </row>
    <row r="12952" spans="1:9">
      <c r="A12952" s="66"/>
      <c r="C12952" s="66">
        <v>13006</v>
      </c>
      <c r="D12952" s="2" t="s">
        <v>43</v>
      </c>
      <c r="E12952" s="16" t="s">
        <v>1146</v>
      </c>
      <c r="F12952" s="69" t="s">
        <v>44</v>
      </c>
      <c r="G12952" s="3"/>
      <c r="H12952" s="3"/>
      <c r="I12952" s="10" t="str">
        <f t="shared" si="202"/>
        <v>13006</v>
      </c>
    </row>
    <row r="12953" spans="1:9">
      <c r="A12953" s="66"/>
      <c r="C12953" s="66">
        <v>13006</v>
      </c>
      <c r="D12953" s="2" t="s">
        <v>45</v>
      </c>
      <c r="E12953" s="16" t="s">
        <v>1146</v>
      </c>
      <c r="F12953" s="69" t="s">
        <v>46</v>
      </c>
      <c r="G12953" s="3"/>
      <c r="H12953" s="3"/>
      <c r="I12953" s="10" t="str">
        <f t="shared" si="202"/>
        <v>13006</v>
      </c>
    </row>
    <row r="12954" spans="1:9">
      <c r="A12954" s="66"/>
      <c r="C12954" s="66">
        <v>13006</v>
      </c>
      <c r="D12954" s="2" t="s">
        <v>47</v>
      </c>
      <c r="E12954" s="16" t="s">
        <v>1146</v>
      </c>
      <c r="F12954" s="69" t="s">
        <v>48</v>
      </c>
      <c r="G12954" s="3"/>
      <c r="H12954" s="3"/>
      <c r="I12954" s="10" t="str">
        <f t="shared" si="202"/>
        <v>13006</v>
      </c>
    </row>
    <row r="12955" spans="1:9">
      <c r="A12955" s="66"/>
      <c r="C12955" s="66">
        <v>13006</v>
      </c>
      <c r="D12955" s="2" t="s">
        <v>49</v>
      </c>
      <c r="E12955" s="14" t="s">
        <v>1144</v>
      </c>
      <c r="F12955" s="69" t="s">
        <v>50</v>
      </c>
      <c r="G12955" s="3"/>
      <c r="H12955" s="3"/>
      <c r="I12955" s="10" t="str">
        <f t="shared" si="202"/>
        <v>13006</v>
      </c>
    </row>
    <row r="12956" spans="1:9">
      <c r="A12956" s="66"/>
      <c r="C12956" s="66">
        <v>13006</v>
      </c>
      <c r="D12956" s="2" t="s">
        <v>51</v>
      </c>
      <c r="E12956" s="15" t="s">
        <v>1145</v>
      </c>
      <c r="F12956" s="69" t="s">
        <v>52</v>
      </c>
      <c r="G12956" s="3"/>
      <c r="H12956" s="3"/>
      <c r="I12956" s="10" t="str">
        <f t="shared" si="202"/>
        <v>13006</v>
      </c>
    </row>
    <row r="12957" spans="1:9">
      <c r="A12957" s="66"/>
      <c r="C12957" s="66">
        <v>13006</v>
      </c>
      <c r="D12957" s="2" t="s">
        <v>53</v>
      </c>
      <c r="E12957" s="15" t="s">
        <v>1145</v>
      </c>
      <c r="F12957" s="69" t="s">
        <v>54</v>
      </c>
      <c r="G12957" s="3"/>
      <c r="H12957" s="3"/>
      <c r="I12957" s="10" t="str">
        <f t="shared" si="202"/>
        <v>13006</v>
      </c>
    </row>
    <row r="12958" spans="1:9">
      <c r="A12958" s="66"/>
      <c r="C12958" s="66">
        <v>13006</v>
      </c>
      <c r="D12958" s="2" t="s">
        <v>55</v>
      </c>
      <c r="E12958" s="21" t="s">
        <v>1152</v>
      </c>
      <c r="F12958" s="69" t="s">
        <v>56</v>
      </c>
      <c r="G12958" s="3"/>
      <c r="H12958" s="3"/>
      <c r="I12958" s="10" t="str">
        <f t="shared" si="202"/>
        <v>13006</v>
      </c>
    </row>
    <row r="12959" spans="1:9">
      <c r="A12959" s="66"/>
      <c r="C12959" s="66">
        <v>13006</v>
      </c>
      <c r="D12959" s="2" t="s">
        <v>57</v>
      </c>
      <c r="E12959" s="21" t="s">
        <v>1152</v>
      </c>
      <c r="F12959" s="69" t="s">
        <v>58</v>
      </c>
      <c r="G12959" s="3"/>
      <c r="H12959" s="3"/>
      <c r="I12959" s="10" t="str">
        <f t="shared" si="202"/>
        <v>13006</v>
      </c>
    </row>
    <row r="12960" spans="1:9">
      <c r="A12960" s="66"/>
      <c r="C12960" s="66">
        <v>13006</v>
      </c>
      <c r="D12960" s="2" t="s">
        <v>59</v>
      </c>
      <c r="E12960" s="21" t="s">
        <v>1152</v>
      </c>
      <c r="F12960" s="69" t="s">
        <v>60</v>
      </c>
      <c r="G12960" s="3"/>
      <c r="H12960" s="3"/>
      <c r="I12960" s="10" t="str">
        <f t="shared" si="202"/>
        <v>13006</v>
      </c>
    </row>
    <row r="12961" spans="1:9">
      <c r="A12961" s="66"/>
      <c r="C12961" s="66">
        <v>13006</v>
      </c>
      <c r="D12961" s="2" t="s">
        <v>61</v>
      </c>
      <c r="E12961" s="20" t="s">
        <v>1151</v>
      </c>
      <c r="F12961" s="69" t="s">
        <v>62</v>
      </c>
      <c r="G12961" s="3"/>
      <c r="H12961" s="3"/>
      <c r="I12961" s="10" t="str">
        <f t="shared" si="202"/>
        <v>13006</v>
      </c>
    </row>
    <row r="12962" spans="1:9">
      <c r="A12962" s="66"/>
      <c r="C12962" s="66">
        <v>13006</v>
      </c>
      <c r="D12962" s="2" t="s">
        <v>63</v>
      </c>
      <c r="E12962" s="20" t="s">
        <v>1151</v>
      </c>
      <c r="F12962" s="69" t="s">
        <v>64</v>
      </c>
      <c r="G12962" s="3"/>
      <c r="H12962" s="3"/>
      <c r="I12962" s="10" t="str">
        <f t="shared" si="202"/>
        <v>13006</v>
      </c>
    </row>
    <row r="12963" spans="1:9">
      <c r="A12963" s="66"/>
      <c r="C12963" s="66">
        <v>13006</v>
      </c>
      <c r="D12963" s="2" t="s">
        <v>65</v>
      </c>
      <c r="E12963" s="19" t="s">
        <v>1150</v>
      </c>
      <c r="F12963" s="69" t="s">
        <v>66</v>
      </c>
      <c r="G12963" s="3"/>
      <c r="H12963" s="3"/>
      <c r="I12963" s="10" t="str">
        <f t="shared" si="202"/>
        <v>13006</v>
      </c>
    </row>
    <row r="12964" spans="1:9">
      <c r="A12964" s="66"/>
      <c r="C12964" s="66">
        <v>13006</v>
      </c>
      <c r="D12964" s="2" t="s">
        <v>67</v>
      </c>
      <c r="E12964" s="22" t="s">
        <v>1153</v>
      </c>
      <c r="F12964" s="69" t="s">
        <v>68</v>
      </c>
      <c r="G12964" s="3"/>
      <c r="H12964" s="3"/>
      <c r="I12964" s="10" t="str">
        <f t="shared" si="202"/>
        <v>13006</v>
      </c>
    </row>
    <row r="12965" spans="1:9">
      <c r="A12965" s="66"/>
      <c r="C12965" s="66">
        <v>13006</v>
      </c>
      <c r="D12965" s="2" t="s">
        <v>69</v>
      </c>
      <c r="E12965" s="21" t="s">
        <v>1152</v>
      </c>
      <c r="F12965" s="69" t="s">
        <v>70</v>
      </c>
      <c r="G12965" s="3"/>
      <c r="H12965" s="3"/>
      <c r="I12965" s="10" t="str">
        <f t="shared" si="202"/>
        <v>13006</v>
      </c>
    </row>
    <row r="12966" spans="1:9">
      <c r="A12966" s="66"/>
      <c r="C12966" s="66">
        <v>13006</v>
      </c>
      <c r="E12966" s="71"/>
      <c r="F12966" s="69" t="s">
        <v>71</v>
      </c>
      <c r="G12966" s="3"/>
      <c r="H12966" s="3"/>
      <c r="I12966" s="10" t="str">
        <f t="shared" si="202"/>
        <v>13006</v>
      </c>
    </row>
    <row r="12967" spans="1:9">
      <c r="A12967" s="65" t="s">
        <v>879</v>
      </c>
      <c r="B12967" s="2" t="s">
        <v>880</v>
      </c>
      <c r="C12967" s="65">
        <v>13051</v>
      </c>
      <c r="D12967" s="2" t="s">
        <v>9</v>
      </c>
      <c r="E12967" s="14" t="s">
        <v>1144</v>
      </c>
      <c r="F12967" s="69" t="s">
        <v>10</v>
      </c>
      <c r="G12967" s="3"/>
      <c r="H12967" s="3"/>
      <c r="I12967" s="10" t="str">
        <f t="shared" si="202"/>
        <v>13051</v>
      </c>
    </row>
    <row r="12968" spans="1:9">
      <c r="A12968" s="66"/>
      <c r="C12968" s="66">
        <v>13051</v>
      </c>
      <c r="D12968" s="2" t="s">
        <v>11</v>
      </c>
      <c r="E12968" s="14" t="s">
        <v>1144</v>
      </c>
      <c r="F12968" s="69" t="s">
        <v>12</v>
      </c>
      <c r="G12968" s="3"/>
      <c r="H12968" s="3"/>
      <c r="I12968" s="10" t="str">
        <f t="shared" si="202"/>
        <v>13051</v>
      </c>
    </row>
    <row r="12969" spans="1:9">
      <c r="A12969" s="66"/>
      <c r="C12969" s="66">
        <v>13051</v>
      </c>
      <c r="D12969" s="2" t="s">
        <v>13</v>
      </c>
      <c r="E12969" s="14" t="s">
        <v>1144</v>
      </c>
      <c r="F12969" s="69" t="s">
        <v>14</v>
      </c>
      <c r="G12969" s="3"/>
      <c r="H12969" s="3"/>
      <c r="I12969" s="10" t="str">
        <f t="shared" si="202"/>
        <v>13051</v>
      </c>
    </row>
    <row r="12970" spans="1:9">
      <c r="A12970" s="66"/>
      <c r="C12970" s="66">
        <v>13051</v>
      </c>
      <c r="D12970" s="2" t="s">
        <v>15</v>
      </c>
      <c r="E12970" s="15" t="s">
        <v>1145</v>
      </c>
      <c r="F12970" s="69" t="s">
        <v>16</v>
      </c>
      <c r="G12970" s="3"/>
      <c r="H12970" s="3"/>
      <c r="I12970" s="10" t="str">
        <f t="shared" si="202"/>
        <v>13051</v>
      </c>
    </row>
    <row r="12971" spans="1:9">
      <c r="A12971" s="66"/>
      <c r="C12971" s="66">
        <v>13051</v>
      </c>
      <c r="D12971" s="2" t="s">
        <v>17</v>
      </c>
      <c r="E12971" s="14" t="s">
        <v>1144</v>
      </c>
      <c r="F12971" s="69" t="s">
        <v>18</v>
      </c>
      <c r="G12971" s="3"/>
      <c r="H12971" s="3"/>
      <c r="I12971" s="10" t="str">
        <f t="shared" si="202"/>
        <v>13051</v>
      </c>
    </row>
    <row r="12972" spans="1:9">
      <c r="A12972" s="66"/>
      <c r="C12972" s="66">
        <v>13051</v>
      </c>
      <c r="D12972" s="2" t="s">
        <v>19</v>
      </c>
      <c r="E12972" s="14" t="s">
        <v>1144</v>
      </c>
      <c r="F12972" s="69" t="s">
        <v>20</v>
      </c>
      <c r="G12972" s="3"/>
      <c r="H12972" s="3"/>
      <c r="I12972" s="10" t="str">
        <f t="shared" si="202"/>
        <v>13051</v>
      </c>
    </row>
    <row r="12973" spans="1:9">
      <c r="A12973" s="66"/>
      <c r="C12973" s="66">
        <v>13051</v>
      </c>
      <c r="D12973" s="2" t="s">
        <v>21</v>
      </c>
      <c r="E12973" s="4"/>
      <c r="F12973" s="69" t="s">
        <v>22</v>
      </c>
      <c r="G12973" s="3"/>
      <c r="H12973" s="3"/>
      <c r="I12973" s="10" t="str">
        <f t="shared" si="202"/>
        <v>13051</v>
      </c>
    </row>
    <row r="12974" spans="1:9">
      <c r="A12974" s="66"/>
      <c r="C12974" s="66">
        <v>13051</v>
      </c>
      <c r="D12974" s="2" t="s">
        <v>23</v>
      </c>
      <c r="E12974" s="17" t="s">
        <v>1147</v>
      </c>
      <c r="F12974" s="69" t="s">
        <v>24</v>
      </c>
      <c r="G12974" s="3"/>
      <c r="H12974" s="3"/>
      <c r="I12974" s="10" t="str">
        <f t="shared" si="202"/>
        <v>13051</v>
      </c>
    </row>
    <row r="12975" spans="1:9">
      <c r="A12975" s="66"/>
      <c r="C12975" s="66">
        <v>13051</v>
      </c>
      <c r="D12975" s="2" t="s">
        <v>25</v>
      </c>
      <c r="E12975" s="17" t="s">
        <v>1147</v>
      </c>
      <c r="F12975" s="69" t="s">
        <v>26</v>
      </c>
      <c r="G12975" s="3"/>
      <c r="H12975" s="3"/>
      <c r="I12975" s="10" t="str">
        <f t="shared" si="202"/>
        <v>13051</v>
      </c>
    </row>
    <row r="12976" spans="1:9">
      <c r="A12976" s="66"/>
      <c r="C12976" s="66">
        <v>13051</v>
      </c>
      <c r="D12976" s="2" t="s">
        <v>27</v>
      </c>
      <c r="E12976" s="17" t="s">
        <v>1147</v>
      </c>
      <c r="F12976" s="69" t="s">
        <v>28</v>
      </c>
      <c r="G12976" s="3"/>
      <c r="H12976" s="3"/>
      <c r="I12976" s="10" t="str">
        <f t="shared" si="202"/>
        <v>13051</v>
      </c>
    </row>
    <row r="12977" spans="1:9">
      <c r="A12977" s="66"/>
      <c r="C12977" s="66">
        <v>13051</v>
      </c>
      <c r="D12977" s="2" t="s">
        <v>29</v>
      </c>
      <c r="E12977" s="18" t="s">
        <v>1148</v>
      </c>
      <c r="F12977" s="69" t="s">
        <v>30</v>
      </c>
      <c r="G12977" s="3"/>
      <c r="H12977" s="3"/>
      <c r="I12977" s="10" t="str">
        <f t="shared" si="202"/>
        <v>13051</v>
      </c>
    </row>
    <row r="12978" spans="1:9">
      <c r="A12978" s="66"/>
      <c r="C12978" s="66">
        <v>13051</v>
      </c>
      <c r="D12978" s="2" t="s">
        <v>31</v>
      </c>
      <c r="E12978" s="18" t="s">
        <v>1148</v>
      </c>
      <c r="F12978" s="69" t="s">
        <v>32</v>
      </c>
      <c r="G12978" s="3"/>
      <c r="H12978" s="3"/>
      <c r="I12978" s="10" t="str">
        <f t="shared" si="202"/>
        <v>13051</v>
      </c>
    </row>
    <row r="12979" spans="1:9">
      <c r="A12979" s="66"/>
      <c r="C12979" s="66">
        <v>13051</v>
      </c>
      <c r="D12979" s="2" t="s">
        <v>33</v>
      </c>
      <c r="E12979" s="18" t="s">
        <v>1148</v>
      </c>
      <c r="F12979" s="69" t="s">
        <v>34</v>
      </c>
      <c r="G12979" s="3"/>
      <c r="H12979" s="3"/>
      <c r="I12979" s="10" t="str">
        <f t="shared" si="202"/>
        <v>13051</v>
      </c>
    </row>
    <row r="12980" spans="1:9">
      <c r="A12980" s="66"/>
      <c r="C12980" s="66">
        <v>13051</v>
      </c>
      <c r="D12980" s="2" t="s">
        <v>35</v>
      </c>
      <c r="E12980" s="19" t="s">
        <v>1150</v>
      </c>
      <c r="F12980" s="69" t="s">
        <v>36</v>
      </c>
      <c r="G12980" s="3"/>
      <c r="H12980" s="3"/>
      <c r="I12980" s="10" t="str">
        <f t="shared" si="202"/>
        <v>13051</v>
      </c>
    </row>
    <row r="12981" spans="1:9">
      <c r="A12981" s="66"/>
      <c r="C12981" s="66">
        <v>13051</v>
      </c>
      <c r="D12981" s="2" t="s">
        <v>37</v>
      </c>
      <c r="E12981" s="23" t="s">
        <v>1149</v>
      </c>
      <c r="F12981" s="69" t="s">
        <v>38</v>
      </c>
      <c r="G12981" s="3"/>
      <c r="H12981" s="3"/>
      <c r="I12981" s="10" t="str">
        <f t="shared" si="202"/>
        <v>13051</v>
      </c>
    </row>
    <row r="12982" spans="1:9">
      <c r="A12982" s="66"/>
      <c r="C12982" s="66">
        <v>13051</v>
      </c>
      <c r="D12982" s="2" t="s">
        <v>39</v>
      </c>
      <c r="E12982" s="23" t="s">
        <v>1149</v>
      </c>
      <c r="F12982" s="69" t="s">
        <v>40</v>
      </c>
      <c r="G12982" s="3"/>
      <c r="H12982" s="3"/>
      <c r="I12982" s="10" t="str">
        <f t="shared" si="202"/>
        <v>13051</v>
      </c>
    </row>
    <row r="12983" spans="1:9">
      <c r="A12983" s="66"/>
      <c r="C12983" s="66">
        <v>13051</v>
      </c>
      <c r="D12983" s="2" t="s">
        <v>41</v>
      </c>
      <c r="E12983" s="16" t="s">
        <v>1146</v>
      </c>
      <c r="F12983" s="69" t="s">
        <v>42</v>
      </c>
      <c r="G12983" s="3"/>
      <c r="H12983" s="3"/>
      <c r="I12983" s="10" t="str">
        <f t="shared" si="202"/>
        <v>13051</v>
      </c>
    </row>
    <row r="12984" spans="1:9">
      <c r="A12984" s="66"/>
      <c r="C12984" s="66">
        <v>13051</v>
      </c>
      <c r="D12984" s="2" t="s">
        <v>43</v>
      </c>
      <c r="E12984" s="16" t="s">
        <v>1146</v>
      </c>
      <c r="F12984" s="69" t="s">
        <v>44</v>
      </c>
      <c r="G12984" s="3"/>
      <c r="H12984" s="3"/>
      <c r="I12984" s="10" t="str">
        <f t="shared" si="202"/>
        <v>13051</v>
      </c>
    </row>
    <row r="12985" spans="1:9">
      <c r="A12985" s="66"/>
      <c r="C12985" s="66">
        <v>13051</v>
      </c>
      <c r="D12985" s="2" t="s">
        <v>45</v>
      </c>
      <c r="E12985" s="16" t="s">
        <v>1146</v>
      </c>
      <c r="F12985" s="69" t="s">
        <v>46</v>
      </c>
      <c r="G12985" s="3"/>
      <c r="H12985" s="3"/>
      <c r="I12985" s="10" t="str">
        <f t="shared" si="202"/>
        <v>13051</v>
      </c>
    </row>
    <row r="12986" spans="1:9">
      <c r="A12986" s="66"/>
      <c r="C12986" s="66">
        <v>13051</v>
      </c>
      <c r="D12986" s="2" t="s">
        <v>47</v>
      </c>
      <c r="E12986" s="16" t="s">
        <v>1146</v>
      </c>
      <c r="F12986" s="69" t="s">
        <v>48</v>
      </c>
      <c r="G12986" s="3"/>
      <c r="H12986" s="3"/>
      <c r="I12986" s="10" t="str">
        <f t="shared" si="202"/>
        <v>13051</v>
      </c>
    </row>
    <row r="12987" spans="1:9">
      <c r="A12987" s="66"/>
      <c r="C12987" s="66">
        <v>13051</v>
      </c>
      <c r="D12987" s="2" t="s">
        <v>49</v>
      </c>
      <c r="E12987" s="14" t="s">
        <v>1144</v>
      </c>
      <c r="F12987" s="69" t="s">
        <v>50</v>
      </c>
      <c r="G12987" s="3"/>
      <c r="H12987" s="3"/>
      <c r="I12987" s="10" t="str">
        <f t="shared" si="202"/>
        <v>13051</v>
      </c>
    </row>
    <row r="12988" spans="1:9">
      <c r="A12988" s="66"/>
      <c r="C12988" s="66">
        <v>13051</v>
      </c>
      <c r="D12988" s="2" t="s">
        <v>51</v>
      </c>
      <c r="E12988" s="15" t="s">
        <v>1145</v>
      </c>
      <c r="F12988" s="69" t="s">
        <v>52</v>
      </c>
      <c r="G12988" s="3"/>
      <c r="H12988" s="3"/>
      <c r="I12988" s="10" t="str">
        <f t="shared" si="202"/>
        <v>13051</v>
      </c>
    </row>
    <row r="12989" spans="1:9">
      <c r="A12989" s="66"/>
      <c r="C12989" s="66">
        <v>13051</v>
      </c>
      <c r="D12989" s="2" t="s">
        <v>53</v>
      </c>
      <c r="E12989" s="15" t="s">
        <v>1145</v>
      </c>
      <c r="F12989" s="69" t="s">
        <v>54</v>
      </c>
      <c r="G12989" s="3"/>
      <c r="H12989" s="3"/>
      <c r="I12989" s="10" t="str">
        <f t="shared" si="202"/>
        <v>13051</v>
      </c>
    </row>
    <row r="12990" spans="1:9">
      <c r="A12990" s="66"/>
      <c r="C12990" s="66">
        <v>13051</v>
      </c>
      <c r="D12990" s="2" t="s">
        <v>55</v>
      </c>
      <c r="E12990" s="21" t="s">
        <v>1152</v>
      </c>
      <c r="F12990" s="69" t="s">
        <v>56</v>
      </c>
      <c r="G12990" s="3"/>
      <c r="H12990" s="3"/>
      <c r="I12990" s="10" t="str">
        <f t="shared" si="202"/>
        <v>13051</v>
      </c>
    </row>
    <row r="12991" spans="1:9">
      <c r="A12991" s="66"/>
      <c r="C12991" s="66">
        <v>13051</v>
      </c>
      <c r="D12991" s="2" t="s">
        <v>57</v>
      </c>
      <c r="E12991" s="21" t="s">
        <v>1152</v>
      </c>
      <c r="F12991" s="69" t="s">
        <v>58</v>
      </c>
      <c r="G12991" s="3"/>
      <c r="H12991" s="3"/>
      <c r="I12991" s="10" t="str">
        <f t="shared" si="202"/>
        <v>13051</v>
      </c>
    </row>
    <row r="12992" spans="1:9">
      <c r="A12992" s="66"/>
      <c r="C12992" s="66">
        <v>13051</v>
      </c>
      <c r="D12992" s="2" t="s">
        <v>59</v>
      </c>
      <c r="E12992" s="21" t="s">
        <v>1152</v>
      </c>
      <c r="F12992" s="69" t="s">
        <v>60</v>
      </c>
      <c r="G12992" s="3"/>
      <c r="H12992" s="3"/>
      <c r="I12992" s="10" t="str">
        <f t="shared" si="202"/>
        <v>13051</v>
      </c>
    </row>
    <row r="12993" spans="1:9">
      <c r="A12993" s="66"/>
      <c r="C12993" s="66">
        <v>13051</v>
      </c>
      <c r="D12993" s="2" t="s">
        <v>61</v>
      </c>
      <c r="E12993" s="20" t="s">
        <v>1151</v>
      </c>
      <c r="F12993" s="69" t="s">
        <v>62</v>
      </c>
      <c r="G12993" s="3"/>
      <c r="H12993" s="3"/>
      <c r="I12993" s="10" t="str">
        <f t="shared" si="202"/>
        <v>13051</v>
      </c>
    </row>
    <row r="12994" spans="1:9">
      <c r="A12994" s="66"/>
      <c r="C12994" s="66">
        <v>13051</v>
      </c>
      <c r="D12994" s="2" t="s">
        <v>63</v>
      </c>
      <c r="E12994" s="20" t="s">
        <v>1151</v>
      </c>
      <c r="F12994" s="69" t="s">
        <v>64</v>
      </c>
      <c r="G12994" s="3"/>
      <c r="H12994" s="3"/>
      <c r="I12994" s="10" t="str">
        <f t="shared" si="202"/>
        <v>13051</v>
      </c>
    </row>
    <row r="12995" spans="1:9">
      <c r="A12995" s="66"/>
      <c r="C12995" s="66">
        <v>13051</v>
      </c>
      <c r="D12995" s="2" t="s">
        <v>65</v>
      </c>
      <c r="E12995" s="19" t="s">
        <v>1150</v>
      </c>
      <c r="F12995" s="69" t="s">
        <v>66</v>
      </c>
      <c r="G12995" s="3"/>
      <c r="H12995" s="3"/>
      <c r="I12995" s="10" t="str">
        <f t="shared" si="202"/>
        <v>13051</v>
      </c>
    </row>
    <row r="12996" spans="1:9">
      <c r="A12996" s="66"/>
      <c r="C12996" s="66">
        <v>13051</v>
      </c>
      <c r="D12996" s="2" t="s">
        <v>67</v>
      </c>
      <c r="E12996" s="22" t="s">
        <v>1153</v>
      </c>
      <c r="F12996" s="69" t="s">
        <v>68</v>
      </c>
      <c r="G12996" s="3"/>
      <c r="H12996" s="3"/>
      <c r="I12996" s="10" t="str">
        <f t="shared" si="202"/>
        <v>13051</v>
      </c>
    </row>
    <row r="12997" spans="1:9">
      <c r="A12997" s="66"/>
      <c r="C12997" s="66">
        <v>13051</v>
      </c>
      <c r="D12997" s="2" t="s">
        <v>69</v>
      </c>
      <c r="E12997" s="21" t="s">
        <v>1152</v>
      </c>
      <c r="F12997" s="69" t="s">
        <v>70</v>
      </c>
      <c r="G12997" s="3"/>
      <c r="H12997" s="3"/>
      <c r="I12997" s="10" t="str">
        <f t="shared" si="202"/>
        <v>13051</v>
      </c>
    </row>
    <row r="12998" spans="1:9">
      <c r="A12998" s="66"/>
      <c r="C12998" s="66">
        <v>13051</v>
      </c>
      <c r="E12998" s="71"/>
      <c r="F12998" s="69" t="s">
        <v>71</v>
      </c>
      <c r="G12998" s="3"/>
      <c r="H12998" s="3"/>
      <c r="I12998" s="10" t="str">
        <f t="shared" si="202"/>
        <v>13051</v>
      </c>
    </row>
    <row r="12999" spans="1:9">
      <c r="A12999" s="65" t="s">
        <v>881</v>
      </c>
      <c r="B12999" s="2" t="s">
        <v>882</v>
      </c>
      <c r="C12999" s="65">
        <v>13052</v>
      </c>
      <c r="D12999" s="2" t="s">
        <v>9</v>
      </c>
      <c r="E12999" s="14" t="s">
        <v>1144</v>
      </c>
      <c r="F12999" s="69" t="s">
        <v>10</v>
      </c>
      <c r="G12999" s="3"/>
      <c r="H12999" s="3"/>
      <c r="I12999" s="10" t="str">
        <f t="shared" si="202"/>
        <v>13052</v>
      </c>
    </row>
    <row r="13000" spans="1:9">
      <c r="A13000" s="66"/>
      <c r="C13000" s="66">
        <v>13052</v>
      </c>
      <c r="D13000" s="2" t="s">
        <v>11</v>
      </c>
      <c r="E13000" s="14" t="s">
        <v>1144</v>
      </c>
      <c r="F13000" s="69" t="s">
        <v>12</v>
      </c>
      <c r="G13000" s="3"/>
      <c r="H13000" s="3"/>
      <c r="I13000" s="10" t="str">
        <f t="shared" si="202"/>
        <v>13052</v>
      </c>
    </row>
    <row r="13001" spans="1:9">
      <c r="A13001" s="66"/>
      <c r="C13001" s="66">
        <v>13052</v>
      </c>
      <c r="D13001" s="2" t="s">
        <v>13</v>
      </c>
      <c r="E13001" s="14" t="s">
        <v>1144</v>
      </c>
      <c r="F13001" s="69" t="s">
        <v>14</v>
      </c>
      <c r="G13001" s="3"/>
      <c r="H13001" s="3"/>
      <c r="I13001" s="10" t="str">
        <f t="shared" ref="I13001:I13064" si="203">IF(A13001="",I13000,A13001)</f>
        <v>13052</v>
      </c>
    </row>
    <row r="13002" spans="1:9">
      <c r="A13002" s="66"/>
      <c r="C13002" s="66">
        <v>13052</v>
      </c>
      <c r="D13002" s="2" t="s">
        <v>15</v>
      </c>
      <c r="E13002" s="15" t="s">
        <v>1145</v>
      </c>
      <c r="F13002" s="69" t="s">
        <v>16</v>
      </c>
      <c r="G13002" s="3"/>
      <c r="H13002" s="3"/>
      <c r="I13002" s="10" t="str">
        <f t="shared" si="203"/>
        <v>13052</v>
      </c>
    </row>
    <row r="13003" spans="1:9">
      <c r="A13003" s="66"/>
      <c r="C13003" s="66">
        <v>13052</v>
      </c>
      <c r="D13003" s="2" t="s">
        <v>17</v>
      </c>
      <c r="E13003" s="14" t="s">
        <v>1144</v>
      </c>
      <c r="F13003" s="69" t="s">
        <v>18</v>
      </c>
      <c r="G13003" s="3"/>
      <c r="H13003" s="3"/>
      <c r="I13003" s="10" t="str">
        <f t="shared" si="203"/>
        <v>13052</v>
      </c>
    </row>
    <row r="13004" spans="1:9">
      <c r="A13004" s="66"/>
      <c r="C13004" s="66">
        <v>13052</v>
      </c>
      <c r="D13004" s="2" t="s">
        <v>19</v>
      </c>
      <c r="E13004" s="14" t="s">
        <v>1144</v>
      </c>
      <c r="F13004" s="69" t="s">
        <v>20</v>
      </c>
      <c r="G13004" s="3"/>
      <c r="H13004" s="3"/>
      <c r="I13004" s="10" t="str">
        <f t="shared" si="203"/>
        <v>13052</v>
      </c>
    </row>
    <row r="13005" spans="1:9">
      <c r="A13005" s="66"/>
      <c r="C13005" s="66">
        <v>13052</v>
      </c>
      <c r="D13005" s="2" t="s">
        <v>21</v>
      </c>
      <c r="E13005" s="4"/>
      <c r="F13005" s="69" t="s">
        <v>22</v>
      </c>
      <c r="G13005" s="3"/>
      <c r="H13005" s="3"/>
      <c r="I13005" s="10" t="str">
        <f t="shared" si="203"/>
        <v>13052</v>
      </c>
    </row>
    <row r="13006" spans="1:9">
      <c r="A13006" s="66"/>
      <c r="C13006" s="66">
        <v>13052</v>
      </c>
      <c r="D13006" s="2" t="s">
        <v>23</v>
      </c>
      <c r="E13006" s="17" t="s">
        <v>1147</v>
      </c>
      <c r="F13006" s="69" t="s">
        <v>24</v>
      </c>
      <c r="G13006" s="3"/>
      <c r="H13006" s="3"/>
      <c r="I13006" s="10" t="str">
        <f t="shared" si="203"/>
        <v>13052</v>
      </c>
    </row>
    <row r="13007" spans="1:9">
      <c r="A13007" s="66"/>
      <c r="C13007" s="66">
        <v>13052</v>
      </c>
      <c r="D13007" s="2" t="s">
        <v>25</v>
      </c>
      <c r="E13007" s="17" t="s">
        <v>1147</v>
      </c>
      <c r="F13007" s="69" t="s">
        <v>26</v>
      </c>
      <c r="G13007" s="3"/>
      <c r="H13007" s="3"/>
      <c r="I13007" s="10" t="str">
        <f t="shared" si="203"/>
        <v>13052</v>
      </c>
    </row>
    <row r="13008" spans="1:9">
      <c r="A13008" s="66"/>
      <c r="C13008" s="66">
        <v>13052</v>
      </c>
      <c r="D13008" s="2" t="s">
        <v>27</v>
      </c>
      <c r="E13008" s="17" t="s">
        <v>1147</v>
      </c>
      <c r="F13008" s="69" t="s">
        <v>28</v>
      </c>
      <c r="G13008" s="3"/>
      <c r="H13008" s="3"/>
      <c r="I13008" s="10" t="str">
        <f t="shared" si="203"/>
        <v>13052</v>
      </c>
    </row>
    <row r="13009" spans="1:9">
      <c r="A13009" s="66"/>
      <c r="C13009" s="66">
        <v>13052</v>
      </c>
      <c r="D13009" s="2" t="s">
        <v>29</v>
      </c>
      <c r="E13009" s="18" t="s">
        <v>1148</v>
      </c>
      <c r="F13009" s="69" t="s">
        <v>30</v>
      </c>
      <c r="G13009" s="3"/>
      <c r="H13009" s="3"/>
      <c r="I13009" s="10" t="str">
        <f t="shared" si="203"/>
        <v>13052</v>
      </c>
    </row>
    <row r="13010" spans="1:9">
      <c r="A13010" s="66"/>
      <c r="C13010" s="66">
        <v>13052</v>
      </c>
      <c r="D13010" s="2" t="s">
        <v>31</v>
      </c>
      <c r="E13010" s="18" t="s">
        <v>1148</v>
      </c>
      <c r="F13010" s="69" t="s">
        <v>32</v>
      </c>
      <c r="G13010" s="3"/>
      <c r="H13010" s="3"/>
      <c r="I13010" s="10" t="str">
        <f t="shared" si="203"/>
        <v>13052</v>
      </c>
    </row>
    <row r="13011" spans="1:9">
      <c r="A13011" s="66"/>
      <c r="C13011" s="66">
        <v>13052</v>
      </c>
      <c r="D13011" s="2" t="s">
        <v>33</v>
      </c>
      <c r="E13011" s="18" t="s">
        <v>1148</v>
      </c>
      <c r="F13011" s="69" t="s">
        <v>34</v>
      </c>
      <c r="G13011" s="3"/>
      <c r="H13011" s="3"/>
      <c r="I13011" s="10" t="str">
        <f t="shared" si="203"/>
        <v>13052</v>
      </c>
    </row>
    <row r="13012" spans="1:9">
      <c r="A13012" s="66"/>
      <c r="C13012" s="66">
        <v>13052</v>
      </c>
      <c r="D13012" s="2" t="s">
        <v>35</v>
      </c>
      <c r="E13012" s="19" t="s">
        <v>1150</v>
      </c>
      <c r="F13012" s="69" t="s">
        <v>36</v>
      </c>
      <c r="G13012" s="3"/>
      <c r="H13012" s="3"/>
      <c r="I13012" s="10" t="str">
        <f t="shared" si="203"/>
        <v>13052</v>
      </c>
    </row>
    <row r="13013" spans="1:9">
      <c r="A13013" s="66"/>
      <c r="C13013" s="66">
        <v>13052</v>
      </c>
      <c r="D13013" s="2" t="s">
        <v>37</v>
      </c>
      <c r="E13013" s="23" t="s">
        <v>1149</v>
      </c>
      <c r="F13013" s="69" t="s">
        <v>38</v>
      </c>
      <c r="G13013" s="3"/>
      <c r="H13013" s="3"/>
      <c r="I13013" s="10" t="str">
        <f t="shared" si="203"/>
        <v>13052</v>
      </c>
    </row>
    <row r="13014" spans="1:9">
      <c r="A13014" s="66"/>
      <c r="C13014" s="66">
        <v>13052</v>
      </c>
      <c r="D13014" s="2" t="s">
        <v>39</v>
      </c>
      <c r="E13014" s="23" t="s">
        <v>1149</v>
      </c>
      <c r="F13014" s="69" t="s">
        <v>40</v>
      </c>
      <c r="G13014" s="3"/>
      <c r="H13014" s="3"/>
      <c r="I13014" s="10" t="str">
        <f t="shared" si="203"/>
        <v>13052</v>
      </c>
    </row>
    <row r="13015" spans="1:9">
      <c r="A13015" s="66"/>
      <c r="C13015" s="66">
        <v>13052</v>
      </c>
      <c r="D13015" s="2" t="s">
        <v>41</v>
      </c>
      <c r="E13015" s="16" t="s">
        <v>1146</v>
      </c>
      <c r="F13015" s="69" t="s">
        <v>42</v>
      </c>
      <c r="G13015" s="3"/>
      <c r="H13015" s="3"/>
      <c r="I13015" s="10" t="str">
        <f t="shared" si="203"/>
        <v>13052</v>
      </c>
    </row>
    <row r="13016" spans="1:9">
      <c r="A13016" s="66"/>
      <c r="C13016" s="66">
        <v>13052</v>
      </c>
      <c r="D13016" s="2" t="s">
        <v>43</v>
      </c>
      <c r="E13016" s="16" t="s">
        <v>1146</v>
      </c>
      <c r="F13016" s="69" t="s">
        <v>44</v>
      </c>
      <c r="G13016" s="3"/>
      <c r="H13016" s="3"/>
      <c r="I13016" s="10" t="str">
        <f t="shared" si="203"/>
        <v>13052</v>
      </c>
    </row>
    <row r="13017" spans="1:9">
      <c r="A13017" s="66"/>
      <c r="C13017" s="66">
        <v>13052</v>
      </c>
      <c r="D13017" s="2" t="s">
        <v>45</v>
      </c>
      <c r="E13017" s="16" t="s">
        <v>1146</v>
      </c>
      <c r="F13017" s="69" t="s">
        <v>46</v>
      </c>
      <c r="G13017" s="3"/>
      <c r="H13017" s="3"/>
      <c r="I13017" s="10" t="str">
        <f t="shared" si="203"/>
        <v>13052</v>
      </c>
    </row>
    <row r="13018" spans="1:9">
      <c r="A13018" s="66"/>
      <c r="C13018" s="66">
        <v>13052</v>
      </c>
      <c r="D13018" s="2" t="s">
        <v>47</v>
      </c>
      <c r="E13018" s="16" t="s">
        <v>1146</v>
      </c>
      <c r="F13018" s="69" t="s">
        <v>48</v>
      </c>
      <c r="G13018" s="3"/>
      <c r="H13018" s="3"/>
      <c r="I13018" s="10" t="str">
        <f t="shared" si="203"/>
        <v>13052</v>
      </c>
    </row>
    <row r="13019" spans="1:9">
      <c r="A13019" s="66"/>
      <c r="C13019" s="66">
        <v>13052</v>
      </c>
      <c r="D13019" s="2" t="s">
        <v>49</v>
      </c>
      <c r="E13019" s="14" t="s">
        <v>1144</v>
      </c>
      <c r="F13019" s="69" t="s">
        <v>50</v>
      </c>
      <c r="G13019" s="3"/>
      <c r="H13019" s="3"/>
      <c r="I13019" s="10" t="str">
        <f t="shared" si="203"/>
        <v>13052</v>
      </c>
    </row>
    <row r="13020" spans="1:9">
      <c r="A13020" s="66"/>
      <c r="C13020" s="66">
        <v>13052</v>
      </c>
      <c r="D13020" s="2" t="s">
        <v>51</v>
      </c>
      <c r="E13020" s="15" t="s">
        <v>1145</v>
      </c>
      <c r="F13020" s="69" t="s">
        <v>52</v>
      </c>
      <c r="G13020" s="3"/>
      <c r="H13020" s="3"/>
      <c r="I13020" s="10" t="str">
        <f t="shared" si="203"/>
        <v>13052</v>
      </c>
    </row>
    <row r="13021" spans="1:9">
      <c r="A13021" s="66"/>
      <c r="C13021" s="66">
        <v>13052</v>
      </c>
      <c r="D13021" s="2" t="s">
        <v>53</v>
      </c>
      <c r="E13021" s="15" t="s">
        <v>1145</v>
      </c>
      <c r="F13021" s="69" t="s">
        <v>54</v>
      </c>
      <c r="G13021" s="3"/>
      <c r="H13021" s="3"/>
      <c r="I13021" s="10" t="str">
        <f t="shared" si="203"/>
        <v>13052</v>
      </c>
    </row>
    <row r="13022" spans="1:9">
      <c r="A13022" s="66"/>
      <c r="C13022" s="66">
        <v>13052</v>
      </c>
      <c r="D13022" s="2" t="s">
        <v>55</v>
      </c>
      <c r="E13022" s="21" t="s">
        <v>1152</v>
      </c>
      <c r="F13022" s="69" t="s">
        <v>56</v>
      </c>
      <c r="G13022" s="3"/>
      <c r="H13022" s="3"/>
      <c r="I13022" s="10" t="str">
        <f t="shared" si="203"/>
        <v>13052</v>
      </c>
    </row>
    <row r="13023" spans="1:9">
      <c r="A13023" s="66"/>
      <c r="C13023" s="66">
        <v>13052</v>
      </c>
      <c r="D13023" s="2" t="s">
        <v>57</v>
      </c>
      <c r="E13023" s="21" t="s">
        <v>1152</v>
      </c>
      <c r="F13023" s="69" t="s">
        <v>58</v>
      </c>
      <c r="G13023" s="3"/>
      <c r="H13023" s="3"/>
      <c r="I13023" s="10" t="str">
        <f t="shared" si="203"/>
        <v>13052</v>
      </c>
    </row>
    <row r="13024" spans="1:9">
      <c r="A13024" s="66"/>
      <c r="C13024" s="66">
        <v>13052</v>
      </c>
      <c r="D13024" s="2" t="s">
        <v>59</v>
      </c>
      <c r="E13024" s="21" t="s">
        <v>1152</v>
      </c>
      <c r="F13024" s="69" t="s">
        <v>60</v>
      </c>
      <c r="G13024" s="3"/>
      <c r="H13024" s="3"/>
      <c r="I13024" s="10" t="str">
        <f t="shared" si="203"/>
        <v>13052</v>
      </c>
    </row>
    <row r="13025" spans="1:9">
      <c r="A13025" s="66"/>
      <c r="C13025" s="66">
        <v>13052</v>
      </c>
      <c r="D13025" s="2" t="s">
        <v>61</v>
      </c>
      <c r="E13025" s="20" t="s">
        <v>1151</v>
      </c>
      <c r="F13025" s="69" t="s">
        <v>62</v>
      </c>
      <c r="G13025" s="3"/>
      <c r="H13025" s="3"/>
      <c r="I13025" s="10" t="str">
        <f t="shared" si="203"/>
        <v>13052</v>
      </c>
    </row>
    <row r="13026" spans="1:9">
      <c r="A13026" s="66"/>
      <c r="C13026" s="66">
        <v>13052</v>
      </c>
      <c r="D13026" s="2" t="s">
        <v>63</v>
      </c>
      <c r="E13026" s="20" t="s">
        <v>1151</v>
      </c>
      <c r="F13026" s="69" t="s">
        <v>64</v>
      </c>
      <c r="G13026" s="3"/>
      <c r="H13026" s="3"/>
      <c r="I13026" s="10" t="str">
        <f t="shared" si="203"/>
        <v>13052</v>
      </c>
    </row>
    <row r="13027" spans="1:9">
      <c r="A13027" s="66"/>
      <c r="C13027" s="66">
        <v>13052</v>
      </c>
      <c r="D13027" s="2" t="s">
        <v>65</v>
      </c>
      <c r="E13027" s="19" t="s">
        <v>1150</v>
      </c>
      <c r="F13027" s="69" t="s">
        <v>66</v>
      </c>
      <c r="G13027" s="3"/>
      <c r="H13027" s="3"/>
      <c r="I13027" s="10" t="str">
        <f t="shared" si="203"/>
        <v>13052</v>
      </c>
    </row>
    <row r="13028" spans="1:9">
      <c r="A13028" s="66"/>
      <c r="C13028" s="66">
        <v>13052</v>
      </c>
      <c r="D13028" s="2" t="s">
        <v>67</v>
      </c>
      <c r="E13028" s="22" t="s">
        <v>1153</v>
      </c>
      <c r="F13028" s="69" t="s">
        <v>68</v>
      </c>
      <c r="G13028" s="3"/>
      <c r="H13028" s="3"/>
      <c r="I13028" s="10" t="str">
        <f t="shared" si="203"/>
        <v>13052</v>
      </c>
    </row>
    <row r="13029" spans="1:9">
      <c r="A13029" s="66"/>
      <c r="C13029" s="66">
        <v>13052</v>
      </c>
      <c r="D13029" s="2" t="s">
        <v>69</v>
      </c>
      <c r="E13029" s="21" t="s">
        <v>1152</v>
      </c>
      <c r="F13029" s="69" t="s">
        <v>70</v>
      </c>
      <c r="G13029" s="3"/>
      <c r="H13029" s="3"/>
      <c r="I13029" s="10" t="str">
        <f t="shared" si="203"/>
        <v>13052</v>
      </c>
    </row>
    <row r="13030" spans="1:9">
      <c r="A13030" s="66"/>
      <c r="C13030" s="66">
        <v>13052</v>
      </c>
      <c r="E13030" s="71"/>
      <c r="F13030" s="69" t="s">
        <v>71</v>
      </c>
      <c r="G13030" s="3"/>
      <c r="H13030" s="3"/>
      <c r="I13030" s="10" t="str">
        <f t="shared" si="203"/>
        <v>13052</v>
      </c>
    </row>
    <row r="13031" spans="1:9">
      <c r="A13031" s="65" t="s">
        <v>883</v>
      </c>
      <c r="B13031" s="2" t="s">
        <v>884</v>
      </c>
      <c r="C13031" s="65">
        <v>13053</v>
      </c>
      <c r="D13031" s="2" t="s">
        <v>9</v>
      </c>
      <c r="E13031" s="14" t="s">
        <v>1144</v>
      </c>
      <c r="F13031" s="69" t="s">
        <v>10</v>
      </c>
      <c r="G13031" s="3"/>
      <c r="H13031" s="3"/>
      <c r="I13031" s="10" t="str">
        <f t="shared" si="203"/>
        <v>13053</v>
      </c>
    </row>
    <row r="13032" spans="1:9">
      <c r="A13032" s="66"/>
      <c r="C13032" s="66">
        <v>13053</v>
      </c>
      <c r="D13032" s="2" t="s">
        <v>11</v>
      </c>
      <c r="E13032" s="14" t="s">
        <v>1144</v>
      </c>
      <c r="F13032" s="69" t="s">
        <v>12</v>
      </c>
      <c r="G13032" s="3"/>
      <c r="H13032" s="3"/>
      <c r="I13032" s="10" t="str">
        <f t="shared" si="203"/>
        <v>13053</v>
      </c>
    </row>
    <row r="13033" spans="1:9">
      <c r="A13033" s="66"/>
      <c r="C13033" s="66">
        <v>13053</v>
      </c>
      <c r="D13033" s="2" t="s">
        <v>13</v>
      </c>
      <c r="E13033" s="14" t="s">
        <v>1144</v>
      </c>
      <c r="F13033" s="69" t="s">
        <v>14</v>
      </c>
      <c r="G13033" s="3"/>
      <c r="H13033" s="3"/>
      <c r="I13033" s="10" t="str">
        <f t="shared" si="203"/>
        <v>13053</v>
      </c>
    </row>
    <row r="13034" spans="1:9">
      <c r="A13034" s="66"/>
      <c r="C13034" s="66">
        <v>13053</v>
      </c>
      <c r="D13034" s="2" t="s">
        <v>15</v>
      </c>
      <c r="E13034" s="15" t="s">
        <v>1145</v>
      </c>
      <c r="F13034" s="69" t="s">
        <v>16</v>
      </c>
      <c r="G13034" s="3"/>
      <c r="H13034" s="3"/>
      <c r="I13034" s="10" t="str">
        <f t="shared" si="203"/>
        <v>13053</v>
      </c>
    </row>
    <row r="13035" spans="1:9">
      <c r="A13035" s="66"/>
      <c r="C13035" s="66">
        <v>13053</v>
      </c>
      <c r="D13035" s="2" t="s">
        <v>17</v>
      </c>
      <c r="E13035" s="14" t="s">
        <v>1144</v>
      </c>
      <c r="F13035" s="69" t="s">
        <v>18</v>
      </c>
      <c r="G13035" s="3"/>
      <c r="H13035" s="3"/>
      <c r="I13035" s="10" t="str">
        <f t="shared" si="203"/>
        <v>13053</v>
      </c>
    </row>
    <row r="13036" spans="1:9">
      <c r="A13036" s="66"/>
      <c r="C13036" s="66">
        <v>13053</v>
      </c>
      <c r="D13036" s="2" t="s">
        <v>19</v>
      </c>
      <c r="E13036" s="14" t="s">
        <v>1144</v>
      </c>
      <c r="F13036" s="69" t="s">
        <v>20</v>
      </c>
      <c r="G13036" s="3"/>
      <c r="H13036" s="3"/>
      <c r="I13036" s="10" t="str">
        <f t="shared" si="203"/>
        <v>13053</v>
      </c>
    </row>
    <row r="13037" spans="1:9">
      <c r="A13037" s="66"/>
      <c r="C13037" s="66">
        <v>13053</v>
      </c>
      <c r="D13037" s="2" t="s">
        <v>21</v>
      </c>
      <c r="E13037" s="4"/>
      <c r="F13037" s="69" t="s">
        <v>22</v>
      </c>
      <c r="G13037" s="3"/>
      <c r="H13037" s="3"/>
      <c r="I13037" s="10" t="str">
        <f t="shared" si="203"/>
        <v>13053</v>
      </c>
    </row>
    <row r="13038" spans="1:9">
      <c r="A13038" s="66"/>
      <c r="C13038" s="66">
        <v>13053</v>
      </c>
      <c r="D13038" s="2" t="s">
        <v>23</v>
      </c>
      <c r="E13038" s="17" t="s">
        <v>1147</v>
      </c>
      <c r="F13038" s="69" t="s">
        <v>24</v>
      </c>
      <c r="G13038" s="3"/>
      <c r="H13038" s="3"/>
      <c r="I13038" s="10" t="str">
        <f t="shared" si="203"/>
        <v>13053</v>
      </c>
    </row>
    <row r="13039" spans="1:9">
      <c r="A13039" s="66"/>
      <c r="C13039" s="66">
        <v>13053</v>
      </c>
      <c r="D13039" s="2" t="s">
        <v>25</v>
      </c>
      <c r="E13039" s="17" t="s">
        <v>1147</v>
      </c>
      <c r="F13039" s="69" t="s">
        <v>26</v>
      </c>
      <c r="G13039" s="3"/>
      <c r="H13039" s="3"/>
      <c r="I13039" s="10" t="str">
        <f t="shared" si="203"/>
        <v>13053</v>
      </c>
    </row>
    <row r="13040" spans="1:9">
      <c r="A13040" s="66"/>
      <c r="C13040" s="66">
        <v>13053</v>
      </c>
      <c r="D13040" s="2" t="s">
        <v>27</v>
      </c>
      <c r="E13040" s="17" t="s">
        <v>1147</v>
      </c>
      <c r="F13040" s="69" t="s">
        <v>28</v>
      </c>
      <c r="G13040" s="3"/>
      <c r="H13040" s="3"/>
      <c r="I13040" s="10" t="str">
        <f t="shared" si="203"/>
        <v>13053</v>
      </c>
    </row>
    <row r="13041" spans="1:9">
      <c r="A13041" s="66"/>
      <c r="C13041" s="66">
        <v>13053</v>
      </c>
      <c r="D13041" s="2" t="s">
        <v>29</v>
      </c>
      <c r="E13041" s="18" t="s">
        <v>1148</v>
      </c>
      <c r="F13041" s="69" t="s">
        <v>30</v>
      </c>
      <c r="G13041" s="3"/>
      <c r="H13041" s="3"/>
      <c r="I13041" s="10" t="str">
        <f t="shared" si="203"/>
        <v>13053</v>
      </c>
    </row>
    <row r="13042" spans="1:9">
      <c r="A13042" s="66"/>
      <c r="C13042" s="66">
        <v>13053</v>
      </c>
      <c r="D13042" s="2" t="s">
        <v>31</v>
      </c>
      <c r="E13042" s="18" t="s">
        <v>1148</v>
      </c>
      <c r="F13042" s="69" t="s">
        <v>32</v>
      </c>
      <c r="G13042" s="3"/>
      <c r="H13042" s="3"/>
      <c r="I13042" s="10" t="str">
        <f t="shared" si="203"/>
        <v>13053</v>
      </c>
    </row>
    <row r="13043" spans="1:9">
      <c r="A13043" s="66"/>
      <c r="C13043" s="66">
        <v>13053</v>
      </c>
      <c r="D13043" s="2" t="s">
        <v>33</v>
      </c>
      <c r="E13043" s="18" t="s">
        <v>1148</v>
      </c>
      <c r="F13043" s="69" t="s">
        <v>34</v>
      </c>
      <c r="G13043" s="3"/>
      <c r="H13043" s="3"/>
      <c r="I13043" s="10" t="str">
        <f t="shared" si="203"/>
        <v>13053</v>
      </c>
    </row>
    <row r="13044" spans="1:9">
      <c r="A13044" s="66"/>
      <c r="C13044" s="66">
        <v>13053</v>
      </c>
      <c r="D13044" s="2" t="s">
        <v>35</v>
      </c>
      <c r="E13044" s="19" t="s">
        <v>1150</v>
      </c>
      <c r="F13044" s="69" t="s">
        <v>36</v>
      </c>
      <c r="G13044" s="3"/>
      <c r="H13044" s="3"/>
      <c r="I13044" s="10" t="str">
        <f t="shared" si="203"/>
        <v>13053</v>
      </c>
    </row>
    <row r="13045" spans="1:9">
      <c r="A13045" s="66"/>
      <c r="C13045" s="66">
        <v>13053</v>
      </c>
      <c r="D13045" s="2" t="s">
        <v>37</v>
      </c>
      <c r="E13045" s="23" t="s">
        <v>1149</v>
      </c>
      <c r="F13045" s="69" t="s">
        <v>38</v>
      </c>
      <c r="G13045" s="3"/>
      <c r="H13045" s="3"/>
      <c r="I13045" s="10" t="str">
        <f t="shared" si="203"/>
        <v>13053</v>
      </c>
    </row>
    <row r="13046" spans="1:9">
      <c r="A13046" s="66"/>
      <c r="C13046" s="66">
        <v>13053</v>
      </c>
      <c r="D13046" s="2" t="s">
        <v>39</v>
      </c>
      <c r="E13046" s="23" t="s">
        <v>1149</v>
      </c>
      <c r="F13046" s="69" t="s">
        <v>40</v>
      </c>
      <c r="G13046" s="3"/>
      <c r="H13046" s="3"/>
      <c r="I13046" s="10" t="str">
        <f t="shared" si="203"/>
        <v>13053</v>
      </c>
    </row>
    <row r="13047" spans="1:9">
      <c r="A13047" s="66"/>
      <c r="C13047" s="66">
        <v>13053</v>
      </c>
      <c r="D13047" s="2" t="s">
        <v>41</v>
      </c>
      <c r="E13047" s="16" t="s">
        <v>1146</v>
      </c>
      <c r="F13047" s="69" t="s">
        <v>42</v>
      </c>
      <c r="G13047" s="3"/>
      <c r="H13047" s="3"/>
      <c r="I13047" s="10" t="str">
        <f t="shared" si="203"/>
        <v>13053</v>
      </c>
    </row>
    <row r="13048" spans="1:9">
      <c r="A13048" s="66"/>
      <c r="C13048" s="66">
        <v>13053</v>
      </c>
      <c r="D13048" s="2" t="s">
        <v>43</v>
      </c>
      <c r="E13048" s="16" t="s">
        <v>1146</v>
      </c>
      <c r="F13048" s="69" t="s">
        <v>44</v>
      </c>
      <c r="G13048" s="3"/>
      <c r="H13048" s="3"/>
      <c r="I13048" s="10" t="str">
        <f t="shared" si="203"/>
        <v>13053</v>
      </c>
    </row>
    <row r="13049" spans="1:9">
      <c r="A13049" s="66"/>
      <c r="C13049" s="66">
        <v>13053</v>
      </c>
      <c r="D13049" s="2" t="s">
        <v>45</v>
      </c>
      <c r="E13049" s="16" t="s">
        <v>1146</v>
      </c>
      <c r="F13049" s="69" t="s">
        <v>46</v>
      </c>
      <c r="G13049" s="3"/>
      <c r="H13049" s="3"/>
      <c r="I13049" s="10" t="str">
        <f t="shared" si="203"/>
        <v>13053</v>
      </c>
    </row>
    <row r="13050" spans="1:9">
      <c r="A13050" s="66"/>
      <c r="C13050" s="66">
        <v>13053</v>
      </c>
      <c r="D13050" s="2" t="s">
        <v>47</v>
      </c>
      <c r="E13050" s="16" t="s">
        <v>1146</v>
      </c>
      <c r="F13050" s="69" t="s">
        <v>48</v>
      </c>
      <c r="G13050" s="3"/>
      <c r="H13050" s="3"/>
      <c r="I13050" s="10" t="str">
        <f t="shared" si="203"/>
        <v>13053</v>
      </c>
    </row>
    <row r="13051" spans="1:9">
      <c r="A13051" s="66"/>
      <c r="C13051" s="66">
        <v>13053</v>
      </c>
      <c r="D13051" s="2" t="s">
        <v>49</v>
      </c>
      <c r="E13051" s="14" t="s">
        <v>1144</v>
      </c>
      <c r="F13051" s="69" t="s">
        <v>50</v>
      </c>
      <c r="G13051" s="3"/>
      <c r="H13051" s="3"/>
      <c r="I13051" s="10" t="str">
        <f t="shared" si="203"/>
        <v>13053</v>
      </c>
    </row>
    <row r="13052" spans="1:9">
      <c r="A13052" s="66"/>
      <c r="C13052" s="66">
        <v>13053</v>
      </c>
      <c r="D13052" s="2" t="s">
        <v>51</v>
      </c>
      <c r="E13052" s="15" t="s">
        <v>1145</v>
      </c>
      <c r="F13052" s="69" t="s">
        <v>52</v>
      </c>
      <c r="G13052" s="3"/>
      <c r="H13052" s="3"/>
      <c r="I13052" s="10" t="str">
        <f t="shared" si="203"/>
        <v>13053</v>
      </c>
    </row>
    <row r="13053" spans="1:9">
      <c r="A13053" s="66"/>
      <c r="C13053" s="66">
        <v>13053</v>
      </c>
      <c r="D13053" s="2" t="s">
        <v>53</v>
      </c>
      <c r="E13053" s="15" t="s">
        <v>1145</v>
      </c>
      <c r="F13053" s="69" t="s">
        <v>54</v>
      </c>
      <c r="G13053" s="3"/>
      <c r="H13053" s="3"/>
      <c r="I13053" s="10" t="str">
        <f t="shared" si="203"/>
        <v>13053</v>
      </c>
    </row>
    <row r="13054" spans="1:9">
      <c r="A13054" s="66"/>
      <c r="C13054" s="66">
        <v>13053</v>
      </c>
      <c r="D13054" s="2" t="s">
        <v>55</v>
      </c>
      <c r="E13054" s="21" t="s">
        <v>1152</v>
      </c>
      <c r="F13054" s="69" t="s">
        <v>56</v>
      </c>
      <c r="G13054" s="3"/>
      <c r="H13054" s="3"/>
      <c r="I13054" s="10" t="str">
        <f t="shared" si="203"/>
        <v>13053</v>
      </c>
    </row>
    <row r="13055" spans="1:9">
      <c r="A13055" s="66"/>
      <c r="C13055" s="66">
        <v>13053</v>
      </c>
      <c r="D13055" s="2" t="s">
        <v>57</v>
      </c>
      <c r="E13055" s="21" t="s">
        <v>1152</v>
      </c>
      <c r="F13055" s="69" t="s">
        <v>58</v>
      </c>
      <c r="G13055" s="3"/>
      <c r="H13055" s="3"/>
      <c r="I13055" s="10" t="str">
        <f t="shared" si="203"/>
        <v>13053</v>
      </c>
    </row>
    <row r="13056" spans="1:9">
      <c r="A13056" s="66"/>
      <c r="C13056" s="66">
        <v>13053</v>
      </c>
      <c r="D13056" s="2" t="s">
        <v>59</v>
      </c>
      <c r="E13056" s="21" t="s">
        <v>1152</v>
      </c>
      <c r="F13056" s="69" t="s">
        <v>60</v>
      </c>
      <c r="G13056" s="3"/>
      <c r="H13056" s="3"/>
      <c r="I13056" s="10" t="str">
        <f t="shared" si="203"/>
        <v>13053</v>
      </c>
    </row>
    <row r="13057" spans="1:9">
      <c r="A13057" s="66"/>
      <c r="C13057" s="66">
        <v>13053</v>
      </c>
      <c r="D13057" s="2" t="s">
        <v>61</v>
      </c>
      <c r="E13057" s="20" t="s">
        <v>1151</v>
      </c>
      <c r="F13057" s="69" t="s">
        <v>62</v>
      </c>
      <c r="G13057" s="3"/>
      <c r="H13057" s="3"/>
      <c r="I13057" s="10" t="str">
        <f t="shared" si="203"/>
        <v>13053</v>
      </c>
    </row>
    <row r="13058" spans="1:9">
      <c r="A13058" s="66"/>
      <c r="C13058" s="66">
        <v>13053</v>
      </c>
      <c r="D13058" s="2" t="s">
        <v>63</v>
      </c>
      <c r="E13058" s="20" t="s">
        <v>1151</v>
      </c>
      <c r="F13058" s="69" t="s">
        <v>64</v>
      </c>
      <c r="G13058" s="3"/>
      <c r="H13058" s="3"/>
      <c r="I13058" s="10" t="str">
        <f t="shared" si="203"/>
        <v>13053</v>
      </c>
    </row>
    <row r="13059" spans="1:9">
      <c r="A13059" s="66"/>
      <c r="C13059" s="66">
        <v>13053</v>
      </c>
      <c r="D13059" s="2" t="s">
        <v>65</v>
      </c>
      <c r="E13059" s="19" t="s">
        <v>1150</v>
      </c>
      <c r="F13059" s="69" t="s">
        <v>66</v>
      </c>
      <c r="G13059" s="3"/>
      <c r="H13059" s="3"/>
      <c r="I13059" s="10" t="str">
        <f t="shared" si="203"/>
        <v>13053</v>
      </c>
    </row>
    <row r="13060" spans="1:9">
      <c r="A13060" s="66"/>
      <c r="C13060" s="66">
        <v>13053</v>
      </c>
      <c r="D13060" s="2" t="s">
        <v>67</v>
      </c>
      <c r="E13060" s="22" t="s">
        <v>1153</v>
      </c>
      <c r="F13060" s="69" t="s">
        <v>68</v>
      </c>
      <c r="G13060" s="3"/>
      <c r="H13060" s="3"/>
      <c r="I13060" s="10" t="str">
        <f t="shared" si="203"/>
        <v>13053</v>
      </c>
    </row>
    <row r="13061" spans="1:9">
      <c r="A13061" s="66"/>
      <c r="C13061" s="66">
        <v>13053</v>
      </c>
      <c r="D13061" s="2" t="s">
        <v>69</v>
      </c>
      <c r="E13061" s="21" t="s">
        <v>1152</v>
      </c>
      <c r="F13061" s="69" t="s">
        <v>70</v>
      </c>
      <c r="G13061" s="3"/>
      <c r="H13061" s="3"/>
      <c r="I13061" s="10" t="str">
        <f t="shared" si="203"/>
        <v>13053</v>
      </c>
    </row>
    <row r="13062" spans="1:9">
      <c r="A13062" s="66"/>
      <c r="C13062" s="66">
        <v>13053</v>
      </c>
      <c r="E13062" s="71"/>
      <c r="F13062" s="69" t="s">
        <v>71</v>
      </c>
      <c r="G13062" s="3"/>
      <c r="H13062" s="3"/>
      <c r="I13062" s="10" t="str">
        <f t="shared" si="203"/>
        <v>13053</v>
      </c>
    </row>
    <row r="13063" spans="1:9">
      <c r="A13063" s="65" t="s">
        <v>885</v>
      </c>
      <c r="B13063" s="2" t="s">
        <v>886</v>
      </c>
      <c r="C13063" s="65">
        <v>13054</v>
      </c>
      <c r="D13063" s="2" t="s">
        <v>9</v>
      </c>
      <c r="E13063" s="14" t="s">
        <v>1144</v>
      </c>
      <c r="F13063" s="69" t="s">
        <v>10</v>
      </c>
      <c r="G13063" s="3"/>
      <c r="H13063" s="3"/>
      <c r="I13063" s="10" t="str">
        <f t="shared" si="203"/>
        <v>13054</v>
      </c>
    </row>
    <row r="13064" spans="1:9">
      <c r="A13064" s="66"/>
      <c r="C13064" s="66">
        <v>13054</v>
      </c>
      <c r="D13064" s="2" t="s">
        <v>11</v>
      </c>
      <c r="E13064" s="14" t="s">
        <v>1144</v>
      </c>
      <c r="F13064" s="69" t="s">
        <v>12</v>
      </c>
      <c r="G13064" s="3"/>
      <c r="H13064" s="3"/>
      <c r="I13064" s="10" t="str">
        <f t="shared" si="203"/>
        <v>13054</v>
      </c>
    </row>
    <row r="13065" spans="1:9">
      <c r="A13065" s="66"/>
      <c r="C13065" s="66">
        <v>13054</v>
      </c>
      <c r="D13065" s="2" t="s">
        <v>13</v>
      </c>
      <c r="E13065" s="14" t="s">
        <v>1144</v>
      </c>
      <c r="F13065" s="69" t="s">
        <v>14</v>
      </c>
      <c r="G13065" s="3"/>
      <c r="H13065" s="3"/>
      <c r="I13065" s="10" t="str">
        <f t="shared" ref="I13065:I13128" si="204">IF(A13065="",I13064,A13065)</f>
        <v>13054</v>
      </c>
    </row>
    <row r="13066" spans="1:9">
      <c r="A13066" s="66"/>
      <c r="C13066" s="66">
        <v>13054</v>
      </c>
      <c r="D13066" s="2" t="s">
        <v>15</v>
      </c>
      <c r="E13066" s="15" t="s">
        <v>1145</v>
      </c>
      <c r="F13066" s="69" t="s">
        <v>16</v>
      </c>
      <c r="G13066" s="3"/>
      <c r="H13066" s="3"/>
      <c r="I13066" s="10" t="str">
        <f t="shared" si="204"/>
        <v>13054</v>
      </c>
    </row>
    <row r="13067" spans="1:9">
      <c r="A13067" s="66"/>
      <c r="C13067" s="66">
        <v>13054</v>
      </c>
      <c r="D13067" s="2" t="s">
        <v>17</v>
      </c>
      <c r="E13067" s="14" t="s">
        <v>1144</v>
      </c>
      <c r="F13067" s="69" t="s">
        <v>18</v>
      </c>
      <c r="G13067" s="3"/>
      <c r="H13067" s="3"/>
      <c r="I13067" s="10" t="str">
        <f t="shared" si="204"/>
        <v>13054</v>
      </c>
    </row>
    <row r="13068" spans="1:9">
      <c r="A13068" s="66"/>
      <c r="C13068" s="66">
        <v>13054</v>
      </c>
      <c r="D13068" s="2" t="s">
        <v>19</v>
      </c>
      <c r="E13068" s="14" t="s">
        <v>1144</v>
      </c>
      <c r="F13068" s="69" t="s">
        <v>20</v>
      </c>
      <c r="G13068" s="3"/>
      <c r="H13068" s="3"/>
      <c r="I13068" s="10" t="str">
        <f t="shared" si="204"/>
        <v>13054</v>
      </c>
    </row>
    <row r="13069" spans="1:9">
      <c r="A13069" s="66"/>
      <c r="C13069" s="66">
        <v>13054</v>
      </c>
      <c r="D13069" s="2" t="s">
        <v>21</v>
      </c>
      <c r="E13069" s="4"/>
      <c r="F13069" s="69" t="s">
        <v>22</v>
      </c>
      <c r="G13069" s="3"/>
      <c r="H13069" s="3"/>
      <c r="I13069" s="10" t="str">
        <f t="shared" si="204"/>
        <v>13054</v>
      </c>
    </row>
    <row r="13070" spans="1:9">
      <c r="A13070" s="66"/>
      <c r="C13070" s="66">
        <v>13054</v>
      </c>
      <c r="D13070" s="2" t="s">
        <v>23</v>
      </c>
      <c r="E13070" s="17" t="s">
        <v>1147</v>
      </c>
      <c r="F13070" s="69" t="s">
        <v>24</v>
      </c>
      <c r="G13070" s="3"/>
      <c r="H13070" s="3"/>
      <c r="I13070" s="10" t="str">
        <f t="shared" si="204"/>
        <v>13054</v>
      </c>
    </row>
    <row r="13071" spans="1:9">
      <c r="A13071" s="66"/>
      <c r="C13071" s="66">
        <v>13054</v>
      </c>
      <c r="D13071" s="2" t="s">
        <v>25</v>
      </c>
      <c r="E13071" s="17" t="s">
        <v>1147</v>
      </c>
      <c r="F13071" s="69" t="s">
        <v>26</v>
      </c>
      <c r="G13071" s="3"/>
      <c r="H13071" s="3"/>
      <c r="I13071" s="10" t="str">
        <f t="shared" si="204"/>
        <v>13054</v>
      </c>
    </row>
    <row r="13072" spans="1:9">
      <c r="A13072" s="66"/>
      <c r="C13072" s="66">
        <v>13054</v>
      </c>
      <c r="D13072" s="2" t="s">
        <v>27</v>
      </c>
      <c r="E13072" s="17" t="s">
        <v>1147</v>
      </c>
      <c r="F13072" s="69" t="s">
        <v>28</v>
      </c>
      <c r="G13072" s="3"/>
      <c r="H13072" s="3"/>
      <c r="I13072" s="10" t="str">
        <f t="shared" si="204"/>
        <v>13054</v>
      </c>
    </row>
    <row r="13073" spans="1:9">
      <c r="A13073" s="66"/>
      <c r="C13073" s="66">
        <v>13054</v>
      </c>
      <c r="D13073" s="2" t="s">
        <v>29</v>
      </c>
      <c r="E13073" s="18" t="s">
        <v>1148</v>
      </c>
      <c r="F13073" s="69" t="s">
        <v>30</v>
      </c>
      <c r="G13073" s="3"/>
      <c r="H13073" s="3"/>
      <c r="I13073" s="10" t="str">
        <f t="shared" si="204"/>
        <v>13054</v>
      </c>
    </row>
    <row r="13074" spans="1:9">
      <c r="A13074" s="66"/>
      <c r="C13074" s="66">
        <v>13054</v>
      </c>
      <c r="D13074" s="2" t="s">
        <v>31</v>
      </c>
      <c r="E13074" s="18" t="s">
        <v>1148</v>
      </c>
      <c r="F13074" s="69" t="s">
        <v>32</v>
      </c>
      <c r="G13074" s="3"/>
      <c r="H13074" s="3"/>
      <c r="I13074" s="10" t="str">
        <f t="shared" si="204"/>
        <v>13054</v>
      </c>
    </row>
    <row r="13075" spans="1:9">
      <c r="A13075" s="66"/>
      <c r="C13075" s="66">
        <v>13054</v>
      </c>
      <c r="D13075" s="2" t="s">
        <v>33</v>
      </c>
      <c r="E13075" s="18" t="s">
        <v>1148</v>
      </c>
      <c r="F13075" s="69" t="s">
        <v>34</v>
      </c>
      <c r="G13075" s="3"/>
      <c r="H13075" s="3"/>
      <c r="I13075" s="10" t="str">
        <f t="shared" si="204"/>
        <v>13054</v>
      </c>
    </row>
    <row r="13076" spans="1:9">
      <c r="A13076" s="66"/>
      <c r="C13076" s="66">
        <v>13054</v>
      </c>
      <c r="D13076" s="2" t="s">
        <v>35</v>
      </c>
      <c r="E13076" s="19" t="s">
        <v>1150</v>
      </c>
      <c r="F13076" s="69" t="s">
        <v>36</v>
      </c>
      <c r="G13076" s="3"/>
      <c r="H13076" s="3"/>
      <c r="I13076" s="10" t="str">
        <f t="shared" si="204"/>
        <v>13054</v>
      </c>
    </row>
    <row r="13077" spans="1:9">
      <c r="A13077" s="66"/>
      <c r="C13077" s="66">
        <v>13054</v>
      </c>
      <c r="D13077" s="2" t="s">
        <v>37</v>
      </c>
      <c r="E13077" s="23" t="s">
        <v>1149</v>
      </c>
      <c r="F13077" s="69" t="s">
        <v>38</v>
      </c>
      <c r="G13077" s="3"/>
      <c r="H13077" s="3"/>
      <c r="I13077" s="10" t="str">
        <f t="shared" si="204"/>
        <v>13054</v>
      </c>
    </row>
    <row r="13078" spans="1:9">
      <c r="A13078" s="66"/>
      <c r="C13078" s="66">
        <v>13054</v>
      </c>
      <c r="D13078" s="2" t="s">
        <v>39</v>
      </c>
      <c r="E13078" s="23" t="s">
        <v>1149</v>
      </c>
      <c r="F13078" s="69" t="s">
        <v>40</v>
      </c>
      <c r="G13078" s="3"/>
      <c r="H13078" s="3"/>
      <c r="I13078" s="10" t="str">
        <f t="shared" si="204"/>
        <v>13054</v>
      </c>
    </row>
    <row r="13079" spans="1:9">
      <c r="A13079" s="66"/>
      <c r="C13079" s="66">
        <v>13054</v>
      </c>
      <c r="D13079" s="2" t="s">
        <v>41</v>
      </c>
      <c r="E13079" s="16" t="s">
        <v>1146</v>
      </c>
      <c r="F13079" s="69" t="s">
        <v>42</v>
      </c>
      <c r="G13079" s="3"/>
      <c r="H13079" s="3"/>
      <c r="I13079" s="10" t="str">
        <f t="shared" si="204"/>
        <v>13054</v>
      </c>
    </row>
    <row r="13080" spans="1:9">
      <c r="A13080" s="66"/>
      <c r="C13080" s="66">
        <v>13054</v>
      </c>
      <c r="D13080" s="2" t="s">
        <v>43</v>
      </c>
      <c r="E13080" s="16" t="s">
        <v>1146</v>
      </c>
      <c r="F13080" s="69" t="s">
        <v>44</v>
      </c>
      <c r="G13080" s="3"/>
      <c r="H13080" s="3"/>
      <c r="I13080" s="10" t="str">
        <f t="shared" si="204"/>
        <v>13054</v>
      </c>
    </row>
    <row r="13081" spans="1:9">
      <c r="A13081" s="66"/>
      <c r="C13081" s="66">
        <v>13054</v>
      </c>
      <c r="D13081" s="2" t="s">
        <v>45</v>
      </c>
      <c r="E13081" s="16" t="s">
        <v>1146</v>
      </c>
      <c r="F13081" s="69" t="s">
        <v>46</v>
      </c>
      <c r="G13081" s="3"/>
      <c r="H13081" s="3"/>
      <c r="I13081" s="10" t="str">
        <f t="shared" si="204"/>
        <v>13054</v>
      </c>
    </row>
    <row r="13082" spans="1:9">
      <c r="A13082" s="66"/>
      <c r="C13082" s="66">
        <v>13054</v>
      </c>
      <c r="D13082" s="2" t="s">
        <v>47</v>
      </c>
      <c r="E13082" s="16" t="s">
        <v>1146</v>
      </c>
      <c r="F13082" s="69" t="s">
        <v>48</v>
      </c>
      <c r="G13082" s="3"/>
      <c r="H13082" s="3"/>
      <c r="I13082" s="10" t="str">
        <f t="shared" si="204"/>
        <v>13054</v>
      </c>
    </row>
    <row r="13083" spans="1:9">
      <c r="A13083" s="66"/>
      <c r="C13083" s="66">
        <v>13054</v>
      </c>
      <c r="D13083" s="2" t="s">
        <v>49</v>
      </c>
      <c r="E13083" s="14" t="s">
        <v>1144</v>
      </c>
      <c r="F13083" s="69" t="s">
        <v>50</v>
      </c>
      <c r="G13083" s="3"/>
      <c r="H13083" s="3"/>
      <c r="I13083" s="10" t="str">
        <f t="shared" si="204"/>
        <v>13054</v>
      </c>
    </row>
    <row r="13084" spans="1:9">
      <c r="A13084" s="66"/>
      <c r="C13084" s="66">
        <v>13054</v>
      </c>
      <c r="D13084" s="2" t="s">
        <v>51</v>
      </c>
      <c r="E13084" s="15" t="s">
        <v>1145</v>
      </c>
      <c r="F13084" s="69" t="s">
        <v>52</v>
      </c>
      <c r="G13084" s="3"/>
      <c r="H13084" s="3"/>
      <c r="I13084" s="10" t="str">
        <f t="shared" si="204"/>
        <v>13054</v>
      </c>
    </row>
    <row r="13085" spans="1:9">
      <c r="A13085" s="66"/>
      <c r="C13085" s="66">
        <v>13054</v>
      </c>
      <c r="D13085" s="2" t="s">
        <v>53</v>
      </c>
      <c r="E13085" s="15" t="s">
        <v>1145</v>
      </c>
      <c r="F13085" s="69" t="s">
        <v>54</v>
      </c>
      <c r="G13085" s="3"/>
      <c r="H13085" s="3"/>
      <c r="I13085" s="10" t="str">
        <f t="shared" si="204"/>
        <v>13054</v>
      </c>
    </row>
    <row r="13086" spans="1:9">
      <c r="A13086" s="66"/>
      <c r="C13086" s="66">
        <v>13054</v>
      </c>
      <c r="D13086" s="2" t="s">
        <v>55</v>
      </c>
      <c r="E13086" s="21" t="s">
        <v>1152</v>
      </c>
      <c r="F13086" s="69" t="s">
        <v>56</v>
      </c>
      <c r="G13086" s="3"/>
      <c r="H13086" s="3"/>
      <c r="I13086" s="10" t="str">
        <f t="shared" si="204"/>
        <v>13054</v>
      </c>
    </row>
    <row r="13087" spans="1:9">
      <c r="A13087" s="66"/>
      <c r="C13087" s="66">
        <v>13054</v>
      </c>
      <c r="D13087" s="2" t="s">
        <v>57</v>
      </c>
      <c r="E13087" s="21" t="s">
        <v>1152</v>
      </c>
      <c r="F13087" s="69" t="s">
        <v>58</v>
      </c>
      <c r="G13087" s="3"/>
      <c r="H13087" s="3"/>
      <c r="I13087" s="10" t="str">
        <f t="shared" si="204"/>
        <v>13054</v>
      </c>
    </row>
    <row r="13088" spans="1:9">
      <c r="A13088" s="66"/>
      <c r="C13088" s="66">
        <v>13054</v>
      </c>
      <c r="D13088" s="2" t="s">
        <v>59</v>
      </c>
      <c r="E13088" s="21" t="s">
        <v>1152</v>
      </c>
      <c r="F13088" s="69" t="s">
        <v>60</v>
      </c>
      <c r="G13088" s="3"/>
      <c r="H13088" s="3"/>
      <c r="I13088" s="10" t="str">
        <f t="shared" si="204"/>
        <v>13054</v>
      </c>
    </row>
    <row r="13089" spans="1:9">
      <c r="A13089" s="66"/>
      <c r="C13089" s="66">
        <v>13054</v>
      </c>
      <c r="D13089" s="2" t="s">
        <v>61</v>
      </c>
      <c r="E13089" s="20" t="s">
        <v>1151</v>
      </c>
      <c r="F13089" s="69" t="s">
        <v>62</v>
      </c>
      <c r="G13089" s="3"/>
      <c r="H13089" s="3"/>
      <c r="I13089" s="10" t="str">
        <f t="shared" si="204"/>
        <v>13054</v>
      </c>
    </row>
    <row r="13090" spans="1:9">
      <c r="A13090" s="66"/>
      <c r="C13090" s="66">
        <v>13054</v>
      </c>
      <c r="D13090" s="2" t="s">
        <v>63</v>
      </c>
      <c r="E13090" s="20" t="s">
        <v>1151</v>
      </c>
      <c r="F13090" s="69" t="s">
        <v>64</v>
      </c>
      <c r="G13090" s="3"/>
      <c r="H13090" s="3"/>
      <c r="I13090" s="10" t="str">
        <f t="shared" si="204"/>
        <v>13054</v>
      </c>
    </row>
    <row r="13091" spans="1:9">
      <c r="A13091" s="66"/>
      <c r="C13091" s="66">
        <v>13054</v>
      </c>
      <c r="D13091" s="2" t="s">
        <v>65</v>
      </c>
      <c r="E13091" s="19" t="s">
        <v>1150</v>
      </c>
      <c r="F13091" s="69" t="s">
        <v>66</v>
      </c>
      <c r="G13091" s="3"/>
      <c r="H13091" s="3"/>
      <c r="I13091" s="10" t="str">
        <f t="shared" si="204"/>
        <v>13054</v>
      </c>
    </row>
    <row r="13092" spans="1:9">
      <c r="A13092" s="66"/>
      <c r="C13092" s="66">
        <v>13054</v>
      </c>
      <c r="D13092" s="2" t="s">
        <v>67</v>
      </c>
      <c r="E13092" s="22" t="s">
        <v>1153</v>
      </c>
      <c r="F13092" s="69" t="s">
        <v>68</v>
      </c>
      <c r="G13092" s="3"/>
      <c r="H13092" s="3"/>
      <c r="I13092" s="10" t="str">
        <f t="shared" si="204"/>
        <v>13054</v>
      </c>
    </row>
    <row r="13093" spans="1:9">
      <c r="A13093" s="66"/>
      <c r="C13093" s="66">
        <v>13054</v>
      </c>
      <c r="D13093" s="2" t="s">
        <v>69</v>
      </c>
      <c r="E13093" s="21" t="s">
        <v>1152</v>
      </c>
      <c r="F13093" s="69" t="s">
        <v>70</v>
      </c>
      <c r="G13093" s="3"/>
      <c r="H13093" s="3"/>
      <c r="I13093" s="10" t="str">
        <f t="shared" si="204"/>
        <v>13054</v>
      </c>
    </row>
    <row r="13094" spans="1:9">
      <c r="A13094" s="66"/>
      <c r="C13094" s="66">
        <v>13054</v>
      </c>
      <c r="E13094" s="71"/>
      <c r="F13094" s="69" t="s">
        <v>71</v>
      </c>
      <c r="G13094" s="3"/>
      <c r="H13094" s="3"/>
      <c r="I13094" s="10" t="str">
        <f t="shared" si="204"/>
        <v>13054</v>
      </c>
    </row>
    <row r="13095" spans="1:9">
      <c r="A13095" s="65" t="s">
        <v>887</v>
      </c>
      <c r="B13095" s="2" t="s">
        <v>888</v>
      </c>
      <c r="C13095" s="65">
        <v>13055</v>
      </c>
      <c r="D13095" s="2" t="s">
        <v>9</v>
      </c>
      <c r="E13095" s="14" t="s">
        <v>1144</v>
      </c>
      <c r="F13095" s="69" t="s">
        <v>10</v>
      </c>
      <c r="G13095" s="3"/>
      <c r="H13095" s="3"/>
      <c r="I13095" s="10" t="str">
        <f t="shared" si="204"/>
        <v>13055</v>
      </c>
    </row>
    <row r="13096" spans="1:9">
      <c r="A13096" s="66"/>
      <c r="C13096" s="66">
        <v>13055</v>
      </c>
      <c r="D13096" s="2" t="s">
        <v>11</v>
      </c>
      <c r="E13096" s="14" t="s">
        <v>1144</v>
      </c>
      <c r="F13096" s="69" t="s">
        <v>12</v>
      </c>
      <c r="G13096" s="3"/>
      <c r="H13096" s="3"/>
      <c r="I13096" s="10" t="str">
        <f t="shared" si="204"/>
        <v>13055</v>
      </c>
    </row>
    <row r="13097" spans="1:9">
      <c r="A13097" s="66"/>
      <c r="C13097" s="66">
        <v>13055</v>
      </c>
      <c r="D13097" s="2" t="s">
        <v>13</v>
      </c>
      <c r="E13097" s="14" t="s">
        <v>1144</v>
      </c>
      <c r="F13097" s="69" t="s">
        <v>14</v>
      </c>
      <c r="G13097" s="3"/>
      <c r="H13097" s="3"/>
      <c r="I13097" s="10" t="str">
        <f t="shared" si="204"/>
        <v>13055</v>
      </c>
    </row>
    <row r="13098" spans="1:9">
      <c r="A13098" s="66"/>
      <c r="C13098" s="66">
        <v>13055</v>
      </c>
      <c r="D13098" s="2" t="s">
        <v>15</v>
      </c>
      <c r="E13098" s="15" t="s">
        <v>1145</v>
      </c>
      <c r="F13098" s="69" t="s">
        <v>16</v>
      </c>
      <c r="G13098" s="3"/>
      <c r="H13098" s="3"/>
      <c r="I13098" s="10" t="str">
        <f t="shared" si="204"/>
        <v>13055</v>
      </c>
    </row>
    <row r="13099" spans="1:9">
      <c r="A13099" s="66"/>
      <c r="C13099" s="66">
        <v>13055</v>
      </c>
      <c r="D13099" s="2" t="s">
        <v>17</v>
      </c>
      <c r="E13099" s="14" t="s">
        <v>1144</v>
      </c>
      <c r="F13099" s="69" t="s">
        <v>18</v>
      </c>
      <c r="G13099" s="3"/>
      <c r="H13099" s="3"/>
      <c r="I13099" s="10" t="str">
        <f t="shared" si="204"/>
        <v>13055</v>
      </c>
    </row>
    <row r="13100" spans="1:9">
      <c r="A13100" s="66"/>
      <c r="C13100" s="66">
        <v>13055</v>
      </c>
      <c r="D13100" s="2" t="s">
        <v>19</v>
      </c>
      <c r="E13100" s="14" t="s">
        <v>1144</v>
      </c>
      <c r="F13100" s="69" t="s">
        <v>20</v>
      </c>
      <c r="G13100" s="3"/>
      <c r="H13100" s="3"/>
      <c r="I13100" s="10" t="str">
        <f t="shared" si="204"/>
        <v>13055</v>
      </c>
    </row>
    <row r="13101" spans="1:9">
      <c r="A13101" s="66"/>
      <c r="C13101" s="66">
        <v>13055</v>
      </c>
      <c r="D13101" s="2" t="s">
        <v>21</v>
      </c>
      <c r="E13101" s="4"/>
      <c r="F13101" s="69" t="s">
        <v>22</v>
      </c>
      <c r="G13101" s="3"/>
      <c r="H13101" s="3"/>
      <c r="I13101" s="10" t="str">
        <f t="shared" si="204"/>
        <v>13055</v>
      </c>
    </row>
    <row r="13102" spans="1:9">
      <c r="A13102" s="66"/>
      <c r="C13102" s="66">
        <v>13055</v>
      </c>
      <c r="D13102" s="2" t="s">
        <v>23</v>
      </c>
      <c r="E13102" s="17" t="s">
        <v>1147</v>
      </c>
      <c r="F13102" s="69" t="s">
        <v>24</v>
      </c>
      <c r="G13102" s="3"/>
      <c r="H13102" s="3"/>
      <c r="I13102" s="10" t="str">
        <f t="shared" si="204"/>
        <v>13055</v>
      </c>
    </row>
    <row r="13103" spans="1:9">
      <c r="A13103" s="66"/>
      <c r="C13103" s="66">
        <v>13055</v>
      </c>
      <c r="D13103" s="2" t="s">
        <v>25</v>
      </c>
      <c r="E13103" s="17" t="s">
        <v>1147</v>
      </c>
      <c r="F13103" s="69" t="s">
        <v>26</v>
      </c>
      <c r="G13103" s="3"/>
      <c r="H13103" s="3"/>
      <c r="I13103" s="10" t="str">
        <f t="shared" si="204"/>
        <v>13055</v>
      </c>
    </row>
    <row r="13104" spans="1:9">
      <c r="A13104" s="66"/>
      <c r="C13104" s="66">
        <v>13055</v>
      </c>
      <c r="D13104" s="2" t="s">
        <v>27</v>
      </c>
      <c r="E13104" s="17" t="s">
        <v>1147</v>
      </c>
      <c r="F13104" s="69" t="s">
        <v>28</v>
      </c>
      <c r="G13104" s="3"/>
      <c r="H13104" s="3"/>
      <c r="I13104" s="10" t="str">
        <f t="shared" si="204"/>
        <v>13055</v>
      </c>
    </row>
    <row r="13105" spans="1:9">
      <c r="A13105" s="66"/>
      <c r="C13105" s="66">
        <v>13055</v>
      </c>
      <c r="D13105" s="2" t="s">
        <v>29</v>
      </c>
      <c r="E13105" s="18" t="s">
        <v>1148</v>
      </c>
      <c r="F13105" s="69" t="s">
        <v>30</v>
      </c>
      <c r="G13105" s="3"/>
      <c r="H13105" s="3"/>
      <c r="I13105" s="10" t="str">
        <f t="shared" si="204"/>
        <v>13055</v>
      </c>
    </row>
    <row r="13106" spans="1:9">
      <c r="A13106" s="66"/>
      <c r="C13106" s="66">
        <v>13055</v>
      </c>
      <c r="D13106" s="2" t="s">
        <v>31</v>
      </c>
      <c r="E13106" s="18" t="s">
        <v>1148</v>
      </c>
      <c r="F13106" s="69" t="s">
        <v>32</v>
      </c>
      <c r="G13106" s="3"/>
      <c r="H13106" s="3"/>
      <c r="I13106" s="10" t="str">
        <f t="shared" si="204"/>
        <v>13055</v>
      </c>
    </row>
    <row r="13107" spans="1:9">
      <c r="A13107" s="66"/>
      <c r="C13107" s="66">
        <v>13055</v>
      </c>
      <c r="D13107" s="2" t="s">
        <v>33</v>
      </c>
      <c r="E13107" s="18" t="s">
        <v>1148</v>
      </c>
      <c r="F13107" s="69" t="s">
        <v>34</v>
      </c>
      <c r="G13107" s="3"/>
      <c r="H13107" s="3"/>
      <c r="I13107" s="10" t="str">
        <f t="shared" si="204"/>
        <v>13055</v>
      </c>
    </row>
    <row r="13108" spans="1:9">
      <c r="A13108" s="66"/>
      <c r="C13108" s="66">
        <v>13055</v>
      </c>
      <c r="D13108" s="2" t="s">
        <v>35</v>
      </c>
      <c r="E13108" s="19" t="s">
        <v>1150</v>
      </c>
      <c r="F13108" s="69" t="s">
        <v>36</v>
      </c>
      <c r="G13108" s="3"/>
      <c r="H13108" s="3"/>
      <c r="I13108" s="10" t="str">
        <f t="shared" si="204"/>
        <v>13055</v>
      </c>
    </row>
    <row r="13109" spans="1:9">
      <c r="A13109" s="66"/>
      <c r="C13109" s="66">
        <v>13055</v>
      </c>
      <c r="D13109" s="2" t="s">
        <v>37</v>
      </c>
      <c r="E13109" s="23" t="s">
        <v>1149</v>
      </c>
      <c r="F13109" s="69" t="s">
        <v>38</v>
      </c>
      <c r="G13109" s="3"/>
      <c r="H13109" s="3"/>
      <c r="I13109" s="10" t="str">
        <f t="shared" si="204"/>
        <v>13055</v>
      </c>
    </row>
    <row r="13110" spans="1:9">
      <c r="A13110" s="66"/>
      <c r="C13110" s="66">
        <v>13055</v>
      </c>
      <c r="D13110" s="2" t="s">
        <v>39</v>
      </c>
      <c r="E13110" s="23" t="s">
        <v>1149</v>
      </c>
      <c r="F13110" s="69" t="s">
        <v>40</v>
      </c>
      <c r="G13110" s="3"/>
      <c r="H13110" s="3"/>
      <c r="I13110" s="10" t="str">
        <f t="shared" si="204"/>
        <v>13055</v>
      </c>
    </row>
    <row r="13111" spans="1:9">
      <c r="A13111" s="66"/>
      <c r="C13111" s="66">
        <v>13055</v>
      </c>
      <c r="D13111" s="2" t="s">
        <v>41</v>
      </c>
      <c r="E13111" s="16" t="s">
        <v>1146</v>
      </c>
      <c r="F13111" s="69" t="s">
        <v>42</v>
      </c>
      <c r="G13111" s="3"/>
      <c r="H13111" s="3"/>
      <c r="I13111" s="10" t="str">
        <f t="shared" si="204"/>
        <v>13055</v>
      </c>
    </row>
    <row r="13112" spans="1:9">
      <c r="A13112" s="66"/>
      <c r="C13112" s="66">
        <v>13055</v>
      </c>
      <c r="D13112" s="2" t="s">
        <v>43</v>
      </c>
      <c r="E13112" s="16" t="s">
        <v>1146</v>
      </c>
      <c r="F13112" s="69" t="s">
        <v>44</v>
      </c>
      <c r="G13112" s="3"/>
      <c r="H13112" s="3"/>
      <c r="I13112" s="10" t="str">
        <f t="shared" si="204"/>
        <v>13055</v>
      </c>
    </row>
    <row r="13113" spans="1:9">
      <c r="A13113" s="66"/>
      <c r="C13113" s="66">
        <v>13055</v>
      </c>
      <c r="D13113" s="2" t="s">
        <v>45</v>
      </c>
      <c r="E13113" s="16" t="s">
        <v>1146</v>
      </c>
      <c r="F13113" s="69" t="s">
        <v>46</v>
      </c>
      <c r="G13113" s="3"/>
      <c r="H13113" s="3"/>
      <c r="I13113" s="10" t="str">
        <f t="shared" si="204"/>
        <v>13055</v>
      </c>
    </row>
    <row r="13114" spans="1:9">
      <c r="A13114" s="66"/>
      <c r="C13114" s="66">
        <v>13055</v>
      </c>
      <c r="D13114" s="2" t="s">
        <v>47</v>
      </c>
      <c r="E13114" s="16" t="s">
        <v>1146</v>
      </c>
      <c r="F13114" s="69" t="s">
        <v>48</v>
      </c>
      <c r="G13114" s="3"/>
      <c r="H13114" s="3"/>
      <c r="I13114" s="10" t="str">
        <f t="shared" si="204"/>
        <v>13055</v>
      </c>
    </row>
    <row r="13115" spans="1:9">
      <c r="A13115" s="66"/>
      <c r="C13115" s="66">
        <v>13055</v>
      </c>
      <c r="D13115" s="2" t="s">
        <v>49</v>
      </c>
      <c r="E13115" s="14" t="s">
        <v>1144</v>
      </c>
      <c r="F13115" s="69" t="s">
        <v>50</v>
      </c>
      <c r="G13115" s="3"/>
      <c r="H13115" s="3"/>
      <c r="I13115" s="10" t="str">
        <f t="shared" si="204"/>
        <v>13055</v>
      </c>
    </row>
    <row r="13116" spans="1:9">
      <c r="A13116" s="66"/>
      <c r="C13116" s="66">
        <v>13055</v>
      </c>
      <c r="D13116" s="2" t="s">
        <v>51</v>
      </c>
      <c r="E13116" s="15" t="s">
        <v>1145</v>
      </c>
      <c r="F13116" s="69" t="s">
        <v>52</v>
      </c>
      <c r="G13116" s="3"/>
      <c r="H13116" s="3"/>
      <c r="I13116" s="10" t="str">
        <f t="shared" si="204"/>
        <v>13055</v>
      </c>
    </row>
    <row r="13117" spans="1:9">
      <c r="A13117" s="66"/>
      <c r="C13117" s="66">
        <v>13055</v>
      </c>
      <c r="D13117" s="2" t="s">
        <v>53</v>
      </c>
      <c r="E13117" s="15" t="s">
        <v>1145</v>
      </c>
      <c r="F13117" s="69" t="s">
        <v>54</v>
      </c>
      <c r="G13117" s="3"/>
      <c r="H13117" s="3"/>
      <c r="I13117" s="10" t="str">
        <f t="shared" si="204"/>
        <v>13055</v>
      </c>
    </row>
    <row r="13118" spans="1:9">
      <c r="A13118" s="66"/>
      <c r="C13118" s="66">
        <v>13055</v>
      </c>
      <c r="D13118" s="2" t="s">
        <v>55</v>
      </c>
      <c r="E13118" s="21" t="s">
        <v>1152</v>
      </c>
      <c r="F13118" s="69" t="s">
        <v>56</v>
      </c>
      <c r="G13118" s="3"/>
      <c r="H13118" s="3"/>
      <c r="I13118" s="10" t="str">
        <f t="shared" si="204"/>
        <v>13055</v>
      </c>
    </row>
    <row r="13119" spans="1:9">
      <c r="A13119" s="66"/>
      <c r="C13119" s="66">
        <v>13055</v>
      </c>
      <c r="D13119" s="2" t="s">
        <v>57</v>
      </c>
      <c r="E13119" s="21" t="s">
        <v>1152</v>
      </c>
      <c r="F13119" s="69" t="s">
        <v>58</v>
      </c>
      <c r="G13119" s="3"/>
      <c r="H13119" s="3"/>
      <c r="I13119" s="10" t="str">
        <f t="shared" si="204"/>
        <v>13055</v>
      </c>
    </row>
    <row r="13120" spans="1:9">
      <c r="A13120" s="66"/>
      <c r="C13120" s="66">
        <v>13055</v>
      </c>
      <c r="D13120" s="2" t="s">
        <v>59</v>
      </c>
      <c r="E13120" s="21" t="s">
        <v>1152</v>
      </c>
      <c r="F13120" s="69" t="s">
        <v>60</v>
      </c>
      <c r="G13120" s="3"/>
      <c r="H13120" s="3"/>
      <c r="I13120" s="10" t="str">
        <f t="shared" si="204"/>
        <v>13055</v>
      </c>
    </row>
    <row r="13121" spans="1:9">
      <c r="A13121" s="66"/>
      <c r="C13121" s="66">
        <v>13055</v>
      </c>
      <c r="D13121" s="2" t="s">
        <v>61</v>
      </c>
      <c r="E13121" s="20" t="s">
        <v>1151</v>
      </c>
      <c r="F13121" s="69" t="s">
        <v>62</v>
      </c>
      <c r="G13121" s="3"/>
      <c r="H13121" s="3"/>
      <c r="I13121" s="10" t="str">
        <f t="shared" si="204"/>
        <v>13055</v>
      </c>
    </row>
    <row r="13122" spans="1:9">
      <c r="A13122" s="66"/>
      <c r="C13122" s="66">
        <v>13055</v>
      </c>
      <c r="D13122" s="2" t="s">
        <v>63</v>
      </c>
      <c r="E13122" s="20" t="s">
        <v>1151</v>
      </c>
      <c r="F13122" s="69" t="s">
        <v>64</v>
      </c>
      <c r="G13122" s="3"/>
      <c r="H13122" s="3"/>
      <c r="I13122" s="10" t="str">
        <f t="shared" si="204"/>
        <v>13055</v>
      </c>
    </row>
    <row r="13123" spans="1:9">
      <c r="A13123" s="66"/>
      <c r="C13123" s="66">
        <v>13055</v>
      </c>
      <c r="D13123" s="2" t="s">
        <v>65</v>
      </c>
      <c r="E13123" s="19" t="s">
        <v>1150</v>
      </c>
      <c r="F13123" s="69" t="s">
        <v>66</v>
      </c>
      <c r="G13123" s="3"/>
      <c r="H13123" s="3"/>
      <c r="I13123" s="10" t="str">
        <f t="shared" si="204"/>
        <v>13055</v>
      </c>
    </row>
    <row r="13124" spans="1:9">
      <c r="A13124" s="66"/>
      <c r="C13124" s="66">
        <v>13055</v>
      </c>
      <c r="D13124" s="2" t="s">
        <v>67</v>
      </c>
      <c r="E13124" s="22" t="s">
        <v>1153</v>
      </c>
      <c r="F13124" s="69" t="s">
        <v>68</v>
      </c>
      <c r="G13124" s="3"/>
      <c r="H13124" s="3"/>
      <c r="I13124" s="10" t="str">
        <f t="shared" si="204"/>
        <v>13055</v>
      </c>
    </row>
    <row r="13125" spans="1:9">
      <c r="A13125" s="66"/>
      <c r="C13125" s="66">
        <v>13055</v>
      </c>
      <c r="D13125" s="2" t="s">
        <v>69</v>
      </c>
      <c r="E13125" s="21" t="s">
        <v>1152</v>
      </c>
      <c r="F13125" s="69" t="s">
        <v>70</v>
      </c>
      <c r="G13125" s="3"/>
      <c r="H13125" s="3"/>
      <c r="I13125" s="10" t="str">
        <f t="shared" si="204"/>
        <v>13055</v>
      </c>
    </row>
    <row r="13126" spans="1:9">
      <c r="A13126" s="66"/>
      <c r="C13126" s="66">
        <v>13055</v>
      </c>
      <c r="E13126" s="71"/>
      <c r="F13126" s="69" t="s">
        <v>71</v>
      </c>
      <c r="G13126" s="3"/>
      <c r="H13126" s="3"/>
      <c r="I13126" s="10" t="str">
        <f t="shared" si="204"/>
        <v>13055</v>
      </c>
    </row>
    <row r="13127" spans="1:9">
      <c r="A13127" s="65" t="s">
        <v>889</v>
      </c>
      <c r="B13127" s="2" t="s">
        <v>890</v>
      </c>
      <c r="C13127" s="65">
        <v>13056</v>
      </c>
      <c r="D13127" s="2" t="s">
        <v>9</v>
      </c>
      <c r="E13127" s="14" t="s">
        <v>1144</v>
      </c>
      <c r="F13127" s="69" t="s">
        <v>10</v>
      </c>
      <c r="G13127" s="3"/>
      <c r="H13127" s="3"/>
      <c r="I13127" s="10" t="str">
        <f t="shared" si="204"/>
        <v>13056</v>
      </c>
    </row>
    <row r="13128" spans="1:9">
      <c r="A13128" s="66"/>
      <c r="C13128" s="66">
        <v>13056</v>
      </c>
      <c r="D13128" s="2" t="s">
        <v>11</v>
      </c>
      <c r="E13128" s="14" t="s">
        <v>1144</v>
      </c>
      <c r="F13128" s="69" t="s">
        <v>12</v>
      </c>
      <c r="G13128" s="3"/>
      <c r="H13128" s="3"/>
      <c r="I13128" s="10" t="str">
        <f t="shared" si="204"/>
        <v>13056</v>
      </c>
    </row>
    <row r="13129" spans="1:9">
      <c r="A13129" s="66"/>
      <c r="C13129" s="66">
        <v>13056</v>
      </c>
      <c r="D13129" s="2" t="s">
        <v>13</v>
      </c>
      <c r="E13129" s="14" t="s">
        <v>1144</v>
      </c>
      <c r="F13129" s="69" t="s">
        <v>14</v>
      </c>
      <c r="G13129" s="3"/>
      <c r="H13129" s="3"/>
      <c r="I13129" s="10" t="str">
        <f t="shared" ref="I13129:I13192" si="205">IF(A13129="",I13128,A13129)</f>
        <v>13056</v>
      </c>
    </row>
    <row r="13130" spans="1:9">
      <c r="A13130" s="66"/>
      <c r="C13130" s="66">
        <v>13056</v>
      </c>
      <c r="D13130" s="2" t="s">
        <v>15</v>
      </c>
      <c r="E13130" s="15" t="s">
        <v>1145</v>
      </c>
      <c r="F13130" s="69" t="s">
        <v>16</v>
      </c>
      <c r="G13130" s="3"/>
      <c r="H13130" s="3"/>
      <c r="I13130" s="10" t="str">
        <f t="shared" si="205"/>
        <v>13056</v>
      </c>
    </row>
    <row r="13131" spans="1:9">
      <c r="A13131" s="66"/>
      <c r="C13131" s="66">
        <v>13056</v>
      </c>
      <c r="D13131" s="2" t="s">
        <v>17</v>
      </c>
      <c r="E13131" s="14" t="s">
        <v>1144</v>
      </c>
      <c r="F13131" s="69" t="s">
        <v>18</v>
      </c>
      <c r="G13131" s="3"/>
      <c r="H13131" s="3"/>
      <c r="I13131" s="10" t="str">
        <f t="shared" si="205"/>
        <v>13056</v>
      </c>
    </row>
    <row r="13132" spans="1:9">
      <c r="A13132" s="66"/>
      <c r="C13132" s="66">
        <v>13056</v>
      </c>
      <c r="D13132" s="2" t="s">
        <v>19</v>
      </c>
      <c r="E13132" s="14" t="s">
        <v>1144</v>
      </c>
      <c r="F13132" s="69" t="s">
        <v>20</v>
      </c>
      <c r="G13132" s="3"/>
      <c r="H13132" s="3"/>
      <c r="I13132" s="10" t="str">
        <f t="shared" si="205"/>
        <v>13056</v>
      </c>
    </row>
    <row r="13133" spans="1:9">
      <c r="A13133" s="66"/>
      <c r="C13133" s="66">
        <v>13056</v>
      </c>
      <c r="D13133" s="2" t="s">
        <v>21</v>
      </c>
      <c r="E13133" s="4"/>
      <c r="F13133" s="69" t="s">
        <v>22</v>
      </c>
      <c r="G13133" s="3"/>
      <c r="H13133" s="3"/>
      <c r="I13133" s="10" t="str">
        <f t="shared" si="205"/>
        <v>13056</v>
      </c>
    </row>
    <row r="13134" spans="1:9">
      <c r="A13134" s="66"/>
      <c r="C13134" s="66">
        <v>13056</v>
      </c>
      <c r="D13134" s="2" t="s">
        <v>23</v>
      </c>
      <c r="E13134" s="17" t="s">
        <v>1147</v>
      </c>
      <c r="F13134" s="69" t="s">
        <v>24</v>
      </c>
      <c r="G13134" s="3"/>
      <c r="H13134" s="3"/>
      <c r="I13134" s="10" t="str">
        <f t="shared" si="205"/>
        <v>13056</v>
      </c>
    </row>
    <row r="13135" spans="1:9">
      <c r="A13135" s="66"/>
      <c r="C13135" s="66">
        <v>13056</v>
      </c>
      <c r="D13135" s="2" t="s">
        <v>25</v>
      </c>
      <c r="E13135" s="17" t="s">
        <v>1147</v>
      </c>
      <c r="F13135" s="69" t="s">
        <v>26</v>
      </c>
      <c r="G13135" s="3"/>
      <c r="H13135" s="3"/>
      <c r="I13135" s="10" t="str">
        <f t="shared" si="205"/>
        <v>13056</v>
      </c>
    </row>
    <row r="13136" spans="1:9">
      <c r="A13136" s="66"/>
      <c r="C13136" s="66">
        <v>13056</v>
      </c>
      <c r="D13136" s="2" t="s">
        <v>27</v>
      </c>
      <c r="E13136" s="17" t="s">
        <v>1147</v>
      </c>
      <c r="F13136" s="69" t="s">
        <v>28</v>
      </c>
      <c r="G13136" s="3"/>
      <c r="H13136" s="3"/>
      <c r="I13136" s="10" t="str">
        <f t="shared" si="205"/>
        <v>13056</v>
      </c>
    </row>
    <row r="13137" spans="1:9">
      <c r="A13137" s="66"/>
      <c r="C13137" s="66">
        <v>13056</v>
      </c>
      <c r="D13137" s="2" t="s">
        <v>29</v>
      </c>
      <c r="E13137" s="18" t="s">
        <v>1148</v>
      </c>
      <c r="F13137" s="69" t="s">
        <v>30</v>
      </c>
      <c r="G13137" s="3"/>
      <c r="H13137" s="3"/>
      <c r="I13137" s="10" t="str">
        <f t="shared" si="205"/>
        <v>13056</v>
      </c>
    </row>
    <row r="13138" spans="1:9">
      <c r="A13138" s="66"/>
      <c r="C13138" s="66">
        <v>13056</v>
      </c>
      <c r="D13138" s="2" t="s">
        <v>31</v>
      </c>
      <c r="E13138" s="18" t="s">
        <v>1148</v>
      </c>
      <c r="F13138" s="69" t="s">
        <v>32</v>
      </c>
      <c r="G13138" s="3"/>
      <c r="H13138" s="3"/>
      <c r="I13138" s="10" t="str">
        <f t="shared" si="205"/>
        <v>13056</v>
      </c>
    </row>
    <row r="13139" spans="1:9">
      <c r="A13139" s="66"/>
      <c r="C13139" s="66">
        <v>13056</v>
      </c>
      <c r="D13139" s="2" t="s">
        <v>33</v>
      </c>
      <c r="E13139" s="18" t="s">
        <v>1148</v>
      </c>
      <c r="F13139" s="69" t="s">
        <v>34</v>
      </c>
      <c r="G13139" s="3"/>
      <c r="H13139" s="3"/>
      <c r="I13139" s="10" t="str">
        <f t="shared" si="205"/>
        <v>13056</v>
      </c>
    </row>
    <row r="13140" spans="1:9">
      <c r="A13140" s="66"/>
      <c r="C13140" s="66">
        <v>13056</v>
      </c>
      <c r="D13140" s="2" t="s">
        <v>35</v>
      </c>
      <c r="E13140" s="19" t="s">
        <v>1150</v>
      </c>
      <c r="F13140" s="69" t="s">
        <v>36</v>
      </c>
      <c r="G13140" s="3"/>
      <c r="H13140" s="3"/>
      <c r="I13140" s="10" t="str">
        <f t="shared" si="205"/>
        <v>13056</v>
      </c>
    </row>
    <row r="13141" spans="1:9">
      <c r="A13141" s="66"/>
      <c r="C13141" s="66">
        <v>13056</v>
      </c>
      <c r="D13141" s="2" t="s">
        <v>37</v>
      </c>
      <c r="E13141" s="23" t="s">
        <v>1149</v>
      </c>
      <c r="F13141" s="69" t="s">
        <v>38</v>
      </c>
      <c r="G13141" s="3"/>
      <c r="H13141" s="3"/>
      <c r="I13141" s="10" t="str">
        <f t="shared" si="205"/>
        <v>13056</v>
      </c>
    </row>
    <row r="13142" spans="1:9">
      <c r="A13142" s="66"/>
      <c r="C13142" s="66">
        <v>13056</v>
      </c>
      <c r="D13142" s="2" t="s">
        <v>39</v>
      </c>
      <c r="E13142" s="23" t="s">
        <v>1149</v>
      </c>
      <c r="F13142" s="69" t="s">
        <v>40</v>
      </c>
      <c r="G13142" s="3"/>
      <c r="H13142" s="3"/>
      <c r="I13142" s="10" t="str">
        <f t="shared" si="205"/>
        <v>13056</v>
      </c>
    </row>
    <row r="13143" spans="1:9">
      <c r="A13143" s="66"/>
      <c r="C13143" s="66">
        <v>13056</v>
      </c>
      <c r="D13143" s="2" t="s">
        <v>41</v>
      </c>
      <c r="E13143" s="16" t="s">
        <v>1146</v>
      </c>
      <c r="F13143" s="69" t="s">
        <v>42</v>
      </c>
      <c r="G13143" s="3"/>
      <c r="H13143" s="3"/>
      <c r="I13143" s="10" t="str">
        <f t="shared" si="205"/>
        <v>13056</v>
      </c>
    </row>
    <row r="13144" spans="1:9">
      <c r="A13144" s="66"/>
      <c r="C13144" s="66">
        <v>13056</v>
      </c>
      <c r="D13144" s="2" t="s">
        <v>43</v>
      </c>
      <c r="E13144" s="16" t="s">
        <v>1146</v>
      </c>
      <c r="F13144" s="69" t="s">
        <v>44</v>
      </c>
      <c r="G13144" s="3"/>
      <c r="H13144" s="3"/>
      <c r="I13144" s="10" t="str">
        <f t="shared" si="205"/>
        <v>13056</v>
      </c>
    </row>
    <row r="13145" spans="1:9">
      <c r="A13145" s="66"/>
      <c r="C13145" s="66">
        <v>13056</v>
      </c>
      <c r="D13145" s="2" t="s">
        <v>45</v>
      </c>
      <c r="E13145" s="16" t="s">
        <v>1146</v>
      </c>
      <c r="F13145" s="69" t="s">
        <v>46</v>
      </c>
      <c r="G13145" s="3"/>
      <c r="H13145" s="3"/>
      <c r="I13145" s="10" t="str">
        <f t="shared" si="205"/>
        <v>13056</v>
      </c>
    </row>
    <row r="13146" spans="1:9">
      <c r="A13146" s="66"/>
      <c r="C13146" s="66">
        <v>13056</v>
      </c>
      <c r="D13146" s="2" t="s">
        <v>47</v>
      </c>
      <c r="E13146" s="16" t="s">
        <v>1146</v>
      </c>
      <c r="F13146" s="69" t="s">
        <v>48</v>
      </c>
      <c r="G13146" s="3"/>
      <c r="H13146" s="3"/>
      <c r="I13146" s="10" t="str">
        <f t="shared" si="205"/>
        <v>13056</v>
      </c>
    </row>
    <row r="13147" spans="1:9">
      <c r="A13147" s="66"/>
      <c r="C13147" s="66">
        <v>13056</v>
      </c>
      <c r="D13147" s="2" t="s">
        <v>49</v>
      </c>
      <c r="E13147" s="14" t="s">
        <v>1144</v>
      </c>
      <c r="F13147" s="69" t="s">
        <v>50</v>
      </c>
      <c r="G13147" s="3"/>
      <c r="H13147" s="3"/>
      <c r="I13147" s="10" t="str">
        <f t="shared" si="205"/>
        <v>13056</v>
      </c>
    </row>
    <row r="13148" spans="1:9">
      <c r="A13148" s="66"/>
      <c r="C13148" s="66">
        <v>13056</v>
      </c>
      <c r="D13148" s="2" t="s">
        <v>51</v>
      </c>
      <c r="E13148" s="15" t="s">
        <v>1145</v>
      </c>
      <c r="F13148" s="69" t="s">
        <v>52</v>
      </c>
      <c r="G13148" s="3"/>
      <c r="H13148" s="3"/>
      <c r="I13148" s="10" t="str">
        <f t="shared" si="205"/>
        <v>13056</v>
      </c>
    </row>
    <row r="13149" spans="1:9">
      <c r="A13149" s="66"/>
      <c r="C13149" s="66">
        <v>13056</v>
      </c>
      <c r="D13149" s="2" t="s">
        <v>53</v>
      </c>
      <c r="E13149" s="15" t="s">
        <v>1145</v>
      </c>
      <c r="F13149" s="69" t="s">
        <v>54</v>
      </c>
      <c r="G13149" s="3"/>
      <c r="H13149" s="3"/>
      <c r="I13149" s="10" t="str">
        <f t="shared" si="205"/>
        <v>13056</v>
      </c>
    </row>
    <row r="13150" spans="1:9">
      <c r="A13150" s="66"/>
      <c r="C13150" s="66">
        <v>13056</v>
      </c>
      <c r="D13150" s="2" t="s">
        <v>55</v>
      </c>
      <c r="E13150" s="21" t="s">
        <v>1152</v>
      </c>
      <c r="F13150" s="69" t="s">
        <v>56</v>
      </c>
      <c r="G13150" s="3"/>
      <c r="H13150" s="3"/>
      <c r="I13150" s="10" t="str">
        <f t="shared" si="205"/>
        <v>13056</v>
      </c>
    </row>
    <row r="13151" spans="1:9">
      <c r="A13151" s="66"/>
      <c r="C13151" s="66">
        <v>13056</v>
      </c>
      <c r="D13151" s="2" t="s">
        <v>57</v>
      </c>
      <c r="E13151" s="21" t="s">
        <v>1152</v>
      </c>
      <c r="F13151" s="69" t="s">
        <v>58</v>
      </c>
      <c r="G13151" s="3"/>
      <c r="H13151" s="3"/>
      <c r="I13151" s="10" t="str">
        <f t="shared" si="205"/>
        <v>13056</v>
      </c>
    </row>
    <row r="13152" spans="1:9">
      <c r="A13152" s="66"/>
      <c r="C13152" s="66">
        <v>13056</v>
      </c>
      <c r="D13152" s="2" t="s">
        <v>59</v>
      </c>
      <c r="E13152" s="21" t="s">
        <v>1152</v>
      </c>
      <c r="F13152" s="69" t="s">
        <v>60</v>
      </c>
      <c r="G13152" s="3"/>
      <c r="H13152" s="3"/>
      <c r="I13152" s="10" t="str">
        <f t="shared" si="205"/>
        <v>13056</v>
      </c>
    </row>
    <row r="13153" spans="1:9">
      <c r="A13153" s="66"/>
      <c r="C13153" s="66">
        <v>13056</v>
      </c>
      <c r="D13153" s="2" t="s">
        <v>61</v>
      </c>
      <c r="E13153" s="20" t="s">
        <v>1151</v>
      </c>
      <c r="F13153" s="69" t="s">
        <v>62</v>
      </c>
      <c r="G13153" s="3"/>
      <c r="H13153" s="3"/>
      <c r="I13153" s="10" t="str">
        <f t="shared" si="205"/>
        <v>13056</v>
      </c>
    </row>
    <row r="13154" spans="1:9">
      <c r="A13154" s="66"/>
      <c r="C13154" s="66">
        <v>13056</v>
      </c>
      <c r="D13154" s="2" t="s">
        <v>63</v>
      </c>
      <c r="E13154" s="20" t="s">
        <v>1151</v>
      </c>
      <c r="F13154" s="69" t="s">
        <v>64</v>
      </c>
      <c r="G13154" s="3"/>
      <c r="H13154" s="3"/>
      <c r="I13154" s="10" t="str">
        <f t="shared" si="205"/>
        <v>13056</v>
      </c>
    </row>
    <row r="13155" spans="1:9">
      <c r="A13155" s="66"/>
      <c r="C13155" s="66">
        <v>13056</v>
      </c>
      <c r="D13155" s="2" t="s">
        <v>65</v>
      </c>
      <c r="E13155" s="19" t="s">
        <v>1150</v>
      </c>
      <c r="F13155" s="69" t="s">
        <v>66</v>
      </c>
      <c r="G13155" s="3"/>
      <c r="H13155" s="3"/>
      <c r="I13155" s="10" t="str">
        <f t="shared" si="205"/>
        <v>13056</v>
      </c>
    </row>
    <row r="13156" spans="1:9">
      <c r="A13156" s="66"/>
      <c r="C13156" s="66">
        <v>13056</v>
      </c>
      <c r="D13156" s="2" t="s">
        <v>67</v>
      </c>
      <c r="E13156" s="22" t="s">
        <v>1153</v>
      </c>
      <c r="F13156" s="69" t="s">
        <v>68</v>
      </c>
      <c r="G13156" s="3"/>
      <c r="H13156" s="3"/>
      <c r="I13156" s="10" t="str">
        <f t="shared" si="205"/>
        <v>13056</v>
      </c>
    </row>
    <row r="13157" spans="1:9">
      <c r="A13157" s="66"/>
      <c r="C13157" s="66">
        <v>13056</v>
      </c>
      <c r="D13157" s="2" t="s">
        <v>69</v>
      </c>
      <c r="E13157" s="21" t="s">
        <v>1152</v>
      </c>
      <c r="F13157" s="69" t="s">
        <v>70</v>
      </c>
      <c r="G13157" s="3"/>
      <c r="H13157" s="3"/>
      <c r="I13157" s="10" t="str">
        <f t="shared" si="205"/>
        <v>13056</v>
      </c>
    </row>
    <row r="13158" spans="1:9">
      <c r="A13158" s="66"/>
      <c r="C13158" s="66">
        <v>13056</v>
      </c>
      <c r="E13158" s="71"/>
      <c r="F13158" s="69" t="s">
        <v>71</v>
      </c>
      <c r="G13158" s="3"/>
      <c r="H13158" s="3"/>
      <c r="I13158" s="10" t="str">
        <f t="shared" si="205"/>
        <v>13056</v>
      </c>
    </row>
    <row r="13159" spans="1:9">
      <c r="A13159" s="65" t="s">
        <v>891</v>
      </c>
      <c r="B13159" s="2" t="s">
        <v>892</v>
      </c>
      <c r="C13159" s="65">
        <v>13057</v>
      </c>
      <c r="D13159" s="2" t="s">
        <v>9</v>
      </c>
      <c r="E13159" s="14" t="s">
        <v>1144</v>
      </c>
      <c r="F13159" s="69" t="s">
        <v>10</v>
      </c>
      <c r="G13159" s="3"/>
      <c r="H13159" s="3"/>
      <c r="I13159" s="10" t="str">
        <f t="shared" si="205"/>
        <v>13057</v>
      </c>
    </row>
    <row r="13160" spans="1:9">
      <c r="A13160" s="66"/>
      <c r="C13160" s="66">
        <v>13057</v>
      </c>
      <c r="D13160" s="2" t="s">
        <v>11</v>
      </c>
      <c r="E13160" s="14" t="s">
        <v>1144</v>
      </c>
      <c r="F13160" s="69" t="s">
        <v>12</v>
      </c>
      <c r="G13160" s="3"/>
      <c r="H13160" s="3"/>
      <c r="I13160" s="10" t="str">
        <f t="shared" si="205"/>
        <v>13057</v>
      </c>
    </row>
    <row r="13161" spans="1:9">
      <c r="A13161" s="66"/>
      <c r="C13161" s="66">
        <v>13057</v>
      </c>
      <c r="D13161" s="2" t="s">
        <v>13</v>
      </c>
      <c r="E13161" s="14" t="s">
        <v>1144</v>
      </c>
      <c r="F13161" s="69" t="s">
        <v>14</v>
      </c>
      <c r="G13161" s="3"/>
      <c r="H13161" s="3"/>
      <c r="I13161" s="10" t="str">
        <f t="shared" si="205"/>
        <v>13057</v>
      </c>
    </row>
    <row r="13162" spans="1:9">
      <c r="A13162" s="66"/>
      <c r="C13162" s="66">
        <v>13057</v>
      </c>
      <c r="D13162" s="2" t="s">
        <v>15</v>
      </c>
      <c r="E13162" s="15" t="s">
        <v>1145</v>
      </c>
      <c r="F13162" s="69" t="s">
        <v>16</v>
      </c>
      <c r="G13162" s="3"/>
      <c r="H13162" s="3"/>
      <c r="I13162" s="10" t="str">
        <f t="shared" si="205"/>
        <v>13057</v>
      </c>
    </row>
    <row r="13163" spans="1:9">
      <c r="A13163" s="66"/>
      <c r="C13163" s="66">
        <v>13057</v>
      </c>
      <c r="D13163" s="2" t="s">
        <v>17</v>
      </c>
      <c r="E13163" s="14" t="s">
        <v>1144</v>
      </c>
      <c r="F13163" s="69" t="s">
        <v>18</v>
      </c>
      <c r="G13163" s="3"/>
      <c r="H13163" s="3"/>
      <c r="I13163" s="10" t="str">
        <f t="shared" si="205"/>
        <v>13057</v>
      </c>
    </row>
    <row r="13164" spans="1:9">
      <c r="A13164" s="66"/>
      <c r="C13164" s="66">
        <v>13057</v>
      </c>
      <c r="D13164" s="2" t="s">
        <v>19</v>
      </c>
      <c r="E13164" s="14" t="s">
        <v>1144</v>
      </c>
      <c r="F13164" s="69" t="s">
        <v>20</v>
      </c>
      <c r="G13164" s="3"/>
      <c r="H13164" s="3"/>
      <c r="I13164" s="10" t="str">
        <f t="shared" si="205"/>
        <v>13057</v>
      </c>
    </row>
    <row r="13165" spans="1:9">
      <c r="A13165" s="66"/>
      <c r="C13165" s="66">
        <v>13057</v>
      </c>
      <c r="D13165" s="2" t="s">
        <v>21</v>
      </c>
      <c r="E13165" s="4"/>
      <c r="F13165" s="69" t="s">
        <v>22</v>
      </c>
      <c r="G13165" s="3"/>
      <c r="H13165" s="3"/>
      <c r="I13165" s="10" t="str">
        <f t="shared" si="205"/>
        <v>13057</v>
      </c>
    </row>
    <row r="13166" spans="1:9">
      <c r="A13166" s="66"/>
      <c r="C13166" s="66">
        <v>13057</v>
      </c>
      <c r="D13166" s="2" t="s">
        <v>23</v>
      </c>
      <c r="E13166" s="17" t="s">
        <v>1147</v>
      </c>
      <c r="F13166" s="69" t="s">
        <v>24</v>
      </c>
      <c r="G13166" s="3"/>
      <c r="H13166" s="3"/>
      <c r="I13166" s="10" t="str">
        <f t="shared" si="205"/>
        <v>13057</v>
      </c>
    </row>
    <row r="13167" spans="1:9">
      <c r="A13167" s="66"/>
      <c r="C13167" s="66">
        <v>13057</v>
      </c>
      <c r="D13167" s="2" t="s">
        <v>25</v>
      </c>
      <c r="E13167" s="17" t="s">
        <v>1147</v>
      </c>
      <c r="F13167" s="69" t="s">
        <v>26</v>
      </c>
      <c r="G13167" s="3"/>
      <c r="H13167" s="3"/>
      <c r="I13167" s="10" t="str">
        <f t="shared" si="205"/>
        <v>13057</v>
      </c>
    </row>
    <row r="13168" spans="1:9">
      <c r="A13168" s="66"/>
      <c r="C13168" s="66">
        <v>13057</v>
      </c>
      <c r="D13168" s="2" t="s">
        <v>27</v>
      </c>
      <c r="E13168" s="17" t="s">
        <v>1147</v>
      </c>
      <c r="F13168" s="69" t="s">
        <v>28</v>
      </c>
      <c r="G13168" s="3"/>
      <c r="H13168" s="3"/>
      <c r="I13168" s="10" t="str">
        <f t="shared" si="205"/>
        <v>13057</v>
      </c>
    </row>
    <row r="13169" spans="1:9">
      <c r="A13169" s="66"/>
      <c r="C13169" s="66">
        <v>13057</v>
      </c>
      <c r="D13169" s="2" t="s">
        <v>29</v>
      </c>
      <c r="E13169" s="18" t="s">
        <v>1148</v>
      </c>
      <c r="F13169" s="69" t="s">
        <v>30</v>
      </c>
      <c r="G13169" s="3"/>
      <c r="H13169" s="3"/>
      <c r="I13169" s="10" t="str">
        <f t="shared" si="205"/>
        <v>13057</v>
      </c>
    </row>
    <row r="13170" spans="1:9">
      <c r="A13170" s="66"/>
      <c r="C13170" s="66">
        <v>13057</v>
      </c>
      <c r="D13170" s="2" t="s">
        <v>31</v>
      </c>
      <c r="E13170" s="18" t="s">
        <v>1148</v>
      </c>
      <c r="F13170" s="69" t="s">
        <v>32</v>
      </c>
      <c r="G13170" s="3"/>
      <c r="H13170" s="3"/>
      <c r="I13170" s="10" t="str">
        <f t="shared" si="205"/>
        <v>13057</v>
      </c>
    </row>
    <row r="13171" spans="1:9">
      <c r="A13171" s="66"/>
      <c r="C13171" s="66">
        <v>13057</v>
      </c>
      <c r="D13171" s="2" t="s">
        <v>33</v>
      </c>
      <c r="E13171" s="18" t="s">
        <v>1148</v>
      </c>
      <c r="F13171" s="69" t="s">
        <v>34</v>
      </c>
      <c r="G13171" s="3"/>
      <c r="H13171" s="3"/>
      <c r="I13171" s="10" t="str">
        <f t="shared" si="205"/>
        <v>13057</v>
      </c>
    </row>
    <row r="13172" spans="1:9">
      <c r="A13172" s="66"/>
      <c r="C13172" s="66">
        <v>13057</v>
      </c>
      <c r="D13172" s="2" t="s">
        <v>35</v>
      </c>
      <c r="E13172" s="19" t="s">
        <v>1150</v>
      </c>
      <c r="F13172" s="69" t="s">
        <v>36</v>
      </c>
      <c r="G13172" s="3"/>
      <c r="H13172" s="3"/>
      <c r="I13172" s="10" t="str">
        <f t="shared" si="205"/>
        <v>13057</v>
      </c>
    </row>
    <row r="13173" spans="1:9">
      <c r="A13173" s="66"/>
      <c r="C13173" s="66">
        <v>13057</v>
      </c>
      <c r="D13173" s="2" t="s">
        <v>37</v>
      </c>
      <c r="E13173" s="23" t="s">
        <v>1149</v>
      </c>
      <c r="F13173" s="69" t="s">
        <v>38</v>
      </c>
      <c r="G13173" s="3"/>
      <c r="H13173" s="3"/>
      <c r="I13173" s="10" t="str">
        <f t="shared" si="205"/>
        <v>13057</v>
      </c>
    </row>
    <row r="13174" spans="1:9">
      <c r="A13174" s="66"/>
      <c r="C13174" s="66">
        <v>13057</v>
      </c>
      <c r="D13174" s="2" t="s">
        <v>39</v>
      </c>
      <c r="E13174" s="23" t="s">
        <v>1149</v>
      </c>
      <c r="F13174" s="69" t="s">
        <v>40</v>
      </c>
      <c r="G13174" s="3"/>
      <c r="H13174" s="3"/>
      <c r="I13174" s="10" t="str">
        <f t="shared" si="205"/>
        <v>13057</v>
      </c>
    </row>
    <row r="13175" spans="1:9">
      <c r="A13175" s="66"/>
      <c r="C13175" s="66">
        <v>13057</v>
      </c>
      <c r="D13175" s="2" t="s">
        <v>41</v>
      </c>
      <c r="E13175" s="16" t="s">
        <v>1146</v>
      </c>
      <c r="F13175" s="69" t="s">
        <v>42</v>
      </c>
      <c r="G13175" s="3"/>
      <c r="H13175" s="3"/>
      <c r="I13175" s="10" t="str">
        <f t="shared" si="205"/>
        <v>13057</v>
      </c>
    </row>
    <row r="13176" spans="1:9">
      <c r="A13176" s="66"/>
      <c r="C13176" s="66">
        <v>13057</v>
      </c>
      <c r="D13176" s="2" t="s">
        <v>43</v>
      </c>
      <c r="E13176" s="16" t="s">
        <v>1146</v>
      </c>
      <c r="F13176" s="69" t="s">
        <v>44</v>
      </c>
      <c r="G13176" s="3"/>
      <c r="H13176" s="3"/>
      <c r="I13176" s="10" t="str">
        <f t="shared" si="205"/>
        <v>13057</v>
      </c>
    </row>
    <row r="13177" spans="1:9">
      <c r="A13177" s="66"/>
      <c r="C13177" s="66">
        <v>13057</v>
      </c>
      <c r="D13177" s="2" t="s">
        <v>45</v>
      </c>
      <c r="E13177" s="16" t="s">
        <v>1146</v>
      </c>
      <c r="F13177" s="69" t="s">
        <v>46</v>
      </c>
      <c r="G13177" s="3"/>
      <c r="H13177" s="3"/>
      <c r="I13177" s="10" t="str">
        <f t="shared" si="205"/>
        <v>13057</v>
      </c>
    </row>
    <row r="13178" spans="1:9">
      <c r="A13178" s="66"/>
      <c r="C13178" s="66">
        <v>13057</v>
      </c>
      <c r="D13178" s="2" t="s">
        <v>47</v>
      </c>
      <c r="E13178" s="16" t="s">
        <v>1146</v>
      </c>
      <c r="F13178" s="69" t="s">
        <v>48</v>
      </c>
      <c r="G13178" s="3"/>
      <c r="H13178" s="3"/>
      <c r="I13178" s="10" t="str">
        <f t="shared" si="205"/>
        <v>13057</v>
      </c>
    </row>
    <row r="13179" spans="1:9">
      <c r="A13179" s="66"/>
      <c r="C13179" s="66">
        <v>13057</v>
      </c>
      <c r="D13179" s="2" t="s">
        <v>49</v>
      </c>
      <c r="E13179" s="14" t="s">
        <v>1144</v>
      </c>
      <c r="F13179" s="69" t="s">
        <v>50</v>
      </c>
      <c r="G13179" s="3"/>
      <c r="H13179" s="3"/>
      <c r="I13179" s="10" t="str">
        <f t="shared" si="205"/>
        <v>13057</v>
      </c>
    </row>
    <row r="13180" spans="1:9">
      <c r="A13180" s="66"/>
      <c r="C13180" s="66">
        <v>13057</v>
      </c>
      <c r="D13180" s="2" t="s">
        <v>51</v>
      </c>
      <c r="E13180" s="15" t="s">
        <v>1145</v>
      </c>
      <c r="F13180" s="69" t="s">
        <v>52</v>
      </c>
      <c r="G13180" s="3"/>
      <c r="H13180" s="3"/>
      <c r="I13180" s="10" t="str">
        <f t="shared" si="205"/>
        <v>13057</v>
      </c>
    </row>
    <row r="13181" spans="1:9">
      <c r="A13181" s="66"/>
      <c r="C13181" s="66">
        <v>13057</v>
      </c>
      <c r="D13181" s="2" t="s">
        <v>53</v>
      </c>
      <c r="E13181" s="15" t="s">
        <v>1145</v>
      </c>
      <c r="F13181" s="69" t="s">
        <v>54</v>
      </c>
      <c r="G13181" s="3"/>
      <c r="H13181" s="3"/>
      <c r="I13181" s="10" t="str">
        <f t="shared" si="205"/>
        <v>13057</v>
      </c>
    </row>
    <row r="13182" spans="1:9">
      <c r="A13182" s="66"/>
      <c r="C13182" s="66">
        <v>13057</v>
      </c>
      <c r="D13182" s="2" t="s">
        <v>55</v>
      </c>
      <c r="E13182" s="21" t="s">
        <v>1152</v>
      </c>
      <c r="F13182" s="69" t="s">
        <v>56</v>
      </c>
      <c r="G13182" s="3"/>
      <c r="H13182" s="3"/>
      <c r="I13182" s="10" t="str">
        <f t="shared" si="205"/>
        <v>13057</v>
      </c>
    </row>
    <row r="13183" spans="1:9">
      <c r="A13183" s="66"/>
      <c r="C13183" s="66">
        <v>13057</v>
      </c>
      <c r="D13183" s="2" t="s">
        <v>57</v>
      </c>
      <c r="E13183" s="21" t="s">
        <v>1152</v>
      </c>
      <c r="F13183" s="69" t="s">
        <v>58</v>
      </c>
      <c r="G13183" s="3"/>
      <c r="H13183" s="3"/>
      <c r="I13183" s="10" t="str">
        <f t="shared" si="205"/>
        <v>13057</v>
      </c>
    </row>
    <row r="13184" spans="1:9">
      <c r="A13184" s="66"/>
      <c r="C13184" s="66">
        <v>13057</v>
      </c>
      <c r="D13184" s="2" t="s">
        <v>59</v>
      </c>
      <c r="E13184" s="21" t="s">
        <v>1152</v>
      </c>
      <c r="F13184" s="69" t="s">
        <v>60</v>
      </c>
      <c r="G13184" s="3"/>
      <c r="H13184" s="3"/>
      <c r="I13184" s="10" t="str">
        <f t="shared" si="205"/>
        <v>13057</v>
      </c>
    </row>
    <row r="13185" spans="1:9">
      <c r="A13185" s="66"/>
      <c r="C13185" s="66">
        <v>13057</v>
      </c>
      <c r="D13185" s="2" t="s">
        <v>61</v>
      </c>
      <c r="E13185" s="20" t="s">
        <v>1151</v>
      </c>
      <c r="F13185" s="69" t="s">
        <v>62</v>
      </c>
      <c r="G13185" s="3"/>
      <c r="H13185" s="3"/>
      <c r="I13185" s="10" t="str">
        <f t="shared" si="205"/>
        <v>13057</v>
      </c>
    </row>
    <row r="13186" spans="1:9">
      <c r="A13186" s="66"/>
      <c r="C13186" s="66">
        <v>13057</v>
      </c>
      <c r="D13186" s="2" t="s">
        <v>63</v>
      </c>
      <c r="E13186" s="20" t="s">
        <v>1151</v>
      </c>
      <c r="F13186" s="69" t="s">
        <v>64</v>
      </c>
      <c r="G13186" s="3"/>
      <c r="H13186" s="3"/>
      <c r="I13186" s="10" t="str">
        <f t="shared" si="205"/>
        <v>13057</v>
      </c>
    </row>
    <row r="13187" spans="1:9">
      <c r="A13187" s="66"/>
      <c r="C13187" s="66">
        <v>13057</v>
      </c>
      <c r="D13187" s="2" t="s">
        <v>65</v>
      </c>
      <c r="E13187" s="19" t="s">
        <v>1150</v>
      </c>
      <c r="F13187" s="69" t="s">
        <v>66</v>
      </c>
      <c r="G13187" s="3"/>
      <c r="H13187" s="3"/>
      <c r="I13187" s="10" t="str">
        <f t="shared" si="205"/>
        <v>13057</v>
      </c>
    </row>
    <row r="13188" spans="1:9">
      <c r="A13188" s="66"/>
      <c r="C13188" s="66">
        <v>13057</v>
      </c>
      <c r="D13188" s="2" t="s">
        <v>67</v>
      </c>
      <c r="E13188" s="22" t="s">
        <v>1153</v>
      </c>
      <c r="F13188" s="69" t="s">
        <v>68</v>
      </c>
      <c r="G13188" s="3"/>
      <c r="H13188" s="3"/>
      <c r="I13188" s="10" t="str">
        <f t="shared" si="205"/>
        <v>13057</v>
      </c>
    </row>
    <row r="13189" spans="1:9">
      <c r="A13189" s="66"/>
      <c r="C13189" s="66">
        <v>13057</v>
      </c>
      <c r="D13189" s="2" t="s">
        <v>69</v>
      </c>
      <c r="E13189" s="21" t="s">
        <v>1152</v>
      </c>
      <c r="F13189" s="69" t="s">
        <v>70</v>
      </c>
      <c r="G13189" s="3"/>
      <c r="H13189" s="3"/>
      <c r="I13189" s="10" t="str">
        <f t="shared" si="205"/>
        <v>13057</v>
      </c>
    </row>
    <row r="13190" spans="1:9">
      <c r="A13190" s="66"/>
      <c r="C13190" s="66">
        <v>13057</v>
      </c>
      <c r="E13190" s="71"/>
      <c r="F13190" s="69" t="s">
        <v>71</v>
      </c>
      <c r="G13190" s="3"/>
      <c r="H13190" s="3"/>
      <c r="I13190" s="10" t="str">
        <f t="shared" si="205"/>
        <v>13057</v>
      </c>
    </row>
    <row r="13191" spans="1:9">
      <c r="A13191" s="65" t="s">
        <v>893</v>
      </c>
      <c r="B13191" s="2" t="s">
        <v>894</v>
      </c>
      <c r="C13191" s="65">
        <v>13058</v>
      </c>
      <c r="D13191" s="2" t="s">
        <v>9</v>
      </c>
      <c r="E13191" s="14" t="s">
        <v>1144</v>
      </c>
      <c r="F13191" s="69" t="s">
        <v>10</v>
      </c>
      <c r="G13191" s="3"/>
      <c r="H13191" s="3"/>
      <c r="I13191" s="10" t="str">
        <f t="shared" si="205"/>
        <v>13058</v>
      </c>
    </row>
    <row r="13192" spans="1:9">
      <c r="A13192" s="66"/>
      <c r="C13192" s="66">
        <v>13058</v>
      </c>
      <c r="D13192" s="2" t="s">
        <v>11</v>
      </c>
      <c r="E13192" s="14" t="s">
        <v>1144</v>
      </c>
      <c r="F13192" s="69" t="s">
        <v>12</v>
      </c>
      <c r="G13192" s="3"/>
      <c r="H13192" s="3"/>
      <c r="I13192" s="10" t="str">
        <f t="shared" si="205"/>
        <v>13058</v>
      </c>
    </row>
    <row r="13193" spans="1:9">
      <c r="A13193" s="66"/>
      <c r="C13193" s="66">
        <v>13058</v>
      </c>
      <c r="D13193" s="2" t="s">
        <v>13</v>
      </c>
      <c r="E13193" s="14" t="s">
        <v>1144</v>
      </c>
      <c r="F13193" s="69" t="s">
        <v>14</v>
      </c>
      <c r="G13193" s="3"/>
      <c r="H13193" s="3"/>
      <c r="I13193" s="10" t="str">
        <f t="shared" ref="I13193:I13256" si="206">IF(A13193="",I13192,A13193)</f>
        <v>13058</v>
      </c>
    </row>
    <row r="13194" spans="1:9">
      <c r="A13194" s="66"/>
      <c r="C13194" s="66">
        <v>13058</v>
      </c>
      <c r="D13194" s="2" t="s">
        <v>15</v>
      </c>
      <c r="E13194" s="15" t="s">
        <v>1145</v>
      </c>
      <c r="F13194" s="69" t="s">
        <v>16</v>
      </c>
      <c r="G13194" s="3"/>
      <c r="H13194" s="3"/>
      <c r="I13194" s="10" t="str">
        <f t="shared" si="206"/>
        <v>13058</v>
      </c>
    </row>
    <row r="13195" spans="1:9">
      <c r="A13195" s="66"/>
      <c r="C13195" s="66">
        <v>13058</v>
      </c>
      <c r="D13195" s="2" t="s">
        <v>17</v>
      </c>
      <c r="E13195" s="14" t="s">
        <v>1144</v>
      </c>
      <c r="F13195" s="69" t="s">
        <v>18</v>
      </c>
      <c r="G13195" s="3"/>
      <c r="H13195" s="3"/>
      <c r="I13195" s="10" t="str">
        <f t="shared" si="206"/>
        <v>13058</v>
      </c>
    </row>
    <row r="13196" spans="1:9">
      <c r="A13196" s="66"/>
      <c r="C13196" s="66">
        <v>13058</v>
      </c>
      <c r="D13196" s="2" t="s">
        <v>19</v>
      </c>
      <c r="E13196" s="14" t="s">
        <v>1144</v>
      </c>
      <c r="F13196" s="69" t="s">
        <v>20</v>
      </c>
      <c r="G13196" s="3"/>
      <c r="H13196" s="3"/>
      <c r="I13196" s="10" t="str">
        <f t="shared" si="206"/>
        <v>13058</v>
      </c>
    </row>
    <row r="13197" spans="1:9">
      <c r="A13197" s="66"/>
      <c r="C13197" s="66">
        <v>13058</v>
      </c>
      <c r="D13197" s="2" t="s">
        <v>21</v>
      </c>
      <c r="E13197" s="4"/>
      <c r="F13197" s="69" t="s">
        <v>22</v>
      </c>
      <c r="G13197" s="3"/>
      <c r="H13197" s="3"/>
      <c r="I13197" s="10" t="str">
        <f t="shared" si="206"/>
        <v>13058</v>
      </c>
    </row>
    <row r="13198" spans="1:9">
      <c r="A13198" s="66"/>
      <c r="C13198" s="66">
        <v>13058</v>
      </c>
      <c r="D13198" s="2" t="s">
        <v>23</v>
      </c>
      <c r="E13198" s="17" t="s">
        <v>1147</v>
      </c>
      <c r="F13198" s="69" t="s">
        <v>24</v>
      </c>
      <c r="G13198" s="3"/>
      <c r="H13198" s="3"/>
      <c r="I13198" s="10" t="str">
        <f t="shared" si="206"/>
        <v>13058</v>
      </c>
    </row>
    <row r="13199" spans="1:9">
      <c r="A13199" s="66"/>
      <c r="C13199" s="66">
        <v>13058</v>
      </c>
      <c r="D13199" s="2" t="s">
        <v>25</v>
      </c>
      <c r="E13199" s="17" t="s">
        <v>1147</v>
      </c>
      <c r="F13199" s="69" t="s">
        <v>26</v>
      </c>
      <c r="G13199" s="3"/>
      <c r="H13199" s="3"/>
      <c r="I13199" s="10" t="str">
        <f t="shared" si="206"/>
        <v>13058</v>
      </c>
    </row>
    <row r="13200" spans="1:9">
      <c r="A13200" s="66"/>
      <c r="C13200" s="66">
        <v>13058</v>
      </c>
      <c r="D13200" s="2" t="s">
        <v>27</v>
      </c>
      <c r="E13200" s="17" t="s">
        <v>1147</v>
      </c>
      <c r="F13200" s="69" t="s">
        <v>28</v>
      </c>
      <c r="G13200" s="3"/>
      <c r="H13200" s="3"/>
      <c r="I13200" s="10" t="str">
        <f t="shared" si="206"/>
        <v>13058</v>
      </c>
    </row>
    <row r="13201" spans="1:9">
      <c r="A13201" s="66"/>
      <c r="C13201" s="66">
        <v>13058</v>
      </c>
      <c r="D13201" s="2" t="s">
        <v>29</v>
      </c>
      <c r="E13201" s="18" t="s">
        <v>1148</v>
      </c>
      <c r="F13201" s="69" t="s">
        <v>30</v>
      </c>
      <c r="G13201" s="3"/>
      <c r="H13201" s="3"/>
      <c r="I13201" s="10" t="str">
        <f t="shared" si="206"/>
        <v>13058</v>
      </c>
    </row>
    <row r="13202" spans="1:9">
      <c r="A13202" s="66"/>
      <c r="C13202" s="66">
        <v>13058</v>
      </c>
      <c r="D13202" s="2" t="s">
        <v>31</v>
      </c>
      <c r="E13202" s="18" t="s">
        <v>1148</v>
      </c>
      <c r="F13202" s="69" t="s">
        <v>32</v>
      </c>
      <c r="G13202" s="3"/>
      <c r="H13202" s="3"/>
      <c r="I13202" s="10" t="str">
        <f t="shared" si="206"/>
        <v>13058</v>
      </c>
    </row>
    <row r="13203" spans="1:9">
      <c r="A13203" s="66"/>
      <c r="C13203" s="66">
        <v>13058</v>
      </c>
      <c r="D13203" s="2" t="s">
        <v>33</v>
      </c>
      <c r="E13203" s="18" t="s">
        <v>1148</v>
      </c>
      <c r="F13203" s="69" t="s">
        <v>34</v>
      </c>
      <c r="G13203" s="3"/>
      <c r="H13203" s="3"/>
      <c r="I13203" s="10" t="str">
        <f t="shared" si="206"/>
        <v>13058</v>
      </c>
    </row>
    <row r="13204" spans="1:9">
      <c r="A13204" s="66"/>
      <c r="C13204" s="66">
        <v>13058</v>
      </c>
      <c r="D13204" s="2" t="s">
        <v>35</v>
      </c>
      <c r="E13204" s="19" t="s">
        <v>1150</v>
      </c>
      <c r="F13204" s="69" t="s">
        <v>36</v>
      </c>
      <c r="G13204" s="3"/>
      <c r="H13204" s="3"/>
      <c r="I13204" s="10" t="str">
        <f t="shared" si="206"/>
        <v>13058</v>
      </c>
    </row>
    <row r="13205" spans="1:9">
      <c r="A13205" s="66"/>
      <c r="C13205" s="66">
        <v>13058</v>
      </c>
      <c r="D13205" s="2" t="s">
        <v>37</v>
      </c>
      <c r="E13205" s="23" t="s">
        <v>1149</v>
      </c>
      <c r="F13205" s="69" t="s">
        <v>38</v>
      </c>
      <c r="G13205" s="3"/>
      <c r="H13205" s="3"/>
      <c r="I13205" s="10" t="str">
        <f t="shared" si="206"/>
        <v>13058</v>
      </c>
    </row>
    <row r="13206" spans="1:9">
      <c r="A13206" s="66"/>
      <c r="C13206" s="66">
        <v>13058</v>
      </c>
      <c r="D13206" s="2" t="s">
        <v>39</v>
      </c>
      <c r="E13206" s="23" t="s">
        <v>1149</v>
      </c>
      <c r="F13206" s="69" t="s">
        <v>40</v>
      </c>
      <c r="G13206" s="3"/>
      <c r="H13206" s="3"/>
      <c r="I13206" s="10" t="str">
        <f t="shared" si="206"/>
        <v>13058</v>
      </c>
    </row>
    <row r="13207" spans="1:9">
      <c r="A13207" s="66"/>
      <c r="C13207" s="66">
        <v>13058</v>
      </c>
      <c r="D13207" s="2" t="s">
        <v>41</v>
      </c>
      <c r="E13207" s="16" t="s">
        <v>1146</v>
      </c>
      <c r="F13207" s="69" t="s">
        <v>42</v>
      </c>
      <c r="G13207" s="3"/>
      <c r="H13207" s="3"/>
      <c r="I13207" s="10" t="str">
        <f t="shared" si="206"/>
        <v>13058</v>
      </c>
    </row>
    <row r="13208" spans="1:9">
      <c r="A13208" s="66"/>
      <c r="C13208" s="66">
        <v>13058</v>
      </c>
      <c r="D13208" s="2" t="s">
        <v>43</v>
      </c>
      <c r="E13208" s="16" t="s">
        <v>1146</v>
      </c>
      <c r="F13208" s="69" t="s">
        <v>44</v>
      </c>
      <c r="G13208" s="3"/>
      <c r="H13208" s="3"/>
      <c r="I13208" s="10" t="str">
        <f t="shared" si="206"/>
        <v>13058</v>
      </c>
    </row>
    <row r="13209" spans="1:9">
      <c r="A13209" s="66"/>
      <c r="C13209" s="66">
        <v>13058</v>
      </c>
      <c r="D13209" s="2" t="s">
        <v>45</v>
      </c>
      <c r="E13209" s="16" t="s">
        <v>1146</v>
      </c>
      <c r="F13209" s="69" t="s">
        <v>46</v>
      </c>
      <c r="G13209" s="3"/>
      <c r="H13209" s="3"/>
      <c r="I13209" s="10" t="str">
        <f t="shared" si="206"/>
        <v>13058</v>
      </c>
    </row>
    <row r="13210" spans="1:9">
      <c r="A13210" s="66"/>
      <c r="C13210" s="66">
        <v>13058</v>
      </c>
      <c r="D13210" s="2" t="s">
        <v>47</v>
      </c>
      <c r="E13210" s="16" t="s">
        <v>1146</v>
      </c>
      <c r="F13210" s="69" t="s">
        <v>48</v>
      </c>
      <c r="G13210" s="3"/>
      <c r="H13210" s="3"/>
      <c r="I13210" s="10" t="str">
        <f t="shared" si="206"/>
        <v>13058</v>
      </c>
    </row>
    <row r="13211" spans="1:9">
      <c r="A13211" s="66"/>
      <c r="C13211" s="66">
        <v>13058</v>
      </c>
      <c r="D13211" s="2" t="s">
        <v>49</v>
      </c>
      <c r="E13211" s="14" t="s">
        <v>1144</v>
      </c>
      <c r="F13211" s="69" t="s">
        <v>50</v>
      </c>
      <c r="G13211" s="3"/>
      <c r="H13211" s="3"/>
      <c r="I13211" s="10" t="str">
        <f t="shared" si="206"/>
        <v>13058</v>
      </c>
    </row>
    <row r="13212" spans="1:9">
      <c r="A13212" s="66"/>
      <c r="C13212" s="66">
        <v>13058</v>
      </c>
      <c r="D13212" s="2" t="s">
        <v>51</v>
      </c>
      <c r="E13212" s="15" t="s">
        <v>1145</v>
      </c>
      <c r="F13212" s="69" t="s">
        <v>52</v>
      </c>
      <c r="G13212" s="3"/>
      <c r="H13212" s="3"/>
      <c r="I13212" s="10" t="str">
        <f t="shared" si="206"/>
        <v>13058</v>
      </c>
    </row>
    <row r="13213" spans="1:9">
      <c r="A13213" s="66"/>
      <c r="C13213" s="66">
        <v>13058</v>
      </c>
      <c r="D13213" s="2" t="s">
        <v>53</v>
      </c>
      <c r="E13213" s="15" t="s">
        <v>1145</v>
      </c>
      <c r="F13213" s="69" t="s">
        <v>54</v>
      </c>
      <c r="G13213" s="3"/>
      <c r="H13213" s="3"/>
      <c r="I13213" s="10" t="str">
        <f t="shared" si="206"/>
        <v>13058</v>
      </c>
    </row>
    <row r="13214" spans="1:9">
      <c r="A13214" s="66"/>
      <c r="C13214" s="66">
        <v>13058</v>
      </c>
      <c r="D13214" s="2" t="s">
        <v>55</v>
      </c>
      <c r="E13214" s="21" t="s">
        <v>1152</v>
      </c>
      <c r="F13214" s="69" t="s">
        <v>56</v>
      </c>
      <c r="G13214" s="3"/>
      <c r="H13214" s="3"/>
      <c r="I13214" s="10" t="str">
        <f t="shared" si="206"/>
        <v>13058</v>
      </c>
    </row>
    <row r="13215" spans="1:9">
      <c r="A13215" s="66"/>
      <c r="C13215" s="66">
        <v>13058</v>
      </c>
      <c r="D13215" s="2" t="s">
        <v>57</v>
      </c>
      <c r="E13215" s="21" t="s">
        <v>1152</v>
      </c>
      <c r="F13215" s="69" t="s">
        <v>58</v>
      </c>
      <c r="G13215" s="3"/>
      <c r="H13215" s="3"/>
      <c r="I13215" s="10" t="str">
        <f t="shared" si="206"/>
        <v>13058</v>
      </c>
    </row>
    <row r="13216" spans="1:9">
      <c r="A13216" s="66"/>
      <c r="C13216" s="66">
        <v>13058</v>
      </c>
      <c r="D13216" s="2" t="s">
        <v>59</v>
      </c>
      <c r="E13216" s="21" t="s">
        <v>1152</v>
      </c>
      <c r="F13216" s="69" t="s">
        <v>60</v>
      </c>
      <c r="G13216" s="3"/>
      <c r="H13216" s="3"/>
      <c r="I13216" s="10" t="str">
        <f t="shared" si="206"/>
        <v>13058</v>
      </c>
    </row>
    <row r="13217" spans="1:9">
      <c r="A13217" s="66"/>
      <c r="C13217" s="66">
        <v>13058</v>
      </c>
      <c r="D13217" s="2" t="s">
        <v>61</v>
      </c>
      <c r="E13217" s="20" t="s">
        <v>1151</v>
      </c>
      <c r="F13217" s="69" t="s">
        <v>62</v>
      </c>
      <c r="G13217" s="3"/>
      <c r="H13217" s="3"/>
      <c r="I13217" s="10" t="str">
        <f t="shared" si="206"/>
        <v>13058</v>
      </c>
    </row>
    <row r="13218" spans="1:9">
      <c r="A13218" s="66"/>
      <c r="C13218" s="66">
        <v>13058</v>
      </c>
      <c r="D13218" s="2" t="s">
        <v>63</v>
      </c>
      <c r="E13218" s="20" t="s">
        <v>1151</v>
      </c>
      <c r="F13218" s="69" t="s">
        <v>64</v>
      </c>
      <c r="G13218" s="3"/>
      <c r="H13218" s="3"/>
      <c r="I13218" s="10" t="str">
        <f t="shared" si="206"/>
        <v>13058</v>
      </c>
    </row>
    <row r="13219" spans="1:9">
      <c r="A13219" s="66"/>
      <c r="C13219" s="66">
        <v>13058</v>
      </c>
      <c r="D13219" s="2" t="s">
        <v>65</v>
      </c>
      <c r="E13219" s="19" t="s">
        <v>1150</v>
      </c>
      <c r="F13219" s="69" t="s">
        <v>66</v>
      </c>
      <c r="G13219" s="3"/>
      <c r="H13219" s="3"/>
      <c r="I13219" s="10" t="str">
        <f t="shared" si="206"/>
        <v>13058</v>
      </c>
    </row>
    <row r="13220" spans="1:9">
      <c r="A13220" s="66"/>
      <c r="C13220" s="66">
        <v>13058</v>
      </c>
      <c r="D13220" s="2" t="s">
        <v>67</v>
      </c>
      <c r="E13220" s="22" t="s">
        <v>1153</v>
      </c>
      <c r="F13220" s="69" t="s">
        <v>68</v>
      </c>
      <c r="G13220" s="3"/>
      <c r="H13220" s="3"/>
      <c r="I13220" s="10" t="str">
        <f t="shared" si="206"/>
        <v>13058</v>
      </c>
    </row>
    <row r="13221" spans="1:9">
      <c r="A13221" s="66"/>
      <c r="C13221" s="66">
        <v>13058</v>
      </c>
      <c r="D13221" s="2" t="s">
        <v>69</v>
      </c>
      <c r="E13221" s="21" t="s">
        <v>1152</v>
      </c>
      <c r="F13221" s="69" t="s">
        <v>70</v>
      </c>
      <c r="G13221" s="3"/>
      <c r="H13221" s="3"/>
      <c r="I13221" s="10" t="str">
        <f t="shared" si="206"/>
        <v>13058</v>
      </c>
    </row>
    <row r="13222" spans="1:9">
      <c r="A13222" s="66"/>
      <c r="C13222" s="66">
        <v>13058</v>
      </c>
      <c r="E13222" s="71"/>
      <c r="F13222" s="69" t="s">
        <v>71</v>
      </c>
      <c r="G13222" s="3"/>
      <c r="H13222" s="3"/>
      <c r="I13222" s="10" t="str">
        <f t="shared" si="206"/>
        <v>13058</v>
      </c>
    </row>
    <row r="13223" spans="1:9">
      <c r="A13223" s="65" t="s">
        <v>895</v>
      </c>
      <c r="B13223" s="2" t="s">
        <v>896</v>
      </c>
      <c r="C13223" s="65">
        <v>13059</v>
      </c>
      <c r="D13223" s="2" t="s">
        <v>9</v>
      </c>
      <c r="E13223" s="14" t="s">
        <v>1144</v>
      </c>
      <c r="F13223" s="69" t="s">
        <v>10</v>
      </c>
      <c r="G13223" s="3"/>
      <c r="H13223" s="3"/>
      <c r="I13223" s="10" t="str">
        <f t="shared" si="206"/>
        <v>13059</v>
      </c>
    </row>
    <row r="13224" spans="1:9">
      <c r="A13224" s="66"/>
      <c r="C13224" s="66">
        <v>13059</v>
      </c>
      <c r="D13224" s="2" t="s">
        <v>11</v>
      </c>
      <c r="E13224" s="14" t="s">
        <v>1144</v>
      </c>
      <c r="F13224" s="69" t="s">
        <v>12</v>
      </c>
      <c r="G13224" s="3"/>
      <c r="H13224" s="3"/>
      <c r="I13224" s="10" t="str">
        <f t="shared" si="206"/>
        <v>13059</v>
      </c>
    </row>
    <row r="13225" spans="1:9">
      <c r="A13225" s="66"/>
      <c r="C13225" s="66">
        <v>13059</v>
      </c>
      <c r="D13225" s="2" t="s">
        <v>13</v>
      </c>
      <c r="E13225" s="14" t="s">
        <v>1144</v>
      </c>
      <c r="F13225" s="69" t="s">
        <v>14</v>
      </c>
      <c r="G13225" s="3"/>
      <c r="H13225" s="3"/>
      <c r="I13225" s="10" t="str">
        <f t="shared" si="206"/>
        <v>13059</v>
      </c>
    </row>
    <row r="13226" spans="1:9">
      <c r="A13226" s="66"/>
      <c r="C13226" s="66">
        <v>13059</v>
      </c>
      <c r="D13226" s="2" t="s">
        <v>15</v>
      </c>
      <c r="E13226" s="15" t="s">
        <v>1145</v>
      </c>
      <c r="F13226" s="69" t="s">
        <v>16</v>
      </c>
      <c r="G13226" s="3"/>
      <c r="H13226" s="3"/>
      <c r="I13226" s="10" t="str">
        <f t="shared" si="206"/>
        <v>13059</v>
      </c>
    </row>
    <row r="13227" spans="1:9">
      <c r="A13227" s="66"/>
      <c r="C13227" s="66">
        <v>13059</v>
      </c>
      <c r="D13227" s="2" t="s">
        <v>17</v>
      </c>
      <c r="E13227" s="14" t="s">
        <v>1144</v>
      </c>
      <c r="F13227" s="69" t="s">
        <v>18</v>
      </c>
      <c r="G13227" s="3"/>
      <c r="H13227" s="3"/>
      <c r="I13227" s="10" t="str">
        <f t="shared" si="206"/>
        <v>13059</v>
      </c>
    </row>
    <row r="13228" spans="1:9">
      <c r="A13228" s="66"/>
      <c r="C13228" s="66">
        <v>13059</v>
      </c>
      <c r="D13228" s="2" t="s">
        <v>19</v>
      </c>
      <c r="E13228" s="14" t="s">
        <v>1144</v>
      </c>
      <c r="F13228" s="69" t="s">
        <v>20</v>
      </c>
      <c r="G13228" s="3"/>
      <c r="H13228" s="3"/>
      <c r="I13228" s="10" t="str">
        <f t="shared" si="206"/>
        <v>13059</v>
      </c>
    </row>
    <row r="13229" spans="1:9">
      <c r="A13229" s="66"/>
      <c r="C13229" s="66">
        <v>13059</v>
      </c>
      <c r="D13229" s="2" t="s">
        <v>21</v>
      </c>
      <c r="E13229" s="4"/>
      <c r="F13229" s="69" t="s">
        <v>22</v>
      </c>
      <c r="G13229" s="3"/>
      <c r="H13229" s="3"/>
      <c r="I13229" s="10" t="str">
        <f t="shared" si="206"/>
        <v>13059</v>
      </c>
    </row>
    <row r="13230" spans="1:9">
      <c r="A13230" s="66"/>
      <c r="C13230" s="66">
        <v>13059</v>
      </c>
      <c r="D13230" s="2" t="s">
        <v>23</v>
      </c>
      <c r="E13230" s="17" t="s">
        <v>1147</v>
      </c>
      <c r="F13230" s="69" t="s">
        <v>24</v>
      </c>
      <c r="G13230" s="3"/>
      <c r="H13230" s="3"/>
      <c r="I13230" s="10" t="str">
        <f t="shared" si="206"/>
        <v>13059</v>
      </c>
    </row>
    <row r="13231" spans="1:9">
      <c r="A13231" s="66"/>
      <c r="C13231" s="66">
        <v>13059</v>
      </c>
      <c r="D13231" s="2" t="s">
        <v>25</v>
      </c>
      <c r="E13231" s="17" t="s">
        <v>1147</v>
      </c>
      <c r="F13231" s="69" t="s">
        <v>26</v>
      </c>
      <c r="G13231" s="3"/>
      <c r="H13231" s="3"/>
      <c r="I13231" s="10" t="str">
        <f t="shared" si="206"/>
        <v>13059</v>
      </c>
    </row>
    <row r="13232" spans="1:9">
      <c r="A13232" s="66"/>
      <c r="C13232" s="66">
        <v>13059</v>
      </c>
      <c r="D13232" s="2" t="s">
        <v>27</v>
      </c>
      <c r="E13232" s="17" t="s">
        <v>1147</v>
      </c>
      <c r="F13232" s="69" t="s">
        <v>28</v>
      </c>
      <c r="G13232" s="3"/>
      <c r="H13232" s="3"/>
      <c r="I13232" s="10" t="str">
        <f t="shared" si="206"/>
        <v>13059</v>
      </c>
    </row>
    <row r="13233" spans="1:9">
      <c r="A13233" s="66"/>
      <c r="C13233" s="66">
        <v>13059</v>
      </c>
      <c r="D13233" s="2" t="s">
        <v>29</v>
      </c>
      <c r="E13233" s="18" t="s">
        <v>1148</v>
      </c>
      <c r="F13233" s="69" t="s">
        <v>30</v>
      </c>
      <c r="G13233" s="3"/>
      <c r="H13233" s="3"/>
      <c r="I13233" s="10" t="str">
        <f t="shared" si="206"/>
        <v>13059</v>
      </c>
    </row>
    <row r="13234" spans="1:9">
      <c r="A13234" s="66"/>
      <c r="C13234" s="66">
        <v>13059</v>
      </c>
      <c r="D13234" s="2" t="s">
        <v>31</v>
      </c>
      <c r="E13234" s="18" t="s">
        <v>1148</v>
      </c>
      <c r="F13234" s="69" t="s">
        <v>32</v>
      </c>
      <c r="G13234" s="3"/>
      <c r="H13234" s="3"/>
      <c r="I13234" s="10" t="str">
        <f t="shared" si="206"/>
        <v>13059</v>
      </c>
    </row>
    <row r="13235" spans="1:9">
      <c r="A13235" s="66"/>
      <c r="C13235" s="66">
        <v>13059</v>
      </c>
      <c r="D13235" s="2" t="s">
        <v>33</v>
      </c>
      <c r="E13235" s="18" t="s">
        <v>1148</v>
      </c>
      <c r="F13235" s="69" t="s">
        <v>34</v>
      </c>
      <c r="G13235" s="3"/>
      <c r="H13235" s="3"/>
      <c r="I13235" s="10" t="str">
        <f t="shared" si="206"/>
        <v>13059</v>
      </c>
    </row>
    <row r="13236" spans="1:9">
      <c r="A13236" s="66"/>
      <c r="C13236" s="66">
        <v>13059</v>
      </c>
      <c r="D13236" s="2" t="s">
        <v>35</v>
      </c>
      <c r="E13236" s="19" t="s">
        <v>1150</v>
      </c>
      <c r="F13236" s="69" t="s">
        <v>36</v>
      </c>
      <c r="G13236" s="3"/>
      <c r="H13236" s="3"/>
      <c r="I13236" s="10" t="str">
        <f t="shared" si="206"/>
        <v>13059</v>
      </c>
    </row>
    <row r="13237" spans="1:9">
      <c r="A13237" s="66"/>
      <c r="C13237" s="66">
        <v>13059</v>
      </c>
      <c r="D13237" s="2" t="s">
        <v>37</v>
      </c>
      <c r="E13237" s="23" t="s">
        <v>1149</v>
      </c>
      <c r="F13237" s="69" t="s">
        <v>38</v>
      </c>
      <c r="G13237" s="3"/>
      <c r="H13237" s="3"/>
      <c r="I13237" s="10" t="str">
        <f t="shared" si="206"/>
        <v>13059</v>
      </c>
    </row>
    <row r="13238" spans="1:9">
      <c r="A13238" s="66"/>
      <c r="C13238" s="66">
        <v>13059</v>
      </c>
      <c r="D13238" s="2" t="s">
        <v>39</v>
      </c>
      <c r="E13238" s="23" t="s">
        <v>1149</v>
      </c>
      <c r="F13238" s="69" t="s">
        <v>40</v>
      </c>
      <c r="G13238" s="3"/>
      <c r="H13238" s="3"/>
      <c r="I13238" s="10" t="str">
        <f t="shared" si="206"/>
        <v>13059</v>
      </c>
    </row>
    <row r="13239" spans="1:9">
      <c r="A13239" s="66"/>
      <c r="C13239" s="66">
        <v>13059</v>
      </c>
      <c r="D13239" s="2" t="s">
        <v>41</v>
      </c>
      <c r="E13239" s="16" t="s">
        <v>1146</v>
      </c>
      <c r="F13239" s="69" t="s">
        <v>42</v>
      </c>
      <c r="G13239" s="3"/>
      <c r="H13239" s="3"/>
      <c r="I13239" s="10" t="str">
        <f t="shared" si="206"/>
        <v>13059</v>
      </c>
    </row>
    <row r="13240" spans="1:9">
      <c r="A13240" s="66"/>
      <c r="C13240" s="66">
        <v>13059</v>
      </c>
      <c r="D13240" s="2" t="s">
        <v>43</v>
      </c>
      <c r="E13240" s="16" t="s">
        <v>1146</v>
      </c>
      <c r="F13240" s="69" t="s">
        <v>44</v>
      </c>
      <c r="G13240" s="3"/>
      <c r="H13240" s="3"/>
      <c r="I13240" s="10" t="str">
        <f t="shared" si="206"/>
        <v>13059</v>
      </c>
    </row>
    <row r="13241" spans="1:9">
      <c r="A13241" s="66"/>
      <c r="C13241" s="66">
        <v>13059</v>
      </c>
      <c r="D13241" s="2" t="s">
        <v>45</v>
      </c>
      <c r="E13241" s="16" t="s">
        <v>1146</v>
      </c>
      <c r="F13241" s="69" t="s">
        <v>46</v>
      </c>
      <c r="G13241" s="3"/>
      <c r="H13241" s="3"/>
      <c r="I13241" s="10" t="str">
        <f t="shared" si="206"/>
        <v>13059</v>
      </c>
    </row>
    <row r="13242" spans="1:9">
      <c r="A13242" s="66"/>
      <c r="C13242" s="66">
        <v>13059</v>
      </c>
      <c r="D13242" s="2" t="s">
        <v>47</v>
      </c>
      <c r="E13242" s="16" t="s">
        <v>1146</v>
      </c>
      <c r="F13242" s="69" t="s">
        <v>48</v>
      </c>
      <c r="G13242" s="3"/>
      <c r="H13242" s="3"/>
      <c r="I13242" s="10" t="str">
        <f t="shared" si="206"/>
        <v>13059</v>
      </c>
    </row>
    <row r="13243" spans="1:9">
      <c r="A13243" s="66"/>
      <c r="C13243" s="66">
        <v>13059</v>
      </c>
      <c r="D13243" s="2" t="s">
        <v>49</v>
      </c>
      <c r="E13243" s="14" t="s">
        <v>1144</v>
      </c>
      <c r="F13243" s="69" t="s">
        <v>50</v>
      </c>
      <c r="G13243" s="3"/>
      <c r="H13243" s="3"/>
      <c r="I13243" s="10" t="str">
        <f t="shared" si="206"/>
        <v>13059</v>
      </c>
    </row>
    <row r="13244" spans="1:9">
      <c r="A13244" s="66"/>
      <c r="C13244" s="66">
        <v>13059</v>
      </c>
      <c r="D13244" s="2" t="s">
        <v>51</v>
      </c>
      <c r="E13244" s="15" t="s">
        <v>1145</v>
      </c>
      <c r="F13244" s="69" t="s">
        <v>52</v>
      </c>
      <c r="G13244" s="3"/>
      <c r="H13244" s="3"/>
      <c r="I13244" s="10" t="str">
        <f t="shared" si="206"/>
        <v>13059</v>
      </c>
    </row>
    <row r="13245" spans="1:9">
      <c r="A13245" s="66"/>
      <c r="C13245" s="66">
        <v>13059</v>
      </c>
      <c r="D13245" s="2" t="s">
        <v>53</v>
      </c>
      <c r="E13245" s="15" t="s">
        <v>1145</v>
      </c>
      <c r="F13245" s="69" t="s">
        <v>54</v>
      </c>
      <c r="G13245" s="3"/>
      <c r="H13245" s="3"/>
      <c r="I13245" s="10" t="str">
        <f t="shared" si="206"/>
        <v>13059</v>
      </c>
    </row>
    <row r="13246" spans="1:9">
      <c r="A13246" s="66"/>
      <c r="C13246" s="66">
        <v>13059</v>
      </c>
      <c r="D13246" s="2" t="s">
        <v>55</v>
      </c>
      <c r="E13246" s="21" t="s">
        <v>1152</v>
      </c>
      <c r="F13246" s="69" t="s">
        <v>56</v>
      </c>
      <c r="G13246" s="3"/>
      <c r="H13246" s="3"/>
      <c r="I13246" s="10" t="str">
        <f t="shared" si="206"/>
        <v>13059</v>
      </c>
    </row>
    <row r="13247" spans="1:9">
      <c r="A13247" s="66"/>
      <c r="C13247" s="66">
        <v>13059</v>
      </c>
      <c r="D13247" s="2" t="s">
        <v>57</v>
      </c>
      <c r="E13247" s="21" t="s">
        <v>1152</v>
      </c>
      <c r="F13247" s="69" t="s">
        <v>58</v>
      </c>
      <c r="G13247" s="3"/>
      <c r="H13247" s="3"/>
      <c r="I13247" s="10" t="str">
        <f t="shared" si="206"/>
        <v>13059</v>
      </c>
    </row>
    <row r="13248" spans="1:9">
      <c r="A13248" s="66"/>
      <c r="C13248" s="66">
        <v>13059</v>
      </c>
      <c r="D13248" s="2" t="s">
        <v>59</v>
      </c>
      <c r="E13248" s="21" t="s">
        <v>1152</v>
      </c>
      <c r="F13248" s="69" t="s">
        <v>60</v>
      </c>
      <c r="G13248" s="3"/>
      <c r="H13248" s="3"/>
      <c r="I13248" s="10" t="str">
        <f t="shared" si="206"/>
        <v>13059</v>
      </c>
    </row>
    <row r="13249" spans="1:9">
      <c r="A13249" s="66"/>
      <c r="C13249" s="66">
        <v>13059</v>
      </c>
      <c r="D13249" s="2" t="s">
        <v>61</v>
      </c>
      <c r="E13249" s="20" t="s">
        <v>1151</v>
      </c>
      <c r="F13249" s="69" t="s">
        <v>62</v>
      </c>
      <c r="G13249" s="3"/>
      <c r="H13249" s="3"/>
      <c r="I13249" s="10" t="str">
        <f t="shared" si="206"/>
        <v>13059</v>
      </c>
    </row>
    <row r="13250" spans="1:9">
      <c r="A13250" s="66"/>
      <c r="C13250" s="66">
        <v>13059</v>
      </c>
      <c r="D13250" s="2" t="s">
        <v>63</v>
      </c>
      <c r="E13250" s="20" t="s">
        <v>1151</v>
      </c>
      <c r="F13250" s="69" t="s">
        <v>64</v>
      </c>
      <c r="G13250" s="3"/>
      <c r="H13250" s="3"/>
      <c r="I13250" s="10" t="str">
        <f t="shared" si="206"/>
        <v>13059</v>
      </c>
    </row>
    <row r="13251" spans="1:9">
      <c r="A13251" s="66"/>
      <c r="C13251" s="66">
        <v>13059</v>
      </c>
      <c r="D13251" s="2" t="s">
        <v>65</v>
      </c>
      <c r="E13251" s="19" t="s">
        <v>1150</v>
      </c>
      <c r="F13251" s="69" t="s">
        <v>66</v>
      </c>
      <c r="G13251" s="3"/>
      <c r="H13251" s="3"/>
      <c r="I13251" s="10" t="str">
        <f t="shared" si="206"/>
        <v>13059</v>
      </c>
    </row>
    <row r="13252" spans="1:9">
      <c r="A13252" s="66"/>
      <c r="C13252" s="66">
        <v>13059</v>
      </c>
      <c r="D13252" s="2" t="s">
        <v>67</v>
      </c>
      <c r="E13252" s="22" t="s">
        <v>1153</v>
      </c>
      <c r="F13252" s="69" t="s">
        <v>68</v>
      </c>
      <c r="G13252" s="3"/>
      <c r="H13252" s="3"/>
      <c r="I13252" s="10" t="str">
        <f t="shared" si="206"/>
        <v>13059</v>
      </c>
    </row>
    <row r="13253" spans="1:9">
      <c r="A13253" s="66"/>
      <c r="C13253" s="66">
        <v>13059</v>
      </c>
      <c r="D13253" s="2" t="s">
        <v>69</v>
      </c>
      <c r="E13253" s="21" t="s">
        <v>1152</v>
      </c>
      <c r="F13253" s="69" t="s">
        <v>70</v>
      </c>
      <c r="G13253" s="3"/>
      <c r="H13253" s="3"/>
      <c r="I13253" s="10" t="str">
        <f t="shared" si="206"/>
        <v>13059</v>
      </c>
    </row>
    <row r="13254" spans="1:9">
      <c r="A13254" s="66"/>
      <c r="C13254" s="66">
        <v>13059</v>
      </c>
      <c r="E13254" s="71"/>
      <c r="F13254" s="69" t="s">
        <v>71</v>
      </c>
      <c r="G13254" s="3"/>
      <c r="H13254" s="3"/>
      <c r="I13254" s="10" t="str">
        <f t="shared" si="206"/>
        <v>13059</v>
      </c>
    </row>
    <row r="13255" spans="1:9">
      <c r="A13255" s="65" t="s">
        <v>897</v>
      </c>
      <c r="B13255" s="2" t="s">
        <v>898</v>
      </c>
      <c r="C13255" s="65">
        <v>13060</v>
      </c>
      <c r="D13255" s="2" t="s">
        <v>9</v>
      </c>
      <c r="E13255" s="14" t="s">
        <v>1144</v>
      </c>
      <c r="F13255" s="69" t="s">
        <v>10</v>
      </c>
      <c r="G13255" s="3"/>
      <c r="H13255" s="3"/>
      <c r="I13255" s="10" t="str">
        <f t="shared" si="206"/>
        <v>13060</v>
      </c>
    </row>
    <row r="13256" spans="1:9">
      <c r="A13256" s="66"/>
      <c r="C13256" s="66">
        <v>13060</v>
      </c>
      <c r="D13256" s="2" t="s">
        <v>11</v>
      </c>
      <c r="E13256" s="14" t="s">
        <v>1144</v>
      </c>
      <c r="F13256" s="69" t="s">
        <v>12</v>
      </c>
      <c r="G13256" s="3"/>
      <c r="H13256" s="3"/>
      <c r="I13256" s="10" t="str">
        <f t="shared" si="206"/>
        <v>13060</v>
      </c>
    </row>
    <row r="13257" spans="1:9">
      <c r="A13257" s="66"/>
      <c r="C13257" s="66">
        <v>13060</v>
      </c>
      <c r="D13257" s="2" t="s">
        <v>13</v>
      </c>
      <c r="E13257" s="14" t="s">
        <v>1144</v>
      </c>
      <c r="F13257" s="69" t="s">
        <v>14</v>
      </c>
      <c r="G13257" s="3"/>
      <c r="H13257" s="3"/>
      <c r="I13257" s="10" t="str">
        <f t="shared" ref="I13257:I13320" si="207">IF(A13257="",I13256,A13257)</f>
        <v>13060</v>
      </c>
    </row>
    <row r="13258" spans="1:9">
      <c r="A13258" s="66"/>
      <c r="C13258" s="66">
        <v>13060</v>
      </c>
      <c r="D13258" s="2" t="s">
        <v>15</v>
      </c>
      <c r="E13258" s="15" t="s">
        <v>1145</v>
      </c>
      <c r="F13258" s="69" t="s">
        <v>16</v>
      </c>
      <c r="G13258" s="3"/>
      <c r="H13258" s="3"/>
      <c r="I13258" s="10" t="str">
        <f t="shared" si="207"/>
        <v>13060</v>
      </c>
    </row>
    <row r="13259" spans="1:9">
      <c r="A13259" s="66"/>
      <c r="C13259" s="66">
        <v>13060</v>
      </c>
      <c r="D13259" s="2" t="s">
        <v>17</v>
      </c>
      <c r="E13259" s="14" t="s">
        <v>1144</v>
      </c>
      <c r="F13259" s="69" t="s">
        <v>18</v>
      </c>
      <c r="G13259" s="3"/>
      <c r="H13259" s="3"/>
      <c r="I13259" s="10" t="str">
        <f t="shared" si="207"/>
        <v>13060</v>
      </c>
    </row>
    <row r="13260" spans="1:9">
      <c r="A13260" s="66"/>
      <c r="C13260" s="66">
        <v>13060</v>
      </c>
      <c r="D13260" s="2" t="s">
        <v>19</v>
      </c>
      <c r="E13260" s="14" t="s">
        <v>1144</v>
      </c>
      <c r="F13260" s="69" t="s">
        <v>20</v>
      </c>
      <c r="G13260" s="3"/>
      <c r="H13260" s="3"/>
      <c r="I13260" s="10" t="str">
        <f t="shared" si="207"/>
        <v>13060</v>
      </c>
    </row>
    <row r="13261" spans="1:9">
      <c r="A13261" s="66"/>
      <c r="C13261" s="66">
        <v>13060</v>
      </c>
      <c r="D13261" s="2" t="s">
        <v>21</v>
      </c>
      <c r="E13261" s="4"/>
      <c r="F13261" s="69" t="s">
        <v>22</v>
      </c>
      <c r="G13261" s="3"/>
      <c r="H13261" s="3"/>
      <c r="I13261" s="10" t="str">
        <f t="shared" si="207"/>
        <v>13060</v>
      </c>
    </row>
    <row r="13262" spans="1:9">
      <c r="A13262" s="66"/>
      <c r="C13262" s="66">
        <v>13060</v>
      </c>
      <c r="D13262" s="2" t="s">
        <v>23</v>
      </c>
      <c r="E13262" s="17" t="s">
        <v>1147</v>
      </c>
      <c r="F13262" s="69" t="s">
        <v>24</v>
      </c>
      <c r="G13262" s="3"/>
      <c r="H13262" s="3"/>
      <c r="I13262" s="10" t="str">
        <f t="shared" si="207"/>
        <v>13060</v>
      </c>
    </row>
    <row r="13263" spans="1:9">
      <c r="A13263" s="66"/>
      <c r="C13263" s="66">
        <v>13060</v>
      </c>
      <c r="D13263" s="2" t="s">
        <v>25</v>
      </c>
      <c r="E13263" s="17" t="s">
        <v>1147</v>
      </c>
      <c r="F13263" s="69" t="s">
        <v>26</v>
      </c>
      <c r="G13263" s="3"/>
      <c r="H13263" s="3"/>
      <c r="I13263" s="10" t="str">
        <f t="shared" si="207"/>
        <v>13060</v>
      </c>
    </row>
    <row r="13264" spans="1:9">
      <c r="A13264" s="66"/>
      <c r="C13264" s="66">
        <v>13060</v>
      </c>
      <c r="D13264" s="2" t="s">
        <v>27</v>
      </c>
      <c r="E13264" s="17" t="s">
        <v>1147</v>
      </c>
      <c r="F13264" s="69" t="s">
        <v>28</v>
      </c>
      <c r="G13264" s="3"/>
      <c r="H13264" s="3"/>
      <c r="I13264" s="10" t="str">
        <f t="shared" si="207"/>
        <v>13060</v>
      </c>
    </row>
    <row r="13265" spans="1:9">
      <c r="A13265" s="66"/>
      <c r="C13265" s="66">
        <v>13060</v>
      </c>
      <c r="D13265" s="2" t="s">
        <v>29</v>
      </c>
      <c r="E13265" s="18" t="s">
        <v>1148</v>
      </c>
      <c r="F13265" s="69" t="s">
        <v>30</v>
      </c>
      <c r="G13265" s="3"/>
      <c r="H13265" s="3"/>
      <c r="I13265" s="10" t="str">
        <f t="shared" si="207"/>
        <v>13060</v>
      </c>
    </row>
    <row r="13266" spans="1:9">
      <c r="A13266" s="66"/>
      <c r="C13266" s="66">
        <v>13060</v>
      </c>
      <c r="D13266" s="2" t="s">
        <v>31</v>
      </c>
      <c r="E13266" s="18" t="s">
        <v>1148</v>
      </c>
      <c r="F13266" s="69" t="s">
        <v>32</v>
      </c>
      <c r="G13266" s="3"/>
      <c r="H13266" s="3"/>
      <c r="I13266" s="10" t="str">
        <f t="shared" si="207"/>
        <v>13060</v>
      </c>
    </row>
    <row r="13267" spans="1:9">
      <c r="A13267" s="66"/>
      <c r="C13267" s="66">
        <v>13060</v>
      </c>
      <c r="D13267" s="2" t="s">
        <v>33</v>
      </c>
      <c r="E13267" s="18" t="s">
        <v>1148</v>
      </c>
      <c r="F13267" s="69" t="s">
        <v>34</v>
      </c>
      <c r="G13267" s="3"/>
      <c r="H13267" s="3"/>
      <c r="I13267" s="10" t="str">
        <f t="shared" si="207"/>
        <v>13060</v>
      </c>
    </row>
    <row r="13268" spans="1:9">
      <c r="A13268" s="66"/>
      <c r="C13268" s="66">
        <v>13060</v>
      </c>
      <c r="D13268" s="2" t="s">
        <v>35</v>
      </c>
      <c r="E13268" s="19" t="s">
        <v>1150</v>
      </c>
      <c r="F13268" s="69" t="s">
        <v>36</v>
      </c>
      <c r="G13268" s="3"/>
      <c r="H13268" s="3"/>
      <c r="I13268" s="10" t="str">
        <f t="shared" si="207"/>
        <v>13060</v>
      </c>
    </row>
    <row r="13269" spans="1:9">
      <c r="A13269" s="66"/>
      <c r="C13269" s="66">
        <v>13060</v>
      </c>
      <c r="D13269" s="2" t="s">
        <v>37</v>
      </c>
      <c r="E13269" s="23" t="s">
        <v>1149</v>
      </c>
      <c r="F13269" s="69" t="s">
        <v>38</v>
      </c>
      <c r="G13269" s="3"/>
      <c r="H13269" s="3"/>
      <c r="I13269" s="10" t="str">
        <f t="shared" si="207"/>
        <v>13060</v>
      </c>
    </row>
    <row r="13270" spans="1:9">
      <c r="A13270" s="66"/>
      <c r="C13270" s="66">
        <v>13060</v>
      </c>
      <c r="D13270" s="2" t="s">
        <v>39</v>
      </c>
      <c r="E13270" s="23" t="s">
        <v>1149</v>
      </c>
      <c r="F13270" s="69" t="s">
        <v>40</v>
      </c>
      <c r="G13270" s="3"/>
      <c r="H13270" s="3"/>
      <c r="I13270" s="10" t="str">
        <f t="shared" si="207"/>
        <v>13060</v>
      </c>
    </row>
    <row r="13271" spans="1:9">
      <c r="A13271" s="66"/>
      <c r="C13271" s="66">
        <v>13060</v>
      </c>
      <c r="D13271" s="2" t="s">
        <v>41</v>
      </c>
      <c r="E13271" s="16" t="s">
        <v>1146</v>
      </c>
      <c r="F13271" s="69" t="s">
        <v>42</v>
      </c>
      <c r="G13271" s="3"/>
      <c r="H13271" s="3"/>
      <c r="I13271" s="10" t="str">
        <f t="shared" si="207"/>
        <v>13060</v>
      </c>
    </row>
    <row r="13272" spans="1:9">
      <c r="A13272" s="66"/>
      <c r="C13272" s="66">
        <v>13060</v>
      </c>
      <c r="D13272" s="2" t="s">
        <v>43</v>
      </c>
      <c r="E13272" s="16" t="s">
        <v>1146</v>
      </c>
      <c r="F13272" s="69" t="s">
        <v>44</v>
      </c>
      <c r="G13272" s="3"/>
      <c r="H13272" s="3"/>
      <c r="I13272" s="10" t="str">
        <f t="shared" si="207"/>
        <v>13060</v>
      </c>
    </row>
    <row r="13273" spans="1:9">
      <c r="A13273" s="66"/>
      <c r="C13273" s="66">
        <v>13060</v>
      </c>
      <c r="D13273" s="2" t="s">
        <v>45</v>
      </c>
      <c r="E13273" s="16" t="s">
        <v>1146</v>
      </c>
      <c r="F13273" s="69" t="s">
        <v>46</v>
      </c>
      <c r="G13273" s="3"/>
      <c r="H13273" s="3"/>
      <c r="I13273" s="10" t="str">
        <f t="shared" si="207"/>
        <v>13060</v>
      </c>
    </row>
    <row r="13274" spans="1:9">
      <c r="A13274" s="66"/>
      <c r="C13274" s="66">
        <v>13060</v>
      </c>
      <c r="D13274" s="2" t="s">
        <v>47</v>
      </c>
      <c r="E13274" s="16" t="s">
        <v>1146</v>
      </c>
      <c r="F13274" s="69" t="s">
        <v>48</v>
      </c>
      <c r="G13274" s="3"/>
      <c r="H13274" s="3"/>
      <c r="I13274" s="10" t="str">
        <f t="shared" si="207"/>
        <v>13060</v>
      </c>
    </row>
    <row r="13275" spans="1:9">
      <c r="A13275" s="66"/>
      <c r="C13275" s="66">
        <v>13060</v>
      </c>
      <c r="D13275" s="2" t="s">
        <v>49</v>
      </c>
      <c r="E13275" s="14" t="s">
        <v>1144</v>
      </c>
      <c r="F13275" s="69" t="s">
        <v>50</v>
      </c>
      <c r="G13275" s="3"/>
      <c r="H13275" s="3"/>
      <c r="I13275" s="10" t="str">
        <f t="shared" si="207"/>
        <v>13060</v>
      </c>
    </row>
    <row r="13276" spans="1:9">
      <c r="A13276" s="66"/>
      <c r="C13276" s="66">
        <v>13060</v>
      </c>
      <c r="D13276" s="2" t="s">
        <v>51</v>
      </c>
      <c r="E13276" s="15" t="s">
        <v>1145</v>
      </c>
      <c r="F13276" s="69" t="s">
        <v>52</v>
      </c>
      <c r="G13276" s="3"/>
      <c r="H13276" s="3"/>
      <c r="I13276" s="10" t="str">
        <f t="shared" si="207"/>
        <v>13060</v>
      </c>
    </row>
    <row r="13277" spans="1:9">
      <c r="A13277" s="66"/>
      <c r="C13277" s="66">
        <v>13060</v>
      </c>
      <c r="D13277" s="2" t="s">
        <v>53</v>
      </c>
      <c r="E13277" s="15" t="s">
        <v>1145</v>
      </c>
      <c r="F13277" s="69" t="s">
        <v>54</v>
      </c>
      <c r="G13277" s="3"/>
      <c r="H13277" s="3"/>
      <c r="I13277" s="10" t="str">
        <f t="shared" si="207"/>
        <v>13060</v>
      </c>
    </row>
    <row r="13278" spans="1:9">
      <c r="A13278" s="66"/>
      <c r="C13278" s="66">
        <v>13060</v>
      </c>
      <c r="D13278" s="2" t="s">
        <v>55</v>
      </c>
      <c r="E13278" s="21" t="s">
        <v>1152</v>
      </c>
      <c r="F13278" s="69" t="s">
        <v>56</v>
      </c>
      <c r="G13278" s="3"/>
      <c r="H13278" s="3"/>
      <c r="I13278" s="10" t="str">
        <f t="shared" si="207"/>
        <v>13060</v>
      </c>
    </row>
    <row r="13279" spans="1:9">
      <c r="A13279" s="66"/>
      <c r="C13279" s="66">
        <v>13060</v>
      </c>
      <c r="D13279" s="2" t="s">
        <v>57</v>
      </c>
      <c r="E13279" s="21" t="s">
        <v>1152</v>
      </c>
      <c r="F13279" s="69" t="s">
        <v>58</v>
      </c>
      <c r="G13279" s="3"/>
      <c r="H13279" s="3"/>
      <c r="I13279" s="10" t="str">
        <f t="shared" si="207"/>
        <v>13060</v>
      </c>
    </row>
    <row r="13280" spans="1:9">
      <c r="A13280" s="66"/>
      <c r="C13280" s="66">
        <v>13060</v>
      </c>
      <c r="D13280" s="2" t="s">
        <v>59</v>
      </c>
      <c r="E13280" s="21" t="s">
        <v>1152</v>
      </c>
      <c r="F13280" s="69" t="s">
        <v>60</v>
      </c>
      <c r="G13280" s="3"/>
      <c r="H13280" s="3"/>
      <c r="I13280" s="10" t="str">
        <f t="shared" si="207"/>
        <v>13060</v>
      </c>
    </row>
    <row r="13281" spans="1:9">
      <c r="A13281" s="66"/>
      <c r="C13281" s="66">
        <v>13060</v>
      </c>
      <c r="D13281" s="2" t="s">
        <v>61</v>
      </c>
      <c r="E13281" s="20" t="s">
        <v>1151</v>
      </c>
      <c r="F13281" s="69" t="s">
        <v>62</v>
      </c>
      <c r="G13281" s="3"/>
      <c r="H13281" s="3"/>
      <c r="I13281" s="10" t="str">
        <f t="shared" si="207"/>
        <v>13060</v>
      </c>
    </row>
    <row r="13282" spans="1:9">
      <c r="A13282" s="66"/>
      <c r="C13282" s="66">
        <v>13060</v>
      </c>
      <c r="D13282" s="2" t="s">
        <v>63</v>
      </c>
      <c r="E13282" s="20" t="s">
        <v>1151</v>
      </c>
      <c r="F13282" s="69" t="s">
        <v>64</v>
      </c>
      <c r="G13282" s="3"/>
      <c r="H13282" s="3"/>
      <c r="I13282" s="10" t="str">
        <f t="shared" si="207"/>
        <v>13060</v>
      </c>
    </row>
    <row r="13283" spans="1:9">
      <c r="A13283" s="66"/>
      <c r="C13283" s="66">
        <v>13060</v>
      </c>
      <c r="D13283" s="2" t="s">
        <v>65</v>
      </c>
      <c r="E13283" s="19" t="s">
        <v>1150</v>
      </c>
      <c r="F13283" s="69" t="s">
        <v>66</v>
      </c>
      <c r="G13283" s="3"/>
      <c r="H13283" s="3"/>
      <c r="I13283" s="10" t="str">
        <f t="shared" si="207"/>
        <v>13060</v>
      </c>
    </row>
    <row r="13284" spans="1:9">
      <c r="A13284" s="66"/>
      <c r="C13284" s="66">
        <v>13060</v>
      </c>
      <c r="D13284" s="2" t="s">
        <v>67</v>
      </c>
      <c r="E13284" s="22" t="s">
        <v>1153</v>
      </c>
      <c r="F13284" s="69" t="s">
        <v>68</v>
      </c>
      <c r="G13284" s="3"/>
      <c r="H13284" s="3"/>
      <c r="I13284" s="10" t="str">
        <f t="shared" si="207"/>
        <v>13060</v>
      </c>
    </row>
    <row r="13285" spans="1:9">
      <c r="A13285" s="66"/>
      <c r="C13285" s="66">
        <v>13060</v>
      </c>
      <c r="D13285" s="2" t="s">
        <v>69</v>
      </c>
      <c r="E13285" s="21" t="s">
        <v>1152</v>
      </c>
      <c r="F13285" s="69" t="s">
        <v>70</v>
      </c>
      <c r="G13285" s="3"/>
      <c r="H13285" s="3"/>
      <c r="I13285" s="10" t="str">
        <f t="shared" si="207"/>
        <v>13060</v>
      </c>
    </row>
    <row r="13286" spans="1:9">
      <c r="A13286" s="66"/>
      <c r="C13286" s="66">
        <v>13060</v>
      </c>
      <c r="E13286" s="71"/>
      <c r="F13286" s="69" t="s">
        <v>71</v>
      </c>
      <c r="G13286" s="3"/>
      <c r="H13286" s="3"/>
      <c r="I13286" s="10" t="str">
        <f t="shared" si="207"/>
        <v>13060</v>
      </c>
    </row>
    <row r="13287" spans="1:9">
      <c r="A13287" s="65" t="s">
        <v>899</v>
      </c>
      <c r="B13287" s="2" t="s">
        <v>900</v>
      </c>
      <c r="C13287" s="65">
        <v>13061</v>
      </c>
      <c r="D13287" s="2" t="s">
        <v>9</v>
      </c>
      <c r="E13287" s="14" t="s">
        <v>1144</v>
      </c>
      <c r="F13287" s="69" t="s">
        <v>10</v>
      </c>
      <c r="G13287" s="3"/>
      <c r="H13287" s="3"/>
      <c r="I13287" s="10" t="str">
        <f t="shared" si="207"/>
        <v>13061</v>
      </c>
    </row>
    <row r="13288" spans="1:9">
      <c r="A13288" s="66"/>
      <c r="C13288" s="66">
        <v>13061</v>
      </c>
      <c r="D13288" s="2" t="s">
        <v>11</v>
      </c>
      <c r="E13288" s="14" t="s">
        <v>1144</v>
      </c>
      <c r="F13288" s="69" t="s">
        <v>12</v>
      </c>
      <c r="G13288" s="3"/>
      <c r="H13288" s="3"/>
      <c r="I13288" s="10" t="str">
        <f t="shared" si="207"/>
        <v>13061</v>
      </c>
    </row>
    <row r="13289" spans="1:9">
      <c r="A13289" s="66"/>
      <c r="C13289" s="66">
        <v>13061</v>
      </c>
      <c r="D13289" s="2" t="s">
        <v>13</v>
      </c>
      <c r="E13289" s="14" t="s">
        <v>1144</v>
      </c>
      <c r="F13289" s="69" t="s">
        <v>14</v>
      </c>
      <c r="G13289" s="3"/>
      <c r="H13289" s="3"/>
      <c r="I13289" s="10" t="str">
        <f t="shared" si="207"/>
        <v>13061</v>
      </c>
    </row>
    <row r="13290" spans="1:9">
      <c r="A13290" s="66"/>
      <c r="C13290" s="66">
        <v>13061</v>
      </c>
      <c r="D13290" s="2" t="s">
        <v>15</v>
      </c>
      <c r="E13290" s="15" t="s">
        <v>1145</v>
      </c>
      <c r="F13290" s="69" t="s">
        <v>16</v>
      </c>
      <c r="G13290" s="3"/>
      <c r="H13290" s="3"/>
      <c r="I13290" s="10" t="str">
        <f t="shared" si="207"/>
        <v>13061</v>
      </c>
    </row>
    <row r="13291" spans="1:9">
      <c r="A13291" s="66"/>
      <c r="C13291" s="66">
        <v>13061</v>
      </c>
      <c r="D13291" s="2" t="s">
        <v>17</v>
      </c>
      <c r="E13291" s="14" t="s">
        <v>1144</v>
      </c>
      <c r="F13291" s="69" t="s">
        <v>18</v>
      </c>
      <c r="G13291" s="3"/>
      <c r="H13291" s="3"/>
      <c r="I13291" s="10" t="str">
        <f t="shared" si="207"/>
        <v>13061</v>
      </c>
    </row>
    <row r="13292" spans="1:9">
      <c r="A13292" s="66"/>
      <c r="C13292" s="66">
        <v>13061</v>
      </c>
      <c r="D13292" s="2" t="s">
        <v>19</v>
      </c>
      <c r="E13292" s="14" t="s">
        <v>1144</v>
      </c>
      <c r="F13292" s="69" t="s">
        <v>20</v>
      </c>
      <c r="G13292" s="3"/>
      <c r="H13292" s="3"/>
      <c r="I13292" s="10" t="str">
        <f t="shared" si="207"/>
        <v>13061</v>
      </c>
    </row>
    <row r="13293" spans="1:9">
      <c r="A13293" s="66"/>
      <c r="C13293" s="66">
        <v>13061</v>
      </c>
      <c r="D13293" s="2" t="s">
        <v>21</v>
      </c>
      <c r="E13293" s="4"/>
      <c r="F13293" s="69" t="s">
        <v>22</v>
      </c>
      <c r="G13293" s="3"/>
      <c r="H13293" s="3"/>
      <c r="I13293" s="10" t="str">
        <f t="shared" si="207"/>
        <v>13061</v>
      </c>
    </row>
    <row r="13294" spans="1:9">
      <c r="A13294" s="66"/>
      <c r="C13294" s="66">
        <v>13061</v>
      </c>
      <c r="D13294" s="2" t="s">
        <v>23</v>
      </c>
      <c r="E13294" s="17" t="s">
        <v>1147</v>
      </c>
      <c r="F13294" s="69" t="s">
        <v>24</v>
      </c>
      <c r="G13294" s="3"/>
      <c r="H13294" s="3"/>
      <c r="I13294" s="10" t="str">
        <f t="shared" si="207"/>
        <v>13061</v>
      </c>
    </row>
    <row r="13295" spans="1:9">
      <c r="A13295" s="66"/>
      <c r="C13295" s="66">
        <v>13061</v>
      </c>
      <c r="D13295" s="2" t="s">
        <v>25</v>
      </c>
      <c r="E13295" s="17" t="s">
        <v>1147</v>
      </c>
      <c r="F13295" s="69" t="s">
        <v>26</v>
      </c>
      <c r="G13295" s="3"/>
      <c r="H13295" s="3"/>
      <c r="I13295" s="10" t="str">
        <f t="shared" si="207"/>
        <v>13061</v>
      </c>
    </row>
    <row r="13296" spans="1:9">
      <c r="A13296" s="66"/>
      <c r="C13296" s="66">
        <v>13061</v>
      </c>
      <c r="D13296" s="2" t="s">
        <v>27</v>
      </c>
      <c r="E13296" s="17" t="s">
        <v>1147</v>
      </c>
      <c r="F13296" s="69" t="s">
        <v>28</v>
      </c>
      <c r="G13296" s="3"/>
      <c r="H13296" s="3"/>
      <c r="I13296" s="10" t="str">
        <f t="shared" si="207"/>
        <v>13061</v>
      </c>
    </row>
    <row r="13297" spans="1:9">
      <c r="A13297" s="66"/>
      <c r="C13297" s="66">
        <v>13061</v>
      </c>
      <c r="D13297" s="2" t="s">
        <v>29</v>
      </c>
      <c r="E13297" s="18" t="s">
        <v>1148</v>
      </c>
      <c r="F13297" s="69" t="s">
        <v>30</v>
      </c>
      <c r="G13297" s="3"/>
      <c r="H13297" s="3"/>
      <c r="I13297" s="10" t="str">
        <f t="shared" si="207"/>
        <v>13061</v>
      </c>
    </row>
    <row r="13298" spans="1:9">
      <c r="A13298" s="66"/>
      <c r="C13298" s="66">
        <v>13061</v>
      </c>
      <c r="D13298" s="2" t="s">
        <v>31</v>
      </c>
      <c r="E13298" s="18" t="s">
        <v>1148</v>
      </c>
      <c r="F13298" s="69" t="s">
        <v>32</v>
      </c>
      <c r="G13298" s="3"/>
      <c r="H13298" s="3"/>
      <c r="I13298" s="10" t="str">
        <f t="shared" si="207"/>
        <v>13061</v>
      </c>
    </row>
    <row r="13299" spans="1:9">
      <c r="A13299" s="66"/>
      <c r="C13299" s="66">
        <v>13061</v>
      </c>
      <c r="D13299" s="2" t="s">
        <v>33</v>
      </c>
      <c r="E13299" s="18" t="s">
        <v>1148</v>
      </c>
      <c r="F13299" s="69" t="s">
        <v>34</v>
      </c>
      <c r="G13299" s="3"/>
      <c r="H13299" s="3"/>
      <c r="I13299" s="10" t="str">
        <f t="shared" si="207"/>
        <v>13061</v>
      </c>
    </row>
    <row r="13300" spans="1:9">
      <c r="A13300" s="66"/>
      <c r="C13300" s="66">
        <v>13061</v>
      </c>
      <c r="D13300" s="2" t="s">
        <v>35</v>
      </c>
      <c r="E13300" s="19" t="s">
        <v>1150</v>
      </c>
      <c r="F13300" s="69" t="s">
        <v>36</v>
      </c>
      <c r="G13300" s="3"/>
      <c r="H13300" s="3"/>
      <c r="I13300" s="10" t="str">
        <f t="shared" si="207"/>
        <v>13061</v>
      </c>
    </row>
    <row r="13301" spans="1:9">
      <c r="A13301" s="66"/>
      <c r="C13301" s="66">
        <v>13061</v>
      </c>
      <c r="D13301" s="2" t="s">
        <v>37</v>
      </c>
      <c r="E13301" s="23" t="s">
        <v>1149</v>
      </c>
      <c r="F13301" s="69" t="s">
        <v>38</v>
      </c>
      <c r="G13301" s="3"/>
      <c r="H13301" s="3"/>
      <c r="I13301" s="10" t="str">
        <f t="shared" si="207"/>
        <v>13061</v>
      </c>
    </row>
    <row r="13302" spans="1:9">
      <c r="A13302" s="66"/>
      <c r="C13302" s="66">
        <v>13061</v>
      </c>
      <c r="D13302" s="2" t="s">
        <v>39</v>
      </c>
      <c r="E13302" s="23" t="s">
        <v>1149</v>
      </c>
      <c r="F13302" s="69" t="s">
        <v>40</v>
      </c>
      <c r="G13302" s="3"/>
      <c r="H13302" s="3"/>
      <c r="I13302" s="10" t="str">
        <f t="shared" si="207"/>
        <v>13061</v>
      </c>
    </row>
    <row r="13303" spans="1:9">
      <c r="A13303" s="66"/>
      <c r="C13303" s="66">
        <v>13061</v>
      </c>
      <c r="D13303" s="2" t="s">
        <v>41</v>
      </c>
      <c r="E13303" s="16" t="s">
        <v>1146</v>
      </c>
      <c r="F13303" s="69" t="s">
        <v>42</v>
      </c>
      <c r="G13303" s="3"/>
      <c r="H13303" s="3"/>
      <c r="I13303" s="10" t="str">
        <f t="shared" si="207"/>
        <v>13061</v>
      </c>
    </row>
    <row r="13304" spans="1:9">
      <c r="A13304" s="66"/>
      <c r="C13304" s="66">
        <v>13061</v>
      </c>
      <c r="D13304" s="2" t="s">
        <v>43</v>
      </c>
      <c r="E13304" s="16" t="s">
        <v>1146</v>
      </c>
      <c r="F13304" s="69" t="s">
        <v>44</v>
      </c>
      <c r="G13304" s="3"/>
      <c r="H13304" s="3"/>
      <c r="I13304" s="10" t="str">
        <f t="shared" si="207"/>
        <v>13061</v>
      </c>
    </row>
    <row r="13305" spans="1:9">
      <c r="A13305" s="66"/>
      <c r="C13305" s="66">
        <v>13061</v>
      </c>
      <c r="D13305" s="2" t="s">
        <v>45</v>
      </c>
      <c r="E13305" s="16" t="s">
        <v>1146</v>
      </c>
      <c r="F13305" s="69" t="s">
        <v>46</v>
      </c>
      <c r="G13305" s="3"/>
      <c r="H13305" s="3"/>
      <c r="I13305" s="10" t="str">
        <f t="shared" si="207"/>
        <v>13061</v>
      </c>
    </row>
    <row r="13306" spans="1:9">
      <c r="A13306" s="66"/>
      <c r="C13306" s="66">
        <v>13061</v>
      </c>
      <c r="D13306" s="2" t="s">
        <v>47</v>
      </c>
      <c r="E13306" s="16" t="s">
        <v>1146</v>
      </c>
      <c r="F13306" s="69" t="s">
        <v>48</v>
      </c>
      <c r="G13306" s="3"/>
      <c r="H13306" s="3"/>
      <c r="I13306" s="10" t="str">
        <f t="shared" si="207"/>
        <v>13061</v>
      </c>
    </row>
    <row r="13307" spans="1:9">
      <c r="A13307" s="66"/>
      <c r="C13307" s="66">
        <v>13061</v>
      </c>
      <c r="D13307" s="2" t="s">
        <v>49</v>
      </c>
      <c r="E13307" s="14" t="s">
        <v>1144</v>
      </c>
      <c r="F13307" s="69" t="s">
        <v>50</v>
      </c>
      <c r="G13307" s="3"/>
      <c r="H13307" s="3"/>
      <c r="I13307" s="10" t="str">
        <f t="shared" si="207"/>
        <v>13061</v>
      </c>
    </row>
    <row r="13308" spans="1:9">
      <c r="A13308" s="66"/>
      <c r="C13308" s="66">
        <v>13061</v>
      </c>
      <c r="D13308" s="2" t="s">
        <v>51</v>
      </c>
      <c r="E13308" s="15" t="s">
        <v>1145</v>
      </c>
      <c r="F13308" s="69" t="s">
        <v>52</v>
      </c>
      <c r="G13308" s="3"/>
      <c r="H13308" s="3"/>
      <c r="I13308" s="10" t="str">
        <f t="shared" si="207"/>
        <v>13061</v>
      </c>
    </row>
    <row r="13309" spans="1:9">
      <c r="A13309" s="66"/>
      <c r="C13309" s="66">
        <v>13061</v>
      </c>
      <c r="D13309" s="2" t="s">
        <v>53</v>
      </c>
      <c r="E13309" s="15" t="s">
        <v>1145</v>
      </c>
      <c r="F13309" s="69" t="s">
        <v>54</v>
      </c>
      <c r="G13309" s="3"/>
      <c r="H13309" s="3"/>
      <c r="I13309" s="10" t="str">
        <f t="shared" si="207"/>
        <v>13061</v>
      </c>
    </row>
    <row r="13310" spans="1:9">
      <c r="A13310" s="66"/>
      <c r="C13310" s="66">
        <v>13061</v>
      </c>
      <c r="D13310" s="2" t="s">
        <v>55</v>
      </c>
      <c r="E13310" s="21" t="s">
        <v>1152</v>
      </c>
      <c r="F13310" s="69" t="s">
        <v>56</v>
      </c>
      <c r="G13310" s="3"/>
      <c r="H13310" s="3"/>
      <c r="I13310" s="10" t="str">
        <f t="shared" si="207"/>
        <v>13061</v>
      </c>
    </row>
    <row r="13311" spans="1:9">
      <c r="A13311" s="66"/>
      <c r="C13311" s="66">
        <v>13061</v>
      </c>
      <c r="D13311" s="2" t="s">
        <v>57</v>
      </c>
      <c r="E13311" s="21" t="s">
        <v>1152</v>
      </c>
      <c r="F13311" s="69" t="s">
        <v>58</v>
      </c>
      <c r="G13311" s="3"/>
      <c r="H13311" s="3"/>
      <c r="I13311" s="10" t="str">
        <f t="shared" si="207"/>
        <v>13061</v>
      </c>
    </row>
    <row r="13312" spans="1:9">
      <c r="A13312" s="66"/>
      <c r="C13312" s="66">
        <v>13061</v>
      </c>
      <c r="D13312" s="2" t="s">
        <v>59</v>
      </c>
      <c r="E13312" s="21" t="s">
        <v>1152</v>
      </c>
      <c r="F13312" s="69" t="s">
        <v>60</v>
      </c>
      <c r="G13312" s="3"/>
      <c r="H13312" s="3"/>
      <c r="I13312" s="10" t="str">
        <f t="shared" si="207"/>
        <v>13061</v>
      </c>
    </row>
    <row r="13313" spans="1:9">
      <c r="A13313" s="66"/>
      <c r="C13313" s="66">
        <v>13061</v>
      </c>
      <c r="D13313" s="2" t="s">
        <v>61</v>
      </c>
      <c r="E13313" s="20" t="s">
        <v>1151</v>
      </c>
      <c r="F13313" s="69" t="s">
        <v>62</v>
      </c>
      <c r="G13313" s="3"/>
      <c r="H13313" s="3"/>
      <c r="I13313" s="10" t="str">
        <f t="shared" si="207"/>
        <v>13061</v>
      </c>
    </row>
    <row r="13314" spans="1:9">
      <c r="A13314" s="66"/>
      <c r="C13314" s="66">
        <v>13061</v>
      </c>
      <c r="D13314" s="2" t="s">
        <v>63</v>
      </c>
      <c r="E13314" s="20" t="s">
        <v>1151</v>
      </c>
      <c r="F13314" s="69" t="s">
        <v>64</v>
      </c>
      <c r="G13314" s="3"/>
      <c r="H13314" s="3"/>
      <c r="I13314" s="10" t="str">
        <f t="shared" si="207"/>
        <v>13061</v>
      </c>
    </row>
    <row r="13315" spans="1:9">
      <c r="A13315" s="66"/>
      <c r="C13315" s="66">
        <v>13061</v>
      </c>
      <c r="D13315" s="2" t="s">
        <v>65</v>
      </c>
      <c r="E13315" s="19" t="s">
        <v>1150</v>
      </c>
      <c r="F13315" s="69" t="s">
        <v>66</v>
      </c>
      <c r="G13315" s="3"/>
      <c r="H13315" s="3"/>
      <c r="I13315" s="10" t="str">
        <f t="shared" si="207"/>
        <v>13061</v>
      </c>
    </row>
    <row r="13316" spans="1:9">
      <c r="A13316" s="66"/>
      <c r="C13316" s="66">
        <v>13061</v>
      </c>
      <c r="D13316" s="2" t="s">
        <v>67</v>
      </c>
      <c r="E13316" s="22" t="s">
        <v>1153</v>
      </c>
      <c r="F13316" s="69" t="s">
        <v>68</v>
      </c>
      <c r="G13316" s="3"/>
      <c r="H13316" s="3"/>
      <c r="I13316" s="10" t="str">
        <f t="shared" si="207"/>
        <v>13061</v>
      </c>
    </row>
    <row r="13317" spans="1:9">
      <c r="A13317" s="66"/>
      <c r="C13317" s="66">
        <v>13061</v>
      </c>
      <c r="D13317" s="2" t="s">
        <v>69</v>
      </c>
      <c r="E13317" s="21" t="s">
        <v>1152</v>
      </c>
      <c r="F13317" s="69" t="s">
        <v>70</v>
      </c>
      <c r="G13317" s="3"/>
      <c r="H13317" s="3"/>
      <c r="I13317" s="10" t="str">
        <f t="shared" si="207"/>
        <v>13061</v>
      </c>
    </row>
    <row r="13318" spans="1:9">
      <c r="A13318" s="66"/>
      <c r="C13318" s="66">
        <v>13061</v>
      </c>
      <c r="E13318" s="71"/>
      <c r="F13318" s="69" t="s">
        <v>71</v>
      </c>
      <c r="G13318" s="3"/>
      <c r="H13318" s="3"/>
      <c r="I13318" s="10" t="str">
        <f t="shared" si="207"/>
        <v>13061</v>
      </c>
    </row>
    <row r="13319" spans="1:9">
      <c r="A13319" s="65" t="s">
        <v>901</v>
      </c>
      <c r="B13319" s="2" t="s">
        <v>902</v>
      </c>
      <c r="C13319" s="65">
        <v>13062</v>
      </c>
      <c r="D13319" s="2" t="s">
        <v>9</v>
      </c>
      <c r="E13319" s="14" t="s">
        <v>1144</v>
      </c>
      <c r="F13319" s="69" t="s">
        <v>10</v>
      </c>
      <c r="G13319" s="3"/>
      <c r="H13319" s="3"/>
      <c r="I13319" s="10" t="str">
        <f t="shared" si="207"/>
        <v>13062</v>
      </c>
    </row>
    <row r="13320" spans="1:9">
      <c r="A13320" s="66"/>
      <c r="C13320" s="66">
        <v>13062</v>
      </c>
      <c r="D13320" s="2" t="s">
        <v>11</v>
      </c>
      <c r="E13320" s="14" t="s">
        <v>1144</v>
      </c>
      <c r="F13320" s="69" t="s">
        <v>12</v>
      </c>
      <c r="G13320" s="3"/>
      <c r="H13320" s="3"/>
      <c r="I13320" s="10" t="str">
        <f t="shared" si="207"/>
        <v>13062</v>
      </c>
    </row>
    <row r="13321" spans="1:9">
      <c r="A13321" s="66"/>
      <c r="C13321" s="66">
        <v>13062</v>
      </c>
      <c r="D13321" s="2" t="s">
        <v>13</v>
      </c>
      <c r="E13321" s="14" t="s">
        <v>1144</v>
      </c>
      <c r="F13321" s="69" t="s">
        <v>14</v>
      </c>
      <c r="G13321" s="3"/>
      <c r="H13321" s="3"/>
      <c r="I13321" s="10" t="str">
        <f t="shared" ref="I13321:I13384" si="208">IF(A13321="",I13320,A13321)</f>
        <v>13062</v>
      </c>
    </row>
    <row r="13322" spans="1:9">
      <c r="A13322" s="66"/>
      <c r="C13322" s="66">
        <v>13062</v>
      </c>
      <c r="D13322" s="2" t="s">
        <v>15</v>
      </c>
      <c r="E13322" s="15" t="s">
        <v>1145</v>
      </c>
      <c r="F13322" s="69" t="s">
        <v>16</v>
      </c>
      <c r="G13322" s="3"/>
      <c r="H13322" s="3"/>
      <c r="I13322" s="10" t="str">
        <f t="shared" si="208"/>
        <v>13062</v>
      </c>
    </row>
    <row r="13323" spans="1:9">
      <c r="A13323" s="66"/>
      <c r="C13323" s="66">
        <v>13062</v>
      </c>
      <c r="D13323" s="2" t="s">
        <v>17</v>
      </c>
      <c r="E13323" s="14" t="s">
        <v>1144</v>
      </c>
      <c r="F13323" s="69" t="s">
        <v>18</v>
      </c>
      <c r="G13323" s="3"/>
      <c r="H13323" s="3"/>
      <c r="I13323" s="10" t="str">
        <f t="shared" si="208"/>
        <v>13062</v>
      </c>
    </row>
    <row r="13324" spans="1:9">
      <c r="A13324" s="66"/>
      <c r="C13324" s="66">
        <v>13062</v>
      </c>
      <c r="D13324" s="2" t="s">
        <v>19</v>
      </c>
      <c r="E13324" s="14" t="s">
        <v>1144</v>
      </c>
      <c r="F13324" s="69" t="s">
        <v>20</v>
      </c>
      <c r="G13324" s="3"/>
      <c r="H13324" s="3"/>
      <c r="I13324" s="10" t="str">
        <f t="shared" si="208"/>
        <v>13062</v>
      </c>
    </row>
    <row r="13325" spans="1:9">
      <c r="A13325" s="66"/>
      <c r="C13325" s="66">
        <v>13062</v>
      </c>
      <c r="D13325" s="2" t="s">
        <v>21</v>
      </c>
      <c r="E13325" s="4"/>
      <c r="F13325" s="69" t="s">
        <v>22</v>
      </c>
      <c r="G13325" s="3"/>
      <c r="H13325" s="3"/>
      <c r="I13325" s="10" t="str">
        <f t="shared" si="208"/>
        <v>13062</v>
      </c>
    </row>
    <row r="13326" spans="1:9">
      <c r="A13326" s="66"/>
      <c r="C13326" s="66">
        <v>13062</v>
      </c>
      <c r="D13326" s="2" t="s">
        <v>23</v>
      </c>
      <c r="E13326" s="17" t="s">
        <v>1147</v>
      </c>
      <c r="F13326" s="69" t="s">
        <v>24</v>
      </c>
      <c r="G13326" s="3"/>
      <c r="H13326" s="3"/>
      <c r="I13326" s="10" t="str">
        <f t="shared" si="208"/>
        <v>13062</v>
      </c>
    </row>
    <row r="13327" spans="1:9">
      <c r="A13327" s="66"/>
      <c r="C13327" s="66">
        <v>13062</v>
      </c>
      <c r="D13327" s="2" t="s">
        <v>25</v>
      </c>
      <c r="E13327" s="17" t="s">
        <v>1147</v>
      </c>
      <c r="F13327" s="69" t="s">
        <v>26</v>
      </c>
      <c r="G13327" s="3"/>
      <c r="H13327" s="3"/>
      <c r="I13327" s="10" t="str">
        <f t="shared" si="208"/>
        <v>13062</v>
      </c>
    </row>
    <row r="13328" spans="1:9">
      <c r="A13328" s="66"/>
      <c r="C13328" s="66">
        <v>13062</v>
      </c>
      <c r="D13328" s="2" t="s">
        <v>27</v>
      </c>
      <c r="E13328" s="17" t="s">
        <v>1147</v>
      </c>
      <c r="F13328" s="69" t="s">
        <v>28</v>
      </c>
      <c r="G13328" s="3"/>
      <c r="H13328" s="3"/>
      <c r="I13328" s="10" t="str">
        <f t="shared" si="208"/>
        <v>13062</v>
      </c>
    </row>
    <row r="13329" spans="1:9">
      <c r="A13329" s="66"/>
      <c r="C13329" s="66">
        <v>13062</v>
      </c>
      <c r="D13329" s="2" t="s">
        <v>29</v>
      </c>
      <c r="E13329" s="18" t="s">
        <v>1148</v>
      </c>
      <c r="F13329" s="69" t="s">
        <v>30</v>
      </c>
      <c r="G13329" s="3"/>
      <c r="H13329" s="3"/>
      <c r="I13329" s="10" t="str">
        <f t="shared" si="208"/>
        <v>13062</v>
      </c>
    </row>
    <row r="13330" spans="1:9">
      <c r="A13330" s="66"/>
      <c r="C13330" s="66">
        <v>13062</v>
      </c>
      <c r="D13330" s="2" t="s">
        <v>31</v>
      </c>
      <c r="E13330" s="18" t="s">
        <v>1148</v>
      </c>
      <c r="F13330" s="69" t="s">
        <v>32</v>
      </c>
      <c r="G13330" s="3"/>
      <c r="H13330" s="3"/>
      <c r="I13330" s="10" t="str">
        <f t="shared" si="208"/>
        <v>13062</v>
      </c>
    </row>
    <row r="13331" spans="1:9">
      <c r="A13331" s="66"/>
      <c r="C13331" s="66">
        <v>13062</v>
      </c>
      <c r="D13331" s="2" t="s">
        <v>33</v>
      </c>
      <c r="E13331" s="18" t="s">
        <v>1148</v>
      </c>
      <c r="F13331" s="69" t="s">
        <v>34</v>
      </c>
      <c r="G13331" s="3"/>
      <c r="H13331" s="3"/>
      <c r="I13331" s="10" t="str">
        <f t="shared" si="208"/>
        <v>13062</v>
      </c>
    </row>
    <row r="13332" spans="1:9">
      <c r="A13332" s="66"/>
      <c r="C13332" s="66">
        <v>13062</v>
      </c>
      <c r="D13332" s="2" t="s">
        <v>35</v>
      </c>
      <c r="E13332" s="19" t="s">
        <v>1150</v>
      </c>
      <c r="F13332" s="69" t="s">
        <v>36</v>
      </c>
      <c r="G13332" s="3"/>
      <c r="H13332" s="3"/>
      <c r="I13332" s="10" t="str">
        <f t="shared" si="208"/>
        <v>13062</v>
      </c>
    </row>
    <row r="13333" spans="1:9">
      <c r="A13333" s="66"/>
      <c r="C13333" s="66">
        <v>13062</v>
      </c>
      <c r="D13333" s="2" t="s">
        <v>37</v>
      </c>
      <c r="E13333" s="23" t="s">
        <v>1149</v>
      </c>
      <c r="F13333" s="69" t="s">
        <v>38</v>
      </c>
      <c r="G13333" s="3"/>
      <c r="H13333" s="3"/>
      <c r="I13333" s="10" t="str">
        <f t="shared" si="208"/>
        <v>13062</v>
      </c>
    </row>
    <row r="13334" spans="1:9">
      <c r="A13334" s="66"/>
      <c r="C13334" s="66">
        <v>13062</v>
      </c>
      <c r="D13334" s="2" t="s">
        <v>39</v>
      </c>
      <c r="E13334" s="23" t="s">
        <v>1149</v>
      </c>
      <c r="F13334" s="69" t="s">
        <v>40</v>
      </c>
      <c r="G13334" s="3"/>
      <c r="H13334" s="3"/>
      <c r="I13334" s="10" t="str">
        <f t="shared" si="208"/>
        <v>13062</v>
      </c>
    </row>
    <row r="13335" spans="1:9">
      <c r="A13335" s="66"/>
      <c r="C13335" s="66">
        <v>13062</v>
      </c>
      <c r="D13335" s="2" t="s">
        <v>41</v>
      </c>
      <c r="E13335" s="16" t="s">
        <v>1146</v>
      </c>
      <c r="F13335" s="69" t="s">
        <v>42</v>
      </c>
      <c r="G13335" s="3"/>
      <c r="H13335" s="3"/>
      <c r="I13335" s="10" t="str">
        <f t="shared" si="208"/>
        <v>13062</v>
      </c>
    </row>
    <row r="13336" spans="1:9">
      <c r="A13336" s="66"/>
      <c r="C13336" s="66">
        <v>13062</v>
      </c>
      <c r="D13336" s="2" t="s">
        <v>43</v>
      </c>
      <c r="E13336" s="16" t="s">
        <v>1146</v>
      </c>
      <c r="F13336" s="69" t="s">
        <v>44</v>
      </c>
      <c r="G13336" s="3"/>
      <c r="H13336" s="3"/>
      <c r="I13336" s="10" t="str">
        <f t="shared" si="208"/>
        <v>13062</v>
      </c>
    </row>
    <row r="13337" spans="1:9">
      <c r="A13337" s="66"/>
      <c r="C13337" s="66">
        <v>13062</v>
      </c>
      <c r="D13337" s="2" t="s">
        <v>45</v>
      </c>
      <c r="E13337" s="16" t="s">
        <v>1146</v>
      </c>
      <c r="F13337" s="69" t="s">
        <v>46</v>
      </c>
      <c r="G13337" s="3"/>
      <c r="H13337" s="3"/>
      <c r="I13337" s="10" t="str">
        <f t="shared" si="208"/>
        <v>13062</v>
      </c>
    </row>
    <row r="13338" spans="1:9">
      <c r="A13338" s="66"/>
      <c r="C13338" s="66">
        <v>13062</v>
      </c>
      <c r="D13338" s="2" t="s">
        <v>47</v>
      </c>
      <c r="E13338" s="16" t="s">
        <v>1146</v>
      </c>
      <c r="F13338" s="69" t="s">
        <v>48</v>
      </c>
      <c r="G13338" s="3"/>
      <c r="H13338" s="3"/>
      <c r="I13338" s="10" t="str">
        <f t="shared" si="208"/>
        <v>13062</v>
      </c>
    </row>
    <row r="13339" spans="1:9">
      <c r="A13339" s="66"/>
      <c r="C13339" s="66">
        <v>13062</v>
      </c>
      <c r="D13339" s="2" t="s">
        <v>49</v>
      </c>
      <c r="E13339" s="14" t="s">
        <v>1144</v>
      </c>
      <c r="F13339" s="69" t="s">
        <v>50</v>
      </c>
      <c r="G13339" s="3"/>
      <c r="H13339" s="3"/>
      <c r="I13339" s="10" t="str">
        <f t="shared" si="208"/>
        <v>13062</v>
      </c>
    </row>
    <row r="13340" spans="1:9">
      <c r="A13340" s="66"/>
      <c r="C13340" s="66">
        <v>13062</v>
      </c>
      <c r="D13340" s="2" t="s">
        <v>51</v>
      </c>
      <c r="E13340" s="15" t="s">
        <v>1145</v>
      </c>
      <c r="F13340" s="69" t="s">
        <v>52</v>
      </c>
      <c r="G13340" s="3"/>
      <c r="H13340" s="3"/>
      <c r="I13340" s="10" t="str">
        <f t="shared" si="208"/>
        <v>13062</v>
      </c>
    </row>
    <row r="13341" spans="1:9">
      <c r="A13341" s="66"/>
      <c r="C13341" s="66">
        <v>13062</v>
      </c>
      <c r="D13341" s="2" t="s">
        <v>53</v>
      </c>
      <c r="E13341" s="15" t="s">
        <v>1145</v>
      </c>
      <c r="F13341" s="69" t="s">
        <v>54</v>
      </c>
      <c r="G13341" s="3"/>
      <c r="H13341" s="3"/>
      <c r="I13341" s="10" t="str">
        <f t="shared" si="208"/>
        <v>13062</v>
      </c>
    </row>
    <row r="13342" spans="1:9">
      <c r="A13342" s="66"/>
      <c r="C13342" s="66">
        <v>13062</v>
      </c>
      <c r="D13342" s="2" t="s">
        <v>55</v>
      </c>
      <c r="E13342" s="21" t="s">
        <v>1152</v>
      </c>
      <c r="F13342" s="69" t="s">
        <v>56</v>
      </c>
      <c r="G13342" s="3"/>
      <c r="H13342" s="3"/>
      <c r="I13342" s="10" t="str">
        <f t="shared" si="208"/>
        <v>13062</v>
      </c>
    </row>
    <row r="13343" spans="1:9">
      <c r="A13343" s="66"/>
      <c r="C13343" s="66">
        <v>13062</v>
      </c>
      <c r="D13343" s="2" t="s">
        <v>57</v>
      </c>
      <c r="E13343" s="21" t="s">
        <v>1152</v>
      </c>
      <c r="F13343" s="69" t="s">
        <v>58</v>
      </c>
      <c r="G13343" s="3"/>
      <c r="H13343" s="3"/>
      <c r="I13343" s="10" t="str">
        <f t="shared" si="208"/>
        <v>13062</v>
      </c>
    </row>
    <row r="13344" spans="1:9">
      <c r="A13344" s="66"/>
      <c r="C13344" s="66">
        <v>13062</v>
      </c>
      <c r="D13344" s="2" t="s">
        <v>59</v>
      </c>
      <c r="E13344" s="21" t="s">
        <v>1152</v>
      </c>
      <c r="F13344" s="69" t="s">
        <v>60</v>
      </c>
      <c r="G13344" s="3"/>
      <c r="H13344" s="3"/>
      <c r="I13344" s="10" t="str">
        <f t="shared" si="208"/>
        <v>13062</v>
      </c>
    </row>
    <row r="13345" spans="1:9">
      <c r="A13345" s="66"/>
      <c r="C13345" s="66">
        <v>13062</v>
      </c>
      <c r="D13345" s="2" t="s">
        <v>61</v>
      </c>
      <c r="E13345" s="20" t="s">
        <v>1151</v>
      </c>
      <c r="F13345" s="69" t="s">
        <v>62</v>
      </c>
      <c r="G13345" s="3"/>
      <c r="H13345" s="3"/>
      <c r="I13345" s="10" t="str">
        <f t="shared" si="208"/>
        <v>13062</v>
      </c>
    </row>
    <row r="13346" spans="1:9">
      <c r="A13346" s="66"/>
      <c r="C13346" s="66">
        <v>13062</v>
      </c>
      <c r="D13346" s="2" t="s">
        <v>63</v>
      </c>
      <c r="E13346" s="20" t="s">
        <v>1151</v>
      </c>
      <c r="F13346" s="69" t="s">
        <v>64</v>
      </c>
      <c r="G13346" s="3"/>
      <c r="H13346" s="3"/>
      <c r="I13346" s="10" t="str">
        <f t="shared" si="208"/>
        <v>13062</v>
      </c>
    </row>
    <row r="13347" spans="1:9">
      <c r="A13347" s="66"/>
      <c r="C13347" s="66">
        <v>13062</v>
      </c>
      <c r="D13347" s="2" t="s">
        <v>65</v>
      </c>
      <c r="E13347" s="19" t="s">
        <v>1150</v>
      </c>
      <c r="F13347" s="69" t="s">
        <v>66</v>
      </c>
      <c r="G13347" s="3"/>
      <c r="H13347" s="3"/>
      <c r="I13347" s="10" t="str">
        <f t="shared" si="208"/>
        <v>13062</v>
      </c>
    </row>
    <row r="13348" spans="1:9">
      <c r="A13348" s="66"/>
      <c r="C13348" s="66">
        <v>13062</v>
      </c>
      <c r="D13348" s="2" t="s">
        <v>67</v>
      </c>
      <c r="E13348" s="22" t="s">
        <v>1153</v>
      </c>
      <c r="F13348" s="69" t="s">
        <v>68</v>
      </c>
      <c r="G13348" s="3"/>
      <c r="H13348" s="3"/>
      <c r="I13348" s="10" t="str">
        <f t="shared" si="208"/>
        <v>13062</v>
      </c>
    </row>
    <row r="13349" spans="1:9">
      <c r="A13349" s="66"/>
      <c r="C13349" s="66">
        <v>13062</v>
      </c>
      <c r="D13349" s="2" t="s">
        <v>69</v>
      </c>
      <c r="E13349" s="21" t="s">
        <v>1152</v>
      </c>
      <c r="F13349" s="69" t="s">
        <v>70</v>
      </c>
      <c r="G13349" s="3"/>
      <c r="H13349" s="3"/>
      <c r="I13349" s="10" t="str">
        <f t="shared" si="208"/>
        <v>13062</v>
      </c>
    </row>
    <row r="13350" spans="1:9">
      <c r="A13350" s="66"/>
      <c r="C13350" s="66">
        <v>13062</v>
      </c>
      <c r="E13350" s="71"/>
      <c r="F13350" s="69" t="s">
        <v>71</v>
      </c>
      <c r="G13350" s="3"/>
      <c r="H13350" s="3"/>
      <c r="I13350" s="10" t="str">
        <f t="shared" si="208"/>
        <v>13062</v>
      </c>
    </row>
    <row r="13351" spans="1:9">
      <c r="A13351" s="65" t="s">
        <v>903</v>
      </c>
      <c r="B13351" s="2" t="s">
        <v>904</v>
      </c>
      <c r="C13351" s="65">
        <v>13071</v>
      </c>
      <c r="D13351" s="2" t="s">
        <v>9</v>
      </c>
      <c r="E13351" s="14" t="s">
        <v>1144</v>
      </c>
      <c r="F13351" s="69" t="s">
        <v>10</v>
      </c>
      <c r="G13351" s="3">
        <v>4</v>
      </c>
      <c r="H13351" s="3">
        <v>59</v>
      </c>
      <c r="I13351" s="10" t="str">
        <f t="shared" si="208"/>
        <v>13071</v>
      </c>
    </row>
    <row r="13352" spans="1:9">
      <c r="A13352" s="66"/>
      <c r="C13352" s="66">
        <v>13071</v>
      </c>
      <c r="D13352" s="2" t="s">
        <v>11</v>
      </c>
      <c r="E13352" s="14" t="s">
        <v>1144</v>
      </c>
      <c r="F13352" s="69" t="s">
        <v>12</v>
      </c>
      <c r="G13352" s="3"/>
      <c r="H13352" s="3"/>
      <c r="I13352" s="10" t="str">
        <f t="shared" si="208"/>
        <v>13071</v>
      </c>
    </row>
    <row r="13353" spans="1:9">
      <c r="A13353" s="66"/>
      <c r="C13353" s="66">
        <v>13071</v>
      </c>
      <c r="D13353" s="2" t="s">
        <v>13</v>
      </c>
      <c r="E13353" s="14" t="s">
        <v>1144</v>
      </c>
      <c r="F13353" s="69" t="s">
        <v>14</v>
      </c>
      <c r="G13353" s="3"/>
      <c r="H13353" s="3"/>
      <c r="I13353" s="10" t="str">
        <f t="shared" si="208"/>
        <v>13071</v>
      </c>
    </row>
    <row r="13354" spans="1:9">
      <c r="A13354" s="66"/>
      <c r="C13354" s="66">
        <v>13071</v>
      </c>
      <c r="D13354" s="2" t="s">
        <v>15</v>
      </c>
      <c r="E13354" s="15" t="s">
        <v>1145</v>
      </c>
      <c r="F13354" s="69" t="s">
        <v>16</v>
      </c>
      <c r="G13354" s="3"/>
      <c r="H13354" s="3"/>
      <c r="I13354" s="10" t="str">
        <f t="shared" si="208"/>
        <v>13071</v>
      </c>
    </row>
    <row r="13355" spans="1:9">
      <c r="A13355" s="66"/>
      <c r="C13355" s="66">
        <v>13071</v>
      </c>
      <c r="D13355" s="2" t="s">
        <v>17</v>
      </c>
      <c r="E13355" s="14" t="s">
        <v>1144</v>
      </c>
      <c r="F13355" s="69" t="s">
        <v>18</v>
      </c>
      <c r="G13355" s="3">
        <v>4</v>
      </c>
      <c r="H13355" s="3">
        <v>59</v>
      </c>
      <c r="I13355" s="10" t="str">
        <f t="shared" si="208"/>
        <v>13071</v>
      </c>
    </row>
    <row r="13356" spans="1:9">
      <c r="A13356" s="66"/>
      <c r="C13356" s="66">
        <v>13071</v>
      </c>
      <c r="D13356" s="2" t="s">
        <v>19</v>
      </c>
      <c r="E13356" s="14" t="s">
        <v>1144</v>
      </c>
      <c r="F13356" s="69" t="s">
        <v>20</v>
      </c>
      <c r="G13356" s="3"/>
      <c r="H13356" s="3"/>
      <c r="I13356" s="10" t="str">
        <f t="shared" si="208"/>
        <v>13071</v>
      </c>
    </row>
    <row r="13357" spans="1:9">
      <c r="A13357" s="66"/>
      <c r="C13357" s="66">
        <v>13071</v>
      </c>
      <c r="D13357" s="2" t="s">
        <v>21</v>
      </c>
      <c r="E13357" s="4"/>
      <c r="F13357" s="69" t="s">
        <v>22</v>
      </c>
      <c r="G13357" s="3">
        <v>124</v>
      </c>
      <c r="H13357" s="3">
        <v>10068</v>
      </c>
      <c r="I13357" s="10" t="str">
        <f t="shared" si="208"/>
        <v>13071</v>
      </c>
    </row>
    <row r="13358" spans="1:9">
      <c r="A13358" s="66"/>
      <c r="C13358" s="66">
        <v>13071</v>
      </c>
      <c r="D13358" s="2" t="s">
        <v>23</v>
      </c>
      <c r="E13358" s="17" t="s">
        <v>1147</v>
      </c>
      <c r="F13358" s="69" t="s">
        <v>24</v>
      </c>
      <c r="G13358" s="3">
        <v>30</v>
      </c>
      <c r="H13358" s="3">
        <v>2894</v>
      </c>
      <c r="I13358" s="10" t="str">
        <f t="shared" si="208"/>
        <v>13071</v>
      </c>
    </row>
    <row r="13359" spans="1:9">
      <c r="A13359" s="66"/>
      <c r="C13359" s="66">
        <v>13071</v>
      </c>
      <c r="D13359" s="2" t="s">
        <v>25</v>
      </c>
      <c r="E13359" s="17" t="s">
        <v>1147</v>
      </c>
      <c r="F13359" s="69" t="s">
        <v>26</v>
      </c>
      <c r="G13359" s="3">
        <v>1</v>
      </c>
      <c r="H13359" s="3"/>
      <c r="I13359" s="10" t="str">
        <f t="shared" si="208"/>
        <v>13071</v>
      </c>
    </row>
    <row r="13360" spans="1:9">
      <c r="A13360" s="66"/>
      <c r="C13360" s="66">
        <v>13071</v>
      </c>
      <c r="D13360" s="2" t="s">
        <v>27</v>
      </c>
      <c r="E13360" s="17" t="s">
        <v>1147</v>
      </c>
      <c r="F13360" s="69" t="s">
        <v>28</v>
      </c>
      <c r="G13360" s="3">
        <v>1</v>
      </c>
      <c r="H13360" s="3"/>
      <c r="I13360" s="10" t="str">
        <f t="shared" si="208"/>
        <v>13071</v>
      </c>
    </row>
    <row r="13361" spans="1:9">
      <c r="A13361" s="66"/>
      <c r="C13361" s="66">
        <v>13071</v>
      </c>
      <c r="D13361" s="2" t="s">
        <v>29</v>
      </c>
      <c r="E13361" s="18" t="s">
        <v>1148</v>
      </c>
      <c r="F13361" s="69" t="s">
        <v>30</v>
      </c>
      <c r="G13361" s="3"/>
      <c r="H13361" s="3"/>
      <c r="I13361" s="10" t="str">
        <f t="shared" si="208"/>
        <v>13071</v>
      </c>
    </row>
    <row r="13362" spans="1:9">
      <c r="A13362" s="66"/>
      <c r="C13362" s="66">
        <v>13071</v>
      </c>
      <c r="D13362" s="2" t="s">
        <v>31</v>
      </c>
      <c r="E13362" s="18" t="s">
        <v>1148</v>
      </c>
      <c r="F13362" s="69" t="s">
        <v>32</v>
      </c>
      <c r="G13362" s="3"/>
      <c r="H13362" s="3"/>
      <c r="I13362" s="10" t="str">
        <f t="shared" si="208"/>
        <v>13071</v>
      </c>
    </row>
    <row r="13363" spans="1:9">
      <c r="A13363" s="66"/>
      <c r="C13363" s="66">
        <v>13071</v>
      </c>
      <c r="D13363" s="2" t="s">
        <v>33</v>
      </c>
      <c r="E13363" s="18" t="s">
        <v>1148</v>
      </c>
      <c r="F13363" s="69" t="s">
        <v>34</v>
      </c>
      <c r="G13363" s="3"/>
      <c r="H13363" s="3"/>
      <c r="I13363" s="10" t="str">
        <f t="shared" si="208"/>
        <v>13071</v>
      </c>
    </row>
    <row r="13364" spans="1:9">
      <c r="A13364" s="66"/>
      <c r="C13364" s="66">
        <v>13071</v>
      </c>
      <c r="D13364" s="2" t="s">
        <v>35</v>
      </c>
      <c r="E13364" s="19" t="s">
        <v>1150</v>
      </c>
      <c r="F13364" s="69" t="s">
        <v>36</v>
      </c>
      <c r="G13364" s="3">
        <v>3</v>
      </c>
      <c r="H13364" s="3">
        <v>302</v>
      </c>
      <c r="I13364" s="10" t="str">
        <f t="shared" si="208"/>
        <v>13071</v>
      </c>
    </row>
    <row r="13365" spans="1:9">
      <c r="A13365" s="66"/>
      <c r="C13365" s="66">
        <v>13071</v>
      </c>
      <c r="D13365" s="2" t="s">
        <v>37</v>
      </c>
      <c r="E13365" s="23" t="s">
        <v>1149</v>
      </c>
      <c r="F13365" s="69" t="s">
        <v>38</v>
      </c>
      <c r="G13365" s="3">
        <v>1</v>
      </c>
      <c r="H13365" s="3"/>
      <c r="I13365" s="10" t="str">
        <f t="shared" si="208"/>
        <v>13071</v>
      </c>
    </row>
    <row r="13366" spans="1:9">
      <c r="A13366" s="66"/>
      <c r="C13366" s="66">
        <v>13071</v>
      </c>
      <c r="D13366" s="2" t="s">
        <v>39</v>
      </c>
      <c r="E13366" s="23" t="s">
        <v>1149</v>
      </c>
      <c r="F13366" s="69" t="s">
        <v>40</v>
      </c>
      <c r="G13366" s="3">
        <v>3</v>
      </c>
      <c r="H13366" s="3">
        <v>873</v>
      </c>
      <c r="I13366" s="10" t="str">
        <f t="shared" si="208"/>
        <v>13071</v>
      </c>
    </row>
    <row r="13367" spans="1:9">
      <c r="A13367" s="66"/>
      <c r="C13367" s="66">
        <v>13071</v>
      </c>
      <c r="D13367" s="2" t="s">
        <v>41</v>
      </c>
      <c r="E13367" s="16" t="s">
        <v>1146</v>
      </c>
      <c r="F13367" s="69" t="s">
        <v>42</v>
      </c>
      <c r="G13367" s="3"/>
      <c r="H13367" s="3"/>
      <c r="I13367" s="10" t="str">
        <f t="shared" si="208"/>
        <v>13071</v>
      </c>
    </row>
    <row r="13368" spans="1:9">
      <c r="A13368" s="66"/>
      <c r="C13368" s="66">
        <v>13071</v>
      </c>
      <c r="D13368" s="2" t="s">
        <v>43</v>
      </c>
      <c r="E13368" s="16" t="s">
        <v>1146</v>
      </c>
      <c r="F13368" s="69" t="s">
        <v>44</v>
      </c>
      <c r="G13368" s="3">
        <v>2</v>
      </c>
      <c r="H13368" s="3"/>
      <c r="I13368" s="10" t="str">
        <f t="shared" si="208"/>
        <v>13071</v>
      </c>
    </row>
    <row r="13369" spans="1:9">
      <c r="A13369" s="66"/>
      <c r="C13369" s="66">
        <v>13071</v>
      </c>
      <c r="D13369" s="2" t="s">
        <v>45</v>
      </c>
      <c r="E13369" s="16" t="s">
        <v>1146</v>
      </c>
      <c r="F13369" s="69" t="s">
        <v>46</v>
      </c>
      <c r="G13369" s="3"/>
      <c r="H13369" s="3"/>
      <c r="I13369" s="10" t="str">
        <f t="shared" si="208"/>
        <v>13071</v>
      </c>
    </row>
    <row r="13370" spans="1:9">
      <c r="A13370" s="66"/>
      <c r="C13370" s="66">
        <v>13071</v>
      </c>
      <c r="D13370" s="2" t="s">
        <v>47</v>
      </c>
      <c r="E13370" s="16" t="s">
        <v>1146</v>
      </c>
      <c r="F13370" s="69" t="s">
        <v>48</v>
      </c>
      <c r="G13370" s="3">
        <v>5</v>
      </c>
      <c r="H13370" s="3">
        <v>338</v>
      </c>
      <c r="I13370" s="10" t="str">
        <f t="shared" si="208"/>
        <v>13071</v>
      </c>
    </row>
    <row r="13371" spans="1:9">
      <c r="A13371" s="66"/>
      <c r="C13371" s="66">
        <v>13071</v>
      </c>
      <c r="D13371" s="2" t="s">
        <v>49</v>
      </c>
      <c r="E13371" s="14" t="s">
        <v>1144</v>
      </c>
      <c r="F13371" s="69" t="s">
        <v>50</v>
      </c>
      <c r="G13371" s="3">
        <v>20</v>
      </c>
      <c r="H13371" s="3">
        <v>763</v>
      </c>
      <c r="I13371" s="10" t="str">
        <f t="shared" si="208"/>
        <v>13071</v>
      </c>
    </row>
    <row r="13372" spans="1:9">
      <c r="A13372" s="66"/>
      <c r="C13372" s="66">
        <v>13071</v>
      </c>
      <c r="D13372" s="2" t="s">
        <v>51</v>
      </c>
      <c r="E13372" s="15" t="s">
        <v>1145</v>
      </c>
      <c r="F13372" s="69" t="s">
        <v>52</v>
      </c>
      <c r="G13372" s="3">
        <v>2</v>
      </c>
      <c r="H13372" s="3"/>
      <c r="I13372" s="10" t="str">
        <f t="shared" si="208"/>
        <v>13071</v>
      </c>
    </row>
    <row r="13373" spans="1:9">
      <c r="A13373" s="66"/>
      <c r="C13373" s="66">
        <v>13071</v>
      </c>
      <c r="D13373" s="2" t="s">
        <v>53</v>
      </c>
      <c r="E13373" s="15" t="s">
        <v>1145</v>
      </c>
      <c r="F13373" s="69" t="s">
        <v>54</v>
      </c>
      <c r="G13373" s="3">
        <v>18</v>
      </c>
      <c r="H13373" s="3">
        <v>589</v>
      </c>
      <c r="I13373" s="10" t="str">
        <f t="shared" si="208"/>
        <v>13071</v>
      </c>
    </row>
    <row r="13374" spans="1:9">
      <c r="A13374" s="66"/>
      <c r="C13374" s="66">
        <v>13071</v>
      </c>
      <c r="D13374" s="2" t="s">
        <v>55</v>
      </c>
      <c r="E13374" s="21" t="s">
        <v>1152</v>
      </c>
      <c r="F13374" s="69" t="s">
        <v>56</v>
      </c>
      <c r="G13374" s="3"/>
      <c r="H13374" s="3"/>
      <c r="I13374" s="10" t="str">
        <f t="shared" si="208"/>
        <v>13071</v>
      </c>
    </row>
    <row r="13375" spans="1:9">
      <c r="A13375" s="66"/>
      <c r="C13375" s="66">
        <v>13071</v>
      </c>
      <c r="D13375" s="2" t="s">
        <v>57</v>
      </c>
      <c r="E13375" s="21" t="s">
        <v>1152</v>
      </c>
      <c r="F13375" s="69" t="s">
        <v>58</v>
      </c>
      <c r="G13375" s="3">
        <v>1</v>
      </c>
      <c r="H13375" s="3"/>
      <c r="I13375" s="10" t="str">
        <f t="shared" si="208"/>
        <v>13071</v>
      </c>
    </row>
    <row r="13376" spans="1:9">
      <c r="A13376" s="66"/>
      <c r="C13376" s="66">
        <v>13071</v>
      </c>
      <c r="D13376" s="2" t="s">
        <v>59</v>
      </c>
      <c r="E13376" s="21" t="s">
        <v>1152</v>
      </c>
      <c r="F13376" s="69" t="s">
        <v>60</v>
      </c>
      <c r="G13376" s="3">
        <v>9</v>
      </c>
      <c r="H13376" s="3">
        <v>980</v>
      </c>
      <c r="I13376" s="10" t="str">
        <f t="shared" si="208"/>
        <v>13071</v>
      </c>
    </row>
    <row r="13377" spans="1:9">
      <c r="A13377" s="66"/>
      <c r="C13377" s="66">
        <v>13071</v>
      </c>
      <c r="D13377" s="2" t="s">
        <v>61</v>
      </c>
      <c r="E13377" s="20" t="s">
        <v>1151</v>
      </c>
      <c r="F13377" s="69" t="s">
        <v>62</v>
      </c>
      <c r="G13377" s="3">
        <v>5</v>
      </c>
      <c r="H13377" s="3">
        <v>1057</v>
      </c>
      <c r="I13377" s="10" t="str">
        <f t="shared" si="208"/>
        <v>13071</v>
      </c>
    </row>
    <row r="13378" spans="1:9">
      <c r="A13378" s="66"/>
      <c r="C13378" s="66">
        <v>13071</v>
      </c>
      <c r="D13378" s="2" t="s">
        <v>63</v>
      </c>
      <c r="E13378" s="20" t="s">
        <v>1151</v>
      </c>
      <c r="F13378" s="69" t="s">
        <v>64</v>
      </c>
      <c r="G13378" s="3">
        <v>5</v>
      </c>
      <c r="H13378" s="3">
        <v>627</v>
      </c>
      <c r="I13378" s="10" t="str">
        <f t="shared" si="208"/>
        <v>13071</v>
      </c>
    </row>
    <row r="13379" spans="1:9">
      <c r="A13379" s="66"/>
      <c r="C13379" s="66">
        <v>13071</v>
      </c>
      <c r="D13379" s="2" t="s">
        <v>65</v>
      </c>
      <c r="E13379" s="19" t="s">
        <v>1150</v>
      </c>
      <c r="F13379" s="69" t="s">
        <v>66</v>
      </c>
      <c r="G13379" s="3">
        <v>1</v>
      </c>
      <c r="H13379" s="3"/>
      <c r="I13379" s="10" t="str">
        <f t="shared" si="208"/>
        <v>13071</v>
      </c>
    </row>
    <row r="13380" spans="1:9">
      <c r="A13380" s="66"/>
      <c r="C13380" s="66">
        <v>13071</v>
      </c>
      <c r="D13380" s="2" t="s">
        <v>67</v>
      </c>
      <c r="E13380" s="22" t="s">
        <v>1153</v>
      </c>
      <c r="F13380" s="69" t="s">
        <v>68</v>
      </c>
      <c r="G13380" s="3">
        <v>8</v>
      </c>
      <c r="H13380" s="3">
        <v>202</v>
      </c>
      <c r="I13380" s="10" t="str">
        <f t="shared" si="208"/>
        <v>13071</v>
      </c>
    </row>
    <row r="13381" spans="1:9">
      <c r="A13381" s="66"/>
      <c r="C13381" s="66">
        <v>13071</v>
      </c>
      <c r="D13381" s="2" t="s">
        <v>69</v>
      </c>
      <c r="E13381" s="21" t="s">
        <v>1152</v>
      </c>
      <c r="F13381" s="69" t="s">
        <v>70</v>
      </c>
      <c r="G13381" s="3">
        <v>9</v>
      </c>
      <c r="H13381" s="3">
        <v>550</v>
      </c>
      <c r="I13381" s="10" t="str">
        <f t="shared" si="208"/>
        <v>13071</v>
      </c>
    </row>
    <row r="13382" spans="1:9">
      <c r="A13382" s="66"/>
      <c r="C13382" s="66">
        <v>13071</v>
      </c>
      <c r="E13382" s="71"/>
      <c r="F13382" s="69" t="s">
        <v>71</v>
      </c>
      <c r="G13382" s="3">
        <v>128</v>
      </c>
      <c r="H13382" s="3">
        <v>10127</v>
      </c>
      <c r="I13382" s="10" t="str">
        <f t="shared" si="208"/>
        <v>13071</v>
      </c>
    </row>
    <row r="13383" spans="1:9">
      <c r="A13383" s="65" t="s">
        <v>905</v>
      </c>
      <c r="B13383" s="2" t="s">
        <v>906</v>
      </c>
      <c r="C13383" s="65">
        <v>13072</v>
      </c>
      <c r="D13383" s="2" t="s">
        <v>9</v>
      </c>
      <c r="E13383" s="14" t="s">
        <v>1144</v>
      </c>
      <c r="F13383" s="69" t="s">
        <v>10</v>
      </c>
      <c r="G13383" s="3">
        <v>2</v>
      </c>
      <c r="H13383" s="3"/>
      <c r="I13383" s="10" t="str">
        <f t="shared" si="208"/>
        <v>13072</v>
      </c>
    </row>
    <row r="13384" spans="1:9">
      <c r="A13384" s="66"/>
      <c r="C13384" s="66">
        <v>13072</v>
      </c>
      <c r="D13384" s="2" t="s">
        <v>11</v>
      </c>
      <c r="E13384" s="14" t="s">
        <v>1144</v>
      </c>
      <c r="F13384" s="69" t="s">
        <v>12</v>
      </c>
      <c r="G13384" s="3"/>
      <c r="H13384" s="3"/>
      <c r="I13384" s="10" t="str">
        <f t="shared" si="208"/>
        <v>13072</v>
      </c>
    </row>
    <row r="13385" spans="1:9">
      <c r="A13385" s="66"/>
      <c r="C13385" s="66">
        <v>13072</v>
      </c>
      <c r="D13385" s="2" t="s">
        <v>13</v>
      </c>
      <c r="E13385" s="14" t="s">
        <v>1144</v>
      </c>
      <c r="F13385" s="69" t="s">
        <v>14</v>
      </c>
      <c r="G13385" s="3"/>
      <c r="H13385" s="3"/>
      <c r="I13385" s="10" t="str">
        <f t="shared" ref="I13385:I13448" si="209">IF(A13385="",I13384,A13385)</f>
        <v>13072</v>
      </c>
    </row>
    <row r="13386" spans="1:9">
      <c r="A13386" s="66"/>
      <c r="C13386" s="66">
        <v>13072</v>
      </c>
      <c r="D13386" s="2" t="s">
        <v>15</v>
      </c>
      <c r="E13386" s="15" t="s">
        <v>1145</v>
      </c>
      <c r="F13386" s="69" t="s">
        <v>16</v>
      </c>
      <c r="G13386" s="3"/>
      <c r="H13386" s="3"/>
      <c r="I13386" s="10" t="str">
        <f t="shared" si="209"/>
        <v>13072</v>
      </c>
    </row>
    <row r="13387" spans="1:9">
      <c r="A13387" s="66"/>
      <c r="C13387" s="66">
        <v>13072</v>
      </c>
      <c r="D13387" s="2" t="s">
        <v>17</v>
      </c>
      <c r="E13387" s="14" t="s">
        <v>1144</v>
      </c>
      <c r="F13387" s="69" t="s">
        <v>18</v>
      </c>
      <c r="G13387" s="3">
        <v>2</v>
      </c>
      <c r="H13387" s="3"/>
      <c r="I13387" s="10" t="str">
        <f t="shared" si="209"/>
        <v>13072</v>
      </c>
    </row>
    <row r="13388" spans="1:9">
      <c r="A13388" s="66"/>
      <c r="C13388" s="66">
        <v>13072</v>
      </c>
      <c r="D13388" s="2" t="s">
        <v>19</v>
      </c>
      <c r="E13388" s="14" t="s">
        <v>1144</v>
      </c>
      <c r="F13388" s="69" t="s">
        <v>20</v>
      </c>
      <c r="G13388" s="3"/>
      <c r="H13388" s="3"/>
      <c r="I13388" s="10" t="str">
        <f t="shared" si="209"/>
        <v>13072</v>
      </c>
    </row>
    <row r="13389" spans="1:9">
      <c r="A13389" s="66"/>
      <c r="C13389" s="66">
        <v>13072</v>
      </c>
      <c r="D13389" s="2" t="s">
        <v>21</v>
      </c>
      <c r="E13389" s="4"/>
      <c r="F13389" s="69" t="s">
        <v>22</v>
      </c>
      <c r="G13389" s="3">
        <v>111</v>
      </c>
      <c r="H13389" s="3"/>
      <c r="I13389" s="10" t="str">
        <f t="shared" si="209"/>
        <v>13072</v>
      </c>
    </row>
    <row r="13390" spans="1:9">
      <c r="A13390" s="66"/>
      <c r="C13390" s="66">
        <v>13072</v>
      </c>
      <c r="D13390" s="2" t="s">
        <v>23</v>
      </c>
      <c r="E13390" s="17" t="s">
        <v>1147</v>
      </c>
      <c r="F13390" s="69" t="s">
        <v>24</v>
      </c>
      <c r="G13390" s="3">
        <v>19</v>
      </c>
      <c r="H13390" s="3">
        <v>2695</v>
      </c>
      <c r="I13390" s="10" t="str">
        <f t="shared" si="209"/>
        <v>13072</v>
      </c>
    </row>
    <row r="13391" spans="1:9">
      <c r="A13391" s="66"/>
      <c r="C13391" s="66">
        <v>13072</v>
      </c>
      <c r="D13391" s="2" t="s">
        <v>25</v>
      </c>
      <c r="E13391" s="17" t="s">
        <v>1147</v>
      </c>
      <c r="F13391" s="69" t="s">
        <v>26</v>
      </c>
      <c r="G13391" s="3">
        <v>2</v>
      </c>
      <c r="H13391" s="3"/>
      <c r="I13391" s="10" t="str">
        <f t="shared" si="209"/>
        <v>13072</v>
      </c>
    </row>
    <row r="13392" spans="1:9">
      <c r="A13392" s="66"/>
      <c r="C13392" s="66">
        <v>13072</v>
      </c>
      <c r="D13392" s="2" t="s">
        <v>27</v>
      </c>
      <c r="E13392" s="17" t="s">
        <v>1147</v>
      </c>
      <c r="F13392" s="69" t="s">
        <v>28</v>
      </c>
      <c r="G13392" s="3"/>
      <c r="H13392" s="3"/>
      <c r="I13392" s="10" t="str">
        <f t="shared" si="209"/>
        <v>13072</v>
      </c>
    </row>
    <row r="13393" spans="1:9">
      <c r="A13393" s="66"/>
      <c r="C13393" s="66">
        <v>13072</v>
      </c>
      <c r="D13393" s="2" t="s">
        <v>29</v>
      </c>
      <c r="E13393" s="18" t="s">
        <v>1148</v>
      </c>
      <c r="F13393" s="69" t="s">
        <v>30</v>
      </c>
      <c r="G13393" s="3">
        <v>2</v>
      </c>
      <c r="H13393" s="3"/>
      <c r="I13393" s="10" t="str">
        <f t="shared" si="209"/>
        <v>13072</v>
      </c>
    </row>
    <row r="13394" spans="1:9">
      <c r="A13394" s="66"/>
      <c r="C13394" s="66">
        <v>13072</v>
      </c>
      <c r="D13394" s="2" t="s">
        <v>31</v>
      </c>
      <c r="E13394" s="18" t="s">
        <v>1148</v>
      </c>
      <c r="F13394" s="69" t="s">
        <v>32</v>
      </c>
      <c r="G13394" s="3"/>
      <c r="H13394" s="3"/>
      <c r="I13394" s="10" t="str">
        <f t="shared" si="209"/>
        <v>13072</v>
      </c>
    </row>
    <row r="13395" spans="1:9">
      <c r="A13395" s="66"/>
      <c r="C13395" s="66">
        <v>13072</v>
      </c>
      <c r="D13395" s="2" t="s">
        <v>33</v>
      </c>
      <c r="E13395" s="18" t="s">
        <v>1148</v>
      </c>
      <c r="F13395" s="69" t="s">
        <v>34</v>
      </c>
      <c r="G13395" s="3"/>
      <c r="H13395" s="3"/>
      <c r="I13395" s="10" t="str">
        <f t="shared" si="209"/>
        <v>13072</v>
      </c>
    </row>
    <row r="13396" spans="1:9">
      <c r="A13396" s="66"/>
      <c r="C13396" s="66">
        <v>13072</v>
      </c>
      <c r="D13396" s="2" t="s">
        <v>35</v>
      </c>
      <c r="E13396" s="19" t="s">
        <v>1150</v>
      </c>
      <c r="F13396" s="69" t="s">
        <v>36</v>
      </c>
      <c r="G13396" s="3">
        <v>3</v>
      </c>
      <c r="H13396" s="3">
        <v>123</v>
      </c>
      <c r="I13396" s="10" t="str">
        <f t="shared" si="209"/>
        <v>13072</v>
      </c>
    </row>
    <row r="13397" spans="1:9">
      <c r="A13397" s="66"/>
      <c r="C13397" s="66">
        <v>13072</v>
      </c>
      <c r="D13397" s="2" t="s">
        <v>37</v>
      </c>
      <c r="E13397" s="23" t="s">
        <v>1149</v>
      </c>
      <c r="F13397" s="69" t="s">
        <v>38</v>
      </c>
      <c r="G13397" s="3"/>
      <c r="H13397" s="3"/>
      <c r="I13397" s="10" t="str">
        <f t="shared" si="209"/>
        <v>13072</v>
      </c>
    </row>
    <row r="13398" spans="1:9">
      <c r="A13398" s="66"/>
      <c r="C13398" s="66">
        <v>13072</v>
      </c>
      <c r="D13398" s="2" t="s">
        <v>39</v>
      </c>
      <c r="E13398" s="23" t="s">
        <v>1149</v>
      </c>
      <c r="F13398" s="69" t="s">
        <v>40</v>
      </c>
      <c r="G13398" s="3">
        <v>2</v>
      </c>
      <c r="H13398" s="3"/>
      <c r="I13398" s="10" t="str">
        <f t="shared" si="209"/>
        <v>13072</v>
      </c>
    </row>
    <row r="13399" spans="1:9">
      <c r="A13399" s="66"/>
      <c r="C13399" s="66">
        <v>13072</v>
      </c>
      <c r="D13399" s="2" t="s">
        <v>41</v>
      </c>
      <c r="E13399" s="16" t="s">
        <v>1146</v>
      </c>
      <c r="F13399" s="69" t="s">
        <v>42</v>
      </c>
      <c r="G13399" s="3"/>
      <c r="H13399" s="3"/>
      <c r="I13399" s="10" t="str">
        <f t="shared" si="209"/>
        <v>13072</v>
      </c>
    </row>
    <row r="13400" spans="1:9">
      <c r="A13400" s="66"/>
      <c r="C13400" s="66">
        <v>13072</v>
      </c>
      <c r="D13400" s="2" t="s">
        <v>43</v>
      </c>
      <c r="E13400" s="16" t="s">
        <v>1146</v>
      </c>
      <c r="F13400" s="69" t="s">
        <v>44</v>
      </c>
      <c r="G13400" s="3">
        <v>4</v>
      </c>
      <c r="H13400" s="3">
        <v>898</v>
      </c>
      <c r="I13400" s="10" t="str">
        <f t="shared" si="209"/>
        <v>13072</v>
      </c>
    </row>
    <row r="13401" spans="1:9">
      <c r="A13401" s="66"/>
      <c r="C13401" s="66">
        <v>13072</v>
      </c>
      <c r="D13401" s="2" t="s">
        <v>45</v>
      </c>
      <c r="E13401" s="16" t="s">
        <v>1146</v>
      </c>
      <c r="F13401" s="69" t="s">
        <v>46</v>
      </c>
      <c r="G13401" s="3"/>
      <c r="H13401" s="3"/>
      <c r="I13401" s="10" t="str">
        <f t="shared" si="209"/>
        <v>13072</v>
      </c>
    </row>
    <row r="13402" spans="1:9">
      <c r="A13402" s="66"/>
      <c r="C13402" s="66">
        <v>13072</v>
      </c>
      <c r="D13402" s="2" t="s">
        <v>47</v>
      </c>
      <c r="E13402" s="16" t="s">
        <v>1146</v>
      </c>
      <c r="F13402" s="69" t="s">
        <v>48</v>
      </c>
      <c r="G13402" s="3">
        <v>6</v>
      </c>
      <c r="H13402" s="3">
        <v>369</v>
      </c>
      <c r="I13402" s="10" t="str">
        <f t="shared" si="209"/>
        <v>13072</v>
      </c>
    </row>
    <row r="13403" spans="1:9">
      <c r="A13403" s="66"/>
      <c r="C13403" s="66">
        <v>13072</v>
      </c>
      <c r="D13403" s="2" t="s">
        <v>49</v>
      </c>
      <c r="E13403" s="14" t="s">
        <v>1144</v>
      </c>
      <c r="F13403" s="69" t="s">
        <v>50</v>
      </c>
      <c r="G13403" s="3">
        <v>14</v>
      </c>
      <c r="H13403" s="3">
        <v>360</v>
      </c>
      <c r="I13403" s="10" t="str">
        <f t="shared" si="209"/>
        <v>13072</v>
      </c>
    </row>
    <row r="13404" spans="1:9">
      <c r="A13404" s="66"/>
      <c r="C13404" s="66">
        <v>13072</v>
      </c>
      <c r="D13404" s="2" t="s">
        <v>51</v>
      </c>
      <c r="E13404" s="15" t="s">
        <v>1145</v>
      </c>
      <c r="F13404" s="69" t="s">
        <v>52</v>
      </c>
      <c r="G13404" s="3">
        <v>1</v>
      </c>
      <c r="H13404" s="3"/>
      <c r="I13404" s="10" t="str">
        <f t="shared" si="209"/>
        <v>13072</v>
      </c>
    </row>
    <row r="13405" spans="1:9">
      <c r="A13405" s="66"/>
      <c r="C13405" s="66">
        <v>13072</v>
      </c>
      <c r="D13405" s="2" t="s">
        <v>53</v>
      </c>
      <c r="E13405" s="15" t="s">
        <v>1145</v>
      </c>
      <c r="F13405" s="69" t="s">
        <v>54</v>
      </c>
      <c r="G13405" s="3">
        <v>24</v>
      </c>
      <c r="H13405" s="3">
        <v>840</v>
      </c>
      <c r="I13405" s="10" t="str">
        <f t="shared" si="209"/>
        <v>13072</v>
      </c>
    </row>
    <row r="13406" spans="1:9">
      <c r="A13406" s="66"/>
      <c r="C13406" s="66">
        <v>13072</v>
      </c>
      <c r="D13406" s="2" t="s">
        <v>55</v>
      </c>
      <c r="E13406" s="21" t="s">
        <v>1152</v>
      </c>
      <c r="F13406" s="69" t="s">
        <v>56</v>
      </c>
      <c r="G13406" s="3">
        <v>1</v>
      </c>
      <c r="H13406" s="3"/>
      <c r="I13406" s="10" t="str">
        <f t="shared" si="209"/>
        <v>13072</v>
      </c>
    </row>
    <row r="13407" spans="1:9">
      <c r="A13407" s="66"/>
      <c r="C13407" s="66">
        <v>13072</v>
      </c>
      <c r="D13407" s="2" t="s">
        <v>57</v>
      </c>
      <c r="E13407" s="21" t="s">
        <v>1152</v>
      </c>
      <c r="F13407" s="69" t="s">
        <v>58</v>
      </c>
      <c r="G13407" s="3">
        <v>6</v>
      </c>
      <c r="H13407" s="3">
        <v>294</v>
      </c>
      <c r="I13407" s="10" t="str">
        <f t="shared" si="209"/>
        <v>13072</v>
      </c>
    </row>
    <row r="13408" spans="1:9">
      <c r="A13408" s="66"/>
      <c r="C13408" s="66">
        <v>13072</v>
      </c>
      <c r="D13408" s="2" t="s">
        <v>59</v>
      </c>
      <c r="E13408" s="21" t="s">
        <v>1152</v>
      </c>
      <c r="F13408" s="69" t="s">
        <v>60</v>
      </c>
      <c r="G13408" s="3">
        <v>7</v>
      </c>
      <c r="H13408" s="3"/>
      <c r="I13408" s="10" t="str">
        <f t="shared" si="209"/>
        <v>13072</v>
      </c>
    </row>
    <row r="13409" spans="1:9">
      <c r="A13409" s="66"/>
      <c r="C13409" s="66">
        <v>13072</v>
      </c>
      <c r="D13409" s="2" t="s">
        <v>61</v>
      </c>
      <c r="E13409" s="20" t="s">
        <v>1151</v>
      </c>
      <c r="F13409" s="69" t="s">
        <v>62</v>
      </c>
      <c r="G13409" s="3">
        <v>6</v>
      </c>
      <c r="H13409" s="3">
        <v>963</v>
      </c>
      <c r="I13409" s="10" t="str">
        <f t="shared" si="209"/>
        <v>13072</v>
      </c>
    </row>
    <row r="13410" spans="1:9">
      <c r="A13410" s="66"/>
      <c r="C13410" s="66">
        <v>13072</v>
      </c>
      <c r="D13410" s="2" t="s">
        <v>63</v>
      </c>
      <c r="E13410" s="20" t="s">
        <v>1151</v>
      </c>
      <c r="F13410" s="69" t="s">
        <v>64</v>
      </c>
      <c r="G13410" s="3"/>
      <c r="H13410" s="3"/>
      <c r="I13410" s="10" t="str">
        <f t="shared" si="209"/>
        <v>13072</v>
      </c>
    </row>
    <row r="13411" spans="1:9">
      <c r="A13411" s="66"/>
      <c r="C13411" s="66">
        <v>13072</v>
      </c>
      <c r="D13411" s="2" t="s">
        <v>65</v>
      </c>
      <c r="E13411" s="19" t="s">
        <v>1150</v>
      </c>
      <c r="F13411" s="69" t="s">
        <v>66</v>
      </c>
      <c r="G13411" s="3">
        <v>2</v>
      </c>
      <c r="H13411" s="3"/>
      <c r="I13411" s="10" t="str">
        <f t="shared" si="209"/>
        <v>13072</v>
      </c>
    </row>
    <row r="13412" spans="1:9">
      <c r="A13412" s="66"/>
      <c r="C13412" s="66">
        <v>13072</v>
      </c>
      <c r="D13412" s="2" t="s">
        <v>67</v>
      </c>
      <c r="E13412" s="22" t="s">
        <v>1153</v>
      </c>
      <c r="F13412" s="69" t="s">
        <v>68</v>
      </c>
      <c r="G13412" s="3">
        <v>4</v>
      </c>
      <c r="H13412" s="3">
        <v>256</v>
      </c>
      <c r="I13412" s="10" t="str">
        <f t="shared" si="209"/>
        <v>13072</v>
      </c>
    </row>
    <row r="13413" spans="1:9">
      <c r="A13413" s="66"/>
      <c r="C13413" s="66">
        <v>13072</v>
      </c>
      <c r="D13413" s="2" t="s">
        <v>69</v>
      </c>
      <c r="E13413" s="21" t="s">
        <v>1152</v>
      </c>
      <c r="F13413" s="69" t="s">
        <v>70</v>
      </c>
      <c r="G13413" s="3">
        <v>8</v>
      </c>
      <c r="H13413" s="3">
        <v>364</v>
      </c>
      <c r="I13413" s="10" t="str">
        <f t="shared" si="209"/>
        <v>13072</v>
      </c>
    </row>
    <row r="13414" spans="1:9">
      <c r="A13414" s="66"/>
      <c r="C13414" s="66">
        <v>13072</v>
      </c>
      <c r="E13414" s="71"/>
      <c r="F13414" s="69" t="s">
        <v>71</v>
      </c>
      <c r="G13414" s="3">
        <v>113</v>
      </c>
      <c r="H13414" s="3">
        <v>8123</v>
      </c>
      <c r="I13414" s="10" t="str">
        <f t="shared" si="209"/>
        <v>13072</v>
      </c>
    </row>
    <row r="13415" spans="1:9">
      <c r="A13415" s="65" t="s">
        <v>907</v>
      </c>
      <c r="B13415" s="2" t="s">
        <v>908</v>
      </c>
      <c r="C13415" s="65">
        <v>13073</v>
      </c>
      <c r="D13415" s="2" t="s">
        <v>9</v>
      </c>
      <c r="E13415" s="14" t="s">
        <v>1144</v>
      </c>
      <c r="F13415" s="69" t="s">
        <v>10</v>
      </c>
      <c r="G13415" s="3">
        <v>3</v>
      </c>
      <c r="H13415" s="3"/>
      <c r="I13415" s="10" t="str">
        <f t="shared" si="209"/>
        <v>13073</v>
      </c>
    </row>
    <row r="13416" spans="1:9">
      <c r="A13416" s="66"/>
      <c r="C13416" s="66">
        <v>13073</v>
      </c>
      <c r="D13416" s="2" t="s">
        <v>11</v>
      </c>
      <c r="E13416" s="14" t="s">
        <v>1144</v>
      </c>
      <c r="F13416" s="69" t="s">
        <v>12</v>
      </c>
      <c r="G13416" s="3"/>
      <c r="H13416" s="3"/>
      <c r="I13416" s="10" t="str">
        <f t="shared" si="209"/>
        <v>13073</v>
      </c>
    </row>
    <row r="13417" spans="1:9">
      <c r="A13417" s="66"/>
      <c r="C13417" s="66">
        <v>13073</v>
      </c>
      <c r="D13417" s="2" t="s">
        <v>13</v>
      </c>
      <c r="E13417" s="14" t="s">
        <v>1144</v>
      </c>
      <c r="F13417" s="69" t="s">
        <v>14</v>
      </c>
      <c r="G13417" s="3"/>
      <c r="H13417" s="3"/>
      <c r="I13417" s="10" t="str">
        <f t="shared" si="209"/>
        <v>13073</v>
      </c>
    </row>
    <row r="13418" spans="1:9">
      <c r="A13418" s="66"/>
      <c r="C13418" s="66">
        <v>13073</v>
      </c>
      <c r="D13418" s="2" t="s">
        <v>15</v>
      </c>
      <c r="E13418" s="15" t="s">
        <v>1145</v>
      </c>
      <c r="F13418" s="69" t="s">
        <v>16</v>
      </c>
      <c r="G13418" s="3"/>
      <c r="H13418" s="3"/>
      <c r="I13418" s="10" t="str">
        <f t="shared" si="209"/>
        <v>13073</v>
      </c>
    </row>
    <row r="13419" spans="1:9">
      <c r="A13419" s="66"/>
      <c r="C13419" s="66">
        <v>13073</v>
      </c>
      <c r="D13419" s="2" t="s">
        <v>17</v>
      </c>
      <c r="E13419" s="14" t="s">
        <v>1144</v>
      </c>
      <c r="F13419" s="69" t="s">
        <v>18</v>
      </c>
      <c r="G13419" s="3">
        <v>3</v>
      </c>
      <c r="H13419" s="3"/>
      <c r="I13419" s="10" t="str">
        <f t="shared" si="209"/>
        <v>13073</v>
      </c>
    </row>
    <row r="13420" spans="1:9">
      <c r="A13420" s="66"/>
      <c r="C13420" s="66">
        <v>13073</v>
      </c>
      <c r="D13420" s="2" t="s">
        <v>19</v>
      </c>
      <c r="E13420" s="14" t="s">
        <v>1144</v>
      </c>
      <c r="F13420" s="69" t="s">
        <v>20</v>
      </c>
      <c r="G13420" s="3"/>
      <c r="H13420" s="3"/>
      <c r="I13420" s="10" t="str">
        <f t="shared" si="209"/>
        <v>13073</v>
      </c>
    </row>
    <row r="13421" spans="1:9">
      <c r="A13421" s="66"/>
      <c r="C13421" s="66">
        <v>13073</v>
      </c>
      <c r="D13421" s="2" t="s">
        <v>21</v>
      </c>
      <c r="E13421" s="4"/>
      <c r="F13421" s="69" t="s">
        <v>22</v>
      </c>
      <c r="G13421" s="3">
        <v>66</v>
      </c>
      <c r="H13421" s="3"/>
      <c r="I13421" s="10" t="str">
        <f t="shared" si="209"/>
        <v>13073</v>
      </c>
    </row>
    <row r="13422" spans="1:9">
      <c r="A13422" s="66"/>
      <c r="C13422" s="66">
        <v>13073</v>
      </c>
      <c r="D13422" s="2" t="s">
        <v>23</v>
      </c>
      <c r="E13422" s="17" t="s">
        <v>1147</v>
      </c>
      <c r="F13422" s="69" t="s">
        <v>24</v>
      </c>
      <c r="G13422" s="3">
        <v>19</v>
      </c>
      <c r="H13422" s="3">
        <v>1401</v>
      </c>
      <c r="I13422" s="10" t="str">
        <f t="shared" si="209"/>
        <v>13073</v>
      </c>
    </row>
    <row r="13423" spans="1:9">
      <c r="A13423" s="66"/>
      <c r="C13423" s="66">
        <v>13073</v>
      </c>
      <c r="D13423" s="2" t="s">
        <v>25</v>
      </c>
      <c r="E13423" s="17" t="s">
        <v>1147</v>
      </c>
      <c r="F13423" s="69" t="s">
        <v>26</v>
      </c>
      <c r="G13423" s="3">
        <v>2</v>
      </c>
      <c r="H13423" s="3"/>
      <c r="I13423" s="10" t="str">
        <f t="shared" si="209"/>
        <v>13073</v>
      </c>
    </row>
    <row r="13424" spans="1:9">
      <c r="A13424" s="66"/>
      <c r="C13424" s="66">
        <v>13073</v>
      </c>
      <c r="D13424" s="2" t="s">
        <v>27</v>
      </c>
      <c r="E13424" s="17" t="s">
        <v>1147</v>
      </c>
      <c r="F13424" s="69" t="s">
        <v>28</v>
      </c>
      <c r="G13424" s="3"/>
      <c r="H13424" s="3"/>
      <c r="I13424" s="10" t="str">
        <f t="shared" si="209"/>
        <v>13073</v>
      </c>
    </row>
    <row r="13425" spans="1:9">
      <c r="A13425" s="66"/>
      <c r="C13425" s="66">
        <v>13073</v>
      </c>
      <c r="D13425" s="2" t="s">
        <v>29</v>
      </c>
      <c r="E13425" s="18" t="s">
        <v>1148</v>
      </c>
      <c r="F13425" s="69" t="s">
        <v>30</v>
      </c>
      <c r="G13425" s="3"/>
      <c r="H13425" s="3"/>
      <c r="I13425" s="10" t="str">
        <f t="shared" si="209"/>
        <v>13073</v>
      </c>
    </row>
    <row r="13426" spans="1:9">
      <c r="A13426" s="66"/>
      <c r="C13426" s="66">
        <v>13073</v>
      </c>
      <c r="D13426" s="2" t="s">
        <v>31</v>
      </c>
      <c r="E13426" s="18" t="s">
        <v>1148</v>
      </c>
      <c r="F13426" s="69" t="s">
        <v>32</v>
      </c>
      <c r="G13426" s="3"/>
      <c r="H13426" s="3"/>
      <c r="I13426" s="10" t="str">
        <f t="shared" si="209"/>
        <v>13073</v>
      </c>
    </row>
    <row r="13427" spans="1:9">
      <c r="A13427" s="66"/>
      <c r="C13427" s="66">
        <v>13073</v>
      </c>
      <c r="D13427" s="2" t="s">
        <v>33</v>
      </c>
      <c r="E13427" s="18" t="s">
        <v>1148</v>
      </c>
      <c r="F13427" s="69" t="s">
        <v>34</v>
      </c>
      <c r="G13427" s="3"/>
      <c r="H13427" s="3"/>
      <c r="I13427" s="10" t="str">
        <f t="shared" si="209"/>
        <v>13073</v>
      </c>
    </row>
    <row r="13428" spans="1:9">
      <c r="A13428" s="66"/>
      <c r="C13428" s="66">
        <v>13073</v>
      </c>
      <c r="D13428" s="2" t="s">
        <v>35</v>
      </c>
      <c r="E13428" s="19" t="s">
        <v>1150</v>
      </c>
      <c r="F13428" s="69" t="s">
        <v>36</v>
      </c>
      <c r="G13428" s="3">
        <v>3</v>
      </c>
      <c r="H13428" s="3">
        <v>531</v>
      </c>
      <c r="I13428" s="10" t="str">
        <f t="shared" si="209"/>
        <v>13073</v>
      </c>
    </row>
    <row r="13429" spans="1:9">
      <c r="A13429" s="66"/>
      <c r="C13429" s="66">
        <v>13073</v>
      </c>
      <c r="D13429" s="2" t="s">
        <v>37</v>
      </c>
      <c r="E13429" s="23" t="s">
        <v>1149</v>
      </c>
      <c r="F13429" s="69" t="s">
        <v>38</v>
      </c>
      <c r="G13429" s="3"/>
      <c r="H13429" s="3"/>
      <c r="I13429" s="10" t="str">
        <f t="shared" si="209"/>
        <v>13073</v>
      </c>
    </row>
    <row r="13430" spans="1:9">
      <c r="A13430" s="66"/>
      <c r="C13430" s="66">
        <v>13073</v>
      </c>
      <c r="D13430" s="2" t="s">
        <v>39</v>
      </c>
      <c r="E13430" s="23" t="s">
        <v>1149</v>
      </c>
      <c r="F13430" s="69" t="s">
        <v>40</v>
      </c>
      <c r="G13430" s="3">
        <v>1</v>
      </c>
      <c r="H13430" s="3"/>
      <c r="I13430" s="10" t="str">
        <f t="shared" si="209"/>
        <v>13073</v>
      </c>
    </row>
    <row r="13431" spans="1:9">
      <c r="A13431" s="66"/>
      <c r="C13431" s="66">
        <v>13073</v>
      </c>
      <c r="D13431" s="2" t="s">
        <v>41</v>
      </c>
      <c r="E13431" s="16" t="s">
        <v>1146</v>
      </c>
      <c r="F13431" s="69" t="s">
        <v>42</v>
      </c>
      <c r="G13431" s="3"/>
      <c r="H13431" s="3"/>
      <c r="I13431" s="10" t="str">
        <f t="shared" si="209"/>
        <v>13073</v>
      </c>
    </row>
    <row r="13432" spans="1:9">
      <c r="A13432" s="66"/>
      <c r="C13432" s="66">
        <v>13073</v>
      </c>
      <c r="D13432" s="2" t="s">
        <v>43</v>
      </c>
      <c r="E13432" s="16" t="s">
        <v>1146</v>
      </c>
      <c r="F13432" s="69" t="s">
        <v>44</v>
      </c>
      <c r="G13432" s="3">
        <v>1</v>
      </c>
      <c r="H13432" s="3"/>
      <c r="I13432" s="10" t="str">
        <f t="shared" si="209"/>
        <v>13073</v>
      </c>
    </row>
    <row r="13433" spans="1:9">
      <c r="A13433" s="66"/>
      <c r="C13433" s="66">
        <v>13073</v>
      </c>
      <c r="D13433" s="2" t="s">
        <v>45</v>
      </c>
      <c r="E13433" s="16" t="s">
        <v>1146</v>
      </c>
      <c r="F13433" s="69" t="s">
        <v>46</v>
      </c>
      <c r="G13433" s="3"/>
      <c r="H13433" s="3"/>
      <c r="I13433" s="10" t="str">
        <f t="shared" si="209"/>
        <v>13073</v>
      </c>
    </row>
    <row r="13434" spans="1:9">
      <c r="A13434" s="66"/>
      <c r="C13434" s="66">
        <v>13073</v>
      </c>
      <c r="D13434" s="2" t="s">
        <v>47</v>
      </c>
      <c r="E13434" s="16" t="s">
        <v>1146</v>
      </c>
      <c r="F13434" s="69" t="s">
        <v>48</v>
      </c>
      <c r="G13434" s="3">
        <v>2</v>
      </c>
      <c r="H13434" s="3"/>
      <c r="I13434" s="10" t="str">
        <f t="shared" si="209"/>
        <v>13073</v>
      </c>
    </row>
    <row r="13435" spans="1:9">
      <c r="A13435" s="66"/>
      <c r="C13435" s="66">
        <v>13073</v>
      </c>
      <c r="D13435" s="2" t="s">
        <v>49</v>
      </c>
      <c r="E13435" s="14" t="s">
        <v>1144</v>
      </c>
      <c r="F13435" s="69" t="s">
        <v>50</v>
      </c>
      <c r="G13435" s="3">
        <v>7</v>
      </c>
      <c r="H13435" s="3">
        <v>173</v>
      </c>
      <c r="I13435" s="10" t="str">
        <f t="shared" si="209"/>
        <v>13073</v>
      </c>
    </row>
    <row r="13436" spans="1:9">
      <c r="A13436" s="66"/>
      <c r="C13436" s="66">
        <v>13073</v>
      </c>
      <c r="D13436" s="2" t="s">
        <v>51</v>
      </c>
      <c r="E13436" s="15" t="s">
        <v>1145</v>
      </c>
      <c r="F13436" s="69" t="s">
        <v>52</v>
      </c>
      <c r="G13436" s="3"/>
      <c r="H13436" s="3"/>
      <c r="I13436" s="10" t="str">
        <f t="shared" si="209"/>
        <v>13073</v>
      </c>
    </row>
    <row r="13437" spans="1:9">
      <c r="A13437" s="66"/>
      <c r="C13437" s="66">
        <v>13073</v>
      </c>
      <c r="D13437" s="2" t="s">
        <v>53</v>
      </c>
      <c r="E13437" s="15" t="s">
        <v>1145</v>
      </c>
      <c r="F13437" s="69" t="s">
        <v>54</v>
      </c>
      <c r="G13437" s="3">
        <v>15</v>
      </c>
      <c r="H13437" s="3">
        <v>671</v>
      </c>
      <c r="I13437" s="10" t="str">
        <f t="shared" si="209"/>
        <v>13073</v>
      </c>
    </row>
    <row r="13438" spans="1:9">
      <c r="A13438" s="66"/>
      <c r="C13438" s="66">
        <v>13073</v>
      </c>
      <c r="D13438" s="2" t="s">
        <v>55</v>
      </c>
      <c r="E13438" s="21" t="s">
        <v>1152</v>
      </c>
      <c r="F13438" s="69" t="s">
        <v>56</v>
      </c>
      <c r="G13438" s="3"/>
      <c r="H13438" s="3"/>
      <c r="I13438" s="10" t="str">
        <f t="shared" si="209"/>
        <v>13073</v>
      </c>
    </row>
    <row r="13439" spans="1:9">
      <c r="A13439" s="66"/>
      <c r="C13439" s="66">
        <v>13073</v>
      </c>
      <c r="D13439" s="2" t="s">
        <v>57</v>
      </c>
      <c r="E13439" s="21" t="s">
        <v>1152</v>
      </c>
      <c r="F13439" s="69" t="s">
        <v>58</v>
      </c>
      <c r="G13439" s="3"/>
      <c r="H13439" s="3"/>
      <c r="I13439" s="10" t="str">
        <f t="shared" si="209"/>
        <v>13073</v>
      </c>
    </row>
    <row r="13440" spans="1:9">
      <c r="A13440" s="66"/>
      <c r="C13440" s="66">
        <v>13073</v>
      </c>
      <c r="D13440" s="2" t="s">
        <v>59</v>
      </c>
      <c r="E13440" s="21" t="s">
        <v>1152</v>
      </c>
      <c r="F13440" s="69" t="s">
        <v>60</v>
      </c>
      <c r="G13440" s="3">
        <v>1</v>
      </c>
      <c r="H13440" s="3"/>
      <c r="I13440" s="10" t="str">
        <f t="shared" si="209"/>
        <v>13073</v>
      </c>
    </row>
    <row r="13441" spans="1:9">
      <c r="A13441" s="66"/>
      <c r="C13441" s="66">
        <v>13073</v>
      </c>
      <c r="D13441" s="2" t="s">
        <v>61</v>
      </c>
      <c r="E13441" s="20" t="s">
        <v>1151</v>
      </c>
      <c r="F13441" s="69" t="s">
        <v>62</v>
      </c>
      <c r="G13441" s="3">
        <v>1</v>
      </c>
      <c r="H13441" s="3"/>
      <c r="I13441" s="10" t="str">
        <f t="shared" si="209"/>
        <v>13073</v>
      </c>
    </row>
    <row r="13442" spans="1:9">
      <c r="A13442" s="66"/>
      <c r="C13442" s="66">
        <v>13073</v>
      </c>
      <c r="D13442" s="2" t="s">
        <v>63</v>
      </c>
      <c r="E13442" s="20" t="s">
        <v>1151</v>
      </c>
      <c r="F13442" s="69" t="s">
        <v>64</v>
      </c>
      <c r="G13442" s="3">
        <v>3</v>
      </c>
      <c r="H13442" s="3">
        <v>694</v>
      </c>
      <c r="I13442" s="10" t="str">
        <f t="shared" si="209"/>
        <v>13073</v>
      </c>
    </row>
    <row r="13443" spans="1:9">
      <c r="A13443" s="66"/>
      <c r="C13443" s="66">
        <v>13073</v>
      </c>
      <c r="D13443" s="2" t="s">
        <v>65</v>
      </c>
      <c r="E13443" s="19" t="s">
        <v>1150</v>
      </c>
      <c r="F13443" s="69" t="s">
        <v>66</v>
      </c>
      <c r="G13443" s="3">
        <v>2</v>
      </c>
      <c r="H13443" s="3"/>
      <c r="I13443" s="10" t="str">
        <f t="shared" si="209"/>
        <v>13073</v>
      </c>
    </row>
    <row r="13444" spans="1:9">
      <c r="A13444" s="66"/>
      <c r="C13444" s="66">
        <v>13073</v>
      </c>
      <c r="D13444" s="2" t="s">
        <v>67</v>
      </c>
      <c r="E13444" s="22" t="s">
        <v>1153</v>
      </c>
      <c r="F13444" s="69" t="s">
        <v>68</v>
      </c>
      <c r="G13444" s="3">
        <v>3</v>
      </c>
      <c r="H13444" s="3">
        <v>86</v>
      </c>
      <c r="I13444" s="10" t="str">
        <f t="shared" si="209"/>
        <v>13073</v>
      </c>
    </row>
    <row r="13445" spans="1:9">
      <c r="A13445" s="66"/>
      <c r="C13445" s="66">
        <v>13073</v>
      </c>
      <c r="D13445" s="2" t="s">
        <v>69</v>
      </c>
      <c r="E13445" s="21" t="s">
        <v>1152</v>
      </c>
      <c r="F13445" s="69" t="s">
        <v>70</v>
      </c>
      <c r="G13445" s="3">
        <v>6</v>
      </c>
      <c r="H13445" s="3">
        <v>166</v>
      </c>
      <c r="I13445" s="10" t="str">
        <f t="shared" si="209"/>
        <v>13073</v>
      </c>
    </row>
    <row r="13446" spans="1:9">
      <c r="A13446" s="66"/>
      <c r="C13446" s="66">
        <v>13073</v>
      </c>
      <c r="E13446" s="71"/>
      <c r="F13446" s="69" t="s">
        <v>71</v>
      </c>
      <c r="G13446" s="3">
        <v>69</v>
      </c>
      <c r="H13446" s="3">
        <v>4474</v>
      </c>
      <c r="I13446" s="10" t="str">
        <f t="shared" si="209"/>
        <v>13073</v>
      </c>
    </row>
    <row r="13447" spans="1:9">
      <c r="A13447" s="65" t="s">
        <v>909</v>
      </c>
      <c r="B13447" s="2" t="s">
        <v>894</v>
      </c>
      <c r="C13447" s="65">
        <v>13074</v>
      </c>
      <c r="D13447" s="2" t="s">
        <v>9</v>
      </c>
      <c r="E13447" s="14" t="s">
        <v>1144</v>
      </c>
      <c r="F13447" s="69" t="s">
        <v>10</v>
      </c>
      <c r="G13447" s="3">
        <v>6</v>
      </c>
      <c r="H13447" s="3">
        <v>74</v>
      </c>
      <c r="I13447" s="10" t="str">
        <f t="shared" si="209"/>
        <v>13074</v>
      </c>
    </row>
    <row r="13448" spans="1:9">
      <c r="A13448" s="66"/>
      <c r="C13448" s="66">
        <v>13074</v>
      </c>
      <c r="D13448" s="2" t="s">
        <v>11</v>
      </c>
      <c r="E13448" s="14" t="s">
        <v>1144</v>
      </c>
      <c r="F13448" s="69" t="s">
        <v>12</v>
      </c>
      <c r="G13448" s="3"/>
      <c r="H13448" s="3"/>
      <c r="I13448" s="10" t="str">
        <f t="shared" si="209"/>
        <v>13074</v>
      </c>
    </row>
    <row r="13449" spans="1:9">
      <c r="A13449" s="66"/>
      <c r="C13449" s="66">
        <v>13074</v>
      </c>
      <c r="D13449" s="2" t="s">
        <v>13</v>
      </c>
      <c r="E13449" s="14" t="s">
        <v>1144</v>
      </c>
      <c r="F13449" s="69" t="s">
        <v>14</v>
      </c>
      <c r="G13449" s="3"/>
      <c r="H13449" s="3"/>
      <c r="I13449" s="10" t="str">
        <f t="shared" ref="I13449:I13512" si="210">IF(A13449="",I13448,A13449)</f>
        <v>13074</v>
      </c>
    </row>
    <row r="13450" spans="1:9">
      <c r="A13450" s="66"/>
      <c r="C13450" s="66">
        <v>13074</v>
      </c>
      <c r="D13450" s="2" t="s">
        <v>15</v>
      </c>
      <c r="E13450" s="15" t="s">
        <v>1145</v>
      </c>
      <c r="F13450" s="69" t="s">
        <v>16</v>
      </c>
      <c r="G13450" s="3"/>
      <c r="H13450" s="3"/>
      <c r="I13450" s="10" t="str">
        <f t="shared" si="210"/>
        <v>13074</v>
      </c>
    </row>
    <row r="13451" spans="1:9">
      <c r="A13451" s="66"/>
      <c r="C13451" s="66">
        <v>13074</v>
      </c>
      <c r="D13451" s="2" t="s">
        <v>17</v>
      </c>
      <c r="E13451" s="14" t="s">
        <v>1144</v>
      </c>
      <c r="F13451" s="69" t="s">
        <v>18</v>
      </c>
      <c r="G13451" s="3">
        <v>6</v>
      </c>
      <c r="H13451" s="3">
        <v>74</v>
      </c>
      <c r="I13451" s="10" t="str">
        <f t="shared" si="210"/>
        <v>13074</v>
      </c>
    </row>
    <row r="13452" spans="1:9">
      <c r="A13452" s="66"/>
      <c r="C13452" s="66">
        <v>13074</v>
      </c>
      <c r="D13452" s="2" t="s">
        <v>19</v>
      </c>
      <c r="E13452" s="14" t="s">
        <v>1144</v>
      </c>
      <c r="F13452" s="69" t="s">
        <v>20</v>
      </c>
      <c r="G13452" s="3"/>
      <c r="H13452" s="3"/>
      <c r="I13452" s="10" t="str">
        <f t="shared" si="210"/>
        <v>13074</v>
      </c>
    </row>
    <row r="13453" spans="1:9">
      <c r="A13453" s="66"/>
      <c r="C13453" s="66">
        <v>13074</v>
      </c>
      <c r="D13453" s="2" t="s">
        <v>21</v>
      </c>
      <c r="E13453" s="4"/>
      <c r="F13453" s="69" t="s">
        <v>22</v>
      </c>
      <c r="G13453" s="3">
        <v>96</v>
      </c>
      <c r="H13453" s="3">
        <v>10630</v>
      </c>
      <c r="I13453" s="10" t="str">
        <f t="shared" si="210"/>
        <v>13074</v>
      </c>
    </row>
    <row r="13454" spans="1:9">
      <c r="A13454" s="66"/>
      <c r="C13454" s="66">
        <v>13074</v>
      </c>
      <c r="D13454" s="2" t="s">
        <v>23</v>
      </c>
      <c r="E13454" s="17" t="s">
        <v>1147</v>
      </c>
      <c r="F13454" s="69" t="s">
        <v>24</v>
      </c>
      <c r="G13454" s="3">
        <v>18</v>
      </c>
      <c r="H13454" s="3">
        <v>1581</v>
      </c>
      <c r="I13454" s="10" t="str">
        <f t="shared" si="210"/>
        <v>13074</v>
      </c>
    </row>
    <row r="13455" spans="1:9">
      <c r="A13455" s="66"/>
      <c r="C13455" s="66">
        <v>13074</v>
      </c>
      <c r="D13455" s="2" t="s">
        <v>25</v>
      </c>
      <c r="E13455" s="17" t="s">
        <v>1147</v>
      </c>
      <c r="F13455" s="69" t="s">
        <v>26</v>
      </c>
      <c r="G13455" s="3"/>
      <c r="H13455" s="3"/>
      <c r="I13455" s="10" t="str">
        <f t="shared" si="210"/>
        <v>13074</v>
      </c>
    </row>
    <row r="13456" spans="1:9">
      <c r="A13456" s="66"/>
      <c r="C13456" s="66">
        <v>13074</v>
      </c>
      <c r="D13456" s="2" t="s">
        <v>27</v>
      </c>
      <c r="E13456" s="17" t="s">
        <v>1147</v>
      </c>
      <c r="F13456" s="69" t="s">
        <v>28</v>
      </c>
      <c r="G13456" s="3"/>
      <c r="H13456" s="3"/>
      <c r="I13456" s="10" t="str">
        <f t="shared" si="210"/>
        <v>13074</v>
      </c>
    </row>
    <row r="13457" spans="1:9">
      <c r="A13457" s="66"/>
      <c r="C13457" s="66">
        <v>13074</v>
      </c>
      <c r="D13457" s="2" t="s">
        <v>29</v>
      </c>
      <c r="E13457" s="18" t="s">
        <v>1148</v>
      </c>
      <c r="F13457" s="69" t="s">
        <v>30</v>
      </c>
      <c r="G13457" s="3"/>
      <c r="H13457" s="3"/>
      <c r="I13457" s="10" t="str">
        <f t="shared" si="210"/>
        <v>13074</v>
      </c>
    </row>
    <row r="13458" spans="1:9">
      <c r="A13458" s="66"/>
      <c r="C13458" s="66">
        <v>13074</v>
      </c>
      <c r="D13458" s="2" t="s">
        <v>31</v>
      </c>
      <c r="E13458" s="18" t="s">
        <v>1148</v>
      </c>
      <c r="F13458" s="69" t="s">
        <v>32</v>
      </c>
      <c r="G13458" s="3"/>
      <c r="H13458" s="3"/>
      <c r="I13458" s="10" t="str">
        <f t="shared" si="210"/>
        <v>13074</v>
      </c>
    </row>
    <row r="13459" spans="1:9">
      <c r="A13459" s="66"/>
      <c r="C13459" s="66">
        <v>13074</v>
      </c>
      <c r="D13459" s="2" t="s">
        <v>33</v>
      </c>
      <c r="E13459" s="18" t="s">
        <v>1148</v>
      </c>
      <c r="F13459" s="69" t="s">
        <v>34</v>
      </c>
      <c r="G13459" s="3"/>
      <c r="H13459" s="3"/>
      <c r="I13459" s="10" t="str">
        <f t="shared" si="210"/>
        <v>13074</v>
      </c>
    </row>
    <row r="13460" spans="1:9">
      <c r="A13460" s="66"/>
      <c r="C13460" s="66">
        <v>13074</v>
      </c>
      <c r="D13460" s="2" t="s">
        <v>35</v>
      </c>
      <c r="E13460" s="19" t="s">
        <v>1150</v>
      </c>
      <c r="F13460" s="69" t="s">
        <v>36</v>
      </c>
      <c r="G13460" s="3">
        <v>8</v>
      </c>
      <c r="H13460" s="3">
        <v>1975</v>
      </c>
      <c r="I13460" s="10" t="str">
        <f t="shared" si="210"/>
        <v>13074</v>
      </c>
    </row>
    <row r="13461" spans="1:9">
      <c r="A13461" s="66"/>
      <c r="C13461" s="66">
        <v>13074</v>
      </c>
      <c r="D13461" s="2" t="s">
        <v>37</v>
      </c>
      <c r="E13461" s="23" t="s">
        <v>1149</v>
      </c>
      <c r="F13461" s="69" t="s">
        <v>38</v>
      </c>
      <c r="G13461" s="3"/>
      <c r="H13461" s="3"/>
      <c r="I13461" s="10" t="str">
        <f t="shared" si="210"/>
        <v>13074</v>
      </c>
    </row>
    <row r="13462" spans="1:9">
      <c r="A13462" s="66"/>
      <c r="C13462" s="66">
        <v>13074</v>
      </c>
      <c r="D13462" s="2" t="s">
        <v>39</v>
      </c>
      <c r="E13462" s="23" t="s">
        <v>1149</v>
      </c>
      <c r="F13462" s="69" t="s">
        <v>40</v>
      </c>
      <c r="G13462" s="3">
        <v>3</v>
      </c>
      <c r="H13462" s="3">
        <v>148</v>
      </c>
      <c r="I13462" s="10" t="str">
        <f t="shared" si="210"/>
        <v>13074</v>
      </c>
    </row>
    <row r="13463" spans="1:9">
      <c r="A13463" s="66"/>
      <c r="C13463" s="66">
        <v>13074</v>
      </c>
      <c r="D13463" s="2" t="s">
        <v>41</v>
      </c>
      <c r="E13463" s="16" t="s">
        <v>1146</v>
      </c>
      <c r="F13463" s="69" t="s">
        <v>42</v>
      </c>
      <c r="G13463" s="3"/>
      <c r="H13463" s="3"/>
      <c r="I13463" s="10" t="str">
        <f t="shared" si="210"/>
        <v>13074</v>
      </c>
    </row>
    <row r="13464" spans="1:9">
      <c r="A13464" s="66"/>
      <c r="C13464" s="66">
        <v>13074</v>
      </c>
      <c r="D13464" s="2" t="s">
        <v>43</v>
      </c>
      <c r="E13464" s="16" t="s">
        <v>1146</v>
      </c>
      <c r="F13464" s="69" t="s">
        <v>44</v>
      </c>
      <c r="G13464" s="3">
        <v>2</v>
      </c>
      <c r="H13464" s="3"/>
      <c r="I13464" s="10" t="str">
        <f t="shared" si="210"/>
        <v>13074</v>
      </c>
    </row>
    <row r="13465" spans="1:9">
      <c r="A13465" s="66"/>
      <c r="C13465" s="66">
        <v>13074</v>
      </c>
      <c r="D13465" s="2" t="s">
        <v>45</v>
      </c>
      <c r="E13465" s="16" t="s">
        <v>1146</v>
      </c>
      <c r="F13465" s="69" t="s">
        <v>46</v>
      </c>
      <c r="G13465" s="3">
        <v>3</v>
      </c>
      <c r="H13465" s="3">
        <v>1019</v>
      </c>
      <c r="I13465" s="10" t="str">
        <f t="shared" si="210"/>
        <v>13074</v>
      </c>
    </row>
    <row r="13466" spans="1:9">
      <c r="A13466" s="66"/>
      <c r="C13466" s="66">
        <v>13074</v>
      </c>
      <c r="D13466" s="2" t="s">
        <v>47</v>
      </c>
      <c r="E13466" s="16" t="s">
        <v>1146</v>
      </c>
      <c r="F13466" s="69" t="s">
        <v>48</v>
      </c>
      <c r="G13466" s="3">
        <v>4</v>
      </c>
      <c r="H13466" s="3">
        <v>184</v>
      </c>
      <c r="I13466" s="10" t="str">
        <f t="shared" si="210"/>
        <v>13074</v>
      </c>
    </row>
    <row r="13467" spans="1:9">
      <c r="A13467" s="66"/>
      <c r="C13467" s="66">
        <v>13074</v>
      </c>
      <c r="D13467" s="2" t="s">
        <v>49</v>
      </c>
      <c r="E13467" s="14" t="s">
        <v>1144</v>
      </c>
      <c r="F13467" s="69" t="s">
        <v>50</v>
      </c>
      <c r="G13467" s="3">
        <v>9</v>
      </c>
      <c r="H13467" s="3">
        <v>106</v>
      </c>
      <c r="I13467" s="10" t="str">
        <f t="shared" si="210"/>
        <v>13074</v>
      </c>
    </row>
    <row r="13468" spans="1:9">
      <c r="A13468" s="66"/>
      <c r="C13468" s="66">
        <v>13074</v>
      </c>
      <c r="D13468" s="2" t="s">
        <v>51</v>
      </c>
      <c r="E13468" s="15" t="s">
        <v>1145</v>
      </c>
      <c r="F13468" s="69" t="s">
        <v>52</v>
      </c>
      <c r="G13468" s="3"/>
      <c r="H13468" s="3"/>
      <c r="I13468" s="10" t="str">
        <f t="shared" si="210"/>
        <v>13074</v>
      </c>
    </row>
    <row r="13469" spans="1:9">
      <c r="A13469" s="66"/>
      <c r="C13469" s="66">
        <v>13074</v>
      </c>
      <c r="D13469" s="2" t="s">
        <v>53</v>
      </c>
      <c r="E13469" s="15" t="s">
        <v>1145</v>
      </c>
      <c r="F13469" s="69" t="s">
        <v>54</v>
      </c>
      <c r="G13469" s="3">
        <v>17</v>
      </c>
      <c r="H13469" s="3">
        <v>1088</v>
      </c>
      <c r="I13469" s="10" t="str">
        <f t="shared" si="210"/>
        <v>13074</v>
      </c>
    </row>
    <row r="13470" spans="1:9">
      <c r="A13470" s="66"/>
      <c r="C13470" s="66">
        <v>13074</v>
      </c>
      <c r="D13470" s="2" t="s">
        <v>55</v>
      </c>
      <c r="E13470" s="21" t="s">
        <v>1152</v>
      </c>
      <c r="F13470" s="69" t="s">
        <v>56</v>
      </c>
      <c r="G13470" s="3">
        <v>4</v>
      </c>
      <c r="H13470" s="3">
        <v>376</v>
      </c>
      <c r="I13470" s="10" t="str">
        <f t="shared" si="210"/>
        <v>13074</v>
      </c>
    </row>
    <row r="13471" spans="1:9">
      <c r="A13471" s="66"/>
      <c r="C13471" s="66">
        <v>13074</v>
      </c>
      <c r="D13471" s="2" t="s">
        <v>57</v>
      </c>
      <c r="E13471" s="21" t="s">
        <v>1152</v>
      </c>
      <c r="F13471" s="69" t="s">
        <v>58</v>
      </c>
      <c r="G13471" s="3">
        <v>2</v>
      </c>
      <c r="H13471" s="3"/>
      <c r="I13471" s="10" t="str">
        <f t="shared" si="210"/>
        <v>13074</v>
      </c>
    </row>
    <row r="13472" spans="1:9">
      <c r="A13472" s="66"/>
      <c r="C13472" s="66">
        <v>13074</v>
      </c>
      <c r="D13472" s="2" t="s">
        <v>59</v>
      </c>
      <c r="E13472" s="21" t="s">
        <v>1152</v>
      </c>
      <c r="F13472" s="69" t="s">
        <v>60</v>
      </c>
      <c r="G13472" s="3">
        <v>11</v>
      </c>
      <c r="H13472" s="3">
        <v>930</v>
      </c>
      <c r="I13472" s="10" t="str">
        <f t="shared" si="210"/>
        <v>13074</v>
      </c>
    </row>
    <row r="13473" spans="1:9">
      <c r="A13473" s="66"/>
      <c r="C13473" s="66">
        <v>13074</v>
      </c>
      <c r="D13473" s="2" t="s">
        <v>61</v>
      </c>
      <c r="E13473" s="20" t="s">
        <v>1151</v>
      </c>
      <c r="F13473" s="69" t="s">
        <v>62</v>
      </c>
      <c r="G13473" s="3">
        <v>1</v>
      </c>
      <c r="H13473" s="3"/>
      <c r="I13473" s="10" t="str">
        <f t="shared" si="210"/>
        <v>13074</v>
      </c>
    </row>
    <row r="13474" spans="1:9">
      <c r="A13474" s="66"/>
      <c r="C13474" s="66">
        <v>13074</v>
      </c>
      <c r="D13474" s="2" t="s">
        <v>63</v>
      </c>
      <c r="E13474" s="20" t="s">
        <v>1151</v>
      </c>
      <c r="F13474" s="69" t="s">
        <v>64</v>
      </c>
      <c r="G13474" s="3">
        <v>2</v>
      </c>
      <c r="H13474" s="3"/>
      <c r="I13474" s="10" t="str">
        <f t="shared" si="210"/>
        <v>13074</v>
      </c>
    </row>
    <row r="13475" spans="1:9">
      <c r="A13475" s="66"/>
      <c r="C13475" s="66">
        <v>13074</v>
      </c>
      <c r="D13475" s="2" t="s">
        <v>65</v>
      </c>
      <c r="E13475" s="19" t="s">
        <v>1150</v>
      </c>
      <c r="F13475" s="69" t="s">
        <v>66</v>
      </c>
      <c r="G13475" s="3">
        <v>4</v>
      </c>
      <c r="H13475" s="3">
        <v>779</v>
      </c>
      <c r="I13475" s="10" t="str">
        <f t="shared" si="210"/>
        <v>13074</v>
      </c>
    </row>
    <row r="13476" spans="1:9">
      <c r="A13476" s="66"/>
      <c r="C13476" s="66">
        <v>13074</v>
      </c>
      <c r="D13476" s="2" t="s">
        <v>67</v>
      </c>
      <c r="E13476" s="22" t="s">
        <v>1153</v>
      </c>
      <c r="F13476" s="69" t="s">
        <v>68</v>
      </c>
      <c r="G13476" s="3">
        <v>3</v>
      </c>
      <c r="H13476" s="3">
        <v>270</v>
      </c>
      <c r="I13476" s="10" t="str">
        <f t="shared" si="210"/>
        <v>13074</v>
      </c>
    </row>
    <row r="13477" spans="1:9">
      <c r="A13477" s="66"/>
      <c r="C13477" s="66">
        <v>13074</v>
      </c>
      <c r="D13477" s="2" t="s">
        <v>69</v>
      </c>
      <c r="E13477" s="21" t="s">
        <v>1152</v>
      </c>
      <c r="F13477" s="69" t="s">
        <v>70</v>
      </c>
      <c r="G13477" s="3">
        <v>5</v>
      </c>
      <c r="H13477" s="3">
        <v>244</v>
      </c>
      <c r="I13477" s="10" t="str">
        <f t="shared" si="210"/>
        <v>13074</v>
      </c>
    </row>
    <row r="13478" spans="1:9">
      <c r="A13478" s="66"/>
      <c r="C13478" s="66">
        <v>13074</v>
      </c>
      <c r="E13478" s="71"/>
      <c r="F13478" s="69" t="s">
        <v>71</v>
      </c>
      <c r="G13478" s="3">
        <v>102</v>
      </c>
      <c r="H13478" s="3">
        <v>10704</v>
      </c>
      <c r="I13478" s="10" t="str">
        <f t="shared" si="210"/>
        <v>13074</v>
      </c>
    </row>
    <row r="13479" spans="1:9">
      <c r="A13479" s="65" t="s">
        <v>910</v>
      </c>
      <c r="B13479" s="2" t="s">
        <v>911</v>
      </c>
      <c r="C13479" s="65">
        <v>13075</v>
      </c>
      <c r="D13479" s="2" t="s">
        <v>9</v>
      </c>
      <c r="E13479" s="14" t="s">
        <v>1144</v>
      </c>
      <c r="F13479" s="69" t="s">
        <v>10</v>
      </c>
      <c r="G13479" s="3">
        <v>4</v>
      </c>
      <c r="H13479" s="3">
        <v>78</v>
      </c>
      <c r="I13479" s="10" t="str">
        <f t="shared" si="210"/>
        <v>13075</v>
      </c>
    </row>
    <row r="13480" spans="1:9">
      <c r="A13480" s="66"/>
      <c r="C13480" s="66">
        <v>13075</v>
      </c>
      <c r="D13480" s="2" t="s">
        <v>11</v>
      </c>
      <c r="E13480" s="14" t="s">
        <v>1144</v>
      </c>
      <c r="F13480" s="69" t="s">
        <v>12</v>
      </c>
      <c r="G13480" s="3"/>
      <c r="H13480" s="3"/>
      <c r="I13480" s="10" t="str">
        <f t="shared" si="210"/>
        <v>13075</v>
      </c>
    </row>
    <row r="13481" spans="1:9">
      <c r="A13481" s="66"/>
      <c r="C13481" s="66">
        <v>13075</v>
      </c>
      <c r="D13481" s="2" t="s">
        <v>13</v>
      </c>
      <c r="E13481" s="14" t="s">
        <v>1144</v>
      </c>
      <c r="F13481" s="69" t="s">
        <v>14</v>
      </c>
      <c r="G13481" s="3">
        <v>1</v>
      </c>
      <c r="H13481" s="3"/>
      <c r="I13481" s="10" t="str">
        <f t="shared" si="210"/>
        <v>13075</v>
      </c>
    </row>
    <row r="13482" spans="1:9">
      <c r="A13482" s="66"/>
      <c r="C13482" s="66">
        <v>13075</v>
      </c>
      <c r="D13482" s="2" t="s">
        <v>15</v>
      </c>
      <c r="E13482" s="15" t="s">
        <v>1145</v>
      </c>
      <c r="F13482" s="69" t="s">
        <v>16</v>
      </c>
      <c r="G13482" s="3"/>
      <c r="H13482" s="3"/>
      <c r="I13482" s="10" t="str">
        <f t="shared" si="210"/>
        <v>13075</v>
      </c>
    </row>
    <row r="13483" spans="1:9">
      <c r="A13483" s="66"/>
      <c r="C13483" s="66">
        <v>13075</v>
      </c>
      <c r="D13483" s="2" t="s">
        <v>17</v>
      </c>
      <c r="E13483" s="14" t="s">
        <v>1144</v>
      </c>
      <c r="F13483" s="69" t="s">
        <v>18</v>
      </c>
      <c r="G13483" s="3">
        <v>3</v>
      </c>
      <c r="H13483" s="3"/>
      <c r="I13483" s="10" t="str">
        <f t="shared" si="210"/>
        <v>13075</v>
      </c>
    </row>
    <row r="13484" spans="1:9">
      <c r="A13484" s="66"/>
      <c r="C13484" s="66">
        <v>13075</v>
      </c>
      <c r="D13484" s="2" t="s">
        <v>19</v>
      </c>
      <c r="E13484" s="14" t="s">
        <v>1144</v>
      </c>
      <c r="F13484" s="69" t="s">
        <v>20</v>
      </c>
      <c r="G13484" s="3"/>
      <c r="H13484" s="3"/>
      <c r="I13484" s="10" t="str">
        <f t="shared" si="210"/>
        <v>13075</v>
      </c>
    </row>
    <row r="13485" spans="1:9">
      <c r="A13485" s="66"/>
      <c r="C13485" s="66">
        <v>13075</v>
      </c>
      <c r="D13485" s="2" t="s">
        <v>21</v>
      </c>
      <c r="E13485" s="4"/>
      <c r="F13485" s="69" t="s">
        <v>22</v>
      </c>
      <c r="G13485" s="3">
        <v>64</v>
      </c>
      <c r="H13485" s="3">
        <v>5522</v>
      </c>
      <c r="I13485" s="10" t="str">
        <f t="shared" si="210"/>
        <v>13075</v>
      </c>
    </row>
    <row r="13486" spans="1:9">
      <c r="A13486" s="66"/>
      <c r="C13486" s="66">
        <v>13075</v>
      </c>
      <c r="D13486" s="2" t="s">
        <v>23</v>
      </c>
      <c r="E13486" s="17" t="s">
        <v>1147</v>
      </c>
      <c r="F13486" s="69" t="s">
        <v>24</v>
      </c>
      <c r="G13486" s="3">
        <v>13</v>
      </c>
      <c r="H13486" s="3">
        <v>895</v>
      </c>
      <c r="I13486" s="10" t="str">
        <f t="shared" si="210"/>
        <v>13075</v>
      </c>
    </row>
    <row r="13487" spans="1:9">
      <c r="A13487" s="66"/>
      <c r="C13487" s="66">
        <v>13075</v>
      </c>
      <c r="D13487" s="2" t="s">
        <v>25</v>
      </c>
      <c r="E13487" s="17" t="s">
        <v>1147</v>
      </c>
      <c r="F13487" s="69" t="s">
        <v>26</v>
      </c>
      <c r="G13487" s="3"/>
      <c r="H13487" s="3"/>
      <c r="I13487" s="10" t="str">
        <f t="shared" si="210"/>
        <v>13075</v>
      </c>
    </row>
    <row r="13488" spans="1:9">
      <c r="A13488" s="66"/>
      <c r="C13488" s="66">
        <v>13075</v>
      </c>
      <c r="D13488" s="2" t="s">
        <v>27</v>
      </c>
      <c r="E13488" s="17" t="s">
        <v>1147</v>
      </c>
      <c r="F13488" s="69" t="s">
        <v>28</v>
      </c>
      <c r="G13488" s="3"/>
      <c r="H13488" s="3"/>
      <c r="I13488" s="10" t="str">
        <f t="shared" si="210"/>
        <v>13075</v>
      </c>
    </row>
    <row r="13489" spans="1:9">
      <c r="A13489" s="66"/>
      <c r="C13489" s="66">
        <v>13075</v>
      </c>
      <c r="D13489" s="2" t="s">
        <v>29</v>
      </c>
      <c r="E13489" s="18" t="s">
        <v>1148</v>
      </c>
      <c r="F13489" s="69" t="s">
        <v>30</v>
      </c>
      <c r="G13489" s="3">
        <v>1</v>
      </c>
      <c r="H13489" s="3"/>
      <c r="I13489" s="10" t="str">
        <f t="shared" si="210"/>
        <v>13075</v>
      </c>
    </row>
    <row r="13490" spans="1:9">
      <c r="A13490" s="66"/>
      <c r="C13490" s="66">
        <v>13075</v>
      </c>
      <c r="D13490" s="2" t="s">
        <v>31</v>
      </c>
      <c r="E13490" s="18" t="s">
        <v>1148</v>
      </c>
      <c r="F13490" s="69" t="s">
        <v>32</v>
      </c>
      <c r="G13490" s="3"/>
      <c r="H13490" s="3"/>
      <c r="I13490" s="10" t="str">
        <f t="shared" si="210"/>
        <v>13075</v>
      </c>
    </row>
    <row r="13491" spans="1:9">
      <c r="A13491" s="66"/>
      <c r="C13491" s="66">
        <v>13075</v>
      </c>
      <c r="D13491" s="2" t="s">
        <v>33</v>
      </c>
      <c r="E13491" s="18" t="s">
        <v>1148</v>
      </c>
      <c r="F13491" s="69" t="s">
        <v>34</v>
      </c>
      <c r="G13491" s="3"/>
      <c r="H13491" s="3"/>
      <c r="I13491" s="10" t="str">
        <f t="shared" si="210"/>
        <v>13075</v>
      </c>
    </row>
    <row r="13492" spans="1:9">
      <c r="A13492" s="66"/>
      <c r="C13492" s="66">
        <v>13075</v>
      </c>
      <c r="D13492" s="2" t="s">
        <v>35</v>
      </c>
      <c r="E13492" s="19" t="s">
        <v>1150</v>
      </c>
      <c r="F13492" s="69" t="s">
        <v>36</v>
      </c>
      <c r="G13492" s="3">
        <v>4</v>
      </c>
      <c r="H13492" s="3">
        <v>185</v>
      </c>
      <c r="I13492" s="10" t="str">
        <f t="shared" si="210"/>
        <v>13075</v>
      </c>
    </row>
    <row r="13493" spans="1:9">
      <c r="A13493" s="66"/>
      <c r="C13493" s="66">
        <v>13075</v>
      </c>
      <c r="D13493" s="2" t="s">
        <v>37</v>
      </c>
      <c r="E13493" s="23" t="s">
        <v>1149</v>
      </c>
      <c r="F13493" s="69" t="s">
        <v>38</v>
      </c>
      <c r="G13493" s="3"/>
      <c r="H13493" s="3"/>
      <c r="I13493" s="10" t="str">
        <f t="shared" si="210"/>
        <v>13075</v>
      </c>
    </row>
    <row r="13494" spans="1:9">
      <c r="A13494" s="66"/>
      <c r="C13494" s="66">
        <v>13075</v>
      </c>
      <c r="D13494" s="2" t="s">
        <v>39</v>
      </c>
      <c r="E13494" s="23" t="s">
        <v>1149</v>
      </c>
      <c r="F13494" s="69" t="s">
        <v>40</v>
      </c>
      <c r="G13494" s="3">
        <v>1</v>
      </c>
      <c r="H13494" s="3"/>
      <c r="I13494" s="10" t="str">
        <f t="shared" si="210"/>
        <v>13075</v>
      </c>
    </row>
    <row r="13495" spans="1:9">
      <c r="A13495" s="66"/>
      <c r="C13495" s="66">
        <v>13075</v>
      </c>
      <c r="D13495" s="2" t="s">
        <v>41</v>
      </c>
      <c r="E13495" s="16" t="s">
        <v>1146</v>
      </c>
      <c r="F13495" s="69" t="s">
        <v>42</v>
      </c>
      <c r="G13495" s="3">
        <v>1</v>
      </c>
      <c r="H13495" s="3"/>
      <c r="I13495" s="10" t="str">
        <f t="shared" si="210"/>
        <v>13075</v>
      </c>
    </row>
    <row r="13496" spans="1:9">
      <c r="A13496" s="66"/>
      <c r="C13496" s="66">
        <v>13075</v>
      </c>
      <c r="D13496" s="2" t="s">
        <v>43</v>
      </c>
      <c r="E13496" s="16" t="s">
        <v>1146</v>
      </c>
      <c r="F13496" s="69" t="s">
        <v>44</v>
      </c>
      <c r="G13496" s="3">
        <v>2</v>
      </c>
      <c r="H13496" s="3"/>
      <c r="I13496" s="10" t="str">
        <f t="shared" si="210"/>
        <v>13075</v>
      </c>
    </row>
    <row r="13497" spans="1:9">
      <c r="A13497" s="66"/>
      <c r="C13497" s="66">
        <v>13075</v>
      </c>
      <c r="D13497" s="2" t="s">
        <v>45</v>
      </c>
      <c r="E13497" s="16" t="s">
        <v>1146</v>
      </c>
      <c r="F13497" s="69" t="s">
        <v>46</v>
      </c>
      <c r="G13497" s="3">
        <v>3</v>
      </c>
      <c r="H13497" s="3"/>
      <c r="I13497" s="10" t="str">
        <f t="shared" si="210"/>
        <v>13075</v>
      </c>
    </row>
    <row r="13498" spans="1:9">
      <c r="A13498" s="66"/>
      <c r="C13498" s="66">
        <v>13075</v>
      </c>
      <c r="D13498" s="2" t="s">
        <v>47</v>
      </c>
      <c r="E13498" s="16" t="s">
        <v>1146</v>
      </c>
      <c r="F13498" s="69" t="s">
        <v>48</v>
      </c>
      <c r="G13498" s="3">
        <v>1</v>
      </c>
      <c r="H13498" s="3"/>
      <c r="I13498" s="10" t="str">
        <f t="shared" si="210"/>
        <v>13075</v>
      </c>
    </row>
    <row r="13499" spans="1:9">
      <c r="A13499" s="66"/>
      <c r="C13499" s="66">
        <v>13075</v>
      </c>
      <c r="D13499" s="2" t="s">
        <v>49</v>
      </c>
      <c r="E13499" s="14" t="s">
        <v>1144</v>
      </c>
      <c r="F13499" s="69" t="s">
        <v>50</v>
      </c>
      <c r="G13499" s="3">
        <v>5</v>
      </c>
      <c r="H13499" s="3"/>
      <c r="I13499" s="10" t="str">
        <f t="shared" si="210"/>
        <v>13075</v>
      </c>
    </row>
    <row r="13500" spans="1:9">
      <c r="A13500" s="66"/>
      <c r="C13500" s="66">
        <v>13075</v>
      </c>
      <c r="D13500" s="2" t="s">
        <v>51</v>
      </c>
      <c r="E13500" s="15" t="s">
        <v>1145</v>
      </c>
      <c r="F13500" s="69" t="s">
        <v>52</v>
      </c>
      <c r="G13500" s="3">
        <v>3</v>
      </c>
      <c r="H13500" s="3">
        <v>767</v>
      </c>
      <c r="I13500" s="10" t="str">
        <f t="shared" si="210"/>
        <v>13075</v>
      </c>
    </row>
    <row r="13501" spans="1:9">
      <c r="A13501" s="66"/>
      <c r="C13501" s="66">
        <v>13075</v>
      </c>
      <c r="D13501" s="2" t="s">
        <v>53</v>
      </c>
      <c r="E13501" s="15" t="s">
        <v>1145</v>
      </c>
      <c r="F13501" s="69" t="s">
        <v>54</v>
      </c>
      <c r="G13501" s="3">
        <v>8</v>
      </c>
      <c r="H13501" s="3">
        <v>453</v>
      </c>
      <c r="I13501" s="10" t="str">
        <f t="shared" si="210"/>
        <v>13075</v>
      </c>
    </row>
    <row r="13502" spans="1:9">
      <c r="A13502" s="66"/>
      <c r="C13502" s="66">
        <v>13075</v>
      </c>
      <c r="D13502" s="2" t="s">
        <v>55</v>
      </c>
      <c r="E13502" s="21" t="s">
        <v>1152</v>
      </c>
      <c r="F13502" s="69" t="s">
        <v>56</v>
      </c>
      <c r="G13502" s="3">
        <v>1</v>
      </c>
      <c r="H13502" s="3"/>
      <c r="I13502" s="10" t="str">
        <f t="shared" si="210"/>
        <v>13075</v>
      </c>
    </row>
    <row r="13503" spans="1:9">
      <c r="A13503" s="66"/>
      <c r="C13503" s="66">
        <v>13075</v>
      </c>
      <c r="D13503" s="2" t="s">
        <v>57</v>
      </c>
      <c r="E13503" s="21" t="s">
        <v>1152</v>
      </c>
      <c r="F13503" s="69" t="s">
        <v>58</v>
      </c>
      <c r="G13503" s="3">
        <v>4</v>
      </c>
      <c r="H13503" s="3">
        <v>335</v>
      </c>
      <c r="I13503" s="10" t="str">
        <f t="shared" si="210"/>
        <v>13075</v>
      </c>
    </row>
    <row r="13504" spans="1:9">
      <c r="A13504" s="66"/>
      <c r="C13504" s="66">
        <v>13075</v>
      </c>
      <c r="D13504" s="2" t="s">
        <v>59</v>
      </c>
      <c r="E13504" s="21" t="s">
        <v>1152</v>
      </c>
      <c r="F13504" s="69" t="s">
        <v>60</v>
      </c>
      <c r="G13504" s="3"/>
      <c r="H13504" s="3"/>
      <c r="I13504" s="10" t="str">
        <f t="shared" si="210"/>
        <v>13075</v>
      </c>
    </row>
    <row r="13505" spans="1:9">
      <c r="A13505" s="66"/>
      <c r="C13505" s="66">
        <v>13075</v>
      </c>
      <c r="D13505" s="2" t="s">
        <v>61</v>
      </c>
      <c r="E13505" s="20" t="s">
        <v>1151</v>
      </c>
      <c r="F13505" s="69" t="s">
        <v>62</v>
      </c>
      <c r="G13505" s="3">
        <v>1</v>
      </c>
      <c r="H13505" s="3"/>
      <c r="I13505" s="10" t="str">
        <f t="shared" si="210"/>
        <v>13075</v>
      </c>
    </row>
    <row r="13506" spans="1:9">
      <c r="A13506" s="66"/>
      <c r="C13506" s="66">
        <v>13075</v>
      </c>
      <c r="D13506" s="2" t="s">
        <v>63</v>
      </c>
      <c r="E13506" s="20" t="s">
        <v>1151</v>
      </c>
      <c r="F13506" s="69" t="s">
        <v>64</v>
      </c>
      <c r="G13506" s="3">
        <v>3</v>
      </c>
      <c r="H13506" s="3">
        <v>1225</v>
      </c>
      <c r="I13506" s="10" t="str">
        <f t="shared" si="210"/>
        <v>13075</v>
      </c>
    </row>
    <row r="13507" spans="1:9">
      <c r="A13507" s="66"/>
      <c r="C13507" s="66">
        <v>13075</v>
      </c>
      <c r="D13507" s="2" t="s">
        <v>65</v>
      </c>
      <c r="E13507" s="19" t="s">
        <v>1150</v>
      </c>
      <c r="F13507" s="69" t="s">
        <v>66</v>
      </c>
      <c r="G13507" s="3">
        <v>3</v>
      </c>
      <c r="H13507" s="3">
        <v>203</v>
      </c>
      <c r="I13507" s="10" t="str">
        <f t="shared" si="210"/>
        <v>13075</v>
      </c>
    </row>
    <row r="13508" spans="1:9">
      <c r="A13508" s="66"/>
      <c r="C13508" s="66">
        <v>13075</v>
      </c>
      <c r="D13508" s="2" t="s">
        <v>67</v>
      </c>
      <c r="E13508" s="22" t="s">
        <v>1153</v>
      </c>
      <c r="F13508" s="69" t="s">
        <v>68</v>
      </c>
      <c r="G13508" s="3">
        <v>3</v>
      </c>
      <c r="H13508" s="3">
        <v>105</v>
      </c>
      <c r="I13508" s="10" t="str">
        <f t="shared" si="210"/>
        <v>13075</v>
      </c>
    </row>
    <row r="13509" spans="1:9">
      <c r="A13509" s="66"/>
      <c r="C13509" s="66">
        <v>13075</v>
      </c>
      <c r="D13509" s="2" t="s">
        <v>69</v>
      </c>
      <c r="E13509" s="21" t="s">
        <v>1152</v>
      </c>
      <c r="F13509" s="69" t="s">
        <v>70</v>
      </c>
      <c r="G13509" s="3">
        <v>7</v>
      </c>
      <c r="H13509" s="3">
        <v>253</v>
      </c>
      <c r="I13509" s="10" t="str">
        <f t="shared" si="210"/>
        <v>13075</v>
      </c>
    </row>
    <row r="13510" spans="1:9">
      <c r="A13510" s="66"/>
      <c r="C13510" s="66">
        <v>13075</v>
      </c>
      <c r="E13510" s="71"/>
      <c r="F13510" s="69" t="s">
        <v>71</v>
      </c>
      <c r="G13510" s="3">
        <v>68</v>
      </c>
      <c r="H13510" s="3">
        <v>5600</v>
      </c>
      <c r="I13510" s="10" t="str">
        <f t="shared" si="210"/>
        <v>13075</v>
      </c>
    </row>
    <row r="13511" spans="1:9">
      <c r="A13511" s="65" t="s">
        <v>912</v>
      </c>
      <c r="B13511" s="2" t="s">
        <v>913</v>
      </c>
      <c r="C13511" s="65">
        <v>13076</v>
      </c>
      <c r="D13511" s="2" t="s">
        <v>9</v>
      </c>
      <c r="E13511" s="14" t="s">
        <v>1144</v>
      </c>
      <c r="F13511" s="69" t="s">
        <v>10</v>
      </c>
      <c r="G13511" s="3">
        <v>5</v>
      </c>
      <c r="H13511" s="3">
        <v>97</v>
      </c>
      <c r="I13511" s="10" t="str">
        <f t="shared" si="210"/>
        <v>13076</v>
      </c>
    </row>
    <row r="13512" spans="1:9">
      <c r="A13512" s="66"/>
      <c r="C13512" s="66">
        <v>13076</v>
      </c>
      <c r="D13512" s="2" t="s">
        <v>11</v>
      </c>
      <c r="E13512" s="14" t="s">
        <v>1144</v>
      </c>
      <c r="F13512" s="69" t="s">
        <v>12</v>
      </c>
      <c r="G13512" s="3"/>
      <c r="H13512" s="3"/>
      <c r="I13512" s="10" t="str">
        <f t="shared" si="210"/>
        <v>13076</v>
      </c>
    </row>
    <row r="13513" spans="1:9">
      <c r="A13513" s="66"/>
      <c r="C13513" s="66">
        <v>13076</v>
      </c>
      <c r="D13513" s="2" t="s">
        <v>13</v>
      </c>
      <c r="E13513" s="14" t="s">
        <v>1144</v>
      </c>
      <c r="F13513" s="69" t="s">
        <v>14</v>
      </c>
      <c r="G13513" s="3"/>
      <c r="H13513" s="3"/>
      <c r="I13513" s="10" t="str">
        <f t="shared" ref="I13513:I13576" si="211">IF(A13513="",I13512,A13513)</f>
        <v>13076</v>
      </c>
    </row>
    <row r="13514" spans="1:9">
      <c r="A13514" s="66"/>
      <c r="C13514" s="66">
        <v>13076</v>
      </c>
      <c r="D13514" s="2" t="s">
        <v>15</v>
      </c>
      <c r="E13514" s="15" t="s">
        <v>1145</v>
      </c>
      <c r="F13514" s="69" t="s">
        <v>16</v>
      </c>
      <c r="G13514" s="3"/>
      <c r="H13514" s="3"/>
      <c r="I13514" s="10" t="str">
        <f t="shared" si="211"/>
        <v>13076</v>
      </c>
    </row>
    <row r="13515" spans="1:9">
      <c r="A13515" s="66"/>
      <c r="C13515" s="66">
        <v>13076</v>
      </c>
      <c r="D13515" s="2" t="s">
        <v>17</v>
      </c>
      <c r="E13515" s="14" t="s">
        <v>1144</v>
      </c>
      <c r="F13515" s="69" t="s">
        <v>18</v>
      </c>
      <c r="G13515" s="3">
        <v>5</v>
      </c>
      <c r="H13515" s="3">
        <v>97</v>
      </c>
      <c r="I13515" s="10" t="str">
        <f t="shared" si="211"/>
        <v>13076</v>
      </c>
    </row>
    <row r="13516" spans="1:9">
      <c r="A13516" s="66"/>
      <c r="C13516" s="66">
        <v>13076</v>
      </c>
      <c r="D13516" s="2" t="s">
        <v>19</v>
      </c>
      <c r="E13516" s="14" t="s">
        <v>1144</v>
      </c>
      <c r="F13516" s="69" t="s">
        <v>20</v>
      </c>
      <c r="G13516" s="3"/>
      <c r="H13516" s="3"/>
      <c r="I13516" s="10" t="str">
        <f t="shared" si="211"/>
        <v>13076</v>
      </c>
    </row>
    <row r="13517" spans="1:9">
      <c r="A13517" s="66"/>
      <c r="C13517" s="66">
        <v>13076</v>
      </c>
      <c r="D13517" s="2" t="s">
        <v>21</v>
      </c>
      <c r="E13517" s="4"/>
      <c r="F13517" s="69" t="s">
        <v>22</v>
      </c>
      <c r="G13517" s="3">
        <v>158</v>
      </c>
      <c r="H13517" s="3">
        <v>13517</v>
      </c>
      <c r="I13517" s="10" t="str">
        <f t="shared" si="211"/>
        <v>13076</v>
      </c>
    </row>
    <row r="13518" spans="1:9">
      <c r="A13518" s="66"/>
      <c r="C13518" s="66">
        <v>13076</v>
      </c>
      <c r="D13518" s="2" t="s">
        <v>23</v>
      </c>
      <c r="E13518" s="17" t="s">
        <v>1147</v>
      </c>
      <c r="F13518" s="69" t="s">
        <v>24</v>
      </c>
      <c r="G13518" s="3">
        <v>34</v>
      </c>
      <c r="H13518" s="3">
        <v>5173</v>
      </c>
      <c r="I13518" s="10" t="str">
        <f t="shared" si="211"/>
        <v>13076</v>
      </c>
    </row>
    <row r="13519" spans="1:9">
      <c r="A13519" s="66"/>
      <c r="C13519" s="66">
        <v>13076</v>
      </c>
      <c r="D13519" s="2" t="s">
        <v>25</v>
      </c>
      <c r="E13519" s="17" t="s">
        <v>1147</v>
      </c>
      <c r="F13519" s="69" t="s">
        <v>26</v>
      </c>
      <c r="G13519" s="3">
        <v>3</v>
      </c>
      <c r="H13519" s="3">
        <v>625</v>
      </c>
      <c r="I13519" s="10" t="str">
        <f t="shared" si="211"/>
        <v>13076</v>
      </c>
    </row>
    <row r="13520" spans="1:9">
      <c r="A13520" s="66"/>
      <c r="C13520" s="66">
        <v>13076</v>
      </c>
      <c r="D13520" s="2" t="s">
        <v>27</v>
      </c>
      <c r="E13520" s="17" t="s">
        <v>1147</v>
      </c>
      <c r="F13520" s="69" t="s">
        <v>28</v>
      </c>
      <c r="G13520" s="3"/>
      <c r="H13520" s="3"/>
      <c r="I13520" s="10" t="str">
        <f t="shared" si="211"/>
        <v>13076</v>
      </c>
    </row>
    <row r="13521" spans="1:9">
      <c r="A13521" s="66"/>
      <c r="C13521" s="66">
        <v>13076</v>
      </c>
      <c r="D13521" s="2" t="s">
        <v>29</v>
      </c>
      <c r="E13521" s="18" t="s">
        <v>1148</v>
      </c>
      <c r="F13521" s="69" t="s">
        <v>30</v>
      </c>
      <c r="G13521" s="3">
        <v>1</v>
      </c>
      <c r="H13521" s="3"/>
      <c r="I13521" s="10" t="str">
        <f t="shared" si="211"/>
        <v>13076</v>
      </c>
    </row>
    <row r="13522" spans="1:9">
      <c r="A13522" s="66"/>
      <c r="C13522" s="66">
        <v>13076</v>
      </c>
      <c r="D13522" s="2" t="s">
        <v>31</v>
      </c>
      <c r="E13522" s="18" t="s">
        <v>1148</v>
      </c>
      <c r="F13522" s="69" t="s">
        <v>32</v>
      </c>
      <c r="G13522" s="3">
        <v>1</v>
      </c>
      <c r="H13522" s="3"/>
      <c r="I13522" s="10" t="str">
        <f t="shared" si="211"/>
        <v>13076</v>
      </c>
    </row>
    <row r="13523" spans="1:9">
      <c r="A13523" s="66"/>
      <c r="C13523" s="66">
        <v>13076</v>
      </c>
      <c r="D13523" s="2" t="s">
        <v>33</v>
      </c>
      <c r="E13523" s="18" t="s">
        <v>1148</v>
      </c>
      <c r="F13523" s="69" t="s">
        <v>34</v>
      </c>
      <c r="G13523" s="3"/>
      <c r="H13523" s="3"/>
      <c r="I13523" s="10" t="str">
        <f t="shared" si="211"/>
        <v>13076</v>
      </c>
    </row>
    <row r="13524" spans="1:9">
      <c r="A13524" s="66"/>
      <c r="C13524" s="66">
        <v>13076</v>
      </c>
      <c r="D13524" s="2" t="s">
        <v>35</v>
      </c>
      <c r="E13524" s="19" t="s">
        <v>1150</v>
      </c>
      <c r="F13524" s="69" t="s">
        <v>36</v>
      </c>
      <c r="G13524" s="3">
        <v>10</v>
      </c>
      <c r="H13524" s="3">
        <v>398</v>
      </c>
      <c r="I13524" s="10" t="str">
        <f t="shared" si="211"/>
        <v>13076</v>
      </c>
    </row>
    <row r="13525" spans="1:9">
      <c r="A13525" s="66"/>
      <c r="C13525" s="66">
        <v>13076</v>
      </c>
      <c r="D13525" s="2" t="s">
        <v>37</v>
      </c>
      <c r="E13525" s="23" t="s">
        <v>1149</v>
      </c>
      <c r="F13525" s="69" t="s">
        <v>38</v>
      </c>
      <c r="G13525" s="3">
        <v>3</v>
      </c>
      <c r="H13525" s="3">
        <v>414</v>
      </c>
      <c r="I13525" s="10" t="str">
        <f t="shared" si="211"/>
        <v>13076</v>
      </c>
    </row>
    <row r="13526" spans="1:9">
      <c r="A13526" s="66"/>
      <c r="C13526" s="66">
        <v>13076</v>
      </c>
      <c r="D13526" s="2" t="s">
        <v>39</v>
      </c>
      <c r="E13526" s="23" t="s">
        <v>1149</v>
      </c>
      <c r="F13526" s="69" t="s">
        <v>40</v>
      </c>
      <c r="G13526" s="3">
        <v>5</v>
      </c>
      <c r="H13526" s="3">
        <v>340</v>
      </c>
      <c r="I13526" s="10" t="str">
        <f t="shared" si="211"/>
        <v>13076</v>
      </c>
    </row>
    <row r="13527" spans="1:9">
      <c r="A13527" s="66"/>
      <c r="C13527" s="66">
        <v>13076</v>
      </c>
      <c r="D13527" s="2" t="s">
        <v>41</v>
      </c>
      <c r="E13527" s="16" t="s">
        <v>1146</v>
      </c>
      <c r="F13527" s="69" t="s">
        <v>42</v>
      </c>
      <c r="G13527" s="3"/>
      <c r="H13527" s="3"/>
      <c r="I13527" s="10" t="str">
        <f t="shared" si="211"/>
        <v>13076</v>
      </c>
    </row>
    <row r="13528" spans="1:9">
      <c r="A13528" s="66"/>
      <c r="C13528" s="66">
        <v>13076</v>
      </c>
      <c r="D13528" s="2" t="s">
        <v>43</v>
      </c>
      <c r="E13528" s="16" t="s">
        <v>1146</v>
      </c>
      <c r="F13528" s="69" t="s">
        <v>44</v>
      </c>
      <c r="G13528" s="3">
        <v>5</v>
      </c>
      <c r="H13528" s="3">
        <v>385</v>
      </c>
      <c r="I13528" s="10" t="str">
        <f t="shared" si="211"/>
        <v>13076</v>
      </c>
    </row>
    <row r="13529" spans="1:9">
      <c r="A13529" s="66"/>
      <c r="C13529" s="66">
        <v>13076</v>
      </c>
      <c r="D13529" s="2" t="s">
        <v>45</v>
      </c>
      <c r="E13529" s="16" t="s">
        <v>1146</v>
      </c>
      <c r="F13529" s="69" t="s">
        <v>46</v>
      </c>
      <c r="G13529" s="3"/>
      <c r="H13529" s="3"/>
      <c r="I13529" s="10" t="str">
        <f t="shared" si="211"/>
        <v>13076</v>
      </c>
    </row>
    <row r="13530" spans="1:9">
      <c r="A13530" s="66"/>
      <c r="C13530" s="66">
        <v>13076</v>
      </c>
      <c r="D13530" s="2" t="s">
        <v>47</v>
      </c>
      <c r="E13530" s="16" t="s">
        <v>1146</v>
      </c>
      <c r="F13530" s="69" t="s">
        <v>48</v>
      </c>
      <c r="G13530" s="3">
        <v>13</v>
      </c>
      <c r="H13530" s="3">
        <v>790</v>
      </c>
      <c r="I13530" s="10" t="str">
        <f t="shared" si="211"/>
        <v>13076</v>
      </c>
    </row>
    <row r="13531" spans="1:9">
      <c r="A13531" s="66"/>
      <c r="C13531" s="66">
        <v>13076</v>
      </c>
      <c r="D13531" s="2" t="s">
        <v>49</v>
      </c>
      <c r="E13531" s="14" t="s">
        <v>1144</v>
      </c>
      <c r="F13531" s="69" t="s">
        <v>50</v>
      </c>
      <c r="G13531" s="3">
        <v>14</v>
      </c>
      <c r="H13531" s="3">
        <v>513</v>
      </c>
      <c r="I13531" s="10" t="str">
        <f t="shared" si="211"/>
        <v>13076</v>
      </c>
    </row>
    <row r="13532" spans="1:9">
      <c r="A13532" s="66"/>
      <c r="C13532" s="66">
        <v>13076</v>
      </c>
      <c r="D13532" s="2" t="s">
        <v>51</v>
      </c>
      <c r="E13532" s="15" t="s">
        <v>1145</v>
      </c>
      <c r="F13532" s="69" t="s">
        <v>52</v>
      </c>
      <c r="G13532" s="3">
        <v>1</v>
      </c>
      <c r="H13532" s="3"/>
      <c r="I13532" s="10" t="str">
        <f t="shared" si="211"/>
        <v>13076</v>
      </c>
    </row>
    <row r="13533" spans="1:9">
      <c r="A13533" s="66"/>
      <c r="C13533" s="66">
        <v>13076</v>
      </c>
      <c r="D13533" s="2" t="s">
        <v>53</v>
      </c>
      <c r="E13533" s="15" t="s">
        <v>1145</v>
      </c>
      <c r="F13533" s="69" t="s">
        <v>54</v>
      </c>
      <c r="G13533" s="3">
        <v>27</v>
      </c>
      <c r="H13533" s="3">
        <v>1112</v>
      </c>
      <c r="I13533" s="10" t="str">
        <f t="shared" si="211"/>
        <v>13076</v>
      </c>
    </row>
    <row r="13534" spans="1:9">
      <c r="A13534" s="66"/>
      <c r="C13534" s="66">
        <v>13076</v>
      </c>
      <c r="D13534" s="2" t="s">
        <v>55</v>
      </c>
      <c r="E13534" s="21" t="s">
        <v>1152</v>
      </c>
      <c r="F13534" s="69" t="s">
        <v>56</v>
      </c>
      <c r="G13534" s="3">
        <v>2</v>
      </c>
      <c r="H13534" s="3"/>
      <c r="I13534" s="10" t="str">
        <f t="shared" si="211"/>
        <v>13076</v>
      </c>
    </row>
    <row r="13535" spans="1:9">
      <c r="A13535" s="66"/>
      <c r="C13535" s="66">
        <v>13076</v>
      </c>
      <c r="D13535" s="2" t="s">
        <v>57</v>
      </c>
      <c r="E13535" s="21" t="s">
        <v>1152</v>
      </c>
      <c r="F13535" s="69" t="s">
        <v>58</v>
      </c>
      <c r="G13535" s="3">
        <v>2</v>
      </c>
      <c r="H13535" s="3"/>
      <c r="I13535" s="10" t="str">
        <f t="shared" si="211"/>
        <v>13076</v>
      </c>
    </row>
    <row r="13536" spans="1:9">
      <c r="A13536" s="66"/>
      <c r="C13536" s="66">
        <v>13076</v>
      </c>
      <c r="D13536" s="2" t="s">
        <v>59</v>
      </c>
      <c r="E13536" s="21" t="s">
        <v>1152</v>
      </c>
      <c r="F13536" s="69" t="s">
        <v>60</v>
      </c>
      <c r="G13536" s="3">
        <v>15</v>
      </c>
      <c r="H13536" s="3">
        <v>1339</v>
      </c>
      <c r="I13536" s="10" t="str">
        <f t="shared" si="211"/>
        <v>13076</v>
      </c>
    </row>
    <row r="13537" spans="1:9">
      <c r="A13537" s="66"/>
      <c r="C13537" s="66">
        <v>13076</v>
      </c>
      <c r="D13537" s="2" t="s">
        <v>61</v>
      </c>
      <c r="E13537" s="20" t="s">
        <v>1151</v>
      </c>
      <c r="F13537" s="69" t="s">
        <v>62</v>
      </c>
      <c r="G13537" s="3">
        <v>9</v>
      </c>
      <c r="H13537" s="3">
        <v>1069</v>
      </c>
      <c r="I13537" s="10" t="str">
        <f t="shared" si="211"/>
        <v>13076</v>
      </c>
    </row>
    <row r="13538" spans="1:9">
      <c r="A13538" s="66"/>
      <c r="C13538" s="66">
        <v>13076</v>
      </c>
      <c r="D13538" s="2" t="s">
        <v>63</v>
      </c>
      <c r="E13538" s="20" t="s">
        <v>1151</v>
      </c>
      <c r="F13538" s="69" t="s">
        <v>64</v>
      </c>
      <c r="G13538" s="3">
        <v>3</v>
      </c>
      <c r="H13538" s="3">
        <v>63</v>
      </c>
      <c r="I13538" s="10" t="str">
        <f t="shared" si="211"/>
        <v>13076</v>
      </c>
    </row>
    <row r="13539" spans="1:9">
      <c r="A13539" s="66"/>
      <c r="C13539" s="66">
        <v>13076</v>
      </c>
      <c r="D13539" s="2" t="s">
        <v>65</v>
      </c>
      <c r="E13539" s="19" t="s">
        <v>1150</v>
      </c>
      <c r="F13539" s="69" t="s">
        <v>66</v>
      </c>
      <c r="G13539" s="3">
        <v>2</v>
      </c>
      <c r="H13539" s="3"/>
      <c r="I13539" s="10" t="str">
        <f t="shared" si="211"/>
        <v>13076</v>
      </c>
    </row>
    <row r="13540" spans="1:9">
      <c r="A13540" s="66"/>
      <c r="C13540" s="66">
        <v>13076</v>
      </c>
      <c r="D13540" s="2" t="s">
        <v>67</v>
      </c>
      <c r="E13540" s="22" t="s">
        <v>1153</v>
      </c>
      <c r="F13540" s="69" t="s">
        <v>68</v>
      </c>
      <c r="G13540" s="3">
        <v>5</v>
      </c>
      <c r="H13540" s="3">
        <v>244</v>
      </c>
      <c r="I13540" s="10" t="str">
        <f t="shared" si="211"/>
        <v>13076</v>
      </c>
    </row>
    <row r="13541" spans="1:9">
      <c r="A13541" s="66"/>
      <c r="C13541" s="66">
        <v>13076</v>
      </c>
      <c r="D13541" s="2" t="s">
        <v>69</v>
      </c>
      <c r="E13541" s="21" t="s">
        <v>1152</v>
      </c>
      <c r="F13541" s="69" t="s">
        <v>70</v>
      </c>
      <c r="G13541" s="3">
        <v>3</v>
      </c>
      <c r="H13541" s="3">
        <v>63</v>
      </c>
      <c r="I13541" s="10" t="str">
        <f t="shared" si="211"/>
        <v>13076</v>
      </c>
    </row>
    <row r="13542" spans="1:9">
      <c r="A13542" s="66"/>
      <c r="C13542" s="66">
        <v>13076</v>
      </c>
      <c r="E13542" s="71"/>
      <c r="F13542" s="69" t="s">
        <v>71</v>
      </c>
      <c r="G13542" s="3">
        <v>163</v>
      </c>
      <c r="H13542" s="3">
        <v>13614</v>
      </c>
      <c r="I13542" s="10" t="str">
        <f t="shared" si="211"/>
        <v>13076</v>
      </c>
    </row>
    <row r="13543" spans="1:9">
      <c r="A13543" s="65" t="s">
        <v>914</v>
      </c>
      <c r="B13543" s="2" t="s">
        <v>915</v>
      </c>
      <c r="C13543" s="65">
        <v>14</v>
      </c>
      <c r="D13543" s="2" t="s">
        <v>9</v>
      </c>
      <c r="E13543" s="14" t="s">
        <v>1144</v>
      </c>
      <c r="F13543" s="69" t="s">
        <v>10</v>
      </c>
      <c r="G13543" s="3">
        <v>75</v>
      </c>
      <c r="H13543" s="3">
        <v>3482</v>
      </c>
      <c r="I13543" s="10" t="str">
        <f t="shared" si="211"/>
        <v>14</v>
      </c>
    </row>
    <row r="13544" spans="1:9">
      <c r="A13544" s="66"/>
      <c r="C13544" s="66">
        <v>14</v>
      </c>
      <c r="D13544" s="2" t="s">
        <v>11</v>
      </c>
      <c r="E13544" s="14" t="s">
        <v>1144</v>
      </c>
      <c r="F13544" s="69" t="s">
        <v>12</v>
      </c>
      <c r="G13544" s="3">
        <v>2</v>
      </c>
      <c r="H13544" s="3"/>
      <c r="I13544" s="10" t="str">
        <f t="shared" si="211"/>
        <v>14</v>
      </c>
    </row>
    <row r="13545" spans="1:9">
      <c r="A13545" s="66"/>
      <c r="C13545" s="66">
        <v>14</v>
      </c>
      <c r="D13545" s="2" t="s">
        <v>13</v>
      </c>
      <c r="E13545" s="14" t="s">
        <v>1144</v>
      </c>
      <c r="F13545" s="69" t="s">
        <v>14</v>
      </c>
      <c r="G13545" s="3"/>
      <c r="H13545" s="3"/>
      <c r="I13545" s="10" t="str">
        <f t="shared" si="211"/>
        <v>14</v>
      </c>
    </row>
    <row r="13546" spans="1:9">
      <c r="A13546" s="66"/>
      <c r="C13546" s="66">
        <v>14</v>
      </c>
      <c r="D13546" s="2" t="s">
        <v>15</v>
      </c>
      <c r="E13546" s="15" t="s">
        <v>1145</v>
      </c>
      <c r="F13546" s="69" t="s">
        <v>16</v>
      </c>
      <c r="G13546" s="3"/>
      <c r="H13546" s="3"/>
      <c r="I13546" s="10" t="str">
        <f t="shared" si="211"/>
        <v>14</v>
      </c>
    </row>
    <row r="13547" spans="1:9">
      <c r="A13547" s="66"/>
      <c r="C13547" s="66">
        <v>14</v>
      </c>
      <c r="D13547" s="2" t="s">
        <v>17</v>
      </c>
      <c r="E13547" s="14" t="s">
        <v>1144</v>
      </c>
      <c r="F13547" s="69" t="s">
        <v>18</v>
      </c>
      <c r="G13547" s="3">
        <v>73</v>
      </c>
      <c r="H13547" s="3"/>
      <c r="I13547" s="10" t="str">
        <f t="shared" si="211"/>
        <v>14</v>
      </c>
    </row>
    <row r="13548" spans="1:9">
      <c r="A13548" s="66"/>
      <c r="C13548" s="66">
        <v>14</v>
      </c>
      <c r="D13548" s="2" t="s">
        <v>19</v>
      </c>
      <c r="E13548" s="14" t="s">
        <v>1144</v>
      </c>
      <c r="F13548" s="69" t="s">
        <v>20</v>
      </c>
      <c r="G13548" s="3"/>
      <c r="H13548" s="3"/>
      <c r="I13548" s="10" t="str">
        <f t="shared" si="211"/>
        <v>14</v>
      </c>
    </row>
    <row r="13549" spans="1:9">
      <c r="A13549" s="66"/>
      <c r="C13549" s="66">
        <v>14</v>
      </c>
      <c r="D13549" s="2" t="s">
        <v>21</v>
      </c>
      <c r="E13549" s="4"/>
      <c r="F13549" s="69" t="s">
        <v>22</v>
      </c>
      <c r="G13549" s="3">
        <v>3114</v>
      </c>
      <c r="H13549" s="3">
        <v>286697</v>
      </c>
      <c r="I13549" s="10" t="str">
        <f t="shared" si="211"/>
        <v>14</v>
      </c>
    </row>
    <row r="13550" spans="1:9">
      <c r="A13550" s="66"/>
      <c r="C13550" s="66">
        <v>14</v>
      </c>
      <c r="D13550" s="2" t="s">
        <v>23</v>
      </c>
      <c r="E13550" s="17" t="s">
        <v>1147</v>
      </c>
      <c r="F13550" s="69" t="s">
        <v>24</v>
      </c>
      <c r="G13550" s="3">
        <v>353</v>
      </c>
      <c r="H13550" s="3">
        <v>19067</v>
      </c>
      <c r="I13550" s="10" t="str">
        <f t="shared" si="211"/>
        <v>14</v>
      </c>
    </row>
    <row r="13551" spans="1:9">
      <c r="A13551" s="66"/>
      <c r="C13551" s="66">
        <v>14</v>
      </c>
      <c r="D13551" s="2" t="s">
        <v>25</v>
      </c>
      <c r="E13551" s="17" t="s">
        <v>1147</v>
      </c>
      <c r="F13551" s="69" t="s">
        <v>26</v>
      </c>
      <c r="G13551" s="3">
        <v>25</v>
      </c>
      <c r="H13551" s="3">
        <v>2133</v>
      </c>
      <c r="I13551" s="10" t="str">
        <f t="shared" si="211"/>
        <v>14</v>
      </c>
    </row>
    <row r="13552" spans="1:9">
      <c r="A13552" s="66"/>
      <c r="C13552" s="66">
        <v>14</v>
      </c>
      <c r="D13552" s="2" t="s">
        <v>27</v>
      </c>
      <c r="E13552" s="17" t="s">
        <v>1147</v>
      </c>
      <c r="F13552" s="69" t="s">
        <v>28</v>
      </c>
      <c r="G13552" s="3">
        <v>1</v>
      </c>
      <c r="H13552" s="3"/>
      <c r="I13552" s="10" t="str">
        <f t="shared" si="211"/>
        <v>14</v>
      </c>
    </row>
    <row r="13553" spans="1:9">
      <c r="A13553" s="66"/>
      <c r="C13553" s="66">
        <v>14</v>
      </c>
      <c r="D13553" s="2" t="s">
        <v>29</v>
      </c>
      <c r="E13553" s="18" t="s">
        <v>1148</v>
      </c>
      <c r="F13553" s="69" t="s">
        <v>30</v>
      </c>
      <c r="G13553" s="3">
        <v>98</v>
      </c>
      <c r="H13553" s="3">
        <v>7498</v>
      </c>
      <c r="I13553" s="10" t="str">
        <f t="shared" si="211"/>
        <v>14</v>
      </c>
    </row>
    <row r="13554" spans="1:9">
      <c r="A13554" s="66"/>
      <c r="C13554" s="66">
        <v>14</v>
      </c>
      <c r="D13554" s="2" t="s">
        <v>31</v>
      </c>
      <c r="E13554" s="18" t="s">
        <v>1148</v>
      </c>
      <c r="F13554" s="69" t="s">
        <v>32</v>
      </c>
      <c r="G13554" s="3">
        <v>24</v>
      </c>
      <c r="H13554" s="3"/>
      <c r="I13554" s="10" t="str">
        <f t="shared" si="211"/>
        <v>14</v>
      </c>
    </row>
    <row r="13555" spans="1:9">
      <c r="A13555" s="66"/>
      <c r="C13555" s="66">
        <v>14</v>
      </c>
      <c r="D13555" s="2" t="s">
        <v>33</v>
      </c>
      <c r="E13555" s="18" t="s">
        <v>1148</v>
      </c>
      <c r="F13555" s="69" t="s">
        <v>34</v>
      </c>
      <c r="G13555" s="3">
        <v>9</v>
      </c>
      <c r="H13555" s="3"/>
      <c r="I13555" s="10" t="str">
        <f t="shared" si="211"/>
        <v>14</v>
      </c>
    </row>
    <row r="13556" spans="1:9">
      <c r="A13556" s="66"/>
      <c r="C13556" s="66">
        <v>14</v>
      </c>
      <c r="D13556" s="2" t="s">
        <v>35</v>
      </c>
      <c r="E13556" s="19" t="s">
        <v>1150</v>
      </c>
      <c r="F13556" s="69" t="s">
        <v>36</v>
      </c>
      <c r="G13556" s="3">
        <v>82</v>
      </c>
      <c r="H13556" s="3">
        <v>5289</v>
      </c>
      <c r="I13556" s="10" t="str">
        <f t="shared" si="211"/>
        <v>14</v>
      </c>
    </row>
    <row r="13557" spans="1:9">
      <c r="A13557" s="66"/>
      <c r="C13557" s="66">
        <v>14</v>
      </c>
      <c r="D13557" s="2" t="s">
        <v>37</v>
      </c>
      <c r="E13557" s="23" t="s">
        <v>1149</v>
      </c>
      <c r="F13557" s="69" t="s">
        <v>38</v>
      </c>
      <c r="G13557" s="3">
        <v>60</v>
      </c>
      <c r="H13557" s="3">
        <v>6787</v>
      </c>
      <c r="I13557" s="10" t="str">
        <f t="shared" si="211"/>
        <v>14</v>
      </c>
    </row>
    <row r="13558" spans="1:9">
      <c r="A13558" s="66"/>
      <c r="C13558" s="66">
        <v>14</v>
      </c>
      <c r="D13558" s="2" t="s">
        <v>39</v>
      </c>
      <c r="E13558" s="23" t="s">
        <v>1149</v>
      </c>
      <c r="F13558" s="69" t="s">
        <v>40</v>
      </c>
      <c r="G13558" s="3">
        <v>78</v>
      </c>
      <c r="H13558" s="3">
        <v>6538</v>
      </c>
      <c r="I13558" s="10" t="str">
        <f t="shared" si="211"/>
        <v>14</v>
      </c>
    </row>
    <row r="13559" spans="1:9">
      <c r="A13559" s="66"/>
      <c r="C13559" s="66">
        <v>14</v>
      </c>
      <c r="D13559" s="2" t="s">
        <v>41</v>
      </c>
      <c r="E13559" s="16" t="s">
        <v>1146</v>
      </c>
      <c r="F13559" s="69" t="s">
        <v>42</v>
      </c>
      <c r="G13559" s="3"/>
      <c r="H13559" s="3"/>
      <c r="I13559" s="10" t="str">
        <f t="shared" si="211"/>
        <v>14</v>
      </c>
    </row>
    <row r="13560" spans="1:9">
      <c r="A13560" s="66"/>
      <c r="C13560" s="66">
        <v>14</v>
      </c>
      <c r="D13560" s="2" t="s">
        <v>43</v>
      </c>
      <c r="E13560" s="16" t="s">
        <v>1146</v>
      </c>
      <c r="F13560" s="69" t="s">
        <v>44</v>
      </c>
      <c r="G13560" s="3">
        <v>70</v>
      </c>
      <c r="H13560" s="3">
        <v>8343</v>
      </c>
      <c r="I13560" s="10" t="str">
        <f t="shared" si="211"/>
        <v>14</v>
      </c>
    </row>
    <row r="13561" spans="1:9">
      <c r="A13561" s="66"/>
      <c r="C13561" s="66">
        <v>14</v>
      </c>
      <c r="D13561" s="2" t="s">
        <v>45</v>
      </c>
      <c r="E13561" s="16" t="s">
        <v>1146</v>
      </c>
      <c r="F13561" s="69" t="s">
        <v>46</v>
      </c>
      <c r="G13561" s="3">
        <v>23</v>
      </c>
      <c r="H13561" s="3">
        <v>3252</v>
      </c>
      <c r="I13561" s="10" t="str">
        <f t="shared" si="211"/>
        <v>14</v>
      </c>
    </row>
    <row r="13562" spans="1:9">
      <c r="A13562" s="66"/>
      <c r="C13562" s="66">
        <v>14</v>
      </c>
      <c r="D13562" s="2" t="s">
        <v>47</v>
      </c>
      <c r="E13562" s="16" t="s">
        <v>1146</v>
      </c>
      <c r="F13562" s="69" t="s">
        <v>48</v>
      </c>
      <c r="G13562" s="3">
        <v>173</v>
      </c>
      <c r="H13562" s="3">
        <v>14132</v>
      </c>
      <c r="I13562" s="10" t="str">
        <f t="shared" si="211"/>
        <v>14</v>
      </c>
    </row>
    <row r="13563" spans="1:9">
      <c r="A13563" s="66"/>
      <c r="C13563" s="66">
        <v>14</v>
      </c>
      <c r="D13563" s="2" t="s">
        <v>49</v>
      </c>
      <c r="E13563" s="14" t="s">
        <v>1144</v>
      </c>
      <c r="F13563" s="69" t="s">
        <v>50</v>
      </c>
      <c r="G13563" s="3">
        <v>228</v>
      </c>
      <c r="H13563" s="3">
        <v>11530</v>
      </c>
      <c r="I13563" s="10" t="str">
        <f t="shared" si="211"/>
        <v>14</v>
      </c>
    </row>
    <row r="13564" spans="1:9">
      <c r="A13564" s="66"/>
      <c r="C13564" s="66">
        <v>14</v>
      </c>
      <c r="D13564" s="2" t="s">
        <v>51</v>
      </c>
      <c r="E13564" s="15" t="s">
        <v>1145</v>
      </c>
      <c r="F13564" s="69" t="s">
        <v>52</v>
      </c>
      <c r="G13564" s="3">
        <v>68</v>
      </c>
      <c r="H13564" s="3">
        <v>11483</v>
      </c>
      <c r="I13564" s="10" t="str">
        <f t="shared" si="211"/>
        <v>14</v>
      </c>
    </row>
    <row r="13565" spans="1:9">
      <c r="A13565" s="66"/>
      <c r="C13565" s="66">
        <v>14</v>
      </c>
      <c r="D13565" s="2" t="s">
        <v>53</v>
      </c>
      <c r="E13565" s="15" t="s">
        <v>1145</v>
      </c>
      <c r="F13565" s="69" t="s">
        <v>54</v>
      </c>
      <c r="G13565" s="3">
        <v>612</v>
      </c>
      <c r="H13565" s="3">
        <v>41696</v>
      </c>
      <c r="I13565" s="10" t="str">
        <f t="shared" si="211"/>
        <v>14</v>
      </c>
    </row>
    <row r="13566" spans="1:9">
      <c r="A13566" s="66"/>
      <c r="C13566" s="66">
        <v>14</v>
      </c>
      <c r="D13566" s="2" t="s">
        <v>55</v>
      </c>
      <c r="E13566" s="21" t="s">
        <v>1152</v>
      </c>
      <c r="F13566" s="69" t="s">
        <v>56</v>
      </c>
      <c r="G13566" s="3">
        <v>134</v>
      </c>
      <c r="H13566" s="3">
        <v>19321</v>
      </c>
      <c r="I13566" s="10" t="str">
        <f t="shared" si="211"/>
        <v>14</v>
      </c>
    </row>
    <row r="13567" spans="1:9">
      <c r="A13567" s="66"/>
      <c r="C13567" s="66">
        <v>14</v>
      </c>
      <c r="D13567" s="2" t="s">
        <v>57</v>
      </c>
      <c r="E13567" s="21" t="s">
        <v>1152</v>
      </c>
      <c r="F13567" s="69" t="s">
        <v>58</v>
      </c>
      <c r="G13567" s="3">
        <v>152</v>
      </c>
      <c r="H13567" s="3">
        <v>17133</v>
      </c>
      <c r="I13567" s="10" t="str">
        <f t="shared" si="211"/>
        <v>14</v>
      </c>
    </row>
    <row r="13568" spans="1:9">
      <c r="A13568" s="66"/>
      <c r="C13568" s="66">
        <v>14</v>
      </c>
      <c r="D13568" s="2" t="s">
        <v>59</v>
      </c>
      <c r="E13568" s="21" t="s">
        <v>1152</v>
      </c>
      <c r="F13568" s="69" t="s">
        <v>60</v>
      </c>
      <c r="G13568" s="3">
        <v>371</v>
      </c>
      <c r="H13568" s="3">
        <v>41583</v>
      </c>
      <c r="I13568" s="10" t="str">
        <f t="shared" si="211"/>
        <v>14</v>
      </c>
    </row>
    <row r="13569" spans="1:9">
      <c r="A13569" s="66"/>
      <c r="C13569" s="66">
        <v>14</v>
      </c>
      <c r="D13569" s="2" t="s">
        <v>61</v>
      </c>
      <c r="E13569" s="20" t="s">
        <v>1151</v>
      </c>
      <c r="F13569" s="69" t="s">
        <v>62</v>
      </c>
      <c r="G13569" s="3">
        <v>128</v>
      </c>
      <c r="H13569" s="3">
        <v>38269</v>
      </c>
      <c r="I13569" s="10" t="str">
        <f t="shared" si="211"/>
        <v>14</v>
      </c>
    </row>
    <row r="13570" spans="1:9">
      <c r="A13570" s="66"/>
      <c r="C13570" s="66">
        <v>14</v>
      </c>
      <c r="D13570" s="2" t="s">
        <v>63</v>
      </c>
      <c r="E13570" s="20" t="s">
        <v>1151</v>
      </c>
      <c r="F13570" s="69" t="s">
        <v>64</v>
      </c>
      <c r="G13570" s="3">
        <v>22</v>
      </c>
      <c r="H13570" s="3">
        <v>6362</v>
      </c>
      <c r="I13570" s="10" t="str">
        <f t="shared" si="211"/>
        <v>14</v>
      </c>
    </row>
    <row r="13571" spans="1:9">
      <c r="A13571" s="66"/>
      <c r="C13571" s="66">
        <v>14</v>
      </c>
      <c r="D13571" s="2" t="s">
        <v>65</v>
      </c>
      <c r="E13571" s="19" t="s">
        <v>1150</v>
      </c>
      <c r="F13571" s="69" t="s">
        <v>66</v>
      </c>
      <c r="G13571" s="3">
        <v>64</v>
      </c>
      <c r="H13571" s="3">
        <v>4782</v>
      </c>
      <c r="I13571" s="10" t="str">
        <f t="shared" si="211"/>
        <v>14</v>
      </c>
    </row>
    <row r="13572" spans="1:9">
      <c r="A13572" s="66"/>
      <c r="C13572" s="66">
        <v>14</v>
      </c>
      <c r="D13572" s="2" t="s">
        <v>67</v>
      </c>
      <c r="E13572" s="22" t="s">
        <v>1153</v>
      </c>
      <c r="F13572" s="69" t="s">
        <v>68</v>
      </c>
      <c r="G13572" s="3">
        <v>138</v>
      </c>
      <c r="H13572" s="3">
        <v>7311</v>
      </c>
      <c r="I13572" s="10" t="str">
        <f t="shared" si="211"/>
        <v>14</v>
      </c>
    </row>
    <row r="13573" spans="1:9">
      <c r="A13573" s="66"/>
      <c r="C13573" s="66">
        <v>14</v>
      </c>
      <c r="D13573" s="2" t="s">
        <v>69</v>
      </c>
      <c r="E13573" s="21" t="s">
        <v>1152</v>
      </c>
      <c r="F13573" s="69" t="s">
        <v>70</v>
      </c>
      <c r="G13573" s="3">
        <v>201</v>
      </c>
      <c r="H13573" s="3">
        <v>10726</v>
      </c>
      <c r="I13573" s="10" t="str">
        <f t="shared" si="211"/>
        <v>14</v>
      </c>
    </row>
    <row r="13574" spans="1:9">
      <c r="A13574" s="66"/>
      <c r="C13574" s="66">
        <v>14</v>
      </c>
      <c r="E13574" s="71"/>
      <c r="F13574" s="69" t="s">
        <v>71</v>
      </c>
      <c r="G13574" s="3">
        <v>3189</v>
      </c>
      <c r="H13574" s="3">
        <v>290179</v>
      </c>
      <c r="I13574" s="10" t="str">
        <f t="shared" si="211"/>
        <v>14</v>
      </c>
    </row>
    <row r="13575" spans="1:9">
      <c r="A13575" s="65" t="s">
        <v>916</v>
      </c>
      <c r="B13575" s="2" t="s">
        <v>917</v>
      </c>
      <c r="C13575" s="65">
        <v>141</v>
      </c>
      <c r="D13575" s="2" t="s">
        <v>9</v>
      </c>
      <c r="E13575" s="14" t="s">
        <v>1144</v>
      </c>
      <c r="F13575" s="69" t="s">
        <v>10</v>
      </c>
      <c r="G13575" s="3"/>
      <c r="H13575" s="3"/>
      <c r="I13575" s="10" t="str">
        <f t="shared" si="211"/>
        <v>141</v>
      </c>
    </row>
    <row r="13576" spans="1:9">
      <c r="A13576" s="66"/>
      <c r="C13576" s="66">
        <v>141</v>
      </c>
      <c r="D13576" s="2" t="s">
        <v>11</v>
      </c>
      <c r="E13576" s="14" t="s">
        <v>1144</v>
      </c>
      <c r="F13576" s="69" t="s">
        <v>12</v>
      </c>
      <c r="G13576" s="3"/>
      <c r="H13576" s="3"/>
      <c r="I13576" s="10" t="str">
        <f t="shared" si="211"/>
        <v>141</v>
      </c>
    </row>
    <row r="13577" spans="1:9">
      <c r="A13577" s="66"/>
      <c r="C13577" s="66">
        <v>141</v>
      </c>
      <c r="D13577" s="2" t="s">
        <v>13</v>
      </c>
      <c r="E13577" s="14" t="s">
        <v>1144</v>
      </c>
      <c r="F13577" s="69" t="s">
        <v>14</v>
      </c>
      <c r="G13577" s="3"/>
      <c r="H13577" s="3"/>
      <c r="I13577" s="10" t="str">
        <f t="shared" ref="I13577:I13640" si="212">IF(A13577="",I13576,A13577)</f>
        <v>141</v>
      </c>
    </row>
    <row r="13578" spans="1:9">
      <c r="A13578" s="66"/>
      <c r="C13578" s="66">
        <v>141</v>
      </c>
      <c r="D13578" s="2" t="s">
        <v>15</v>
      </c>
      <c r="E13578" s="15" t="s">
        <v>1145</v>
      </c>
      <c r="F13578" s="69" t="s">
        <v>16</v>
      </c>
      <c r="G13578" s="3"/>
      <c r="H13578" s="3"/>
      <c r="I13578" s="10" t="str">
        <f t="shared" si="212"/>
        <v>141</v>
      </c>
    </row>
    <row r="13579" spans="1:9">
      <c r="A13579" s="66"/>
      <c r="C13579" s="66">
        <v>141</v>
      </c>
      <c r="D13579" s="2" t="s">
        <v>17</v>
      </c>
      <c r="E13579" s="14" t="s">
        <v>1144</v>
      </c>
      <c r="F13579" s="69" t="s">
        <v>18</v>
      </c>
      <c r="G13579" s="3"/>
      <c r="H13579" s="3"/>
      <c r="I13579" s="10" t="str">
        <f t="shared" si="212"/>
        <v>141</v>
      </c>
    </row>
    <row r="13580" spans="1:9">
      <c r="A13580" s="66"/>
      <c r="C13580" s="66">
        <v>141</v>
      </c>
      <c r="D13580" s="2" t="s">
        <v>19</v>
      </c>
      <c r="E13580" s="14" t="s">
        <v>1144</v>
      </c>
      <c r="F13580" s="69" t="s">
        <v>20</v>
      </c>
      <c r="G13580" s="3"/>
      <c r="H13580" s="3"/>
      <c r="I13580" s="10" t="str">
        <f t="shared" si="212"/>
        <v>141</v>
      </c>
    </row>
    <row r="13581" spans="1:9">
      <c r="A13581" s="66"/>
      <c r="C13581" s="66">
        <v>141</v>
      </c>
      <c r="D13581" s="2" t="s">
        <v>21</v>
      </c>
      <c r="E13581" s="4"/>
      <c r="F13581" s="69" t="s">
        <v>22</v>
      </c>
      <c r="G13581" s="3"/>
      <c r="H13581" s="3"/>
      <c r="I13581" s="10" t="str">
        <f t="shared" si="212"/>
        <v>141</v>
      </c>
    </row>
    <row r="13582" spans="1:9">
      <c r="A13582" s="66"/>
      <c r="C13582" s="66">
        <v>141</v>
      </c>
      <c r="D13582" s="2" t="s">
        <v>23</v>
      </c>
      <c r="E13582" s="17" t="s">
        <v>1147</v>
      </c>
      <c r="F13582" s="69" t="s">
        <v>24</v>
      </c>
      <c r="G13582" s="3"/>
      <c r="H13582" s="3"/>
      <c r="I13582" s="10" t="str">
        <f t="shared" si="212"/>
        <v>141</v>
      </c>
    </row>
    <row r="13583" spans="1:9">
      <c r="A13583" s="66"/>
      <c r="C13583" s="66">
        <v>141</v>
      </c>
      <c r="D13583" s="2" t="s">
        <v>25</v>
      </c>
      <c r="E13583" s="17" t="s">
        <v>1147</v>
      </c>
      <c r="F13583" s="69" t="s">
        <v>26</v>
      </c>
      <c r="G13583" s="3"/>
      <c r="H13583" s="3"/>
      <c r="I13583" s="10" t="str">
        <f t="shared" si="212"/>
        <v>141</v>
      </c>
    </row>
    <row r="13584" spans="1:9">
      <c r="A13584" s="66"/>
      <c r="C13584" s="66">
        <v>141</v>
      </c>
      <c r="D13584" s="2" t="s">
        <v>27</v>
      </c>
      <c r="E13584" s="17" t="s">
        <v>1147</v>
      </c>
      <c r="F13584" s="69" t="s">
        <v>28</v>
      </c>
      <c r="G13584" s="3"/>
      <c r="H13584" s="3"/>
      <c r="I13584" s="10" t="str">
        <f t="shared" si="212"/>
        <v>141</v>
      </c>
    </row>
    <row r="13585" spans="1:9">
      <c r="A13585" s="66"/>
      <c r="C13585" s="66">
        <v>141</v>
      </c>
      <c r="D13585" s="2" t="s">
        <v>29</v>
      </c>
      <c r="E13585" s="18" t="s">
        <v>1148</v>
      </c>
      <c r="F13585" s="69" t="s">
        <v>30</v>
      </c>
      <c r="G13585" s="3"/>
      <c r="H13585" s="3"/>
      <c r="I13585" s="10" t="str">
        <f t="shared" si="212"/>
        <v>141</v>
      </c>
    </row>
    <row r="13586" spans="1:9">
      <c r="A13586" s="66"/>
      <c r="C13586" s="66">
        <v>141</v>
      </c>
      <c r="D13586" s="2" t="s">
        <v>31</v>
      </c>
      <c r="E13586" s="18" t="s">
        <v>1148</v>
      </c>
      <c r="F13586" s="69" t="s">
        <v>32</v>
      </c>
      <c r="G13586" s="3"/>
      <c r="H13586" s="3"/>
      <c r="I13586" s="10" t="str">
        <f t="shared" si="212"/>
        <v>141</v>
      </c>
    </row>
    <row r="13587" spans="1:9">
      <c r="A13587" s="66"/>
      <c r="C13587" s="66">
        <v>141</v>
      </c>
      <c r="D13587" s="2" t="s">
        <v>33</v>
      </c>
      <c r="E13587" s="18" t="s">
        <v>1148</v>
      </c>
      <c r="F13587" s="69" t="s">
        <v>34</v>
      </c>
      <c r="G13587" s="3"/>
      <c r="H13587" s="3"/>
      <c r="I13587" s="10" t="str">
        <f t="shared" si="212"/>
        <v>141</v>
      </c>
    </row>
    <row r="13588" spans="1:9">
      <c r="A13588" s="66"/>
      <c r="C13588" s="66">
        <v>141</v>
      </c>
      <c r="D13588" s="2" t="s">
        <v>35</v>
      </c>
      <c r="E13588" s="19" t="s">
        <v>1150</v>
      </c>
      <c r="F13588" s="69" t="s">
        <v>36</v>
      </c>
      <c r="G13588" s="3"/>
      <c r="H13588" s="3"/>
      <c r="I13588" s="10" t="str">
        <f t="shared" si="212"/>
        <v>141</v>
      </c>
    </row>
    <row r="13589" spans="1:9">
      <c r="A13589" s="66"/>
      <c r="C13589" s="66">
        <v>141</v>
      </c>
      <c r="D13589" s="2" t="s">
        <v>37</v>
      </c>
      <c r="E13589" s="23" t="s">
        <v>1149</v>
      </c>
      <c r="F13589" s="69" t="s">
        <v>38</v>
      </c>
      <c r="G13589" s="3"/>
      <c r="H13589" s="3"/>
      <c r="I13589" s="10" t="str">
        <f t="shared" si="212"/>
        <v>141</v>
      </c>
    </row>
    <row r="13590" spans="1:9">
      <c r="A13590" s="66"/>
      <c r="C13590" s="66">
        <v>141</v>
      </c>
      <c r="D13590" s="2" t="s">
        <v>39</v>
      </c>
      <c r="E13590" s="23" t="s">
        <v>1149</v>
      </c>
      <c r="F13590" s="69" t="s">
        <v>40</v>
      </c>
      <c r="G13590" s="3"/>
      <c r="H13590" s="3"/>
      <c r="I13590" s="10" t="str">
        <f t="shared" si="212"/>
        <v>141</v>
      </c>
    </row>
    <row r="13591" spans="1:9">
      <c r="A13591" s="66"/>
      <c r="C13591" s="66">
        <v>141</v>
      </c>
      <c r="D13591" s="2" t="s">
        <v>41</v>
      </c>
      <c r="E13591" s="16" t="s">
        <v>1146</v>
      </c>
      <c r="F13591" s="69" t="s">
        <v>42</v>
      </c>
      <c r="G13591" s="3"/>
      <c r="H13591" s="3"/>
      <c r="I13591" s="10" t="str">
        <f t="shared" si="212"/>
        <v>141</v>
      </c>
    </row>
    <row r="13592" spans="1:9">
      <c r="A13592" s="66"/>
      <c r="C13592" s="66">
        <v>141</v>
      </c>
      <c r="D13592" s="2" t="s">
        <v>43</v>
      </c>
      <c r="E13592" s="16" t="s">
        <v>1146</v>
      </c>
      <c r="F13592" s="69" t="s">
        <v>44</v>
      </c>
      <c r="G13592" s="3"/>
      <c r="H13592" s="3"/>
      <c r="I13592" s="10" t="str">
        <f t="shared" si="212"/>
        <v>141</v>
      </c>
    </row>
    <row r="13593" spans="1:9">
      <c r="A13593" s="66"/>
      <c r="C13593" s="66">
        <v>141</v>
      </c>
      <c r="D13593" s="2" t="s">
        <v>45</v>
      </c>
      <c r="E13593" s="16" t="s">
        <v>1146</v>
      </c>
      <c r="F13593" s="69" t="s">
        <v>46</v>
      </c>
      <c r="G13593" s="3"/>
      <c r="H13593" s="3"/>
      <c r="I13593" s="10" t="str">
        <f t="shared" si="212"/>
        <v>141</v>
      </c>
    </row>
    <row r="13594" spans="1:9">
      <c r="A13594" s="66"/>
      <c r="C13594" s="66">
        <v>141</v>
      </c>
      <c r="D13594" s="2" t="s">
        <v>47</v>
      </c>
      <c r="E13594" s="16" t="s">
        <v>1146</v>
      </c>
      <c r="F13594" s="69" t="s">
        <v>48</v>
      </c>
      <c r="G13594" s="3"/>
      <c r="H13594" s="3"/>
      <c r="I13594" s="10" t="str">
        <f t="shared" si="212"/>
        <v>141</v>
      </c>
    </row>
    <row r="13595" spans="1:9">
      <c r="A13595" s="66"/>
      <c r="C13595" s="66">
        <v>141</v>
      </c>
      <c r="D13595" s="2" t="s">
        <v>49</v>
      </c>
      <c r="E13595" s="14" t="s">
        <v>1144</v>
      </c>
      <c r="F13595" s="69" t="s">
        <v>50</v>
      </c>
      <c r="G13595" s="3"/>
      <c r="H13595" s="3"/>
      <c r="I13595" s="10" t="str">
        <f t="shared" si="212"/>
        <v>141</v>
      </c>
    </row>
    <row r="13596" spans="1:9">
      <c r="A13596" s="66"/>
      <c r="C13596" s="66">
        <v>141</v>
      </c>
      <c r="D13596" s="2" t="s">
        <v>51</v>
      </c>
      <c r="E13596" s="15" t="s">
        <v>1145</v>
      </c>
      <c r="F13596" s="69" t="s">
        <v>52</v>
      </c>
      <c r="G13596" s="3"/>
      <c r="H13596" s="3"/>
      <c r="I13596" s="10" t="str">
        <f t="shared" si="212"/>
        <v>141</v>
      </c>
    </row>
    <row r="13597" spans="1:9">
      <c r="A13597" s="66"/>
      <c r="C13597" s="66">
        <v>141</v>
      </c>
      <c r="D13597" s="2" t="s">
        <v>53</v>
      </c>
      <c r="E13597" s="15" t="s">
        <v>1145</v>
      </c>
      <c r="F13597" s="69" t="s">
        <v>54</v>
      </c>
      <c r="G13597" s="3"/>
      <c r="H13597" s="3"/>
      <c r="I13597" s="10" t="str">
        <f t="shared" si="212"/>
        <v>141</v>
      </c>
    </row>
    <row r="13598" spans="1:9">
      <c r="A13598" s="66"/>
      <c r="C13598" s="66">
        <v>141</v>
      </c>
      <c r="D13598" s="2" t="s">
        <v>55</v>
      </c>
      <c r="E13598" s="21" t="s">
        <v>1152</v>
      </c>
      <c r="F13598" s="69" t="s">
        <v>56</v>
      </c>
      <c r="G13598" s="3"/>
      <c r="H13598" s="3"/>
      <c r="I13598" s="10" t="str">
        <f t="shared" si="212"/>
        <v>141</v>
      </c>
    </row>
    <row r="13599" spans="1:9">
      <c r="A13599" s="66"/>
      <c r="C13599" s="66">
        <v>141</v>
      </c>
      <c r="D13599" s="2" t="s">
        <v>57</v>
      </c>
      <c r="E13599" s="21" t="s">
        <v>1152</v>
      </c>
      <c r="F13599" s="69" t="s">
        <v>58</v>
      </c>
      <c r="G13599" s="3"/>
      <c r="H13599" s="3"/>
      <c r="I13599" s="10" t="str">
        <f t="shared" si="212"/>
        <v>141</v>
      </c>
    </row>
    <row r="13600" spans="1:9">
      <c r="A13600" s="66"/>
      <c r="C13600" s="66">
        <v>141</v>
      </c>
      <c r="D13600" s="2" t="s">
        <v>59</v>
      </c>
      <c r="E13600" s="21" t="s">
        <v>1152</v>
      </c>
      <c r="F13600" s="69" t="s">
        <v>60</v>
      </c>
      <c r="G13600" s="3"/>
      <c r="H13600" s="3"/>
      <c r="I13600" s="10" t="str">
        <f t="shared" si="212"/>
        <v>141</v>
      </c>
    </row>
    <row r="13601" spans="1:9">
      <c r="A13601" s="66"/>
      <c r="C13601" s="66">
        <v>141</v>
      </c>
      <c r="D13601" s="2" t="s">
        <v>61</v>
      </c>
      <c r="E13601" s="20" t="s">
        <v>1151</v>
      </c>
      <c r="F13601" s="69" t="s">
        <v>62</v>
      </c>
      <c r="G13601" s="3"/>
      <c r="H13601" s="3"/>
      <c r="I13601" s="10" t="str">
        <f t="shared" si="212"/>
        <v>141</v>
      </c>
    </row>
    <row r="13602" spans="1:9">
      <c r="A13602" s="66"/>
      <c r="C13602" s="66">
        <v>141</v>
      </c>
      <c r="D13602" s="2" t="s">
        <v>63</v>
      </c>
      <c r="E13602" s="20" t="s">
        <v>1151</v>
      </c>
      <c r="F13602" s="69" t="s">
        <v>64</v>
      </c>
      <c r="G13602" s="3"/>
      <c r="H13602" s="3"/>
      <c r="I13602" s="10" t="str">
        <f t="shared" si="212"/>
        <v>141</v>
      </c>
    </row>
    <row r="13603" spans="1:9">
      <c r="A13603" s="66"/>
      <c r="C13603" s="66">
        <v>141</v>
      </c>
      <c r="D13603" s="2" t="s">
        <v>65</v>
      </c>
      <c r="E13603" s="19" t="s">
        <v>1150</v>
      </c>
      <c r="F13603" s="69" t="s">
        <v>66</v>
      </c>
      <c r="G13603" s="3"/>
      <c r="H13603" s="3"/>
      <c r="I13603" s="10" t="str">
        <f t="shared" si="212"/>
        <v>141</v>
      </c>
    </row>
    <row r="13604" spans="1:9">
      <c r="A13604" s="66"/>
      <c r="C13604" s="66">
        <v>141</v>
      </c>
      <c r="D13604" s="2" t="s">
        <v>67</v>
      </c>
      <c r="E13604" s="22" t="s">
        <v>1153</v>
      </c>
      <c r="F13604" s="69" t="s">
        <v>68</v>
      </c>
      <c r="G13604" s="3"/>
      <c r="H13604" s="3"/>
      <c r="I13604" s="10" t="str">
        <f t="shared" si="212"/>
        <v>141</v>
      </c>
    </row>
    <row r="13605" spans="1:9">
      <c r="A13605" s="66"/>
      <c r="C13605" s="66">
        <v>141</v>
      </c>
      <c r="D13605" s="2" t="s">
        <v>69</v>
      </c>
      <c r="E13605" s="21" t="s">
        <v>1152</v>
      </c>
      <c r="F13605" s="69" t="s">
        <v>70</v>
      </c>
      <c r="G13605" s="3"/>
      <c r="H13605" s="3"/>
      <c r="I13605" s="10" t="str">
        <f t="shared" si="212"/>
        <v>141</v>
      </c>
    </row>
    <row r="13606" spans="1:9">
      <c r="A13606" s="66"/>
      <c r="C13606" s="66">
        <v>141</v>
      </c>
      <c r="E13606" s="71"/>
      <c r="F13606" s="69" t="s">
        <v>71</v>
      </c>
      <c r="G13606" s="3"/>
      <c r="H13606" s="3"/>
      <c r="I13606" s="10" t="str">
        <f t="shared" si="212"/>
        <v>141</v>
      </c>
    </row>
    <row r="13607" spans="1:9">
      <c r="A13607" s="65" t="s">
        <v>918</v>
      </c>
      <c r="B13607" s="2" t="s">
        <v>919</v>
      </c>
      <c r="C13607" s="65">
        <v>14161</v>
      </c>
      <c r="D13607" s="2" t="s">
        <v>9</v>
      </c>
      <c r="E13607" s="14" t="s">
        <v>1144</v>
      </c>
      <c r="F13607" s="69" t="s">
        <v>10</v>
      </c>
      <c r="G13607" s="3"/>
      <c r="H13607" s="3"/>
      <c r="I13607" s="10" t="str">
        <f t="shared" si="212"/>
        <v>14161</v>
      </c>
    </row>
    <row r="13608" spans="1:9">
      <c r="A13608" s="66"/>
      <c r="C13608" s="66">
        <v>14161</v>
      </c>
      <c r="D13608" s="2" t="s">
        <v>11</v>
      </c>
      <c r="E13608" s="14" t="s">
        <v>1144</v>
      </c>
      <c r="F13608" s="69" t="s">
        <v>12</v>
      </c>
      <c r="G13608" s="3"/>
      <c r="H13608" s="3"/>
      <c r="I13608" s="10" t="str">
        <f t="shared" si="212"/>
        <v>14161</v>
      </c>
    </row>
    <row r="13609" spans="1:9">
      <c r="A13609" s="66"/>
      <c r="C13609" s="66">
        <v>14161</v>
      </c>
      <c r="D13609" s="2" t="s">
        <v>13</v>
      </c>
      <c r="E13609" s="14" t="s">
        <v>1144</v>
      </c>
      <c r="F13609" s="69" t="s">
        <v>14</v>
      </c>
      <c r="G13609" s="3"/>
      <c r="H13609" s="3"/>
      <c r="I13609" s="10" t="str">
        <f t="shared" si="212"/>
        <v>14161</v>
      </c>
    </row>
    <row r="13610" spans="1:9">
      <c r="A13610" s="66"/>
      <c r="C13610" s="66">
        <v>14161</v>
      </c>
      <c r="D13610" s="2" t="s">
        <v>15</v>
      </c>
      <c r="E13610" s="15" t="s">
        <v>1145</v>
      </c>
      <c r="F13610" s="69" t="s">
        <v>16</v>
      </c>
      <c r="G13610" s="3"/>
      <c r="H13610" s="3"/>
      <c r="I13610" s="10" t="str">
        <f t="shared" si="212"/>
        <v>14161</v>
      </c>
    </row>
    <row r="13611" spans="1:9">
      <c r="A13611" s="66"/>
      <c r="C13611" s="66">
        <v>14161</v>
      </c>
      <c r="D13611" s="2" t="s">
        <v>17</v>
      </c>
      <c r="E13611" s="14" t="s">
        <v>1144</v>
      </c>
      <c r="F13611" s="69" t="s">
        <v>18</v>
      </c>
      <c r="G13611" s="3"/>
      <c r="H13611" s="3"/>
      <c r="I13611" s="10" t="str">
        <f t="shared" si="212"/>
        <v>14161</v>
      </c>
    </row>
    <row r="13612" spans="1:9">
      <c r="A13612" s="66"/>
      <c r="C13612" s="66">
        <v>14161</v>
      </c>
      <c r="D13612" s="2" t="s">
        <v>19</v>
      </c>
      <c r="E13612" s="14" t="s">
        <v>1144</v>
      </c>
      <c r="F13612" s="69" t="s">
        <v>20</v>
      </c>
      <c r="G13612" s="3"/>
      <c r="H13612" s="3"/>
      <c r="I13612" s="10" t="str">
        <f t="shared" si="212"/>
        <v>14161</v>
      </c>
    </row>
    <row r="13613" spans="1:9">
      <c r="A13613" s="66"/>
      <c r="C13613" s="66">
        <v>14161</v>
      </c>
      <c r="D13613" s="2" t="s">
        <v>21</v>
      </c>
      <c r="E13613" s="4"/>
      <c r="F13613" s="69" t="s">
        <v>22</v>
      </c>
      <c r="G13613" s="3"/>
      <c r="H13613" s="3"/>
      <c r="I13613" s="10" t="str">
        <f t="shared" si="212"/>
        <v>14161</v>
      </c>
    </row>
    <row r="13614" spans="1:9">
      <c r="A13614" s="66"/>
      <c r="C13614" s="66">
        <v>14161</v>
      </c>
      <c r="D13614" s="2" t="s">
        <v>23</v>
      </c>
      <c r="E13614" s="17" t="s">
        <v>1147</v>
      </c>
      <c r="F13614" s="69" t="s">
        <v>24</v>
      </c>
      <c r="G13614" s="3"/>
      <c r="H13614" s="3"/>
      <c r="I13614" s="10" t="str">
        <f t="shared" si="212"/>
        <v>14161</v>
      </c>
    </row>
    <row r="13615" spans="1:9">
      <c r="A13615" s="66"/>
      <c r="C13615" s="66">
        <v>14161</v>
      </c>
      <c r="D13615" s="2" t="s">
        <v>25</v>
      </c>
      <c r="E13615" s="17" t="s">
        <v>1147</v>
      </c>
      <c r="F13615" s="69" t="s">
        <v>26</v>
      </c>
      <c r="G13615" s="3"/>
      <c r="H13615" s="3"/>
      <c r="I13615" s="10" t="str">
        <f t="shared" si="212"/>
        <v>14161</v>
      </c>
    </row>
    <row r="13616" spans="1:9">
      <c r="A13616" s="66"/>
      <c r="C13616" s="66">
        <v>14161</v>
      </c>
      <c r="D13616" s="2" t="s">
        <v>27</v>
      </c>
      <c r="E13616" s="17" t="s">
        <v>1147</v>
      </c>
      <c r="F13616" s="69" t="s">
        <v>28</v>
      </c>
      <c r="G13616" s="3"/>
      <c r="H13616" s="3"/>
      <c r="I13616" s="10" t="str">
        <f t="shared" si="212"/>
        <v>14161</v>
      </c>
    </row>
    <row r="13617" spans="1:9">
      <c r="A13617" s="66"/>
      <c r="C13617" s="66">
        <v>14161</v>
      </c>
      <c r="D13617" s="2" t="s">
        <v>29</v>
      </c>
      <c r="E13617" s="18" t="s">
        <v>1148</v>
      </c>
      <c r="F13617" s="69" t="s">
        <v>30</v>
      </c>
      <c r="G13617" s="3"/>
      <c r="H13617" s="3"/>
      <c r="I13617" s="10" t="str">
        <f t="shared" si="212"/>
        <v>14161</v>
      </c>
    </row>
    <row r="13618" spans="1:9">
      <c r="A13618" s="66"/>
      <c r="C13618" s="66">
        <v>14161</v>
      </c>
      <c r="D13618" s="2" t="s">
        <v>31</v>
      </c>
      <c r="E13618" s="18" t="s">
        <v>1148</v>
      </c>
      <c r="F13618" s="69" t="s">
        <v>32</v>
      </c>
      <c r="G13618" s="3"/>
      <c r="H13618" s="3"/>
      <c r="I13618" s="10" t="str">
        <f t="shared" si="212"/>
        <v>14161</v>
      </c>
    </row>
    <row r="13619" spans="1:9">
      <c r="A13619" s="66"/>
      <c r="C13619" s="66">
        <v>14161</v>
      </c>
      <c r="D13619" s="2" t="s">
        <v>33</v>
      </c>
      <c r="E13619" s="18" t="s">
        <v>1148</v>
      </c>
      <c r="F13619" s="69" t="s">
        <v>34</v>
      </c>
      <c r="G13619" s="3"/>
      <c r="H13619" s="3"/>
      <c r="I13619" s="10" t="str">
        <f t="shared" si="212"/>
        <v>14161</v>
      </c>
    </row>
    <row r="13620" spans="1:9">
      <c r="A13620" s="66"/>
      <c r="C13620" s="66">
        <v>14161</v>
      </c>
      <c r="D13620" s="2" t="s">
        <v>35</v>
      </c>
      <c r="E13620" s="19" t="s">
        <v>1150</v>
      </c>
      <c r="F13620" s="69" t="s">
        <v>36</v>
      </c>
      <c r="G13620" s="3"/>
      <c r="H13620" s="3"/>
      <c r="I13620" s="10" t="str">
        <f t="shared" si="212"/>
        <v>14161</v>
      </c>
    </row>
    <row r="13621" spans="1:9">
      <c r="A13621" s="66"/>
      <c r="C13621" s="66">
        <v>14161</v>
      </c>
      <c r="D13621" s="2" t="s">
        <v>37</v>
      </c>
      <c r="E13621" s="23" t="s">
        <v>1149</v>
      </c>
      <c r="F13621" s="69" t="s">
        <v>38</v>
      </c>
      <c r="G13621" s="3"/>
      <c r="H13621" s="3"/>
      <c r="I13621" s="10" t="str">
        <f t="shared" si="212"/>
        <v>14161</v>
      </c>
    </row>
    <row r="13622" spans="1:9">
      <c r="A13622" s="66"/>
      <c r="C13622" s="66">
        <v>14161</v>
      </c>
      <c r="D13622" s="2" t="s">
        <v>39</v>
      </c>
      <c r="E13622" s="23" t="s">
        <v>1149</v>
      </c>
      <c r="F13622" s="69" t="s">
        <v>40</v>
      </c>
      <c r="G13622" s="3"/>
      <c r="H13622" s="3"/>
      <c r="I13622" s="10" t="str">
        <f t="shared" si="212"/>
        <v>14161</v>
      </c>
    </row>
    <row r="13623" spans="1:9">
      <c r="A13623" s="66"/>
      <c r="C13623" s="66">
        <v>14161</v>
      </c>
      <c r="D13623" s="2" t="s">
        <v>41</v>
      </c>
      <c r="E13623" s="16" t="s">
        <v>1146</v>
      </c>
      <c r="F13623" s="69" t="s">
        <v>42</v>
      </c>
      <c r="G13623" s="3"/>
      <c r="H13623" s="3"/>
      <c r="I13623" s="10" t="str">
        <f t="shared" si="212"/>
        <v>14161</v>
      </c>
    </row>
    <row r="13624" spans="1:9">
      <c r="A13624" s="66"/>
      <c r="C13624" s="66">
        <v>14161</v>
      </c>
      <c r="D13624" s="2" t="s">
        <v>43</v>
      </c>
      <c r="E13624" s="16" t="s">
        <v>1146</v>
      </c>
      <c r="F13624" s="69" t="s">
        <v>44</v>
      </c>
      <c r="G13624" s="3"/>
      <c r="H13624" s="3"/>
      <c r="I13624" s="10" t="str">
        <f t="shared" si="212"/>
        <v>14161</v>
      </c>
    </row>
    <row r="13625" spans="1:9">
      <c r="A13625" s="66"/>
      <c r="C13625" s="66">
        <v>14161</v>
      </c>
      <c r="D13625" s="2" t="s">
        <v>45</v>
      </c>
      <c r="E13625" s="16" t="s">
        <v>1146</v>
      </c>
      <c r="F13625" s="69" t="s">
        <v>46</v>
      </c>
      <c r="G13625" s="3"/>
      <c r="H13625" s="3"/>
      <c r="I13625" s="10" t="str">
        <f t="shared" si="212"/>
        <v>14161</v>
      </c>
    </row>
    <row r="13626" spans="1:9">
      <c r="A13626" s="66"/>
      <c r="C13626" s="66">
        <v>14161</v>
      </c>
      <c r="D13626" s="2" t="s">
        <v>47</v>
      </c>
      <c r="E13626" s="16" t="s">
        <v>1146</v>
      </c>
      <c r="F13626" s="69" t="s">
        <v>48</v>
      </c>
      <c r="G13626" s="3"/>
      <c r="H13626" s="3"/>
      <c r="I13626" s="10" t="str">
        <f t="shared" si="212"/>
        <v>14161</v>
      </c>
    </row>
    <row r="13627" spans="1:9">
      <c r="A13627" s="66"/>
      <c r="C13627" s="66">
        <v>14161</v>
      </c>
      <c r="D13627" s="2" t="s">
        <v>49</v>
      </c>
      <c r="E13627" s="14" t="s">
        <v>1144</v>
      </c>
      <c r="F13627" s="69" t="s">
        <v>50</v>
      </c>
      <c r="G13627" s="3"/>
      <c r="H13627" s="3"/>
      <c r="I13627" s="10" t="str">
        <f t="shared" si="212"/>
        <v>14161</v>
      </c>
    </row>
    <row r="13628" spans="1:9">
      <c r="A13628" s="66"/>
      <c r="C13628" s="66">
        <v>14161</v>
      </c>
      <c r="D13628" s="2" t="s">
        <v>51</v>
      </c>
      <c r="E13628" s="15" t="s">
        <v>1145</v>
      </c>
      <c r="F13628" s="69" t="s">
        <v>52</v>
      </c>
      <c r="G13628" s="3"/>
      <c r="H13628" s="3"/>
      <c r="I13628" s="10" t="str">
        <f t="shared" si="212"/>
        <v>14161</v>
      </c>
    </row>
    <row r="13629" spans="1:9">
      <c r="A13629" s="66"/>
      <c r="C13629" s="66">
        <v>14161</v>
      </c>
      <c r="D13629" s="2" t="s">
        <v>53</v>
      </c>
      <c r="E13629" s="15" t="s">
        <v>1145</v>
      </c>
      <c r="F13629" s="69" t="s">
        <v>54</v>
      </c>
      <c r="G13629" s="3"/>
      <c r="H13629" s="3"/>
      <c r="I13629" s="10" t="str">
        <f t="shared" si="212"/>
        <v>14161</v>
      </c>
    </row>
    <row r="13630" spans="1:9">
      <c r="A13630" s="66"/>
      <c r="C13630" s="66">
        <v>14161</v>
      </c>
      <c r="D13630" s="2" t="s">
        <v>55</v>
      </c>
      <c r="E13630" s="21" t="s">
        <v>1152</v>
      </c>
      <c r="F13630" s="69" t="s">
        <v>56</v>
      </c>
      <c r="G13630" s="3"/>
      <c r="H13630" s="3"/>
      <c r="I13630" s="10" t="str">
        <f t="shared" si="212"/>
        <v>14161</v>
      </c>
    </row>
    <row r="13631" spans="1:9">
      <c r="A13631" s="66"/>
      <c r="C13631" s="66">
        <v>14161</v>
      </c>
      <c r="D13631" s="2" t="s">
        <v>57</v>
      </c>
      <c r="E13631" s="21" t="s">
        <v>1152</v>
      </c>
      <c r="F13631" s="69" t="s">
        <v>58</v>
      </c>
      <c r="G13631" s="3"/>
      <c r="H13631" s="3"/>
      <c r="I13631" s="10" t="str">
        <f t="shared" si="212"/>
        <v>14161</v>
      </c>
    </row>
    <row r="13632" spans="1:9">
      <c r="A13632" s="66"/>
      <c r="C13632" s="66">
        <v>14161</v>
      </c>
      <c r="D13632" s="2" t="s">
        <v>59</v>
      </c>
      <c r="E13632" s="21" t="s">
        <v>1152</v>
      </c>
      <c r="F13632" s="69" t="s">
        <v>60</v>
      </c>
      <c r="G13632" s="3"/>
      <c r="H13632" s="3"/>
      <c r="I13632" s="10" t="str">
        <f t="shared" si="212"/>
        <v>14161</v>
      </c>
    </row>
    <row r="13633" spans="1:9">
      <c r="A13633" s="66"/>
      <c r="C13633" s="66">
        <v>14161</v>
      </c>
      <c r="D13633" s="2" t="s">
        <v>61</v>
      </c>
      <c r="E13633" s="20" t="s">
        <v>1151</v>
      </c>
      <c r="F13633" s="69" t="s">
        <v>62</v>
      </c>
      <c r="G13633" s="3"/>
      <c r="H13633" s="3"/>
      <c r="I13633" s="10" t="str">
        <f t="shared" si="212"/>
        <v>14161</v>
      </c>
    </row>
    <row r="13634" spans="1:9">
      <c r="A13634" s="66"/>
      <c r="C13634" s="66">
        <v>14161</v>
      </c>
      <c r="D13634" s="2" t="s">
        <v>63</v>
      </c>
      <c r="E13634" s="20" t="s">
        <v>1151</v>
      </c>
      <c r="F13634" s="69" t="s">
        <v>64</v>
      </c>
      <c r="G13634" s="3"/>
      <c r="H13634" s="3"/>
      <c r="I13634" s="10" t="str">
        <f t="shared" si="212"/>
        <v>14161</v>
      </c>
    </row>
    <row r="13635" spans="1:9">
      <c r="A13635" s="66"/>
      <c r="C13635" s="66">
        <v>14161</v>
      </c>
      <c r="D13635" s="2" t="s">
        <v>65</v>
      </c>
      <c r="E13635" s="19" t="s">
        <v>1150</v>
      </c>
      <c r="F13635" s="69" t="s">
        <v>66</v>
      </c>
      <c r="G13635" s="3"/>
      <c r="H13635" s="3"/>
      <c r="I13635" s="10" t="str">
        <f t="shared" si="212"/>
        <v>14161</v>
      </c>
    </row>
    <row r="13636" spans="1:9">
      <c r="A13636" s="66"/>
      <c r="C13636" s="66">
        <v>14161</v>
      </c>
      <c r="D13636" s="2" t="s">
        <v>67</v>
      </c>
      <c r="E13636" s="22" t="s">
        <v>1153</v>
      </c>
      <c r="F13636" s="69" t="s">
        <v>68</v>
      </c>
      <c r="G13636" s="3"/>
      <c r="H13636" s="3"/>
      <c r="I13636" s="10" t="str">
        <f t="shared" si="212"/>
        <v>14161</v>
      </c>
    </row>
    <row r="13637" spans="1:9">
      <c r="A13637" s="66"/>
      <c r="C13637" s="66">
        <v>14161</v>
      </c>
      <c r="D13637" s="2" t="s">
        <v>69</v>
      </c>
      <c r="E13637" s="21" t="s">
        <v>1152</v>
      </c>
      <c r="F13637" s="69" t="s">
        <v>70</v>
      </c>
      <c r="G13637" s="3"/>
      <c r="H13637" s="3"/>
      <c r="I13637" s="10" t="str">
        <f t="shared" si="212"/>
        <v>14161</v>
      </c>
    </row>
    <row r="13638" spans="1:9">
      <c r="A13638" s="66"/>
      <c r="C13638" s="66">
        <v>14161</v>
      </c>
      <c r="E13638" s="71"/>
      <c r="F13638" s="69" t="s">
        <v>71</v>
      </c>
      <c r="G13638" s="3"/>
      <c r="H13638" s="3"/>
      <c r="I13638" s="10" t="str">
        <f t="shared" si="212"/>
        <v>14161</v>
      </c>
    </row>
    <row r="13639" spans="1:9">
      <c r="A13639" s="65" t="s">
        <v>920</v>
      </c>
      <c r="B13639" s="2" t="s">
        <v>921</v>
      </c>
      <c r="C13639" s="65">
        <v>14166</v>
      </c>
      <c r="D13639" s="2" t="s">
        <v>9</v>
      </c>
      <c r="E13639" s="14" t="s">
        <v>1144</v>
      </c>
      <c r="F13639" s="69" t="s">
        <v>10</v>
      </c>
      <c r="G13639" s="3"/>
      <c r="H13639" s="3"/>
      <c r="I13639" s="10" t="str">
        <f t="shared" si="212"/>
        <v>14166</v>
      </c>
    </row>
    <row r="13640" spans="1:9">
      <c r="A13640" s="66"/>
      <c r="C13640" s="66">
        <v>14166</v>
      </c>
      <c r="D13640" s="2" t="s">
        <v>11</v>
      </c>
      <c r="E13640" s="14" t="s">
        <v>1144</v>
      </c>
      <c r="F13640" s="69" t="s">
        <v>12</v>
      </c>
      <c r="G13640" s="3"/>
      <c r="H13640" s="3"/>
      <c r="I13640" s="10" t="str">
        <f t="shared" si="212"/>
        <v>14166</v>
      </c>
    </row>
    <row r="13641" spans="1:9">
      <c r="A13641" s="66"/>
      <c r="C13641" s="66">
        <v>14166</v>
      </c>
      <c r="D13641" s="2" t="s">
        <v>13</v>
      </c>
      <c r="E13641" s="14" t="s">
        <v>1144</v>
      </c>
      <c r="F13641" s="69" t="s">
        <v>14</v>
      </c>
      <c r="G13641" s="3"/>
      <c r="H13641" s="3"/>
      <c r="I13641" s="10" t="str">
        <f t="shared" ref="I13641:I13704" si="213">IF(A13641="",I13640,A13641)</f>
        <v>14166</v>
      </c>
    </row>
    <row r="13642" spans="1:9">
      <c r="A13642" s="66"/>
      <c r="C13642" s="66">
        <v>14166</v>
      </c>
      <c r="D13642" s="2" t="s">
        <v>15</v>
      </c>
      <c r="E13642" s="15" t="s">
        <v>1145</v>
      </c>
      <c r="F13642" s="69" t="s">
        <v>16</v>
      </c>
      <c r="G13642" s="3"/>
      <c r="H13642" s="3"/>
      <c r="I13642" s="10" t="str">
        <f t="shared" si="213"/>
        <v>14166</v>
      </c>
    </row>
    <row r="13643" spans="1:9">
      <c r="A13643" s="66"/>
      <c r="C13643" s="66">
        <v>14166</v>
      </c>
      <c r="D13643" s="2" t="s">
        <v>17</v>
      </c>
      <c r="E13643" s="14" t="s">
        <v>1144</v>
      </c>
      <c r="F13643" s="69" t="s">
        <v>18</v>
      </c>
      <c r="G13643" s="3"/>
      <c r="H13643" s="3"/>
      <c r="I13643" s="10" t="str">
        <f t="shared" si="213"/>
        <v>14166</v>
      </c>
    </row>
    <row r="13644" spans="1:9">
      <c r="A13644" s="66"/>
      <c r="C13644" s="66">
        <v>14166</v>
      </c>
      <c r="D13644" s="2" t="s">
        <v>19</v>
      </c>
      <c r="E13644" s="14" t="s">
        <v>1144</v>
      </c>
      <c r="F13644" s="69" t="s">
        <v>20</v>
      </c>
      <c r="G13644" s="3"/>
      <c r="H13644" s="3"/>
      <c r="I13644" s="10" t="str">
        <f t="shared" si="213"/>
        <v>14166</v>
      </c>
    </row>
    <row r="13645" spans="1:9">
      <c r="A13645" s="66"/>
      <c r="C13645" s="66">
        <v>14166</v>
      </c>
      <c r="D13645" s="2" t="s">
        <v>21</v>
      </c>
      <c r="E13645" s="4"/>
      <c r="F13645" s="69" t="s">
        <v>22</v>
      </c>
      <c r="G13645" s="3"/>
      <c r="H13645" s="3"/>
      <c r="I13645" s="10" t="str">
        <f t="shared" si="213"/>
        <v>14166</v>
      </c>
    </row>
    <row r="13646" spans="1:9">
      <c r="A13646" s="66"/>
      <c r="C13646" s="66">
        <v>14166</v>
      </c>
      <c r="D13646" s="2" t="s">
        <v>23</v>
      </c>
      <c r="E13646" s="17" t="s">
        <v>1147</v>
      </c>
      <c r="F13646" s="69" t="s">
        <v>24</v>
      </c>
      <c r="G13646" s="3"/>
      <c r="H13646" s="3"/>
      <c r="I13646" s="10" t="str">
        <f t="shared" si="213"/>
        <v>14166</v>
      </c>
    </row>
    <row r="13647" spans="1:9">
      <c r="A13647" s="66"/>
      <c r="C13647" s="66">
        <v>14166</v>
      </c>
      <c r="D13647" s="2" t="s">
        <v>25</v>
      </c>
      <c r="E13647" s="17" t="s">
        <v>1147</v>
      </c>
      <c r="F13647" s="69" t="s">
        <v>26</v>
      </c>
      <c r="G13647" s="3"/>
      <c r="H13647" s="3"/>
      <c r="I13647" s="10" t="str">
        <f t="shared" si="213"/>
        <v>14166</v>
      </c>
    </row>
    <row r="13648" spans="1:9">
      <c r="A13648" s="66"/>
      <c r="C13648" s="66">
        <v>14166</v>
      </c>
      <c r="D13648" s="2" t="s">
        <v>27</v>
      </c>
      <c r="E13648" s="17" t="s">
        <v>1147</v>
      </c>
      <c r="F13648" s="69" t="s">
        <v>28</v>
      </c>
      <c r="G13648" s="3"/>
      <c r="H13648" s="3"/>
      <c r="I13648" s="10" t="str">
        <f t="shared" si="213"/>
        <v>14166</v>
      </c>
    </row>
    <row r="13649" spans="1:9">
      <c r="A13649" s="66"/>
      <c r="C13649" s="66">
        <v>14166</v>
      </c>
      <c r="D13649" s="2" t="s">
        <v>29</v>
      </c>
      <c r="E13649" s="18" t="s">
        <v>1148</v>
      </c>
      <c r="F13649" s="69" t="s">
        <v>30</v>
      </c>
      <c r="G13649" s="3"/>
      <c r="H13649" s="3"/>
      <c r="I13649" s="10" t="str">
        <f t="shared" si="213"/>
        <v>14166</v>
      </c>
    </row>
    <row r="13650" spans="1:9">
      <c r="A13650" s="66"/>
      <c r="C13650" s="66">
        <v>14166</v>
      </c>
      <c r="D13650" s="2" t="s">
        <v>31</v>
      </c>
      <c r="E13650" s="18" t="s">
        <v>1148</v>
      </c>
      <c r="F13650" s="69" t="s">
        <v>32</v>
      </c>
      <c r="G13650" s="3"/>
      <c r="H13650" s="3"/>
      <c r="I13650" s="10" t="str">
        <f t="shared" si="213"/>
        <v>14166</v>
      </c>
    </row>
    <row r="13651" spans="1:9">
      <c r="A13651" s="66"/>
      <c r="C13651" s="66">
        <v>14166</v>
      </c>
      <c r="D13651" s="2" t="s">
        <v>33</v>
      </c>
      <c r="E13651" s="18" t="s">
        <v>1148</v>
      </c>
      <c r="F13651" s="69" t="s">
        <v>34</v>
      </c>
      <c r="G13651" s="3"/>
      <c r="H13651" s="3"/>
      <c r="I13651" s="10" t="str">
        <f t="shared" si="213"/>
        <v>14166</v>
      </c>
    </row>
    <row r="13652" spans="1:9">
      <c r="A13652" s="66"/>
      <c r="C13652" s="66">
        <v>14166</v>
      </c>
      <c r="D13652" s="2" t="s">
        <v>35</v>
      </c>
      <c r="E13652" s="19" t="s">
        <v>1150</v>
      </c>
      <c r="F13652" s="69" t="s">
        <v>36</v>
      </c>
      <c r="G13652" s="3"/>
      <c r="H13652" s="3"/>
      <c r="I13652" s="10" t="str">
        <f t="shared" si="213"/>
        <v>14166</v>
      </c>
    </row>
    <row r="13653" spans="1:9">
      <c r="A13653" s="66"/>
      <c r="C13653" s="66">
        <v>14166</v>
      </c>
      <c r="D13653" s="2" t="s">
        <v>37</v>
      </c>
      <c r="E13653" s="23" t="s">
        <v>1149</v>
      </c>
      <c r="F13653" s="69" t="s">
        <v>38</v>
      </c>
      <c r="G13653" s="3"/>
      <c r="H13653" s="3"/>
      <c r="I13653" s="10" t="str">
        <f t="shared" si="213"/>
        <v>14166</v>
      </c>
    </row>
    <row r="13654" spans="1:9">
      <c r="A13654" s="66"/>
      <c r="C13654" s="66">
        <v>14166</v>
      </c>
      <c r="D13654" s="2" t="s">
        <v>39</v>
      </c>
      <c r="E13654" s="23" t="s">
        <v>1149</v>
      </c>
      <c r="F13654" s="69" t="s">
        <v>40</v>
      </c>
      <c r="G13654" s="3"/>
      <c r="H13654" s="3"/>
      <c r="I13654" s="10" t="str">
        <f t="shared" si="213"/>
        <v>14166</v>
      </c>
    </row>
    <row r="13655" spans="1:9">
      <c r="A13655" s="66"/>
      <c r="C13655" s="66">
        <v>14166</v>
      </c>
      <c r="D13655" s="2" t="s">
        <v>41</v>
      </c>
      <c r="E13655" s="16" t="s">
        <v>1146</v>
      </c>
      <c r="F13655" s="69" t="s">
        <v>42</v>
      </c>
      <c r="G13655" s="3"/>
      <c r="H13655" s="3"/>
      <c r="I13655" s="10" t="str">
        <f t="shared" si="213"/>
        <v>14166</v>
      </c>
    </row>
    <row r="13656" spans="1:9">
      <c r="A13656" s="66"/>
      <c r="C13656" s="66">
        <v>14166</v>
      </c>
      <c r="D13656" s="2" t="s">
        <v>43</v>
      </c>
      <c r="E13656" s="16" t="s">
        <v>1146</v>
      </c>
      <c r="F13656" s="69" t="s">
        <v>44</v>
      </c>
      <c r="G13656" s="3"/>
      <c r="H13656" s="3"/>
      <c r="I13656" s="10" t="str">
        <f t="shared" si="213"/>
        <v>14166</v>
      </c>
    </row>
    <row r="13657" spans="1:9">
      <c r="A13657" s="66"/>
      <c r="C13657" s="66">
        <v>14166</v>
      </c>
      <c r="D13657" s="2" t="s">
        <v>45</v>
      </c>
      <c r="E13657" s="16" t="s">
        <v>1146</v>
      </c>
      <c r="F13657" s="69" t="s">
        <v>46</v>
      </c>
      <c r="G13657" s="3"/>
      <c r="H13657" s="3"/>
      <c r="I13657" s="10" t="str">
        <f t="shared" si="213"/>
        <v>14166</v>
      </c>
    </row>
    <row r="13658" spans="1:9">
      <c r="A13658" s="66"/>
      <c r="C13658" s="66">
        <v>14166</v>
      </c>
      <c r="D13658" s="2" t="s">
        <v>47</v>
      </c>
      <c r="E13658" s="16" t="s">
        <v>1146</v>
      </c>
      <c r="F13658" s="69" t="s">
        <v>48</v>
      </c>
      <c r="G13658" s="3"/>
      <c r="H13658" s="3"/>
      <c r="I13658" s="10" t="str">
        <f t="shared" si="213"/>
        <v>14166</v>
      </c>
    </row>
    <row r="13659" spans="1:9">
      <c r="A13659" s="66"/>
      <c r="C13659" s="66">
        <v>14166</v>
      </c>
      <c r="D13659" s="2" t="s">
        <v>49</v>
      </c>
      <c r="E13659" s="14" t="s">
        <v>1144</v>
      </c>
      <c r="F13659" s="69" t="s">
        <v>50</v>
      </c>
      <c r="G13659" s="3"/>
      <c r="H13659" s="3"/>
      <c r="I13659" s="10" t="str">
        <f t="shared" si="213"/>
        <v>14166</v>
      </c>
    </row>
    <row r="13660" spans="1:9">
      <c r="A13660" s="66"/>
      <c r="C13660" s="66">
        <v>14166</v>
      </c>
      <c r="D13660" s="2" t="s">
        <v>51</v>
      </c>
      <c r="E13660" s="15" t="s">
        <v>1145</v>
      </c>
      <c r="F13660" s="69" t="s">
        <v>52</v>
      </c>
      <c r="G13660" s="3"/>
      <c r="H13660" s="3"/>
      <c r="I13660" s="10" t="str">
        <f t="shared" si="213"/>
        <v>14166</v>
      </c>
    </row>
    <row r="13661" spans="1:9">
      <c r="A13661" s="66"/>
      <c r="C13661" s="66">
        <v>14166</v>
      </c>
      <c r="D13661" s="2" t="s">
        <v>53</v>
      </c>
      <c r="E13661" s="15" t="s">
        <v>1145</v>
      </c>
      <c r="F13661" s="69" t="s">
        <v>54</v>
      </c>
      <c r="G13661" s="3"/>
      <c r="H13661" s="3"/>
      <c r="I13661" s="10" t="str">
        <f t="shared" si="213"/>
        <v>14166</v>
      </c>
    </row>
    <row r="13662" spans="1:9">
      <c r="A13662" s="66"/>
      <c r="C13662" s="66">
        <v>14166</v>
      </c>
      <c r="D13662" s="2" t="s">
        <v>55</v>
      </c>
      <c r="E13662" s="21" t="s">
        <v>1152</v>
      </c>
      <c r="F13662" s="69" t="s">
        <v>56</v>
      </c>
      <c r="G13662" s="3"/>
      <c r="H13662" s="3"/>
      <c r="I13662" s="10" t="str">
        <f t="shared" si="213"/>
        <v>14166</v>
      </c>
    </row>
    <row r="13663" spans="1:9">
      <c r="A13663" s="66"/>
      <c r="C13663" s="66">
        <v>14166</v>
      </c>
      <c r="D13663" s="2" t="s">
        <v>57</v>
      </c>
      <c r="E13663" s="21" t="s">
        <v>1152</v>
      </c>
      <c r="F13663" s="69" t="s">
        <v>58</v>
      </c>
      <c r="G13663" s="3"/>
      <c r="H13663" s="3"/>
      <c r="I13663" s="10" t="str">
        <f t="shared" si="213"/>
        <v>14166</v>
      </c>
    </row>
    <row r="13664" spans="1:9">
      <c r="A13664" s="66"/>
      <c r="C13664" s="66">
        <v>14166</v>
      </c>
      <c r="D13664" s="2" t="s">
        <v>59</v>
      </c>
      <c r="E13664" s="21" t="s">
        <v>1152</v>
      </c>
      <c r="F13664" s="69" t="s">
        <v>60</v>
      </c>
      <c r="G13664" s="3"/>
      <c r="H13664" s="3"/>
      <c r="I13664" s="10" t="str">
        <f t="shared" si="213"/>
        <v>14166</v>
      </c>
    </row>
    <row r="13665" spans="1:9">
      <c r="A13665" s="66"/>
      <c r="C13665" s="66">
        <v>14166</v>
      </c>
      <c r="D13665" s="2" t="s">
        <v>61</v>
      </c>
      <c r="E13665" s="20" t="s">
        <v>1151</v>
      </c>
      <c r="F13665" s="69" t="s">
        <v>62</v>
      </c>
      <c r="G13665" s="3"/>
      <c r="H13665" s="3"/>
      <c r="I13665" s="10" t="str">
        <f t="shared" si="213"/>
        <v>14166</v>
      </c>
    </row>
    <row r="13666" spans="1:9">
      <c r="A13666" s="66"/>
      <c r="C13666" s="66">
        <v>14166</v>
      </c>
      <c r="D13666" s="2" t="s">
        <v>63</v>
      </c>
      <c r="E13666" s="20" t="s">
        <v>1151</v>
      </c>
      <c r="F13666" s="69" t="s">
        <v>64</v>
      </c>
      <c r="G13666" s="3"/>
      <c r="H13666" s="3"/>
      <c r="I13666" s="10" t="str">
        <f t="shared" si="213"/>
        <v>14166</v>
      </c>
    </row>
    <row r="13667" spans="1:9">
      <c r="A13667" s="66"/>
      <c r="C13667" s="66">
        <v>14166</v>
      </c>
      <c r="D13667" s="2" t="s">
        <v>65</v>
      </c>
      <c r="E13667" s="19" t="s">
        <v>1150</v>
      </c>
      <c r="F13667" s="69" t="s">
        <v>66</v>
      </c>
      <c r="G13667" s="3"/>
      <c r="H13667" s="3"/>
      <c r="I13667" s="10" t="str">
        <f t="shared" si="213"/>
        <v>14166</v>
      </c>
    </row>
    <row r="13668" spans="1:9">
      <c r="A13668" s="66"/>
      <c r="C13668" s="66">
        <v>14166</v>
      </c>
      <c r="D13668" s="2" t="s">
        <v>67</v>
      </c>
      <c r="E13668" s="22" t="s">
        <v>1153</v>
      </c>
      <c r="F13668" s="69" t="s">
        <v>68</v>
      </c>
      <c r="G13668" s="3"/>
      <c r="H13668" s="3"/>
      <c r="I13668" s="10" t="str">
        <f t="shared" si="213"/>
        <v>14166</v>
      </c>
    </row>
    <row r="13669" spans="1:9">
      <c r="A13669" s="66"/>
      <c r="C13669" s="66">
        <v>14166</v>
      </c>
      <c r="D13669" s="2" t="s">
        <v>69</v>
      </c>
      <c r="E13669" s="21" t="s">
        <v>1152</v>
      </c>
      <c r="F13669" s="69" t="s">
        <v>70</v>
      </c>
      <c r="G13669" s="3"/>
      <c r="H13669" s="3"/>
      <c r="I13669" s="10" t="str">
        <f t="shared" si="213"/>
        <v>14166</v>
      </c>
    </row>
    <row r="13670" spans="1:9">
      <c r="A13670" s="66"/>
      <c r="C13670" s="66">
        <v>14166</v>
      </c>
      <c r="E13670" s="71"/>
      <c r="F13670" s="69" t="s">
        <v>71</v>
      </c>
      <c r="G13670" s="3"/>
      <c r="H13670" s="3"/>
      <c r="I13670" s="10" t="str">
        <f t="shared" si="213"/>
        <v>14166</v>
      </c>
    </row>
    <row r="13671" spans="1:9">
      <c r="A13671" s="65" t="s">
        <v>922</v>
      </c>
      <c r="B13671" s="2" t="s">
        <v>923</v>
      </c>
      <c r="C13671" s="65">
        <v>14167</v>
      </c>
      <c r="D13671" s="2" t="s">
        <v>9</v>
      </c>
      <c r="E13671" s="14" t="s">
        <v>1144</v>
      </c>
      <c r="F13671" s="69" t="s">
        <v>10</v>
      </c>
      <c r="G13671" s="3"/>
      <c r="H13671" s="3"/>
      <c r="I13671" s="10" t="str">
        <f t="shared" si="213"/>
        <v>14167</v>
      </c>
    </row>
    <row r="13672" spans="1:9">
      <c r="A13672" s="66"/>
      <c r="C13672" s="66">
        <v>14167</v>
      </c>
      <c r="D13672" s="2" t="s">
        <v>11</v>
      </c>
      <c r="E13672" s="14" t="s">
        <v>1144</v>
      </c>
      <c r="F13672" s="69" t="s">
        <v>12</v>
      </c>
      <c r="G13672" s="3"/>
      <c r="H13672" s="3"/>
      <c r="I13672" s="10" t="str">
        <f t="shared" si="213"/>
        <v>14167</v>
      </c>
    </row>
    <row r="13673" spans="1:9">
      <c r="A13673" s="66"/>
      <c r="C13673" s="66">
        <v>14167</v>
      </c>
      <c r="D13673" s="2" t="s">
        <v>13</v>
      </c>
      <c r="E13673" s="14" t="s">
        <v>1144</v>
      </c>
      <c r="F13673" s="69" t="s">
        <v>14</v>
      </c>
      <c r="G13673" s="3"/>
      <c r="H13673" s="3"/>
      <c r="I13673" s="10" t="str">
        <f t="shared" si="213"/>
        <v>14167</v>
      </c>
    </row>
    <row r="13674" spans="1:9">
      <c r="A13674" s="66"/>
      <c r="C13674" s="66">
        <v>14167</v>
      </c>
      <c r="D13674" s="2" t="s">
        <v>15</v>
      </c>
      <c r="E13674" s="15" t="s">
        <v>1145</v>
      </c>
      <c r="F13674" s="69" t="s">
        <v>16</v>
      </c>
      <c r="G13674" s="3"/>
      <c r="H13674" s="3"/>
      <c r="I13674" s="10" t="str">
        <f t="shared" si="213"/>
        <v>14167</v>
      </c>
    </row>
    <row r="13675" spans="1:9">
      <c r="A13675" s="66"/>
      <c r="C13675" s="66">
        <v>14167</v>
      </c>
      <c r="D13675" s="2" t="s">
        <v>17</v>
      </c>
      <c r="E13675" s="14" t="s">
        <v>1144</v>
      </c>
      <c r="F13675" s="69" t="s">
        <v>18</v>
      </c>
      <c r="G13675" s="3"/>
      <c r="H13675" s="3"/>
      <c r="I13675" s="10" t="str">
        <f t="shared" si="213"/>
        <v>14167</v>
      </c>
    </row>
    <row r="13676" spans="1:9">
      <c r="A13676" s="66"/>
      <c r="C13676" s="66">
        <v>14167</v>
      </c>
      <c r="D13676" s="2" t="s">
        <v>19</v>
      </c>
      <c r="E13676" s="14" t="s">
        <v>1144</v>
      </c>
      <c r="F13676" s="69" t="s">
        <v>20</v>
      </c>
      <c r="G13676" s="3"/>
      <c r="H13676" s="3"/>
      <c r="I13676" s="10" t="str">
        <f t="shared" si="213"/>
        <v>14167</v>
      </c>
    </row>
    <row r="13677" spans="1:9">
      <c r="A13677" s="66"/>
      <c r="C13677" s="66">
        <v>14167</v>
      </c>
      <c r="D13677" s="2" t="s">
        <v>21</v>
      </c>
      <c r="E13677" s="4"/>
      <c r="F13677" s="69" t="s">
        <v>22</v>
      </c>
      <c r="G13677" s="3"/>
      <c r="H13677" s="3"/>
      <c r="I13677" s="10" t="str">
        <f t="shared" si="213"/>
        <v>14167</v>
      </c>
    </row>
    <row r="13678" spans="1:9">
      <c r="A13678" s="66"/>
      <c r="C13678" s="66">
        <v>14167</v>
      </c>
      <c r="D13678" s="2" t="s">
        <v>23</v>
      </c>
      <c r="E13678" s="17" t="s">
        <v>1147</v>
      </c>
      <c r="F13678" s="69" t="s">
        <v>24</v>
      </c>
      <c r="G13678" s="3"/>
      <c r="H13678" s="3"/>
      <c r="I13678" s="10" t="str">
        <f t="shared" si="213"/>
        <v>14167</v>
      </c>
    </row>
    <row r="13679" spans="1:9">
      <c r="A13679" s="66"/>
      <c r="C13679" s="66">
        <v>14167</v>
      </c>
      <c r="D13679" s="2" t="s">
        <v>25</v>
      </c>
      <c r="E13679" s="17" t="s">
        <v>1147</v>
      </c>
      <c r="F13679" s="69" t="s">
        <v>26</v>
      </c>
      <c r="G13679" s="3"/>
      <c r="H13679" s="3"/>
      <c r="I13679" s="10" t="str">
        <f t="shared" si="213"/>
        <v>14167</v>
      </c>
    </row>
    <row r="13680" spans="1:9">
      <c r="A13680" s="66"/>
      <c r="C13680" s="66">
        <v>14167</v>
      </c>
      <c r="D13680" s="2" t="s">
        <v>27</v>
      </c>
      <c r="E13680" s="17" t="s">
        <v>1147</v>
      </c>
      <c r="F13680" s="69" t="s">
        <v>28</v>
      </c>
      <c r="G13680" s="3"/>
      <c r="H13680" s="3"/>
      <c r="I13680" s="10" t="str">
        <f t="shared" si="213"/>
        <v>14167</v>
      </c>
    </row>
    <row r="13681" spans="1:9">
      <c r="A13681" s="66"/>
      <c r="C13681" s="66">
        <v>14167</v>
      </c>
      <c r="D13681" s="2" t="s">
        <v>29</v>
      </c>
      <c r="E13681" s="18" t="s">
        <v>1148</v>
      </c>
      <c r="F13681" s="69" t="s">
        <v>30</v>
      </c>
      <c r="G13681" s="3"/>
      <c r="H13681" s="3"/>
      <c r="I13681" s="10" t="str">
        <f t="shared" si="213"/>
        <v>14167</v>
      </c>
    </row>
    <row r="13682" spans="1:9">
      <c r="A13682" s="66"/>
      <c r="C13682" s="66">
        <v>14167</v>
      </c>
      <c r="D13682" s="2" t="s">
        <v>31</v>
      </c>
      <c r="E13682" s="18" t="s">
        <v>1148</v>
      </c>
      <c r="F13682" s="69" t="s">
        <v>32</v>
      </c>
      <c r="G13682" s="3"/>
      <c r="H13682" s="3"/>
      <c r="I13682" s="10" t="str">
        <f t="shared" si="213"/>
        <v>14167</v>
      </c>
    </row>
    <row r="13683" spans="1:9">
      <c r="A13683" s="66"/>
      <c r="C13683" s="66">
        <v>14167</v>
      </c>
      <c r="D13683" s="2" t="s">
        <v>33</v>
      </c>
      <c r="E13683" s="18" t="s">
        <v>1148</v>
      </c>
      <c r="F13683" s="69" t="s">
        <v>34</v>
      </c>
      <c r="G13683" s="3"/>
      <c r="H13683" s="3"/>
      <c r="I13683" s="10" t="str">
        <f t="shared" si="213"/>
        <v>14167</v>
      </c>
    </row>
    <row r="13684" spans="1:9">
      <c r="A13684" s="66"/>
      <c r="C13684" s="66">
        <v>14167</v>
      </c>
      <c r="D13684" s="2" t="s">
        <v>35</v>
      </c>
      <c r="E13684" s="19" t="s">
        <v>1150</v>
      </c>
      <c r="F13684" s="69" t="s">
        <v>36</v>
      </c>
      <c r="G13684" s="3"/>
      <c r="H13684" s="3"/>
      <c r="I13684" s="10" t="str">
        <f t="shared" si="213"/>
        <v>14167</v>
      </c>
    </row>
    <row r="13685" spans="1:9">
      <c r="A13685" s="66"/>
      <c r="C13685" s="66">
        <v>14167</v>
      </c>
      <c r="D13685" s="2" t="s">
        <v>37</v>
      </c>
      <c r="E13685" s="23" t="s">
        <v>1149</v>
      </c>
      <c r="F13685" s="69" t="s">
        <v>38</v>
      </c>
      <c r="G13685" s="3"/>
      <c r="H13685" s="3"/>
      <c r="I13685" s="10" t="str">
        <f t="shared" si="213"/>
        <v>14167</v>
      </c>
    </row>
    <row r="13686" spans="1:9">
      <c r="A13686" s="66"/>
      <c r="C13686" s="66">
        <v>14167</v>
      </c>
      <c r="D13686" s="2" t="s">
        <v>39</v>
      </c>
      <c r="E13686" s="23" t="s">
        <v>1149</v>
      </c>
      <c r="F13686" s="69" t="s">
        <v>40</v>
      </c>
      <c r="G13686" s="3"/>
      <c r="H13686" s="3"/>
      <c r="I13686" s="10" t="str">
        <f t="shared" si="213"/>
        <v>14167</v>
      </c>
    </row>
    <row r="13687" spans="1:9">
      <c r="A13687" s="66"/>
      <c r="C13687" s="66">
        <v>14167</v>
      </c>
      <c r="D13687" s="2" t="s">
        <v>41</v>
      </c>
      <c r="E13687" s="16" t="s">
        <v>1146</v>
      </c>
      <c r="F13687" s="69" t="s">
        <v>42</v>
      </c>
      <c r="G13687" s="3"/>
      <c r="H13687" s="3"/>
      <c r="I13687" s="10" t="str">
        <f t="shared" si="213"/>
        <v>14167</v>
      </c>
    </row>
    <row r="13688" spans="1:9">
      <c r="A13688" s="66"/>
      <c r="C13688" s="66">
        <v>14167</v>
      </c>
      <c r="D13688" s="2" t="s">
        <v>43</v>
      </c>
      <c r="E13688" s="16" t="s">
        <v>1146</v>
      </c>
      <c r="F13688" s="69" t="s">
        <v>44</v>
      </c>
      <c r="G13688" s="3"/>
      <c r="H13688" s="3"/>
      <c r="I13688" s="10" t="str">
        <f t="shared" si="213"/>
        <v>14167</v>
      </c>
    </row>
    <row r="13689" spans="1:9">
      <c r="A13689" s="66"/>
      <c r="C13689" s="66">
        <v>14167</v>
      </c>
      <c r="D13689" s="2" t="s">
        <v>45</v>
      </c>
      <c r="E13689" s="16" t="s">
        <v>1146</v>
      </c>
      <c r="F13689" s="69" t="s">
        <v>46</v>
      </c>
      <c r="G13689" s="3"/>
      <c r="H13689" s="3"/>
      <c r="I13689" s="10" t="str">
        <f t="shared" si="213"/>
        <v>14167</v>
      </c>
    </row>
    <row r="13690" spans="1:9">
      <c r="A13690" s="66"/>
      <c r="C13690" s="66">
        <v>14167</v>
      </c>
      <c r="D13690" s="2" t="s">
        <v>47</v>
      </c>
      <c r="E13690" s="16" t="s">
        <v>1146</v>
      </c>
      <c r="F13690" s="69" t="s">
        <v>48</v>
      </c>
      <c r="G13690" s="3"/>
      <c r="H13690" s="3"/>
      <c r="I13690" s="10" t="str">
        <f t="shared" si="213"/>
        <v>14167</v>
      </c>
    </row>
    <row r="13691" spans="1:9">
      <c r="A13691" s="66"/>
      <c r="C13691" s="66">
        <v>14167</v>
      </c>
      <c r="D13691" s="2" t="s">
        <v>49</v>
      </c>
      <c r="E13691" s="14" t="s">
        <v>1144</v>
      </c>
      <c r="F13691" s="69" t="s">
        <v>50</v>
      </c>
      <c r="G13691" s="3"/>
      <c r="H13691" s="3"/>
      <c r="I13691" s="10" t="str">
        <f t="shared" si="213"/>
        <v>14167</v>
      </c>
    </row>
    <row r="13692" spans="1:9">
      <c r="A13692" s="66"/>
      <c r="C13692" s="66">
        <v>14167</v>
      </c>
      <c r="D13692" s="2" t="s">
        <v>51</v>
      </c>
      <c r="E13692" s="15" t="s">
        <v>1145</v>
      </c>
      <c r="F13692" s="69" t="s">
        <v>52</v>
      </c>
      <c r="G13692" s="3"/>
      <c r="H13692" s="3"/>
      <c r="I13692" s="10" t="str">
        <f t="shared" si="213"/>
        <v>14167</v>
      </c>
    </row>
    <row r="13693" spans="1:9">
      <c r="A13693" s="66"/>
      <c r="C13693" s="66">
        <v>14167</v>
      </c>
      <c r="D13693" s="2" t="s">
        <v>53</v>
      </c>
      <c r="E13693" s="15" t="s">
        <v>1145</v>
      </c>
      <c r="F13693" s="69" t="s">
        <v>54</v>
      </c>
      <c r="G13693" s="3"/>
      <c r="H13693" s="3"/>
      <c r="I13693" s="10" t="str">
        <f t="shared" si="213"/>
        <v>14167</v>
      </c>
    </row>
    <row r="13694" spans="1:9">
      <c r="A13694" s="66"/>
      <c r="C13694" s="66">
        <v>14167</v>
      </c>
      <c r="D13694" s="2" t="s">
        <v>55</v>
      </c>
      <c r="E13694" s="21" t="s">
        <v>1152</v>
      </c>
      <c r="F13694" s="69" t="s">
        <v>56</v>
      </c>
      <c r="G13694" s="3"/>
      <c r="H13694" s="3"/>
      <c r="I13694" s="10" t="str">
        <f t="shared" si="213"/>
        <v>14167</v>
      </c>
    </row>
    <row r="13695" spans="1:9">
      <c r="A13695" s="66"/>
      <c r="C13695" s="66">
        <v>14167</v>
      </c>
      <c r="D13695" s="2" t="s">
        <v>57</v>
      </c>
      <c r="E13695" s="21" t="s">
        <v>1152</v>
      </c>
      <c r="F13695" s="69" t="s">
        <v>58</v>
      </c>
      <c r="G13695" s="3"/>
      <c r="H13695" s="3"/>
      <c r="I13695" s="10" t="str">
        <f t="shared" si="213"/>
        <v>14167</v>
      </c>
    </row>
    <row r="13696" spans="1:9">
      <c r="A13696" s="66"/>
      <c r="C13696" s="66">
        <v>14167</v>
      </c>
      <c r="D13696" s="2" t="s">
        <v>59</v>
      </c>
      <c r="E13696" s="21" t="s">
        <v>1152</v>
      </c>
      <c r="F13696" s="69" t="s">
        <v>60</v>
      </c>
      <c r="G13696" s="3"/>
      <c r="H13696" s="3"/>
      <c r="I13696" s="10" t="str">
        <f t="shared" si="213"/>
        <v>14167</v>
      </c>
    </row>
    <row r="13697" spans="1:9">
      <c r="A13697" s="66"/>
      <c r="C13697" s="66">
        <v>14167</v>
      </c>
      <c r="D13697" s="2" t="s">
        <v>61</v>
      </c>
      <c r="E13697" s="20" t="s">
        <v>1151</v>
      </c>
      <c r="F13697" s="69" t="s">
        <v>62</v>
      </c>
      <c r="G13697" s="3"/>
      <c r="H13697" s="3"/>
      <c r="I13697" s="10" t="str">
        <f t="shared" si="213"/>
        <v>14167</v>
      </c>
    </row>
    <row r="13698" spans="1:9">
      <c r="A13698" s="66"/>
      <c r="C13698" s="66">
        <v>14167</v>
      </c>
      <c r="D13698" s="2" t="s">
        <v>63</v>
      </c>
      <c r="E13698" s="20" t="s">
        <v>1151</v>
      </c>
      <c r="F13698" s="69" t="s">
        <v>64</v>
      </c>
      <c r="G13698" s="3"/>
      <c r="H13698" s="3"/>
      <c r="I13698" s="10" t="str">
        <f t="shared" si="213"/>
        <v>14167</v>
      </c>
    </row>
    <row r="13699" spans="1:9">
      <c r="A13699" s="66"/>
      <c r="C13699" s="66">
        <v>14167</v>
      </c>
      <c r="D13699" s="2" t="s">
        <v>65</v>
      </c>
      <c r="E13699" s="19" t="s">
        <v>1150</v>
      </c>
      <c r="F13699" s="69" t="s">
        <v>66</v>
      </c>
      <c r="G13699" s="3"/>
      <c r="H13699" s="3"/>
      <c r="I13699" s="10" t="str">
        <f t="shared" si="213"/>
        <v>14167</v>
      </c>
    </row>
    <row r="13700" spans="1:9">
      <c r="A13700" s="66"/>
      <c r="C13700" s="66">
        <v>14167</v>
      </c>
      <c r="D13700" s="2" t="s">
        <v>67</v>
      </c>
      <c r="E13700" s="22" t="s">
        <v>1153</v>
      </c>
      <c r="F13700" s="69" t="s">
        <v>68</v>
      </c>
      <c r="G13700" s="3"/>
      <c r="H13700" s="3"/>
      <c r="I13700" s="10" t="str">
        <f t="shared" si="213"/>
        <v>14167</v>
      </c>
    </row>
    <row r="13701" spans="1:9">
      <c r="A13701" s="66"/>
      <c r="C13701" s="66">
        <v>14167</v>
      </c>
      <c r="D13701" s="2" t="s">
        <v>69</v>
      </c>
      <c r="E13701" s="21" t="s">
        <v>1152</v>
      </c>
      <c r="F13701" s="69" t="s">
        <v>70</v>
      </c>
      <c r="G13701" s="3"/>
      <c r="H13701" s="3"/>
      <c r="I13701" s="10" t="str">
        <f t="shared" si="213"/>
        <v>14167</v>
      </c>
    </row>
    <row r="13702" spans="1:9">
      <c r="A13702" s="66"/>
      <c r="C13702" s="66">
        <v>14167</v>
      </c>
      <c r="E13702" s="71"/>
      <c r="F13702" s="69" t="s">
        <v>71</v>
      </c>
      <c r="G13702" s="3"/>
      <c r="H13702" s="3"/>
      <c r="I13702" s="10" t="str">
        <f t="shared" si="213"/>
        <v>14167</v>
      </c>
    </row>
    <row r="13703" spans="1:9">
      <c r="A13703" s="65" t="s">
        <v>924</v>
      </c>
      <c r="B13703" s="2" t="s">
        <v>925</v>
      </c>
      <c r="C13703" s="65">
        <v>14171</v>
      </c>
      <c r="D13703" s="2" t="s">
        <v>9</v>
      </c>
      <c r="E13703" s="14" t="s">
        <v>1144</v>
      </c>
      <c r="F13703" s="69" t="s">
        <v>10</v>
      </c>
      <c r="G13703" s="3"/>
      <c r="H13703" s="3"/>
      <c r="I13703" s="10" t="str">
        <f t="shared" si="213"/>
        <v>14171</v>
      </c>
    </row>
    <row r="13704" spans="1:9">
      <c r="A13704" s="66"/>
      <c r="C13704" s="66">
        <v>14171</v>
      </c>
      <c r="D13704" s="2" t="s">
        <v>11</v>
      </c>
      <c r="E13704" s="14" t="s">
        <v>1144</v>
      </c>
      <c r="F13704" s="69" t="s">
        <v>12</v>
      </c>
      <c r="G13704" s="3"/>
      <c r="H13704" s="3"/>
      <c r="I13704" s="10" t="str">
        <f t="shared" si="213"/>
        <v>14171</v>
      </c>
    </row>
    <row r="13705" spans="1:9">
      <c r="A13705" s="66"/>
      <c r="C13705" s="66">
        <v>14171</v>
      </c>
      <c r="D13705" s="2" t="s">
        <v>13</v>
      </c>
      <c r="E13705" s="14" t="s">
        <v>1144</v>
      </c>
      <c r="F13705" s="69" t="s">
        <v>14</v>
      </c>
      <c r="G13705" s="3"/>
      <c r="H13705" s="3"/>
      <c r="I13705" s="10" t="str">
        <f t="shared" ref="I13705:I13768" si="214">IF(A13705="",I13704,A13705)</f>
        <v>14171</v>
      </c>
    </row>
    <row r="13706" spans="1:9">
      <c r="A13706" s="66"/>
      <c r="C13706" s="66">
        <v>14171</v>
      </c>
      <c r="D13706" s="2" t="s">
        <v>15</v>
      </c>
      <c r="E13706" s="15" t="s">
        <v>1145</v>
      </c>
      <c r="F13706" s="69" t="s">
        <v>16</v>
      </c>
      <c r="G13706" s="3"/>
      <c r="H13706" s="3"/>
      <c r="I13706" s="10" t="str">
        <f t="shared" si="214"/>
        <v>14171</v>
      </c>
    </row>
    <row r="13707" spans="1:9">
      <c r="A13707" s="66"/>
      <c r="C13707" s="66">
        <v>14171</v>
      </c>
      <c r="D13707" s="2" t="s">
        <v>17</v>
      </c>
      <c r="E13707" s="14" t="s">
        <v>1144</v>
      </c>
      <c r="F13707" s="69" t="s">
        <v>18</v>
      </c>
      <c r="G13707" s="3"/>
      <c r="H13707" s="3"/>
      <c r="I13707" s="10" t="str">
        <f t="shared" si="214"/>
        <v>14171</v>
      </c>
    </row>
    <row r="13708" spans="1:9">
      <c r="A13708" s="66"/>
      <c r="C13708" s="66">
        <v>14171</v>
      </c>
      <c r="D13708" s="2" t="s">
        <v>19</v>
      </c>
      <c r="E13708" s="14" t="s">
        <v>1144</v>
      </c>
      <c r="F13708" s="69" t="s">
        <v>20</v>
      </c>
      <c r="G13708" s="3"/>
      <c r="H13708" s="3"/>
      <c r="I13708" s="10" t="str">
        <f t="shared" si="214"/>
        <v>14171</v>
      </c>
    </row>
    <row r="13709" spans="1:9">
      <c r="A13709" s="66"/>
      <c r="C13709" s="66">
        <v>14171</v>
      </c>
      <c r="D13709" s="2" t="s">
        <v>21</v>
      </c>
      <c r="E13709" s="4"/>
      <c r="F13709" s="69" t="s">
        <v>22</v>
      </c>
      <c r="G13709" s="3"/>
      <c r="H13709" s="3"/>
      <c r="I13709" s="10" t="str">
        <f t="shared" si="214"/>
        <v>14171</v>
      </c>
    </row>
    <row r="13710" spans="1:9">
      <c r="A13710" s="66"/>
      <c r="C13710" s="66">
        <v>14171</v>
      </c>
      <c r="D13710" s="2" t="s">
        <v>23</v>
      </c>
      <c r="E13710" s="17" t="s">
        <v>1147</v>
      </c>
      <c r="F13710" s="69" t="s">
        <v>24</v>
      </c>
      <c r="G13710" s="3"/>
      <c r="H13710" s="3"/>
      <c r="I13710" s="10" t="str">
        <f t="shared" si="214"/>
        <v>14171</v>
      </c>
    </row>
    <row r="13711" spans="1:9">
      <c r="A13711" s="66"/>
      <c r="C13711" s="66">
        <v>14171</v>
      </c>
      <c r="D13711" s="2" t="s">
        <v>25</v>
      </c>
      <c r="E13711" s="17" t="s">
        <v>1147</v>
      </c>
      <c r="F13711" s="69" t="s">
        <v>26</v>
      </c>
      <c r="G13711" s="3"/>
      <c r="H13711" s="3"/>
      <c r="I13711" s="10" t="str">
        <f t="shared" si="214"/>
        <v>14171</v>
      </c>
    </row>
    <row r="13712" spans="1:9">
      <c r="A13712" s="66"/>
      <c r="C13712" s="66">
        <v>14171</v>
      </c>
      <c r="D13712" s="2" t="s">
        <v>27</v>
      </c>
      <c r="E13712" s="17" t="s">
        <v>1147</v>
      </c>
      <c r="F13712" s="69" t="s">
        <v>28</v>
      </c>
      <c r="G13712" s="3"/>
      <c r="H13712" s="3"/>
      <c r="I13712" s="10" t="str">
        <f t="shared" si="214"/>
        <v>14171</v>
      </c>
    </row>
    <row r="13713" spans="1:9">
      <c r="A13713" s="66"/>
      <c r="C13713" s="66">
        <v>14171</v>
      </c>
      <c r="D13713" s="2" t="s">
        <v>29</v>
      </c>
      <c r="E13713" s="18" t="s">
        <v>1148</v>
      </c>
      <c r="F13713" s="69" t="s">
        <v>30</v>
      </c>
      <c r="G13713" s="3"/>
      <c r="H13713" s="3"/>
      <c r="I13713" s="10" t="str">
        <f t="shared" si="214"/>
        <v>14171</v>
      </c>
    </row>
    <row r="13714" spans="1:9">
      <c r="A13714" s="66"/>
      <c r="C13714" s="66">
        <v>14171</v>
      </c>
      <c r="D13714" s="2" t="s">
        <v>31</v>
      </c>
      <c r="E13714" s="18" t="s">
        <v>1148</v>
      </c>
      <c r="F13714" s="69" t="s">
        <v>32</v>
      </c>
      <c r="G13714" s="3"/>
      <c r="H13714" s="3"/>
      <c r="I13714" s="10" t="str">
        <f t="shared" si="214"/>
        <v>14171</v>
      </c>
    </row>
    <row r="13715" spans="1:9">
      <c r="A13715" s="66"/>
      <c r="C13715" s="66">
        <v>14171</v>
      </c>
      <c r="D13715" s="2" t="s">
        <v>33</v>
      </c>
      <c r="E13715" s="18" t="s">
        <v>1148</v>
      </c>
      <c r="F13715" s="69" t="s">
        <v>34</v>
      </c>
      <c r="G13715" s="3"/>
      <c r="H13715" s="3"/>
      <c r="I13715" s="10" t="str">
        <f t="shared" si="214"/>
        <v>14171</v>
      </c>
    </row>
    <row r="13716" spans="1:9">
      <c r="A13716" s="66"/>
      <c r="C13716" s="66">
        <v>14171</v>
      </c>
      <c r="D13716" s="2" t="s">
        <v>35</v>
      </c>
      <c r="E13716" s="19" t="s">
        <v>1150</v>
      </c>
      <c r="F13716" s="69" t="s">
        <v>36</v>
      </c>
      <c r="G13716" s="3"/>
      <c r="H13716" s="3"/>
      <c r="I13716" s="10" t="str">
        <f t="shared" si="214"/>
        <v>14171</v>
      </c>
    </row>
    <row r="13717" spans="1:9">
      <c r="A13717" s="66"/>
      <c r="C13717" s="66">
        <v>14171</v>
      </c>
      <c r="D13717" s="2" t="s">
        <v>37</v>
      </c>
      <c r="E13717" s="23" t="s">
        <v>1149</v>
      </c>
      <c r="F13717" s="69" t="s">
        <v>38</v>
      </c>
      <c r="G13717" s="3"/>
      <c r="H13717" s="3"/>
      <c r="I13717" s="10" t="str">
        <f t="shared" si="214"/>
        <v>14171</v>
      </c>
    </row>
    <row r="13718" spans="1:9">
      <c r="A13718" s="66"/>
      <c r="C13718" s="66">
        <v>14171</v>
      </c>
      <c r="D13718" s="2" t="s">
        <v>39</v>
      </c>
      <c r="E13718" s="23" t="s">
        <v>1149</v>
      </c>
      <c r="F13718" s="69" t="s">
        <v>40</v>
      </c>
      <c r="G13718" s="3"/>
      <c r="H13718" s="3"/>
      <c r="I13718" s="10" t="str">
        <f t="shared" si="214"/>
        <v>14171</v>
      </c>
    </row>
    <row r="13719" spans="1:9">
      <c r="A13719" s="66"/>
      <c r="C13719" s="66">
        <v>14171</v>
      </c>
      <c r="D13719" s="2" t="s">
        <v>41</v>
      </c>
      <c r="E13719" s="16" t="s">
        <v>1146</v>
      </c>
      <c r="F13719" s="69" t="s">
        <v>42</v>
      </c>
      <c r="G13719" s="3"/>
      <c r="H13719" s="3"/>
      <c r="I13719" s="10" t="str">
        <f t="shared" si="214"/>
        <v>14171</v>
      </c>
    </row>
    <row r="13720" spans="1:9">
      <c r="A13720" s="66"/>
      <c r="C13720" s="66">
        <v>14171</v>
      </c>
      <c r="D13720" s="2" t="s">
        <v>43</v>
      </c>
      <c r="E13720" s="16" t="s">
        <v>1146</v>
      </c>
      <c r="F13720" s="69" t="s">
        <v>44</v>
      </c>
      <c r="G13720" s="3"/>
      <c r="H13720" s="3"/>
      <c r="I13720" s="10" t="str">
        <f t="shared" si="214"/>
        <v>14171</v>
      </c>
    </row>
    <row r="13721" spans="1:9">
      <c r="A13721" s="66"/>
      <c r="C13721" s="66">
        <v>14171</v>
      </c>
      <c r="D13721" s="2" t="s">
        <v>45</v>
      </c>
      <c r="E13721" s="16" t="s">
        <v>1146</v>
      </c>
      <c r="F13721" s="69" t="s">
        <v>46</v>
      </c>
      <c r="G13721" s="3"/>
      <c r="H13721" s="3"/>
      <c r="I13721" s="10" t="str">
        <f t="shared" si="214"/>
        <v>14171</v>
      </c>
    </row>
    <row r="13722" spans="1:9">
      <c r="A13722" s="66"/>
      <c r="C13722" s="66">
        <v>14171</v>
      </c>
      <c r="D13722" s="2" t="s">
        <v>47</v>
      </c>
      <c r="E13722" s="16" t="s">
        <v>1146</v>
      </c>
      <c r="F13722" s="69" t="s">
        <v>48</v>
      </c>
      <c r="G13722" s="3"/>
      <c r="H13722" s="3"/>
      <c r="I13722" s="10" t="str">
        <f t="shared" si="214"/>
        <v>14171</v>
      </c>
    </row>
    <row r="13723" spans="1:9">
      <c r="A13723" s="66"/>
      <c r="C13723" s="66">
        <v>14171</v>
      </c>
      <c r="D13723" s="2" t="s">
        <v>49</v>
      </c>
      <c r="E13723" s="14" t="s">
        <v>1144</v>
      </c>
      <c r="F13723" s="69" t="s">
        <v>50</v>
      </c>
      <c r="G13723" s="3"/>
      <c r="H13723" s="3"/>
      <c r="I13723" s="10" t="str">
        <f t="shared" si="214"/>
        <v>14171</v>
      </c>
    </row>
    <row r="13724" spans="1:9">
      <c r="A13724" s="66"/>
      <c r="C13724" s="66">
        <v>14171</v>
      </c>
      <c r="D13724" s="2" t="s">
        <v>51</v>
      </c>
      <c r="E13724" s="15" t="s">
        <v>1145</v>
      </c>
      <c r="F13724" s="69" t="s">
        <v>52</v>
      </c>
      <c r="G13724" s="3"/>
      <c r="H13724" s="3"/>
      <c r="I13724" s="10" t="str">
        <f t="shared" si="214"/>
        <v>14171</v>
      </c>
    </row>
    <row r="13725" spans="1:9">
      <c r="A13725" s="66"/>
      <c r="C13725" s="66">
        <v>14171</v>
      </c>
      <c r="D13725" s="2" t="s">
        <v>53</v>
      </c>
      <c r="E13725" s="15" t="s">
        <v>1145</v>
      </c>
      <c r="F13725" s="69" t="s">
        <v>54</v>
      </c>
      <c r="G13725" s="3"/>
      <c r="H13725" s="3"/>
      <c r="I13725" s="10" t="str">
        <f t="shared" si="214"/>
        <v>14171</v>
      </c>
    </row>
    <row r="13726" spans="1:9">
      <c r="A13726" s="66"/>
      <c r="C13726" s="66">
        <v>14171</v>
      </c>
      <c r="D13726" s="2" t="s">
        <v>55</v>
      </c>
      <c r="E13726" s="21" t="s">
        <v>1152</v>
      </c>
      <c r="F13726" s="69" t="s">
        <v>56</v>
      </c>
      <c r="G13726" s="3"/>
      <c r="H13726" s="3"/>
      <c r="I13726" s="10" t="str">
        <f t="shared" si="214"/>
        <v>14171</v>
      </c>
    </row>
    <row r="13727" spans="1:9">
      <c r="A13727" s="66"/>
      <c r="C13727" s="66">
        <v>14171</v>
      </c>
      <c r="D13727" s="2" t="s">
        <v>57</v>
      </c>
      <c r="E13727" s="21" t="s">
        <v>1152</v>
      </c>
      <c r="F13727" s="69" t="s">
        <v>58</v>
      </c>
      <c r="G13727" s="3"/>
      <c r="H13727" s="3"/>
      <c r="I13727" s="10" t="str">
        <f t="shared" si="214"/>
        <v>14171</v>
      </c>
    </row>
    <row r="13728" spans="1:9">
      <c r="A13728" s="66"/>
      <c r="C13728" s="66">
        <v>14171</v>
      </c>
      <c r="D13728" s="2" t="s">
        <v>59</v>
      </c>
      <c r="E13728" s="21" t="s">
        <v>1152</v>
      </c>
      <c r="F13728" s="69" t="s">
        <v>60</v>
      </c>
      <c r="G13728" s="3"/>
      <c r="H13728" s="3"/>
      <c r="I13728" s="10" t="str">
        <f t="shared" si="214"/>
        <v>14171</v>
      </c>
    </row>
    <row r="13729" spans="1:9">
      <c r="A13729" s="66"/>
      <c r="C13729" s="66">
        <v>14171</v>
      </c>
      <c r="D13729" s="2" t="s">
        <v>61</v>
      </c>
      <c r="E13729" s="20" t="s">
        <v>1151</v>
      </c>
      <c r="F13729" s="69" t="s">
        <v>62</v>
      </c>
      <c r="G13729" s="3"/>
      <c r="H13729" s="3"/>
      <c r="I13729" s="10" t="str">
        <f t="shared" si="214"/>
        <v>14171</v>
      </c>
    </row>
    <row r="13730" spans="1:9">
      <c r="A13730" s="66"/>
      <c r="C13730" s="66">
        <v>14171</v>
      </c>
      <c r="D13730" s="2" t="s">
        <v>63</v>
      </c>
      <c r="E13730" s="20" t="s">
        <v>1151</v>
      </c>
      <c r="F13730" s="69" t="s">
        <v>64</v>
      </c>
      <c r="G13730" s="3"/>
      <c r="H13730" s="3"/>
      <c r="I13730" s="10" t="str">
        <f t="shared" si="214"/>
        <v>14171</v>
      </c>
    </row>
    <row r="13731" spans="1:9">
      <c r="A13731" s="66"/>
      <c r="C13731" s="66">
        <v>14171</v>
      </c>
      <c r="D13731" s="2" t="s">
        <v>65</v>
      </c>
      <c r="E13731" s="19" t="s">
        <v>1150</v>
      </c>
      <c r="F13731" s="69" t="s">
        <v>66</v>
      </c>
      <c r="G13731" s="3"/>
      <c r="H13731" s="3"/>
      <c r="I13731" s="10" t="str">
        <f t="shared" si="214"/>
        <v>14171</v>
      </c>
    </row>
    <row r="13732" spans="1:9">
      <c r="A13732" s="66"/>
      <c r="C13732" s="66">
        <v>14171</v>
      </c>
      <c r="D13732" s="2" t="s">
        <v>67</v>
      </c>
      <c r="E13732" s="22" t="s">
        <v>1153</v>
      </c>
      <c r="F13732" s="69" t="s">
        <v>68</v>
      </c>
      <c r="G13732" s="3"/>
      <c r="H13732" s="3"/>
      <c r="I13732" s="10" t="str">
        <f t="shared" si="214"/>
        <v>14171</v>
      </c>
    </row>
    <row r="13733" spans="1:9">
      <c r="A13733" s="66"/>
      <c r="C13733" s="66">
        <v>14171</v>
      </c>
      <c r="D13733" s="2" t="s">
        <v>69</v>
      </c>
      <c r="E13733" s="21" t="s">
        <v>1152</v>
      </c>
      <c r="F13733" s="69" t="s">
        <v>70</v>
      </c>
      <c r="G13733" s="3"/>
      <c r="H13733" s="3"/>
      <c r="I13733" s="10" t="str">
        <f t="shared" si="214"/>
        <v>14171</v>
      </c>
    </row>
    <row r="13734" spans="1:9">
      <c r="A13734" s="66"/>
      <c r="C13734" s="66">
        <v>14171</v>
      </c>
      <c r="E13734" s="71"/>
      <c r="F13734" s="69" t="s">
        <v>71</v>
      </c>
      <c r="G13734" s="3"/>
      <c r="H13734" s="3"/>
      <c r="I13734" s="10" t="str">
        <f t="shared" si="214"/>
        <v>14171</v>
      </c>
    </row>
    <row r="13735" spans="1:9">
      <c r="A13735" s="65" t="s">
        <v>926</v>
      </c>
      <c r="B13735" s="2" t="s">
        <v>927</v>
      </c>
      <c r="C13735" s="65">
        <v>14173</v>
      </c>
      <c r="D13735" s="2" t="s">
        <v>9</v>
      </c>
      <c r="E13735" s="14" t="s">
        <v>1144</v>
      </c>
      <c r="F13735" s="69" t="s">
        <v>10</v>
      </c>
      <c r="G13735" s="3"/>
      <c r="H13735" s="3"/>
      <c r="I13735" s="10" t="str">
        <f t="shared" si="214"/>
        <v>14173</v>
      </c>
    </row>
    <row r="13736" spans="1:9">
      <c r="A13736" s="66"/>
      <c r="C13736" s="66">
        <v>14173</v>
      </c>
      <c r="D13736" s="2" t="s">
        <v>11</v>
      </c>
      <c r="E13736" s="14" t="s">
        <v>1144</v>
      </c>
      <c r="F13736" s="69" t="s">
        <v>12</v>
      </c>
      <c r="G13736" s="3"/>
      <c r="H13736" s="3"/>
      <c r="I13736" s="10" t="str">
        <f t="shared" si="214"/>
        <v>14173</v>
      </c>
    </row>
    <row r="13737" spans="1:9">
      <c r="A13737" s="66"/>
      <c r="C13737" s="66">
        <v>14173</v>
      </c>
      <c r="D13737" s="2" t="s">
        <v>13</v>
      </c>
      <c r="E13737" s="14" t="s">
        <v>1144</v>
      </c>
      <c r="F13737" s="69" t="s">
        <v>14</v>
      </c>
      <c r="G13737" s="3"/>
      <c r="H13737" s="3"/>
      <c r="I13737" s="10" t="str">
        <f t="shared" si="214"/>
        <v>14173</v>
      </c>
    </row>
    <row r="13738" spans="1:9">
      <c r="A13738" s="66"/>
      <c r="C13738" s="66">
        <v>14173</v>
      </c>
      <c r="D13738" s="2" t="s">
        <v>15</v>
      </c>
      <c r="E13738" s="15" t="s">
        <v>1145</v>
      </c>
      <c r="F13738" s="69" t="s">
        <v>16</v>
      </c>
      <c r="G13738" s="3"/>
      <c r="H13738" s="3"/>
      <c r="I13738" s="10" t="str">
        <f t="shared" si="214"/>
        <v>14173</v>
      </c>
    </row>
    <row r="13739" spans="1:9">
      <c r="A13739" s="66"/>
      <c r="C13739" s="66">
        <v>14173</v>
      </c>
      <c r="D13739" s="2" t="s">
        <v>17</v>
      </c>
      <c r="E13739" s="14" t="s">
        <v>1144</v>
      </c>
      <c r="F13739" s="69" t="s">
        <v>18</v>
      </c>
      <c r="G13739" s="3"/>
      <c r="H13739" s="3"/>
      <c r="I13739" s="10" t="str">
        <f t="shared" si="214"/>
        <v>14173</v>
      </c>
    </row>
    <row r="13740" spans="1:9">
      <c r="A13740" s="66"/>
      <c r="C13740" s="66">
        <v>14173</v>
      </c>
      <c r="D13740" s="2" t="s">
        <v>19</v>
      </c>
      <c r="E13740" s="14" t="s">
        <v>1144</v>
      </c>
      <c r="F13740" s="69" t="s">
        <v>20</v>
      </c>
      <c r="G13740" s="3"/>
      <c r="H13740" s="3"/>
      <c r="I13740" s="10" t="str">
        <f t="shared" si="214"/>
        <v>14173</v>
      </c>
    </row>
    <row r="13741" spans="1:9">
      <c r="A13741" s="66"/>
      <c r="C13741" s="66">
        <v>14173</v>
      </c>
      <c r="D13741" s="2" t="s">
        <v>21</v>
      </c>
      <c r="E13741" s="4"/>
      <c r="F13741" s="69" t="s">
        <v>22</v>
      </c>
      <c r="G13741" s="3"/>
      <c r="H13741" s="3"/>
      <c r="I13741" s="10" t="str">
        <f t="shared" si="214"/>
        <v>14173</v>
      </c>
    </row>
    <row r="13742" spans="1:9">
      <c r="A13742" s="66"/>
      <c r="C13742" s="66">
        <v>14173</v>
      </c>
      <c r="D13742" s="2" t="s">
        <v>23</v>
      </c>
      <c r="E13742" s="17" t="s">
        <v>1147</v>
      </c>
      <c r="F13742" s="69" t="s">
        <v>24</v>
      </c>
      <c r="G13742" s="3"/>
      <c r="H13742" s="3"/>
      <c r="I13742" s="10" t="str">
        <f t="shared" si="214"/>
        <v>14173</v>
      </c>
    </row>
    <row r="13743" spans="1:9">
      <c r="A13743" s="66"/>
      <c r="C13743" s="66">
        <v>14173</v>
      </c>
      <c r="D13743" s="2" t="s">
        <v>25</v>
      </c>
      <c r="E13743" s="17" t="s">
        <v>1147</v>
      </c>
      <c r="F13743" s="69" t="s">
        <v>26</v>
      </c>
      <c r="G13743" s="3"/>
      <c r="H13743" s="3"/>
      <c r="I13743" s="10" t="str">
        <f t="shared" si="214"/>
        <v>14173</v>
      </c>
    </row>
    <row r="13744" spans="1:9">
      <c r="A13744" s="66"/>
      <c r="C13744" s="66">
        <v>14173</v>
      </c>
      <c r="D13744" s="2" t="s">
        <v>27</v>
      </c>
      <c r="E13744" s="17" t="s">
        <v>1147</v>
      </c>
      <c r="F13744" s="69" t="s">
        <v>28</v>
      </c>
      <c r="G13744" s="3"/>
      <c r="H13744" s="3"/>
      <c r="I13744" s="10" t="str">
        <f t="shared" si="214"/>
        <v>14173</v>
      </c>
    </row>
    <row r="13745" spans="1:9">
      <c r="A13745" s="66"/>
      <c r="C13745" s="66">
        <v>14173</v>
      </c>
      <c r="D13745" s="2" t="s">
        <v>29</v>
      </c>
      <c r="E13745" s="18" t="s">
        <v>1148</v>
      </c>
      <c r="F13745" s="69" t="s">
        <v>30</v>
      </c>
      <c r="G13745" s="3"/>
      <c r="H13745" s="3"/>
      <c r="I13745" s="10" t="str">
        <f t="shared" si="214"/>
        <v>14173</v>
      </c>
    </row>
    <row r="13746" spans="1:9">
      <c r="A13746" s="66"/>
      <c r="C13746" s="66">
        <v>14173</v>
      </c>
      <c r="D13746" s="2" t="s">
        <v>31</v>
      </c>
      <c r="E13746" s="18" t="s">
        <v>1148</v>
      </c>
      <c r="F13746" s="69" t="s">
        <v>32</v>
      </c>
      <c r="G13746" s="3"/>
      <c r="H13746" s="3"/>
      <c r="I13746" s="10" t="str">
        <f t="shared" si="214"/>
        <v>14173</v>
      </c>
    </row>
    <row r="13747" spans="1:9">
      <c r="A13747" s="66"/>
      <c r="C13747" s="66">
        <v>14173</v>
      </c>
      <c r="D13747" s="2" t="s">
        <v>33</v>
      </c>
      <c r="E13747" s="18" t="s">
        <v>1148</v>
      </c>
      <c r="F13747" s="69" t="s">
        <v>34</v>
      </c>
      <c r="G13747" s="3"/>
      <c r="H13747" s="3"/>
      <c r="I13747" s="10" t="str">
        <f t="shared" si="214"/>
        <v>14173</v>
      </c>
    </row>
    <row r="13748" spans="1:9">
      <c r="A13748" s="66"/>
      <c r="C13748" s="66">
        <v>14173</v>
      </c>
      <c r="D13748" s="2" t="s">
        <v>35</v>
      </c>
      <c r="E13748" s="19" t="s">
        <v>1150</v>
      </c>
      <c r="F13748" s="69" t="s">
        <v>36</v>
      </c>
      <c r="G13748" s="3"/>
      <c r="H13748" s="3"/>
      <c r="I13748" s="10" t="str">
        <f t="shared" si="214"/>
        <v>14173</v>
      </c>
    </row>
    <row r="13749" spans="1:9">
      <c r="A13749" s="66"/>
      <c r="C13749" s="66">
        <v>14173</v>
      </c>
      <c r="D13749" s="2" t="s">
        <v>37</v>
      </c>
      <c r="E13749" s="23" t="s">
        <v>1149</v>
      </c>
      <c r="F13749" s="69" t="s">
        <v>38</v>
      </c>
      <c r="G13749" s="3"/>
      <c r="H13749" s="3"/>
      <c r="I13749" s="10" t="str">
        <f t="shared" si="214"/>
        <v>14173</v>
      </c>
    </row>
    <row r="13750" spans="1:9">
      <c r="A13750" s="66"/>
      <c r="C13750" s="66">
        <v>14173</v>
      </c>
      <c r="D13750" s="2" t="s">
        <v>39</v>
      </c>
      <c r="E13750" s="23" t="s">
        <v>1149</v>
      </c>
      <c r="F13750" s="69" t="s">
        <v>40</v>
      </c>
      <c r="G13750" s="3"/>
      <c r="H13750" s="3"/>
      <c r="I13750" s="10" t="str">
        <f t="shared" si="214"/>
        <v>14173</v>
      </c>
    </row>
    <row r="13751" spans="1:9">
      <c r="A13751" s="66"/>
      <c r="C13751" s="66">
        <v>14173</v>
      </c>
      <c r="D13751" s="2" t="s">
        <v>41</v>
      </c>
      <c r="E13751" s="16" t="s">
        <v>1146</v>
      </c>
      <c r="F13751" s="69" t="s">
        <v>42</v>
      </c>
      <c r="G13751" s="3"/>
      <c r="H13751" s="3"/>
      <c r="I13751" s="10" t="str">
        <f t="shared" si="214"/>
        <v>14173</v>
      </c>
    </row>
    <row r="13752" spans="1:9">
      <c r="A13752" s="66"/>
      <c r="C13752" s="66">
        <v>14173</v>
      </c>
      <c r="D13752" s="2" t="s">
        <v>43</v>
      </c>
      <c r="E13752" s="16" t="s">
        <v>1146</v>
      </c>
      <c r="F13752" s="69" t="s">
        <v>44</v>
      </c>
      <c r="G13752" s="3"/>
      <c r="H13752" s="3"/>
      <c r="I13752" s="10" t="str">
        <f t="shared" si="214"/>
        <v>14173</v>
      </c>
    </row>
    <row r="13753" spans="1:9">
      <c r="A13753" s="66"/>
      <c r="C13753" s="66">
        <v>14173</v>
      </c>
      <c r="D13753" s="2" t="s">
        <v>45</v>
      </c>
      <c r="E13753" s="16" t="s">
        <v>1146</v>
      </c>
      <c r="F13753" s="69" t="s">
        <v>46</v>
      </c>
      <c r="G13753" s="3"/>
      <c r="H13753" s="3"/>
      <c r="I13753" s="10" t="str">
        <f t="shared" si="214"/>
        <v>14173</v>
      </c>
    </row>
    <row r="13754" spans="1:9">
      <c r="A13754" s="66"/>
      <c r="C13754" s="66">
        <v>14173</v>
      </c>
      <c r="D13754" s="2" t="s">
        <v>47</v>
      </c>
      <c r="E13754" s="16" t="s">
        <v>1146</v>
      </c>
      <c r="F13754" s="69" t="s">
        <v>48</v>
      </c>
      <c r="G13754" s="3"/>
      <c r="H13754" s="3"/>
      <c r="I13754" s="10" t="str">
        <f t="shared" si="214"/>
        <v>14173</v>
      </c>
    </row>
    <row r="13755" spans="1:9">
      <c r="A13755" s="66"/>
      <c r="C13755" s="66">
        <v>14173</v>
      </c>
      <c r="D13755" s="2" t="s">
        <v>49</v>
      </c>
      <c r="E13755" s="14" t="s">
        <v>1144</v>
      </c>
      <c r="F13755" s="69" t="s">
        <v>50</v>
      </c>
      <c r="G13755" s="3"/>
      <c r="H13755" s="3"/>
      <c r="I13755" s="10" t="str">
        <f t="shared" si="214"/>
        <v>14173</v>
      </c>
    </row>
    <row r="13756" spans="1:9">
      <c r="A13756" s="66"/>
      <c r="C13756" s="66">
        <v>14173</v>
      </c>
      <c r="D13756" s="2" t="s">
        <v>51</v>
      </c>
      <c r="E13756" s="15" t="s">
        <v>1145</v>
      </c>
      <c r="F13756" s="69" t="s">
        <v>52</v>
      </c>
      <c r="G13756" s="3"/>
      <c r="H13756" s="3"/>
      <c r="I13756" s="10" t="str">
        <f t="shared" si="214"/>
        <v>14173</v>
      </c>
    </row>
    <row r="13757" spans="1:9">
      <c r="A13757" s="66"/>
      <c r="C13757" s="66">
        <v>14173</v>
      </c>
      <c r="D13757" s="2" t="s">
        <v>53</v>
      </c>
      <c r="E13757" s="15" t="s">
        <v>1145</v>
      </c>
      <c r="F13757" s="69" t="s">
        <v>54</v>
      </c>
      <c r="G13757" s="3"/>
      <c r="H13757" s="3"/>
      <c r="I13757" s="10" t="str">
        <f t="shared" si="214"/>
        <v>14173</v>
      </c>
    </row>
    <row r="13758" spans="1:9">
      <c r="A13758" s="66"/>
      <c r="C13758" s="66">
        <v>14173</v>
      </c>
      <c r="D13758" s="2" t="s">
        <v>55</v>
      </c>
      <c r="E13758" s="21" t="s">
        <v>1152</v>
      </c>
      <c r="F13758" s="69" t="s">
        <v>56</v>
      </c>
      <c r="G13758" s="3"/>
      <c r="H13758" s="3"/>
      <c r="I13758" s="10" t="str">
        <f t="shared" si="214"/>
        <v>14173</v>
      </c>
    </row>
    <row r="13759" spans="1:9">
      <c r="A13759" s="66"/>
      <c r="C13759" s="66">
        <v>14173</v>
      </c>
      <c r="D13759" s="2" t="s">
        <v>57</v>
      </c>
      <c r="E13759" s="21" t="s">
        <v>1152</v>
      </c>
      <c r="F13759" s="69" t="s">
        <v>58</v>
      </c>
      <c r="G13759" s="3"/>
      <c r="H13759" s="3"/>
      <c r="I13759" s="10" t="str">
        <f t="shared" si="214"/>
        <v>14173</v>
      </c>
    </row>
    <row r="13760" spans="1:9">
      <c r="A13760" s="66"/>
      <c r="C13760" s="66">
        <v>14173</v>
      </c>
      <c r="D13760" s="2" t="s">
        <v>59</v>
      </c>
      <c r="E13760" s="21" t="s">
        <v>1152</v>
      </c>
      <c r="F13760" s="69" t="s">
        <v>60</v>
      </c>
      <c r="G13760" s="3"/>
      <c r="H13760" s="3"/>
      <c r="I13760" s="10" t="str">
        <f t="shared" si="214"/>
        <v>14173</v>
      </c>
    </row>
    <row r="13761" spans="1:9">
      <c r="A13761" s="66"/>
      <c r="C13761" s="66">
        <v>14173</v>
      </c>
      <c r="D13761" s="2" t="s">
        <v>61</v>
      </c>
      <c r="E13761" s="20" t="s">
        <v>1151</v>
      </c>
      <c r="F13761" s="69" t="s">
        <v>62</v>
      </c>
      <c r="G13761" s="3"/>
      <c r="H13761" s="3"/>
      <c r="I13761" s="10" t="str">
        <f t="shared" si="214"/>
        <v>14173</v>
      </c>
    </row>
    <row r="13762" spans="1:9">
      <c r="A13762" s="66"/>
      <c r="C13762" s="66">
        <v>14173</v>
      </c>
      <c r="D13762" s="2" t="s">
        <v>63</v>
      </c>
      <c r="E13762" s="20" t="s">
        <v>1151</v>
      </c>
      <c r="F13762" s="69" t="s">
        <v>64</v>
      </c>
      <c r="G13762" s="3"/>
      <c r="H13762" s="3"/>
      <c r="I13762" s="10" t="str">
        <f t="shared" si="214"/>
        <v>14173</v>
      </c>
    </row>
    <row r="13763" spans="1:9">
      <c r="A13763" s="66"/>
      <c r="C13763" s="66">
        <v>14173</v>
      </c>
      <c r="D13763" s="2" t="s">
        <v>65</v>
      </c>
      <c r="E13763" s="19" t="s">
        <v>1150</v>
      </c>
      <c r="F13763" s="69" t="s">
        <v>66</v>
      </c>
      <c r="G13763" s="3"/>
      <c r="H13763" s="3"/>
      <c r="I13763" s="10" t="str">
        <f t="shared" si="214"/>
        <v>14173</v>
      </c>
    </row>
    <row r="13764" spans="1:9">
      <c r="A13764" s="66"/>
      <c r="C13764" s="66">
        <v>14173</v>
      </c>
      <c r="D13764" s="2" t="s">
        <v>67</v>
      </c>
      <c r="E13764" s="22" t="s">
        <v>1153</v>
      </c>
      <c r="F13764" s="69" t="s">
        <v>68</v>
      </c>
      <c r="G13764" s="3"/>
      <c r="H13764" s="3"/>
      <c r="I13764" s="10" t="str">
        <f t="shared" si="214"/>
        <v>14173</v>
      </c>
    </row>
    <row r="13765" spans="1:9">
      <c r="A13765" s="66"/>
      <c r="C13765" s="66">
        <v>14173</v>
      </c>
      <c r="D13765" s="2" t="s">
        <v>69</v>
      </c>
      <c r="E13765" s="21" t="s">
        <v>1152</v>
      </c>
      <c r="F13765" s="69" t="s">
        <v>70</v>
      </c>
      <c r="G13765" s="3"/>
      <c r="H13765" s="3"/>
      <c r="I13765" s="10" t="str">
        <f t="shared" si="214"/>
        <v>14173</v>
      </c>
    </row>
    <row r="13766" spans="1:9">
      <c r="A13766" s="66"/>
      <c r="C13766" s="66">
        <v>14173</v>
      </c>
      <c r="E13766" s="71"/>
      <c r="F13766" s="69" t="s">
        <v>71</v>
      </c>
      <c r="G13766" s="3"/>
      <c r="H13766" s="3"/>
      <c r="I13766" s="10" t="str">
        <f t="shared" si="214"/>
        <v>14173</v>
      </c>
    </row>
    <row r="13767" spans="1:9">
      <c r="A13767" s="65" t="s">
        <v>928</v>
      </c>
      <c r="B13767" s="2" t="s">
        <v>929</v>
      </c>
      <c r="C13767" s="65">
        <v>14177</v>
      </c>
      <c r="D13767" s="2" t="s">
        <v>9</v>
      </c>
      <c r="E13767" s="14" t="s">
        <v>1144</v>
      </c>
      <c r="F13767" s="69" t="s">
        <v>10</v>
      </c>
      <c r="G13767" s="3"/>
      <c r="H13767" s="3"/>
      <c r="I13767" s="10" t="str">
        <f t="shared" si="214"/>
        <v>14177</v>
      </c>
    </row>
    <row r="13768" spans="1:9">
      <c r="A13768" s="66"/>
      <c r="C13768" s="66">
        <v>14177</v>
      </c>
      <c r="D13768" s="2" t="s">
        <v>11</v>
      </c>
      <c r="E13768" s="14" t="s">
        <v>1144</v>
      </c>
      <c r="F13768" s="69" t="s">
        <v>12</v>
      </c>
      <c r="G13768" s="3"/>
      <c r="H13768" s="3"/>
      <c r="I13768" s="10" t="str">
        <f t="shared" si="214"/>
        <v>14177</v>
      </c>
    </row>
    <row r="13769" spans="1:9">
      <c r="A13769" s="66"/>
      <c r="C13769" s="66">
        <v>14177</v>
      </c>
      <c r="D13769" s="2" t="s">
        <v>13</v>
      </c>
      <c r="E13769" s="14" t="s">
        <v>1144</v>
      </c>
      <c r="F13769" s="69" t="s">
        <v>14</v>
      </c>
      <c r="G13769" s="3"/>
      <c r="H13769" s="3"/>
      <c r="I13769" s="10" t="str">
        <f t="shared" ref="I13769:I13832" si="215">IF(A13769="",I13768,A13769)</f>
        <v>14177</v>
      </c>
    </row>
    <row r="13770" spans="1:9">
      <c r="A13770" s="66"/>
      <c r="C13770" s="66">
        <v>14177</v>
      </c>
      <c r="D13770" s="2" t="s">
        <v>15</v>
      </c>
      <c r="E13770" s="15" t="s">
        <v>1145</v>
      </c>
      <c r="F13770" s="69" t="s">
        <v>16</v>
      </c>
      <c r="G13770" s="3"/>
      <c r="H13770" s="3"/>
      <c r="I13770" s="10" t="str">
        <f t="shared" si="215"/>
        <v>14177</v>
      </c>
    </row>
    <row r="13771" spans="1:9">
      <c r="A13771" s="66"/>
      <c r="C13771" s="66">
        <v>14177</v>
      </c>
      <c r="D13771" s="2" t="s">
        <v>17</v>
      </c>
      <c r="E13771" s="14" t="s">
        <v>1144</v>
      </c>
      <c r="F13771" s="69" t="s">
        <v>18</v>
      </c>
      <c r="G13771" s="3"/>
      <c r="H13771" s="3"/>
      <c r="I13771" s="10" t="str">
        <f t="shared" si="215"/>
        <v>14177</v>
      </c>
    </row>
    <row r="13772" spans="1:9">
      <c r="A13772" s="66"/>
      <c r="C13772" s="66">
        <v>14177</v>
      </c>
      <c r="D13772" s="2" t="s">
        <v>19</v>
      </c>
      <c r="E13772" s="14" t="s">
        <v>1144</v>
      </c>
      <c r="F13772" s="69" t="s">
        <v>20</v>
      </c>
      <c r="G13772" s="3"/>
      <c r="H13772" s="3"/>
      <c r="I13772" s="10" t="str">
        <f t="shared" si="215"/>
        <v>14177</v>
      </c>
    </row>
    <row r="13773" spans="1:9">
      <c r="A13773" s="66"/>
      <c r="C13773" s="66">
        <v>14177</v>
      </c>
      <c r="D13773" s="2" t="s">
        <v>21</v>
      </c>
      <c r="E13773" s="4"/>
      <c r="F13773" s="69" t="s">
        <v>22</v>
      </c>
      <c r="G13773" s="3"/>
      <c r="H13773" s="3"/>
      <c r="I13773" s="10" t="str">
        <f t="shared" si="215"/>
        <v>14177</v>
      </c>
    </row>
    <row r="13774" spans="1:9">
      <c r="A13774" s="66"/>
      <c r="C13774" s="66">
        <v>14177</v>
      </c>
      <c r="D13774" s="2" t="s">
        <v>23</v>
      </c>
      <c r="E13774" s="17" t="s">
        <v>1147</v>
      </c>
      <c r="F13774" s="69" t="s">
        <v>24</v>
      </c>
      <c r="G13774" s="3"/>
      <c r="H13774" s="3"/>
      <c r="I13774" s="10" t="str">
        <f t="shared" si="215"/>
        <v>14177</v>
      </c>
    </row>
    <row r="13775" spans="1:9">
      <c r="A13775" s="66"/>
      <c r="C13775" s="66">
        <v>14177</v>
      </c>
      <c r="D13775" s="2" t="s">
        <v>25</v>
      </c>
      <c r="E13775" s="17" t="s">
        <v>1147</v>
      </c>
      <c r="F13775" s="69" t="s">
        <v>26</v>
      </c>
      <c r="G13775" s="3"/>
      <c r="H13775" s="3"/>
      <c r="I13775" s="10" t="str">
        <f t="shared" si="215"/>
        <v>14177</v>
      </c>
    </row>
    <row r="13776" spans="1:9">
      <c r="A13776" s="66"/>
      <c r="C13776" s="66">
        <v>14177</v>
      </c>
      <c r="D13776" s="2" t="s">
        <v>27</v>
      </c>
      <c r="E13776" s="17" t="s">
        <v>1147</v>
      </c>
      <c r="F13776" s="69" t="s">
        <v>28</v>
      </c>
      <c r="G13776" s="3"/>
      <c r="H13776" s="3"/>
      <c r="I13776" s="10" t="str">
        <f t="shared" si="215"/>
        <v>14177</v>
      </c>
    </row>
    <row r="13777" spans="1:9">
      <c r="A13777" s="66"/>
      <c r="C13777" s="66">
        <v>14177</v>
      </c>
      <c r="D13777" s="2" t="s">
        <v>29</v>
      </c>
      <c r="E13777" s="18" t="s">
        <v>1148</v>
      </c>
      <c r="F13777" s="69" t="s">
        <v>30</v>
      </c>
      <c r="G13777" s="3"/>
      <c r="H13777" s="3"/>
      <c r="I13777" s="10" t="str">
        <f t="shared" si="215"/>
        <v>14177</v>
      </c>
    </row>
    <row r="13778" spans="1:9">
      <c r="A13778" s="66"/>
      <c r="C13778" s="66">
        <v>14177</v>
      </c>
      <c r="D13778" s="2" t="s">
        <v>31</v>
      </c>
      <c r="E13778" s="18" t="s">
        <v>1148</v>
      </c>
      <c r="F13778" s="69" t="s">
        <v>32</v>
      </c>
      <c r="G13778" s="3"/>
      <c r="H13778" s="3"/>
      <c r="I13778" s="10" t="str">
        <f t="shared" si="215"/>
        <v>14177</v>
      </c>
    </row>
    <row r="13779" spans="1:9">
      <c r="A13779" s="66"/>
      <c r="C13779" s="66">
        <v>14177</v>
      </c>
      <c r="D13779" s="2" t="s">
        <v>33</v>
      </c>
      <c r="E13779" s="18" t="s">
        <v>1148</v>
      </c>
      <c r="F13779" s="69" t="s">
        <v>34</v>
      </c>
      <c r="G13779" s="3"/>
      <c r="H13779" s="3"/>
      <c r="I13779" s="10" t="str">
        <f t="shared" si="215"/>
        <v>14177</v>
      </c>
    </row>
    <row r="13780" spans="1:9">
      <c r="A13780" s="66"/>
      <c r="C13780" s="66">
        <v>14177</v>
      </c>
      <c r="D13780" s="2" t="s">
        <v>35</v>
      </c>
      <c r="E13780" s="19" t="s">
        <v>1150</v>
      </c>
      <c r="F13780" s="69" t="s">
        <v>36</v>
      </c>
      <c r="G13780" s="3"/>
      <c r="H13780" s="3"/>
      <c r="I13780" s="10" t="str">
        <f t="shared" si="215"/>
        <v>14177</v>
      </c>
    </row>
    <row r="13781" spans="1:9">
      <c r="A13781" s="66"/>
      <c r="C13781" s="66">
        <v>14177</v>
      </c>
      <c r="D13781" s="2" t="s">
        <v>37</v>
      </c>
      <c r="E13781" s="23" t="s">
        <v>1149</v>
      </c>
      <c r="F13781" s="69" t="s">
        <v>38</v>
      </c>
      <c r="G13781" s="3"/>
      <c r="H13781" s="3"/>
      <c r="I13781" s="10" t="str">
        <f t="shared" si="215"/>
        <v>14177</v>
      </c>
    </row>
    <row r="13782" spans="1:9">
      <c r="A13782" s="66"/>
      <c r="C13782" s="66">
        <v>14177</v>
      </c>
      <c r="D13782" s="2" t="s">
        <v>39</v>
      </c>
      <c r="E13782" s="23" t="s">
        <v>1149</v>
      </c>
      <c r="F13782" s="69" t="s">
        <v>40</v>
      </c>
      <c r="G13782" s="3"/>
      <c r="H13782" s="3"/>
      <c r="I13782" s="10" t="str">
        <f t="shared" si="215"/>
        <v>14177</v>
      </c>
    </row>
    <row r="13783" spans="1:9">
      <c r="A13783" s="66"/>
      <c r="C13783" s="66">
        <v>14177</v>
      </c>
      <c r="D13783" s="2" t="s">
        <v>41</v>
      </c>
      <c r="E13783" s="16" t="s">
        <v>1146</v>
      </c>
      <c r="F13783" s="69" t="s">
        <v>42</v>
      </c>
      <c r="G13783" s="3"/>
      <c r="H13783" s="3"/>
      <c r="I13783" s="10" t="str">
        <f t="shared" si="215"/>
        <v>14177</v>
      </c>
    </row>
    <row r="13784" spans="1:9">
      <c r="A13784" s="66"/>
      <c r="C13784" s="66">
        <v>14177</v>
      </c>
      <c r="D13784" s="2" t="s">
        <v>43</v>
      </c>
      <c r="E13784" s="16" t="s">
        <v>1146</v>
      </c>
      <c r="F13784" s="69" t="s">
        <v>44</v>
      </c>
      <c r="G13784" s="3"/>
      <c r="H13784" s="3"/>
      <c r="I13784" s="10" t="str">
        <f t="shared" si="215"/>
        <v>14177</v>
      </c>
    </row>
    <row r="13785" spans="1:9">
      <c r="A13785" s="66"/>
      <c r="C13785" s="66">
        <v>14177</v>
      </c>
      <c r="D13785" s="2" t="s">
        <v>45</v>
      </c>
      <c r="E13785" s="16" t="s">
        <v>1146</v>
      </c>
      <c r="F13785" s="69" t="s">
        <v>46</v>
      </c>
      <c r="G13785" s="3"/>
      <c r="H13785" s="3"/>
      <c r="I13785" s="10" t="str">
        <f t="shared" si="215"/>
        <v>14177</v>
      </c>
    </row>
    <row r="13786" spans="1:9">
      <c r="A13786" s="66"/>
      <c r="C13786" s="66">
        <v>14177</v>
      </c>
      <c r="D13786" s="2" t="s">
        <v>47</v>
      </c>
      <c r="E13786" s="16" t="s">
        <v>1146</v>
      </c>
      <c r="F13786" s="69" t="s">
        <v>48</v>
      </c>
      <c r="G13786" s="3"/>
      <c r="H13786" s="3"/>
      <c r="I13786" s="10" t="str">
        <f t="shared" si="215"/>
        <v>14177</v>
      </c>
    </row>
    <row r="13787" spans="1:9">
      <c r="A13787" s="66"/>
      <c r="C13787" s="66">
        <v>14177</v>
      </c>
      <c r="D13787" s="2" t="s">
        <v>49</v>
      </c>
      <c r="E13787" s="14" t="s">
        <v>1144</v>
      </c>
      <c r="F13787" s="69" t="s">
        <v>50</v>
      </c>
      <c r="G13787" s="3"/>
      <c r="H13787" s="3"/>
      <c r="I13787" s="10" t="str">
        <f t="shared" si="215"/>
        <v>14177</v>
      </c>
    </row>
    <row r="13788" spans="1:9">
      <c r="A13788" s="66"/>
      <c r="C13788" s="66">
        <v>14177</v>
      </c>
      <c r="D13788" s="2" t="s">
        <v>51</v>
      </c>
      <c r="E13788" s="15" t="s">
        <v>1145</v>
      </c>
      <c r="F13788" s="69" t="s">
        <v>52</v>
      </c>
      <c r="G13788" s="3"/>
      <c r="H13788" s="3"/>
      <c r="I13788" s="10" t="str">
        <f t="shared" si="215"/>
        <v>14177</v>
      </c>
    </row>
    <row r="13789" spans="1:9">
      <c r="A13789" s="66"/>
      <c r="C13789" s="66">
        <v>14177</v>
      </c>
      <c r="D13789" s="2" t="s">
        <v>53</v>
      </c>
      <c r="E13789" s="15" t="s">
        <v>1145</v>
      </c>
      <c r="F13789" s="69" t="s">
        <v>54</v>
      </c>
      <c r="G13789" s="3"/>
      <c r="H13789" s="3"/>
      <c r="I13789" s="10" t="str">
        <f t="shared" si="215"/>
        <v>14177</v>
      </c>
    </row>
    <row r="13790" spans="1:9">
      <c r="A13790" s="66"/>
      <c r="C13790" s="66">
        <v>14177</v>
      </c>
      <c r="D13790" s="2" t="s">
        <v>55</v>
      </c>
      <c r="E13790" s="21" t="s">
        <v>1152</v>
      </c>
      <c r="F13790" s="69" t="s">
        <v>56</v>
      </c>
      <c r="G13790" s="3"/>
      <c r="H13790" s="3"/>
      <c r="I13790" s="10" t="str">
        <f t="shared" si="215"/>
        <v>14177</v>
      </c>
    </row>
    <row r="13791" spans="1:9">
      <c r="A13791" s="66"/>
      <c r="C13791" s="66">
        <v>14177</v>
      </c>
      <c r="D13791" s="2" t="s">
        <v>57</v>
      </c>
      <c r="E13791" s="21" t="s">
        <v>1152</v>
      </c>
      <c r="F13791" s="69" t="s">
        <v>58</v>
      </c>
      <c r="G13791" s="3"/>
      <c r="H13791" s="3"/>
      <c r="I13791" s="10" t="str">
        <f t="shared" si="215"/>
        <v>14177</v>
      </c>
    </row>
    <row r="13792" spans="1:9">
      <c r="A13792" s="66"/>
      <c r="C13792" s="66">
        <v>14177</v>
      </c>
      <c r="D13792" s="2" t="s">
        <v>59</v>
      </c>
      <c r="E13792" s="21" t="s">
        <v>1152</v>
      </c>
      <c r="F13792" s="69" t="s">
        <v>60</v>
      </c>
      <c r="G13792" s="3"/>
      <c r="H13792" s="3"/>
      <c r="I13792" s="10" t="str">
        <f t="shared" si="215"/>
        <v>14177</v>
      </c>
    </row>
    <row r="13793" spans="1:9">
      <c r="A13793" s="66"/>
      <c r="C13793" s="66">
        <v>14177</v>
      </c>
      <c r="D13793" s="2" t="s">
        <v>61</v>
      </c>
      <c r="E13793" s="20" t="s">
        <v>1151</v>
      </c>
      <c r="F13793" s="69" t="s">
        <v>62</v>
      </c>
      <c r="G13793" s="3"/>
      <c r="H13793" s="3"/>
      <c r="I13793" s="10" t="str">
        <f t="shared" si="215"/>
        <v>14177</v>
      </c>
    </row>
    <row r="13794" spans="1:9">
      <c r="A13794" s="66"/>
      <c r="C13794" s="66">
        <v>14177</v>
      </c>
      <c r="D13794" s="2" t="s">
        <v>63</v>
      </c>
      <c r="E13794" s="20" t="s">
        <v>1151</v>
      </c>
      <c r="F13794" s="69" t="s">
        <v>64</v>
      </c>
      <c r="G13794" s="3"/>
      <c r="H13794" s="3"/>
      <c r="I13794" s="10" t="str">
        <f t="shared" si="215"/>
        <v>14177</v>
      </c>
    </row>
    <row r="13795" spans="1:9">
      <c r="A13795" s="66"/>
      <c r="C13795" s="66">
        <v>14177</v>
      </c>
      <c r="D13795" s="2" t="s">
        <v>65</v>
      </c>
      <c r="E13795" s="19" t="s">
        <v>1150</v>
      </c>
      <c r="F13795" s="69" t="s">
        <v>66</v>
      </c>
      <c r="G13795" s="3"/>
      <c r="H13795" s="3"/>
      <c r="I13795" s="10" t="str">
        <f t="shared" si="215"/>
        <v>14177</v>
      </c>
    </row>
    <row r="13796" spans="1:9">
      <c r="A13796" s="66"/>
      <c r="C13796" s="66">
        <v>14177</v>
      </c>
      <c r="D13796" s="2" t="s">
        <v>67</v>
      </c>
      <c r="E13796" s="22" t="s">
        <v>1153</v>
      </c>
      <c r="F13796" s="69" t="s">
        <v>68</v>
      </c>
      <c r="G13796" s="3"/>
      <c r="H13796" s="3"/>
      <c r="I13796" s="10" t="str">
        <f t="shared" si="215"/>
        <v>14177</v>
      </c>
    </row>
    <row r="13797" spans="1:9">
      <c r="A13797" s="66"/>
      <c r="C13797" s="66">
        <v>14177</v>
      </c>
      <c r="D13797" s="2" t="s">
        <v>69</v>
      </c>
      <c r="E13797" s="21" t="s">
        <v>1152</v>
      </c>
      <c r="F13797" s="69" t="s">
        <v>70</v>
      </c>
      <c r="G13797" s="3"/>
      <c r="H13797" s="3"/>
      <c r="I13797" s="10" t="str">
        <f t="shared" si="215"/>
        <v>14177</v>
      </c>
    </row>
    <row r="13798" spans="1:9">
      <c r="A13798" s="66"/>
      <c r="C13798" s="66">
        <v>14177</v>
      </c>
      <c r="E13798" s="71"/>
      <c r="F13798" s="69" t="s">
        <v>71</v>
      </c>
      <c r="G13798" s="3"/>
      <c r="H13798" s="3"/>
      <c r="I13798" s="10" t="str">
        <f t="shared" si="215"/>
        <v>14177</v>
      </c>
    </row>
    <row r="13799" spans="1:9">
      <c r="A13799" s="65" t="s">
        <v>930</v>
      </c>
      <c r="B13799" s="2" t="s">
        <v>931</v>
      </c>
      <c r="C13799" s="65">
        <v>14178</v>
      </c>
      <c r="D13799" s="2" t="s">
        <v>9</v>
      </c>
      <c r="E13799" s="14" t="s">
        <v>1144</v>
      </c>
      <c r="F13799" s="69" t="s">
        <v>10</v>
      </c>
      <c r="G13799" s="3"/>
      <c r="H13799" s="3"/>
      <c r="I13799" s="10" t="str">
        <f t="shared" si="215"/>
        <v>14178</v>
      </c>
    </row>
    <row r="13800" spans="1:9">
      <c r="A13800" s="66"/>
      <c r="C13800" s="66">
        <v>14178</v>
      </c>
      <c r="D13800" s="2" t="s">
        <v>11</v>
      </c>
      <c r="E13800" s="14" t="s">
        <v>1144</v>
      </c>
      <c r="F13800" s="69" t="s">
        <v>12</v>
      </c>
      <c r="G13800" s="3"/>
      <c r="H13800" s="3"/>
      <c r="I13800" s="10" t="str">
        <f t="shared" si="215"/>
        <v>14178</v>
      </c>
    </row>
    <row r="13801" spans="1:9">
      <c r="A13801" s="66"/>
      <c r="C13801" s="66">
        <v>14178</v>
      </c>
      <c r="D13801" s="2" t="s">
        <v>13</v>
      </c>
      <c r="E13801" s="14" t="s">
        <v>1144</v>
      </c>
      <c r="F13801" s="69" t="s">
        <v>14</v>
      </c>
      <c r="G13801" s="3"/>
      <c r="H13801" s="3"/>
      <c r="I13801" s="10" t="str">
        <f t="shared" si="215"/>
        <v>14178</v>
      </c>
    </row>
    <row r="13802" spans="1:9">
      <c r="A13802" s="66"/>
      <c r="C13802" s="66">
        <v>14178</v>
      </c>
      <c r="D13802" s="2" t="s">
        <v>15</v>
      </c>
      <c r="E13802" s="15" t="s">
        <v>1145</v>
      </c>
      <c r="F13802" s="69" t="s">
        <v>16</v>
      </c>
      <c r="G13802" s="3"/>
      <c r="H13802" s="3"/>
      <c r="I13802" s="10" t="str">
        <f t="shared" si="215"/>
        <v>14178</v>
      </c>
    </row>
    <row r="13803" spans="1:9">
      <c r="A13803" s="66"/>
      <c r="C13803" s="66">
        <v>14178</v>
      </c>
      <c r="D13803" s="2" t="s">
        <v>17</v>
      </c>
      <c r="E13803" s="14" t="s">
        <v>1144</v>
      </c>
      <c r="F13803" s="69" t="s">
        <v>18</v>
      </c>
      <c r="G13803" s="3"/>
      <c r="H13803" s="3"/>
      <c r="I13803" s="10" t="str">
        <f t="shared" si="215"/>
        <v>14178</v>
      </c>
    </row>
    <row r="13804" spans="1:9">
      <c r="A13804" s="66"/>
      <c r="C13804" s="66">
        <v>14178</v>
      </c>
      <c r="D13804" s="2" t="s">
        <v>19</v>
      </c>
      <c r="E13804" s="14" t="s">
        <v>1144</v>
      </c>
      <c r="F13804" s="69" t="s">
        <v>20</v>
      </c>
      <c r="G13804" s="3"/>
      <c r="H13804" s="3"/>
      <c r="I13804" s="10" t="str">
        <f t="shared" si="215"/>
        <v>14178</v>
      </c>
    </row>
    <row r="13805" spans="1:9">
      <c r="A13805" s="66"/>
      <c r="C13805" s="66">
        <v>14178</v>
      </c>
      <c r="D13805" s="2" t="s">
        <v>21</v>
      </c>
      <c r="E13805" s="4"/>
      <c r="F13805" s="69" t="s">
        <v>22</v>
      </c>
      <c r="G13805" s="3"/>
      <c r="H13805" s="3"/>
      <c r="I13805" s="10" t="str">
        <f t="shared" si="215"/>
        <v>14178</v>
      </c>
    </row>
    <row r="13806" spans="1:9">
      <c r="A13806" s="66"/>
      <c r="C13806" s="66">
        <v>14178</v>
      </c>
      <c r="D13806" s="2" t="s">
        <v>23</v>
      </c>
      <c r="E13806" s="17" t="s">
        <v>1147</v>
      </c>
      <c r="F13806" s="69" t="s">
        <v>24</v>
      </c>
      <c r="G13806" s="3"/>
      <c r="H13806" s="3"/>
      <c r="I13806" s="10" t="str">
        <f t="shared" si="215"/>
        <v>14178</v>
      </c>
    </row>
    <row r="13807" spans="1:9">
      <c r="A13807" s="66"/>
      <c r="C13807" s="66">
        <v>14178</v>
      </c>
      <c r="D13807" s="2" t="s">
        <v>25</v>
      </c>
      <c r="E13807" s="17" t="s">
        <v>1147</v>
      </c>
      <c r="F13807" s="69" t="s">
        <v>26</v>
      </c>
      <c r="G13807" s="3"/>
      <c r="H13807" s="3"/>
      <c r="I13807" s="10" t="str">
        <f t="shared" si="215"/>
        <v>14178</v>
      </c>
    </row>
    <row r="13808" spans="1:9">
      <c r="A13808" s="66"/>
      <c r="C13808" s="66">
        <v>14178</v>
      </c>
      <c r="D13808" s="2" t="s">
        <v>27</v>
      </c>
      <c r="E13808" s="17" t="s">
        <v>1147</v>
      </c>
      <c r="F13808" s="69" t="s">
        <v>28</v>
      </c>
      <c r="G13808" s="3"/>
      <c r="H13808" s="3"/>
      <c r="I13808" s="10" t="str">
        <f t="shared" si="215"/>
        <v>14178</v>
      </c>
    </row>
    <row r="13809" spans="1:9">
      <c r="A13809" s="66"/>
      <c r="C13809" s="66">
        <v>14178</v>
      </c>
      <c r="D13809" s="2" t="s">
        <v>29</v>
      </c>
      <c r="E13809" s="18" t="s">
        <v>1148</v>
      </c>
      <c r="F13809" s="69" t="s">
        <v>30</v>
      </c>
      <c r="G13809" s="3"/>
      <c r="H13809" s="3"/>
      <c r="I13809" s="10" t="str">
        <f t="shared" si="215"/>
        <v>14178</v>
      </c>
    </row>
    <row r="13810" spans="1:9">
      <c r="A13810" s="66"/>
      <c r="C13810" s="66">
        <v>14178</v>
      </c>
      <c r="D13810" s="2" t="s">
        <v>31</v>
      </c>
      <c r="E13810" s="18" t="s">
        <v>1148</v>
      </c>
      <c r="F13810" s="69" t="s">
        <v>32</v>
      </c>
      <c r="G13810" s="3"/>
      <c r="H13810" s="3"/>
      <c r="I13810" s="10" t="str">
        <f t="shared" si="215"/>
        <v>14178</v>
      </c>
    </row>
    <row r="13811" spans="1:9">
      <c r="A13811" s="66"/>
      <c r="C13811" s="66">
        <v>14178</v>
      </c>
      <c r="D13811" s="2" t="s">
        <v>33</v>
      </c>
      <c r="E13811" s="18" t="s">
        <v>1148</v>
      </c>
      <c r="F13811" s="69" t="s">
        <v>34</v>
      </c>
      <c r="G13811" s="3"/>
      <c r="H13811" s="3"/>
      <c r="I13811" s="10" t="str">
        <f t="shared" si="215"/>
        <v>14178</v>
      </c>
    </row>
    <row r="13812" spans="1:9">
      <c r="A13812" s="66"/>
      <c r="C13812" s="66">
        <v>14178</v>
      </c>
      <c r="D13812" s="2" t="s">
        <v>35</v>
      </c>
      <c r="E13812" s="19" t="s">
        <v>1150</v>
      </c>
      <c r="F13812" s="69" t="s">
        <v>36</v>
      </c>
      <c r="G13812" s="3"/>
      <c r="H13812" s="3"/>
      <c r="I13812" s="10" t="str">
        <f t="shared" si="215"/>
        <v>14178</v>
      </c>
    </row>
    <row r="13813" spans="1:9">
      <c r="A13813" s="66"/>
      <c r="C13813" s="66">
        <v>14178</v>
      </c>
      <c r="D13813" s="2" t="s">
        <v>37</v>
      </c>
      <c r="E13813" s="23" t="s">
        <v>1149</v>
      </c>
      <c r="F13813" s="69" t="s">
        <v>38</v>
      </c>
      <c r="G13813" s="3"/>
      <c r="H13813" s="3"/>
      <c r="I13813" s="10" t="str">
        <f t="shared" si="215"/>
        <v>14178</v>
      </c>
    </row>
    <row r="13814" spans="1:9">
      <c r="A13814" s="66"/>
      <c r="C13814" s="66">
        <v>14178</v>
      </c>
      <c r="D13814" s="2" t="s">
        <v>39</v>
      </c>
      <c r="E13814" s="23" t="s">
        <v>1149</v>
      </c>
      <c r="F13814" s="69" t="s">
        <v>40</v>
      </c>
      <c r="G13814" s="3"/>
      <c r="H13814" s="3"/>
      <c r="I13814" s="10" t="str">
        <f t="shared" si="215"/>
        <v>14178</v>
      </c>
    </row>
    <row r="13815" spans="1:9">
      <c r="A13815" s="66"/>
      <c r="C13815" s="66">
        <v>14178</v>
      </c>
      <c r="D13815" s="2" t="s">
        <v>41</v>
      </c>
      <c r="E13815" s="16" t="s">
        <v>1146</v>
      </c>
      <c r="F13815" s="69" t="s">
        <v>42</v>
      </c>
      <c r="G13815" s="3"/>
      <c r="H13815" s="3"/>
      <c r="I13815" s="10" t="str">
        <f t="shared" si="215"/>
        <v>14178</v>
      </c>
    </row>
    <row r="13816" spans="1:9">
      <c r="A13816" s="66"/>
      <c r="C13816" s="66">
        <v>14178</v>
      </c>
      <c r="D13816" s="2" t="s">
        <v>43</v>
      </c>
      <c r="E13816" s="16" t="s">
        <v>1146</v>
      </c>
      <c r="F13816" s="69" t="s">
        <v>44</v>
      </c>
      <c r="G13816" s="3"/>
      <c r="H13816" s="3"/>
      <c r="I13816" s="10" t="str">
        <f t="shared" si="215"/>
        <v>14178</v>
      </c>
    </row>
    <row r="13817" spans="1:9">
      <c r="A13817" s="66"/>
      <c r="C13817" s="66">
        <v>14178</v>
      </c>
      <c r="D13817" s="2" t="s">
        <v>45</v>
      </c>
      <c r="E13817" s="16" t="s">
        <v>1146</v>
      </c>
      <c r="F13817" s="69" t="s">
        <v>46</v>
      </c>
      <c r="G13817" s="3"/>
      <c r="H13817" s="3"/>
      <c r="I13817" s="10" t="str">
        <f t="shared" si="215"/>
        <v>14178</v>
      </c>
    </row>
    <row r="13818" spans="1:9">
      <c r="A13818" s="66"/>
      <c r="C13818" s="66">
        <v>14178</v>
      </c>
      <c r="D13818" s="2" t="s">
        <v>47</v>
      </c>
      <c r="E13818" s="16" t="s">
        <v>1146</v>
      </c>
      <c r="F13818" s="69" t="s">
        <v>48</v>
      </c>
      <c r="G13818" s="3"/>
      <c r="H13818" s="3"/>
      <c r="I13818" s="10" t="str">
        <f t="shared" si="215"/>
        <v>14178</v>
      </c>
    </row>
    <row r="13819" spans="1:9">
      <c r="A13819" s="66"/>
      <c r="C13819" s="66">
        <v>14178</v>
      </c>
      <c r="D13819" s="2" t="s">
        <v>49</v>
      </c>
      <c r="E13819" s="14" t="s">
        <v>1144</v>
      </c>
      <c r="F13819" s="69" t="s">
        <v>50</v>
      </c>
      <c r="G13819" s="3"/>
      <c r="H13819" s="3"/>
      <c r="I13819" s="10" t="str">
        <f t="shared" si="215"/>
        <v>14178</v>
      </c>
    </row>
    <row r="13820" spans="1:9">
      <c r="A13820" s="66"/>
      <c r="C13820" s="66">
        <v>14178</v>
      </c>
      <c r="D13820" s="2" t="s">
        <v>51</v>
      </c>
      <c r="E13820" s="15" t="s">
        <v>1145</v>
      </c>
      <c r="F13820" s="69" t="s">
        <v>52</v>
      </c>
      <c r="G13820" s="3"/>
      <c r="H13820" s="3"/>
      <c r="I13820" s="10" t="str">
        <f t="shared" si="215"/>
        <v>14178</v>
      </c>
    </row>
    <row r="13821" spans="1:9">
      <c r="A13821" s="66"/>
      <c r="C13821" s="66">
        <v>14178</v>
      </c>
      <c r="D13821" s="2" t="s">
        <v>53</v>
      </c>
      <c r="E13821" s="15" t="s">
        <v>1145</v>
      </c>
      <c r="F13821" s="69" t="s">
        <v>54</v>
      </c>
      <c r="G13821" s="3"/>
      <c r="H13821" s="3"/>
      <c r="I13821" s="10" t="str">
        <f t="shared" si="215"/>
        <v>14178</v>
      </c>
    </row>
    <row r="13822" spans="1:9">
      <c r="A13822" s="66"/>
      <c r="C13822" s="66">
        <v>14178</v>
      </c>
      <c r="D13822" s="2" t="s">
        <v>55</v>
      </c>
      <c r="E13822" s="21" t="s">
        <v>1152</v>
      </c>
      <c r="F13822" s="69" t="s">
        <v>56</v>
      </c>
      <c r="G13822" s="3"/>
      <c r="H13822" s="3"/>
      <c r="I13822" s="10" t="str">
        <f t="shared" si="215"/>
        <v>14178</v>
      </c>
    </row>
    <row r="13823" spans="1:9">
      <c r="A13823" s="66"/>
      <c r="C13823" s="66">
        <v>14178</v>
      </c>
      <c r="D13823" s="2" t="s">
        <v>57</v>
      </c>
      <c r="E13823" s="21" t="s">
        <v>1152</v>
      </c>
      <c r="F13823" s="69" t="s">
        <v>58</v>
      </c>
      <c r="G13823" s="3"/>
      <c r="H13823" s="3"/>
      <c r="I13823" s="10" t="str">
        <f t="shared" si="215"/>
        <v>14178</v>
      </c>
    </row>
    <row r="13824" spans="1:9">
      <c r="A13824" s="66"/>
      <c r="C13824" s="66">
        <v>14178</v>
      </c>
      <c r="D13824" s="2" t="s">
        <v>59</v>
      </c>
      <c r="E13824" s="21" t="s">
        <v>1152</v>
      </c>
      <c r="F13824" s="69" t="s">
        <v>60</v>
      </c>
      <c r="G13824" s="3"/>
      <c r="H13824" s="3"/>
      <c r="I13824" s="10" t="str">
        <f t="shared" si="215"/>
        <v>14178</v>
      </c>
    </row>
    <row r="13825" spans="1:9">
      <c r="A13825" s="66"/>
      <c r="C13825" s="66">
        <v>14178</v>
      </c>
      <c r="D13825" s="2" t="s">
        <v>61</v>
      </c>
      <c r="E13825" s="20" t="s">
        <v>1151</v>
      </c>
      <c r="F13825" s="69" t="s">
        <v>62</v>
      </c>
      <c r="G13825" s="3"/>
      <c r="H13825" s="3"/>
      <c r="I13825" s="10" t="str">
        <f t="shared" si="215"/>
        <v>14178</v>
      </c>
    </row>
    <row r="13826" spans="1:9">
      <c r="A13826" s="66"/>
      <c r="C13826" s="66">
        <v>14178</v>
      </c>
      <c r="D13826" s="2" t="s">
        <v>63</v>
      </c>
      <c r="E13826" s="20" t="s">
        <v>1151</v>
      </c>
      <c r="F13826" s="69" t="s">
        <v>64</v>
      </c>
      <c r="G13826" s="3"/>
      <c r="H13826" s="3"/>
      <c r="I13826" s="10" t="str">
        <f t="shared" si="215"/>
        <v>14178</v>
      </c>
    </row>
    <row r="13827" spans="1:9">
      <c r="A13827" s="66"/>
      <c r="C13827" s="66">
        <v>14178</v>
      </c>
      <c r="D13827" s="2" t="s">
        <v>65</v>
      </c>
      <c r="E13827" s="19" t="s">
        <v>1150</v>
      </c>
      <c r="F13827" s="69" t="s">
        <v>66</v>
      </c>
      <c r="G13827" s="3"/>
      <c r="H13827" s="3"/>
      <c r="I13827" s="10" t="str">
        <f t="shared" si="215"/>
        <v>14178</v>
      </c>
    </row>
    <row r="13828" spans="1:9">
      <c r="A13828" s="66"/>
      <c r="C13828" s="66">
        <v>14178</v>
      </c>
      <c r="D13828" s="2" t="s">
        <v>67</v>
      </c>
      <c r="E13828" s="22" t="s">
        <v>1153</v>
      </c>
      <c r="F13828" s="69" t="s">
        <v>68</v>
      </c>
      <c r="G13828" s="3"/>
      <c r="H13828" s="3"/>
      <c r="I13828" s="10" t="str">
        <f t="shared" si="215"/>
        <v>14178</v>
      </c>
    </row>
    <row r="13829" spans="1:9">
      <c r="A13829" s="66"/>
      <c r="C13829" s="66">
        <v>14178</v>
      </c>
      <c r="D13829" s="2" t="s">
        <v>69</v>
      </c>
      <c r="E13829" s="21" t="s">
        <v>1152</v>
      </c>
      <c r="F13829" s="69" t="s">
        <v>70</v>
      </c>
      <c r="G13829" s="3"/>
      <c r="H13829" s="3"/>
      <c r="I13829" s="10" t="str">
        <f t="shared" si="215"/>
        <v>14178</v>
      </c>
    </row>
    <row r="13830" spans="1:9">
      <c r="A13830" s="66"/>
      <c r="C13830" s="66">
        <v>14178</v>
      </c>
      <c r="E13830" s="71"/>
      <c r="F13830" s="69" t="s">
        <v>71</v>
      </c>
      <c r="G13830" s="3"/>
      <c r="H13830" s="3"/>
      <c r="I13830" s="10" t="str">
        <f t="shared" si="215"/>
        <v>14178</v>
      </c>
    </row>
    <row r="13831" spans="1:9">
      <c r="A13831" s="65" t="s">
        <v>932</v>
      </c>
      <c r="B13831" s="2" t="s">
        <v>933</v>
      </c>
      <c r="C13831" s="65">
        <v>14181</v>
      </c>
      <c r="D13831" s="2" t="s">
        <v>9</v>
      </c>
      <c r="E13831" s="14" t="s">
        <v>1144</v>
      </c>
      <c r="F13831" s="69" t="s">
        <v>10</v>
      </c>
      <c r="G13831" s="3"/>
      <c r="H13831" s="3"/>
      <c r="I13831" s="10" t="str">
        <f t="shared" si="215"/>
        <v>14181</v>
      </c>
    </row>
    <row r="13832" spans="1:9">
      <c r="A13832" s="66"/>
      <c r="C13832" s="66">
        <v>14181</v>
      </c>
      <c r="D13832" s="2" t="s">
        <v>11</v>
      </c>
      <c r="E13832" s="14" t="s">
        <v>1144</v>
      </c>
      <c r="F13832" s="69" t="s">
        <v>12</v>
      </c>
      <c r="G13832" s="3"/>
      <c r="H13832" s="3"/>
      <c r="I13832" s="10" t="str">
        <f t="shared" si="215"/>
        <v>14181</v>
      </c>
    </row>
    <row r="13833" spans="1:9">
      <c r="A13833" s="66"/>
      <c r="C13833" s="66">
        <v>14181</v>
      </c>
      <c r="D13833" s="2" t="s">
        <v>13</v>
      </c>
      <c r="E13833" s="14" t="s">
        <v>1144</v>
      </c>
      <c r="F13833" s="69" t="s">
        <v>14</v>
      </c>
      <c r="G13833" s="3"/>
      <c r="H13833" s="3"/>
      <c r="I13833" s="10" t="str">
        <f t="shared" ref="I13833:I13896" si="216">IF(A13833="",I13832,A13833)</f>
        <v>14181</v>
      </c>
    </row>
    <row r="13834" spans="1:9">
      <c r="A13834" s="66"/>
      <c r="C13834" s="66">
        <v>14181</v>
      </c>
      <c r="D13834" s="2" t="s">
        <v>15</v>
      </c>
      <c r="E13834" s="15" t="s">
        <v>1145</v>
      </c>
      <c r="F13834" s="69" t="s">
        <v>16</v>
      </c>
      <c r="G13834" s="3"/>
      <c r="H13834" s="3"/>
      <c r="I13834" s="10" t="str">
        <f t="shared" si="216"/>
        <v>14181</v>
      </c>
    </row>
    <row r="13835" spans="1:9">
      <c r="A13835" s="66"/>
      <c r="C13835" s="66">
        <v>14181</v>
      </c>
      <c r="D13835" s="2" t="s">
        <v>17</v>
      </c>
      <c r="E13835" s="14" t="s">
        <v>1144</v>
      </c>
      <c r="F13835" s="69" t="s">
        <v>18</v>
      </c>
      <c r="G13835" s="3"/>
      <c r="H13835" s="3"/>
      <c r="I13835" s="10" t="str">
        <f t="shared" si="216"/>
        <v>14181</v>
      </c>
    </row>
    <row r="13836" spans="1:9">
      <c r="A13836" s="66"/>
      <c r="C13836" s="66">
        <v>14181</v>
      </c>
      <c r="D13836" s="2" t="s">
        <v>19</v>
      </c>
      <c r="E13836" s="14" t="s">
        <v>1144</v>
      </c>
      <c r="F13836" s="69" t="s">
        <v>20</v>
      </c>
      <c r="G13836" s="3"/>
      <c r="H13836" s="3"/>
      <c r="I13836" s="10" t="str">
        <f t="shared" si="216"/>
        <v>14181</v>
      </c>
    </row>
    <row r="13837" spans="1:9">
      <c r="A13837" s="66"/>
      <c r="C13837" s="66">
        <v>14181</v>
      </c>
      <c r="D13837" s="2" t="s">
        <v>21</v>
      </c>
      <c r="E13837" s="4"/>
      <c r="F13837" s="69" t="s">
        <v>22</v>
      </c>
      <c r="G13837" s="3"/>
      <c r="H13837" s="3"/>
      <c r="I13837" s="10" t="str">
        <f t="shared" si="216"/>
        <v>14181</v>
      </c>
    </row>
    <row r="13838" spans="1:9">
      <c r="A13838" s="66"/>
      <c r="C13838" s="66">
        <v>14181</v>
      </c>
      <c r="D13838" s="2" t="s">
        <v>23</v>
      </c>
      <c r="E13838" s="17" t="s">
        <v>1147</v>
      </c>
      <c r="F13838" s="69" t="s">
        <v>24</v>
      </c>
      <c r="G13838" s="3"/>
      <c r="H13838" s="3"/>
      <c r="I13838" s="10" t="str">
        <f t="shared" si="216"/>
        <v>14181</v>
      </c>
    </row>
    <row r="13839" spans="1:9">
      <c r="A13839" s="66"/>
      <c r="C13839" s="66">
        <v>14181</v>
      </c>
      <c r="D13839" s="2" t="s">
        <v>25</v>
      </c>
      <c r="E13839" s="17" t="s">
        <v>1147</v>
      </c>
      <c r="F13839" s="69" t="s">
        <v>26</v>
      </c>
      <c r="G13839" s="3"/>
      <c r="H13839" s="3"/>
      <c r="I13839" s="10" t="str">
        <f t="shared" si="216"/>
        <v>14181</v>
      </c>
    </row>
    <row r="13840" spans="1:9">
      <c r="A13840" s="66"/>
      <c r="C13840" s="66">
        <v>14181</v>
      </c>
      <c r="D13840" s="2" t="s">
        <v>27</v>
      </c>
      <c r="E13840" s="17" t="s">
        <v>1147</v>
      </c>
      <c r="F13840" s="69" t="s">
        <v>28</v>
      </c>
      <c r="G13840" s="3"/>
      <c r="H13840" s="3"/>
      <c r="I13840" s="10" t="str">
        <f t="shared" si="216"/>
        <v>14181</v>
      </c>
    </row>
    <row r="13841" spans="1:9">
      <c r="A13841" s="66"/>
      <c r="C13841" s="66">
        <v>14181</v>
      </c>
      <c r="D13841" s="2" t="s">
        <v>29</v>
      </c>
      <c r="E13841" s="18" t="s">
        <v>1148</v>
      </c>
      <c r="F13841" s="69" t="s">
        <v>30</v>
      </c>
      <c r="G13841" s="3"/>
      <c r="H13841" s="3"/>
      <c r="I13841" s="10" t="str">
        <f t="shared" si="216"/>
        <v>14181</v>
      </c>
    </row>
    <row r="13842" spans="1:9">
      <c r="A13842" s="66"/>
      <c r="C13842" s="66">
        <v>14181</v>
      </c>
      <c r="D13842" s="2" t="s">
        <v>31</v>
      </c>
      <c r="E13842" s="18" t="s">
        <v>1148</v>
      </c>
      <c r="F13842" s="69" t="s">
        <v>32</v>
      </c>
      <c r="G13842" s="3"/>
      <c r="H13842" s="3"/>
      <c r="I13842" s="10" t="str">
        <f t="shared" si="216"/>
        <v>14181</v>
      </c>
    </row>
    <row r="13843" spans="1:9">
      <c r="A13843" s="66"/>
      <c r="C13843" s="66">
        <v>14181</v>
      </c>
      <c r="D13843" s="2" t="s">
        <v>33</v>
      </c>
      <c r="E13843" s="18" t="s">
        <v>1148</v>
      </c>
      <c r="F13843" s="69" t="s">
        <v>34</v>
      </c>
      <c r="G13843" s="3"/>
      <c r="H13843" s="3"/>
      <c r="I13843" s="10" t="str">
        <f t="shared" si="216"/>
        <v>14181</v>
      </c>
    </row>
    <row r="13844" spans="1:9">
      <c r="A13844" s="66"/>
      <c r="C13844" s="66">
        <v>14181</v>
      </c>
      <c r="D13844" s="2" t="s">
        <v>35</v>
      </c>
      <c r="E13844" s="19" t="s">
        <v>1150</v>
      </c>
      <c r="F13844" s="69" t="s">
        <v>36</v>
      </c>
      <c r="G13844" s="3"/>
      <c r="H13844" s="3"/>
      <c r="I13844" s="10" t="str">
        <f t="shared" si="216"/>
        <v>14181</v>
      </c>
    </row>
    <row r="13845" spans="1:9">
      <c r="A13845" s="66"/>
      <c r="C13845" s="66">
        <v>14181</v>
      </c>
      <c r="D13845" s="2" t="s">
        <v>37</v>
      </c>
      <c r="E13845" s="23" t="s">
        <v>1149</v>
      </c>
      <c r="F13845" s="69" t="s">
        <v>38</v>
      </c>
      <c r="G13845" s="3"/>
      <c r="H13845" s="3"/>
      <c r="I13845" s="10" t="str">
        <f t="shared" si="216"/>
        <v>14181</v>
      </c>
    </row>
    <row r="13846" spans="1:9">
      <c r="A13846" s="66"/>
      <c r="C13846" s="66">
        <v>14181</v>
      </c>
      <c r="D13846" s="2" t="s">
        <v>39</v>
      </c>
      <c r="E13846" s="23" t="s">
        <v>1149</v>
      </c>
      <c r="F13846" s="69" t="s">
        <v>40</v>
      </c>
      <c r="G13846" s="3"/>
      <c r="H13846" s="3"/>
      <c r="I13846" s="10" t="str">
        <f t="shared" si="216"/>
        <v>14181</v>
      </c>
    </row>
    <row r="13847" spans="1:9">
      <c r="A13847" s="66"/>
      <c r="C13847" s="66">
        <v>14181</v>
      </c>
      <c r="D13847" s="2" t="s">
        <v>41</v>
      </c>
      <c r="E13847" s="16" t="s">
        <v>1146</v>
      </c>
      <c r="F13847" s="69" t="s">
        <v>42</v>
      </c>
      <c r="G13847" s="3"/>
      <c r="H13847" s="3"/>
      <c r="I13847" s="10" t="str">
        <f t="shared" si="216"/>
        <v>14181</v>
      </c>
    </row>
    <row r="13848" spans="1:9">
      <c r="A13848" s="66"/>
      <c r="C13848" s="66">
        <v>14181</v>
      </c>
      <c r="D13848" s="2" t="s">
        <v>43</v>
      </c>
      <c r="E13848" s="16" t="s">
        <v>1146</v>
      </c>
      <c r="F13848" s="69" t="s">
        <v>44</v>
      </c>
      <c r="G13848" s="3"/>
      <c r="H13848" s="3"/>
      <c r="I13848" s="10" t="str">
        <f t="shared" si="216"/>
        <v>14181</v>
      </c>
    </row>
    <row r="13849" spans="1:9">
      <c r="A13849" s="66"/>
      <c r="C13849" s="66">
        <v>14181</v>
      </c>
      <c r="D13849" s="2" t="s">
        <v>45</v>
      </c>
      <c r="E13849" s="16" t="s">
        <v>1146</v>
      </c>
      <c r="F13849" s="69" t="s">
        <v>46</v>
      </c>
      <c r="G13849" s="3"/>
      <c r="H13849" s="3"/>
      <c r="I13849" s="10" t="str">
        <f t="shared" si="216"/>
        <v>14181</v>
      </c>
    </row>
    <row r="13850" spans="1:9">
      <c r="A13850" s="66"/>
      <c r="C13850" s="66">
        <v>14181</v>
      </c>
      <c r="D13850" s="2" t="s">
        <v>47</v>
      </c>
      <c r="E13850" s="16" t="s">
        <v>1146</v>
      </c>
      <c r="F13850" s="69" t="s">
        <v>48</v>
      </c>
      <c r="G13850" s="3"/>
      <c r="H13850" s="3"/>
      <c r="I13850" s="10" t="str">
        <f t="shared" si="216"/>
        <v>14181</v>
      </c>
    </row>
    <row r="13851" spans="1:9">
      <c r="A13851" s="66"/>
      <c r="C13851" s="66">
        <v>14181</v>
      </c>
      <c r="D13851" s="2" t="s">
        <v>49</v>
      </c>
      <c r="E13851" s="14" t="s">
        <v>1144</v>
      </c>
      <c r="F13851" s="69" t="s">
        <v>50</v>
      </c>
      <c r="G13851" s="3"/>
      <c r="H13851" s="3"/>
      <c r="I13851" s="10" t="str">
        <f t="shared" si="216"/>
        <v>14181</v>
      </c>
    </row>
    <row r="13852" spans="1:9">
      <c r="A13852" s="66"/>
      <c r="C13852" s="66">
        <v>14181</v>
      </c>
      <c r="D13852" s="2" t="s">
        <v>51</v>
      </c>
      <c r="E13852" s="15" t="s">
        <v>1145</v>
      </c>
      <c r="F13852" s="69" t="s">
        <v>52</v>
      </c>
      <c r="G13852" s="3"/>
      <c r="H13852" s="3"/>
      <c r="I13852" s="10" t="str">
        <f t="shared" si="216"/>
        <v>14181</v>
      </c>
    </row>
    <row r="13853" spans="1:9">
      <c r="A13853" s="66"/>
      <c r="C13853" s="66">
        <v>14181</v>
      </c>
      <c r="D13853" s="2" t="s">
        <v>53</v>
      </c>
      <c r="E13853" s="15" t="s">
        <v>1145</v>
      </c>
      <c r="F13853" s="69" t="s">
        <v>54</v>
      </c>
      <c r="G13853" s="3"/>
      <c r="H13853" s="3"/>
      <c r="I13853" s="10" t="str">
        <f t="shared" si="216"/>
        <v>14181</v>
      </c>
    </row>
    <row r="13854" spans="1:9">
      <c r="A13854" s="66"/>
      <c r="C13854" s="66">
        <v>14181</v>
      </c>
      <c r="D13854" s="2" t="s">
        <v>55</v>
      </c>
      <c r="E13854" s="21" t="s">
        <v>1152</v>
      </c>
      <c r="F13854" s="69" t="s">
        <v>56</v>
      </c>
      <c r="G13854" s="3"/>
      <c r="H13854" s="3"/>
      <c r="I13854" s="10" t="str">
        <f t="shared" si="216"/>
        <v>14181</v>
      </c>
    </row>
    <row r="13855" spans="1:9">
      <c r="A13855" s="66"/>
      <c r="C13855" s="66">
        <v>14181</v>
      </c>
      <c r="D13855" s="2" t="s">
        <v>57</v>
      </c>
      <c r="E13855" s="21" t="s">
        <v>1152</v>
      </c>
      <c r="F13855" s="69" t="s">
        <v>58</v>
      </c>
      <c r="G13855" s="3"/>
      <c r="H13855" s="3"/>
      <c r="I13855" s="10" t="str">
        <f t="shared" si="216"/>
        <v>14181</v>
      </c>
    </row>
    <row r="13856" spans="1:9">
      <c r="A13856" s="66"/>
      <c r="C13856" s="66">
        <v>14181</v>
      </c>
      <c r="D13856" s="2" t="s">
        <v>59</v>
      </c>
      <c r="E13856" s="21" t="s">
        <v>1152</v>
      </c>
      <c r="F13856" s="69" t="s">
        <v>60</v>
      </c>
      <c r="G13856" s="3"/>
      <c r="H13856" s="3"/>
      <c r="I13856" s="10" t="str">
        <f t="shared" si="216"/>
        <v>14181</v>
      </c>
    </row>
    <row r="13857" spans="1:9">
      <c r="A13857" s="66"/>
      <c r="C13857" s="66">
        <v>14181</v>
      </c>
      <c r="D13857" s="2" t="s">
        <v>61</v>
      </c>
      <c r="E13857" s="20" t="s">
        <v>1151</v>
      </c>
      <c r="F13857" s="69" t="s">
        <v>62</v>
      </c>
      <c r="G13857" s="3"/>
      <c r="H13857" s="3"/>
      <c r="I13857" s="10" t="str">
        <f t="shared" si="216"/>
        <v>14181</v>
      </c>
    </row>
    <row r="13858" spans="1:9">
      <c r="A13858" s="66"/>
      <c r="C13858" s="66">
        <v>14181</v>
      </c>
      <c r="D13858" s="2" t="s">
        <v>63</v>
      </c>
      <c r="E13858" s="20" t="s">
        <v>1151</v>
      </c>
      <c r="F13858" s="69" t="s">
        <v>64</v>
      </c>
      <c r="G13858" s="3"/>
      <c r="H13858" s="3"/>
      <c r="I13858" s="10" t="str">
        <f t="shared" si="216"/>
        <v>14181</v>
      </c>
    </row>
    <row r="13859" spans="1:9">
      <c r="A13859" s="66"/>
      <c r="C13859" s="66">
        <v>14181</v>
      </c>
      <c r="D13859" s="2" t="s">
        <v>65</v>
      </c>
      <c r="E13859" s="19" t="s">
        <v>1150</v>
      </c>
      <c r="F13859" s="69" t="s">
        <v>66</v>
      </c>
      <c r="G13859" s="3"/>
      <c r="H13859" s="3"/>
      <c r="I13859" s="10" t="str">
        <f t="shared" si="216"/>
        <v>14181</v>
      </c>
    </row>
    <row r="13860" spans="1:9">
      <c r="A13860" s="66"/>
      <c r="C13860" s="66">
        <v>14181</v>
      </c>
      <c r="D13860" s="2" t="s">
        <v>67</v>
      </c>
      <c r="E13860" s="22" t="s">
        <v>1153</v>
      </c>
      <c r="F13860" s="69" t="s">
        <v>68</v>
      </c>
      <c r="G13860" s="3"/>
      <c r="H13860" s="3"/>
      <c r="I13860" s="10" t="str">
        <f t="shared" si="216"/>
        <v>14181</v>
      </c>
    </row>
    <row r="13861" spans="1:9">
      <c r="A13861" s="66"/>
      <c r="C13861" s="66">
        <v>14181</v>
      </c>
      <c r="D13861" s="2" t="s">
        <v>69</v>
      </c>
      <c r="E13861" s="21" t="s">
        <v>1152</v>
      </c>
      <c r="F13861" s="69" t="s">
        <v>70</v>
      </c>
      <c r="G13861" s="3"/>
      <c r="H13861" s="3"/>
      <c r="I13861" s="10" t="str">
        <f t="shared" si="216"/>
        <v>14181</v>
      </c>
    </row>
    <row r="13862" spans="1:9">
      <c r="A13862" s="66"/>
      <c r="C13862" s="66">
        <v>14181</v>
      </c>
      <c r="E13862" s="71"/>
      <c r="F13862" s="69" t="s">
        <v>71</v>
      </c>
      <c r="G13862" s="3"/>
      <c r="H13862" s="3"/>
      <c r="I13862" s="10" t="str">
        <f t="shared" si="216"/>
        <v>14181</v>
      </c>
    </row>
    <row r="13863" spans="1:9">
      <c r="A13863" s="65" t="s">
        <v>934</v>
      </c>
      <c r="B13863" s="2" t="s">
        <v>935</v>
      </c>
      <c r="C13863" s="65">
        <v>14182</v>
      </c>
      <c r="D13863" s="2" t="s">
        <v>9</v>
      </c>
      <c r="E13863" s="14" t="s">
        <v>1144</v>
      </c>
      <c r="F13863" s="69" t="s">
        <v>10</v>
      </c>
      <c r="G13863" s="3"/>
      <c r="H13863" s="3"/>
      <c r="I13863" s="10" t="str">
        <f t="shared" si="216"/>
        <v>14182</v>
      </c>
    </row>
    <row r="13864" spans="1:9">
      <c r="A13864" s="66"/>
      <c r="C13864" s="66">
        <v>14182</v>
      </c>
      <c r="D13864" s="2" t="s">
        <v>11</v>
      </c>
      <c r="E13864" s="14" t="s">
        <v>1144</v>
      </c>
      <c r="F13864" s="69" t="s">
        <v>12</v>
      </c>
      <c r="G13864" s="3"/>
      <c r="H13864" s="3"/>
      <c r="I13864" s="10" t="str">
        <f t="shared" si="216"/>
        <v>14182</v>
      </c>
    </row>
    <row r="13865" spans="1:9">
      <c r="A13865" s="66"/>
      <c r="C13865" s="66">
        <v>14182</v>
      </c>
      <c r="D13865" s="2" t="s">
        <v>13</v>
      </c>
      <c r="E13865" s="14" t="s">
        <v>1144</v>
      </c>
      <c r="F13865" s="69" t="s">
        <v>14</v>
      </c>
      <c r="G13865" s="3"/>
      <c r="H13865" s="3"/>
      <c r="I13865" s="10" t="str">
        <f t="shared" si="216"/>
        <v>14182</v>
      </c>
    </row>
    <row r="13866" spans="1:9">
      <c r="A13866" s="66"/>
      <c r="C13866" s="66">
        <v>14182</v>
      </c>
      <c r="D13866" s="2" t="s">
        <v>15</v>
      </c>
      <c r="E13866" s="15" t="s">
        <v>1145</v>
      </c>
      <c r="F13866" s="69" t="s">
        <v>16</v>
      </c>
      <c r="G13866" s="3"/>
      <c r="H13866" s="3"/>
      <c r="I13866" s="10" t="str">
        <f t="shared" si="216"/>
        <v>14182</v>
      </c>
    </row>
    <row r="13867" spans="1:9">
      <c r="A13867" s="66"/>
      <c r="C13867" s="66">
        <v>14182</v>
      </c>
      <c r="D13867" s="2" t="s">
        <v>17</v>
      </c>
      <c r="E13867" s="14" t="s">
        <v>1144</v>
      </c>
      <c r="F13867" s="69" t="s">
        <v>18</v>
      </c>
      <c r="G13867" s="3"/>
      <c r="H13867" s="3"/>
      <c r="I13867" s="10" t="str">
        <f t="shared" si="216"/>
        <v>14182</v>
      </c>
    </row>
    <row r="13868" spans="1:9">
      <c r="A13868" s="66"/>
      <c r="C13868" s="66">
        <v>14182</v>
      </c>
      <c r="D13868" s="2" t="s">
        <v>19</v>
      </c>
      <c r="E13868" s="14" t="s">
        <v>1144</v>
      </c>
      <c r="F13868" s="69" t="s">
        <v>20</v>
      </c>
      <c r="G13868" s="3"/>
      <c r="H13868" s="3"/>
      <c r="I13868" s="10" t="str">
        <f t="shared" si="216"/>
        <v>14182</v>
      </c>
    </row>
    <row r="13869" spans="1:9">
      <c r="A13869" s="66"/>
      <c r="C13869" s="66">
        <v>14182</v>
      </c>
      <c r="D13869" s="2" t="s">
        <v>21</v>
      </c>
      <c r="E13869" s="4"/>
      <c r="F13869" s="69" t="s">
        <v>22</v>
      </c>
      <c r="G13869" s="3"/>
      <c r="H13869" s="3"/>
      <c r="I13869" s="10" t="str">
        <f t="shared" si="216"/>
        <v>14182</v>
      </c>
    </row>
    <row r="13870" spans="1:9">
      <c r="A13870" s="66"/>
      <c r="C13870" s="66">
        <v>14182</v>
      </c>
      <c r="D13870" s="2" t="s">
        <v>23</v>
      </c>
      <c r="E13870" s="17" t="s">
        <v>1147</v>
      </c>
      <c r="F13870" s="69" t="s">
        <v>24</v>
      </c>
      <c r="G13870" s="3"/>
      <c r="H13870" s="3"/>
      <c r="I13870" s="10" t="str">
        <f t="shared" si="216"/>
        <v>14182</v>
      </c>
    </row>
    <row r="13871" spans="1:9">
      <c r="A13871" s="66"/>
      <c r="C13871" s="66">
        <v>14182</v>
      </c>
      <c r="D13871" s="2" t="s">
        <v>25</v>
      </c>
      <c r="E13871" s="17" t="s">
        <v>1147</v>
      </c>
      <c r="F13871" s="69" t="s">
        <v>26</v>
      </c>
      <c r="G13871" s="3"/>
      <c r="H13871" s="3"/>
      <c r="I13871" s="10" t="str">
        <f t="shared" si="216"/>
        <v>14182</v>
      </c>
    </row>
    <row r="13872" spans="1:9">
      <c r="A13872" s="66"/>
      <c r="C13872" s="66">
        <v>14182</v>
      </c>
      <c r="D13872" s="2" t="s">
        <v>27</v>
      </c>
      <c r="E13872" s="17" t="s">
        <v>1147</v>
      </c>
      <c r="F13872" s="69" t="s">
        <v>28</v>
      </c>
      <c r="G13872" s="3"/>
      <c r="H13872" s="3"/>
      <c r="I13872" s="10" t="str">
        <f t="shared" si="216"/>
        <v>14182</v>
      </c>
    </row>
    <row r="13873" spans="1:9">
      <c r="A13873" s="66"/>
      <c r="C13873" s="66">
        <v>14182</v>
      </c>
      <c r="D13873" s="2" t="s">
        <v>29</v>
      </c>
      <c r="E13873" s="18" t="s">
        <v>1148</v>
      </c>
      <c r="F13873" s="69" t="s">
        <v>30</v>
      </c>
      <c r="G13873" s="3"/>
      <c r="H13873" s="3"/>
      <c r="I13873" s="10" t="str">
        <f t="shared" si="216"/>
        <v>14182</v>
      </c>
    </row>
    <row r="13874" spans="1:9">
      <c r="A13874" s="66"/>
      <c r="C13874" s="66">
        <v>14182</v>
      </c>
      <c r="D13874" s="2" t="s">
        <v>31</v>
      </c>
      <c r="E13874" s="18" t="s">
        <v>1148</v>
      </c>
      <c r="F13874" s="69" t="s">
        <v>32</v>
      </c>
      <c r="G13874" s="3"/>
      <c r="H13874" s="3"/>
      <c r="I13874" s="10" t="str">
        <f t="shared" si="216"/>
        <v>14182</v>
      </c>
    </row>
    <row r="13875" spans="1:9">
      <c r="A13875" s="66"/>
      <c r="C13875" s="66">
        <v>14182</v>
      </c>
      <c r="D13875" s="2" t="s">
        <v>33</v>
      </c>
      <c r="E13875" s="18" t="s">
        <v>1148</v>
      </c>
      <c r="F13875" s="69" t="s">
        <v>34</v>
      </c>
      <c r="G13875" s="3"/>
      <c r="H13875" s="3"/>
      <c r="I13875" s="10" t="str">
        <f t="shared" si="216"/>
        <v>14182</v>
      </c>
    </row>
    <row r="13876" spans="1:9">
      <c r="A13876" s="66"/>
      <c r="C13876" s="66">
        <v>14182</v>
      </c>
      <c r="D13876" s="2" t="s">
        <v>35</v>
      </c>
      <c r="E13876" s="19" t="s">
        <v>1150</v>
      </c>
      <c r="F13876" s="69" t="s">
        <v>36</v>
      </c>
      <c r="G13876" s="3"/>
      <c r="H13876" s="3"/>
      <c r="I13876" s="10" t="str">
        <f t="shared" si="216"/>
        <v>14182</v>
      </c>
    </row>
    <row r="13877" spans="1:9">
      <c r="A13877" s="66"/>
      <c r="C13877" s="66">
        <v>14182</v>
      </c>
      <c r="D13877" s="2" t="s">
        <v>37</v>
      </c>
      <c r="E13877" s="23" t="s">
        <v>1149</v>
      </c>
      <c r="F13877" s="69" t="s">
        <v>38</v>
      </c>
      <c r="G13877" s="3"/>
      <c r="H13877" s="3"/>
      <c r="I13877" s="10" t="str">
        <f t="shared" si="216"/>
        <v>14182</v>
      </c>
    </row>
    <row r="13878" spans="1:9">
      <c r="A13878" s="66"/>
      <c r="C13878" s="66">
        <v>14182</v>
      </c>
      <c r="D13878" s="2" t="s">
        <v>39</v>
      </c>
      <c r="E13878" s="23" t="s">
        <v>1149</v>
      </c>
      <c r="F13878" s="69" t="s">
        <v>40</v>
      </c>
      <c r="G13878" s="3"/>
      <c r="H13878" s="3"/>
      <c r="I13878" s="10" t="str">
        <f t="shared" si="216"/>
        <v>14182</v>
      </c>
    </row>
    <row r="13879" spans="1:9">
      <c r="A13879" s="66"/>
      <c r="C13879" s="66">
        <v>14182</v>
      </c>
      <c r="D13879" s="2" t="s">
        <v>41</v>
      </c>
      <c r="E13879" s="16" t="s">
        <v>1146</v>
      </c>
      <c r="F13879" s="69" t="s">
        <v>42</v>
      </c>
      <c r="G13879" s="3"/>
      <c r="H13879" s="3"/>
      <c r="I13879" s="10" t="str">
        <f t="shared" si="216"/>
        <v>14182</v>
      </c>
    </row>
    <row r="13880" spans="1:9">
      <c r="A13880" s="66"/>
      <c r="C13880" s="66">
        <v>14182</v>
      </c>
      <c r="D13880" s="2" t="s">
        <v>43</v>
      </c>
      <c r="E13880" s="16" t="s">
        <v>1146</v>
      </c>
      <c r="F13880" s="69" t="s">
        <v>44</v>
      </c>
      <c r="G13880" s="3"/>
      <c r="H13880" s="3"/>
      <c r="I13880" s="10" t="str">
        <f t="shared" si="216"/>
        <v>14182</v>
      </c>
    </row>
    <row r="13881" spans="1:9">
      <c r="A13881" s="66"/>
      <c r="C13881" s="66">
        <v>14182</v>
      </c>
      <c r="D13881" s="2" t="s">
        <v>45</v>
      </c>
      <c r="E13881" s="16" t="s">
        <v>1146</v>
      </c>
      <c r="F13881" s="69" t="s">
        <v>46</v>
      </c>
      <c r="G13881" s="3"/>
      <c r="H13881" s="3"/>
      <c r="I13881" s="10" t="str">
        <f t="shared" si="216"/>
        <v>14182</v>
      </c>
    </row>
    <row r="13882" spans="1:9">
      <c r="A13882" s="66"/>
      <c r="C13882" s="66">
        <v>14182</v>
      </c>
      <c r="D13882" s="2" t="s">
        <v>47</v>
      </c>
      <c r="E13882" s="16" t="s">
        <v>1146</v>
      </c>
      <c r="F13882" s="69" t="s">
        <v>48</v>
      </c>
      <c r="G13882" s="3"/>
      <c r="H13882" s="3"/>
      <c r="I13882" s="10" t="str">
        <f t="shared" si="216"/>
        <v>14182</v>
      </c>
    </row>
    <row r="13883" spans="1:9">
      <c r="A13883" s="66"/>
      <c r="C13883" s="66">
        <v>14182</v>
      </c>
      <c r="D13883" s="2" t="s">
        <v>49</v>
      </c>
      <c r="E13883" s="14" t="s">
        <v>1144</v>
      </c>
      <c r="F13883" s="69" t="s">
        <v>50</v>
      </c>
      <c r="G13883" s="3"/>
      <c r="H13883" s="3"/>
      <c r="I13883" s="10" t="str">
        <f t="shared" si="216"/>
        <v>14182</v>
      </c>
    </row>
    <row r="13884" spans="1:9">
      <c r="A13884" s="66"/>
      <c r="C13884" s="66">
        <v>14182</v>
      </c>
      <c r="D13884" s="2" t="s">
        <v>51</v>
      </c>
      <c r="E13884" s="15" t="s">
        <v>1145</v>
      </c>
      <c r="F13884" s="69" t="s">
        <v>52</v>
      </c>
      <c r="G13884" s="3"/>
      <c r="H13884" s="3"/>
      <c r="I13884" s="10" t="str">
        <f t="shared" si="216"/>
        <v>14182</v>
      </c>
    </row>
    <row r="13885" spans="1:9">
      <c r="A13885" s="66"/>
      <c r="C13885" s="66">
        <v>14182</v>
      </c>
      <c r="D13885" s="2" t="s">
        <v>53</v>
      </c>
      <c r="E13885" s="15" t="s">
        <v>1145</v>
      </c>
      <c r="F13885" s="69" t="s">
        <v>54</v>
      </c>
      <c r="G13885" s="3"/>
      <c r="H13885" s="3"/>
      <c r="I13885" s="10" t="str">
        <f t="shared" si="216"/>
        <v>14182</v>
      </c>
    </row>
    <row r="13886" spans="1:9">
      <c r="A13886" s="66"/>
      <c r="C13886" s="66">
        <v>14182</v>
      </c>
      <c r="D13886" s="2" t="s">
        <v>55</v>
      </c>
      <c r="E13886" s="21" t="s">
        <v>1152</v>
      </c>
      <c r="F13886" s="69" t="s">
        <v>56</v>
      </c>
      <c r="G13886" s="3"/>
      <c r="H13886" s="3"/>
      <c r="I13886" s="10" t="str">
        <f t="shared" si="216"/>
        <v>14182</v>
      </c>
    </row>
    <row r="13887" spans="1:9">
      <c r="A13887" s="66"/>
      <c r="C13887" s="66">
        <v>14182</v>
      </c>
      <c r="D13887" s="2" t="s">
        <v>57</v>
      </c>
      <c r="E13887" s="21" t="s">
        <v>1152</v>
      </c>
      <c r="F13887" s="69" t="s">
        <v>58</v>
      </c>
      <c r="G13887" s="3"/>
      <c r="H13887" s="3"/>
      <c r="I13887" s="10" t="str">
        <f t="shared" si="216"/>
        <v>14182</v>
      </c>
    </row>
    <row r="13888" spans="1:9">
      <c r="A13888" s="66"/>
      <c r="C13888" s="66">
        <v>14182</v>
      </c>
      <c r="D13888" s="2" t="s">
        <v>59</v>
      </c>
      <c r="E13888" s="21" t="s">
        <v>1152</v>
      </c>
      <c r="F13888" s="69" t="s">
        <v>60</v>
      </c>
      <c r="G13888" s="3"/>
      <c r="H13888" s="3"/>
      <c r="I13888" s="10" t="str">
        <f t="shared" si="216"/>
        <v>14182</v>
      </c>
    </row>
    <row r="13889" spans="1:9">
      <c r="A13889" s="66"/>
      <c r="C13889" s="66">
        <v>14182</v>
      </c>
      <c r="D13889" s="2" t="s">
        <v>61</v>
      </c>
      <c r="E13889" s="20" t="s">
        <v>1151</v>
      </c>
      <c r="F13889" s="69" t="s">
        <v>62</v>
      </c>
      <c r="G13889" s="3"/>
      <c r="H13889" s="3"/>
      <c r="I13889" s="10" t="str">
        <f t="shared" si="216"/>
        <v>14182</v>
      </c>
    </row>
    <row r="13890" spans="1:9">
      <c r="A13890" s="66"/>
      <c r="C13890" s="66">
        <v>14182</v>
      </c>
      <c r="D13890" s="2" t="s">
        <v>63</v>
      </c>
      <c r="E13890" s="20" t="s">
        <v>1151</v>
      </c>
      <c r="F13890" s="69" t="s">
        <v>64</v>
      </c>
      <c r="G13890" s="3"/>
      <c r="H13890" s="3"/>
      <c r="I13890" s="10" t="str">
        <f t="shared" si="216"/>
        <v>14182</v>
      </c>
    </row>
    <row r="13891" spans="1:9">
      <c r="A13891" s="66"/>
      <c r="C13891" s="66">
        <v>14182</v>
      </c>
      <c r="D13891" s="2" t="s">
        <v>65</v>
      </c>
      <c r="E13891" s="19" t="s">
        <v>1150</v>
      </c>
      <c r="F13891" s="69" t="s">
        <v>66</v>
      </c>
      <c r="G13891" s="3"/>
      <c r="H13891" s="3"/>
      <c r="I13891" s="10" t="str">
        <f t="shared" si="216"/>
        <v>14182</v>
      </c>
    </row>
    <row r="13892" spans="1:9">
      <c r="A13892" s="66"/>
      <c r="C13892" s="66">
        <v>14182</v>
      </c>
      <c r="D13892" s="2" t="s">
        <v>67</v>
      </c>
      <c r="E13892" s="22" t="s">
        <v>1153</v>
      </c>
      <c r="F13892" s="69" t="s">
        <v>68</v>
      </c>
      <c r="G13892" s="3"/>
      <c r="H13892" s="3"/>
      <c r="I13892" s="10" t="str">
        <f t="shared" si="216"/>
        <v>14182</v>
      </c>
    </row>
    <row r="13893" spans="1:9">
      <c r="A13893" s="66"/>
      <c r="C13893" s="66">
        <v>14182</v>
      </c>
      <c r="D13893" s="2" t="s">
        <v>69</v>
      </c>
      <c r="E13893" s="21" t="s">
        <v>1152</v>
      </c>
      <c r="F13893" s="69" t="s">
        <v>70</v>
      </c>
      <c r="G13893" s="3"/>
      <c r="H13893" s="3"/>
      <c r="I13893" s="10" t="str">
        <f t="shared" si="216"/>
        <v>14182</v>
      </c>
    </row>
    <row r="13894" spans="1:9">
      <c r="A13894" s="66"/>
      <c r="C13894" s="66">
        <v>14182</v>
      </c>
      <c r="E13894" s="71"/>
      <c r="F13894" s="69" t="s">
        <v>71</v>
      </c>
      <c r="G13894" s="3"/>
      <c r="H13894" s="3"/>
      <c r="I13894" s="10" t="str">
        <f t="shared" si="216"/>
        <v>14182</v>
      </c>
    </row>
    <row r="13895" spans="1:9">
      <c r="A13895" s="65" t="s">
        <v>936</v>
      </c>
      <c r="B13895" s="2" t="s">
        <v>937</v>
      </c>
      <c r="C13895" s="65">
        <v>14188</v>
      </c>
      <c r="D13895" s="2" t="s">
        <v>9</v>
      </c>
      <c r="E13895" s="14" t="s">
        <v>1144</v>
      </c>
      <c r="F13895" s="69" t="s">
        <v>10</v>
      </c>
      <c r="G13895" s="3"/>
      <c r="H13895" s="3"/>
      <c r="I13895" s="10" t="str">
        <f t="shared" si="216"/>
        <v>14188</v>
      </c>
    </row>
    <row r="13896" spans="1:9">
      <c r="A13896" s="66"/>
      <c r="C13896" s="66">
        <v>14188</v>
      </c>
      <c r="D13896" s="2" t="s">
        <v>11</v>
      </c>
      <c r="E13896" s="14" t="s">
        <v>1144</v>
      </c>
      <c r="F13896" s="69" t="s">
        <v>12</v>
      </c>
      <c r="G13896" s="3"/>
      <c r="H13896" s="3"/>
      <c r="I13896" s="10" t="str">
        <f t="shared" si="216"/>
        <v>14188</v>
      </c>
    </row>
    <row r="13897" spans="1:9">
      <c r="A13897" s="66"/>
      <c r="C13897" s="66">
        <v>14188</v>
      </c>
      <c r="D13897" s="2" t="s">
        <v>13</v>
      </c>
      <c r="E13897" s="14" t="s">
        <v>1144</v>
      </c>
      <c r="F13897" s="69" t="s">
        <v>14</v>
      </c>
      <c r="G13897" s="3"/>
      <c r="H13897" s="3"/>
      <c r="I13897" s="10" t="str">
        <f t="shared" ref="I13897:I13960" si="217">IF(A13897="",I13896,A13897)</f>
        <v>14188</v>
      </c>
    </row>
    <row r="13898" spans="1:9">
      <c r="A13898" s="66"/>
      <c r="C13898" s="66">
        <v>14188</v>
      </c>
      <c r="D13898" s="2" t="s">
        <v>15</v>
      </c>
      <c r="E13898" s="15" t="s">
        <v>1145</v>
      </c>
      <c r="F13898" s="69" t="s">
        <v>16</v>
      </c>
      <c r="G13898" s="3"/>
      <c r="H13898" s="3"/>
      <c r="I13898" s="10" t="str">
        <f t="shared" si="217"/>
        <v>14188</v>
      </c>
    </row>
    <row r="13899" spans="1:9">
      <c r="A13899" s="66"/>
      <c r="C13899" s="66">
        <v>14188</v>
      </c>
      <c r="D13899" s="2" t="s">
        <v>17</v>
      </c>
      <c r="E13899" s="14" t="s">
        <v>1144</v>
      </c>
      <c r="F13899" s="69" t="s">
        <v>18</v>
      </c>
      <c r="G13899" s="3"/>
      <c r="H13899" s="3"/>
      <c r="I13899" s="10" t="str">
        <f t="shared" si="217"/>
        <v>14188</v>
      </c>
    </row>
    <row r="13900" spans="1:9">
      <c r="A13900" s="66"/>
      <c r="C13900" s="66">
        <v>14188</v>
      </c>
      <c r="D13900" s="2" t="s">
        <v>19</v>
      </c>
      <c r="E13900" s="14" t="s">
        <v>1144</v>
      </c>
      <c r="F13900" s="69" t="s">
        <v>20</v>
      </c>
      <c r="G13900" s="3"/>
      <c r="H13900" s="3"/>
      <c r="I13900" s="10" t="str">
        <f t="shared" si="217"/>
        <v>14188</v>
      </c>
    </row>
    <row r="13901" spans="1:9">
      <c r="A13901" s="66"/>
      <c r="C13901" s="66">
        <v>14188</v>
      </c>
      <c r="D13901" s="2" t="s">
        <v>21</v>
      </c>
      <c r="E13901" s="4"/>
      <c r="F13901" s="69" t="s">
        <v>22</v>
      </c>
      <c r="G13901" s="3"/>
      <c r="H13901" s="3"/>
      <c r="I13901" s="10" t="str">
        <f t="shared" si="217"/>
        <v>14188</v>
      </c>
    </row>
    <row r="13902" spans="1:9">
      <c r="A13902" s="66"/>
      <c r="C13902" s="66">
        <v>14188</v>
      </c>
      <c r="D13902" s="2" t="s">
        <v>23</v>
      </c>
      <c r="E13902" s="17" t="s">
        <v>1147</v>
      </c>
      <c r="F13902" s="69" t="s">
        <v>24</v>
      </c>
      <c r="G13902" s="3"/>
      <c r="H13902" s="3"/>
      <c r="I13902" s="10" t="str">
        <f t="shared" si="217"/>
        <v>14188</v>
      </c>
    </row>
    <row r="13903" spans="1:9">
      <c r="A13903" s="66"/>
      <c r="C13903" s="66">
        <v>14188</v>
      </c>
      <c r="D13903" s="2" t="s">
        <v>25</v>
      </c>
      <c r="E13903" s="17" t="s">
        <v>1147</v>
      </c>
      <c r="F13903" s="69" t="s">
        <v>26</v>
      </c>
      <c r="G13903" s="3"/>
      <c r="H13903" s="3"/>
      <c r="I13903" s="10" t="str">
        <f t="shared" si="217"/>
        <v>14188</v>
      </c>
    </row>
    <row r="13904" spans="1:9">
      <c r="A13904" s="66"/>
      <c r="C13904" s="66">
        <v>14188</v>
      </c>
      <c r="D13904" s="2" t="s">
        <v>27</v>
      </c>
      <c r="E13904" s="17" t="s">
        <v>1147</v>
      </c>
      <c r="F13904" s="69" t="s">
        <v>28</v>
      </c>
      <c r="G13904" s="3"/>
      <c r="H13904" s="3"/>
      <c r="I13904" s="10" t="str">
        <f t="shared" si="217"/>
        <v>14188</v>
      </c>
    </row>
    <row r="13905" spans="1:9">
      <c r="A13905" s="66"/>
      <c r="C13905" s="66">
        <v>14188</v>
      </c>
      <c r="D13905" s="2" t="s">
        <v>29</v>
      </c>
      <c r="E13905" s="18" t="s">
        <v>1148</v>
      </c>
      <c r="F13905" s="69" t="s">
        <v>30</v>
      </c>
      <c r="G13905" s="3"/>
      <c r="H13905" s="3"/>
      <c r="I13905" s="10" t="str">
        <f t="shared" si="217"/>
        <v>14188</v>
      </c>
    </row>
    <row r="13906" spans="1:9">
      <c r="A13906" s="66"/>
      <c r="C13906" s="66">
        <v>14188</v>
      </c>
      <c r="D13906" s="2" t="s">
        <v>31</v>
      </c>
      <c r="E13906" s="18" t="s">
        <v>1148</v>
      </c>
      <c r="F13906" s="69" t="s">
        <v>32</v>
      </c>
      <c r="G13906" s="3"/>
      <c r="H13906" s="3"/>
      <c r="I13906" s="10" t="str">
        <f t="shared" si="217"/>
        <v>14188</v>
      </c>
    </row>
    <row r="13907" spans="1:9">
      <c r="A13907" s="66"/>
      <c r="C13907" s="66">
        <v>14188</v>
      </c>
      <c r="D13907" s="2" t="s">
        <v>33</v>
      </c>
      <c r="E13907" s="18" t="s">
        <v>1148</v>
      </c>
      <c r="F13907" s="69" t="s">
        <v>34</v>
      </c>
      <c r="G13907" s="3"/>
      <c r="H13907" s="3"/>
      <c r="I13907" s="10" t="str">
        <f t="shared" si="217"/>
        <v>14188</v>
      </c>
    </row>
    <row r="13908" spans="1:9">
      <c r="A13908" s="66"/>
      <c r="C13908" s="66">
        <v>14188</v>
      </c>
      <c r="D13908" s="2" t="s">
        <v>35</v>
      </c>
      <c r="E13908" s="19" t="s">
        <v>1150</v>
      </c>
      <c r="F13908" s="69" t="s">
        <v>36</v>
      </c>
      <c r="G13908" s="3"/>
      <c r="H13908" s="3"/>
      <c r="I13908" s="10" t="str">
        <f t="shared" si="217"/>
        <v>14188</v>
      </c>
    </row>
    <row r="13909" spans="1:9">
      <c r="A13909" s="66"/>
      <c r="C13909" s="66">
        <v>14188</v>
      </c>
      <c r="D13909" s="2" t="s">
        <v>37</v>
      </c>
      <c r="E13909" s="23" t="s">
        <v>1149</v>
      </c>
      <c r="F13909" s="69" t="s">
        <v>38</v>
      </c>
      <c r="G13909" s="3"/>
      <c r="H13909" s="3"/>
      <c r="I13909" s="10" t="str">
        <f t="shared" si="217"/>
        <v>14188</v>
      </c>
    </row>
    <row r="13910" spans="1:9">
      <c r="A13910" s="66"/>
      <c r="C13910" s="66">
        <v>14188</v>
      </c>
      <c r="D13910" s="2" t="s">
        <v>39</v>
      </c>
      <c r="E13910" s="23" t="s">
        <v>1149</v>
      </c>
      <c r="F13910" s="69" t="s">
        <v>40</v>
      </c>
      <c r="G13910" s="3"/>
      <c r="H13910" s="3"/>
      <c r="I13910" s="10" t="str">
        <f t="shared" si="217"/>
        <v>14188</v>
      </c>
    </row>
    <row r="13911" spans="1:9">
      <c r="A13911" s="66"/>
      <c r="C13911" s="66">
        <v>14188</v>
      </c>
      <c r="D13911" s="2" t="s">
        <v>41</v>
      </c>
      <c r="E13911" s="16" t="s">
        <v>1146</v>
      </c>
      <c r="F13911" s="69" t="s">
        <v>42</v>
      </c>
      <c r="G13911" s="3"/>
      <c r="H13911" s="3"/>
      <c r="I13911" s="10" t="str">
        <f t="shared" si="217"/>
        <v>14188</v>
      </c>
    </row>
    <row r="13912" spans="1:9">
      <c r="A13912" s="66"/>
      <c r="C13912" s="66">
        <v>14188</v>
      </c>
      <c r="D13912" s="2" t="s">
        <v>43</v>
      </c>
      <c r="E13912" s="16" t="s">
        <v>1146</v>
      </c>
      <c r="F13912" s="69" t="s">
        <v>44</v>
      </c>
      <c r="G13912" s="3"/>
      <c r="H13912" s="3"/>
      <c r="I13912" s="10" t="str">
        <f t="shared" si="217"/>
        <v>14188</v>
      </c>
    </row>
    <row r="13913" spans="1:9">
      <c r="A13913" s="66"/>
      <c r="C13913" s="66">
        <v>14188</v>
      </c>
      <c r="D13913" s="2" t="s">
        <v>45</v>
      </c>
      <c r="E13913" s="16" t="s">
        <v>1146</v>
      </c>
      <c r="F13913" s="69" t="s">
        <v>46</v>
      </c>
      <c r="G13913" s="3"/>
      <c r="H13913" s="3"/>
      <c r="I13913" s="10" t="str">
        <f t="shared" si="217"/>
        <v>14188</v>
      </c>
    </row>
    <row r="13914" spans="1:9">
      <c r="A13914" s="66"/>
      <c r="C13914" s="66">
        <v>14188</v>
      </c>
      <c r="D13914" s="2" t="s">
        <v>47</v>
      </c>
      <c r="E13914" s="16" t="s">
        <v>1146</v>
      </c>
      <c r="F13914" s="69" t="s">
        <v>48</v>
      </c>
      <c r="G13914" s="3"/>
      <c r="H13914" s="3"/>
      <c r="I13914" s="10" t="str">
        <f t="shared" si="217"/>
        <v>14188</v>
      </c>
    </row>
    <row r="13915" spans="1:9">
      <c r="A13915" s="66"/>
      <c r="C13915" s="66">
        <v>14188</v>
      </c>
      <c r="D13915" s="2" t="s">
        <v>49</v>
      </c>
      <c r="E13915" s="14" t="s">
        <v>1144</v>
      </c>
      <c r="F13915" s="69" t="s">
        <v>50</v>
      </c>
      <c r="G13915" s="3"/>
      <c r="H13915" s="3"/>
      <c r="I13915" s="10" t="str">
        <f t="shared" si="217"/>
        <v>14188</v>
      </c>
    </row>
    <row r="13916" spans="1:9">
      <c r="A13916" s="66"/>
      <c r="C13916" s="66">
        <v>14188</v>
      </c>
      <c r="D13916" s="2" t="s">
        <v>51</v>
      </c>
      <c r="E13916" s="15" t="s">
        <v>1145</v>
      </c>
      <c r="F13916" s="69" t="s">
        <v>52</v>
      </c>
      <c r="G13916" s="3"/>
      <c r="H13916" s="3"/>
      <c r="I13916" s="10" t="str">
        <f t="shared" si="217"/>
        <v>14188</v>
      </c>
    </row>
    <row r="13917" spans="1:9">
      <c r="A13917" s="66"/>
      <c r="C13917" s="66">
        <v>14188</v>
      </c>
      <c r="D13917" s="2" t="s">
        <v>53</v>
      </c>
      <c r="E13917" s="15" t="s">
        <v>1145</v>
      </c>
      <c r="F13917" s="69" t="s">
        <v>54</v>
      </c>
      <c r="G13917" s="3"/>
      <c r="H13917" s="3"/>
      <c r="I13917" s="10" t="str">
        <f t="shared" si="217"/>
        <v>14188</v>
      </c>
    </row>
    <row r="13918" spans="1:9">
      <c r="A13918" s="66"/>
      <c r="C13918" s="66">
        <v>14188</v>
      </c>
      <c r="D13918" s="2" t="s">
        <v>55</v>
      </c>
      <c r="E13918" s="21" t="s">
        <v>1152</v>
      </c>
      <c r="F13918" s="69" t="s">
        <v>56</v>
      </c>
      <c r="G13918" s="3"/>
      <c r="H13918" s="3"/>
      <c r="I13918" s="10" t="str">
        <f t="shared" si="217"/>
        <v>14188</v>
      </c>
    </row>
    <row r="13919" spans="1:9">
      <c r="A13919" s="66"/>
      <c r="C13919" s="66">
        <v>14188</v>
      </c>
      <c r="D13919" s="2" t="s">
        <v>57</v>
      </c>
      <c r="E13919" s="21" t="s">
        <v>1152</v>
      </c>
      <c r="F13919" s="69" t="s">
        <v>58</v>
      </c>
      <c r="G13919" s="3"/>
      <c r="H13919" s="3"/>
      <c r="I13919" s="10" t="str">
        <f t="shared" si="217"/>
        <v>14188</v>
      </c>
    </row>
    <row r="13920" spans="1:9">
      <c r="A13920" s="66"/>
      <c r="C13920" s="66">
        <v>14188</v>
      </c>
      <c r="D13920" s="2" t="s">
        <v>59</v>
      </c>
      <c r="E13920" s="21" t="s">
        <v>1152</v>
      </c>
      <c r="F13920" s="69" t="s">
        <v>60</v>
      </c>
      <c r="G13920" s="3"/>
      <c r="H13920" s="3"/>
      <c r="I13920" s="10" t="str">
        <f t="shared" si="217"/>
        <v>14188</v>
      </c>
    </row>
    <row r="13921" spans="1:9">
      <c r="A13921" s="66"/>
      <c r="C13921" s="66">
        <v>14188</v>
      </c>
      <c r="D13921" s="2" t="s">
        <v>61</v>
      </c>
      <c r="E13921" s="20" t="s">
        <v>1151</v>
      </c>
      <c r="F13921" s="69" t="s">
        <v>62</v>
      </c>
      <c r="G13921" s="3"/>
      <c r="H13921" s="3"/>
      <c r="I13921" s="10" t="str">
        <f t="shared" si="217"/>
        <v>14188</v>
      </c>
    </row>
    <row r="13922" spans="1:9">
      <c r="A13922" s="66"/>
      <c r="C13922" s="66">
        <v>14188</v>
      </c>
      <c r="D13922" s="2" t="s">
        <v>63</v>
      </c>
      <c r="E13922" s="20" t="s">
        <v>1151</v>
      </c>
      <c r="F13922" s="69" t="s">
        <v>64</v>
      </c>
      <c r="G13922" s="3"/>
      <c r="H13922" s="3"/>
      <c r="I13922" s="10" t="str">
        <f t="shared" si="217"/>
        <v>14188</v>
      </c>
    </row>
    <row r="13923" spans="1:9">
      <c r="A13923" s="66"/>
      <c r="C13923" s="66">
        <v>14188</v>
      </c>
      <c r="D13923" s="2" t="s">
        <v>65</v>
      </c>
      <c r="E13923" s="19" t="s">
        <v>1150</v>
      </c>
      <c r="F13923" s="69" t="s">
        <v>66</v>
      </c>
      <c r="G13923" s="3"/>
      <c r="H13923" s="3"/>
      <c r="I13923" s="10" t="str">
        <f t="shared" si="217"/>
        <v>14188</v>
      </c>
    </row>
    <row r="13924" spans="1:9">
      <c r="A13924" s="66"/>
      <c r="C13924" s="66">
        <v>14188</v>
      </c>
      <c r="D13924" s="2" t="s">
        <v>67</v>
      </c>
      <c r="E13924" s="22" t="s">
        <v>1153</v>
      </c>
      <c r="F13924" s="69" t="s">
        <v>68</v>
      </c>
      <c r="G13924" s="3"/>
      <c r="H13924" s="3"/>
      <c r="I13924" s="10" t="str">
        <f t="shared" si="217"/>
        <v>14188</v>
      </c>
    </row>
    <row r="13925" spans="1:9">
      <c r="A13925" s="66"/>
      <c r="C13925" s="66">
        <v>14188</v>
      </c>
      <c r="D13925" s="2" t="s">
        <v>69</v>
      </c>
      <c r="E13925" s="21" t="s">
        <v>1152</v>
      </c>
      <c r="F13925" s="69" t="s">
        <v>70</v>
      </c>
      <c r="G13925" s="3"/>
      <c r="H13925" s="3"/>
      <c r="I13925" s="10" t="str">
        <f t="shared" si="217"/>
        <v>14188</v>
      </c>
    </row>
    <row r="13926" spans="1:9">
      <c r="A13926" s="66"/>
      <c r="C13926" s="66">
        <v>14188</v>
      </c>
      <c r="E13926" s="71"/>
      <c r="F13926" s="69" t="s">
        <v>71</v>
      </c>
      <c r="G13926" s="3"/>
      <c r="H13926" s="3"/>
      <c r="I13926" s="10" t="str">
        <f t="shared" si="217"/>
        <v>14188</v>
      </c>
    </row>
    <row r="13927" spans="1:9">
      <c r="A13927" s="65" t="s">
        <v>938</v>
      </c>
      <c r="B13927" s="2" t="s">
        <v>939</v>
      </c>
      <c r="C13927" s="65">
        <v>14191</v>
      </c>
      <c r="D13927" s="2" t="s">
        <v>9</v>
      </c>
      <c r="E13927" s="14" t="s">
        <v>1144</v>
      </c>
      <c r="F13927" s="69" t="s">
        <v>10</v>
      </c>
      <c r="G13927" s="3"/>
      <c r="H13927" s="3"/>
      <c r="I13927" s="10" t="str">
        <f t="shared" si="217"/>
        <v>14191</v>
      </c>
    </row>
    <row r="13928" spans="1:9">
      <c r="A13928" s="66"/>
      <c r="C13928" s="66">
        <v>14191</v>
      </c>
      <c r="D13928" s="2" t="s">
        <v>11</v>
      </c>
      <c r="E13928" s="14" t="s">
        <v>1144</v>
      </c>
      <c r="F13928" s="69" t="s">
        <v>12</v>
      </c>
      <c r="G13928" s="3"/>
      <c r="H13928" s="3"/>
      <c r="I13928" s="10" t="str">
        <f t="shared" si="217"/>
        <v>14191</v>
      </c>
    </row>
    <row r="13929" spans="1:9">
      <c r="A13929" s="66"/>
      <c r="C13929" s="66">
        <v>14191</v>
      </c>
      <c r="D13929" s="2" t="s">
        <v>13</v>
      </c>
      <c r="E13929" s="14" t="s">
        <v>1144</v>
      </c>
      <c r="F13929" s="69" t="s">
        <v>14</v>
      </c>
      <c r="G13929" s="3"/>
      <c r="H13929" s="3"/>
      <c r="I13929" s="10" t="str">
        <f t="shared" si="217"/>
        <v>14191</v>
      </c>
    </row>
    <row r="13930" spans="1:9">
      <c r="A13930" s="66"/>
      <c r="C13930" s="66">
        <v>14191</v>
      </c>
      <c r="D13930" s="2" t="s">
        <v>15</v>
      </c>
      <c r="E13930" s="15" t="s">
        <v>1145</v>
      </c>
      <c r="F13930" s="69" t="s">
        <v>16</v>
      </c>
      <c r="G13930" s="3"/>
      <c r="H13930" s="3"/>
      <c r="I13930" s="10" t="str">
        <f t="shared" si="217"/>
        <v>14191</v>
      </c>
    </row>
    <row r="13931" spans="1:9">
      <c r="A13931" s="66"/>
      <c r="C13931" s="66">
        <v>14191</v>
      </c>
      <c r="D13931" s="2" t="s">
        <v>17</v>
      </c>
      <c r="E13931" s="14" t="s">
        <v>1144</v>
      </c>
      <c r="F13931" s="69" t="s">
        <v>18</v>
      </c>
      <c r="G13931" s="3"/>
      <c r="H13931" s="3"/>
      <c r="I13931" s="10" t="str">
        <f t="shared" si="217"/>
        <v>14191</v>
      </c>
    </row>
    <row r="13932" spans="1:9">
      <c r="A13932" s="66"/>
      <c r="C13932" s="66">
        <v>14191</v>
      </c>
      <c r="D13932" s="2" t="s">
        <v>19</v>
      </c>
      <c r="E13932" s="14" t="s">
        <v>1144</v>
      </c>
      <c r="F13932" s="69" t="s">
        <v>20</v>
      </c>
      <c r="G13932" s="3"/>
      <c r="H13932" s="3"/>
      <c r="I13932" s="10" t="str">
        <f t="shared" si="217"/>
        <v>14191</v>
      </c>
    </row>
    <row r="13933" spans="1:9">
      <c r="A13933" s="66"/>
      <c r="C13933" s="66">
        <v>14191</v>
      </c>
      <c r="D13933" s="2" t="s">
        <v>21</v>
      </c>
      <c r="E13933" s="4"/>
      <c r="F13933" s="69" t="s">
        <v>22</v>
      </c>
      <c r="G13933" s="3"/>
      <c r="H13933" s="3"/>
      <c r="I13933" s="10" t="str">
        <f t="shared" si="217"/>
        <v>14191</v>
      </c>
    </row>
    <row r="13934" spans="1:9">
      <c r="A13934" s="66"/>
      <c r="C13934" s="66">
        <v>14191</v>
      </c>
      <c r="D13934" s="2" t="s">
        <v>23</v>
      </c>
      <c r="E13934" s="17" t="s">
        <v>1147</v>
      </c>
      <c r="F13934" s="69" t="s">
        <v>24</v>
      </c>
      <c r="G13934" s="3"/>
      <c r="H13934" s="3"/>
      <c r="I13934" s="10" t="str">
        <f t="shared" si="217"/>
        <v>14191</v>
      </c>
    </row>
    <row r="13935" spans="1:9">
      <c r="A13935" s="66"/>
      <c r="C13935" s="66">
        <v>14191</v>
      </c>
      <c r="D13935" s="2" t="s">
        <v>25</v>
      </c>
      <c r="E13935" s="17" t="s">
        <v>1147</v>
      </c>
      <c r="F13935" s="69" t="s">
        <v>26</v>
      </c>
      <c r="G13935" s="3"/>
      <c r="H13935" s="3"/>
      <c r="I13935" s="10" t="str">
        <f t="shared" si="217"/>
        <v>14191</v>
      </c>
    </row>
    <row r="13936" spans="1:9">
      <c r="A13936" s="66"/>
      <c r="C13936" s="66">
        <v>14191</v>
      </c>
      <c r="D13936" s="2" t="s">
        <v>27</v>
      </c>
      <c r="E13936" s="17" t="s">
        <v>1147</v>
      </c>
      <c r="F13936" s="69" t="s">
        <v>28</v>
      </c>
      <c r="G13936" s="3"/>
      <c r="H13936" s="3"/>
      <c r="I13936" s="10" t="str">
        <f t="shared" si="217"/>
        <v>14191</v>
      </c>
    </row>
    <row r="13937" spans="1:9">
      <c r="A13937" s="66"/>
      <c r="C13937" s="66">
        <v>14191</v>
      </c>
      <c r="D13937" s="2" t="s">
        <v>29</v>
      </c>
      <c r="E13937" s="18" t="s">
        <v>1148</v>
      </c>
      <c r="F13937" s="69" t="s">
        <v>30</v>
      </c>
      <c r="G13937" s="3"/>
      <c r="H13937" s="3"/>
      <c r="I13937" s="10" t="str">
        <f t="shared" si="217"/>
        <v>14191</v>
      </c>
    </row>
    <row r="13938" spans="1:9">
      <c r="A13938" s="66"/>
      <c r="C13938" s="66">
        <v>14191</v>
      </c>
      <c r="D13938" s="2" t="s">
        <v>31</v>
      </c>
      <c r="E13938" s="18" t="s">
        <v>1148</v>
      </c>
      <c r="F13938" s="69" t="s">
        <v>32</v>
      </c>
      <c r="G13938" s="3"/>
      <c r="H13938" s="3"/>
      <c r="I13938" s="10" t="str">
        <f t="shared" si="217"/>
        <v>14191</v>
      </c>
    </row>
    <row r="13939" spans="1:9">
      <c r="A13939" s="66"/>
      <c r="C13939" s="66">
        <v>14191</v>
      </c>
      <c r="D13939" s="2" t="s">
        <v>33</v>
      </c>
      <c r="E13939" s="18" t="s">
        <v>1148</v>
      </c>
      <c r="F13939" s="69" t="s">
        <v>34</v>
      </c>
      <c r="G13939" s="3"/>
      <c r="H13939" s="3"/>
      <c r="I13939" s="10" t="str">
        <f t="shared" si="217"/>
        <v>14191</v>
      </c>
    </row>
    <row r="13940" spans="1:9">
      <c r="A13940" s="66"/>
      <c r="C13940" s="66">
        <v>14191</v>
      </c>
      <c r="D13940" s="2" t="s">
        <v>35</v>
      </c>
      <c r="E13940" s="19" t="s">
        <v>1150</v>
      </c>
      <c r="F13940" s="69" t="s">
        <v>36</v>
      </c>
      <c r="G13940" s="3"/>
      <c r="H13940" s="3"/>
      <c r="I13940" s="10" t="str">
        <f t="shared" si="217"/>
        <v>14191</v>
      </c>
    </row>
    <row r="13941" spans="1:9">
      <c r="A13941" s="66"/>
      <c r="C13941" s="66">
        <v>14191</v>
      </c>
      <c r="D13941" s="2" t="s">
        <v>37</v>
      </c>
      <c r="E13941" s="23" t="s">
        <v>1149</v>
      </c>
      <c r="F13941" s="69" t="s">
        <v>38</v>
      </c>
      <c r="G13941" s="3"/>
      <c r="H13941" s="3"/>
      <c r="I13941" s="10" t="str">
        <f t="shared" si="217"/>
        <v>14191</v>
      </c>
    </row>
    <row r="13942" spans="1:9">
      <c r="A13942" s="66"/>
      <c r="C13942" s="66">
        <v>14191</v>
      </c>
      <c r="D13942" s="2" t="s">
        <v>39</v>
      </c>
      <c r="E13942" s="23" t="s">
        <v>1149</v>
      </c>
      <c r="F13942" s="69" t="s">
        <v>40</v>
      </c>
      <c r="G13942" s="3"/>
      <c r="H13942" s="3"/>
      <c r="I13942" s="10" t="str">
        <f t="shared" si="217"/>
        <v>14191</v>
      </c>
    </row>
    <row r="13943" spans="1:9">
      <c r="A13943" s="66"/>
      <c r="C13943" s="66">
        <v>14191</v>
      </c>
      <c r="D13943" s="2" t="s">
        <v>41</v>
      </c>
      <c r="E13943" s="16" t="s">
        <v>1146</v>
      </c>
      <c r="F13943" s="69" t="s">
        <v>42</v>
      </c>
      <c r="G13943" s="3"/>
      <c r="H13943" s="3"/>
      <c r="I13943" s="10" t="str">
        <f t="shared" si="217"/>
        <v>14191</v>
      </c>
    </row>
    <row r="13944" spans="1:9">
      <c r="A13944" s="66"/>
      <c r="C13944" s="66">
        <v>14191</v>
      </c>
      <c r="D13944" s="2" t="s">
        <v>43</v>
      </c>
      <c r="E13944" s="16" t="s">
        <v>1146</v>
      </c>
      <c r="F13944" s="69" t="s">
        <v>44</v>
      </c>
      <c r="G13944" s="3"/>
      <c r="H13944" s="3"/>
      <c r="I13944" s="10" t="str">
        <f t="shared" si="217"/>
        <v>14191</v>
      </c>
    </row>
    <row r="13945" spans="1:9">
      <c r="A13945" s="66"/>
      <c r="C13945" s="66">
        <v>14191</v>
      </c>
      <c r="D13945" s="2" t="s">
        <v>45</v>
      </c>
      <c r="E13945" s="16" t="s">
        <v>1146</v>
      </c>
      <c r="F13945" s="69" t="s">
        <v>46</v>
      </c>
      <c r="G13945" s="3"/>
      <c r="H13945" s="3"/>
      <c r="I13945" s="10" t="str">
        <f t="shared" si="217"/>
        <v>14191</v>
      </c>
    </row>
    <row r="13946" spans="1:9">
      <c r="A13946" s="66"/>
      <c r="C13946" s="66">
        <v>14191</v>
      </c>
      <c r="D13946" s="2" t="s">
        <v>47</v>
      </c>
      <c r="E13946" s="16" t="s">
        <v>1146</v>
      </c>
      <c r="F13946" s="69" t="s">
        <v>48</v>
      </c>
      <c r="G13946" s="3"/>
      <c r="H13946" s="3"/>
      <c r="I13946" s="10" t="str">
        <f t="shared" si="217"/>
        <v>14191</v>
      </c>
    </row>
    <row r="13947" spans="1:9">
      <c r="A13947" s="66"/>
      <c r="C13947" s="66">
        <v>14191</v>
      </c>
      <c r="D13947" s="2" t="s">
        <v>49</v>
      </c>
      <c r="E13947" s="14" t="s">
        <v>1144</v>
      </c>
      <c r="F13947" s="69" t="s">
        <v>50</v>
      </c>
      <c r="G13947" s="3"/>
      <c r="H13947" s="3"/>
      <c r="I13947" s="10" t="str">
        <f t="shared" si="217"/>
        <v>14191</v>
      </c>
    </row>
    <row r="13948" spans="1:9">
      <c r="A13948" s="66"/>
      <c r="C13948" s="66">
        <v>14191</v>
      </c>
      <c r="D13948" s="2" t="s">
        <v>51</v>
      </c>
      <c r="E13948" s="15" t="s">
        <v>1145</v>
      </c>
      <c r="F13948" s="69" t="s">
        <v>52</v>
      </c>
      <c r="G13948" s="3"/>
      <c r="H13948" s="3"/>
      <c r="I13948" s="10" t="str">
        <f t="shared" si="217"/>
        <v>14191</v>
      </c>
    </row>
    <row r="13949" spans="1:9">
      <c r="A13949" s="66"/>
      <c r="C13949" s="66">
        <v>14191</v>
      </c>
      <c r="D13949" s="2" t="s">
        <v>53</v>
      </c>
      <c r="E13949" s="15" t="s">
        <v>1145</v>
      </c>
      <c r="F13949" s="69" t="s">
        <v>54</v>
      </c>
      <c r="G13949" s="3"/>
      <c r="H13949" s="3"/>
      <c r="I13949" s="10" t="str">
        <f t="shared" si="217"/>
        <v>14191</v>
      </c>
    </row>
    <row r="13950" spans="1:9">
      <c r="A13950" s="66"/>
      <c r="C13950" s="66">
        <v>14191</v>
      </c>
      <c r="D13950" s="2" t="s">
        <v>55</v>
      </c>
      <c r="E13950" s="21" t="s">
        <v>1152</v>
      </c>
      <c r="F13950" s="69" t="s">
        <v>56</v>
      </c>
      <c r="G13950" s="3"/>
      <c r="H13950" s="3"/>
      <c r="I13950" s="10" t="str">
        <f t="shared" si="217"/>
        <v>14191</v>
      </c>
    </row>
    <row r="13951" spans="1:9">
      <c r="A13951" s="66"/>
      <c r="C13951" s="66">
        <v>14191</v>
      </c>
      <c r="D13951" s="2" t="s">
        <v>57</v>
      </c>
      <c r="E13951" s="21" t="s">
        <v>1152</v>
      </c>
      <c r="F13951" s="69" t="s">
        <v>58</v>
      </c>
      <c r="G13951" s="3"/>
      <c r="H13951" s="3"/>
      <c r="I13951" s="10" t="str">
        <f t="shared" si="217"/>
        <v>14191</v>
      </c>
    </row>
    <row r="13952" spans="1:9">
      <c r="A13952" s="66"/>
      <c r="C13952" s="66">
        <v>14191</v>
      </c>
      <c r="D13952" s="2" t="s">
        <v>59</v>
      </c>
      <c r="E13952" s="21" t="s">
        <v>1152</v>
      </c>
      <c r="F13952" s="69" t="s">
        <v>60</v>
      </c>
      <c r="G13952" s="3"/>
      <c r="H13952" s="3"/>
      <c r="I13952" s="10" t="str">
        <f t="shared" si="217"/>
        <v>14191</v>
      </c>
    </row>
    <row r="13953" spans="1:9">
      <c r="A13953" s="66"/>
      <c r="C13953" s="66">
        <v>14191</v>
      </c>
      <c r="D13953" s="2" t="s">
        <v>61</v>
      </c>
      <c r="E13953" s="20" t="s">
        <v>1151</v>
      </c>
      <c r="F13953" s="69" t="s">
        <v>62</v>
      </c>
      <c r="G13953" s="3"/>
      <c r="H13953" s="3"/>
      <c r="I13953" s="10" t="str">
        <f t="shared" si="217"/>
        <v>14191</v>
      </c>
    </row>
    <row r="13954" spans="1:9">
      <c r="A13954" s="66"/>
      <c r="C13954" s="66">
        <v>14191</v>
      </c>
      <c r="D13954" s="2" t="s">
        <v>63</v>
      </c>
      <c r="E13954" s="20" t="s">
        <v>1151</v>
      </c>
      <c r="F13954" s="69" t="s">
        <v>64</v>
      </c>
      <c r="G13954" s="3"/>
      <c r="H13954" s="3"/>
      <c r="I13954" s="10" t="str">
        <f t="shared" si="217"/>
        <v>14191</v>
      </c>
    </row>
    <row r="13955" spans="1:9">
      <c r="A13955" s="66"/>
      <c r="C13955" s="66">
        <v>14191</v>
      </c>
      <c r="D13955" s="2" t="s">
        <v>65</v>
      </c>
      <c r="E13955" s="19" t="s">
        <v>1150</v>
      </c>
      <c r="F13955" s="69" t="s">
        <v>66</v>
      </c>
      <c r="G13955" s="3"/>
      <c r="H13955" s="3"/>
      <c r="I13955" s="10" t="str">
        <f t="shared" si="217"/>
        <v>14191</v>
      </c>
    </row>
    <row r="13956" spans="1:9">
      <c r="A13956" s="66"/>
      <c r="C13956" s="66">
        <v>14191</v>
      </c>
      <c r="D13956" s="2" t="s">
        <v>67</v>
      </c>
      <c r="E13956" s="22" t="s">
        <v>1153</v>
      </c>
      <c r="F13956" s="69" t="s">
        <v>68</v>
      </c>
      <c r="G13956" s="3"/>
      <c r="H13956" s="3"/>
      <c r="I13956" s="10" t="str">
        <f t="shared" si="217"/>
        <v>14191</v>
      </c>
    </row>
    <row r="13957" spans="1:9">
      <c r="A13957" s="66"/>
      <c r="C13957" s="66">
        <v>14191</v>
      </c>
      <c r="D13957" s="2" t="s">
        <v>69</v>
      </c>
      <c r="E13957" s="21" t="s">
        <v>1152</v>
      </c>
      <c r="F13957" s="69" t="s">
        <v>70</v>
      </c>
      <c r="G13957" s="3"/>
      <c r="H13957" s="3"/>
      <c r="I13957" s="10" t="str">
        <f t="shared" si="217"/>
        <v>14191</v>
      </c>
    </row>
    <row r="13958" spans="1:9">
      <c r="A13958" s="66"/>
      <c r="C13958" s="66">
        <v>14191</v>
      </c>
      <c r="E13958" s="71"/>
      <c r="F13958" s="69" t="s">
        <v>71</v>
      </c>
      <c r="G13958" s="3"/>
      <c r="H13958" s="3"/>
      <c r="I13958" s="10" t="str">
        <f t="shared" si="217"/>
        <v>14191</v>
      </c>
    </row>
    <row r="13959" spans="1:9">
      <c r="A13959" s="65" t="s">
        <v>940</v>
      </c>
      <c r="B13959" s="2" t="s">
        <v>941</v>
      </c>
      <c r="C13959" s="65">
        <v>14193</v>
      </c>
      <c r="D13959" s="2" t="s">
        <v>9</v>
      </c>
      <c r="E13959" s="14" t="s">
        <v>1144</v>
      </c>
      <c r="F13959" s="69" t="s">
        <v>10</v>
      </c>
      <c r="G13959" s="3"/>
      <c r="H13959" s="3"/>
      <c r="I13959" s="10" t="str">
        <f t="shared" si="217"/>
        <v>14193</v>
      </c>
    </row>
    <row r="13960" spans="1:9">
      <c r="A13960" s="66"/>
      <c r="C13960" s="66">
        <v>14193</v>
      </c>
      <c r="D13960" s="2" t="s">
        <v>11</v>
      </c>
      <c r="E13960" s="14" t="s">
        <v>1144</v>
      </c>
      <c r="F13960" s="69" t="s">
        <v>12</v>
      </c>
      <c r="G13960" s="3"/>
      <c r="H13960" s="3"/>
      <c r="I13960" s="10" t="str">
        <f t="shared" si="217"/>
        <v>14193</v>
      </c>
    </row>
    <row r="13961" spans="1:9">
      <c r="A13961" s="66"/>
      <c r="C13961" s="66">
        <v>14193</v>
      </c>
      <c r="D13961" s="2" t="s">
        <v>13</v>
      </c>
      <c r="E13961" s="14" t="s">
        <v>1144</v>
      </c>
      <c r="F13961" s="69" t="s">
        <v>14</v>
      </c>
      <c r="G13961" s="3"/>
      <c r="H13961" s="3"/>
      <c r="I13961" s="10" t="str">
        <f t="shared" ref="I13961:I14024" si="218">IF(A13961="",I13960,A13961)</f>
        <v>14193</v>
      </c>
    </row>
    <row r="13962" spans="1:9">
      <c r="A13962" s="66"/>
      <c r="C13962" s="66">
        <v>14193</v>
      </c>
      <c r="D13962" s="2" t="s">
        <v>15</v>
      </c>
      <c r="E13962" s="15" t="s">
        <v>1145</v>
      </c>
      <c r="F13962" s="69" t="s">
        <v>16</v>
      </c>
      <c r="G13962" s="3"/>
      <c r="H13962" s="3"/>
      <c r="I13962" s="10" t="str">
        <f t="shared" si="218"/>
        <v>14193</v>
      </c>
    </row>
    <row r="13963" spans="1:9">
      <c r="A13963" s="66"/>
      <c r="C13963" s="66">
        <v>14193</v>
      </c>
      <c r="D13963" s="2" t="s">
        <v>17</v>
      </c>
      <c r="E13963" s="14" t="s">
        <v>1144</v>
      </c>
      <c r="F13963" s="69" t="s">
        <v>18</v>
      </c>
      <c r="G13963" s="3"/>
      <c r="H13963" s="3"/>
      <c r="I13963" s="10" t="str">
        <f t="shared" si="218"/>
        <v>14193</v>
      </c>
    </row>
    <row r="13964" spans="1:9">
      <c r="A13964" s="66"/>
      <c r="C13964" s="66">
        <v>14193</v>
      </c>
      <c r="D13964" s="2" t="s">
        <v>19</v>
      </c>
      <c r="E13964" s="14" t="s">
        <v>1144</v>
      </c>
      <c r="F13964" s="69" t="s">
        <v>20</v>
      </c>
      <c r="G13964" s="3"/>
      <c r="H13964" s="3"/>
      <c r="I13964" s="10" t="str">
        <f t="shared" si="218"/>
        <v>14193</v>
      </c>
    </row>
    <row r="13965" spans="1:9">
      <c r="A13965" s="66"/>
      <c r="C13965" s="66">
        <v>14193</v>
      </c>
      <c r="D13965" s="2" t="s">
        <v>21</v>
      </c>
      <c r="E13965" s="4"/>
      <c r="F13965" s="69" t="s">
        <v>22</v>
      </c>
      <c r="G13965" s="3"/>
      <c r="H13965" s="3"/>
      <c r="I13965" s="10" t="str">
        <f t="shared" si="218"/>
        <v>14193</v>
      </c>
    </row>
    <row r="13966" spans="1:9">
      <c r="A13966" s="66"/>
      <c r="C13966" s="66">
        <v>14193</v>
      </c>
      <c r="D13966" s="2" t="s">
        <v>23</v>
      </c>
      <c r="E13966" s="17" t="s">
        <v>1147</v>
      </c>
      <c r="F13966" s="69" t="s">
        <v>24</v>
      </c>
      <c r="G13966" s="3"/>
      <c r="H13966" s="3"/>
      <c r="I13966" s="10" t="str">
        <f t="shared" si="218"/>
        <v>14193</v>
      </c>
    </row>
    <row r="13967" spans="1:9">
      <c r="A13967" s="66"/>
      <c r="C13967" s="66">
        <v>14193</v>
      </c>
      <c r="D13967" s="2" t="s">
        <v>25</v>
      </c>
      <c r="E13967" s="17" t="s">
        <v>1147</v>
      </c>
      <c r="F13967" s="69" t="s">
        <v>26</v>
      </c>
      <c r="G13967" s="3"/>
      <c r="H13967" s="3"/>
      <c r="I13967" s="10" t="str">
        <f t="shared" si="218"/>
        <v>14193</v>
      </c>
    </row>
    <row r="13968" spans="1:9">
      <c r="A13968" s="66"/>
      <c r="C13968" s="66">
        <v>14193</v>
      </c>
      <c r="D13968" s="2" t="s">
        <v>27</v>
      </c>
      <c r="E13968" s="17" t="s">
        <v>1147</v>
      </c>
      <c r="F13968" s="69" t="s">
        <v>28</v>
      </c>
      <c r="G13968" s="3"/>
      <c r="H13968" s="3"/>
      <c r="I13968" s="10" t="str">
        <f t="shared" si="218"/>
        <v>14193</v>
      </c>
    </row>
    <row r="13969" spans="1:9">
      <c r="A13969" s="66"/>
      <c r="C13969" s="66">
        <v>14193</v>
      </c>
      <c r="D13969" s="2" t="s">
        <v>29</v>
      </c>
      <c r="E13969" s="18" t="s">
        <v>1148</v>
      </c>
      <c r="F13969" s="69" t="s">
        <v>30</v>
      </c>
      <c r="G13969" s="3"/>
      <c r="H13969" s="3"/>
      <c r="I13969" s="10" t="str">
        <f t="shared" si="218"/>
        <v>14193</v>
      </c>
    </row>
    <row r="13970" spans="1:9">
      <c r="A13970" s="66"/>
      <c r="C13970" s="66">
        <v>14193</v>
      </c>
      <c r="D13970" s="2" t="s">
        <v>31</v>
      </c>
      <c r="E13970" s="18" t="s">
        <v>1148</v>
      </c>
      <c r="F13970" s="69" t="s">
        <v>32</v>
      </c>
      <c r="G13970" s="3"/>
      <c r="H13970" s="3"/>
      <c r="I13970" s="10" t="str">
        <f t="shared" si="218"/>
        <v>14193</v>
      </c>
    </row>
    <row r="13971" spans="1:9">
      <c r="A13971" s="66"/>
      <c r="C13971" s="66">
        <v>14193</v>
      </c>
      <c r="D13971" s="2" t="s">
        <v>33</v>
      </c>
      <c r="E13971" s="18" t="s">
        <v>1148</v>
      </c>
      <c r="F13971" s="69" t="s">
        <v>34</v>
      </c>
      <c r="G13971" s="3"/>
      <c r="H13971" s="3"/>
      <c r="I13971" s="10" t="str">
        <f t="shared" si="218"/>
        <v>14193</v>
      </c>
    </row>
    <row r="13972" spans="1:9">
      <c r="A13972" s="66"/>
      <c r="C13972" s="66">
        <v>14193</v>
      </c>
      <c r="D13972" s="2" t="s">
        <v>35</v>
      </c>
      <c r="E13972" s="19" t="s">
        <v>1150</v>
      </c>
      <c r="F13972" s="69" t="s">
        <v>36</v>
      </c>
      <c r="G13972" s="3"/>
      <c r="H13972" s="3"/>
      <c r="I13972" s="10" t="str">
        <f t="shared" si="218"/>
        <v>14193</v>
      </c>
    </row>
    <row r="13973" spans="1:9">
      <c r="A13973" s="66"/>
      <c r="C13973" s="66">
        <v>14193</v>
      </c>
      <c r="D13973" s="2" t="s">
        <v>37</v>
      </c>
      <c r="E13973" s="23" t="s">
        <v>1149</v>
      </c>
      <c r="F13973" s="69" t="s">
        <v>38</v>
      </c>
      <c r="G13973" s="3"/>
      <c r="H13973" s="3"/>
      <c r="I13973" s="10" t="str">
        <f t="shared" si="218"/>
        <v>14193</v>
      </c>
    </row>
    <row r="13974" spans="1:9">
      <c r="A13974" s="66"/>
      <c r="C13974" s="66">
        <v>14193</v>
      </c>
      <c r="D13974" s="2" t="s">
        <v>39</v>
      </c>
      <c r="E13974" s="23" t="s">
        <v>1149</v>
      </c>
      <c r="F13974" s="69" t="s">
        <v>40</v>
      </c>
      <c r="G13974" s="3"/>
      <c r="H13974" s="3"/>
      <c r="I13974" s="10" t="str">
        <f t="shared" si="218"/>
        <v>14193</v>
      </c>
    </row>
    <row r="13975" spans="1:9">
      <c r="A13975" s="66"/>
      <c r="C13975" s="66">
        <v>14193</v>
      </c>
      <c r="D13975" s="2" t="s">
        <v>41</v>
      </c>
      <c r="E13975" s="16" t="s">
        <v>1146</v>
      </c>
      <c r="F13975" s="69" t="s">
        <v>42</v>
      </c>
      <c r="G13975" s="3"/>
      <c r="H13975" s="3"/>
      <c r="I13975" s="10" t="str">
        <f t="shared" si="218"/>
        <v>14193</v>
      </c>
    </row>
    <row r="13976" spans="1:9">
      <c r="A13976" s="66"/>
      <c r="C13976" s="66">
        <v>14193</v>
      </c>
      <c r="D13976" s="2" t="s">
        <v>43</v>
      </c>
      <c r="E13976" s="16" t="s">
        <v>1146</v>
      </c>
      <c r="F13976" s="69" t="s">
        <v>44</v>
      </c>
      <c r="G13976" s="3"/>
      <c r="H13976" s="3"/>
      <c r="I13976" s="10" t="str">
        <f t="shared" si="218"/>
        <v>14193</v>
      </c>
    </row>
    <row r="13977" spans="1:9">
      <c r="A13977" s="66"/>
      <c r="C13977" s="66">
        <v>14193</v>
      </c>
      <c r="D13977" s="2" t="s">
        <v>45</v>
      </c>
      <c r="E13977" s="16" t="s">
        <v>1146</v>
      </c>
      <c r="F13977" s="69" t="s">
        <v>46</v>
      </c>
      <c r="G13977" s="3"/>
      <c r="H13977" s="3"/>
      <c r="I13977" s="10" t="str">
        <f t="shared" si="218"/>
        <v>14193</v>
      </c>
    </row>
    <row r="13978" spans="1:9">
      <c r="A13978" s="66"/>
      <c r="C13978" s="66">
        <v>14193</v>
      </c>
      <c r="D13978" s="2" t="s">
        <v>47</v>
      </c>
      <c r="E13978" s="16" t="s">
        <v>1146</v>
      </c>
      <c r="F13978" s="69" t="s">
        <v>48</v>
      </c>
      <c r="G13978" s="3"/>
      <c r="H13978" s="3"/>
      <c r="I13978" s="10" t="str">
        <f t="shared" si="218"/>
        <v>14193</v>
      </c>
    </row>
    <row r="13979" spans="1:9">
      <c r="A13979" s="66"/>
      <c r="C13979" s="66">
        <v>14193</v>
      </c>
      <c r="D13979" s="2" t="s">
        <v>49</v>
      </c>
      <c r="E13979" s="14" t="s">
        <v>1144</v>
      </c>
      <c r="F13979" s="69" t="s">
        <v>50</v>
      </c>
      <c r="G13979" s="3"/>
      <c r="H13979" s="3"/>
      <c r="I13979" s="10" t="str">
        <f t="shared" si="218"/>
        <v>14193</v>
      </c>
    </row>
    <row r="13980" spans="1:9">
      <c r="A13980" s="66"/>
      <c r="C13980" s="66">
        <v>14193</v>
      </c>
      <c r="D13980" s="2" t="s">
        <v>51</v>
      </c>
      <c r="E13980" s="15" t="s">
        <v>1145</v>
      </c>
      <c r="F13980" s="69" t="s">
        <v>52</v>
      </c>
      <c r="G13980" s="3"/>
      <c r="H13980" s="3"/>
      <c r="I13980" s="10" t="str">
        <f t="shared" si="218"/>
        <v>14193</v>
      </c>
    </row>
    <row r="13981" spans="1:9">
      <c r="A13981" s="66"/>
      <c r="C13981" s="66">
        <v>14193</v>
      </c>
      <c r="D13981" s="2" t="s">
        <v>53</v>
      </c>
      <c r="E13981" s="15" t="s">
        <v>1145</v>
      </c>
      <c r="F13981" s="69" t="s">
        <v>54</v>
      </c>
      <c r="G13981" s="3"/>
      <c r="H13981" s="3"/>
      <c r="I13981" s="10" t="str">
        <f t="shared" si="218"/>
        <v>14193</v>
      </c>
    </row>
    <row r="13982" spans="1:9">
      <c r="A13982" s="66"/>
      <c r="C13982" s="66">
        <v>14193</v>
      </c>
      <c r="D13982" s="2" t="s">
        <v>55</v>
      </c>
      <c r="E13982" s="21" t="s">
        <v>1152</v>
      </c>
      <c r="F13982" s="69" t="s">
        <v>56</v>
      </c>
      <c r="G13982" s="3"/>
      <c r="H13982" s="3"/>
      <c r="I13982" s="10" t="str">
        <f t="shared" si="218"/>
        <v>14193</v>
      </c>
    </row>
    <row r="13983" spans="1:9">
      <c r="A13983" s="66"/>
      <c r="C13983" s="66">
        <v>14193</v>
      </c>
      <c r="D13983" s="2" t="s">
        <v>57</v>
      </c>
      <c r="E13983" s="21" t="s">
        <v>1152</v>
      </c>
      <c r="F13983" s="69" t="s">
        <v>58</v>
      </c>
      <c r="G13983" s="3"/>
      <c r="H13983" s="3"/>
      <c r="I13983" s="10" t="str">
        <f t="shared" si="218"/>
        <v>14193</v>
      </c>
    </row>
    <row r="13984" spans="1:9">
      <c r="A13984" s="66"/>
      <c r="C13984" s="66">
        <v>14193</v>
      </c>
      <c r="D13984" s="2" t="s">
        <v>59</v>
      </c>
      <c r="E13984" s="21" t="s">
        <v>1152</v>
      </c>
      <c r="F13984" s="69" t="s">
        <v>60</v>
      </c>
      <c r="G13984" s="3"/>
      <c r="H13984" s="3"/>
      <c r="I13984" s="10" t="str">
        <f t="shared" si="218"/>
        <v>14193</v>
      </c>
    </row>
    <row r="13985" spans="1:9">
      <c r="A13985" s="66"/>
      <c r="C13985" s="66">
        <v>14193</v>
      </c>
      <c r="D13985" s="2" t="s">
        <v>61</v>
      </c>
      <c r="E13985" s="20" t="s">
        <v>1151</v>
      </c>
      <c r="F13985" s="69" t="s">
        <v>62</v>
      </c>
      <c r="G13985" s="3"/>
      <c r="H13985" s="3"/>
      <c r="I13985" s="10" t="str">
        <f t="shared" si="218"/>
        <v>14193</v>
      </c>
    </row>
    <row r="13986" spans="1:9">
      <c r="A13986" s="66"/>
      <c r="C13986" s="66">
        <v>14193</v>
      </c>
      <c r="D13986" s="2" t="s">
        <v>63</v>
      </c>
      <c r="E13986" s="20" t="s">
        <v>1151</v>
      </c>
      <c r="F13986" s="69" t="s">
        <v>64</v>
      </c>
      <c r="G13986" s="3"/>
      <c r="H13986" s="3"/>
      <c r="I13986" s="10" t="str">
        <f t="shared" si="218"/>
        <v>14193</v>
      </c>
    </row>
    <row r="13987" spans="1:9">
      <c r="A13987" s="66"/>
      <c r="C13987" s="66">
        <v>14193</v>
      </c>
      <c r="D13987" s="2" t="s">
        <v>65</v>
      </c>
      <c r="E13987" s="19" t="s">
        <v>1150</v>
      </c>
      <c r="F13987" s="69" t="s">
        <v>66</v>
      </c>
      <c r="G13987" s="3"/>
      <c r="H13987" s="3"/>
      <c r="I13987" s="10" t="str">
        <f t="shared" si="218"/>
        <v>14193</v>
      </c>
    </row>
    <row r="13988" spans="1:9">
      <c r="A13988" s="66"/>
      <c r="C13988" s="66">
        <v>14193</v>
      </c>
      <c r="D13988" s="2" t="s">
        <v>67</v>
      </c>
      <c r="E13988" s="22" t="s">
        <v>1153</v>
      </c>
      <c r="F13988" s="69" t="s">
        <v>68</v>
      </c>
      <c r="G13988" s="3"/>
      <c r="H13988" s="3"/>
      <c r="I13988" s="10" t="str">
        <f t="shared" si="218"/>
        <v>14193</v>
      </c>
    </row>
    <row r="13989" spans="1:9">
      <c r="A13989" s="66"/>
      <c r="C13989" s="66">
        <v>14193</v>
      </c>
      <c r="D13989" s="2" t="s">
        <v>69</v>
      </c>
      <c r="E13989" s="21" t="s">
        <v>1152</v>
      </c>
      <c r="F13989" s="69" t="s">
        <v>70</v>
      </c>
      <c r="G13989" s="3"/>
      <c r="H13989" s="3"/>
      <c r="I13989" s="10" t="str">
        <f t="shared" si="218"/>
        <v>14193</v>
      </c>
    </row>
    <row r="13990" spans="1:9">
      <c r="A13990" s="66"/>
      <c r="C13990" s="66">
        <v>14193</v>
      </c>
      <c r="E13990" s="71"/>
      <c r="F13990" s="69" t="s">
        <v>71</v>
      </c>
      <c r="G13990" s="3"/>
      <c r="H13990" s="3"/>
      <c r="I13990" s="10" t="str">
        <f t="shared" si="218"/>
        <v>14193</v>
      </c>
    </row>
    <row r="13991" spans="1:9">
      <c r="A13991" s="65" t="s">
        <v>942</v>
      </c>
      <c r="B13991" s="2" t="s">
        <v>943</v>
      </c>
      <c r="C13991" s="65">
        <v>142</v>
      </c>
      <c r="D13991" s="2" t="s">
        <v>9</v>
      </c>
      <c r="E13991" s="14" t="s">
        <v>1144</v>
      </c>
      <c r="F13991" s="69" t="s">
        <v>10</v>
      </c>
      <c r="G13991" s="3"/>
      <c r="H13991" s="3"/>
      <c r="I13991" s="10" t="str">
        <f t="shared" si="218"/>
        <v>142</v>
      </c>
    </row>
    <row r="13992" spans="1:9">
      <c r="A13992" s="66"/>
      <c r="C13992" s="66">
        <v>142</v>
      </c>
      <c r="D13992" s="2" t="s">
        <v>11</v>
      </c>
      <c r="E13992" s="14" t="s">
        <v>1144</v>
      </c>
      <c r="F13992" s="69" t="s">
        <v>12</v>
      </c>
      <c r="G13992" s="3"/>
      <c r="H13992" s="3"/>
      <c r="I13992" s="10" t="str">
        <f t="shared" si="218"/>
        <v>142</v>
      </c>
    </row>
    <row r="13993" spans="1:9">
      <c r="A13993" s="66"/>
      <c r="C13993" s="66">
        <v>142</v>
      </c>
      <c r="D13993" s="2" t="s">
        <v>13</v>
      </c>
      <c r="E13993" s="14" t="s">
        <v>1144</v>
      </c>
      <c r="F13993" s="69" t="s">
        <v>14</v>
      </c>
      <c r="G13993" s="3"/>
      <c r="H13993" s="3"/>
      <c r="I13993" s="10" t="str">
        <f t="shared" si="218"/>
        <v>142</v>
      </c>
    </row>
    <row r="13994" spans="1:9">
      <c r="A13994" s="66"/>
      <c r="C13994" s="66">
        <v>142</v>
      </c>
      <c r="D13994" s="2" t="s">
        <v>15</v>
      </c>
      <c r="E13994" s="15" t="s">
        <v>1145</v>
      </c>
      <c r="F13994" s="69" t="s">
        <v>16</v>
      </c>
      <c r="G13994" s="3"/>
      <c r="H13994" s="3"/>
      <c r="I13994" s="10" t="str">
        <f t="shared" si="218"/>
        <v>142</v>
      </c>
    </row>
    <row r="13995" spans="1:9">
      <c r="A13995" s="66"/>
      <c r="C13995" s="66">
        <v>142</v>
      </c>
      <c r="D13995" s="2" t="s">
        <v>17</v>
      </c>
      <c r="E13995" s="14" t="s">
        <v>1144</v>
      </c>
      <c r="F13995" s="69" t="s">
        <v>18</v>
      </c>
      <c r="G13995" s="3"/>
      <c r="H13995" s="3"/>
      <c r="I13995" s="10" t="str">
        <f t="shared" si="218"/>
        <v>142</v>
      </c>
    </row>
    <row r="13996" spans="1:9">
      <c r="A13996" s="66"/>
      <c r="C13996" s="66">
        <v>142</v>
      </c>
      <c r="D13996" s="2" t="s">
        <v>19</v>
      </c>
      <c r="E13996" s="14" t="s">
        <v>1144</v>
      </c>
      <c r="F13996" s="69" t="s">
        <v>20</v>
      </c>
      <c r="G13996" s="3"/>
      <c r="H13996" s="3"/>
      <c r="I13996" s="10" t="str">
        <f t="shared" si="218"/>
        <v>142</v>
      </c>
    </row>
    <row r="13997" spans="1:9">
      <c r="A13997" s="66"/>
      <c r="C13997" s="66">
        <v>142</v>
      </c>
      <c r="D13997" s="2" t="s">
        <v>21</v>
      </c>
      <c r="E13997" s="4"/>
      <c r="F13997" s="69" t="s">
        <v>22</v>
      </c>
      <c r="G13997" s="3"/>
      <c r="H13997" s="3"/>
      <c r="I13997" s="10" t="str">
        <f t="shared" si="218"/>
        <v>142</v>
      </c>
    </row>
    <row r="13998" spans="1:9">
      <c r="A13998" s="66"/>
      <c r="C13998" s="66">
        <v>142</v>
      </c>
      <c r="D13998" s="2" t="s">
        <v>23</v>
      </c>
      <c r="E13998" s="17" t="s">
        <v>1147</v>
      </c>
      <c r="F13998" s="69" t="s">
        <v>24</v>
      </c>
      <c r="G13998" s="3"/>
      <c r="H13998" s="3"/>
      <c r="I13998" s="10" t="str">
        <f t="shared" si="218"/>
        <v>142</v>
      </c>
    </row>
    <row r="13999" spans="1:9">
      <c r="A13999" s="66"/>
      <c r="C13999" s="66">
        <v>142</v>
      </c>
      <c r="D13999" s="2" t="s">
        <v>25</v>
      </c>
      <c r="E13999" s="17" t="s">
        <v>1147</v>
      </c>
      <c r="F13999" s="69" t="s">
        <v>26</v>
      </c>
      <c r="G13999" s="3"/>
      <c r="H13999" s="3"/>
      <c r="I13999" s="10" t="str">
        <f t="shared" si="218"/>
        <v>142</v>
      </c>
    </row>
    <row r="14000" spans="1:9">
      <c r="A14000" s="66"/>
      <c r="C14000" s="66">
        <v>142</v>
      </c>
      <c r="D14000" s="2" t="s">
        <v>27</v>
      </c>
      <c r="E14000" s="17" t="s">
        <v>1147</v>
      </c>
      <c r="F14000" s="69" t="s">
        <v>28</v>
      </c>
      <c r="G14000" s="3"/>
      <c r="H14000" s="3"/>
      <c r="I14000" s="10" t="str">
        <f t="shared" si="218"/>
        <v>142</v>
      </c>
    </row>
    <row r="14001" spans="1:9">
      <c r="A14001" s="66"/>
      <c r="C14001" s="66">
        <v>142</v>
      </c>
      <c r="D14001" s="2" t="s">
        <v>29</v>
      </c>
      <c r="E14001" s="18" t="s">
        <v>1148</v>
      </c>
      <c r="F14001" s="69" t="s">
        <v>30</v>
      </c>
      <c r="G14001" s="3"/>
      <c r="H14001" s="3"/>
      <c r="I14001" s="10" t="str">
        <f t="shared" si="218"/>
        <v>142</v>
      </c>
    </row>
    <row r="14002" spans="1:9">
      <c r="A14002" s="66"/>
      <c r="C14002" s="66">
        <v>142</v>
      </c>
      <c r="D14002" s="2" t="s">
        <v>31</v>
      </c>
      <c r="E14002" s="18" t="s">
        <v>1148</v>
      </c>
      <c r="F14002" s="69" t="s">
        <v>32</v>
      </c>
      <c r="G14002" s="3"/>
      <c r="H14002" s="3"/>
      <c r="I14002" s="10" t="str">
        <f t="shared" si="218"/>
        <v>142</v>
      </c>
    </row>
    <row r="14003" spans="1:9">
      <c r="A14003" s="66"/>
      <c r="C14003" s="66">
        <v>142</v>
      </c>
      <c r="D14003" s="2" t="s">
        <v>33</v>
      </c>
      <c r="E14003" s="18" t="s">
        <v>1148</v>
      </c>
      <c r="F14003" s="69" t="s">
        <v>34</v>
      </c>
      <c r="G14003" s="3"/>
      <c r="H14003" s="3"/>
      <c r="I14003" s="10" t="str">
        <f t="shared" si="218"/>
        <v>142</v>
      </c>
    </row>
    <row r="14004" spans="1:9">
      <c r="A14004" s="66"/>
      <c r="C14004" s="66">
        <v>142</v>
      </c>
      <c r="D14004" s="2" t="s">
        <v>35</v>
      </c>
      <c r="E14004" s="19" t="s">
        <v>1150</v>
      </c>
      <c r="F14004" s="69" t="s">
        <v>36</v>
      </c>
      <c r="G14004" s="3"/>
      <c r="H14004" s="3"/>
      <c r="I14004" s="10" t="str">
        <f t="shared" si="218"/>
        <v>142</v>
      </c>
    </row>
    <row r="14005" spans="1:9">
      <c r="A14005" s="66"/>
      <c r="C14005" s="66">
        <v>142</v>
      </c>
      <c r="D14005" s="2" t="s">
        <v>37</v>
      </c>
      <c r="E14005" s="23" t="s">
        <v>1149</v>
      </c>
      <c r="F14005" s="69" t="s">
        <v>38</v>
      </c>
      <c r="G14005" s="3"/>
      <c r="H14005" s="3"/>
      <c r="I14005" s="10" t="str">
        <f t="shared" si="218"/>
        <v>142</v>
      </c>
    </row>
    <row r="14006" spans="1:9">
      <c r="A14006" s="66"/>
      <c r="C14006" s="66">
        <v>142</v>
      </c>
      <c r="D14006" s="2" t="s">
        <v>39</v>
      </c>
      <c r="E14006" s="23" t="s">
        <v>1149</v>
      </c>
      <c r="F14006" s="69" t="s">
        <v>40</v>
      </c>
      <c r="G14006" s="3"/>
      <c r="H14006" s="3"/>
      <c r="I14006" s="10" t="str">
        <f t="shared" si="218"/>
        <v>142</v>
      </c>
    </row>
    <row r="14007" spans="1:9">
      <c r="A14007" s="66"/>
      <c r="C14007" s="66">
        <v>142</v>
      </c>
      <c r="D14007" s="2" t="s">
        <v>41</v>
      </c>
      <c r="E14007" s="16" t="s">
        <v>1146</v>
      </c>
      <c r="F14007" s="69" t="s">
        <v>42</v>
      </c>
      <c r="G14007" s="3"/>
      <c r="H14007" s="3"/>
      <c r="I14007" s="10" t="str">
        <f t="shared" si="218"/>
        <v>142</v>
      </c>
    </row>
    <row r="14008" spans="1:9">
      <c r="A14008" s="66"/>
      <c r="C14008" s="66">
        <v>142</v>
      </c>
      <c r="D14008" s="2" t="s">
        <v>43</v>
      </c>
      <c r="E14008" s="16" t="s">
        <v>1146</v>
      </c>
      <c r="F14008" s="69" t="s">
        <v>44</v>
      </c>
      <c r="G14008" s="3"/>
      <c r="H14008" s="3"/>
      <c r="I14008" s="10" t="str">
        <f t="shared" si="218"/>
        <v>142</v>
      </c>
    </row>
    <row r="14009" spans="1:9">
      <c r="A14009" s="66"/>
      <c r="C14009" s="66">
        <v>142</v>
      </c>
      <c r="D14009" s="2" t="s">
        <v>45</v>
      </c>
      <c r="E14009" s="16" t="s">
        <v>1146</v>
      </c>
      <c r="F14009" s="69" t="s">
        <v>46</v>
      </c>
      <c r="G14009" s="3"/>
      <c r="H14009" s="3"/>
      <c r="I14009" s="10" t="str">
        <f t="shared" si="218"/>
        <v>142</v>
      </c>
    </row>
    <row r="14010" spans="1:9">
      <c r="A14010" s="66"/>
      <c r="C14010" s="66">
        <v>142</v>
      </c>
      <c r="D14010" s="2" t="s">
        <v>47</v>
      </c>
      <c r="E14010" s="16" t="s">
        <v>1146</v>
      </c>
      <c r="F14010" s="69" t="s">
        <v>48</v>
      </c>
      <c r="G14010" s="3"/>
      <c r="H14010" s="3"/>
      <c r="I14010" s="10" t="str">
        <f t="shared" si="218"/>
        <v>142</v>
      </c>
    </row>
    <row r="14011" spans="1:9">
      <c r="A14011" s="66"/>
      <c r="C14011" s="66">
        <v>142</v>
      </c>
      <c r="D14011" s="2" t="s">
        <v>49</v>
      </c>
      <c r="E14011" s="14" t="s">
        <v>1144</v>
      </c>
      <c r="F14011" s="69" t="s">
        <v>50</v>
      </c>
      <c r="G14011" s="3"/>
      <c r="H14011" s="3"/>
      <c r="I14011" s="10" t="str">
        <f t="shared" si="218"/>
        <v>142</v>
      </c>
    </row>
    <row r="14012" spans="1:9">
      <c r="A14012" s="66"/>
      <c r="C14012" s="66">
        <v>142</v>
      </c>
      <c r="D14012" s="2" t="s">
        <v>51</v>
      </c>
      <c r="E14012" s="15" t="s">
        <v>1145</v>
      </c>
      <c r="F14012" s="69" t="s">
        <v>52</v>
      </c>
      <c r="G14012" s="3"/>
      <c r="H14012" s="3"/>
      <c r="I14012" s="10" t="str">
        <f t="shared" si="218"/>
        <v>142</v>
      </c>
    </row>
    <row r="14013" spans="1:9">
      <c r="A14013" s="66"/>
      <c r="C14013" s="66">
        <v>142</v>
      </c>
      <c r="D14013" s="2" t="s">
        <v>53</v>
      </c>
      <c r="E14013" s="15" t="s">
        <v>1145</v>
      </c>
      <c r="F14013" s="69" t="s">
        <v>54</v>
      </c>
      <c r="G14013" s="3"/>
      <c r="H14013" s="3"/>
      <c r="I14013" s="10" t="str">
        <f t="shared" si="218"/>
        <v>142</v>
      </c>
    </row>
    <row r="14014" spans="1:9">
      <c r="A14014" s="66"/>
      <c r="C14014" s="66">
        <v>142</v>
      </c>
      <c r="D14014" s="2" t="s">
        <v>55</v>
      </c>
      <c r="E14014" s="21" t="s">
        <v>1152</v>
      </c>
      <c r="F14014" s="69" t="s">
        <v>56</v>
      </c>
      <c r="G14014" s="3"/>
      <c r="H14014" s="3"/>
      <c r="I14014" s="10" t="str">
        <f t="shared" si="218"/>
        <v>142</v>
      </c>
    </row>
    <row r="14015" spans="1:9">
      <c r="A14015" s="66"/>
      <c r="C14015" s="66">
        <v>142</v>
      </c>
      <c r="D14015" s="2" t="s">
        <v>57</v>
      </c>
      <c r="E14015" s="21" t="s">
        <v>1152</v>
      </c>
      <c r="F14015" s="69" t="s">
        <v>58</v>
      </c>
      <c r="G14015" s="3"/>
      <c r="H14015" s="3"/>
      <c r="I14015" s="10" t="str">
        <f t="shared" si="218"/>
        <v>142</v>
      </c>
    </row>
    <row r="14016" spans="1:9">
      <c r="A14016" s="66"/>
      <c r="C14016" s="66">
        <v>142</v>
      </c>
      <c r="D14016" s="2" t="s">
        <v>59</v>
      </c>
      <c r="E14016" s="21" t="s">
        <v>1152</v>
      </c>
      <c r="F14016" s="69" t="s">
        <v>60</v>
      </c>
      <c r="G14016" s="3"/>
      <c r="H14016" s="3"/>
      <c r="I14016" s="10" t="str">
        <f t="shared" si="218"/>
        <v>142</v>
      </c>
    </row>
    <row r="14017" spans="1:9">
      <c r="A14017" s="66"/>
      <c r="C14017" s="66">
        <v>142</v>
      </c>
      <c r="D14017" s="2" t="s">
        <v>61</v>
      </c>
      <c r="E14017" s="20" t="s">
        <v>1151</v>
      </c>
      <c r="F14017" s="69" t="s">
        <v>62</v>
      </c>
      <c r="G14017" s="3"/>
      <c r="H14017" s="3"/>
      <c r="I14017" s="10" t="str">
        <f t="shared" si="218"/>
        <v>142</v>
      </c>
    </row>
    <row r="14018" spans="1:9">
      <c r="A14018" s="66"/>
      <c r="C14018" s="66">
        <v>142</v>
      </c>
      <c r="D14018" s="2" t="s">
        <v>63</v>
      </c>
      <c r="E14018" s="20" t="s">
        <v>1151</v>
      </c>
      <c r="F14018" s="69" t="s">
        <v>64</v>
      </c>
      <c r="G14018" s="3"/>
      <c r="H14018" s="3"/>
      <c r="I14018" s="10" t="str">
        <f t="shared" si="218"/>
        <v>142</v>
      </c>
    </row>
    <row r="14019" spans="1:9">
      <c r="A14019" s="66"/>
      <c r="C14019" s="66">
        <v>142</v>
      </c>
      <c r="D14019" s="2" t="s">
        <v>65</v>
      </c>
      <c r="E14019" s="19" t="s">
        <v>1150</v>
      </c>
      <c r="F14019" s="69" t="s">
        <v>66</v>
      </c>
      <c r="G14019" s="3"/>
      <c r="H14019" s="3"/>
      <c r="I14019" s="10" t="str">
        <f t="shared" si="218"/>
        <v>142</v>
      </c>
    </row>
    <row r="14020" spans="1:9">
      <c r="A14020" s="66"/>
      <c r="C14020" s="66">
        <v>142</v>
      </c>
      <c r="D14020" s="2" t="s">
        <v>67</v>
      </c>
      <c r="E14020" s="22" t="s">
        <v>1153</v>
      </c>
      <c r="F14020" s="69" t="s">
        <v>68</v>
      </c>
      <c r="G14020" s="3"/>
      <c r="H14020" s="3"/>
      <c r="I14020" s="10" t="str">
        <f t="shared" si="218"/>
        <v>142</v>
      </c>
    </row>
    <row r="14021" spans="1:9">
      <c r="A14021" s="66"/>
      <c r="C14021" s="66">
        <v>142</v>
      </c>
      <c r="D14021" s="2" t="s">
        <v>69</v>
      </c>
      <c r="E14021" s="21" t="s">
        <v>1152</v>
      </c>
      <c r="F14021" s="69" t="s">
        <v>70</v>
      </c>
      <c r="G14021" s="3"/>
      <c r="H14021" s="3"/>
      <c r="I14021" s="10" t="str">
        <f t="shared" si="218"/>
        <v>142</v>
      </c>
    </row>
    <row r="14022" spans="1:9">
      <c r="A14022" s="66"/>
      <c r="C14022" s="66">
        <v>142</v>
      </c>
      <c r="E14022" s="71"/>
      <c r="F14022" s="69" t="s">
        <v>71</v>
      </c>
      <c r="G14022" s="3"/>
      <c r="H14022" s="3"/>
      <c r="I14022" s="10" t="str">
        <f t="shared" si="218"/>
        <v>142</v>
      </c>
    </row>
    <row r="14023" spans="1:9">
      <c r="A14023" s="65" t="s">
        <v>944</v>
      </c>
      <c r="B14023" s="2" t="s">
        <v>945</v>
      </c>
      <c r="C14023" s="65">
        <v>14262</v>
      </c>
      <c r="D14023" s="2" t="s">
        <v>9</v>
      </c>
      <c r="E14023" s="14" t="s">
        <v>1144</v>
      </c>
      <c r="F14023" s="69" t="s">
        <v>10</v>
      </c>
      <c r="G14023" s="3"/>
      <c r="H14023" s="3"/>
      <c r="I14023" s="10" t="str">
        <f t="shared" si="218"/>
        <v>14262</v>
      </c>
    </row>
    <row r="14024" spans="1:9">
      <c r="A14024" s="66"/>
      <c r="C14024" s="66">
        <v>14262</v>
      </c>
      <c r="D14024" s="2" t="s">
        <v>11</v>
      </c>
      <c r="E14024" s="14" t="s">
        <v>1144</v>
      </c>
      <c r="F14024" s="69" t="s">
        <v>12</v>
      </c>
      <c r="G14024" s="3"/>
      <c r="H14024" s="3"/>
      <c r="I14024" s="10" t="str">
        <f t="shared" si="218"/>
        <v>14262</v>
      </c>
    </row>
    <row r="14025" spans="1:9">
      <c r="A14025" s="66"/>
      <c r="C14025" s="66">
        <v>14262</v>
      </c>
      <c r="D14025" s="2" t="s">
        <v>13</v>
      </c>
      <c r="E14025" s="14" t="s">
        <v>1144</v>
      </c>
      <c r="F14025" s="69" t="s">
        <v>14</v>
      </c>
      <c r="G14025" s="3"/>
      <c r="H14025" s="3"/>
      <c r="I14025" s="10" t="str">
        <f t="shared" ref="I14025:I14088" si="219">IF(A14025="",I14024,A14025)</f>
        <v>14262</v>
      </c>
    </row>
    <row r="14026" spans="1:9">
      <c r="A14026" s="66"/>
      <c r="C14026" s="66">
        <v>14262</v>
      </c>
      <c r="D14026" s="2" t="s">
        <v>15</v>
      </c>
      <c r="E14026" s="15" t="s">
        <v>1145</v>
      </c>
      <c r="F14026" s="69" t="s">
        <v>16</v>
      </c>
      <c r="G14026" s="3"/>
      <c r="H14026" s="3"/>
      <c r="I14026" s="10" t="str">
        <f t="shared" si="219"/>
        <v>14262</v>
      </c>
    </row>
    <row r="14027" spans="1:9">
      <c r="A14027" s="66"/>
      <c r="C14027" s="66">
        <v>14262</v>
      </c>
      <c r="D14027" s="2" t="s">
        <v>17</v>
      </c>
      <c r="E14027" s="14" t="s">
        <v>1144</v>
      </c>
      <c r="F14027" s="69" t="s">
        <v>18</v>
      </c>
      <c r="G14027" s="3"/>
      <c r="H14027" s="3"/>
      <c r="I14027" s="10" t="str">
        <f t="shared" si="219"/>
        <v>14262</v>
      </c>
    </row>
    <row r="14028" spans="1:9">
      <c r="A14028" s="66"/>
      <c r="C14028" s="66">
        <v>14262</v>
      </c>
      <c r="D14028" s="2" t="s">
        <v>19</v>
      </c>
      <c r="E14028" s="14" t="s">
        <v>1144</v>
      </c>
      <c r="F14028" s="69" t="s">
        <v>20</v>
      </c>
      <c r="G14028" s="3"/>
      <c r="H14028" s="3"/>
      <c r="I14028" s="10" t="str">
        <f t="shared" si="219"/>
        <v>14262</v>
      </c>
    </row>
    <row r="14029" spans="1:9">
      <c r="A14029" s="66"/>
      <c r="C14029" s="66">
        <v>14262</v>
      </c>
      <c r="D14029" s="2" t="s">
        <v>21</v>
      </c>
      <c r="E14029" s="4"/>
      <c r="F14029" s="69" t="s">
        <v>22</v>
      </c>
      <c r="G14029" s="3"/>
      <c r="H14029" s="3"/>
      <c r="I14029" s="10" t="str">
        <f t="shared" si="219"/>
        <v>14262</v>
      </c>
    </row>
    <row r="14030" spans="1:9">
      <c r="A14030" s="66"/>
      <c r="C14030" s="66">
        <v>14262</v>
      </c>
      <c r="D14030" s="2" t="s">
        <v>23</v>
      </c>
      <c r="E14030" s="17" t="s">
        <v>1147</v>
      </c>
      <c r="F14030" s="69" t="s">
        <v>24</v>
      </c>
      <c r="G14030" s="3"/>
      <c r="H14030" s="3"/>
      <c r="I14030" s="10" t="str">
        <f t="shared" si="219"/>
        <v>14262</v>
      </c>
    </row>
    <row r="14031" spans="1:9">
      <c r="A14031" s="66"/>
      <c r="C14031" s="66">
        <v>14262</v>
      </c>
      <c r="D14031" s="2" t="s">
        <v>25</v>
      </c>
      <c r="E14031" s="17" t="s">
        <v>1147</v>
      </c>
      <c r="F14031" s="69" t="s">
        <v>26</v>
      </c>
      <c r="G14031" s="3"/>
      <c r="H14031" s="3"/>
      <c r="I14031" s="10" t="str">
        <f t="shared" si="219"/>
        <v>14262</v>
      </c>
    </row>
    <row r="14032" spans="1:9">
      <c r="A14032" s="66"/>
      <c r="C14032" s="66">
        <v>14262</v>
      </c>
      <c r="D14032" s="2" t="s">
        <v>27</v>
      </c>
      <c r="E14032" s="17" t="s">
        <v>1147</v>
      </c>
      <c r="F14032" s="69" t="s">
        <v>28</v>
      </c>
      <c r="G14032" s="3"/>
      <c r="H14032" s="3"/>
      <c r="I14032" s="10" t="str">
        <f t="shared" si="219"/>
        <v>14262</v>
      </c>
    </row>
    <row r="14033" spans="1:9">
      <c r="A14033" s="66"/>
      <c r="C14033" s="66">
        <v>14262</v>
      </c>
      <c r="D14033" s="2" t="s">
        <v>29</v>
      </c>
      <c r="E14033" s="18" t="s">
        <v>1148</v>
      </c>
      <c r="F14033" s="69" t="s">
        <v>30</v>
      </c>
      <c r="G14033" s="3"/>
      <c r="H14033" s="3"/>
      <c r="I14033" s="10" t="str">
        <f t="shared" si="219"/>
        <v>14262</v>
      </c>
    </row>
    <row r="14034" spans="1:9">
      <c r="A14034" s="66"/>
      <c r="C14034" s="66">
        <v>14262</v>
      </c>
      <c r="D14034" s="2" t="s">
        <v>31</v>
      </c>
      <c r="E14034" s="18" t="s">
        <v>1148</v>
      </c>
      <c r="F14034" s="69" t="s">
        <v>32</v>
      </c>
      <c r="G14034" s="3"/>
      <c r="H14034" s="3"/>
      <c r="I14034" s="10" t="str">
        <f t="shared" si="219"/>
        <v>14262</v>
      </c>
    </row>
    <row r="14035" spans="1:9">
      <c r="A14035" s="66"/>
      <c r="C14035" s="66">
        <v>14262</v>
      </c>
      <c r="D14035" s="2" t="s">
        <v>33</v>
      </c>
      <c r="E14035" s="18" t="s">
        <v>1148</v>
      </c>
      <c r="F14035" s="69" t="s">
        <v>34</v>
      </c>
      <c r="G14035" s="3"/>
      <c r="H14035" s="3"/>
      <c r="I14035" s="10" t="str">
        <f t="shared" si="219"/>
        <v>14262</v>
      </c>
    </row>
    <row r="14036" spans="1:9">
      <c r="A14036" s="66"/>
      <c r="C14036" s="66">
        <v>14262</v>
      </c>
      <c r="D14036" s="2" t="s">
        <v>35</v>
      </c>
      <c r="E14036" s="19" t="s">
        <v>1150</v>
      </c>
      <c r="F14036" s="69" t="s">
        <v>36</v>
      </c>
      <c r="G14036" s="3"/>
      <c r="H14036" s="3"/>
      <c r="I14036" s="10" t="str">
        <f t="shared" si="219"/>
        <v>14262</v>
      </c>
    </row>
    <row r="14037" spans="1:9">
      <c r="A14037" s="66"/>
      <c r="C14037" s="66">
        <v>14262</v>
      </c>
      <c r="D14037" s="2" t="s">
        <v>37</v>
      </c>
      <c r="E14037" s="23" t="s">
        <v>1149</v>
      </c>
      <c r="F14037" s="69" t="s">
        <v>38</v>
      </c>
      <c r="G14037" s="3"/>
      <c r="H14037" s="3"/>
      <c r="I14037" s="10" t="str">
        <f t="shared" si="219"/>
        <v>14262</v>
      </c>
    </row>
    <row r="14038" spans="1:9">
      <c r="A14038" s="66"/>
      <c r="C14038" s="66">
        <v>14262</v>
      </c>
      <c r="D14038" s="2" t="s">
        <v>39</v>
      </c>
      <c r="E14038" s="23" t="s">
        <v>1149</v>
      </c>
      <c r="F14038" s="69" t="s">
        <v>40</v>
      </c>
      <c r="G14038" s="3"/>
      <c r="H14038" s="3"/>
      <c r="I14038" s="10" t="str">
        <f t="shared" si="219"/>
        <v>14262</v>
      </c>
    </row>
    <row r="14039" spans="1:9">
      <c r="A14039" s="66"/>
      <c r="C14039" s="66">
        <v>14262</v>
      </c>
      <c r="D14039" s="2" t="s">
        <v>41</v>
      </c>
      <c r="E14039" s="16" t="s">
        <v>1146</v>
      </c>
      <c r="F14039" s="69" t="s">
        <v>42</v>
      </c>
      <c r="G14039" s="3"/>
      <c r="H14039" s="3"/>
      <c r="I14039" s="10" t="str">
        <f t="shared" si="219"/>
        <v>14262</v>
      </c>
    </row>
    <row r="14040" spans="1:9">
      <c r="A14040" s="66"/>
      <c r="C14040" s="66">
        <v>14262</v>
      </c>
      <c r="D14040" s="2" t="s">
        <v>43</v>
      </c>
      <c r="E14040" s="16" t="s">
        <v>1146</v>
      </c>
      <c r="F14040" s="69" t="s">
        <v>44</v>
      </c>
      <c r="G14040" s="3"/>
      <c r="H14040" s="3"/>
      <c r="I14040" s="10" t="str">
        <f t="shared" si="219"/>
        <v>14262</v>
      </c>
    </row>
    <row r="14041" spans="1:9">
      <c r="A14041" s="66"/>
      <c r="C14041" s="66">
        <v>14262</v>
      </c>
      <c r="D14041" s="2" t="s">
        <v>45</v>
      </c>
      <c r="E14041" s="16" t="s">
        <v>1146</v>
      </c>
      <c r="F14041" s="69" t="s">
        <v>46</v>
      </c>
      <c r="G14041" s="3"/>
      <c r="H14041" s="3"/>
      <c r="I14041" s="10" t="str">
        <f t="shared" si="219"/>
        <v>14262</v>
      </c>
    </row>
    <row r="14042" spans="1:9">
      <c r="A14042" s="66"/>
      <c r="C14042" s="66">
        <v>14262</v>
      </c>
      <c r="D14042" s="2" t="s">
        <v>47</v>
      </c>
      <c r="E14042" s="16" t="s">
        <v>1146</v>
      </c>
      <c r="F14042" s="69" t="s">
        <v>48</v>
      </c>
      <c r="G14042" s="3"/>
      <c r="H14042" s="3"/>
      <c r="I14042" s="10" t="str">
        <f t="shared" si="219"/>
        <v>14262</v>
      </c>
    </row>
    <row r="14043" spans="1:9">
      <c r="A14043" s="66"/>
      <c r="C14043" s="66">
        <v>14262</v>
      </c>
      <c r="D14043" s="2" t="s">
        <v>49</v>
      </c>
      <c r="E14043" s="14" t="s">
        <v>1144</v>
      </c>
      <c r="F14043" s="69" t="s">
        <v>50</v>
      </c>
      <c r="G14043" s="3"/>
      <c r="H14043" s="3"/>
      <c r="I14043" s="10" t="str">
        <f t="shared" si="219"/>
        <v>14262</v>
      </c>
    </row>
    <row r="14044" spans="1:9">
      <c r="A14044" s="66"/>
      <c r="C14044" s="66">
        <v>14262</v>
      </c>
      <c r="D14044" s="2" t="s">
        <v>51</v>
      </c>
      <c r="E14044" s="15" t="s">
        <v>1145</v>
      </c>
      <c r="F14044" s="69" t="s">
        <v>52</v>
      </c>
      <c r="G14044" s="3"/>
      <c r="H14044" s="3"/>
      <c r="I14044" s="10" t="str">
        <f t="shared" si="219"/>
        <v>14262</v>
      </c>
    </row>
    <row r="14045" spans="1:9">
      <c r="A14045" s="66"/>
      <c r="C14045" s="66">
        <v>14262</v>
      </c>
      <c r="D14045" s="2" t="s">
        <v>53</v>
      </c>
      <c r="E14045" s="15" t="s">
        <v>1145</v>
      </c>
      <c r="F14045" s="69" t="s">
        <v>54</v>
      </c>
      <c r="G14045" s="3"/>
      <c r="H14045" s="3"/>
      <c r="I14045" s="10" t="str">
        <f t="shared" si="219"/>
        <v>14262</v>
      </c>
    </row>
    <row r="14046" spans="1:9">
      <c r="A14046" s="66"/>
      <c r="C14046" s="66">
        <v>14262</v>
      </c>
      <c r="D14046" s="2" t="s">
        <v>55</v>
      </c>
      <c r="E14046" s="21" t="s">
        <v>1152</v>
      </c>
      <c r="F14046" s="69" t="s">
        <v>56</v>
      </c>
      <c r="G14046" s="3"/>
      <c r="H14046" s="3"/>
      <c r="I14046" s="10" t="str">
        <f t="shared" si="219"/>
        <v>14262</v>
      </c>
    </row>
    <row r="14047" spans="1:9">
      <c r="A14047" s="66"/>
      <c r="C14047" s="66">
        <v>14262</v>
      </c>
      <c r="D14047" s="2" t="s">
        <v>57</v>
      </c>
      <c r="E14047" s="21" t="s">
        <v>1152</v>
      </c>
      <c r="F14047" s="69" t="s">
        <v>58</v>
      </c>
      <c r="G14047" s="3"/>
      <c r="H14047" s="3"/>
      <c r="I14047" s="10" t="str">
        <f t="shared" si="219"/>
        <v>14262</v>
      </c>
    </row>
    <row r="14048" spans="1:9">
      <c r="A14048" s="66"/>
      <c r="C14048" s="66">
        <v>14262</v>
      </c>
      <c r="D14048" s="2" t="s">
        <v>59</v>
      </c>
      <c r="E14048" s="21" t="s">
        <v>1152</v>
      </c>
      <c r="F14048" s="69" t="s">
        <v>60</v>
      </c>
      <c r="G14048" s="3"/>
      <c r="H14048" s="3"/>
      <c r="I14048" s="10" t="str">
        <f t="shared" si="219"/>
        <v>14262</v>
      </c>
    </row>
    <row r="14049" spans="1:9">
      <c r="A14049" s="66"/>
      <c r="C14049" s="66">
        <v>14262</v>
      </c>
      <c r="D14049" s="2" t="s">
        <v>61</v>
      </c>
      <c r="E14049" s="20" t="s">
        <v>1151</v>
      </c>
      <c r="F14049" s="69" t="s">
        <v>62</v>
      </c>
      <c r="G14049" s="3"/>
      <c r="H14049" s="3"/>
      <c r="I14049" s="10" t="str">
        <f t="shared" si="219"/>
        <v>14262</v>
      </c>
    </row>
    <row r="14050" spans="1:9">
      <c r="A14050" s="66"/>
      <c r="C14050" s="66">
        <v>14262</v>
      </c>
      <c r="D14050" s="2" t="s">
        <v>63</v>
      </c>
      <c r="E14050" s="20" t="s">
        <v>1151</v>
      </c>
      <c r="F14050" s="69" t="s">
        <v>64</v>
      </c>
      <c r="G14050" s="3"/>
      <c r="H14050" s="3"/>
      <c r="I14050" s="10" t="str">
        <f t="shared" si="219"/>
        <v>14262</v>
      </c>
    </row>
    <row r="14051" spans="1:9">
      <c r="A14051" s="66"/>
      <c r="C14051" s="66">
        <v>14262</v>
      </c>
      <c r="D14051" s="2" t="s">
        <v>65</v>
      </c>
      <c r="E14051" s="19" t="s">
        <v>1150</v>
      </c>
      <c r="F14051" s="69" t="s">
        <v>66</v>
      </c>
      <c r="G14051" s="3"/>
      <c r="H14051" s="3"/>
      <c r="I14051" s="10" t="str">
        <f t="shared" si="219"/>
        <v>14262</v>
      </c>
    </row>
    <row r="14052" spans="1:9">
      <c r="A14052" s="66"/>
      <c r="C14052" s="66">
        <v>14262</v>
      </c>
      <c r="D14052" s="2" t="s">
        <v>67</v>
      </c>
      <c r="E14052" s="22" t="s">
        <v>1153</v>
      </c>
      <c r="F14052" s="69" t="s">
        <v>68</v>
      </c>
      <c r="G14052" s="3"/>
      <c r="H14052" s="3"/>
      <c r="I14052" s="10" t="str">
        <f t="shared" si="219"/>
        <v>14262</v>
      </c>
    </row>
    <row r="14053" spans="1:9">
      <c r="A14053" s="66"/>
      <c r="C14053" s="66">
        <v>14262</v>
      </c>
      <c r="D14053" s="2" t="s">
        <v>69</v>
      </c>
      <c r="E14053" s="21" t="s">
        <v>1152</v>
      </c>
      <c r="F14053" s="69" t="s">
        <v>70</v>
      </c>
      <c r="G14053" s="3"/>
      <c r="H14053" s="3"/>
      <c r="I14053" s="10" t="str">
        <f t="shared" si="219"/>
        <v>14262</v>
      </c>
    </row>
    <row r="14054" spans="1:9">
      <c r="A14054" s="66"/>
      <c r="C14054" s="66">
        <v>14262</v>
      </c>
      <c r="E14054" s="71"/>
      <c r="F14054" s="69" t="s">
        <v>71</v>
      </c>
      <c r="G14054" s="3"/>
      <c r="H14054" s="3"/>
      <c r="I14054" s="10" t="str">
        <f t="shared" si="219"/>
        <v>14262</v>
      </c>
    </row>
    <row r="14055" spans="1:9">
      <c r="A14055" s="65" t="s">
        <v>946</v>
      </c>
      <c r="B14055" s="2" t="s">
        <v>947</v>
      </c>
      <c r="C14055" s="65">
        <v>14263</v>
      </c>
      <c r="D14055" s="2" t="s">
        <v>9</v>
      </c>
      <c r="E14055" s="14" t="s">
        <v>1144</v>
      </c>
      <c r="F14055" s="69" t="s">
        <v>10</v>
      </c>
      <c r="G14055" s="3"/>
      <c r="H14055" s="3"/>
      <c r="I14055" s="10" t="str">
        <f t="shared" si="219"/>
        <v>14263</v>
      </c>
    </row>
    <row r="14056" spans="1:9">
      <c r="A14056" s="66"/>
      <c r="C14056" s="66">
        <v>14263</v>
      </c>
      <c r="D14056" s="2" t="s">
        <v>11</v>
      </c>
      <c r="E14056" s="14" t="s">
        <v>1144</v>
      </c>
      <c r="F14056" s="69" t="s">
        <v>12</v>
      </c>
      <c r="G14056" s="3"/>
      <c r="H14056" s="3"/>
      <c r="I14056" s="10" t="str">
        <f t="shared" si="219"/>
        <v>14263</v>
      </c>
    </row>
    <row r="14057" spans="1:9">
      <c r="A14057" s="66"/>
      <c r="C14057" s="66">
        <v>14263</v>
      </c>
      <c r="D14057" s="2" t="s">
        <v>13</v>
      </c>
      <c r="E14057" s="14" t="s">
        <v>1144</v>
      </c>
      <c r="F14057" s="69" t="s">
        <v>14</v>
      </c>
      <c r="G14057" s="3"/>
      <c r="H14057" s="3"/>
      <c r="I14057" s="10" t="str">
        <f t="shared" si="219"/>
        <v>14263</v>
      </c>
    </row>
    <row r="14058" spans="1:9">
      <c r="A14058" s="66"/>
      <c r="C14058" s="66">
        <v>14263</v>
      </c>
      <c r="D14058" s="2" t="s">
        <v>15</v>
      </c>
      <c r="E14058" s="15" t="s">
        <v>1145</v>
      </c>
      <c r="F14058" s="69" t="s">
        <v>16</v>
      </c>
      <c r="G14058" s="3"/>
      <c r="H14058" s="3"/>
      <c r="I14058" s="10" t="str">
        <f t="shared" si="219"/>
        <v>14263</v>
      </c>
    </row>
    <row r="14059" spans="1:9">
      <c r="A14059" s="66"/>
      <c r="C14059" s="66">
        <v>14263</v>
      </c>
      <c r="D14059" s="2" t="s">
        <v>17</v>
      </c>
      <c r="E14059" s="14" t="s">
        <v>1144</v>
      </c>
      <c r="F14059" s="69" t="s">
        <v>18</v>
      </c>
      <c r="G14059" s="3"/>
      <c r="H14059" s="3"/>
      <c r="I14059" s="10" t="str">
        <f t="shared" si="219"/>
        <v>14263</v>
      </c>
    </row>
    <row r="14060" spans="1:9">
      <c r="A14060" s="66"/>
      <c r="C14060" s="66">
        <v>14263</v>
      </c>
      <c r="D14060" s="2" t="s">
        <v>19</v>
      </c>
      <c r="E14060" s="14" t="s">
        <v>1144</v>
      </c>
      <c r="F14060" s="69" t="s">
        <v>20</v>
      </c>
      <c r="G14060" s="3"/>
      <c r="H14060" s="3"/>
      <c r="I14060" s="10" t="str">
        <f t="shared" si="219"/>
        <v>14263</v>
      </c>
    </row>
    <row r="14061" spans="1:9">
      <c r="A14061" s="66"/>
      <c r="C14061" s="66">
        <v>14263</v>
      </c>
      <c r="D14061" s="2" t="s">
        <v>21</v>
      </c>
      <c r="E14061" s="4"/>
      <c r="F14061" s="69" t="s">
        <v>22</v>
      </c>
      <c r="G14061" s="3"/>
      <c r="H14061" s="3"/>
      <c r="I14061" s="10" t="str">
        <f t="shared" si="219"/>
        <v>14263</v>
      </c>
    </row>
    <row r="14062" spans="1:9">
      <c r="A14062" s="66"/>
      <c r="C14062" s="66">
        <v>14263</v>
      </c>
      <c r="D14062" s="2" t="s">
        <v>23</v>
      </c>
      <c r="E14062" s="17" t="s">
        <v>1147</v>
      </c>
      <c r="F14062" s="69" t="s">
        <v>24</v>
      </c>
      <c r="G14062" s="3"/>
      <c r="H14062" s="3"/>
      <c r="I14062" s="10" t="str">
        <f t="shared" si="219"/>
        <v>14263</v>
      </c>
    </row>
    <row r="14063" spans="1:9">
      <c r="A14063" s="66"/>
      <c r="C14063" s="66">
        <v>14263</v>
      </c>
      <c r="D14063" s="2" t="s">
        <v>25</v>
      </c>
      <c r="E14063" s="17" t="s">
        <v>1147</v>
      </c>
      <c r="F14063" s="69" t="s">
        <v>26</v>
      </c>
      <c r="G14063" s="3"/>
      <c r="H14063" s="3"/>
      <c r="I14063" s="10" t="str">
        <f t="shared" si="219"/>
        <v>14263</v>
      </c>
    </row>
    <row r="14064" spans="1:9">
      <c r="A14064" s="66"/>
      <c r="C14064" s="66">
        <v>14263</v>
      </c>
      <c r="D14064" s="2" t="s">
        <v>27</v>
      </c>
      <c r="E14064" s="17" t="s">
        <v>1147</v>
      </c>
      <c r="F14064" s="69" t="s">
        <v>28</v>
      </c>
      <c r="G14064" s="3"/>
      <c r="H14064" s="3"/>
      <c r="I14064" s="10" t="str">
        <f t="shared" si="219"/>
        <v>14263</v>
      </c>
    </row>
    <row r="14065" spans="1:9">
      <c r="A14065" s="66"/>
      <c r="C14065" s="66">
        <v>14263</v>
      </c>
      <c r="D14065" s="2" t="s">
        <v>29</v>
      </c>
      <c r="E14065" s="18" t="s">
        <v>1148</v>
      </c>
      <c r="F14065" s="69" t="s">
        <v>30</v>
      </c>
      <c r="G14065" s="3"/>
      <c r="H14065" s="3"/>
      <c r="I14065" s="10" t="str">
        <f t="shared" si="219"/>
        <v>14263</v>
      </c>
    </row>
    <row r="14066" spans="1:9">
      <c r="A14066" s="66"/>
      <c r="C14066" s="66">
        <v>14263</v>
      </c>
      <c r="D14066" s="2" t="s">
        <v>31</v>
      </c>
      <c r="E14066" s="18" t="s">
        <v>1148</v>
      </c>
      <c r="F14066" s="69" t="s">
        <v>32</v>
      </c>
      <c r="G14066" s="3"/>
      <c r="H14066" s="3"/>
      <c r="I14066" s="10" t="str">
        <f t="shared" si="219"/>
        <v>14263</v>
      </c>
    </row>
    <row r="14067" spans="1:9">
      <c r="A14067" s="66"/>
      <c r="C14067" s="66">
        <v>14263</v>
      </c>
      <c r="D14067" s="2" t="s">
        <v>33</v>
      </c>
      <c r="E14067" s="18" t="s">
        <v>1148</v>
      </c>
      <c r="F14067" s="69" t="s">
        <v>34</v>
      </c>
      <c r="G14067" s="3"/>
      <c r="H14067" s="3"/>
      <c r="I14067" s="10" t="str">
        <f t="shared" si="219"/>
        <v>14263</v>
      </c>
    </row>
    <row r="14068" spans="1:9">
      <c r="A14068" s="66"/>
      <c r="C14068" s="66">
        <v>14263</v>
      </c>
      <c r="D14068" s="2" t="s">
        <v>35</v>
      </c>
      <c r="E14068" s="19" t="s">
        <v>1150</v>
      </c>
      <c r="F14068" s="69" t="s">
        <v>36</v>
      </c>
      <c r="G14068" s="3"/>
      <c r="H14068" s="3"/>
      <c r="I14068" s="10" t="str">
        <f t="shared" si="219"/>
        <v>14263</v>
      </c>
    </row>
    <row r="14069" spans="1:9">
      <c r="A14069" s="66"/>
      <c r="C14069" s="66">
        <v>14263</v>
      </c>
      <c r="D14069" s="2" t="s">
        <v>37</v>
      </c>
      <c r="E14069" s="23" t="s">
        <v>1149</v>
      </c>
      <c r="F14069" s="69" t="s">
        <v>38</v>
      </c>
      <c r="G14069" s="3"/>
      <c r="H14069" s="3"/>
      <c r="I14069" s="10" t="str">
        <f t="shared" si="219"/>
        <v>14263</v>
      </c>
    </row>
    <row r="14070" spans="1:9">
      <c r="A14070" s="66"/>
      <c r="C14070" s="66">
        <v>14263</v>
      </c>
      <c r="D14070" s="2" t="s">
        <v>39</v>
      </c>
      <c r="E14070" s="23" t="s">
        <v>1149</v>
      </c>
      <c r="F14070" s="69" t="s">
        <v>40</v>
      </c>
      <c r="G14070" s="3"/>
      <c r="H14070" s="3"/>
      <c r="I14070" s="10" t="str">
        <f t="shared" si="219"/>
        <v>14263</v>
      </c>
    </row>
    <row r="14071" spans="1:9">
      <c r="A14071" s="66"/>
      <c r="C14071" s="66">
        <v>14263</v>
      </c>
      <c r="D14071" s="2" t="s">
        <v>41</v>
      </c>
      <c r="E14071" s="16" t="s">
        <v>1146</v>
      </c>
      <c r="F14071" s="69" t="s">
        <v>42</v>
      </c>
      <c r="G14071" s="3"/>
      <c r="H14071" s="3"/>
      <c r="I14071" s="10" t="str">
        <f t="shared" si="219"/>
        <v>14263</v>
      </c>
    </row>
    <row r="14072" spans="1:9">
      <c r="A14072" s="66"/>
      <c r="C14072" s="66">
        <v>14263</v>
      </c>
      <c r="D14072" s="2" t="s">
        <v>43</v>
      </c>
      <c r="E14072" s="16" t="s">
        <v>1146</v>
      </c>
      <c r="F14072" s="69" t="s">
        <v>44</v>
      </c>
      <c r="G14072" s="3"/>
      <c r="H14072" s="3"/>
      <c r="I14072" s="10" t="str">
        <f t="shared" si="219"/>
        <v>14263</v>
      </c>
    </row>
    <row r="14073" spans="1:9">
      <c r="A14073" s="66"/>
      <c r="C14073" s="66">
        <v>14263</v>
      </c>
      <c r="D14073" s="2" t="s">
        <v>45</v>
      </c>
      <c r="E14073" s="16" t="s">
        <v>1146</v>
      </c>
      <c r="F14073" s="69" t="s">
        <v>46</v>
      </c>
      <c r="G14073" s="3"/>
      <c r="H14073" s="3"/>
      <c r="I14073" s="10" t="str">
        <f t="shared" si="219"/>
        <v>14263</v>
      </c>
    </row>
    <row r="14074" spans="1:9">
      <c r="A14074" s="66"/>
      <c r="C14074" s="66">
        <v>14263</v>
      </c>
      <c r="D14074" s="2" t="s">
        <v>47</v>
      </c>
      <c r="E14074" s="16" t="s">
        <v>1146</v>
      </c>
      <c r="F14074" s="69" t="s">
        <v>48</v>
      </c>
      <c r="G14074" s="3"/>
      <c r="H14074" s="3"/>
      <c r="I14074" s="10" t="str">
        <f t="shared" si="219"/>
        <v>14263</v>
      </c>
    </row>
    <row r="14075" spans="1:9">
      <c r="A14075" s="66"/>
      <c r="C14075" s="66">
        <v>14263</v>
      </c>
      <c r="D14075" s="2" t="s">
        <v>49</v>
      </c>
      <c r="E14075" s="14" t="s">
        <v>1144</v>
      </c>
      <c r="F14075" s="69" t="s">
        <v>50</v>
      </c>
      <c r="G14075" s="3"/>
      <c r="H14075" s="3"/>
      <c r="I14075" s="10" t="str">
        <f t="shared" si="219"/>
        <v>14263</v>
      </c>
    </row>
    <row r="14076" spans="1:9">
      <c r="A14076" s="66"/>
      <c r="C14076" s="66">
        <v>14263</v>
      </c>
      <c r="D14076" s="2" t="s">
        <v>51</v>
      </c>
      <c r="E14076" s="15" t="s">
        <v>1145</v>
      </c>
      <c r="F14076" s="69" t="s">
        <v>52</v>
      </c>
      <c r="G14076" s="3"/>
      <c r="H14076" s="3"/>
      <c r="I14076" s="10" t="str">
        <f t="shared" si="219"/>
        <v>14263</v>
      </c>
    </row>
    <row r="14077" spans="1:9">
      <c r="A14077" s="66"/>
      <c r="C14077" s="66">
        <v>14263</v>
      </c>
      <c r="D14077" s="2" t="s">
        <v>53</v>
      </c>
      <c r="E14077" s="15" t="s">
        <v>1145</v>
      </c>
      <c r="F14077" s="69" t="s">
        <v>54</v>
      </c>
      <c r="G14077" s="3"/>
      <c r="H14077" s="3"/>
      <c r="I14077" s="10" t="str">
        <f t="shared" si="219"/>
        <v>14263</v>
      </c>
    </row>
    <row r="14078" spans="1:9">
      <c r="A14078" s="66"/>
      <c r="C14078" s="66">
        <v>14263</v>
      </c>
      <c r="D14078" s="2" t="s">
        <v>55</v>
      </c>
      <c r="E14078" s="21" t="s">
        <v>1152</v>
      </c>
      <c r="F14078" s="69" t="s">
        <v>56</v>
      </c>
      <c r="G14078" s="3"/>
      <c r="H14078" s="3"/>
      <c r="I14078" s="10" t="str">
        <f t="shared" si="219"/>
        <v>14263</v>
      </c>
    </row>
    <row r="14079" spans="1:9">
      <c r="A14079" s="66"/>
      <c r="C14079" s="66">
        <v>14263</v>
      </c>
      <c r="D14079" s="2" t="s">
        <v>57</v>
      </c>
      <c r="E14079" s="21" t="s">
        <v>1152</v>
      </c>
      <c r="F14079" s="69" t="s">
        <v>58</v>
      </c>
      <c r="G14079" s="3"/>
      <c r="H14079" s="3"/>
      <c r="I14079" s="10" t="str">
        <f t="shared" si="219"/>
        <v>14263</v>
      </c>
    </row>
    <row r="14080" spans="1:9">
      <c r="A14080" s="66"/>
      <c r="C14080" s="66">
        <v>14263</v>
      </c>
      <c r="D14080" s="2" t="s">
        <v>59</v>
      </c>
      <c r="E14080" s="21" t="s">
        <v>1152</v>
      </c>
      <c r="F14080" s="69" t="s">
        <v>60</v>
      </c>
      <c r="G14080" s="3"/>
      <c r="H14080" s="3"/>
      <c r="I14080" s="10" t="str">
        <f t="shared" si="219"/>
        <v>14263</v>
      </c>
    </row>
    <row r="14081" spans="1:9">
      <c r="A14081" s="66"/>
      <c r="C14081" s="66">
        <v>14263</v>
      </c>
      <c r="D14081" s="2" t="s">
        <v>61</v>
      </c>
      <c r="E14081" s="20" t="s">
        <v>1151</v>
      </c>
      <c r="F14081" s="69" t="s">
        <v>62</v>
      </c>
      <c r="G14081" s="3"/>
      <c r="H14081" s="3"/>
      <c r="I14081" s="10" t="str">
        <f t="shared" si="219"/>
        <v>14263</v>
      </c>
    </row>
    <row r="14082" spans="1:9">
      <c r="A14082" s="66"/>
      <c r="C14082" s="66">
        <v>14263</v>
      </c>
      <c r="D14082" s="2" t="s">
        <v>63</v>
      </c>
      <c r="E14082" s="20" t="s">
        <v>1151</v>
      </c>
      <c r="F14082" s="69" t="s">
        <v>64</v>
      </c>
      <c r="G14082" s="3"/>
      <c r="H14082" s="3"/>
      <c r="I14082" s="10" t="str">
        <f t="shared" si="219"/>
        <v>14263</v>
      </c>
    </row>
    <row r="14083" spans="1:9">
      <c r="A14083" s="66"/>
      <c r="C14083" s="66">
        <v>14263</v>
      </c>
      <c r="D14083" s="2" t="s">
        <v>65</v>
      </c>
      <c r="E14083" s="19" t="s">
        <v>1150</v>
      </c>
      <c r="F14083" s="69" t="s">
        <v>66</v>
      </c>
      <c r="G14083" s="3"/>
      <c r="H14083" s="3"/>
      <c r="I14083" s="10" t="str">
        <f t="shared" si="219"/>
        <v>14263</v>
      </c>
    </row>
    <row r="14084" spans="1:9">
      <c r="A14084" s="66"/>
      <c r="C14084" s="66">
        <v>14263</v>
      </c>
      <c r="D14084" s="2" t="s">
        <v>67</v>
      </c>
      <c r="E14084" s="22" t="s">
        <v>1153</v>
      </c>
      <c r="F14084" s="69" t="s">
        <v>68</v>
      </c>
      <c r="G14084" s="3"/>
      <c r="H14084" s="3"/>
      <c r="I14084" s="10" t="str">
        <f t="shared" si="219"/>
        <v>14263</v>
      </c>
    </row>
    <row r="14085" spans="1:9">
      <c r="A14085" s="66"/>
      <c r="C14085" s="66">
        <v>14263</v>
      </c>
      <c r="D14085" s="2" t="s">
        <v>69</v>
      </c>
      <c r="E14085" s="21" t="s">
        <v>1152</v>
      </c>
      <c r="F14085" s="69" t="s">
        <v>70</v>
      </c>
      <c r="G14085" s="3"/>
      <c r="H14085" s="3"/>
      <c r="I14085" s="10" t="str">
        <f t="shared" si="219"/>
        <v>14263</v>
      </c>
    </row>
    <row r="14086" spans="1:9">
      <c r="A14086" s="66"/>
      <c r="C14086" s="66">
        <v>14263</v>
      </c>
      <c r="E14086" s="71"/>
      <c r="F14086" s="69" t="s">
        <v>71</v>
      </c>
      <c r="G14086" s="3"/>
      <c r="H14086" s="3"/>
      <c r="I14086" s="10" t="str">
        <f t="shared" si="219"/>
        <v>14263</v>
      </c>
    </row>
    <row r="14087" spans="1:9">
      <c r="A14087" s="65" t="s">
        <v>948</v>
      </c>
      <c r="B14087" s="2" t="s">
        <v>949</v>
      </c>
      <c r="C14087" s="65">
        <v>14264</v>
      </c>
      <c r="D14087" s="2" t="s">
        <v>9</v>
      </c>
      <c r="E14087" s="14" t="s">
        <v>1144</v>
      </c>
      <c r="F14087" s="69" t="s">
        <v>10</v>
      </c>
      <c r="G14087" s="3"/>
      <c r="H14087" s="3"/>
      <c r="I14087" s="10" t="str">
        <f t="shared" si="219"/>
        <v>14264</v>
      </c>
    </row>
    <row r="14088" spans="1:9">
      <c r="A14088" s="66"/>
      <c r="C14088" s="66">
        <v>14264</v>
      </c>
      <c r="D14088" s="2" t="s">
        <v>11</v>
      </c>
      <c r="E14088" s="14" t="s">
        <v>1144</v>
      </c>
      <c r="F14088" s="69" t="s">
        <v>12</v>
      </c>
      <c r="G14088" s="3"/>
      <c r="H14088" s="3"/>
      <c r="I14088" s="10" t="str">
        <f t="shared" si="219"/>
        <v>14264</v>
      </c>
    </row>
    <row r="14089" spans="1:9">
      <c r="A14089" s="66"/>
      <c r="C14089" s="66">
        <v>14264</v>
      </c>
      <c r="D14089" s="2" t="s">
        <v>13</v>
      </c>
      <c r="E14089" s="14" t="s">
        <v>1144</v>
      </c>
      <c r="F14089" s="69" t="s">
        <v>14</v>
      </c>
      <c r="G14089" s="3"/>
      <c r="H14089" s="3"/>
      <c r="I14089" s="10" t="str">
        <f t="shared" ref="I14089:I14152" si="220">IF(A14089="",I14088,A14089)</f>
        <v>14264</v>
      </c>
    </row>
    <row r="14090" spans="1:9">
      <c r="A14090" s="66"/>
      <c r="C14090" s="66">
        <v>14264</v>
      </c>
      <c r="D14090" s="2" t="s">
        <v>15</v>
      </c>
      <c r="E14090" s="15" t="s">
        <v>1145</v>
      </c>
      <c r="F14090" s="69" t="s">
        <v>16</v>
      </c>
      <c r="G14090" s="3"/>
      <c r="H14090" s="3"/>
      <c r="I14090" s="10" t="str">
        <f t="shared" si="220"/>
        <v>14264</v>
      </c>
    </row>
    <row r="14091" spans="1:9">
      <c r="A14091" s="66"/>
      <c r="C14091" s="66">
        <v>14264</v>
      </c>
      <c r="D14091" s="2" t="s">
        <v>17</v>
      </c>
      <c r="E14091" s="14" t="s">
        <v>1144</v>
      </c>
      <c r="F14091" s="69" t="s">
        <v>18</v>
      </c>
      <c r="G14091" s="3"/>
      <c r="H14091" s="3"/>
      <c r="I14091" s="10" t="str">
        <f t="shared" si="220"/>
        <v>14264</v>
      </c>
    </row>
    <row r="14092" spans="1:9">
      <c r="A14092" s="66"/>
      <c r="C14092" s="66">
        <v>14264</v>
      </c>
      <c r="D14092" s="2" t="s">
        <v>19</v>
      </c>
      <c r="E14092" s="14" t="s">
        <v>1144</v>
      </c>
      <c r="F14092" s="69" t="s">
        <v>20</v>
      </c>
      <c r="G14092" s="3"/>
      <c r="H14092" s="3"/>
      <c r="I14092" s="10" t="str">
        <f t="shared" si="220"/>
        <v>14264</v>
      </c>
    </row>
    <row r="14093" spans="1:9">
      <c r="A14093" s="66"/>
      <c r="C14093" s="66">
        <v>14264</v>
      </c>
      <c r="D14093" s="2" t="s">
        <v>21</v>
      </c>
      <c r="E14093" s="4"/>
      <c r="F14093" s="69" t="s">
        <v>22</v>
      </c>
      <c r="G14093" s="3"/>
      <c r="H14093" s="3"/>
      <c r="I14093" s="10" t="str">
        <f t="shared" si="220"/>
        <v>14264</v>
      </c>
    </row>
    <row r="14094" spans="1:9">
      <c r="A14094" s="66"/>
      <c r="C14094" s="66">
        <v>14264</v>
      </c>
      <c r="D14094" s="2" t="s">
        <v>23</v>
      </c>
      <c r="E14094" s="17" t="s">
        <v>1147</v>
      </c>
      <c r="F14094" s="69" t="s">
        <v>24</v>
      </c>
      <c r="G14094" s="3"/>
      <c r="H14094" s="3"/>
      <c r="I14094" s="10" t="str">
        <f t="shared" si="220"/>
        <v>14264</v>
      </c>
    </row>
    <row r="14095" spans="1:9">
      <c r="A14095" s="66"/>
      <c r="C14095" s="66">
        <v>14264</v>
      </c>
      <c r="D14095" s="2" t="s">
        <v>25</v>
      </c>
      <c r="E14095" s="17" t="s">
        <v>1147</v>
      </c>
      <c r="F14095" s="69" t="s">
        <v>26</v>
      </c>
      <c r="G14095" s="3"/>
      <c r="H14095" s="3"/>
      <c r="I14095" s="10" t="str">
        <f t="shared" si="220"/>
        <v>14264</v>
      </c>
    </row>
    <row r="14096" spans="1:9">
      <c r="A14096" s="66"/>
      <c r="C14096" s="66">
        <v>14264</v>
      </c>
      <c r="D14096" s="2" t="s">
        <v>27</v>
      </c>
      <c r="E14096" s="17" t="s">
        <v>1147</v>
      </c>
      <c r="F14096" s="69" t="s">
        <v>28</v>
      </c>
      <c r="G14096" s="3"/>
      <c r="H14096" s="3"/>
      <c r="I14096" s="10" t="str">
        <f t="shared" si="220"/>
        <v>14264</v>
      </c>
    </row>
    <row r="14097" spans="1:9">
      <c r="A14097" s="66"/>
      <c r="C14097" s="66">
        <v>14264</v>
      </c>
      <c r="D14097" s="2" t="s">
        <v>29</v>
      </c>
      <c r="E14097" s="18" t="s">
        <v>1148</v>
      </c>
      <c r="F14097" s="69" t="s">
        <v>30</v>
      </c>
      <c r="G14097" s="3"/>
      <c r="H14097" s="3"/>
      <c r="I14097" s="10" t="str">
        <f t="shared" si="220"/>
        <v>14264</v>
      </c>
    </row>
    <row r="14098" spans="1:9">
      <c r="A14098" s="66"/>
      <c r="C14098" s="66">
        <v>14264</v>
      </c>
      <c r="D14098" s="2" t="s">
        <v>31</v>
      </c>
      <c r="E14098" s="18" t="s">
        <v>1148</v>
      </c>
      <c r="F14098" s="69" t="s">
        <v>32</v>
      </c>
      <c r="G14098" s="3"/>
      <c r="H14098" s="3"/>
      <c r="I14098" s="10" t="str">
        <f t="shared" si="220"/>
        <v>14264</v>
      </c>
    </row>
    <row r="14099" spans="1:9">
      <c r="A14099" s="66"/>
      <c r="C14099" s="66">
        <v>14264</v>
      </c>
      <c r="D14099" s="2" t="s">
        <v>33</v>
      </c>
      <c r="E14099" s="18" t="s">
        <v>1148</v>
      </c>
      <c r="F14099" s="69" t="s">
        <v>34</v>
      </c>
      <c r="G14099" s="3"/>
      <c r="H14099" s="3"/>
      <c r="I14099" s="10" t="str">
        <f t="shared" si="220"/>
        <v>14264</v>
      </c>
    </row>
    <row r="14100" spans="1:9">
      <c r="A14100" s="66"/>
      <c r="C14100" s="66">
        <v>14264</v>
      </c>
      <c r="D14100" s="2" t="s">
        <v>35</v>
      </c>
      <c r="E14100" s="19" t="s">
        <v>1150</v>
      </c>
      <c r="F14100" s="69" t="s">
        <v>36</v>
      </c>
      <c r="G14100" s="3"/>
      <c r="H14100" s="3"/>
      <c r="I14100" s="10" t="str">
        <f t="shared" si="220"/>
        <v>14264</v>
      </c>
    </row>
    <row r="14101" spans="1:9">
      <c r="A14101" s="66"/>
      <c r="C14101" s="66">
        <v>14264</v>
      </c>
      <c r="D14101" s="2" t="s">
        <v>37</v>
      </c>
      <c r="E14101" s="23" t="s">
        <v>1149</v>
      </c>
      <c r="F14101" s="69" t="s">
        <v>38</v>
      </c>
      <c r="G14101" s="3"/>
      <c r="H14101" s="3"/>
      <c r="I14101" s="10" t="str">
        <f t="shared" si="220"/>
        <v>14264</v>
      </c>
    </row>
    <row r="14102" spans="1:9">
      <c r="A14102" s="66"/>
      <c r="C14102" s="66">
        <v>14264</v>
      </c>
      <c r="D14102" s="2" t="s">
        <v>39</v>
      </c>
      <c r="E14102" s="23" t="s">
        <v>1149</v>
      </c>
      <c r="F14102" s="69" t="s">
        <v>40</v>
      </c>
      <c r="G14102" s="3"/>
      <c r="H14102" s="3"/>
      <c r="I14102" s="10" t="str">
        <f t="shared" si="220"/>
        <v>14264</v>
      </c>
    </row>
    <row r="14103" spans="1:9">
      <c r="A14103" s="66"/>
      <c r="C14103" s="66">
        <v>14264</v>
      </c>
      <c r="D14103" s="2" t="s">
        <v>41</v>
      </c>
      <c r="E14103" s="16" t="s">
        <v>1146</v>
      </c>
      <c r="F14103" s="69" t="s">
        <v>42</v>
      </c>
      <c r="G14103" s="3"/>
      <c r="H14103" s="3"/>
      <c r="I14103" s="10" t="str">
        <f t="shared" si="220"/>
        <v>14264</v>
      </c>
    </row>
    <row r="14104" spans="1:9">
      <c r="A14104" s="66"/>
      <c r="C14104" s="66">
        <v>14264</v>
      </c>
      <c r="D14104" s="2" t="s">
        <v>43</v>
      </c>
      <c r="E14104" s="16" t="s">
        <v>1146</v>
      </c>
      <c r="F14104" s="69" t="s">
        <v>44</v>
      </c>
      <c r="G14104" s="3"/>
      <c r="H14104" s="3"/>
      <c r="I14104" s="10" t="str">
        <f t="shared" si="220"/>
        <v>14264</v>
      </c>
    </row>
    <row r="14105" spans="1:9">
      <c r="A14105" s="66"/>
      <c r="C14105" s="66">
        <v>14264</v>
      </c>
      <c r="D14105" s="2" t="s">
        <v>45</v>
      </c>
      <c r="E14105" s="16" t="s">
        <v>1146</v>
      </c>
      <c r="F14105" s="69" t="s">
        <v>46</v>
      </c>
      <c r="G14105" s="3"/>
      <c r="H14105" s="3"/>
      <c r="I14105" s="10" t="str">
        <f t="shared" si="220"/>
        <v>14264</v>
      </c>
    </row>
    <row r="14106" spans="1:9">
      <c r="A14106" s="66"/>
      <c r="C14106" s="66">
        <v>14264</v>
      </c>
      <c r="D14106" s="2" t="s">
        <v>47</v>
      </c>
      <c r="E14106" s="16" t="s">
        <v>1146</v>
      </c>
      <c r="F14106" s="69" t="s">
        <v>48</v>
      </c>
      <c r="G14106" s="3"/>
      <c r="H14106" s="3"/>
      <c r="I14106" s="10" t="str">
        <f t="shared" si="220"/>
        <v>14264</v>
      </c>
    </row>
    <row r="14107" spans="1:9">
      <c r="A14107" s="66"/>
      <c r="C14107" s="66">
        <v>14264</v>
      </c>
      <c r="D14107" s="2" t="s">
        <v>49</v>
      </c>
      <c r="E14107" s="14" t="s">
        <v>1144</v>
      </c>
      <c r="F14107" s="69" t="s">
        <v>50</v>
      </c>
      <c r="G14107" s="3"/>
      <c r="H14107" s="3"/>
      <c r="I14107" s="10" t="str">
        <f t="shared" si="220"/>
        <v>14264</v>
      </c>
    </row>
    <row r="14108" spans="1:9">
      <c r="A14108" s="66"/>
      <c r="C14108" s="66">
        <v>14264</v>
      </c>
      <c r="D14108" s="2" t="s">
        <v>51</v>
      </c>
      <c r="E14108" s="15" t="s">
        <v>1145</v>
      </c>
      <c r="F14108" s="69" t="s">
        <v>52</v>
      </c>
      <c r="G14108" s="3"/>
      <c r="H14108" s="3"/>
      <c r="I14108" s="10" t="str">
        <f t="shared" si="220"/>
        <v>14264</v>
      </c>
    </row>
    <row r="14109" spans="1:9">
      <c r="A14109" s="66"/>
      <c r="C14109" s="66">
        <v>14264</v>
      </c>
      <c r="D14109" s="2" t="s">
        <v>53</v>
      </c>
      <c r="E14109" s="15" t="s">
        <v>1145</v>
      </c>
      <c r="F14109" s="69" t="s">
        <v>54</v>
      </c>
      <c r="G14109" s="3"/>
      <c r="H14109" s="3"/>
      <c r="I14109" s="10" t="str">
        <f t="shared" si="220"/>
        <v>14264</v>
      </c>
    </row>
    <row r="14110" spans="1:9">
      <c r="A14110" s="66"/>
      <c r="C14110" s="66">
        <v>14264</v>
      </c>
      <c r="D14110" s="2" t="s">
        <v>55</v>
      </c>
      <c r="E14110" s="21" t="s">
        <v>1152</v>
      </c>
      <c r="F14110" s="69" t="s">
        <v>56</v>
      </c>
      <c r="G14110" s="3"/>
      <c r="H14110" s="3"/>
      <c r="I14110" s="10" t="str">
        <f t="shared" si="220"/>
        <v>14264</v>
      </c>
    </row>
    <row r="14111" spans="1:9">
      <c r="A14111" s="66"/>
      <c r="C14111" s="66">
        <v>14264</v>
      </c>
      <c r="D14111" s="2" t="s">
        <v>57</v>
      </c>
      <c r="E14111" s="21" t="s">
        <v>1152</v>
      </c>
      <c r="F14111" s="69" t="s">
        <v>58</v>
      </c>
      <c r="G14111" s="3"/>
      <c r="H14111" s="3"/>
      <c r="I14111" s="10" t="str">
        <f t="shared" si="220"/>
        <v>14264</v>
      </c>
    </row>
    <row r="14112" spans="1:9">
      <c r="A14112" s="66"/>
      <c r="C14112" s="66">
        <v>14264</v>
      </c>
      <c r="D14112" s="2" t="s">
        <v>59</v>
      </c>
      <c r="E14112" s="21" t="s">
        <v>1152</v>
      </c>
      <c r="F14112" s="69" t="s">
        <v>60</v>
      </c>
      <c r="G14112" s="3"/>
      <c r="H14112" s="3"/>
      <c r="I14112" s="10" t="str">
        <f t="shared" si="220"/>
        <v>14264</v>
      </c>
    </row>
    <row r="14113" spans="1:9">
      <c r="A14113" s="66"/>
      <c r="C14113" s="66">
        <v>14264</v>
      </c>
      <c r="D14113" s="2" t="s">
        <v>61</v>
      </c>
      <c r="E14113" s="20" t="s">
        <v>1151</v>
      </c>
      <c r="F14113" s="69" t="s">
        <v>62</v>
      </c>
      <c r="G14113" s="3"/>
      <c r="H14113" s="3"/>
      <c r="I14113" s="10" t="str">
        <f t="shared" si="220"/>
        <v>14264</v>
      </c>
    </row>
    <row r="14114" spans="1:9">
      <c r="A14114" s="66"/>
      <c r="C14114" s="66">
        <v>14264</v>
      </c>
      <c r="D14114" s="2" t="s">
        <v>63</v>
      </c>
      <c r="E14114" s="20" t="s">
        <v>1151</v>
      </c>
      <c r="F14114" s="69" t="s">
        <v>64</v>
      </c>
      <c r="G14114" s="3"/>
      <c r="H14114" s="3"/>
      <c r="I14114" s="10" t="str">
        <f t="shared" si="220"/>
        <v>14264</v>
      </c>
    </row>
    <row r="14115" spans="1:9">
      <c r="A14115" s="66"/>
      <c r="C14115" s="66">
        <v>14264</v>
      </c>
      <c r="D14115" s="2" t="s">
        <v>65</v>
      </c>
      <c r="E14115" s="19" t="s">
        <v>1150</v>
      </c>
      <c r="F14115" s="69" t="s">
        <v>66</v>
      </c>
      <c r="G14115" s="3"/>
      <c r="H14115" s="3"/>
      <c r="I14115" s="10" t="str">
        <f t="shared" si="220"/>
        <v>14264</v>
      </c>
    </row>
    <row r="14116" spans="1:9">
      <c r="A14116" s="66"/>
      <c r="C14116" s="66">
        <v>14264</v>
      </c>
      <c r="D14116" s="2" t="s">
        <v>67</v>
      </c>
      <c r="E14116" s="22" t="s">
        <v>1153</v>
      </c>
      <c r="F14116" s="69" t="s">
        <v>68</v>
      </c>
      <c r="G14116" s="3"/>
      <c r="H14116" s="3"/>
      <c r="I14116" s="10" t="str">
        <f t="shared" si="220"/>
        <v>14264</v>
      </c>
    </row>
    <row r="14117" spans="1:9">
      <c r="A14117" s="66"/>
      <c r="C14117" s="66">
        <v>14264</v>
      </c>
      <c r="D14117" s="2" t="s">
        <v>69</v>
      </c>
      <c r="E14117" s="21" t="s">
        <v>1152</v>
      </c>
      <c r="F14117" s="69" t="s">
        <v>70</v>
      </c>
      <c r="G14117" s="3"/>
      <c r="H14117" s="3"/>
      <c r="I14117" s="10" t="str">
        <f t="shared" si="220"/>
        <v>14264</v>
      </c>
    </row>
    <row r="14118" spans="1:9">
      <c r="A14118" s="66"/>
      <c r="C14118" s="66">
        <v>14264</v>
      </c>
      <c r="E14118" s="71"/>
      <c r="F14118" s="69" t="s">
        <v>71</v>
      </c>
      <c r="G14118" s="3"/>
      <c r="H14118" s="3"/>
      <c r="I14118" s="10" t="str">
        <f t="shared" si="220"/>
        <v>14264</v>
      </c>
    </row>
    <row r="14119" spans="1:9">
      <c r="A14119" s="65" t="s">
        <v>950</v>
      </c>
      <c r="B14119" s="2" t="s">
        <v>951</v>
      </c>
      <c r="C14119" s="65">
        <v>14272</v>
      </c>
      <c r="D14119" s="2" t="s">
        <v>9</v>
      </c>
      <c r="E14119" s="14" t="s">
        <v>1144</v>
      </c>
      <c r="F14119" s="69" t="s">
        <v>10</v>
      </c>
      <c r="G14119" s="3"/>
      <c r="H14119" s="3"/>
      <c r="I14119" s="10" t="str">
        <f t="shared" si="220"/>
        <v>14272</v>
      </c>
    </row>
    <row r="14120" spans="1:9">
      <c r="A14120" s="66"/>
      <c r="C14120" s="66">
        <v>14272</v>
      </c>
      <c r="D14120" s="2" t="s">
        <v>11</v>
      </c>
      <c r="E14120" s="14" t="s">
        <v>1144</v>
      </c>
      <c r="F14120" s="69" t="s">
        <v>12</v>
      </c>
      <c r="G14120" s="3"/>
      <c r="H14120" s="3"/>
      <c r="I14120" s="10" t="str">
        <f t="shared" si="220"/>
        <v>14272</v>
      </c>
    </row>
    <row r="14121" spans="1:9">
      <c r="A14121" s="66"/>
      <c r="C14121" s="66">
        <v>14272</v>
      </c>
      <c r="D14121" s="2" t="s">
        <v>13</v>
      </c>
      <c r="E14121" s="14" t="s">
        <v>1144</v>
      </c>
      <c r="F14121" s="69" t="s">
        <v>14</v>
      </c>
      <c r="G14121" s="3"/>
      <c r="H14121" s="3"/>
      <c r="I14121" s="10" t="str">
        <f t="shared" si="220"/>
        <v>14272</v>
      </c>
    </row>
    <row r="14122" spans="1:9">
      <c r="A14122" s="66"/>
      <c r="C14122" s="66">
        <v>14272</v>
      </c>
      <c r="D14122" s="2" t="s">
        <v>15</v>
      </c>
      <c r="E14122" s="15" t="s">
        <v>1145</v>
      </c>
      <c r="F14122" s="69" t="s">
        <v>16</v>
      </c>
      <c r="G14122" s="3"/>
      <c r="H14122" s="3"/>
      <c r="I14122" s="10" t="str">
        <f t="shared" si="220"/>
        <v>14272</v>
      </c>
    </row>
    <row r="14123" spans="1:9">
      <c r="A14123" s="66"/>
      <c r="C14123" s="66">
        <v>14272</v>
      </c>
      <c r="D14123" s="2" t="s">
        <v>17</v>
      </c>
      <c r="E14123" s="14" t="s">
        <v>1144</v>
      </c>
      <c r="F14123" s="69" t="s">
        <v>18</v>
      </c>
      <c r="G14123" s="3"/>
      <c r="H14123" s="3"/>
      <c r="I14123" s="10" t="str">
        <f t="shared" si="220"/>
        <v>14272</v>
      </c>
    </row>
    <row r="14124" spans="1:9">
      <c r="A14124" s="66"/>
      <c r="C14124" s="66">
        <v>14272</v>
      </c>
      <c r="D14124" s="2" t="s">
        <v>19</v>
      </c>
      <c r="E14124" s="14" t="s">
        <v>1144</v>
      </c>
      <c r="F14124" s="69" t="s">
        <v>20</v>
      </c>
      <c r="G14124" s="3"/>
      <c r="H14124" s="3"/>
      <c r="I14124" s="10" t="str">
        <f t="shared" si="220"/>
        <v>14272</v>
      </c>
    </row>
    <row r="14125" spans="1:9">
      <c r="A14125" s="66"/>
      <c r="C14125" s="66">
        <v>14272</v>
      </c>
      <c r="D14125" s="2" t="s">
        <v>21</v>
      </c>
      <c r="E14125" s="4"/>
      <c r="F14125" s="69" t="s">
        <v>22</v>
      </c>
      <c r="G14125" s="3"/>
      <c r="H14125" s="3"/>
      <c r="I14125" s="10" t="str">
        <f t="shared" si="220"/>
        <v>14272</v>
      </c>
    </row>
    <row r="14126" spans="1:9">
      <c r="A14126" s="66"/>
      <c r="C14126" s="66">
        <v>14272</v>
      </c>
      <c r="D14126" s="2" t="s">
        <v>23</v>
      </c>
      <c r="E14126" s="17" t="s">
        <v>1147</v>
      </c>
      <c r="F14126" s="69" t="s">
        <v>24</v>
      </c>
      <c r="G14126" s="3"/>
      <c r="H14126" s="3"/>
      <c r="I14126" s="10" t="str">
        <f t="shared" si="220"/>
        <v>14272</v>
      </c>
    </row>
    <row r="14127" spans="1:9">
      <c r="A14127" s="66"/>
      <c r="C14127" s="66">
        <v>14272</v>
      </c>
      <c r="D14127" s="2" t="s">
        <v>25</v>
      </c>
      <c r="E14127" s="17" t="s">
        <v>1147</v>
      </c>
      <c r="F14127" s="69" t="s">
        <v>26</v>
      </c>
      <c r="G14127" s="3"/>
      <c r="H14127" s="3"/>
      <c r="I14127" s="10" t="str">
        <f t="shared" si="220"/>
        <v>14272</v>
      </c>
    </row>
    <row r="14128" spans="1:9">
      <c r="A14128" s="66"/>
      <c r="C14128" s="66">
        <v>14272</v>
      </c>
      <c r="D14128" s="2" t="s">
        <v>27</v>
      </c>
      <c r="E14128" s="17" t="s">
        <v>1147</v>
      </c>
      <c r="F14128" s="69" t="s">
        <v>28</v>
      </c>
      <c r="G14128" s="3"/>
      <c r="H14128" s="3"/>
      <c r="I14128" s="10" t="str">
        <f t="shared" si="220"/>
        <v>14272</v>
      </c>
    </row>
    <row r="14129" spans="1:9">
      <c r="A14129" s="66"/>
      <c r="C14129" s="66">
        <v>14272</v>
      </c>
      <c r="D14129" s="2" t="s">
        <v>29</v>
      </c>
      <c r="E14129" s="18" t="s">
        <v>1148</v>
      </c>
      <c r="F14129" s="69" t="s">
        <v>30</v>
      </c>
      <c r="G14129" s="3"/>
      <c r="H14129" s="3"/>
      <c r="I14129" s="10" t="str">
        <f t="shared" si="220"/>
        <v>14272</v>
      </c>
    </row>
    <row r="14130" spans="1:9">
      <c r="A14130" s="66"/>
      <c r="C14130" s="66">
        <v>14272</v>
      </c>
      <c r="D14130" s="2" t="s">
        <v>31</v>
      </c>
      <c r="E14130" s="18" t="s">
        <v>1148</v>
      </c>
      <c r="F14130" s="69" t="s">
        <v>32</v>
      </c>
      <c r="G14130" s="3"/>
      <c r="H14130" s="3"/>
      <c r="I14130" s="10" t="str">
        <f t="shared" si="220"/>
        <v>14272</v>
      </c>
    </row>
    <row r="14131" spans="1:9">
      <c r="A14131" s="66"/>
      <c r="C14131" s="66">
        <v>14272</v>
      </c>
      <c r="D14131" s="2" t="s">
        <v>33</v>
      </c>
      <c r="E14131" s="18" t="s">
        <v>1148</v>
      </c>
      <c r="F14131" s="69" t="s">
        <v>34</v>
      </c>
      <c r="G14131" s="3"/>
      <c r="H14131" s="3"/>
      <c r="I14131" s="10" t="str">
        <f t="shared" si="220"/>
        <v>14272</v>
      </c>
    </row>
    <row r="14132" spans="1:9">
      <c r="A14132" s="66"/>
      <c r="C14132" s="66">
        <v>14272</v>
      </c>
      <c r="D14132" s="2" t="s">
        <v>35</v>
      </c>
      <c r="E14132" s="19" t="s">
        <v>1150</v>
      </c>
      <c r="F14132" s="69" t="s">
        <v>36</v>
      </c>
      <c r="G14132" s="3"/>
      <c r="H14132" s="3"/>
      <c r="I14132" s="10" t="str">
        <f t="shared" si="220"/>
        <v>14272</v>
      </c>
    </row>
    <row r="14133" spans="1:9">
      <c r="A14133" s="66"/>
      <c r="C14133" s="66">
        <v>14272</v>
      </c>
      <c r="D14133" s="2" t="s">
        <v>37</v>
      </c>
      <c r="E14133" s="23" t="s">
        <v>1149</v>
      </c>
      <c r="F14133" s="69" t="s">
        <v>38</v>
      </c>
      <c r="G14133" s="3"/>
      <c r="H14133" s="3"/>
      <c r="I14133" s="10" t="str">
        <f t="shared" si="220"/>
        <v>14272</v>
      </c>
    </row>
    <row r="14134" spans="1:9">
      <c r="A14134" s="66"/>
      <c r="C14134" s="66">
        <v>14272</v>
      </c>
      <c r="D14134" s="2" t="s">
        <v>39</v>
      </c>
      <c r="E14134" s="23" t="s">
        <v>1149</v>
      </c>
      <c r="F14134" s="69" t="s">
        <v>40</v>
      </c>
      <c r="G14134" s="3"/>
      <c r="H14134" s="3"/>
      <c r="I14134" s="10" t="str">
        <f t="shared" si="220"/>
        <v>14272</v>
      </c>
    </row>
    <row r="14135" spans="1:9">
      <c r="A14135" s="66"/>
      <c r="C14135" s="66">
        <v>14272</v>
      </c>
      <c r="D14135" s="2" t="s">
        <v>41</v>
      </c>
      <c r="E14135" s="16" t="s">
        <v>1146</v>
      </c>
      <c r="F14135" s="69" t="s">
        <v>42</v>
      </c>
      <c r="G14135" s="3"/>
      <c r="H14135" s="3"/>
      <c r="I14135" s="10" t="str">
        <f t="shared" si="220"/>
        <v>14272</v>
      </c>
    </row>
    <row r="14136" spans="1:9">
      <c r="A14136" s="66"/>
      <c r="C14136" s="66">
        <v>14272</v>
      </c>
      <c r="D14136" s="2" t="s">
        <v>43</v>
      </c>
      <c r="E14136" s="16" t="s">
        <v>1146</v>
      </c>
      <c r="F14136" s="69" t="s">
        <v>44</v>
      </c>
      <c r="G14136" s="3"/>
      <c r="H14136" s="3"/>
      <c r="I14136" s="10" t="str">
        <f t="shared" si="220"/>
        <v>14272</v>
      </c>
    </row>
    <row r="14137" spans="1:9">
      <c r="A14137" s="66"/>
      <c r="C14137" s="66">
        <v>14272</v>
      </c>
      <c r="D14137" s="2" t="s">
        <v>45</v>
      </c>
      <c r="E14137" s="16" t="s">
        <v>1146</v>
      </c>
      <c r="F14137" s="69" t="s">
        <v>46</v>
      </c>
      <c r="G14137" s="3"/>
      <c r="H14137" s="3"/>
      <c r="I14137" s="10" t="str">
        <f t="shared" si="220"/>
        <v>14272</v>
      </c>
    </row>
    <row r="14138" spans="1:9">
      <c r="A14138" s="66"/>
      <c r="C14138" s="66">
        <v>14272</v>
      </c>
      <c r="D14138" s="2" t="s">
        <v>47</v>
      </c>
      <c r="E14138" s="16" t="s">
        <v>1146</v>
      </c>
      <c r="F14138" s="69" t="s">
        <v>48</v>
      </c>
      <c r="G14138" s="3"/>
      <c r="H14138" s="3"/>
      <c r="I14138" s="10" t="str">
        <f t="shared" si="220"/>
        <v>14272</v>
      </c>
    </row>
    <row r="14139" spans="1:9">
      <c r="A14139" s="66"/>
      <c r="C14139" s="66">
        <v>14272</v>
      </c>
      <c r="D14139" s="2" t="s">
        <v>49</v>
      </c>
      <c r="E14139" s="14" t="s">
        <v>1144</v>
      </c>
      <c r="F14139" s="69" t="s">
        <v>50</v>
      </c>
      <c r="G14139" s="3"/>
      <c r="H14139" s="3"/>
      <c r="I14139" s="10" t="str">
        <f t="shared" si="220"/>
        <v>14272</v>
      </c>
    </row>
    <row r="14140" spans="1:9">
      <c r="A14140" s="66"/>
      <c r="C14140" s="66">
        <v>14272</v>
      </c>
      <c r="D14140" s="2" t="s">
        <v>51</v>
      </c>
      <c r="E14140" s="15" t="s">
        <v>1145</v>
      </c>
      <c r="F14140" s="69" t="s">
        <v>52</v>
      </c>
      <c r="G14140" s="3"/>
      <c r="H14140" s="3"/>
      <c r="I14140" s="10" t="str">
        <f t="shared" si="220"/>
        <v>14272</v>
      </c>
    </row>
    <row r="14141" spans="1:9">
      <c r="A14141" s="66"/>
      <c r="C14141" s="66">
        <v>14272</v>
      </c>
      <c r="D14141" s="2" t="s">
        <v>53</v>
      </c>
      <c r="E14141" s="15" t="s">
        <v>1145</v>
      </c>
      <c r="F14141" s="69" t="s">
        <v>54</v>
      </c>
      <c r="G14141" s="3"/>
      <c r="H14141" s="3"/>
      <c r="I14141" s="10" t="str">
        <f t="shared" si="220"/>
        <v>14272</v>
      </c>
    </row>
    <row r="14142" spans="1:9">
      <c r="A14142" s="66"/>
      <c r="C14142" s="66">
        <v>14272</v>
      </c>
      <c r="D14142" s="2" t="s">
        <v>55</v>
      </c>
      <c r="E14142" s="21" t="s">
        <v>1152</v>
      </c>
      <c r="F14142" s="69" t="s">
        <v>56</v>
      </c>
      <c r="G14142" s="3"/>
      <c r="H14142" s="3"/>
      <c r="I14142" s="10" t="str">
        <f t="shared" si="220"/>
        <v>14272</v>
      </c>
    </row>
    <row r="14143" spans="1:9">
      <c r="A14143" s="66"/>
      <c r="C14143" s="66">
        <v>14272</v>
      </c>
      <c r="D14143" s="2" t="s">
        <v>57</v>
      </c>
      <c r="E14143" s="21" t="s">
        <v>1152</v>
      </c>
      <c r="F14143" s="69" t="s">
        <v>58</v>
      </c>
      <c r="G14143" s="3"/>
      <c r="H14143" s="3"/>
      <c r="I14143" s="10" t="str">
        <f t="shared" si="220"/>
        <v>14272</v>
      </c>
    </row>
    <row r="14144" spans="1:9">
      <c r="A14144" s="66"/>
      <c r="C14144" s="66">
        <v>14272</v>
      </c>
      <c r="D14144" s="2" t="s">
        <v>59</v>
      </c>
      <c r="E14144" s="21" t="s">
        <v>1152</v>
      </c>
      <c r="F14144" s="69" t="s">
        <v>60</v>
      </c>
      <c r="G14144" s="3"/>
      <c r="H14144" s="3"/>
      <c r="I14144" s="10" t="str">
        <f t="shared" si="220"/>
        <v>14272</v>
      </c>
    </row>
    <row r="14145" spans="1:9">
      <c r="A14145" s="66"/>
      <c r="C14145" s="66">
        <v>14272</v>
      </c>
      <c r="D14145" s="2" t="s">
        <v>61</v>
      </c>
      <c r="E14145" s="20" t="s">
        <v>1151</v>
      </c>
      <c r="F14145" s="69" t="s">
        <v>62</v>
      </c>
      <c r="G14145" s="3"/>
      <c r="H14145" s="3"/>
      <c r="I14145" s="10" t="str">
        <f t="shared" si="220"/>
        <v>14272</v>
      </c>
    </row>
    <row r="14146" spans="1:9">
      <c r="A14146" s="66"/>
      <c r="C14146" s="66">
        <v>14272</v>
      </c>
      <c r="D14146" s="2" t="s">
        <v>63</v>
      </c>
      <c r="E14146" s="20" t="s">
        <v>1151</v>
      </c>
      <c r="F14146" s="69" t="s">
        <v>64</v>
      </c>
      <c r="G14146" s="3"/>
      <c r="H14146" s="3"/>
      <c r="I14146" s="10" t="str">
        <f t="shared" si="220"/>
        <v>14272</v>
      </c>
    </row>
    <row r="14147" spans="1:9">
      <c r="A14147" s="66"/>
      <c r="C14147" s="66">
        <v>14272</v>
      </c>
      <c r="D14147" s="2" t="s">
        <v>65</v>
      </c>
      <c r="E14147" s="19" t="s">
        <v>1150</v>
      </c>
      <c r="F14147" s="69" t="s">
        <v>66</v>
      </c>
      <c r="G14147" s="3"/>
      <c r="H14147" s="3"/>
      <c r="I14147" s="10" t="str">
        <f t="shared" si="220"/>
        <v>14272</v>
      </c>
    </row>
    <row r="14148" spans="1:9">
      <c r="A14148" s="66"/>
      <c r="C14148" s="66">
        <v>14272</v>
      </c>
      <c r="D14148" s="2" t="s">
        <v>67</v>
      </c>
      <c r="E14148" s="22" t="s">
        <v>1153</v>
      </c>
      <c r="F14148" s="69" t="s">
        <v>68</v>
      </c>
      <c r="G14148" s="3"/>
      <c r="H14148" s="3"/>
      <c r="I14148" s="10" t="str">
        <f t="shared" si="220"/>
        <v>14272</v>
      </c>
    </row>
    <row r="14149" spans="1:9">
      <c r="A14149" s="66"/>
      <c r="C14149" s="66">
        <v>14272</v>
      </c>
      <c r="D14149" s="2" t="s">
        <v>69</v>
      </c>
      <c r="E14149" s="21" t="s">
        <v>1152</v>
      </c>
      <c r="F14149" s="69" t="s">
        <v>70</v>
      </c>
      <c r="G14149" s="3"/>
      <c r="H14149" s="3"/>
      <c r="I14149" s="10" t="str">
        <f t="shared" si="220"/>
        <v>14272</v>
      </c>
    </row>
    <row r="14150" spans="1:9">
      <c r="A14150" s="66"/>
      <c r="C14150" s="66">
        <v>14272</v>
      </c>
      <c r="E14150" s="71"/>
      <c r="F14150" s="69" t="s">
        <v>71</v>
      </c>
      <c r="G14150" s="3"/>
      <c r="H14150" s="3"/>
      <c r="I14150" s="10" t="str">
        <f t="shared" si="220"/>
        <v>14272</v>
      </c>
    </row>
    <row r="14151" spans="1:9">
      <c r="A14151" s="65" t="s">
        <v>952</v>
      </c>
      <c r="B14151" s="2" t="s">
        <v>953</v>
      </c>
      <c r="C14151" s="65">
        <v>14280</v>
      </c>
      <c r="D14151" s="2" t="s">
        <v>9</v>
      </c>
      <c r="E14151" s="14" t="s">
        <v>1144</v>
      </c>
      <c r="F14151" s="69" t="s">
        <v>10</v>
      </c>
      <c r="G14151" s="3"/>
      <c r="H14151" s="3"/>
      <c r="I14151" s="10" t="str">
        <f t="shared" si="220"/>
        <v>14280</v>
      </c>
    </row>
    <row r="14152" spans="1:9">
      <c r="A14152" s="66"/>
      <c r="C14152" s="66">
        <v>14280</v>
      </c>
      <c r="D14152" s="2" t="s">
        <v>11</v>
      </c>
      <c r="E14152" s="14" t="s">
        <v>1144</v>
      </c>
      <c r="F14152" s="69" t="s">
        <v>12</v>
      </c>
      <c r="G14152" s="3"/>
      <c r="H14152" s="3"/>
      <c r="I14152" s="10" t="str">
        <f t="shared" si="220"/>
        <v>14280</v>
      </c>
    </row>
    <row r="14153" spans="1:9">
      <c r="A14153" s="66"/>
      <c r="C14153" s="66">
        <v>14280</v>
      </c>
      <c r="D14153" s="2" t="s">
        <v>13</v>
      </c>
      <c r="E14153" s="14" t="s">
        <v>1144</v>
      </c>
      <c r="F14153" s="69" t="s">
        <v>14</v>
      </c>
      <c r="G14153" s="3"/>
      <c r="H14153" s="3"/>
      <c r="I14153" s="10" t="str">
        <f t="shared" ref="I14153:I14216" si="221">IF(A14153="",I14152,A14153)</f>
        <v>14280</v>
      </c>
    </row>
    <row r="14154" spans="1:9">
      <c r="A14154" s="66"/>
      <c r="C14154" s="66">
        <v>14280</v>
      </c>
      <c r="D14154" s="2" t="s">
        <v>15</v>
      </c>
      <c r="E14154" s="15" t="s">
        <v>1145</v>
      </c>
      <c r="F14154" s="69" t="s">
        <v>16</v>
      </c>
      <c r="G14154" s="3"/>
      <c r="H14154" s="3"/>
      <c r="I14154" s="10" t="str">
        <f t="shared" si="221"/>
        <v>14280</v>
      </c>
    </row>
    <row r="14155" spans="1:9">
      <c r="A14155" s="66"/>
      <c r="C14155" s="66">
        <v>14280</v>
      </c>
      <c r="D14155" s="2" t="s">
        <v>17</v>
      </c>
      <c r="E14155" s="14" t="s">
        <v>1144</v>
      </c>
      <c r="F14155" s="69" t="s">
        <v>18</v>
      </c>
      <c r="G14155" s="3"/>
      <c r="H14155" s="3"/>
      <c r="I14155" s="10" t="str">
        <f t="shared" si="221"/>
        <v>14280</v>
      </c>
    </row>
    <row r="14156" spans="1:9">
      <c r="A14156" s="66"/>
      <c r="C14156" s="66">
        <v>14280</v>
      </c>
      <c r="D14156" s="2" t="s">
        <v>19</v>
      </c>
      <c r="E14156" s="14" t="s">
        <v>1144</v>
      </c>
      <c r="F14156" s="69" t="s">
        <v>20</v>
      </c>
      <c r="G14156" s="3"/>
      <c r="H14156" s="3"/>
      <c r="I14156" s="10" t="str">
        <f t="shared" si="221"/>
        <v>14280</v>
      </c>
    </row>
    <row r="14157" spans="1:9">
      <c r="A14157" s="66"/>
      <c r="C14157" s="66">
        <v>14280</v>
      </c>
      <c r="D14157" s="2" t="s">
        <v>21</v>
      </c>
      <c r="E14157" s="4"/>
      <c r="F14157" s="69" t="s">
        <v>22</v>
      </c>
      <c r="G14157" s="3"/>
      <c r="H14157" s="3"/>
      <c r="I14157" s="10" t="str">
        <f t="shared" si="221"/>
        <v>14280</v>
      </c>
    </row>
    <row r="14158" spans="1:9">
      <c r="A14158" s="66"/>
      <c r="C14158" s="66">
        <v>14280</v>
      </c>
      <c r="D14158" s="2" t="s">
        <v>23</v>
      </c>
      <c r="E14158" s="17" t="s">
        <v>1147</v>
      </c>
      <c r="F14158" s="69" t="s">
        <v>24</v>
      </c>
      <c r="G14158" s="3"/>
      <c r="H14158" s="3"/>
      <c r="I14158" s="10" t="str">
        <f t="shared" si="221"/>
        <v>14280</v>
      </c>
    </row>
    <row r="14159" spans="1:9">
      <c r="A14159" s="66"/>
      <c r="C14159" s="66">
        <v>14280</v>
      </c>
      <c r="D14159" s="2" t="s">
        <v>25</v>
      </c>
      <c r="E14159" s="17" t="s">
        <v>1147</v>
      </c>
      <c r="F14159" s="69" t="s">
        <v>26</v>
      </c>
      <c r="G14159" s="3"/>
      <c r="H14159" s="3"/>
      <c r="I14159" s="10" t="str">
        <f t="shared" si="221"/>
        <v>14280</v>
      </c>
    </row>
    <row r="14160" spans="1:9">
      <c r="A14160" s="66"/>
      <c r="C14160" s="66">
        <v>14280</v>
      </c>
      <c r="D14160" s="2" t="s">
        <v>27</v>
      </c>
      <c r="E14160" s="17" t="s">
        <v>1147</v>
      </c>
      <c r="F14160" s="69" t="s">
        <v>28</v>
      </c>
      <c r="G14160" s="3"/>
      <c r="H14160" s="3"/>
      <c r="I14160" s="10" t="str">
        <f t="shared" si="221"/>
        <v>14280</v>
      </c>
    </row>
    <row r="14161" spans="1:9">
      <c r="A14161" s="66"/>
      <c r="C14161" s="66">
        <v>14280</v>
      </c>
      <c r="D14161" s="2" t="s">
        <v>29</v>
      </c>
      <c r="E14161" s="18" t="s">
        <v>1148</v>
      </c>
      <c r="F14161" s="69" t="s">
        <v>30</v>
      </c>
      <c r="G14161" s="3"/>
      <c r="H14161" s="3"/>
      <c r="I14161" s="10" t="str">
        <f t="shared" si="221"/>
        <v>14280</v>
      </c>
    </row>
    <row r="14162" spans="1:9">
      <c r="A14162" s="66"/>
      <c r="C14162" s="66">
        <v>14280</v>
      </c>
      <c r="D14162" s="2" t="s">
        <v>31</v>
      </c>
      <c r="E14162" s="18" t="s">
        <v>1148</v>
      </c>
      <c r="F14162" s="69" t="s">
        <v>32</v>
      </c>
      <c r="G14162" s="3"/>
      <c r="H14162" s="3"/>
      <c r="I14162" s="10" t="str">
        <f t="shared" si="221"/>
        <v>14280</v>
      </c>
    </row>
    <row r="14163" spans="1:9">
      <c r="A14163" s="66"/>
      <c r="C14163" s="66">
        <v>14280</v>
      </c>
      <c r="D14163" s="2" t="s">
        <v>33</v>
      </c>
      <c r="E14163" s="18" t="s">
        <v>1148</v>
      </c>
      <c r="F14163" s="69" t="s">
        <v>34</v>
      </c>
      <c r="G14163" s="3"/>
      <c r="H14163" s="3"/>
      <c r="I14163" s="10" t="str">
        <f t="shared" si="221"/>
        <v>14280</v>
      </c>
    </row>
    <row r="14164" spans="1:9">
      <c r="A14164" s="66"/>
      <c r="C14164" s="66">
        <v>14280</v>
      </c>
      <c r="D14164" s="2" t="s">
        <v>35</v>
      </c>
      <c r="E14164" s="19" t="s">
        <v>1150</v>
      </c>
      <c r="F14164" s="69" t="s">
        <v>36</v>
      </c>
      <c r="G14164" s="3"/>
      <c r="H14164" s="3"/>
      <c r="I14164" s="10" t="str">
        <f t="shared" si="221"/>
        <v>14280</v>
      </c>
    </row>
    <row r="14165" spans="1:9">
      <c r="A14165" s="66"/>
      <c r="C14165" s="66">
        <v>14280</v>
      </c>
      <c r="D14165" s="2" t="s">
        <v>37</v>
      </c>
      <c r="E14165" s="23" t="s">
        <v>1149</v>
      </c>
      <c r="F14165" s="69" t="s">
        <v>38</v>
      </c>
      <c r="G14165" s="3"/>
      <c r="H14165" s="3"/>
      <c r="I14165" s="10" t="str">
        <f t="shared" si="221"/>
        <v>14280</v>
      </c>
    </row>
    <row r="14166" spans="1:9">
      <c r="A14166" s="66"/>
      <c r="C14166" s="66">
        <v>14280</v>
      </c>
      <c r="D14166" s="2" t="s">
        <v>39</v>
      </c>
      <c r="E14166" s="23" t="s">
        <v>1149</v>
      </c>
      <c r="F14166" s="69" t="s">
        <v>40</v>
      </c>
      <c r="G14166" s="3"/>
      <c r="H14166" s="3"/>
      <c r="I14166" s="10" t="str">
        <f t="shared" si="221"/>
        <v>14280</v>
      </c>
    </row>
    <row r="14167" spans="1:9">
      <c r="A14167" s="66"/>
      <c r="C14167" s="66">
        <v>14280</v>
      </c>
      <c r="D14167" s="2" t="s">
        <v>41</v>
      </c>
      <c r="E14167" s="16" t="s">
        <v>1146</v>
      </c>
      <c r="F14167" s="69" t="s">
        <v>42</v>
      </c>
      <c r="G14167" s="3"/>
      <c r="H14167" s="3"/>
      <c r="I14167" s="10" t="str">
        <f t="shared" si="221"/>
        <v>14280</v>
      </c>
    </row>
    <row r="14168" spans="1:9">
      <c r="A14168" s="66"/>
      <c r="C14168" s="66">
        <v>14280</v>
      </c>
      <c r="D14168" s="2" t="s">
        <v>43</v>
      </c>
      <c r="E14168" s="16" t="s">
        <v>1146</v>
      </c>
      <c r="F14168" s="69" t="s">
        <v>44</v>
      </c>
      <c r="G14168" s="3"/>
      <c r="H14168" s="3"/>
      <c r="I14168" s="10" t="str">
        <f t="shared" si="221"/>
        <v>14280</v>
      </c>
    </row>
    <row r="14169" spans="1:9">
      <c r="A14169" s="66"/>
      <c r="C14169" s="66">
        <v>14280</v>
      </c>
      <c r="D14169" s="2" t="s">
        <v>45</v>
      </c>
      <c r="E14169" s="16" t="s">
        <v>1146</v>
      </c>
      <c r="F14169" s="69" t="s">
        <v>46</v>
      </c>
      <c r="G14169" s="3"/>
      <c r="H14169" s="3"/>
      <c r="I14169" s="10" t="str">
        <f t="shared" si="221"/>
        <v>14280</v>
      </c>
    </row>
    <row r="14170" spans="1:9">
      <c r="A14170" s="66"/>
      <c r="C14170" s="66">
        <v>14280</v>
      </c>
      <c r="D14170" s="2" t="s">
        <v>47</v>
      </c>
      <c r="E14170" s="16" t="s">
        <v>1146</v>
      </c>
      <c r="F14170" s="69" t="s">
        <v>48</v>
      </c>
      <c r="G14170" s="3"/>
      <c r="H14170" s="3"/>
      <c r="I14170" s="10" t="str">
        <f t="shared" si="221"/>
        <v>14280</v>
      </c>
    </row>
    <row r="14171" spans="1:9">
      <c r="A14171" s="66"/>
      <c r="C14171" s="66">
        <v>14280</v>
      </c>
      <c r="D14171" s="2" t="s">
        <v>49</v>
      </c>
      <c r="E14171" s="14" t="s">
        <v>1144</v>
      </c>
      <c r="F14171" s="69" t="s">
        <v>50</v>
      </c>
      <c r="G14171" s="3"/>
      <c r="H14171" s="3"/>
      <c r="I14171" s="10" t="str">
        <f t="shared" si="221"/>
        <v>14280</v>
      </c>
    </row>
    <row r="14172" spans="1:9">
      <c r="A14172" s="66"/>
      <c r="C14172" s="66">
        <v>14280</v>
      </c>
      <c r="D14172" s="2" t="s">
        <v>51</v>
      </c>
      <c r="E14172" s="15" t="s">
        <v>1145</v>
      </c>
      <c r="F14172" s="69" t="s">
        <v>52</v>
      </c>
      <c r="G14172" s="3"/>
      <c r="H14172" s="3"/>
      <c r="I14172" s="10" t="str">
        <f t="shared" si="221"/>
        <v>14280</v>
      </c>
    </row>
    <row r="14173" spans="1:9">
      <c r="A14173" s="66"/>
      <c r="C14173" s="66">
        <v>14280</v>
      </c>
      <c r="D14173" s="2" t="s">
        <v>53</v>
      </c>
      <c r="E14173" s="15" t="s">
        <v>1145</v>
      </c>
      <c r="F14173" s="69" t="s">
        <v>54</v>
      </c>
      <c r="G14173" s="3"/>
      <c r="H14173" s="3"/>
      <c r="I14173" s="10" t="str">
        <f t="shared" si="221"/>
        <v>14280</v>
      </c>
    </row>
    <row r="14174" spans="1:9">
      <c r="A14174" s="66"/>
      <c r="C14174" s="66">
        <v>14280</v>
      </c>
      <c r="D14174" s="2" t="s">
        <v>55</v>
      </c>
      <c r="E14174" s="21" t="s">
        <v>1152</v>
      </c>
      <c r="F14174" s="69" t="s">
        <v>56</v>
      </c>
      <c r="G14174" s="3"/>
      <c r="H14174" s="3"/>
      <c r="I14174" s="10" t="str">
        <f t="shared" si="221"/>
        <v>14280</v>
      </c>
    </row>
    <row r="14175" spans="1:9">
      <c r="A14175" s="66"/>
      <c r="C14175" s="66">
        <v>14280</v>
      </c>
      <c r="D14175" s="2" t="s">
        <v>57</v>
      </c>
      <c r="E14175" s="21" t="s">
        <v>1152</v>
      </c>
      <c r="F14175" s="69" t="s">
        <v>58</v>
      </c>
      <c r="G14175" s="3"/>
      <c r="H14175" s="3"/>
      <c r="I14175" s="10" t="str">
        <f t="shared" si="221"/>
        <v>14280</v>
      </c>
    </row>
    <row r="14176" spans="1:9">
      <c r="A14176" s="66"/>
      <c r="C14176" s="66">
        <v>14280</v>
      </c>
      <c r="D14176" s="2" t="s">
        <v>59</v>
      </c>
      <c r="E14176" s="21" t="s">
        <v>1152</v>
      </c>
      <c r="F14176" s="69" t="s">
        <v>60</v>
      </c>
      <c r="G14176" s="3"/>
      <c r="H14176" s="3"/>
      <c r="I14176" s="10" t="str">
        <f t="shared" si="221"/>
        <v>14280</v>
      </c>
    </row>
    <row r="14177" spans="1:9">
      <c r="A14177" s="66"/>
      <c r="C14177" s="66">
        <v>14280</v>
      </c>
      <c r="D14177" s="2" t="s">
        <v>61</v>
      </c>
      <c r="E14177" s="20" t="s">
        <v>1151</v>
      </c>
      <c r="F14177" s="69" t="s">
        <v>62</v>
      </c>
      <c r="G14177" s="3"/>
      <c r="H14177" s="3"/>
      <c r="I14177" s="10" t="str">
        <f t="shared" si="221"/>
        <v>14280</v>
      </c>
    </row>
    <row r="14178" spans="1:9">
      <c r="A14178" s="66"/>
      <c r="C14178" s="66">
        <v>14280</v>
      </c>
      <c r="D14178" s="2" t="s">
        <v>63</v>
      </c>
      <c r="E14178" s="20" t="s">
        <v>1151</v>
      </c>
      <c r="F14178" s="69" t="s">
        <v>64</v>
      </c>
      <c r="G14178" s="3"/>
      <c r="H14178" s="3"/>
      <c r="I14178" s="10" t="str">
        <f t="shared" si="221"/>
        <v>14280</v>
      </c>
    </row>
    <row r="14179" spans="1:9">
      <c r="A14179" s="66"/>
      <c r="C14179" s="66">
        <v>14280</v>
      </c>
      <c r="D14179" s="2" t="s">
        <v>65</v>
      </c>
      <c r="E14179" s="19" t="s">
        <v>1150</v>
      </c>
      <c r="F14179" s="69" t="s">
        <v>66</v>
      </c>
      <c r="G14179" s="3"/>
      <c r="H14179" s="3"/>
      <c r="I14179" s="10" t="str">
        <f t="shared" si="221"/>
        <v>14280</v>
      </c>
    </row>
    <row r="14180" spans="1:9">
      <c r="A14180" s="66"/>
      <c r="C14180" s="66">
        <v>14280</v>
      </c>
      <c r="D14180" s="2" t="s">
        <v>67</v>
      </c>
      <c r="E14180" s="22" t="s">
        <v>1153</v>
      </c>
      <c r="F14180" s="69" t="s">
        <v>68</v>
      </c>
      <c r="G14180" s="3"/>
      <c r="H14180" s="3"/>
      <c r="I14180" s="10" t="str">
        <f t="shared" si="221"/>
        <v>14280</v>
      </c>
    </row>
    <row r="14181" spans="1:9">
      <c r="A14181" s="66"/>
      <c r="C14181" s="66">
        <v>14280</v>
      </c>
      <c r="D14181" s="2" t="s">
        <v>69</v>
      </c>
      <c r="E14181" s="21" t="s">
        <v>1152</v>
      </c>
      <c r="F14181" s="69" t="s">
        <v>70</v>
      </c>
      <c r="G14181" s="3"/>
      <c r="H14181" s="3"/>
      <c r="I14181" s="10" t="str">
        <f t="shared" si="221"/>
        <v>14280</v>
      </c>
    </row>
    <row r="14182" spans="1:9">
      <c r="A14182" s="66"/>
      <c r="C14182" s="66">
        <v>14280</v>
      </c>
      <c r="E14182" s="71"/>
      <c r="F14182" s="69" t="s">
        <v>71</v>
      </c>
      <c r="G14182" s="3"/>
      <c r="H14182" s="3"/>
      <c r="I14182" s="10" t="str">
        <f t="shared" si="221"/>
        <v>14280</v>
      </c>
    </row>
    <row r="14183" spans="1:9">
      <c r="A14183" s="65" t="s">
        <v>954</v>
      </c>
      <c r="B14183" s="2" t="s">
        <v>955</v>
      </c>
      <c r="C14183" s="65">
        <v>14284</v>
      </c>
      <c r="D14183" s="2" t="s">
        <v>9</v>
      </c>
      <c r="E14183" s="14" t="s">
        <v>1144</v>
      </c>
      <c r="F14183" s="69" t="s">
        <v>10</v>
      </c>
      <c r="G14183" s="3"/>
      <c r="H14183" s="3"/>
      <c r="I14183" s="10" t="str">
        <f t="shared" si="221"/>
        <v>14284</v>
      </c>
    </row>
    <row r="14184" spans="1:9">
      <c r="A14184" s="66"/>
      <c r="C14184" s="66">
        <v>14284</v>
      </c>
      <c r="D14184" s="2" t="s">
        <v>11</v>
      </c>
      <c r="E14184" s="14" t="s">
        <v>1144</v>
      </c>
      <c r="F14184" s="69" t="s">
        <v>12</v>
      </c>
      <c r="G14184" s="3"/>
      <c r="H14184" s="3"/>
      <c r="I14184" s="10" t="str">
        <f t="shared" si="221"/>
        <v>14284</v>
      </c>
    </row>
    <row r="14185" spans="1:9">
      <c r="A14185" s="66"/>
      <c r="C14185" s="66">
        <v>14284</v>
      </c>
      <c r="D14185" s="2" t="s">
        <v>13</v>
      </c>
      <c r="E14185" s="14" t="s">
        <v>1144</v>
      </c>
      <c r="F14185" s="69" t="s">
        <v>14</v>
      </c>
      <c r="G14185" s="3"/>
      <c r="H14185" s="3"/>
      <c r="I14185" s="10" t="str">
        <f t="shared" si="221"/>
        <v>14284</v>
      </c>
    </row>
    <row r="14186" spans="1:9">
      <c r="A14186" s="66"/>
      <c r="C14186" s="66">
        <v>14284</v>
      </c>
      <c r="D14186" s="2" t="s">
        <v>15</v>
      </c>
      <c r="E14186" s="15" t="s">
        <v>1145</v>
      </c>
      <c r="F14186" s="69" t="s">
        <v>16</v>
      </c>
      <c r="G14186" s="3"/>
      <c r="H14186" s="3"/>
      <c r="I14186" s="10" t="str">
        <f t="shared" si="221"/>
        <v>14284</v>
      </c>
    </row>
    <row r="14187" spans="1:9">
      <c r="A14187" s="66"/>
      <c r="C14187" s="66">
        <v>14284</v>
      </c>
      <c r="D14187" s="2" t="s">
        <v>17</v>
      </c>
      <c r="E14187" s="14" t="s">
        <v>1144</v>
      </c>
      <c r="F14187" s="69" t="s">
        <v>18</v>
      </c>
      <c r="G14187" s="3"/>
      <c r="H14187" s="3"/>
      <c r="I14187" s="10" t="str">
        <f t="shared" si="221"/>
        <v>14284</v>
      </c>
    </row>
    <row r="14188" spans="1:9">
      <c r="A14188" s="66"/>
      <c r="C14188" s="66">
        <v>14284</v>
      </c>
      <c r="D14188" s="2" t="s">
        <v>19</v>
      </c>
      <c r="E14188" s="14" t="s">
        <v>1144</v>
      </c>
      <c r="F14188" s="69" t="s">
        <v>20</v>
      </c>
      <c r="G14188" s="3"/>
      <c r="H14188" s="3"/>
      <c r="I14188" s="10" t="str">
        <f t="shared" si="221"/>
        <v>14284</v>
      </c>
    </row>
    <row r="14189" spans="1:9">
      <c r="A14189" s="66"/>
      <c r="C14189" s="66">
        <v>14284</v>
      </c>
      <c r="D14189" s="2" t="s">
        <v>21</v>
      </c>
      <c r="E14189" s="4"/>
      <c r="F14189" s="69" t="s">
        <v>22</v>
      </c>
      <c r="G14189" s="3"/>
      <c r="H14189" s="3"/>
      <c r="I14189" s="10" t="str">
        <f t="shared" si="221"/>
        <v>14284</v>
      </c>
    </row>
    <row r="14190" spans="1:9">
      <c r="A14190" s="66"/>
      <c r="C14190" s="66">
        <v>14284</v>
      </c>
      <c r="D14190" s="2" t="s">
        <v>23</v>
      </c>
      <c r="E14190" s="17" t="s">
        <v>1147</v>
      </c>
      <c r="F14190" s="69" t="s">
        <v>24</v>
      </c>
      <c r="G14190" s="3"/>
      <c r="H14190" s="3"/>
      <c r="I14190" s="10" t="str">
        <f t="shared" si="221"/>
        <v>14284</v>
      </c>
    </row>
    <row r="14191" spans="1:9">
      <c r="A14191" s="66"/>
      <c r="C14191" s="66">
        <v>14284</v>
      </c>
      <c r="D14191" s="2" t="s">
        <v>25</v>
      </c>
      <c r="E14191" s="17" t="s">
        <v>1147</v>
      </c>
      <c r="F14191" s="69" t="s">
        <v>26</v>
      </c>
      <c r="G14191" s="3"/>
      <c r="H14191" s="3"/>
      <c r="I14191" s="10" t="str">
        <f t="shared" si="221"/>
        <v>14284</v>
      </c>
    </row>
    <row r="14192" spans="1:9">
      <c r="A14192" s="66"/>
      <c r="C14192" s="66">
        <v>14284</v>
      </c>
      <c r="D14192" s="2" t="s">
        <v>27</v>
      </c>
      <c r="E14192" s="17" t="s">
        <v>1147</v>
      </c>
      <c r="F14192" s="69" t="s">
        <v>28</v>
      </c>
      <c r="G14192" s="3"/>
      <c r="H14192" s="3"/>
      <c r="I14192" s="10" t="str">
        <f t="shared" si="221"/>
        <v>14284</v>
      </c>
    </row>
    <row r="14193" spans="1:9">
      <c r="A14193" s="66"/>
      <c r="C14193" s="66">
        <v>14284</v>
      </c>
      <c r="D14193" s="2" t="s">
        <v>29</v>
      </c>
      <c r="E14193" s="18" t="s">
        <v>1148</v>
      </c>
      <c r="F14193" s="69" t="s">
        <v>30</v>
      </c>
      <c r="G14193" s="3"/>
      <c r="H14193" s="3"/>
      <c r="I14193" s="10" t="str">
        <f t="shared" si="221"/>
        <v>14284</v>
      </c>
    </row>
    <row r="14194" spans="1:9">
      <c r="A14194" s="66"/>
      <c r="C14194" s="66">
        <v>14284</v>
      </c>
      <c r="D14194" s="2" t="s">
        <v>31</v>
      </c>
      <c r="E14194" s="18" t="s">
        <v>1148</v>
      </c>
      <c r="F14194" s="69" t="s">
        <v>32</v>
      </c>
      <c r="G14194" s="3"/>
      <c r="H14194" s="3"/>
      <c r="I14194" s="10" t="str">
        <f t="shared" si="221"/>
        <v>14284</v>
      </c>
    </row>
    <row r="14195" spans="1:9">
      <c r="A14195" s="66"/>
      <c r="C14195" s="66">
        <v>14284</v>
      </c>
      <c r="D14195" s="2" t="s">
        <v>33</v>
      </c>
      <c r="E14195" s="18" t="s">
        <v>1148</v>
      </c>
      <c r="F14195" s="69" t="s">
        <v>34</v>
      </c>
      <c r="G14195" s="3"/>
      <c r="H14195" s="3"/>
      <c r="I14195" s="10" t="str">
        <f t="shared" si="221"/>
        <v>14284</v>
      </c>
    </row>
    <row r="14196" spans="1:9">
      <c r="A14196" s="66"/>
      <c r="C14196" s="66">
        <v>14284</v>
      </c>
      <c r="D14196" s="2" t="s">
        <v>35</v>
      </c>
      <c r="E14196" s="19" t="s">
        <v>1150</v>
      </c>
      <c r="F14196" s="69" t="s">
        <v>36</v>
      </c>
      <c r="G14196" s="3"/>
      <c r="H14196" s="3"/>
      <c r="I14196" s="10" t="str">
        <f t="shared" si="221"/>
        <v>14284</v>
      </c>
    </row>
    <row r="14197" spans="1:9">
      <c r="A14197" s="66"/>
      <c r="C14197" s="66">
        <v>14284</v>
      </c>
      <c r="D14197" s="2" t="s">
        <v>37</v>
      </c>
      <c r="E14197" s="23" t="s">
        <v>1149</v>
      </c>
      <c r="F14197" s="69" t="s">
        <v>38</v>
      </c>
      <c r="G14197" s="3"/>
      <c r="H14197" s="3"/>
      <c r="I14197" s="10" t="str">
        <f t="shared" si="221"/>
        <v>14284</v>
      </c>
    </row>
    <row r="14198" spans="1:9">
      <c r="A14198" s="66"/>
      <c r="C14198" s="66">
        <v>14284</v>
      </c>
      <c r="D14198" s="2" t="s">
        <v>39</v>
      </c>
      <c r="E14198" s="23" t="s">
        <v>1149</v>
      </c>
      <c r="F14198" s="69" t="s">
        <v>40</v>
      </c>
      <c r="G14198" s="3"/>
      <c r="H14198" s="3"/>
      <c r="I14198" s="10" t="str">
        <f t="shared" si="221"/>
        <v>14284</v>
      </c>
    </row>
    <row r="14199" spans="1:9">
      <c r="A14199" s="66"/>
      <c r="C14199" s="66">
        <v>14284</v>
      </c>
      <c r="D14199" s="2" t="s">
        <v>41</v>
      </c>
      <c r="E14199" s="16" t="s">
        <v>1146</v>
      </c>
      <c r="F14199" s="69" t="s">
        <v>42</v>
      </c>
      <c r="G14199" s="3"/>
      <c r="H14199" s="3"/>
      <c r="I14199" s="10" t="str">
        <f t="shared" si="221"/>
        <v>14284</v>
      </c>
    </row>
    <row r="14200" spans="1:9">
      <c r="A14200" s="66"/>
      <c r="C14200" s="66">
        <v>14284</v>
      </c>
      <c r="D14200" s="2" t="s">
        <v>43</v>
      </c>
      <c r="E14200" s="16" t="s">
        <v>1146</v>
      </c>
      <c r="F14200" s="69" t="s">
        <v>44</v>
      </c>
      <c r="G14200" s="3"/>
      <c r="H14200" s="3"/>
      <c r="I14200" s="10" t="str">
        <f t="shared" si="221"/>
        <v>14284</v>
      </c>
    </row>
    <row r="14201" spans="1:9">
      <c r="A14201" s="66"/>
      <c r="C14201" s="66">
        <v>14284</v>
      </c>
      <c r="D14201" s="2" t="s">
        <v>45</v>
      </c>
      <c r="E14201" s="16" t="s">
        <v>1146</v>
      </c>
      <c r="F14201" s="69" t="s">
        <v>46</v>
      </c>
      <c r="G14201" s="3"/>
      <c r="H14201" s="3"/>
      <c r="I14201" s="10" t="str">
        <f t="shared" si="221"/>
        <v>14284</v>
      </c>
    </row>
    <row r="14202" spans="1:9">
      <c r="A14202" s="66"/>
      <c r="C14202" s="66">
        <v>14284</v>
      </c>
      <c r="D14202" s="2" t="s">
        <v>47</v>
      </c>
      <c r="E14202" s="16" t="s">
        <v>1146</v>
      </c>
      <c r="F14202" s="69" t="s">
        <v>48</v>
      </c>
      <c r="G14202" s="3"/>
      <c r="H14202" s="3"/>
      <c r="I14202" s="10" t="str">
        <f t="shared" si="221"/>
        <v>14284</v>
      </c>
    </row>
    <row r="14203" spans="1:9">
      <c r="A14203" s="66"/>
      <c r="C14203" s="66">
        <v>14284</v>
      </c>
      <c r="D14203" s="2" t="s">
        <v>49</v>
      </c>
      <c r="E14203" s="14" t="s">
        <v>1144</v>
      </c>
      <c r="F14203" s="69" t="s">
        <v>50</v>
      </c>
      <c r="G14203" s="3"/>
      <c r="H14203" s="3"/>
      <c r="I14203" s="10" t="str">
        <f t="shared" si="221"/>
        <v>14284</v>
      </c>
    </row>
    <row r="14204" spans="1:9">
      <c r="A14204" s="66"/>
      <c r="C14204" s="66">
        <v>14284</v>
      </c>
      <c r="D14204" s="2" t="s">
        <v>51</v>
      </c>
      <c r="E14204" s="15" t="s">
        <v>1145</v>
      </c>
      <c r="F14204" s="69" t="s">
        <v>52</v>
      </c>
      <c r="G14204" s="3"/>
      <c r="H14204" s="3"/>
      <c r="I14204" s="10" t="str">
        <f t="shared" si="221"/>
        <v>14284</v>
      </c>
    </row>
    <row r="14205" spans="1:9">
      <c r="A14205" s="66"/>
      <c r="C14205" s="66">
        <v>14284</v>
      </c>
      <c r="D14205" s="2" t="s">
        <v>53</v>
      </c>
      <c r="E14205" s="15" t="s">
        <v>1145</v>
      </c>
      <c r="F14205" s="69" t="s">
        <v>54</v>
      </c>
      <c r="G14205" s="3"/>
      <c r="H14205" s="3"/>
      <c r="I14205" s="10" t="str">
        <f t="shared" si="221"/>
        <v>14284</v>
      </c>
    </row>
    <row r="14206" spans="1:9">
      <c r="A14206" s="66"/>
      <c r="C14206" s="66">
        <v>14284</v>
      </c>
      <c r="D14206" s="2" t="s">
        <v>55</v>
      </c>
      <c r="E14206" s="21" t="s">
        <v>1152</v>
      </c>
      <c r="F14206" s="69" t="s">
        <v>56</v>
      </c>
      <c r="G14206" s="3"/>
      <c r="H14206" s="3"/>
      <c r="I14206" s="10" t="str">
        <f t="shared" si="221"/>
        <v>14284</v>
      </c>
    </row>
    <row r="14207" spans="1:9">
      <c r="A14207" s="66"/>
      <c r="C14207" s="66">
        <v>14284</v>
      </c>
      <c r="D14207" s="2" t="s">
        <v>57</v>
      </c>
      <c r="E14207" s="21" t="s">
        <v>1152</v>
      </c>
      <c r="F14207" s="69" t="s">
        <v>58</v>
      </c>
      <c r="G14207" s="3"/>
      <c r="H14207" s="3"/>
      <c r="I14207" s="10" t="str">
        <f t="shared" si="221"/>
        <v>14284</v>
      </c>
    </row>
    <row r="14208" spans="1:9">
      <c r="A14208" s="66"/>
      <c r="C14208" s="66">
        <v>14284</v>
      </c>
      <c r="D14208" s="2" t="s">
        <v>59</v>
      </c>
      <c r="E14208" s="21" t="s">
        <v>1152</v>
      </c>
      <c r="F14208" s="69" t="s">
        <v>60</v>
      </c>
      <c r="G14208" s="3"/>
      <c r="H14208" s="3"/>
      <c r="I14208" s="10" t="str">
        <f t="shared" si="221"/>
        <v>14284</v>
      </c>
    </row>
    <row r="14209" spans="1:9">
      <c r="A14209" s="66"/>
      <c r="C14209" s="66">
        <v>14284</v>
      </c>
      <c r="D14209" s="2" t="s">
        <v>61</v>
      </c>
      <c r="E14209" s="20" t="s">
        <v>1151</v>
      </c>
      <c r="F14209" s="69" t="s">
        <v>62</v>
      </c>
      <c r="G14209" s="3"/>
      <c r="H14209" s="3"/>
      <c r="I14209" s="10" t="str">
        <f t="shared" si="221"/>
        <v>14284</v>
      </c>
    </row>
    <row r="14210" spans="1:9">
      <c r="A14210" s="66"/>
      <c r="C14210" s="66">
        <v>14284</v>
      </c>
      <c r="D14210" s="2" t="s">
        <v>63</v>
      </c>
      <c r="E14210" s="20" t="s">
        <v>1151</v>
      </c>
      <c r="F14210" s="69" t="s">
        <v>64</v>
      </c>
      <c r="G14210" s="3"/>
      <c r="H14210" s="3"/>
      <c r="I14210" s="10" t="str">
        <f t="shared" si="221"/>
        <v>14284</v>
      </c>
    </row>
    <row r="14211" spans="1:9">
      <c r="A14211" s="66"/>
      <c r="C14211" s="66">
        <v>14284</v>
      </c>
      <c r="D14211" s="2" t="s">
        <v>65</v>
      </c>
      <c r="E14211" s="19" t="s">
        <v>1150</v>
      </c>
      <c r="F14211" s="69" t="s">
        <v>66</v>
      </c>
      <c r="G14211" s="3"/>
      <c r="H14211" s="3"/>
      <c r="I14211" s="10" t="str">
        <f t="shared" si="221"/>
        <v>14284</v>
      </c>
    </row>
    <row r="14212" spans="1:9">
      <c r="A14212" s="66"/>
      <c r="C14212" s="66">
        <v>14284</v>
      </c>
      <c r="D14212" s="2" t="s">
        <v>67</v>
      </c>
      <c r="E14212" s="22" t="s">
        <v>1153</v>
      </c>
      <c r="F14212" s="69" t="s">
        <v>68</v>
      </c>
      <c r="G14212" s="3"/>
      <c r="H14212" s="3"/>
      <c r="I14212" s="10" t="str">
        <f t="shared" si="221"/>
        <v>14284</v>
      </c>
    </row>
    <row r="14213" spans="1:9">
      <c r="A14213" s="66"/>
      <c r="C14213" s="66">
        <v>14284</v>
      </c>
      <c r="D14213" s="2" t="s">
        <v>69</v>
      </c>
      <c r="E14213" s="21" t="s">
        <v>1152</v>
      </c>
      <c r="F14213" s="69" t="s">
        <v>70</v>
      </c>
      <c r="G14213" s="3"/>
      <c r="H14213" s="3"/>
      <c r="I14213" s="10" t="str">
        <f t="shared" si="221"/>
        <v>14284</v>
      </c>
    </row>
    <row r="14214" spans="1:9">
      <c r="A14214" s="66"/>
      <c r="C14214" s="66">
        <v>14284</v>
      </c>
      <c r="E14214" s="71"/>
      <c r="F14214" s="69" t="s">
        <v>71</v>
      </c>
      <c r="G14214" s="3"/>
      <c r="H14214" s="3"/>
      <c r="I14214" s="10" t="str">
        <f t="shared" si="221"/>
        <v>14284</v>
      </c>
    </row>
    <row r="14215" spans="1:9">
      <c r="A14215" s="65" t="s">
        <v>956</v>
      </c>
      <c r="B14215" s="2" t="s">
        <v>957</v>
      </c>
      <c r="C14215" s="65">
        <v>14285</v>
      </c>
      <c r="D14215" s="2" t="s">
        <v>9</v>
      </c>
      <c r="E14215" s="14" t="s">
        <v>1144</v>
      </c>
      <c r="F14215" s="69" t="s">
        <v>10</v>
      </c>
      <c r="G14215" s="3"/>
      <c r="H14215" s="3"/>
      <c r="I14215" s="10" t="str">
        <f t="shared" si="221"/>
        <v>14285</v>
      </c>
    </row>
    <row r="14216" spans="1:9">
      <c r="A14216" s="66"/>
      <c r="C14216" s="66">
        <v>14285</v>
      </c>
      <c r="D14216" s="2" t="s">
        <v>11</v>
      </c>
      <c r="E14216" s="14" t="s">
        <v>1144</v>
      </c>
      <c r="F14216" s="69" t="s">
        <v>12</v>
      </c>
      <c r="G14216" s="3"/>
      <c r="H14216" s="3"/>
      <c r="I14216" s="10" t="str">
        <f t="shared" si="221"/>
        <v>14285</v>
      </c>
    </row>
    <row r="14217" spans="1:9">
      <c r="A14217" s="66"/>
      <c r="C14217" s="66">
        <v>14285</v>
      </c>
      <c r="D14217" s="2" t="s">
        <v>13</v>
      </c>
      <c r="E14217" s="14" t="s">
        <v>1144</v>
      </c>
      <c r="F14217" s="69" t="s">
        <v>14</v>
      </c>
      <c r="G14217" s="3"/>
      <c r="H14217" s="3"/>
      <c r="I14217" s="10" t="str">
        <f t="shared" ref="I14217:I14280" si="222">IF(A14217="",I14216,A14217)</f>
        <v>14285</v>
      </c>
    </row>
    <row r="14218" spans="1:9">
      <c r="A14218" s="66"/>
      <c r="C14218" s="66">
        <v>14285</v>
      </c>
      <c r="D14218" s="2" t="s">
        <v>15</v>
      </c>
      <c r="E14218" s="15" t="s">
        <v>1145</v>
      </c>
      <c r="F14218" s="69" t="s">
        <v>16</v>
      </c>
      <c r="G14218" s="3"/>
      <c r="H14218" s="3"/>
      <c r="I14218" s="10" t="str">
        <f t="shared" si="222"/>
        <v>14285</v>
      </c>
    </row>
    <row r="14219" spans="1:9">
      <c r="A14219" s="66"/>
      <c r="C14219" s="66">
        <v>14285</v>
      </c>
      <c r="D14219" s="2" t="s">
        <v>17</v>
      </c>
      <c r="E14219" s="14" t="s">
        <v>1144</v>
      </c>
      <c r="F14219" s="69" t="s">
        <v>18</v>
      </c>
      <c r="G14219" s="3"/>
      <c r="H14219" s="3"/>
      <c r="I14219" s="10" t="str">
        <f t="shared" si="222"/>
        <v>14285</v>
      </c>
    </row>
    <row r="14220" spans="1:9">
      <c r="A14220" s="66"/>
      <c r="C14220" s="66">
        <v>14285</v>
      </c>
      <c r="D14220" s="2" t="s">
        <v>19</v>
      </c>
      <c r="E14220" s="14" t="s">
        <v>1144</v>
      </c>
      <c r="F14220" s="69" t="s">
        <v>20</v>
      </c>
      <c r="G14220" s="3"/>
      <c r="H14220" s="3"/>
      <c r="I14220" s="10" t="str">
        <f t="shared" si="222"/>
        <v>14285</v>
      </c>
    </row>
    <row r="14221" spans="1:9">
      <c r="A14221" s="66"/>
      <c r="C14221" s="66">
        <v>14285</v>
      </c>
      <c r="D14221" s="2" t="s">
        <v>21</v>
      </c>
      <c r="E14221" s="4"/>
      <c r="F14221" s="69" t="s">
        <v>22</v>
      </c>
      <c r="G14221" s="3"/>
      <c r="H14221" s="3"/>
      <c r="I14221" s="10" t="str">
        <f t="shared" si="222"/>
        <v>14285</v>
      </c>
    </row>
    <row r="14222" spans="1:9">
      <c r="A14222" s="66"/>
      <c r="C14222" s="66">
        <v>14285</v>
      </c>
      <c r="D14222" s="2" t="s">
        <v>23</v>
      </c>
      <c r="E14222" s="17" t="s">
        <v>1147</v>
      </c>
      <c r="F14222" s="69" t="s">
        <v>24</v>
      </c>
      <c r="G14222" s="3"/>
      <c r="H14222" s="3"/>
      <c r="I14222" s="10" t="str">
        <f t="shared" si="222"/>
        <v>14285</v>
      </c>
    </row>
    <row r="14223" spans="1:9">
      <c r="A14223" s="66"/>
      <c r="C14223" s="66">
        <v>14285</v>
      </c>
      <c r="D14223" s="2" t="s">
        <v>25</v>
      </c>
      <c r="E14223" s="17" t="s">
        <v>1147</v>
      </c>
      <c r="F14223" s="69" t="s">
        <v>26</v>
      </c>
      <c r="G14223" s="3"/>
      <c r="H14223" s="3"/>
      <c r="I14223" s="10" t="str">
        <f t="shared" si="222"/>
        <v>14285</v>
      </c>
    </row>
    <row r="14224" spans="1:9">
      <c r="A14224" s="66"/>
      <c r="C14224" s="66">
        <v>14285</v>
      </c>
      <c r="D14224" s="2" t="s">
        <v>27</v>
      </c>
      <c r="E14224" s="17" t="s">
        <v>1147</v>
      </c>
      <c r="F14224" s="69" t="s">
        <v>28</v>
      </c>
      <c r="G14224" s="3"/>
      <c r="H14224" s="3"/>
      <c r="I14224" s="10" t="str">
        <f t="shared" si="222"/>
        <v>14285</v>
      </c>
    </row>
    <row r="14225" spans="1:9">
      <c r="A14225" s="66"/>
      <c r="C14225" s="66">
        <v>14285</v>
      </c>
      <c r="D14225" s="2" t="s">
        <v>29</v>
      </c>
      <c r="E14225" s="18" t="s">
        <v>1148</v>
      </c>
      <c r="F14225" s="69" t="s">
        <v>30</v>
      </c>
      <c r="G14225" s="3"/>
      <c r="H14225" s="3"/>
      <c r="I14225" s="10" t="str">
        <f t="shared" si="222"/>
        <v>14285</v>
      </c>
    </row>
    <row r="14226" spans="1:9">
      <c r="A14226" s="66"/>
      <c r="C14226" s="66">
        <v>14285</v>
      </c>
      <c r="D14226" s="2" t="s">
        <v>31</v>
      </c>
      <c r="E14226" s="18" t="s">
        <v>1148</v>
      </c>
      <c r="F14226" s="69" t="s">
        <v>32</v>
      </c>
      <c r="G14226" s="3"/>
      <c r="H14226" s="3"/>
      <c r="I14226" s="10" t="str">
        <f t="shared" si="222"/>
        <v>14285</v>
      </c>
    </row>
    <row r="14227" spans="1:9">
      <c r="A14227" s="66"/>
      <c r="C14227" s="66">
        <v>14285</v>
      </c>
      <c r="D14227" s="2" t="s">
        <v>33</v>
      </c>
      <c r="E14227" s="18" t="s">
        <v>1148</v>
      </c>
      <c r="F14227" s="69" t="s">
        <v>34</v>
      </c>
      <c r="G14227" s="3"/>
      <c r="H14227" s="3"/>
      <c r="I14227" s="10" t="str">
        <f t="shared" si="222"/>
        <v>14285</v>
      </c>
    </row>
    <row r="14228" spans="1:9">
      <c r="A14228" s="66"/>
      <c r="C14228" s="66">
        <v>14285</v>
      </c>
      <c r="D14228" s="2" t="s">
        <v>35</v>
      </c>
      <c r="E14228" s="19" t="s">
        <v>1150</v>
      </c>
      <c r="F14228" s="69" t="s">
        <v>36</v>
      </c>
      <c r="G14228" s="3"/>
      <c r="H14228" s="3"/>
      <c r="I14228" s="10" t="str">
        <f t="shared" si="222"/>
        <v>14285</v>
      </c>
    </row>
    <row r="14229" spans="1:9">
      <c r="A14229" s="66"/>
      <c r="C14229" s="66">
        <v>14285</v>
      </c>
      <c r="D14229" s="2" t="s">
        <v>37</v>
      </c>
      <c r="E14229" s="23" t="s">
        <v>1149</v>
      </c>
      <c r="F14229" s="69" t="s">
        <v>38</v>
      </c>
      <c r="G14229" s="3"/>
      <c r="H14229" s="3"/>
      <c r="I14229" s="10" t="str">
        <f t="shared" si="222"/>
        <v>14285</v>
      </c>
    </row>
    <row r="14230" spans="1:9">
      <c r="A14230" s="66"/>
      <c r="C14230" s="66">
        <v>14285</v>
      </c>
      <c r="D14230" s="2" t="s">
        <v>39</v>
      </c>
      <c r="E14230" s="23" t="s">
        <v>1149</v>
      </c>
      <c r="F14230" s="69" t="s">
        <v>40</v>
      </c>
      <c r="G14230" s="3"/>
      <c r="H14230" s="3"/>
      <c r="I14230" s="10" t="str">
        <f t="shared" si="222"/>
        <v>14285</v>
      </c>
    </row>
    <row r="14231" spans="1:9">
      <c r="A14231" s="66"/>
      <c r="C14231" s="66">
        <v>14285</v>
      </c>
      <c r="D14231" s="2" t="s">
        <v>41</v>
      </c>
      <c r="E14231" s="16" t="s">
        <v>1146</v>
      </c>
      <c r="F14231" s="69" t="s">
        <v>42</v>
      </c>
      <c r="G14231" s="3"/>
      <c r="H14231" s="3"/>
      <c r="I14231" s="10" t="str">
        <f t="shared" si="222"/>
        <v>14285</v>
      </c>
    </row>
    <row r="14232" spans="1:9">
      <c r="A14232" s="66"/>
      <c r="C14232" s="66">
        <v>14285</v>
      </c>
      <c r="D14232" s="2" t="s">
        <v>43</v>
      </c>
      <c r="E14232" s="16" t="s">
        <v>1146</v>
      </c>
      <c r="F14232" s="69" t="s">
        <v>44</v>
      </c>
      <c r="G14232" s="3"/>
      <c r="H14232" s="3"/>
      <c r="I14232" s="10" t="str">
        <f t="shared" si="222"/>
        <v>14285</v>
      </c>
    </row>
    <row r="14233" spans="1:9">
      <c r="A14233" s="66"/>
      <c r="C14233" s="66">
        <v>14285</v>
      </c>
      <c r="D14233" s="2" t="s">
        <v>45</v>
      </c>
      <c r="E14233" s="16" t="s">
        <v>1146</v>
      </c>
      <c r="F14233" s="69" t="s">
        <v>46</v>
      </c>
      <c r="G14233" s="3"/>
      <c r="H14233" s="3"/>
      <c r="I14233" s="10" t="str">
        <f t="shared" si="222"/>
        <v>14285</v>
      </c>
    </row>
    <row r="14234" spans="1:9">
      <c r="A14234" s="66"/>
      <c r="C14234" s="66">
        <v>14285</v>
      </c>
      <c r="D14234" s="2" t="s">
        <v>47</v>
      </c>
      <c r="E14234" s="16" t="s">
        <v>1146</v>
      </c>
      <c r="F14234" s="69" t="s">
        <v>48</v>
      </c>
      <c r="G14234" s="3"/>
      <c r="H14234" s="3"/>
      <c r="I14234" s="10" t="str">
        <f t="shared" si="222"/>
        <v>14285</v>
      </c>
    </row>
    <row r="14235" spans="1:9">
      <c r="A14235" s="66"/>
      <c r="C14235" s="66">
        <v>14285</v>
      </c>
      <c r="D14235" s="2" t="s">
        <v>49</v>
      </c>
      <c r="E14235" s="14" t="s">
        <v>1144</v>
      </c>
      <c r="F14235" s="69" t="s">
        <v>50</v>
      </c>
      <c r="G14235" s="3"/>
      <c r="H14235" s="3"/>
      <c r="I14235" s="10" t="str">
        <f t="shared" si="222"/>
        <v>14285</v>
      </c>
    </row>
    <row r="14236" spans="1:9">
      <c r="A14236" s="66"/>
      <c r="C14236" s="66">
        <v>14285</v>
      </c>
      <c r="D14236" s="2" t="s">
        <v>51</v>
      </c>
      <c r="E14236" s="15" t="s">
        <v>1145</v>
      </c>
      <c r="F14236" s="69" t="s">
        <v>52</v>
      </c>
      <c r="G14236" s="3"/>
      <c r="H14236" s="3"/>
      <c r="I14236" s="10" t="str">
        <f t="shared" si="222"/>
        <v>14285</v>
      </c>
    </row>
    <row r="14237" spans="1:9">
      <c r="A14237" s="66"/>
      <c r="C14237" s="66">
        <v>14285</v>
      </c>
      <c r="D14237" s="2" t="s">
        <v>53</v>
      </c>
      <c r="E14237" s="15" t="s">
        <v>1145</v>
      </c>
      <c r="F14237" s="69" t="s">
        <v>54</v>
      </c>
      <c r="G14237" s="3"/>
      <c r="H14237" s="3"/>
      <c r="I14237" s="10" t="str">
        <f t="shared" si="222"/>
        <v>14285</v>
      </c>
    </row>
    <row r="14238" spans="1:9">
      <c r="A14238" s="66"/>
      <c r="C14238" s="66">
        <v>14285</v>
      </c>
      <c r="D14238" s="2" t="s">
        <v>55</v>
      </c>
      <c r="E14238" s="21" t="s">
        <v>1152</v>
      </c>
      <c r="F14238" s="69" t="s">
        <v>56</v>
      </c>
      <c r="G14238" s="3"/>
      <c r="H14238" s="3"/>
      <c r="I14238" s="10" t="str">
        <f t="shared" si="222"/>
        <v>14285</v>
      </c>
    </row>
    <row r="14239" spans="1:9">
      <c r="A14239" s="66"/>
      <c r="C14239" s="66">
        <v>14285</v>
      </c>
      <c r="D14239" s="2" t="s">
        <v>57</v>
      </c>
      <c r="E14239" s="21" t="s">
        <v>1152</v>
      </c>
      <c r="F14239" s="69" t="s">
        <v>58</v>
      </c>
      <c r="G14239" s="3"/>
      <c r="H14239" s="3"/>
      <c r="I14239" s="10" t="str">
        <f t="shared" si="222"/>
        <v>14285</v>
      </c>
    </row>
    <row r="14240" spans="1:9">
      <c r="A14240" s="66"/>
      <c r="C14240" s="66">
        <v>14285</v>
      </c>
      <c r="D14240" s="2" t="s">
        <v>59</v>
      </c>
      <c r="E14240" s="21" t="s">
        <v>1152</v>
      </c>
      <c r="F14240" s="69" t="s">
        <v>60</v>
      </c>
      <c r="G14240" s="3"/>
      <c r="H14240" s="3"/>
      <c r="I14240" s="10" t="str">
        <f t="shared" si="222"/>
        <v>14285</v>
      </c>
    </row>
    <row r="14241" spans="1:9">
      <c r="A14241" s="66"/>
      <c r="C14241" s="66">
        <v>14285</v>
      </c>
      <c r="D14241" s="2" t="s">
        <v>61</v>
      </c>
      <c r="E14241" s="20" t="s">
        <v>1151</v>
      </c>
      <c r="F14241" s="69" t="s">
        <v>62</v>
      </c>
      <c r="G14241" s="3"/>
      <c r="H14241" s="3"/>
      <c r="I14241" s="10" t="str">
        <f t="shared" si="222"/>
        <v>14285</v>
      </c>
    </row>
    <row r="14242" spans="1:9">
      <c r="A14242" s="66"/>
      <c r="C14242" s="66">
        <v>14285</v>
      </c>
      <c r="D14242" s="2" t="s">
        <v>63</v>
      </c>
      <c r="E14242" s="20" t="s">
        <v>1151</v>
      </c>
      <c r="F14242" s="69" t="s">
        <v>64</v>
      </c>
      <c r="G14242" s="3"/>
      <c r="H14242" s="3"/>
      <c r="I14242" s="10" t="str">
        <f t="shared" si="222"/>
        <v>14285</v>
      </c>
    </row>
    <row r="14243" spans="1:9">
      <c r="A14243" s="66"/>
      <c r="C14243" s="66">
        <v>14285</v>
      </c>
      <c r="D14243" s="2" t="s">
        <v>65</v>
      </c>
      <c r="E14243" s="19" t="s">
        <v>1150</v>
      </c>
      <c r="F14243" s="69" t="s">
        <v>66</v>
      </c>
      <c r="G14243" s="3"/>
      <c r="H14243" s="3"/>
      <c r="I14243" s="10" t="str">
        <f t="shared" si="222"/>
        <v>14285</v>
      </c>
    </row>
    <row r="14244" spans="1:9">
      <c r="A14244" s="66"/>
      <c r="C14244" s="66">
        <v>14285</v>
      </c>
      <c r="D14244" s="2" t="s">
        <v>67</v>
      </c>
      <c r="E14244" s="22" t="s">
        <v>1153</v>
      </c>
      <c r="F14244" s="69" t="s">
        <v>68</v>
      </c>
      <c r="G14244" s="3"/>
      <c r="H14244" s="3"/>
      <c r="I14244" s="10" t="str">
        <f t="shared" si="222"/>
        <v>14285</v>
      </c>
    </row>
    <row r="14245" spans="1:9">
      <c r="A14245" s="66"/>
      <c r="C14245" s="66">
        <v>14285</v>
      </c>
      <c r="D14245" s="2" t="s">
        <v>69</v>
      </c>
      <c r="E14245" s="21" t="s">
        <v>1152</v>
      </c>
      <c r="F14245" s="69" t="s">
        <v>70</v>
      </c>
      <c r="G14245" s="3"/>
      <c r="H14245" s="3"/>
      <c r="I14245" s="10" t="str">
        <f t="shared" si="222"/>
        <v>14285</v>
      </c>
    </row>
    <row r="14246" spans="1:9">
      <c r="A14246" s="66"/>
      <c r="C14246" s="66">
        <v>14285</v>
      </c>
      <c r="E14246" s="71"/>
      <c r="F14246" s="69" t="s">
        <v>71</v>
      </c>
      <c r="G14246" s="3"/>
      <c r="H14246" s="3"/>
      <c r="I14246" s="10" t="str">
        <f t="shared" si="222"/>
        <v>14285</v>
      </c>
    </row>
    <row r="14247" spans="1:9">
      <c r="A14247" s="65" t="s">
        <v>958</v>
      </c>
      <c r="B14247" s="2" t="s">
        <v>959</v>
      </c>
      <c r="C14247" s="65">
        <v>14286</v>
      </c>
      <c r="D14247" s="2" t="s">
        <v>9</v>
      </c>
      <c r="E14247" s="14" t="s">
        <v>1144</v>
      </c>
      <c r="F14247" s="69" t="s">
        <v>10</v>
      </c>
      <c r="G14247" s="3"/>
      <c r="H14247" s="3"/>
      <c r="I14247" s="10" t="str">
        <f t="shared" si="222"/>
        <v>14286</v>
      </c>
    </row>
    <row r="14248" spans="1:9">
      <c r="A14248" s="66"/>
      <c r="C14248" s="66">
        <v>14286</v>
      </c>
      <c r="D14248" s="2" t="s">
        <v>11</v>
      </c>
      <c r="E14248" s="14" t="s">
        <v>1144</v>
      </c>
      <c r="F14248" s="69" t="s">
        <v>12</v>
      </c>
      <c r="G14248" s="3"/>
      <c r="H14248" s="3"/>
      <c r="I14248" s="10" t="str">
        <f t="shared" si="222"/>
        <v>14286</v>
      </c>
    </row>
    <row r="14249" spans="1:9">
      <c r="A14249" s="66"/>
      <c r="C14249" s="66">
        <v>14286</v>
      </c>
      <c r="D14249" s="2" t="s">
        <v>13</v>
      </c>
      <c r="E14249" s="14" t="s">
        <v>1144</v>
      </c>
      <c r="F14249" s="69" t="s">
        <v>14</v>
      </c>
      <c r="G14249" s="3"/>
      <c r="H14249" s="3"/>
      <c r="I14249" s="10" t="str">
        <f t="shared" si="222"/>
        <v>14286</v>
      </c>
    </row>
    <row r="14250" spans="1:9">
      <c r="A14250" s="66"/>
      <c r="C14250" s="66">
        <v>14286</v>
      </c>
      <c r="D14250" s="2" t="s">
        <v>15</v>
      </c>
      <c r="E14250" s="15" t="s">
        <v>1145</v>
      </c>
      <c r="F14250" s="69" t="s">
        <v>16</v>
      </c>
      <c r="G14250" s="3"/>
      <c r="H14250" s="3"/>
      <c r="I14250" s="10" t="str">
        <f t="shared" si="222"/>
        <v>14286</v>
      </c>
    </row>
    <row r="14251" spans="1:9">
      <c r="A14251" s="66"/>
      <c r="C14251" s="66">
        <v>14286</v>
      </c>
      <c r="D14251" s="2" t="s">
        <v>17</v>
      </c>
      <c r="E14251" s="14" t="s">
        <v>1144</v>
      </c>
      <c r="F14251" s="69" t="s">
        <v>18</v>
      </c>
      <c r="G14251" s="3"/>
      <c r="H14251" s="3"/>
      <c r="I14251" s="10" t="str">
        <f t="shared" si="222"/>
        <v>14286</v>
      </c>
    </row>
    <row r="14252" spans="1:9">
      <c r="A14252" s="66"/>
      <c r="C14252" s="66">
        <v>14286</v>
      </c>
      <c r="D14252" s="2" t="s">
        <v>19</v>
      </c>
      <c r="E14252" s="14" t="s">
        <v>1144</v>
      </c>
      <c r="F14252" s="69" t="s">
        <v>20</v>
      </c>
      <c r="G14252" s="3"/>
      <c r="H14252" s="3"/>
      <c r="I14252" s="10" t="str">
        <f t="shared" si="222"/>
        <v>14286</v>
      </c>
    </row>
    <row r="14253" spans="1:9">
      <c r="A14253" s="66"/>
      <c r="C14253" s="66">
        <v>14286</v>
      </c>
      <c r="D14253" s="2" t="s">
        <v>21</v>
      </c>
      <c r="E14253" s="4"/>
      <c r="F14253" s="69" t="s">
        <v>22</v>
      </c>
      <c r="G14253" s="3"/>
      <c r="H14253" s="3"/>
      <c r="I14253" s="10" t="str">
        <f t="shared" si="222"/>
        <v>14286</v>
      </c>
    </row>
    <row r="14254" spans="1:9">
      <c r="A14254" s="66"/>
      <c r="C14254" s="66">
        <v>14286</v>
      </c>
      <c r="D14254" s="2" t="s">
        <v>23</v>
      </c>
      <c r="E14254" s="17" t="s">
        <v>1147</v>
      </c>
      <c r="F14254" s="69" t="s">
        <v>24</v>
      </c>
      <c r="G14254" s="3"/>
      <c r="H14254" s="3"/>
      <c r="I14254" s="10" t="str">
        <f t="shared" si="222"/>
        <v>14286</v>
      </c>
    </row>
    <row r="14255" spans="1:9">
      <c r="A14255" s="66"/>
      <c r="C14255" s="66">
        <v>14286</v>
      </c>
      <c r="D14255" s="2" t="s">
        <v>25</v>
      </c>
      <c r="E14255" s="17" t="s">
        <v>1147</v>
      </c>
      <c r="F14255" s="69" t="s">
        <v>26</v>
      </c>
      <c r="G14255" s="3"/>
      <c r="H14255" s="3"/>
      <c r="I14255" s="10" t="str">
        <f t="shared" si="222"/>
        <v>14286</v>
      </c>
    </row>
    <row r="14256" spans="1:9">
      <c r="A14256" s="66"/>
      <c r="C14256" s="66">
        <v>14286</v>
      </c>
      <c r="D14256" s="2" t="s">
        <v>27</v>
      </c>
      <c r="E14256" s="17" t="s">
        <v>1147</v>
      </c>
      <c r="F14256" s="69" t="s">
        <v>28</v>
      </c>
      <c r="G14256" s="3"/>
      <c r="H14256" s="3"/>
      <c r="I14256" s="10" t="str">
        <f t="shared" si="222"/>
        <v>14286</v>
      </c>
    </row>
    <row r="14257" spans="1:9">
      <c r="A14257" s="66"/>
      <c r="C14257" s="66">
        <v>14286</v>
      </c>
      <c r="D14257" s="2" t="s">
        <v>29</v>
      </c>
      <c r="E14257" s="18" t="s">
        <v>1148</v>
      </c>
      <c r="F14257" s="69" t="s">
        <v>30</v>
      </c>
      <c r="G14257" s="3"/>
      <c r="H14257" s="3"/>
      <c r="I14257" s="10" t="str">
        <f t="shared" si="222"/>
        <v>14286</v>
      </c>
    </row>
    <row r="14258" spans="1:9">
      <c r="A14258" s="66"/>
      <c r="C14258" s="66">
        <v>14286</v>
      </c>
      <c r="D14258" s="2" t="s">
        <v>31</v>
      </c>
      <c r="E14258" s="18" t="s">
        <v>1148</v>
      </c>
      <c r="F14258" s="69" t="s">
        <v>32</v>
      </c>
      <c r="G14258" s="3"/>
      <c r="H14258" s="3"/>
      <c r="I14258" s="10" t="str">
        <f t="shared" si="222"/>
        <v>14286</v>
      </c>
    </row>
    <row r="14259" spans="1:9">
      <c r="A14259" s="66"/>
      <c r="C14259" s="66">
        <v>14286</v>
      </c>
      <c r="D14259" s="2" t="s">
        <v>33</v>
      </c>
      <c r="E14259" s="18" t="s">
        <v>1148</v>
      </c>
      <c r="F14259" s="69" t="s">
        <v>34</v>
      </c>
      <c r="G14259" s="3"/>
      <c r="H14259" s="3"/>
      <c r="I14259" s="10" t="str">
        <f t="shared" si="222"/>
        <v>14286</v>
      </c>
    </row>
    <row r="14260" spans="1:9">
      <c r="A14260" s="66"/>
      <c r="C14260" s="66">
        <v>14286</v>
      </c>
      <c r="D14260" s="2" t="s">
        <v>35</v>
      </c>
      <c r="E14260" s="19" t="s">
        <v>1150</v>
      </c>
      <c r="F14260" s="69" t="s">
        <v>36</v>
      </c>
      <c r="G14260" s="3"/>
      <c r="H14260" s="3"/>
      <c r="I14260" s="10" t="str">
        <f t="shared" si="222"/>
        <v>14286</v>
      </c>
    </row>
    <row r="14261" spans="1:9">
      <c r="A14261" s="66"/>
      <c r="C14261" s="66">
        <v>14286</v>
      </c>
      <c r="D14261" s="2" t="s">
        <v>37</v>
      </c>
      <c r="E14261" s="23" t="s">
        <v>1149</v>
      </c>
      <c r="F14261" s="69" t="s">
        <v>38</v>
      </c>
      <c r="G14261" s="3"/>
      <c r="H14261" s="3"/>
      <c r="I14261" s="10" t="str">
        <f t="shared" si="222"/>
        <v>14286</v>
      </c>
    </row>
    <row r="14262" spans="1:9">
      <c r="A14262" s="66"/>
      <c r="C14262" s="66">
        <v>14286</v>
      </c>
      <c r="D14262" s="2" t="s">
        <v>39</v>
      </c>
      <c r="E14262" s="23" t="s">
        <v>1149</v>
      </c>
      <c r="F14262" s="69" t="s">
        <v>40</v>
      </c>
      <c r="G14262" s="3"/>
      <c r="H14262" s="3"/>
      <c r="I14262" s="10" t="str">
        <f t="shared" si="222"/>
        <v>14286</v>
      </c>
    </row>
    <row r="14263" spans="1:9">
      <c r="A14263" s="66"/>
      <c r="C14263" s="66">
        <v>14286</v>
      </c>
      <c r="D14263" s="2" t="s">
        <v>41</v>
      </c>
      <c r="E14263" s="16" t="s">
        <v>1146</v>
      </c>
      <c r="F14263" s="69" t="s">
        <v>42</v>
      </c>
      <c r="G14263" s="3"/>
      <c r="H14263" s="3"/>
      <c r="I14263" s="10" t="str">
        <f t="shared" si="222"/>
        <v>14286</v>
      </c>
    </row>
    <row r="14264" spans="1:9">
      <c r="A14264" s="66"/>
      <c r="C14264" s="66">
        <v>14286</v>
      </c>
      <c r="D14264" s="2" t="s">
        <v>43</v>
      </c>
      <c r="E14264" s="16" t="s">
        <v>1146</v>
      </c>
      <c r="F14264" s="69" t="s">
        <v>44</v>
      </c>
      <c r="G14264" s="3"/>
      <c r="H14264" s="3"/>
      <c r="I14264" s="10" t="str">
        <f t="shared" si="222"/>
        <v>14286</v>
      </c>
    </row>
    <row r="14265" spans="1:9">
      <c r="A14265" s="66"/>
      <c r="C14265" s="66">
        <v>14286</v>
      </c>
      <c r="D14265" s="2" t="s">
        <v>45</v>
      </c>
      <c r="E14265" s="16" t="s">
        <v>1146</v>
      </c>
      <c r="F14265" s="69" t="s">
        <v>46</v>
      </c>
      <c r="G14265" s="3"/>
      <c r="H14265" s="3"/>
      <c r="I14265" s="10" t="str">
        <f t="shared" si="222"/>
        <v>14286</v>
      </c>
    </row>
    <row r="14266" spans="1:9">
      <c r="A14266" s="66"/>
      <c r="C14266" s="66">
        <v>14286</v>
      </c>
      <c r="D14266" s="2" t="s">
        <v>47</v>
      </c>
      <c r="E14266" s="16" t="s">
        <v>1146</v>
      </c>
      <c r="F14266" s="69" t="s">
        <v>48</v>
      </c>
      <c r="G14266" s="3"/>
      <c r="H14266" s="3"/>
      <c r="I14266" s="10" t="str">
        <f t="shared" si="222"/>
        <v>14286</v>
      </c>
    </row>
    <row r="14267" spans="1:9">
      <c r="A14267" s="66"/>
      <c r="C14267" s="66">
        <v>14286</v>
      </c>
      <c r="D14267" s="2" t="s">
        <v>49</v>
      </c>
      <c r="E14267" s="14" t="s">
        <v>1144</v>
      </c>
      <c r="F14267" s="69" t="s">
        <v>50</v>
      </c>
      <c r="G14267" s="3"/>
      <c r="H14267" s="3"/>
      <c r="I14267" s="10" t="str">
        <f t="shared" si="222"/>
        <v>14286</v>
      </c>
    </row>
    <row r="14268" spans="1:9">
      <c r="A14268" s="66"/>
      <c r="C14268" s="66">
        <v>14286</v>
      </c>
      <c r="D14268" s="2" t="s">
        <v>51</v>
      </c>
      <c r="E14268" s="15" t="s">
        <v>1145</v>
      </c>
      <c r="F14268" s="69" t="s">
        <v>52</v>
      </c>
      <c r="G14268" s="3"/>
      <c r="H14268" s="3"/>
      <c r="I14268" s="10" t="str">
        <f t="shared" si="222"/>
        <v>14286</v>
      </c>
    </row>
    <row r="14269" spans="1:9">
      <c r="A14269" s="66"/>
      <c r="C14269" s="66">
        <v>14286</v>
      </c>
      <c r="D14269" s="2" t="s">
        <v>53</v>
      </c>
      <c r="E14269" s="15" t="s">
        <v>1145</v>
      </c>
      <c r="F14269" s="69" t="s">
        <v>54</v>
      </c>
      <c r="G14269" s="3"/>
      <c r="H14269" s="3"/>
      <c r="I14269" s="10" t="str">
        <f t="shared" si="222"/>
        <v>14286</v>
      </c>
    </row>
    <row r="14270" spans="1:9">
      <c r="A14270" s="66"/>
      <c r="C14270" s="66">
        <v>14286</v>
      </c>
      <c r="D14270" s="2" t="s">
        <v>55</v>
      </c>
      <c r="E14270" s="21" t="s">
        <v>1152</v>
      </c>
      <c r="F14270" s="69" t="s">
        <v>56</v>
      </c>
      <c r="G14270" s="3"/>
      <c r="H14270" s="3"/>
      <c r="I14270" s="10" t="str">
        <f t="shared" si="222"/>
        <v>14286</v>
      </c>
    </row>
    <row r="14271" spans="1:9">
      <c r="A14271" s="66"/>
      <c r="C14271" s="66">
        <v>14286</v>
      </c>
      <c r="D14271" s="2" t="s">
        <v>57</v>
      </c>
      <c r="E14271" s="21" t="s">
        <v>1152</v>
      </c>
      <c r="F14271" s="69" t="s">
        <v>58</v>
      </c>
      <c r="G14271" s="3"/>
      <c r="H14271" s="3"/>
      <c r="I14271" s="10" t="str">
        <f t="shared" si="222"/>
        <v>14286</v>
      </c>
    </row>
    <row r="14272" spans="1:9">
      <c r="A14272" s="66"/>
      <c r="C14272" s="66">
        <v>14286</v>
      </c>
      <c r="D14272" s="2" t="s">
        <v>59</v>
      </c>
      <c r="E14272" s="21" t="s">
        <v>1152</v>
      </c>
      <c r="F14272" s="69" t="s">
        <v>60</v>
      </c>
      <c r="G14272" s="3"/>
      <c r="H14272" s="3"/>
      <c r="I14272" s="10" t="str">
        <f t="shared" si="222"/>
        <v>14286</v>
      </c>
    </row>
    <row r="14273" spans="1:9">
      <c r="A14273" s="66"/>
      <c r="C14273" s="66">
        <v>14286</v>
      </c>
      <c r="D14273" s="2" t="s">
        <v>61</v>
      </c>
      <c r="E14273" s="20" t="s">
        <v>1151</v>
      </c>
      <c r="F14273" s="69" t="s">
        <v>62</v>
      </c>
      <c r="G14273" s="3"/>
      <c r="H14273" s="3"/>
      <c r="I14273" s="10" t="str">
        <f t="shared" si="222"/>
        <v>14286</v>
      </c>
    </row>
    <row r="14274" spans="1:9">
      <c r="A14274" s="66"/>
      <c r="C14274" s="66">
        <v>14286</v>
      </c>
      <c r="D14274" s="2" t="s">
        <v>63</v>
      </c>
      <c r="E14274" s="20" t="s">
        <v>1151</v>
      </c>
      <c r="F14274" s="69" t="s">
        <v>64</v>
      </c>
      <c r="G14274" s="3"/>
      <c r="H14274" s="3"/>
      <c r="I14274" s="10" t="str">
        <f t="shared" si="222"/>
        <v>14286</v>
      </c>
    </row>
    <row r="14275" spans="1:9">
      <c r="A14275" s="66"/>
      <c r="C14275" s="66">
        <v>14286</v>
      </c>
      <c r="D14275" s="2" t="s">
        <v>65</v>
      </c>
      <c r="E14275" s="19" t="s">
        <v>1150</v>
      </c>
      <c r="F14275" s="69" t="s">
        <v>66</v>
      </c>
      <c r="G14275" s="3"/>
      <c r="H14275" s="3"/>
      <c r="I14275" s="10" t="str">
        <f t="shared" si="222"/>
        <v>14286</v>
      </c>
    </row>
    <row r="14276" spans="1:9">
      <c r="A14276" s="66"/>
      <c r="C14276" s="66">
        <v>14286</v>
      </c>
      <c r="D14276" s="2" t="s">
        <v>67</v>
      </c>
      <c r="E14276" s="22" t="s">
        <v>1153</v>
      </c>
      <c r="F14276" s="69" t="s">
        <v>68</v>
      </c>
      <c r="G14276" s="3"/>
      <c r="H14276" s="3"/>
      <c r="I14276" s="10" t="str">
        <f t="shared" si="222"/>
        <v>14286</v>
      </c>
    </row>
    <row r="14277" spans="1:9">
      <c r="A14277" s="66"/>
      <c r="C14277" s="66">
        <v>14286</v>
      </c>
      <c r="D14277" s="2" t="s">
        <v>69</v>
      </c>
      <c r="E14277" s="21" t="s">
        <v>1152</v>
      </c>
      <c r="F14277" s="69" t="s">
        <v>70</v>
      </c>
      <c r="G14277" s="3"/>
      <c r="H14277" s="3"/>
      <c r="I14277" s="10" t="str">
        <f t="shared" si="222"/>
        <v>14286</v>
      </c>
    </row>
    <row r="14278" spans="1:9">
      <c r="A14278" s="66"/>
      <c r="C14278" s="66">
        <v>14286</v>
      </c>
      <c r="E14278" s="71"/>
      <c r="F14278" s="69" t="s">
        <v>71</v>
      </c>
      <c r="G14278" s="3"/>
      <c r="H14278" s="3"/>
      <c r="I14278" s="10" t="str">
        <f t="shared" si="222"/>
        <v>14286</v>
      </c>
    </row>
    <row r="14279" spans="1:9">
      <c r="A14279" s="65" t="s">
        <v>960</v>
      </c>
      <c r="B14279" s="2" t="s">
        <v>961</v>
      </c>
      <c r="C14279" s="65">
        <v>14287</v>
      </c>
      <c r="D14279" s="2" t="s">
        <v>9</v>
      </c>
      <c r="E14279" s="14" t="s">
        <v>1144</v>
      </c>
      <c r="F14279" s="69" t="s">
        <v>10</v>
      </c>
      <c r="G14279" s="3"/>
      <c r="H14279" s="3"/>
      <c r="I14279" s="10" t="str">
        <f t="shared" si="222"/>
        <v>14287</v>
      </c>
    </row>
    <row r="14280" spans="1:9">
      <c r="A14280" s="66"/>
      <c r="C14280" s="66">
        <v>14287</v>
      </c>
      <c r="D14280" s="2" t="s">
        <v>11</v>
      </c>
      <c r="E14280" s="14" t="s">
        <v>1144</v>
      </c>
      <c r="F14280" s="69" t="s">
        <v>12</v>
      </c>
      <c r="G14280" s="3"/>
      <c r="H14280" s="3"/>
      <c r="I14280" s="10" t="str">
        <f t="shared" si="222"/>
        <v>14287</v>
      </c>
    </row>
    <row r="14281" spans="1:9">
      <c r="A14281" s="66"/>
      <c r="C14281" s="66">
        <v>14287</v>
      </c>
      <c r="D14281" s="2" t="s">
        <v>13</v>
      </c>
      <c r="E14281" s="14" t="s">
        <v>1144</v>
      </c>
      <c r="F14281" s="69" t="s">
        <v>14</v>
      </c>
      <c r="G14281" s="3"/>
      <c r="H14281" s="3"/>
      <c r="I14281" s="10" t="str">
        <f t="shared" ref="I14281:I14344" si="223">IF(A14281="",I14280,A14281)</f>
        <v>14287</v>
      </c>
    </row>
    <row r="14282" spans="1:9">
      <c r="A14282" s="66"/>
      <c r="C14282" s="66">
        <v>14287</v>
      </c>
      <c r="D14282" s="2" t="s">
        <v>15</v>
      </c>
      <c r="E14282" s="15" t="s">
        <v>1145</v>
      </c>
      <c r="F14282" s="69" t="s">
        <v>16</v>
      </c>
      <c r="G14282" s="3"/>
      <c r="H14282" s="3"/>
      <c r="I14282" s="10" t="str">
        <f t="shared" si="223"/>
        <v>14287</v>
      </c>
    </row>
    <row r="14283" spans="1:9">
      <c r="A14283" s="66"/>
      <c r="C14283" s="66">
        <v>14287</v>
      </c>
      <c r="D14283" s="2" t="s">
        <v>17</v>
      </c>
      <c r="E14283" s="14" t="s">
        <v>1144</v>
      </c>
      <c r="F14283" s="69" t="s">
        <v>18</v>
      </c>
      <c r="G14283" s="3"/>
      <c r="H14283" s="3"/>
      <c r="I14283" s="10" t="str">
        <f t="shared" si="223"/>
        <v>14287</v>
      </c>
    </row>
    <row r="14284" spans="1:9">
      <c r="A14284" s="66"/>
      <c r="C14284" s="66">
        <v>14287</v>
      </c>
      <c r="D14284" s="2" t="s">
        <v>19</v>
      </c>
      <c r="E14284" s="14" t="s">
        <v>1144</v>
      </c>
      <c r="F14284" s="69" t="s">
        <v>20</v>
      </c>
      <c r="G14284" s="3"/>
      <c r="H14284" s="3"/>
      <c r="I14284" s="10" t="str">
        <f t="shared" si="223"/>
        <v>14287</v>
      </c>
    </row>
    <row r="14285" spans="1:9">
      <c r="A14285" s="66"/>
      <c r="C14285" s="66">
        <v>14287</v>
      </c>
      <c r="D14285" s="2" t="s">
        <v>21</v>
      </c>
      <c r="E14285" s="4"/>
      <c r="F14285" s="69" t="s">
        <v>22</v>
      </c>
      <c r="G14285" s="3"/>
      <c r="H14285" s="3"/>
      <c r="I14285" s="10" t="str">
        <f t="shared" si="223"/>
        <v>14287</v>
      </c>
    </row>
    <row r="14286" spans="1:9">
      <c r="A14286" s="66"/>
      <c r="C14286" s="66">
        <v>14287</v>
      </c>
      <c r="D14286" s="2" t="s">
        <v>23</v>
      </c>
      <c r="E14286" s="17" t="s">
        <v>1147</v>
      </c>
      <c r="F14286" s="69" t="s">
        <v>24</v>
      </c>
      <c r="G14286" s="3"/>
      <c r="H14286" s="3"/>
      <c r="I14286" s="10" t="str">
        <f t="shared" si="223"/>
        <v>14287</v>
      </c>
    </row>
    <row r="14287" spans="1:9">
      <c r="A14287" s="66"/>
      <c r="C14287" s="66">
        <v>14287</v>
      </c>
      <c r="D14287" s="2" t="s">
        <v>25</v>
      </c>
      <c r="E14287" s="17" t="s">
        <v>1147</v>
      </c>
      <c r="F14287" s="69" t="s">
        <v>26</v>
      </c>
      <c r="G14287" s="3"/>
      <c r="H14287" s="3"/>
      <c r="I14287" s="10" t="str">
        <f t="shared" si="223"/>
        <v>14287</v>
      </c>
    </row>
    <row r="14288" spans="1:9">
      <c r="A14288" s="66"/>
      <c r="C14288" s="66">
        <v>14287</v>
      </c>
      <c r="D14288" s="2" t="s">
        <v>27</v>
      </c>
      <c r="E14288" s="17" t="s">
        <v>1147</v>
      </c>
      <c r="F14288" s="69" t="s">
        <v>28</v>
      </c>
      <c r="G14288" s="3"/>
      <c r="H14288" s="3"/>
      <c r="I14288" s="10" t="str">
        <f t="shared" si="223"/>
        <v>14287</v>
      </c>
    </row>
    <row r="14289" spans="1:9">
      <c r="A14289" s="66"/>
      <c r="C14289" s="66">
        <v>14287</v>
      </c>
      <c r="D14289" s="2" t="s">
        <v>29</v>
      </c>
      <c r="E14289" s="18" t="s">
        <v>1148</v>
      </c>
      <c r="F14289" s="69" t="s">
        <v>30</v>
      </c>
      <c r="G14289" s="3"/>
      <c r="H14289" s="3"/>
      <c r="I14289" s="10" t="str">
        <f t="shared" si="223"/>
        <v>14287</v>
      </c>
    </row>
    <row r="14290" spans="1:9">
      <c r="A14290" s="66"/>
      <c r="C14290" s="66">
        <v>14287</v>
      </c>
      <c r="D14290" s="2" t="s">
        <v>31</v>
      </c>
      <c r="E14290" s="18" t="s">
        <v>1148</v>
      </c>
      <c r="F14290" s="69" t="s">
        <v>32</v>
      </c>
      <c r="G14290" s="3"/>
      <c r="H14290" s="3"/>
      <c r="I14290" s="10" t="str">
        <f t="shared" si="223"/>
        <v>14287</v>
      </c>
    </row>
    <row r="14291" spans="1:9">
      <c r="A14291" s="66"/>
      <c r="C14291" s="66">
        <v>14287</v>
      </c>
      <c r="D14291" s="2" t="s">
        <v>33</v>
      </c>
      <c r="E14291" s="18" t="s">
        <v>1148</v>
      </c>
      <c r="F14291" s="69" t="s">
        <v>34</v>
      </c>
      <c r="G14291" s="3"/>
      <c r="H14291" s="3"/>
      <c r="I14291" s="10" t="str">
        <f t="shared" si="223"/>
        <v>14287</v>
      </c>
    </row>
    <row r="14292" spans="1:9">
      <c r="A14292" s="66"/>
      <c r="C14292" s="66">
        <v>14287</v>
      </c>
      <c r="D14292" s="2" t="s">
        <v>35</v>
      </c>
      <c r="E14292" s="19" t="s">
        <v>1150</v>
      </c>
      <c r="F14292" s="69" t="s">
        <v>36</v>
      </c>
      <c r="G14292" s="3"/>
      <c r="H14292" s="3"/>
      <c r="I14292" s="10" t="str">
        <f t="shared" si="223"/>
        <v>14287</v>
      </c>
    </row>
    <row r="14293" spans="1:9">
      <c r="A14293" s="66"/>
      <c r="C14293" s="66">
        <v>14287</v>
      </c>
      <c r="D14293" s="2" t="s">
        <v>37</v>
      </c>
      <c r="E14293" s="23" t="s">
        <v>1149</v>
      </c>
      <c r="F14293" s="69" t="s">
        <v>38</v>
      </c>
      <c r="G14293" s="3"/>
      <c r="H14293" s="3"/>
      <c r="I14293" s="10" t="str">
        <f t="shared" si="223"/>
        <v>14287</v>
      </c>
    </row>
    <row r="14294" spans="1:9">
      <c r="A14294" s="66"/>
      <c r="C14294" s="66">
        <v>14287</v>
      </c>
      <c r="D14294" s="2" t="s">
        <v>39</v>
      </c>
      <c r="E14294" s="23" t="s">
        <v>1149</v>
      </c>
      <c r="F14294" s="69" t="s">
        <v>40</v>
      </c>
      <c r="G14294" s="3"/>
      <c r="H14294" s="3"/>
      <c r="I14294" s="10" t="str">
        <f t="shared" si="223"/>
        <v>14287</v>
      </c>
    </row>
    <row r="14295" spans="1:9">
      <c r="A14295" s="66"/>
      <c r="C14295" s="66">
        <v>14287</v>
      </c>
      <c r="D14295" s="2" t="s">
        <v>41</v>
      </c>
      <c r="E14295" s="16" t="s">
        <v>1146</v>
      </c>
      <c r="F14295" s="69" t="s">
        <v>42</v>
      </c>
      <c r="G14295" s="3"/>
      <c r="H14295" s="3"/>
      <c r="I14295" s="10" t="str">
        <f t="shared" si="223"/>
        <v>14287</v>
      </c>
    </row>
    <row r="14296" spans="1:9">
      <c r="A14296" s="66"/>
      <c r="C14296" s="66">
        <v>14287</v>
      </c>
      <c r="D14296" s="2" t="s">
        <v>43</v>
      </c>
      <c r="E14296" s="16" t="s">
        <v>1146</v>
      </c>
      <c r="F14296" s="69" t="s">
        <v>44</v>
      </c>
      <c r="G14296" s="3"/>
      <c r="H14296" s="3"/>
      <c r="I14296" s="10" t="str">
        <f t="shared" si="223"/>
        <v>14287</v>
      </c>
    </row>
    <row r="14297" spans="1:9">
      <c r="A14297" s="66"/>
      <c r="C14297" s="66">
        <v>14287</v>
      </c>
      <c r="D14297" s="2" t="s">
        <v>45</v>
      </c>
      <c r="E14297" s="16" t="s">
        <v>1146</v>
      </c>
      <c r="F14297" s="69" t="s">
        <v>46</v>
      </c>
      <c r="G14297" s="3"/>
      <c r="H14297" s="3"/>
      <c r="I14297" s="10" t="str">
        <f t="shared" si="223"/>
        <v>14287</v>
      </c>
    </row>
    <row r="14298" spans="1:9">
      <c r="A14298" s="66"/>
      <c r="C14298" s="66">
        <v>14287</v>
      </c>
      <c r="D14298" s="2" t="s">
        <v>47</v>
      </c>
      <c r="E14298" s="16" t="s">
        <v>1146</v>
      </c>
      <c r="F14298" s="69" t="s">
        <v>48</v>
      </c>
      <c r="G14298" s="3"/>
      <c r="H14298" s="3"/>
      <c r="I14298" s="10" t="str">
        <f t="shared" si="223"/>
        <v>14287</v>
      </c>
    </row>
    <row r="14299" spans="1:9">
      <c r="A14299" s="66"/>
      <c r="C14299" s="66">
        <v>14287</v>
      </c>
      <c r="D14299" s="2" t="s">
        <v>49</v>
      </c>
      <c r="E14299" s="14" t="s">
        <v>1144</v>
      </c>
      <c r="F14299" s="69" t="s">
        <v>50</v>
      </c>
      <c r="G14299" s="3"/>
      <c r="H14299" s="3"/>
      <c r="I14299" s="10" t="str">
        <f t="shared" si="223"/>
        <v>14287</v>
      </c>
    </row>
    <row r="14300" spans="1:9">
      <c r="A14300" s="66"/>
      <c r="C14300" s="66">
        <v>14287</v>
      </c>
      <c r="D14300" s="2" t="s">
        <v>51</v>
      </c>
      <c r="E14300" s="15" t="s">
        <v>1145</v>
      </c>
      <c r="F14300" s="69" t="s">
        <v>52</v>
      </c>
      <c r="G14300" s="3"/>
      <c r="H14300" s="3"/>
      <c r="I14300" s="10" t="str">
        <f t="shared" si="223"/>
        <v>14287</v>
      </c>
    </row>
    <row r="14301" spans="1:9">
      <c r="A14301" s="66"/>
      <c r="C14301" s="66">
        <v>14287</v>
      </c>
      <c r="D14301" s="2" t="s">
        <v>53</v>
      </c>
      <c r="E14301" s="15" t="s">
        <v>1145</v>
      </c>
      <c r="F14301" s="69" t="s">
        <v>54</v>
      </c>
      <c r="G14301" s="3"/>
      <c r="H14301" s="3"/>
      <c r="I14301" s="10" t="str">
        <f t="shared" si="223"/>
        <v>14287</v>
      </c>
    </row>
    <row r="14302" spans="1:9">
      <c r="A14302" s="66"/>
      <c r="C14302" s="66">
        <v>14287</v>
      </c>
      <c r="D14302" s="2" t="s">
        <v>55</v>
      </c>
      <c r="E14302" s="21" t="s">
        <v>1152</v>
      </c>
      <c r="F14302" s="69" t="s">
        <v>56</v>
      </c>
      <c r="G14302" s="3"/>
      <c r="H14302" s="3"/>
      <c r="I14302" s="10" t="str">
        <f t="shared" si="223"/>
        <v>14287</v>
      </c>
    </row>
    <row r="14303" spans="1:9">
      <c r="A14303" s="66"/>
      <c r="C14303" s="66">
        <v>14287</v>
      </c>
      <c r="D14303" s="2" t="s">
        <v>57</v>
      </c>
      <c r="E14303" s="21" t="s">
        <v>1152</v>
      </c>
      <c r="F14303" s="69" t="s">
        <v>58</v>
      </c>
      <c r="G14303" s="3"/>
      <c r="H14303" s="3"/>
      <c r="I14303" s="10" t="str">
        <f t="shared" si="223"/>
        <v>14287</v>
      </c>
    </row>
    <row r="14304" spans="1:9">
      <c r="A14304" s="66"/>
      <c r="C14304" s="66">
        <v>14287</v>
      </c>
      <c r="D14304" s="2" t="s">
        <v>59</v>
      </c>
      <c r="E14304" s="21" t="s">
        <v>1152</v>
      </c>
      <c r="F14304" s="69" t="s">
        <v>60</v>
      </c>
      <c r="G14304" s="3"/>
      <c r="H14304" s="3"/>
      <c r="I14304" s="10" t="str">
        <f t="shared" si="223"/>
        <v>14287</v>
      </c>
    </row>
    <row r="14305" spans="1:9">
      <c r="A14305" s="66"/>
      <c r="C14305" s="66">
        <v>14287</v>
      </c>
      <c r="D14305" s="2" t="s">
        <v>61</v>
      </c>
      <c r="E14305" s="20" t="s">
        <v>1151</v>
      </c>
      <c r="F14305" s="69" t="s">
        <v>62</v>
      </c>
      <c r="G14305" s="3"/>
      <c r="H14305" s="3"/>
      <c r="I14305" s="10" t="str">
        <f t="shared" si="223"/>
        <v>14287</v>
      </c>
    </row>
    <row r="14306" spans="1:9">
      <c r="A14306" s="66"/>
      <c r="C14306" s="66">
        <v>14287</v>
      </c>
      <c r="D14306" s="2" t="s">
        <v>63</v>
      </c>
      <c r="E14306" s="20" t="s">
        <v>1151</v>
      </c>
      <c r="F14306" s="69" t="s">
        <v>64</v>
      </c>
      <c r="G14306" s="3"/>
      <c r="H14306" s="3"/>
      <c r="I14306" s="10" t="str">
        <f t="shared" si="223"/>
        <v>14287</v>
      </c>
    </row>
    <row r="14307" spans="1:9">
      <c r="A14307" s="66"/>
      <c r="C14307" s="66">
        <v>14287</v>
      </c>
      <c r="D14307" s="2" t="s">
        <v>65</v>
      </c>
      <c r="E14307" s="19" t="s">
        <v>1150</v>
      </c>
      <c r="F14307" s="69" t="s">
        <v>66</v>
      </c>
      <c r="G14307" s="3"/>
      <c r="H14307" s="3"/>
      <c r="I14307" s="10" t="str">
        <f t="shared" si="223"/>
        <v>14287</v>
      </c>
    </row>
    <row r="14308" spans="1:9">
      <c r="A14308" s="66"/>
      <c r="C14308" s="66">
        <v>14287</v>
      </c>
      <c r="D14308" s="2" t="s">
        <v>67</v>
      </c>
      <c r="E14308" s="22" t="s">
        <v>1153</v>
      </c>
      <c r="F14308" s="69" t="s">
        <v>68</v>
      </c>
      <c r="G14308" s="3"/>
      <c r="H14308" s="3"/>
      <c r="I14308" s="10" t="str">
        <f t="shared" si="223"/>
        <v>14287</v>
      </c>
    </row>
    <row r="14309" spans="1:9">
      <c r="A14309" s="66"/>
      <c r="C14309" s="66">
        <v>14287</v>
      </c>
      <c r="D14309" s="2" t="s">
        <v>69</v>
      </c>
      <c r="E14309" s="21" t="s">
        <v>1152</v>
      </c>
      <c r="F14309" s="69" t="s">
        <v>70</v>
      </c>
      <c r="G14309" s="3"/>
      <c r="H14309" s="3"/>
      <c r="I14309" s="10" t="str">
        <f t="shared" si="223"/>
        <v>14287</v>
      </c>
    </row>
    <row r="14310" spans="1:9">
      <c r="A14310" s="66"/>
      <c r="C14310" s="66">
        <v>14287</v>
      </c>
      <c r="E14310" s="71"/>
      <c r="F14310" s="69" t="s">
        <v>71</v>
      </c>
      <c r="G14310" s="3"/>
      <c r="H14310" s="3"/>
      <c r="I14310" s="10" t="str">
        <f t="shared" si="223"/>
        <v>14287</v>
      </c>
    </row>
    <row r="14311" spans="1:9">
      <c r="A14311" s="65" t="s">
        <v>962</v>
      </c>
      <c r="B14311" s="2" t="s">
        <v>963</v>
      </c>
      <c r="C14311" s="65">
        <v>14290</v>
      </c>
      <c r="D14311" s="2" t="s">
        <v>9</v>
      </c>
      <c r="E14311" s="14" t="s">
        <v>1144</v>
      </c>
      <c r="F14311" s="69" t="s">
        <v>10</v>
      </c>
      <c r="G14311" s="3"/>
      <c r="H14311" s="3"/>
      <c r="I14311" s="10" t="str">
        <f t="shared" si="223"/>
        <v>14290</v>
      </c>
    </row>
    <row r="14312" spans="1:9">
      <c r="A14312" s="66"/>
      <c r="C14312" s="66">
        <v>14290</v>
      </c>
      <c r="D14312" s="2" t="s">
        <v>11</v>
      </c>
      <c r="E14312" s="14" t="s">
        <v>1144</v>
      </c>
      <c r="F14312" s="69" t="s">
        <v>12</v>
      </c>
      <c r="G14312" s="3"/>
      <c r="H14312" s="3"/>
      <c r="I14312" s="10" t="str">
        <f t="shared" si="223"/>
        <v>14290</v>
      </c>
    </row>
    <row r="14313" spans="1:9">
      <c r="A14313" s="66"/>
      <c r="C14313" s="66">
        <v>14290</v>
      </c>
      <c r="D14313" s="2" t="s">
        <v>13</v>
      </c>
      <c r="E14313" s="14" t="s">
        <v>1144</v>
      </c>
      <c r="F14313" s="69" t="s">
        <v>14</v>
      </c>
      <c r="G14313" s="3"/>
      <c r="H14313" s="3"/>
      <c r="I14313" s="10" t="str">
        <f t="shared" si="223"/>
        <v>14290</v>
      </c>
    </row>
    <row r="14314" spans="1:9">
      <c r="A14314" s="66"/>
      <c r="C14314" s="66">
        <v>14290</v>
      </c>
      <c r="D14314" s="2" t="s">
        <v>15</v>
      </c>
      <c r="E14314" s="15" t="s">
        <v>1145</v>
      </c>
      <c r="F14314" s="69" t="s">
        <v>16</v>
      </c>
      <c r="G14314" s="3"/>
      <c r="H14314" s="3"/>
      <c r="I14314" s="10" t="str">
        <f t="shared" si="223"/>
        <v>14290</v>
      </c>
    </row>
    <row r="14315" spans="1:9">
      <c r="A14315" s="66"/>
      <c r="C14315" s="66">
        <v>14290</v>
      </c>
      <c r="D14315" s="2" t="s">
        <v>17</v>
      </c>
      <c r="E14315" s="14" t="s">
        <v>1144</v>
      </c>
      <c r="F14315" s="69" t="s">
        <v>18</v>
      </c>
      <c r="G14315" s="3"/>
      <c r="H14315" s="3"/>
      <c r="I14315" s="10" t="str">
        <f t="shared" si="223"/>
        <v>14290</v>
      </c>
    </row>
    <row r="14316" spans="1:9">
      <c r="A14316" s="66"/>
      <c r="C14316" s="66">
        <v>14290</v>
      </c>
      <c r="D14316" s="2" t="s">
        <v>19</v>
      </c>
      <c r="E14316" s="14" t="s">
        <v>1144</v>
      </c>
      <c r="F14316" s="69" t="s">
        <v>20</v>
      </c>
      <c r="G14316" s="3"/>
      <c r="H14316" s="3"/>
      <c r="I14316" s="10" t="str">
        <f t="shared" si="223"/>
        <v>14290</v>
      </c>
    </row>
    <row r="14317" spans="1:9">
      <c r="A14317" s="66"/>
      <c r="C14317" s="66">
        <v>14290</v>
      </c>
      <c r="D14317" s="2" t="s">
        <v>21</v>
      </c>
      <c r="E14317" s="4"/>
      <c r="F14317" s="69" t="s">
        <v>22</v>
      </c>
      <c r="G14317" s="3"/>
      <c r="H14317" s="3"/>
      <c r="I14317" s="10" t="str">
        <f t="shared" si="223"/>
        <v>14290</v>
      </c>
    </row>
    <row r="14318" spans="1:9">
      <c r="A14318" s="66"/>
      <c r="C14318" s="66">
        <v>14290</v>
      </c>
      <c r="D14318" s="2" t="s">
        <v>23</v>
      </c>
      <c r="E14318" s="17" t="s">
        <v>1147</v>
      </c>
      <c r="F14318" s="69" t="s">
        <v>24</v>
      </c>
      <c r="G14318" s="3"/>
      <c r="H14318" s="3"/>
      <c r="I14318" s="10" t="str">
        <f t="shared" si="223"/>
        <v>14290</v>
      </c>
    </row>
    <row r="14319" spans="1:9">
      <c r="A14319" s="66"/>
      <c r="C14319" s="66">
        <v>14290</v>
      </c>
      <c r="D14319" s="2" t="s">
        <v>25</v>
      </c>
      <c r="E14319" s="17" t="s">
        <v>1147</v>
      </c>
      <c r="F14319" s="69" t="s">
        <v>26</v>
      </c>
      <c r="G14319" s="3"/>
      <c r="H14319" s="3"/>
      <c r="I14319" s="10" t="str">
        <f t="shared" si="223"/>
        <v>14290</v>
      </c>
    </row>
    <row r="14320" spans="1:9">
      <c r="A14320" s="66"/>
      <c r="C14320" s="66">
        <v>14290</v>
      </c>
      <c r="D14320" s="2" t="s">
        <v>27</v>
      </c>
      <c r="E14320" s="17" t="s">
        <v>1147</v>
      </c>
      <c r="F14320" s="69" t="s">
        <v>28</v>
      </c>
      <c r="G14320" s="3"/>
      <c r="H14320" s="3"/>
      <c r="I14320" s="10" t="str">
        <f t="shared" si="223"/>
        <v>14290</v>
      </c>
    </row>
    <row r="14321" spans="1:9">
      <c r="A14321" s="66"/>
      <c r="C14321" s="66">
        <v>14290</v>
      </c>
      <c r="D14321" s="2" t="s">
        <v>29</v>
      </c>
      <c r="E14321" s="18" t="s">
        <v>1148</v>
      </c>
      <c r="F14321" s="69" t="s">
        <v>30</v>
      </c>
      <c r="G14321" s="3"/>
      <c r="H14321" s="3"/>
      <c r="I14321" s="10" t="str">
        <f t="shared" si="223"/>
        <v>14290</v>
      </c>
    </row>
    <row r="14322" spans="1:9">
      <c r="A14322" s="66"/>
      <c r="C14322" s="66">
        <v>14290</v>
      </c>
      <c r="D14322" s="2" t="s">
        <v>31</v>
      </c>
      <c r="E14322" s="18" t="s">
        <v>1148</v>
      </c>
      <c r="F14322" s="69" t="s">
        <v>32</v>
      </c>
      <c r="G14322" s="3"/>
      <c r="H14322" s="3"/>
      <c r="I14322" s="10" t="str">
        <f t="shared" si="223"/>
        <v>14290</v>
      </c>
    </row>
    <row r="14323" spans="1:9">
      <c r="A14323" s="66"/>
      <c r="C14323" s="66">
        <v>14290</v>
      </c>
      <c r="D14323" s="2" t="s">
        <v>33</v>
      </c>
      <c r="E14323" s="18" t="s">
        <v>1148</v>
      </c>
      <c r="F14323" s="69" t="s">
        <v>34</v>
      </c>
      <c r="G14323" s="3"/>
      <c r="H14323" s="3"/>
      <c r="I14323" s="10" t="str">
        <f t="shared" si="223"/>
        <v>14290</v>
      </c>
    </row>
    <row r="14324" spans="1:9">
      <c r="A14324" s="66"/>
      <c r="C14324" s="66">
        <v>14290</v>
      </c>
      <c r="D14324" s="2" t="s">
        <v>35</v>
      </c>
      <c r="E14324" s="19" t="s">
        <v>1150</v>
      </c>
      <c r="F14324" s="69" t="s">
        <v>36</v>
      </c>
      <c r="G14324" s="3"/>
      <c r="H14324" s="3"/>
      <c r="I14324" s="10" t="str">
        <f t="shared" si="223"/>
        <v>14290</v>
      </c>
    </row>
    <row r="14325" spans="1:9">
      <c r="A14325" s="66"/>
      <c r="C14325" s="66">
        <v>14290</v>
      </c>
      <c r="D14325" s="2" t="s">
        <v>37</v>
      </c>
      <c r="E14325" s="23" t="s">
        <v>1149</v>
      </c>
      <c r="F14325" s="69" t="s">
        <v>38</v>
      </c>
      <c r="G14325" s="3"/>
      <c r="H14325" s="3"/>
      <c r="I14325" s="10" t="str">
        <f t="shared" si="223"/>
        <v>14290</v>
      </c>
    </row>
    <row r="14326" spans="1:9">
      <c r="A14326" s="66"/>
      <c r="C14326" s="66">
        <v>14290</v>
      </c>
      <c r="D14326" s="2" t="s">
        <v>39</v>
      </c>
      <c r="E14326" s="23" t="s">
        <v>1149</v>
      </c>
      <c r="F14326" s="69" t="s">
        <v>40</v>
      </c>
      <c r="G14326" s="3"/>
      <c r="H14326" s="3"/>
      <c r="I14326" s="10" t="str">
        <f t="shared" si="223"/>
        <v>14290</v>
      </c>
    </row>
    <row r="14327" spans="1:9">
      <c r="A14327" s="66"/>
      <c r="C14327" s="66">
        <v>14290</v>
      </c>
      <c r="D14327" s="2" t="s">
        <v>41</v>
      </c>
      <c r="E14327" s="16" t="s">
        <v>1146</v>
      </c>
      <c r="F14327" s="69" t="s">
        <v>42</v>
      </c>
      <c r="G14327" s="3"/>
      <c r="H14327" s="3"/>
      <c r="I14327" s="10" t="str">
        <f t="shared" si="223"/>
        <v>14290</v>
      </c>
    </row>
    <row r="14328" spans="1:9">
      <c r="A14328" s="66"/>
      <c r="C14328" s="66">
        <v>14290</v>
      </c>
      <c r="D14328" s="2" t="s">
        <v>43</v>
      </c>
      <c r="E14328" s="16" t="s">
        <v>1146</v>
      </c>
      <c r="F14328" s="69" t="s">
        <v>44</v>
      </c>
      <c r="G14328" s="3"/>
      <c r="H14328" s="3"/>
      <c r="I14328" s="10" t="str">
        <f t="shared" si="223"/>
        <v>14290</v>
      </c>
    </row>
    <row r="14329" spans="1:9">
      <c r="A14329" s="66"/>
      <c r="C14329" s="66">
        <v>14290</v>
      </c>
      <c r="D14329" s="2" t="s">
        <v>45</v>
      </c>
      <c r="E14329" s="16" t="s">
        <v>1146</v>
      </c>
      <c r="F14329" s="69" t="s">
        <v>46</v>
      </c>
      <c r="G14329" s="3"/>
      <c r="H14329" s="3"/>
      <c r="I14329" s="10" t="str">
        <f t="shared" si="223"/>
        <v>14290</v>
      </c>
    </row>
    <row r="14330" spans="1:9">
      <c r="A14330" s="66"/>
      <c r="C14330" s="66">
        <v>14290</v>
      </c>
      <c r="D14330" s="2" t="s">
        <v>47</v>
      </c>
      <c r="E14330" s="16" t="s">
        <v>1146</v>
      </c>
      <c r="F14330" s="69" t="s">
        <v>48</v>
      </c>
      <c r="G14330" s="3"/>
      <c r="H14330" s="3"/>
      <c r="I14330" s="10" t="str">
        <f t="shared" si="223"/>
        <v>14290</v>
      </c>
    </row>
    <row r="14331" spans="1:9">
      <c r="A14331" s="66"/>
      <c r="C14331" s="66">
        <v>14290</v>
      </c>
      <c r="D14331" s="2" t="s">
        <v>49</v>
      </c>
      <c r="E14331" s="14" t="s">
        <v>1144</v>
      </c>
      <c r="F14331" s="69" t="s">
        <v>50</v>
      </c>
      <c r="G14331" s="3"/>
      <c r="H14331" s="3"/>
      <c r="I14331" s="10" t="str">
        <f t="shared" si="223"/>
        <v>14290</v>
      </c>
    </row>
    <row r="14332" spans="1:9">
      <c r="A14332" s="66"/>
      <c r="C14332" s="66">
        <v>14290</v>
      </c>
      <c r="D14332" s="2" t="s">
        <v>51</v>
      </c>
      <c r="E14332" s="15" t="s">
        <v>1145</v>
      </c>
      <c r="F14332" s="69" t="s">
        <v>52</v>
      </c>
      <c r="G14332" s="3"/>
      <c r="H14332" s="3"/>
      <c r="I14332" s="10" t="str">
        <f t="shared" si="223"/>
        <v>14290</v>
      </c>
    </row>
    <row r="14333" spans="1:9">
      <c r="A14333" s="66"/>
      <c r="C14333" s="66">
        <v>14290</v>
      </c>
      <c r="D14333" s="2" t="s">
        <v>53</v>
      </c>
      <c r="E14333" s="15" t="s">
        <v>1145</v>
      </c>
      <c r="F14333" s="69" t="s">
        <v>54</v>
      </c>
      <c r="G14333" s="3"/>
      <c r="H14333" s="3"/>
      <c r="I14333" s="10" t="str">
        <f t="shared" si="223"/>
        <v>14290</v>
      </c>
    </row>
    <row r="14334" spans="1:9">
      <c r="A14334" s="66"/>
      <c r="C14334" s="66">
        <v>14290</v>
      </c>
      <c r="D14334" s="2" t="s">
        <v>55</v>
      </c>
      <c r="E14334" s="21" t="s">
        <v>1152</v>
      </c>
      <c r="F14334" s="69" t="s">
        <v>56</v>
      </c>
      <c r="G14334" s="3"/>
      <c r="H14334" s="3"/>
      <c r="I14334" s="10" t="str">
        <f t="shared" si="223"/>
        <v>14290</v>
      </c>
    </row>
    <row r="14335" spans="1:9">
      <c r="A14335" s="66"/>
      <c r="C14335" s="66">
        <v>14290</v>
      </c>
      <c r="D14335" s="2" t="s">
        <v>57</v>
      </c>
      <c r="E14335" s="21" t="s">
        <v>1152</v>
      </c>
      <c r="F14335" s="69" t="s">
        <v>58</v>
      </c>
      <c r="G14335" s="3"/>
      <c r="H14335" s="3"/>
      <c r="I14335" s="10" t="str">
        <f t="shared" si="223"/>
        <v>14290</v>
      </c>
    </row>
    <row r="14336" spans="1:9">
      <c r="A14336" s="66"/>
      <c r="C14336" s="66">
        <v>14290</v>
      </c>
      <c r="D14336" s="2" t="s">
        <v>59</v>
      </c>
      <c r="E14336" s="21" t="s">
        <v>1152</v>
      </c>
      <c r="F14336" s="69" t="s">
        <v>60</v>
      </c>
      <c r="G14336" s="3"/>
      <c r="H14336" s="3"/>
      <c r="I14336" s="10" t="str">
        <f t="shared" si="223"/>
        <v>14290</v>
      </c>
    </row>
    <row r="14337" spans="1:9">
      <c r="A14337" s="66"/>
      <c r="C14337" s="66">
        <v>14290</v>
      </c>
      <c r="D14337" s="2" t="s">
        <v>61</v>
      </c>
      <c r="E14337" s="20" t="s">
        <v>1151</v>
      </c>
      <c r="F14337" s="69" t="s">
        <v>62</v>
      </c>
      <c r="G14337" s="3"/>
      <c r="H14337" s="3"/>
      <c r="I14337" s="10" t="str">
        <f t="shared" si="223"/>
        <v>14290</v>
      </c>
    </row>
    <row r="14338" spans="1:9">
      <c r="A14338" s="66"/>
      <c r="C14338" s="66">
        <v>14290</v>
      </c>
      <c r="D14338" s="2" t="s">
        <v>63</v>
      </c>
      <c r="E14338" s="20" t="s">
        <v>1151</v>
      </c>
      <c r="F14338" s="69" t="s">
        <v>64</v>
      </c>
      <c r="G14338" s="3"/>
      <c r="H14338" s="3"/>
      <c r="I14338" s="10" t="str">
        <f t="shared" si="223"/>
        <v>14290</v>
      </c>
    </row>
    <row r="14339" spans="1:9">
      <c r="A14339" s="66"/>
      <c r="C14339" s="66">
        <v>14290</v>
      </c>
      <c r="D14339" s="2" t="s">
        <v>65</v>
      </c>
      <c r="E14339" s="19" t="s">
        <v>1150</v>
      </c>
      <c r="F14339" s="69" t="s">
        <v>66</v>
      </c>
      <c r="G14339" s="3"/>
      <c r="H14339" s="3"/>
      <c r="I14339" s="10" t="str">
        <f t="shared" si="223"/>
        <v>14290</v>
      </c>
    </row>
    <row r="14340" spans="1:9">
      <c r="A14340" s="66"/>
      <c r="C14340" s="66">
        <v>14290</v>
      </c>
      <c r="D14340" s="2" t="s">
        <v>67</v>
      </c>
      <c r="E14340" s="22" t="s">
        <v>1153</v>
      </c>
      <c r="F14340" s="69" t="s">
        <v>68</v>
      </c>
      <c r="G14340" s="3"/>
      <c r="H14340" s="3"/>
      <c r="I14340" s="10" t="str">
        <f t="shared" si="223"/>
        <v>14290</v>
      </c>
    </row>
    <row r="14341" spans="1:9">
      <c r="A14341" s="66"/>
      <c r="C14341" s="66">
        <v>14290</v>
      </c>
      <c r="D14341" s="2" t="s">
        <v>69</v>
      </c>
      <c r="E14341" s="21" t="s">
        <v>1152</v>
      </c>
      <c r="F14341" s="69" t="s">
        <v>70</v>
      </c>
      <c r="G14341" s="3"/>
      <c r="H14341" s="3"/>
      <c r="I14341" s="10" t="str">
        <f t="shared" si="223"/>
        <v>14290</v>
      </c>
    </row>
    <row r="14342" spans="1:9">
      <c r="A14342" s="66"/>
      <c r="C14342" s="66">
        <v>14290</v>
      </c>
      <c r="E14342" s="71"/>
      <c r="F14342" s="69" t="s">
        <v>71</v>
      </c>
      <c r="G14342" s="3"/>
      <c r="H14342" s="3"/>
      <c r="I14342" s="10" t="str">
        <f t="shared" si="223"/>
        <v>14290</v>
      </c>
    </row>
    <row r="14343" spans="1:9">
      <c r="A14343" s="65" t="s">
        <v>964</v>
      </c>
      <c r="B14343" s="2" t="s">
        <v>965</v>
      </c>
      <c r="C14343" s="65">
        <v>14292</v>
      </c>
      <c r="D14343" s="2" t="s">
        <v>9</v>
      </c>
      <c r="E14343" s="14" t="s">
        <v>1144</v>
      </c>
      <c r="F14343" s="69" t="s">
        <v>10</v>
      </c>
      <c r="G14343" s="3"/>
      <c r="H14343" s="3"/>
      <c r="I14343" s="10" t="str">
        <f t="shared" si="223"/>
        <v>14292</v>
      </c>
    </row>
    <row r="14344" spans="1:9">
      <c r="A14344" s="66"/>
      <c r="C14344" s="66">
        <v>14292</v>
      </c>
      <c r="D14344" s="2" t="s">
        <v>11</v>
      </c>
      <c r="E14344" s="14" t="s">
        <v>1144</v>
      </c>
      <c r="F14344" s="69" t="s">
        <v>12</v>
      </c>
      <c r="G14344" s="3"/>
      <c r="H14344" s="3"/>
      <c r="I14344" s="10" t="str">
        <f t="shared" si="223"/>
        <v>14292</v>
      </c>
    </row>
    <row r="14345" spans="1:9">
      <c r="A14345" s="66"/>
      <c r="C14345" s="66">
        <v>14292</v>
      </c>
      <c r="D14345" s="2" t="s">
        <v>13</v>
      </c>
      <c r="E14345" s="14" t="s">
        <v>1144</v>
      </c>
      <c r="F14345" s="69" t="s">
        <v>14</v>
      </c>
      <c r="G14345" s="3"/>
      <c r="H14345" s="3"/>
      <c r="I14345" s="10" t="str">
        <f t="shared" ref="I14345:I14408" si="224">IF(A14345="",I14344,A14345)</f>
        <v>14292</v>
      </c>
    </row>
    <row r="14346" spans="1:9">
      <c r="A14346" s="66"/>
      <c r="C14346" s="66">
        <v>14292</v>
      </c>
      <c r="D14346" s="2" t="s">
        <v>15</v>
      </c>
      <c r="E14346" s="15" t="s">
        <v>1145</v>
      </c>
      <c r="F14346" s="69" t="s">
        <v>16</v>
      </c>
      <c r="G14346" s="3"/>
      <c r="H14346" s="3"/>
      <c r="I14346" s="10" t="str">
        <f t="shared" si="224"/>
        <v>14292</v>
      </c>
    </row>
    <row r="14347" spans="1:9">
      <c r="A14347" s="66"/>
      <c r="C14347" s="66">
        <v>14292</v>
      </c>
      <c r="D14347" s="2" t="s">
        <v>17</v>
      </c>
      <c r="E14347" s="14" t="s">
        <v>1144</v>
      </c>
      <c r="F14347" s="69" t="s">
        <v>18</v>
      </c>
      <c r="G14347" s="3"/>
      <c r="H14347" s="3"/>
      <c r="I14347" s="10" t="str">
        <f t="shared" si="224"/>
        <v>14292</v>
      </c>
    </row>
    <row r="14348" spans="1:9">
      <c r="A14348" s="66"/>
      <c r="C14348" s="66">
        <v>14292</v>
      </c>
      <c r="D14348" s="2" t="s">
        <v>19</v>
      </c>
      <c r="E14348" s="14" t="s">
        <v>1144</v>
      </c>
      <c r="F14348" s="69" t="s">
        <v>20</v>
      </c>
      <c r="G14348" s="3"/>
      <c r="H14348" s="3"/>
      <c r="I14348" s="10" t="str">
        <f t="shared" si="224"/>
        <v>14292</v>
      </c>
    </row>
    <row r="14349" spans="1:9">
      <c r="A14349" s="66"/>
      <c r="C14349" s="66">
        <v>14292</v>
      </c>
      <c r="D14349" s="2" t="s">
        <v>21</v>
      </c>
      <c r="E14349" s="4"/>
      <c r="F14349" s="69" t="s">
        <v>22</v>
      </c>
      <c r="G14349" s="3"/>
      <c r="H14349" s="3"/>
      <c r="I14349" s="10" t="str">
        <f t="shared" si="224"/>
        <v>14292</v>
      </c>
    </row>
    <row r="14350" spans="1:9">
      <c r="A14350" s="66"/>
      <c r="C14350" s="66">
        <v>14292</v>
      </c>
      <c r="D14350" s="2" t="s">
        <v>23</v>
      </c>
      <c r="E14350" s="17" t="s">
        <v>1147</v>
      </c>
      <c r="F14350" s="69" t="s">
        <v>24</v>
      </c>
      <c r="G14350" s="3"/>
      <c r="H14350" s="3"/>
      <c r="I14350" s="10" t="str">
        <f t="shared" si="224"/>
        <v>14292</v>
      </c>
    </row>
    <row r="14351" spans="1:9">
      <c r="A14351" s="66"/>
      <c r="C14351" s="66">
        <v>14292</v>
      </c>
      <c r="D14351" s="2" t="s">
        <v>25</v>
      </c>
      <c r="E14351" s="17" t="s">
        <v>1147</v>
      </c>
      <c r="F14351" s="69" t="s">
        <v>26</v>
      </c>
      <c r="G14351" s="3"/>
      <c r="H14351" s="3"/>
      <c r="I14351" s="10" t="str">
        <f t="shared" si="224"/>
        <v>14292</v>
      </c>
    </row>
    <row r="14352" spans="1:9">
      <c r="A14352" s="66"/>
      <c r="C14352" s="66">
        <v>14292</v>
      </c>
      <c r="D14352" s="2" t="s">
        <v>27</v>
      </c>
      <c r="E14352" s="17" t="s">
        <v>1147</v>
      </c>
      <c r="F14352" s="69" t="s">
        <v>28</v>
      </c>
      <c r="G14352" s="3"/>
      <c r="H14352" s="3"/>
      <c r="I14352" s="10" t="str">
        <f t="shared" si="224"/>
        <v>14292</v>
      </c>
    </row>
    <row r="14353" spans="1:9">
      <c r="A14353" s="66"/>
      <c r="C14353" s="66">
        <v>14292</v>
      </c>
      <c r="D14353" s="2" t="s">
        <v>29</v>
      </c>
      <c r="E14353" s="18" t="s">
        <v>1148</v>
      </c>
      <c r="F14353" s="69" t="s">
        <v>30</v>
      </c>
      <c r="G14353" s="3"/>
      <c r="H14353" s="3"/>
      <c r="I14353" s="10" t="str">
        <f t="shared" si="224"/>
        <v>14292</v>
      </c>
    </row>
    <row r="14354" spans="1:9">
      <c r="A14354" s="66"/>
      <c r="C14354" s="66">
        <v>14292</v>
      </c>
      <c r="D14354" s="2" t="s">
        <v>31</v>
      </c>
      <c r="E14354" s="18" t="s">
        <v>1148</v>
      </c>
      <c r="F14354" s="69" t="s">
        <v>32</v>
      </c>
      <c r="G14354" s="3"/>
      <c r="H14354" s="3"/>
      <c r="I14354" s="10" t="str">
        <f t="shared" si="224"/>
        <v>14292</v>
      </c>
    </row>
    <row r="14355" spans="1:9">
      <c r="A14355" s="66"/>
      <c r="C14355" s="66">
        <v>14292</v>
      </c>
      <c r="D14355" s="2" t="s">
        <v>33</v>
      </c>
      <c r="E14355" s="18" t="s">
        <v>1148</v>
      </c>
      <c r="F14355" s="69" t="s">
        <v>34</v>
      </c>
      <c r="G14355" s="3"/>
      <c r="H14355" s="3"/>
      <c r="I14355" s="10" t="str">
        <f t="shared" si="224"/>
        <v>14292</v>
      </c>
    </row>
    <row r="14356" spans="1:9">
      <c r="A14356" s="66"/>
      <c r="C14356" s="66">
        <v>14292</v>
      </c>
      <c r="D14356" s="2" t="s">
        <v>35</v>
      </c>
      <c r="E14356" s="19" t="s">
        <v>1150</v>
      </c>
      <c r="F14356" s="69" t="s">
        <v>36</v>
      </c>
      <c r="G14356" s="3"/>
      <c r="H14356" s="3"/>
      <c r="I14356" s="10" t="str">
        <f t="shared" si="224"/>
        <v>14292</v>
      </c>
    </row>
    <row r="14357" spans="1:9">
      <c r="A14357" s="66"/>
      <c r="C14357" s="66">
        <v>14292</v>
      </c>
      <c r="D14357" s="2" t="s">
        <v>37</v>
      </c>
      <c r="E14357" s="23" t="s">
        <v>1149</v>
      </c>
      <c r="F14357" s="69" t="s">
        <v>38</v>
      </c>
      <c r="G14357" s="3"/>
      <c r="H14357" s="3"/>
      <c r="I14357" s="10" t="str">
        <f t="shared" si="224"/>
        <v>14292</v>
      </c>
    </row>
    <row r="14358" spans="1:9">
      <c r="A14358" s="66"/>
      <c r="C14358" s="66">
        <v>14292</v>
      </c>
      <c r="D14358" s="2" t="s">
        <v>39</v>
      </c>
      <c r="E14358" s="23" t="s">
        <v>1149</v>
      </c>
      <c r="F14358" s="69" t="s">
        <v>40</v>
      </c>
      <c r="G14358" s="3"/>
      <c r="H14358" s="3"/>
      <c r="I14358" s="10" t="str">
        <f t="shared" si="224"/>
        <v>14292</v>
      </c>
    </row>
    <row r="14359" spans="1:9">
      <c r="A14359" s="66"/>
      <c r="C14359" s="66">
        <v>14292</v>
      </c>
      <c r="D14359" s="2" t="s">
        <v>41</v>
      </c>
      <c r="E14359" s="16" t="s">
        <v>1146</v>
      </c>
      <c r="F14359" s="69" t="s">
        <v>42</v>
      </c>
      <c r="G14359" s="3"/>
      <c r="H14359" s="3"/>
      <c r="I14359" s="10" t="str">
        <f t="shared" si="224"/>
        <v>14292</v>
      </c>
    </row>
    <row r="14360" spans="1:9">
      <c r="A14360" s="66"/>
      <c r="C14360" s="66">
        <v>14292</v>
      </c>
      <c r="D14360" s="2" t="s">
        <v>43</v>
      </c>
      <c r="E14360" s="16" t="s">
        <v>1146</v>
      </c>
      <c r="F14360" s="69" t="s">
        <v>44</v>
      </c>
      <c r="G14360" s="3"/>
      <c r="H14360" s="3"/>
      <c r="I14360" s="10" t="str">
        <f t="shared" si="224"/>
        <v>14292</v>
      </c>
    </row>
    <row r="14361" spans="1:9">
      <c r="A14361" s="66"/>
      <c r="C14361" s="66">
        <v>14292</v>
      </c>
      <c r="D14361" s="2" t="s">
        <v>45</v>
      </c>
      <c r="E14361" s="16" t="s">
        <v>1146</v>
      </c>
      <c r="F14361" s="69" t="s">
        <v>46</v>
      </c>
      <c r="G14361" s="3"/>
      <c r="H14361" s="3"/>
      <c r="I14361" s="10" t="str">
        <f t="shared" si="224"/>
        <v>14292</v>
      </c>
    </row>
    <row r="14362" spans="1:9">
      <c r="A14362" s="66"/>
      <c r="C14362" s="66">
        <v>14292</v>
      </c>
      <c r="D14362" s="2" t="s">
        <v>47</v>
      </c>
      <c r="E14362" s="16" t="s">
        <v>1146</v>
      </c>
      <c r="F14362" s="69" t="s">
        <v>48</v>
      </c>
      <c r="G14362" s="3"/>
      <c r="H14362" s="3"/>
      <c r="I14362" s="10" t="str">
        <f t="shared" si="224"/>
        <v>14292</v>
      </c>
    </row>
    <row r="14363" spans="1:9">
      <c r="A14363" s="66"/>
      <c r="C14363" s="66">
        <v>14292</v>
      </c>
      <c r="D14363" s="2" t="s">
        <v>49</v>
      </c>
      <c r="E14363" s="14" t="s">
        <v>1144</v>
      </c>
      <c r="F14363" s="69" t="s">
        <v>50</v>
      </c>
      <c r="G14363" s="3"/>
      <c r="H14363" s="3"/>
      <c r="I14363" s="10" t="str">
        <f t="shared" si="224"/>
        <v>14292</v>
      </c>
    </row>
    <row r="14364" spans="1:9">
      <c r="A14364" s="66"/>
      <c r="C14364" s="66">
        <v>14292</v>
      </c>
      <c r="D14364" s="2" t="s">
        <v>51</v>
      </c>
      <c r="E14364" s="15" t="s">
        <v>1145</v>
      </c>
      <c r="F14364" s="69" t="s">
        <v>52</v>
      </c>
      <c r="G14364" s="3"/>
      <c r="H14364" s="3"/>
      <c r="I14364" s="10" t="str">
        <f t="shared" si="224"/>
        <v>14292</v>
      </c>
    </row>
    <row r="14365" spans="1:9">
      <c r="A14365" s="66"/>
      <c r="C14365" s="66">
        <v>14292</v>
      </c>
      <c r="D14365" s="2" t="s">
        <v>53</v>
      </c>
      <c r="E14365" s="15" t="s">
        <v>1145</v>
      </c>
      <c r="F14365" s="69" t="s">
        <v>54</v>
      </c>
      <c r="G14365" s="3"/>
      <c r="H14365" s="3"/>
      <c r="I14365" s="10" t="str">
        <f t="shared" si="224"/>
        <v>14292</v>
      </c>
    </row>
    <row r="14366" spans="1:9">
      <c r="A14366" s="66"/>
      <c r="C14366" s="66">
        <v>14292</v>
      </c>
      <c r="D14366" s="2" t="s">
        <v>55</v>
      </c>
      <c r="E14366" s="21" t="s">
        <v>1152</v>
      </c>
      <c r="F14366" s="69" t="s">
        <v>56</v>
      </c>
      <c r="G14366" s="3"/>
      <c r="H14366" s="3"/>
      <c r="I14366" s="10" t="str">
        <f t="shared" si="224"/>
        <v>14292</v>
      </c>
    </row>
    <row r="14367" spans="1:9">
      <c r="A14367" s="66"/>
      <c r="C14367" s="66">
        <v>14292</v>
      </c>
      <c r="D14367" s="2" t="s">
        <v>57</v>
      </c>
      <c r="E14367" s="21" t="s">
        <v>1152</v>
      </c>
      <c r="F14367" s="69" t="s">
        <v>58</v>
      </c>
      <c r="G14367" s="3"/>
      <c r="H14367" s="3"/>
      <c r="I14367" s="10" t="str">
        <f t="shared" si="224"/>
        <v>14292</v>
      </c>
    </row>
    <row r="14368" spans="1:9">
      <c r="A14368" s="66"/>
      <c r="C14368" s="66">
        <v>14292</v>
      </c>
      <c r="D14368" s="2" t="s">
        <v>59</v>
      </c>
      <c r="E14368" s="21" t="s">
        <v>1152</v>
      </c>
      <c r="F14368" s="69" t="s">
        <v>60</v>
      </c>
      <c r="G14368" s="3"/>
      <c r="H14368" s="3"/>
      <c r="I14368" s="10" t="str">
        <f t="shared" si="224"/>
        <v>14292</v>
      </c>
    </row>
    <row r="14369" spans="1:9">
      <c r="A14369" s="66"/>
      <c r="C14369" s="66">
        <v>14292</v>
      </c>
      <c r="D14369" s="2" t="s">
        <v>61</v>
      </c>
      <c r="E14369" s="20" t="s">
        <v>1151</v>
      </c>
      <c r="F14369" s="69" t="s">
        <v>62</v>
      </c>
      <c r="G14369" s="3"/>
      <c r="H14369" s="3"/>
      <c r="I14369" s="10" t="str">
        <f t="shared" si="224"/>
        <v>14292</v>
      </c>
    </row>
    <row r="14370" spans="1:9">
      <c r="A14370" s="66"/>
      <c r="C14370" s="66">
        <v>14292</v>
      </c>
      <c r="D14370" s="2" t="s">
        <v>63</v>
      </c>
      <c r="E14370" s="20" t="s">
        <v>1151</v>
      </c>
      <c r="F14370" s="69" t="s">
        <v>64</v>
      </c>
      <c r="G14370" s="3"/>
      <c r="H14370" s="3"/>
      <c r="I14370" s="10" t="str">
        <f t="shared" si="224"/>
        <v>14292</v>
      </c>
    </row>
    <row r="14371" spans="1:9">
      <c r="A14371" s="66"/>
      <c r="C14371" s="66">
        <v>14292</v>
      </c>
      <c r="D14371" s="2" t="s">
        <v>65</v>
      </c>
      <c r="E14371" s="19" t="s">
        <v>1150</v>
      </c>
      <c r="F14371" s="69" t="s">
        <v>66</v>
      </c>
      <c r="G14371" s="3"/>
      <c r="H14371" s="3"/>
      <c r="I14371" s="10" t="str">
        <f t="shared" si="224"/>
        <v>14292</v>
      </c>
    </row>
    <row r="14372" spans="1:9">
      <c r="A14372" s="66"/>
      <c r="C14372" s="66">
        <v>14292</v>
      </c>
      <c r="D14372" s="2" t="s">
        <v>67</v>
      </c>
      <c r="E14372" s="22" t="s">
        <v>1153</v>
      </c>
      <c r="F14372" s="69" t="s">
        <v>68</v>
      </c>
      <c r="G14372" s="3"/>
      <c r="H14372" s="3"/>
      <c r="I14372" s="10" t="str">
        <f t="shared" si="224"/>
        <v>14292</v>
      </c>
    </row>
    <row r="14373" spans="1:9">
      <c r="A14373" s="66"/>
      <c r="C14373" s="66">
        <v>14292</v>
      </c>
      <c r="D14373" s="2" t="s">
        <v>69</v>
      </c>
      <c r="E14373" s="21" t="s">
        <v>1152</v>
      </c>
      <c r="F14373" s="69" t="s">
        <v>70</v>
      </c>
      <c r="G14373" s="3"/>
      <c r="H14373" s="3"/>
      <c r="I14373" s="10" t="str">
        <f t="shared" si="224"/>
        <v>14292</v>
      </c>
    </row>
    <row r="14374" spans="1:9">
      <c r="A14374" s="66"/>
      <c r="C14374" s="66">
        <v>14292</v>
      </c>
      <c r="E14374" s="71"/>
      <c r="F14374" s="69" t="s">
        <v>71</v>
      </c>
      <c r="G14374" s="3"/>
      <c r="H14374" s="3"/>
      <c r="I14374" s="10" t="str">
        <f t="shared" si="224"/>
        <v>14292</v>
      </c>
    </row>
    <row r="14375" spans="1:9">
      <c r="A14375" s="65" t="s">
        <v>966</v>
      </c>
      <c r="B14375" s="2" t="s">
        <v>967</v>
      </c>
      <c r="C14375" s="65">
        <v>143</v>
      </c>
      <c r="D14375" s="2" t="s">
        <v>9</v>
      </c>
      <c r="E14375" s="14" t="s">
        <v>1144</v>
      </c>
      <c r="F14375" s="69" t="s">
        <v>10</v>
      </c>
      <c r="G14375" s="3"/>
      <c r="H14375" s="3"/>
      <c r="I14375" s="10" t="str">
        <f t="shared" si="224"/>
        <v>143</v>
      </c>
    </row>
    <row r="14376" spans="1:9">
      <c r="A14376" s="66"/>
      <c r="C14376" s="66">
        <v>143</v>
      </c>
      <c r="D14376" s="2" t="s">
        <v>11</v>
      </c>
      <c r="E14376" s="14" t="s">
        <v>1144</v>
      </c>
      <c r="F14376" s="69" t="s">
        <v>12</v>
      </c>
      <c r="G14376" s="3"/>
      <c r="H14376" s="3"/>
      <c r="I14376" s="10" t="str">
        <f t="shared" si="224"/>
        <v>143</v>
      </c>
    </row>
    <row r="14377" spans="1:9">
      <c r="A14377" s="66"/>
      <c r="C14377" s="66">
        <v>143</v>
      </c>
      <c r="D14377" s="2" t="s">
        <v>13</v>
      </c>
      <c r="E14377" s="14" t="s">
        <v>1144</v>
      </c>
      <c r="F14377" s="69" t="s">
        <v>14</v>
      </c>
      <c r="G14377" s="3"/>
      <c r="H14377" s="3"/>
      <c r="I14377" s="10" t="str">
        <f t="shared" si="224"/>
        <v>143</v>
      </c>
    </row>
    <row r="14378" spans="1:9">
      <c r="A14378" s="66"/>
      <c r="C14378" s="66">
        <v>143</v>
      </c>
      <c r="D14378" s="2" t="s">
        <v>15</v>
      </c>
      <c r="E14378" s="15" t="s">
        <v>1145</v>
      </c>
      <c r="F14378" s="69" t="s">
        <v>16</v>
      </c>
      <c r="G14378" s="3"/>
      <c r="H14378" s="3"/>
      <c r="I14378" s="10" t="str">
        <f t="shared" si="224"/>
        <v>143</v>
      </c>
    </row>
    <row r="14379" spans="1:9">
      <c r="A14379" s="66"/>
      <c r="C14379" s="66">
        <v>143</v>
      </c>
      <c r="D14379" s="2" t="s">
        <v>17</v>
      </c>
      <c r="E14379" s="14" t="s">
        <v>1144</v>
      </c>
      <c r="F14379" s="69" t="s">
        <v>18</v>
      </c>
      <c r="G14379" s="3"/>
      <c r="H14379" s="3"/>
      <c r="I14379" s="10" t="str">
        <f t="shared" si="224"/>
        <v>143</v>
      </c>
    </row>
    <row r="14380" spans="1:9">
      <c r="A14380" s="66"/>
      <c r="C14380" s="66">
        <v>143</v>
      </c>
      <c r="D14380" s="2" t="s">
        <v>19</v>
      </c>
      <c r="E14380" s="14" t="s">
        <v>1144</v>
      </c>
      <c r="F14380" s="69" t="s">
        <v>20</v>
      </c>
      <c r="G14380" s="3"/>
      <c r="H14380" s="3"/>
      <c r="I14380" s="10" t="str">
        <f t="shared" si="224"/>
        <v>143</v>
      </c>
    </row>
    <row r="14381" spans="1:9">
      <c r="A14381" s="66"/>
      <c r="C14381" s="66">
        <v>143</v>
      </c>
      <c r="D14381" s="2" t="s">
        <v>21</v>
      </c>
      <c r="E14381" s="4"/>
      <c r="F14381" s="69" t="s">
        <v>22</v>
      </c>
      <c r="G14381" s="3"/>
      <c r="H14381" s="3"/>
      <c r="I14381" s="10" t="str">
        <f t="shared" si="224"/>
        <v>143</v>
      </c>
    </row>
    <row r="14382" spans="1:9">
      <c r="A14382" s="66"/>
      <c r="C14382" s="66">
        <v>143</v>
      </c>
      <c r="D14382" s="2" t="s">
        <v>23</v>
      </c>
      <c r="E14382" s="17" t="s">
        <v>1147</v>
      </c>
      <c r="F14382" s="69" t="s">
        <v>24</v>
      </c>
      <c r="G14382" s="3"/>
      <c r="H14382" s="3"/>
      <c r="I14382" s="10" t="str">
        <f t="shared" si="224"/>
        <v>143</v>
      </c>
    </row>
    <row r="14383" spans="1:9">
      <c r="A14383" s="66"/>
      <c r="C14383" s="66">
        <v>143</v>
      </c>
      <c r="D14383" s="2" t="s">
        <v>25</v>
      </c>
      <c r="E14383" s="17" t="s">
        <v>1147</v>
      </c>
      <c r="F14383" s="69" t="s">
        <v>26</v>
      </c>
      <c r="G14383" s="3"/>
      <c r="H14383" s="3"/>
      <c r="I14383" s="10" t="str">
        <f t="shared" si="224"/>
        <v>143</v>
      </c>
    </row>
    <row r="14384" spans="1:9">
      <c r="A14384" s="66"/>
      <c r="C14384" s="66">
        <v>143</v>
      </c>
      <c r="D14384" s="2" t="s">
        <v>27</v>
      </c>
      <c r="E14384" s="17" t="s">
        <v>1147</v>
      </c>
      <c r="F14384" s="69" t="s">
        <v>28</v>
      </c>
      <c r="G14384" s="3"/>
      <c r="H14384" s="3"/>
      <c r="I14384" s="10" t="str">
        <f t="shared" si="224"/>
        <v>143</v>
      </c>
    </row>
    <row r="14385" spans="1:9">
      <c r="A14385" s="66"/>
      <c r="C14385" s="66">
        <v>143</v>
      </c>
      <c r="D14385" s="2" t="s">
        <v>29</v>
      </c>
      <c r="E14385" s="18" t="s">
        <v>1148</v>
      </c>
      <c r="F14385" s="69" t="s">
        <v>30</v>
      </c>
      <c r="G14385" s="3"/>
      <c r="H14385" s="3"/>
      <c r="I14385" s="10" t="str">
        <f t="shared" si="224"/>
        <v>143</v>
      </c>
    </row>
    <row r="14386" spans="1:9">
      <c r="A14386" s="66"/>
      <c r="C14386" s="66">
        <v>143</v>
      </c>
      <c r="D14386" s="2" t="s">
        <v>31</v>
      </c>
      <c r="E14386" s="18" t="s">
        <v>1148</v>
      </c>
      <c r="F14386" s="69" t="s">
        <v>32</v>
      </c>
      <c r="G14386" s="3"/>
      <c r="H14386" s="3"/>
      <c r="I14386" s="10" t="str">
        <f t="shared" si="224"/>
        <v>143</v>
      </c>
    </row>
    <row r="14387" spans="1:9">
      <c r="A14387" s="66"/>
      <c r="C14387" s="66">
        <v>143</v>
      </c>
      <c r="D14387" s="2" t="s">
        <v>33</v>
      </c>
      <c r="E14387" s="18" t="s">
        <v>1148</v>
      </c>
      <c r="F14387" s="69" t="s">
        <v>34</v>
      </c>
      <c r="G14387" s="3"/>
      <c r="H14387" s="3"/>
      <c r="I14387" s="10" t="str">
        <f t="shared" si="224"/>
        <v>143</v>
      </c>
    </row>
    <row r="14388" spans="1:9">
      <c r="A14388" s="66"/>
      <c r="C14388" s="66">
        <v>143</v>
      </c>
      <c r="D14388" s="2" t="s">
        <v>35</v>
      </c>
      <c r="E14388" s="19" t="s">
        <v>1150</v>
      </c>
      <c r="F14388" s="69" t="s">
        <v>36</v>
      </c>
      <c r="G14388" s="3"/>
      <c r="H14388" s="3"/>
      <c r="I14388" s="10" t="str">
        <f t="shared" si="224"/>
        <v>143</v>
      </c>
    </row>
    <row r="14389" spans="1:9">
      <c r="A14389" s="66"/>
      <c r="C14389" s="66">
        <v>143</v>
      </c>
      <c r="D14389" s="2" t="s">
        <v>37</v>
      </c>
      <c r="E14389" s="23" t="s">
        <v>1149</v>
      </c>
      <c r="F14389" s="69" t="s">
        <v>38</v>
      </c>
      <c r="G14389" s="3"/>
      <c r="H14389" s="3"/>
      <c r="I14389" s="10" t="str">
        <f t="shared" si="224"/>
        <v>143</v>
      </c>
    </row>
    <row r="14390" spans="1:9">
      <c r="A14390" s="66"/>
      <c r="C14390" s="66">
        <v>143</v>
      </c>
      <c r="D14390" s="2" t="s">
        <v>39</v>
      </c>
      <c r="E14390" s="23" t="s">
        <v>1149</v>
      </c>
      <c r="F14390" s="69" t="s">
        <v>40</v>
      </c>
      <c r="G14390" s="3"/>
      <c r="H14390" s="3"/>
      <c r="I14390" s="10" t="str">
        <f t="shared" si="224"/>
        <v>143</v>
      </c>
    </row>
    <row r="14391" spans="1:9">
      <c r="A14391" s="66"/>
      <c r="C14391" s="66">
        <v>143</v>
      </c>
      <c r="D14391" s="2" t="s">
        <v>41</v>
      </c>
      <c r="E14391" s="16" t="s">
        <v>1146</v>
      </c>
      <c r="F14391" s="69" t="s">
        <v>42</v>
      </c>
      <c r="G14391" s="3"/>
      <c r="H14391" s="3"/>
      <c r="I14391" s="10" t="str">
        <f t="shared" si="224"/>
        <v>143</v>
      </c>
    </row>
    <row r="14392" spans="1:9">
      <c r="A14392" s="66"/>
      <c r="C14392" s="66">
        <v>143</v>
      </c>
      <c r="D14392" s="2" t="s">
        <v>43</v>
      </c>
      <c r="E14392" s="16" t="s">
        <v>1146</v>
      </c>
      <c r="F14392" s="69" t="s">
        <v>44</v>
      </c>
      <c r="G14392" s="3"/>
      <c r="H14392" s="3"/>
      <c r="I14392" s="10" t="str">
        <f t="shared" si="224"/>
        <v>143</v>
      </c>
    </row>
    <row r="14393" spans="1:9">
      <c r="A14393" s="66"/>
      <c r="C14393" s="66">
        <v>143</v>
      </c>
      <c r="D14393" s="2" t="s">
        <v>45</v>
      </c>
      <c r="E14393" s="16" t="s">
        <v>1146</v>
      </c>
      <c r="F14393" s="69" t="s">
        <v>46</v>
      </c>
      <c r="G14393" s="3"/>
      <c r="H14393" s="3"/>
      <c r="I14393" s="10" t="str">
        <f t="shared" si="224"/>
        <v>143</v>
      </c>
    </row>
    <row r="14394" spans="1:9">
      <c r="A14394" s="66"/>
      <c r="C14394" s="66">
        <v>143</v>
      </c>
      <c r="D14394" s="2" t="s">
        <v>47</v>
      </c>
      <c r="E14394" s="16" t="s">
        <v>1146</v>
      </c>
      <c r="F14394" s="69" t="s">
        <v>48</v>
      </c>
      <c r="G14394" s="3"/>
      <c r="H14394" s="3"/>
      <c r="I14394" s="10" t="str">
        <f t="shared" si="224"/>
        <v>143</v>
      </c>
    </row>
    <row r="14395" spans="1:9">
      <c r="A14395" s="66"/>
      <c r="C14395" s="66">
        <v>143</v>
      </c>
      <c r="D14395" s="2" t="s">
        <v>49</v>
      </c>
      <c r="E14395" s="14" t="s">
        <v>1144</v>
      </c>
      <c r="F14395" s="69" t="s">
        <v>50</v>
      </c>
      <c r="G14395" s="3"/>
      <c r="H14395" s="3"/>
      <c r="I14395" s="10" t="str">
        <f t="shared" si="224"/>
        <v>143</v>
      </c>
    </row>
    <row r="14396" spans="1:9">
      <c r="A14396" s="66"/>
      <c r="C14396" s="66">
        <v>143</v>
      </c>
      <c r="D14396" s="2" t="s">
        <v>51</v>
      </c>
      <c r="E14396" s="15" t="s">
        <v>1145</v>
      </c>
      <c r="F14396" s="69" t="s">
        <v>52</v>
      </c>
      <c r="G14396" s="3"/>
      <c r="H14396" s="3"/>
      <c r="I14396" s="10" t="str">
        <f t="shared" si="224"/>
        <v>143</v>
      </c>
    </row>
    <row r="14397" spans="1:9">
      <c r="A14397" s="66"/>
      <c r="C14397" s="66">
        <v>143</v>
      </c>
      <c r="D14397" s="2" t="s">
        <v>53</v>
      </c>
      <c r="E14397" s="15" t="s">
        <v>1145</v>
      </c>
      <c r="F14397" s="69" t="s">
        <v>54</v>
      </c>
      <c r="G14397" s="3"/>
      <c r="H14397" s="3"/>
      <c r="I14397" s="10" t="str">
        <f t="shared" si="224"/>
        <v>143</v>
      </c>
    </row>
    <row r="14398" spans="1:9">
      <c r="A14398" s="66"/>
      <c r="C14398" s="66">
        <v>143</v>
      </c>
      <c r="D14398" s="2" t="s">
        <v>55</v>
      </c>
      <c r="E14398" s="21" t="s">
        <v>1152</v>
      </c>
      <c r="F14398" s="69" t="s">
        <v>56</v>
      </c>
      <c r="G14398" s="3"/>
      <c r="H14398" s="3"/>
      <c r="I14398" s="10" t="str">
        <f t="shared" si="224"/>
        <v>143</v>
      </c>
    </row>
    <row r="14399" spans="1:9">
      <c r="A14399" s="66"/>
      <c r="C14399" s="66">
        <v>143</v>
      </c>
      <c r="D14399" s="2" t="s">
        <v>57</v>
      </c>
      <c r="E14399" s="21" t="s">
        <v>1152</v>
      </c>
      <c r="F14399" s="69" t="s">
        <v>58</v>
      </c>
      <c r="G14399" s="3"/>
      <c r="H14399" s="3"/>
      <c r="I14399" s="10" t="str">
        <f t="shared" si="224"/>
        <v>143</v>
      </c>
    </row>
    <row r="14400" spans="1:9">
      <c r="A14400" s="66"/>
      <c r="C14400" s="66">
        <v>143</v>
      </c>
      <c r="D14400" s="2" t="s">
        <v>59</v>
      </c>
      <c r="E14400" s="21" t="s">
        <v>1152</v>
      </c>
      <c r="F14400" s="69" t="s">
        <v>60</v>
      </c>
      <c r="G14400" s="3"/>
      <c r="H14400" s="3"/>
      <c r="I14400" s="10" t="str">
        <f t="shared" si="224"/>
        <v>143</v>
      </c>
    </row>
    <row r="14401" spans="1:9">
      <c r="A14401" s="66"/>
      <c r="C14401" s="66">
        <v>143</v>
      </c>
      <c r="D14401" s="2" t="s">
        <v>61</v>
      </c>
      <c r="E14401" s="20" t="s">
        <v>1151</v>
      </c>
      <c r="F14401" s="69" t="s">
        <v>62</v>
      </c>
      <c r="G14401" s="3"/>
      <c r="H14401" s="3"/>
      <c r="I14401" s="10" t="str">
        <f t="shared" si="224"/>
        <v>143</v>
      </c>
    </row>
    <row r="14402" spans="1:9">
      <c r="A14402" s="66"/>
      <c r="C14402" s="66">
        <v>143</v>
      </c>
      <c r="D14402" s="2" t="s">
        <v>63</v>
      </c>
      <c r="E14402" s="20" t="s">
        <v>1151</v>
      </c>
      <c r="F14402" s="69" t="s">
        <v>64</v>
      </c>
      <c r="G14402" s="3"/>
      <c r="H14402" s="3"/>
      <c r="I14402" s="10" t="str">
        <f t="shared" si="224"/>
        <v>143</v>
      </c>
    </row>
    <row r="14403" spans="1:9">
      <c r="A14403" s="66"/>
      <c r="C14403" s="66">
        <v>143</v>
      </c>
      <c r="D14403" s="2" t="s">
        <v>65</v>
      </c>
      <c r="E14403" s="19" t="s">
        <v>1150</v>
      </c>
      <c r="F14403" s="69" t="s">
        <v>66</v>
      </c>
      <c r="G14403" s="3"/>
      <c r="H14403" s="3"/>
      <c r="I14403" s="10" t="str">
        <f t="shared" si="224"/>
        <v>143</v>
      </c>
    </row>
    <row r="14404" spans="1:9">
      <c r="A14404" s="66"/>
      <c r="C14404" s="66">
        <v>143</v>
      </c>
      <c r="D14404" s="2" t="s">
        <v>67</v>
      </c>
      <c r="E14404" s="22" t="s">
        <v>1153</v>
      </c>
      <c r="F14404" s="69" t="s">
        <v>68</v>
      </c>
      <c r="G14404" s="3"/>
      <c r="H14404" s="3"/>
      <c r="I14404" s="10" t="str">
        <f t="shared" si="224"/>
        <v>143</v>
      </c>
    </row>
    <row r="14405" spans="1:9">
      <c r="A14405" s="66"/>
      <c r="C14405" s="66">
        <v>143</v>
      </c>
      <c r="D14405" s="2" t="s">
        <v>69</v>
      </c>
      <c r="E14405" s="21" t="s">
        <v>1152</v>
      </c>
      <c r="F14405" s="69" t="s">
        <v>70</v>
      </c>
      <c r="G14405" s="3"/>
      <c r="H14405" s="3"/>
      <c r="I14405" s="10" t="str">
        <f t="shared" si="224"/>
        <v>143</v>
      </c>
    </row>
    <row r="14406" spans="1:9">
      <c r="A14406" s="66"/>
      <c r="C14406" s="66">
        <v>143</v>
      </c>
      <c r="E14406" s="71"/>
      <c r="F14406" s="69" t="s">
        <v>71</v>
      </c>
      <c r="G14406" s="3"/>
      <c r="H14406" s="3"/>
      <c r="I14406" s="10" t="str">
        <f t="shared" si="224"/>
        <v>143</v>
      </c>
    </row>
    <row r="14407" spans="1:9">
      <c r="A14407" s="65" t="s">
        <v>968</v>
      </c>
      <c r="B14407" s="2" t="s">
        <v>969</v>
      </c>
      <c r="C14407" s="65">
        <v>14365</v>
      </c>
      <c r="D14407" s="2" t="s">
        <v>9</v>
      </c>
      <c r="E14407" s="14" t="s">
        <v>1144</v>
      </c>
      <c r="F14407" s="69" t="s">
        <v>10</v>
      </c>
      <c r="G14407" s="3"/>
      <c r="H14407" s="3"/>
      <c r="I14407" s="10" t="str">
        <f t="shared" si="224"/>
        <v>14365</v>
      </c>
    </row>
    <row r="14408" spans="1:9">
      <c r="A14408" s="66"/>
      <c r="C14408" s="66">
        <v>14365</v>
      </c>
      <c r="D14408" s="2" t="s">
        <v>11</v>
      </c>
      <c r="E14408" s="14" t="s">
        <v>1144</v>
      </c>
      <c r="F14408" s="69" t="s">
        <v>12</v>
      </c>
      <c r="G14408" s="3"/>
      <c r="H14408" s="3"/>
      <c r="I14408" s="10" t="str">
        <f t="shared" si="224"/>
        <v>14365</v>
      </c>
    </row>
    <row r="14409" spans="1:9">
      <c r="A14409" s="66"/>
      <c r="C14409" s="66">
        <v>14365</v>
      </c>
      <c r="D14409" s="2" t="s">
        <v>13</v>
      </c>
      <c r="E14409" s="14" t="s">
        <v>1144</v>
      </c>
      <c r="F14409" s="69" t="s">
        <v>14</v>
      </c>
      <c r="G14409" s="3"/>
      <c r="H14409" s="3"/>
      <c r="I14409" s="10" t="str">
        <f t="shared" ref="I14409:I14472" si="225">IF(A14409="",I14408,A14409)</f>
        <v>14365</v>
      </c>
    </row>
    <row r="14410" spans="1:9">
      <c r="A14410" s="66"/>
      <c r="C14410" s="66">
        <v>14365</v>
      </c>
      <c r="D14410" s="2" t="s">
        <v>15</v>
      </c>
      <c r="E14410" s="15" t="s">
        <v>1145</v>
      </c>
      <c r="F14410" s="69" t="s">
        <v>16</v>
      </c>
      <c r="G14410" s="3"/>
      <c r="H14410" s="3"/>
      <c r="I14410" s="10" t="str">
        <f t="shared" si="225"/>
        <v>14365</v>
      </c>
    </row>
    <row r="14411" spans="1:9">
      <c r="A14411" s="66"/>
      <c r="C14411" s="66">
        <v>14365</v>
      </c>
      <c r="D14411" s="2" t="s">
        <v>17</v>
      </c>
      <c r="E14411" s="14" t="s">
        <v>1144</v>
      </c>
      <c r="F14411" s="69" t="s">
        <v>18</v>
      </c>
      <c r="G14411" s="3"/>
      <c r="H14411" s="3"/>
      <c r="I14411" s="10" t="str">
        <f t="shared" si="225"/>
        <v>14365</v>
      </c>
    </row>
    <row r="14412" spans="1:9">
      <c r="A14412" s="66"/>
      <c r="C14412" s="66">
        <v>14365</v>
      </c>
      <c r="D14412" s="2" t="s">
        <v>19</v>
      </c>
      <c r="E14412" s="14" t="s">
        <v>1144</v>
      </c>
      <c r="F14412" s="69" t="s">
        <v>20</v>
      </c>
      <c r="G14412" s="3"/>
      <c r="H14412" s="3"/>
      <c r="I14412" s="10" t="str">
        <f t="shared" si="225"/>
        <v>14365</v>
      </c>
    </row>
    <row r="14413" spans="1:9">
      <c r="A14413" s="66"/>
      <c r="C14413" s="66">
        <v>14365</v>
      </c>
      <c r="D14413" s="2" t="s">
        <v>21</v>
      </c>
      <c r="E14413" s="4"/>
      <c r="F14413" s="69" t="s">
        <v>22</v>
      </c>
      <c r="G14413" s="3"/>
      <c r="H14413" s="3"/>
      <c r="I14413" s="10" t="str">
        <f t="shared" si="225"/>
        <v>14365</v>
      </c>
    </row>
    <row r="14414" spans="1:9">
      <c r="A14414" s="66"/>
      <c r="C14414" s="66">
        <v>14365</v>
      </c>
      <c r="D14414" s="2" t="s">
        <v>23</v>
      </c>
      <c r="E14414" s="17" t="s">
        <v>1147</v>
      </c>
      <c r="F14414" s="69" t="s">
        <v>24</v>
      </c>
      <c r="G14414" s="3"/>
      <c r="H14414" s="3"/>
      <c r="I14414" s="10" t="str">
        <f t="shared" si="225"/>
        <v>14365</v>
      </c>
    </row>
    <row r="14415" spans="1:9">
      <c r="A14415" s="66"/>
      <c r="C14415" s="66">
        <v>14365</v>
      </c>
      <c r="D14415" s="2" t="s">
        <v>25</v>
      </c>
      <c r="E14415" s="17" t="s">
        <v>1147</v>
      </c>
      <c r="F14415" s="69" t="s">
        <v>26</v>
      </c>
      <c r="G14415" s="3"/>
      <c r="H14415" s="3"/>
      <c r="I14415" s="10" t="str">
        <f t="shared" si="225"/>
        <v>14365</v>
      </c>
    </row>
    <row r="14416" spans="1:9">
      <c r="A14416" s="66"/>
      <c r="C14416" s="66">
        <v>14365</v>
      </c>
      <c r="D14416" s="2" t="s">
        <v>27</v>
      </c>
      <c r="E14416" s="17" t="s">
        <v>1147</v>
      </c>
      <c r="F14416" s="69" t="s">
        <v>28</v>
      </c>
      <c r="G14416" s="3"/>
      <c r="H14416" s="3"/>
      <c r="I14416" s="10" t="str">
        <f t="shared" si="225"/>
        <v>14365</v>
      </c>
    </row>
    <row r="14417" spans="1:9">
      <c r="A14417" s="66"/>
      <c r="C14417" s="66">
        <v>14365</v>
      </c>
      <c r="D14417" s="2" t="s">
        <v>29</v>
      </c>
      <c r="E14417" s="18" t="s">
        <v>1148</v>
      </c>
      <c r="F14417" s="69" t="s">
        <v>30</v>
      </c>
      <c r="G14417" s="3"/>
      <c r="H14417" s="3"/>
      <c r="I14417" s="10" t="str">
        <f t="shared" si="225"/>
        <v>14365</v>
      </c>
    </row>
    <row r="14418" spans="1:9">
      <c r="A14418" s="66"/>
      <c r="C14418" s="66">
        <v>14365</v>
      </c>
      <c r="D14418" s="2" t="s">
        <v>31</v>
      </c>
      <c r="E14418" s="18" t="s">
        <v>1148</v>
      </c>
      <c r="F14418" s="69" t="s">
        <v>32</v>
      </c>
      <c r="G14418" s="3"/>
      <c r="H14418" s="3"/>
      <c r="I14418" s="10" t="str">
        <f t="shared" si="225"/>
        <v>14365</v>
      </c>
    </row>
    <row r="14419" spans="1:9">
      <c r="A14419" s="66"/>
      <c r="C14419" s="66">
        <v>14365</v>
      </c>
      <c r="D14419" s="2" t="s">
        <v>33</v>
      </c>
      <c r="E14419" s="18" t="s">
        <v>1148</v>
      </c>
      <c r="F14419" s="69" t="s">
        <v>34</v>
      </c>
      <c r="G14419" s="3"/>
      <c r="H14419" s="3"/>
      <c r="I14419" s="10" t="str">
        <f t="shared" si="225"/>
        <v>14365</v>
      </c>
    </row>
    <row r="14420" spans="1:9">
      <c r="A14420" s="66"/>
      <c r="C14420" s="66">
        <v>14365</v>
      </c>
      <c r="D14420" s="2" t="s">
        <v>35</v>
      </c>
      <c r="E14420" s="19" t="s">
        <v>1150</v>
      </c>
      <c r="F14420" s="69" t="s">
        <v>36</v>
      </c>
      <c r="G14420" s="3"/>
      <c r="H14420" s="3"/>
      <c r="I14420" s="10" t="str">
        <f t="shared" si="225"/>
        <v>14365</v>
      </c>
    </row>
    <row r="14421" spans="1:9">
      <c r="A14421" s="66"/>
      <c r="C14421" s="66">
        <v>14365</v>
      </c>
      <c r="D14421" s="2" t="s">
        <v>37</v>
      </c>
      <c r="E14421" s="23" t="s">
        <v>1149</v>
      </c>
      <c r="F14421" s="69" t="s">
        <v>38</v>
      </c>
      <c r="G14421" s="3"/>
      <c r="H14421" s="3"/>
      <c r="I14421" s="10" t="str">
        <f t="shared" si="225"/>
        <v>14365</v>
      </c>
    </row>
    <row r="14422" spans="1:9">
      <c r="A14422" s="66"/>
      <c r="C14422" s="66">
        <v>14365</v>
      </c>
      <c r="D14422" s="2" t="s">
        <v>39</v>
      </c>
      <c r="E14422" s="23" t="s">
        <v>1149</v>
      </c>
      <c r="F14422" s="69" t="s">
        <v>40</v>
      </c>
      <c r="G14422" s="3"/>
      <c r="H14422" s="3"/>
      <c r="I14422" s="10" t="str">
        <f t="shared" si="225"/>
        <v>14365</v>
      </c>
    </row>
    <row r="14423" spans="1:9">
      <c r="A14423" s="66"/>
      <c r="C14423" s="66">
        <v>14365</v>
      </c>
      <c r="D14423" s="2" t="s">
        <v>41</v>
      </c>
      <c r="E14423" s="16" t="s">
        <v>1146</v>
      </c>
      <c r="F14423" s="69" t="s">
        <v>42</v>
      </c>
      <c r="G14423" s="3"/>
      <c r="H14423" s="3"/>
      <c r="I14423" s="10" t="str">
        <f t="shared" si="225"/>
        <v>14365</v>
      </c>
    </row>
    <row r="14424" spans="1:9">
      <c r="A14424" s="66"/>
      <c r="C14424" s="66">
        <v>14365</v>
      </c>
      <c r="D14424" s="2" t="s">
        <v>43</v>
      </c>
      <c r="E14424" s="16" t="s">
        <v>1146</v>
      </c>
      <c r="F14424" s="69" t="s">
        <v>44</v>
      </c>
      <c r="G14424" s="3"/>
      <c r="H14424" s="3"/>
      <c r="I14424" s="10" t="str">
        <f t="shared" si="225"/>
        <v>14365</v>
      </c>
    </row>
    <row r="14425" spans="1:9">
      <c r="A14425" s="66"/>
      <c r="C14425" s="66">
        <v>14365</v>
      </c>
      <c r="D14425" s="2" t="s">
        <v>45</v>
      </c>
      <c r="E14425" s="16" t="s">
        <v>1146</v>
      </c>
      <c r="F14425" s="69" t="s">
        <v>46</v>
      </c>
      <c r="G14425" s="3"/>
      <c r="H14425" s="3"/>
      <c r="I14425" s="10" t="str">
        <f t="shared" si="225"/>
        <v>14365</v>
      </c>
    </row>
    <row r="14426" spans="1:9">
      <c r="A14426" s="66"/>
      <c r="C14426" s="66">
        <v>14365</v>
      </c>
      <c r="D14426" s="2" t="s">
        <v>47</v>
      </c>
      <c r="E14426" s="16" t="s">
        <v>1146</v>
      </c>
      <c r="F14426" s="69" t="s">
        <v>48</v>
      </c>
      <c r="G14426" s="3"/>
      <c r="H14426" s="3"/>
      <c r="I14426" s="10" t="str">
        <f t="shared" si="225"/>
        <v>14365</v>
      </c>
    </row>
    <row r="14427" spans="1:9">
      <c r="A14427" s="66"/>
      <c r="C14427" s="66">
        <v>14365</v>
      </c>
      <c r="D14427" s="2" t="s">
        <v>49</v>
      </c>
      <c r="E14427" s="14" t="s">
        <v>1144</v>
      </c>
      <c r="F14427" s="69" t="s">
        <v>50</v>
      </c>
      <c r="G14427" s="3"/>
      <c r="H14427" s="3"/>
      <c r="I14427" s="10" t="str">
        <f t="shared" si="225"/>
        <v>14365</v>
      </c>
    </row>
    <row r="14428" spans="1:9">
      <c r="A14428" s="66"/>
      <c r="C14428" s="66">
        <v>14365</v>
      </c>
      <c r="D14428" s="2" t="s">
        <v>51</v>
      </c>
      <c r="E14428" s="15" t="s">
        <v>1145</v>
      </c>
      <c r="F14428" s="69" t="s">
        <v>52</v>
      </c>
      <c r="G14428" s="3"/>
      <c r="H14428" s="3"/>
      <c r="I14428" s="10" t="str">
        <f t="shared" si="225"/>
        <v>14365</v>
      </c>
    </row>
    <row r="14429" spans="1:9">
      <c r="A14429" s="66"/>
      <c r="C14429" s="66">
        <v>14365</v>
      </c>
      <c r="D14429" s="2" t="s">
        <v>53</v>
      </c>
      <c r="E14429" s="15" t="s">
        <v>1145</v>
      </c>
      <c r="F14429" s="69" t="s">
        <v>54</v>
      </c>
      <c r="G14429" s="3"/>
      <c r="H14429" s="3"/>
      <c r="I14429" s="10" t="str">
        <f t="shared" si="225"/>
        <v>14365</v>
      </c>
    </row>
    <row r="14430" spans="1:9">
      <c r="A14430" s="66"/>
      <c r="C14430" s="66">
        <v>14365</v>
      </c>
      <c r="D14430" s="2" t="s">
        <v>55</v>
      </c>
      <c r="E14430" s="21" t="s">
        <v>1152</v>
      </c>
      <c r="F14430" s="69" t="s">
        <v>56</v>
      </c>
      <c r="G14430" s="3"/>
      <c r="H14430" s="3"/>
      <c r="I14430" s="10" t="str">
        <f t="shared" si="225"/>
        <v>14365</v>
      </c>
    </row>
    <row r="14431" spans="1:9">
      <c r="A14431" s="66"/>
      <c r="C14431" s="66">
        <v>14365</v>
      </c>
      <c r="D14431" s="2" t="s">
        <v>57</v>
      </c>
      <c r="E14431" s="21" t="s">
        <v>1152</v>
      </c>
      <c r="F14431" s="69" t="s">
        <v>58</v>
      </c>
      <c r="G14431" s="3"/>
      <c r="H14431" s="3"/>
      <c r="I14431" s="10" t="str">
        <f t="shared" si="225"/>
        <v>14365</v>
      </c>
    </row>
    <row r="14432" spans="1:9">
      <c r="A14432" s="66"/>
      <c r="C14432" s="66">
        <v>14365</v>
      </c>
      <c r="D14432" s="2" t="s">
        <v>59</v>
      </c>
      <c r="E14432" s="21" t="s">
        <v>1152</v>
      </c>
      <c r="F14432" s="69" t="s">
        <v>60</v>
      </c>
      <c r="G14432" s="3"/>
      <c r="H14432" s="3"/>
      <c r="I14432" s="10" t="str">
        <f t="shared" si="225"/>
        <v>14365</v>
      </c>
    </row>
    <row r="14433" spans="1:9">
      <c r="A14433" s="66"/>
      <c r="C14433" s="66">
        <v>14365</v>
      </c>
      <c r="D14433" s="2" t="s">
        <v>61</v>
      </c>
      <c r="E14433" s="20" t="s">
        <v>1151</v>
      </c>
      <c r="F14433" s="69" t="s">
        <v>62</v>
      </c>
      <c r="G14433" s="3"/>
      <c r="H14433" s="3"/>
      <c r="I14433" s="10" t="str">
        <f t="shared" si="225"/>
        <v>14365</v>
      </c>
    </row>
    <row r="14434" spans="1:9">
      <c r="A14434" s="66"/>
      <c r="C14434" s="66">
        <v>14365</v>
      </c>
      <c r="D14434" s="2" t="s">
        <v>63</v>
      </c>
      <c r="E14434" s="20" t="s">
        <v>1151</v>
      </c>
      <c r="F14434" s="69" t="s">
        <v>64</v>
      </c>
      <c r="G14434" s="3"/>
      <c r="H14434" s="3"/>
      <c r="I14434" s="10" t="str">
        <f t="shared" si="225"/>
        <v>14365</v>
      </c>
    </row>
    <row r="14435" spans="1:9">
      <c r="A14435" s="66"/>
      <c r="C14435" s="66">
        <v>14365</v>
      </c>
      <c r="D14435" s="2" t="s">
        <v>65</v>
      </c>
      <c r="E14435" s="19" t="s">
        <v>1150</v>
      </c>
      <c r="F14435" s="69" t="s">
        <v>66</v>
      </c>
      <c r="G14435" s="3"/>
      <c r="H14435" s="3"/>
      <c r="I14435" s="10" t="str">
        <f t="shared" si="225"/>
        <v>14365</v>
      </c>
    </row>
    <row r="14436" spans="1:9">
      <c r="A14436" s="66"/>
      <c r="C14436" s="66">
        <v>14365</v>
      </c>
      <c r="D14436" s="2" t="s">
        <v>67</v>
      </c>
      <c r="E14436" s="22" t="s">
        <v>1153</v>
      </c>
      <c r="F14436" s="69" t="s">
        <v>68</v>
      </c>
      <c r="G14436" s="3"/>
      <c r="H14436" s="3"/>
      <c r="I14436" s="10" t="str">
        <f t="shared" si="225"/>
        <v>14365</v>
      </c>
    </row>
    <row r="14437" spans="1:9">
      <c r="A14437" s="66"/>
      <c r="C14437" s="66">
        <v>14365</v>
      </c>
      <c r="D14437" s="2" t="s">
        <v>69</v>
      </c>
      <c r="E14437" s="21" t="s">
        <v>1152</v>
      </c>
      <c r="F14437" s="69" t="s">
        <v>70</v>
      </c>
      <c r="G14437" s="3"/>
      <c r="H14437" s="3"/>
      <c r="I14437" s="10" t="str">
        <f t="shared" si="225"/>
        <v>14365</v>
      </c>
    </row>
    <row r="14438" spans="1:9">
      <c r="A14438" s="66"/>
      <c r="C14438" s="66">
        <v>14365</v>
      </c>
      <c r="E14438" s="71"/>
      <c r="F14438" s="69" t="s">
        <v>71</v>
      </c>
      <c r="G14438" s="3"/>
      <c r="H14438" s="3"/>
      <c r="I14438" s="10" t="str">
        <f t="shared" si="225"/>
        <v>14365</v>
      </c>
    </row>
    <row r="14439" spans="1:9">
      <c r="A14439" s="65" t="s">
        <v>970</v>
      </c>
      <c r="B14439" s="2" t="s">
        <v>971</v>
      </c>
      <c r="C14439" s="65">
        <v>14374</v>
      </c>
      <c r="D14439" s="2" t="s">
        <v>9</v>
      </c>
      <c r="E14439" s="14" t="s">
        <v>1144</v>
      </c>
      <c r="F14439" s="69" t="s">
        <v>10</v>
      </c>
      <c r="G14439" s="3"/>
      <c r="H14439" s="3"/>
      <c r="I14439" s="10" t="str">
        <f t="shared" si="225"/>
        <v>14374</v>
      </c>
    </row>
    <row r="14440" spans="1:9">
      <c r="A14440" s="66"/>
      <c r="C14440" s="66">
        <v>14374</v>
      </c>
      <c r="D14440" s="2" t="s">
        <v>11</v>
      </c>
      <c r="E14440" s="14" t="s">
        <v>1144</v>
      </c>
      <c r="F14440" s="69" t="s">
        <v>12</v>
      </c>
      <c r="G14440" s="3"/>
      <c r="H14440" s="3"/>
      <c r="I14440" s="10" t="str">
        <f t="shared" si="225"/>
        <v>14374</v>
      </c>
    </row>
    <row r="14441" spans="1:9">
      <c r="A14441" s="66"/>
      <c r="C14441" s="66">
        <v>14374</v>
      </c>
      <c r="D14441" s="2" t="s">
        <v>13</v>
      </c>
      <c r="E14441" s="14" t="s">
        <v>1144</v>
      </c>
      <c r="F14441" s="69" t="s">
        <v>14</v>
      </c>
      <c r="G14441" s="3"/>
      <c r="H14441" s="3"/>
      <c r="I14441" s="10" t="str">
        <f t="shared" si="225"/>
        <v>14374</v>
      </c>
    </row>
    <row r="14442" spans="1:9">
      <c r="A14442" s="66"/>
      <c r="C14442" s="66">
        <v>14374</v>
      </c>
      <c r="D14442" s="2" t="s">
        <v>15</v>
      </c>
      <c r="E14442" s="15" t="s">
        <v>1145</v>
      </c>
      <c r="F14442" s="69" t="s">
        <v>16</v>
      </c>
      <c r="G14442" s="3"/>
      <c r="H14442" s="3"/>
      <c r="I14442" s="10" t="str">
        <f t="shared" si="225"/>
        <v>14374</v>
      </c>
    </row>
    <row r="14443" spans="1:9">
      <c r="A14443" s="66"/>
      <c r="C14443" s="66">
        <v>14374</v>
      </c>
      <c r="D14443" s="2" t="s">
        <v>17</v>
      </c>
      <c r="E14443" s="14" t="s">
        <v>1144</v>
      </c>
      <c r="F14443" s="69" t="s">
        <v>18</v>
      </c>
      <c r="G14443" s="3"/>
      <c r="H14443" s="3"/>
      <c r="I14443" s="10" t="str">
        <f t="shared" si="225"/>
        <v>14374</v>
      </c>
    </row>
    <row r="14444" spans="1:9">
      <c r="A14444" s="66"/>
      <c r="C14444" s="66">
        <v>14374</v>
      </c>
      <c r="D14444" s="2" t="s">
        <v>19</v>
      </c>
      <c r="E14444" s="14" t="s">
        <v>1144</v>
      </c>
      <c r="F14444" s="69" t="s">
        <v>20</v>
      </c>
      <c r="G14444" s="3"/>
      <c r="H14444" s="3"/>
      <c r="I14444" s="10" t="str">
        <f t="shared" si="225"/>
        <v>14374</v>
      </c>
    </row>
    <row r="14445" spans="1:9">
      <c r="A14445" s="66"/>
      <c r="C14445" s="66">
        <v>14374</v>
      </c>
      <c r="D14445" s="2" t="s">
        <v>21</v>
      </c>
      <c r="E14445" s="4"/>
      <c r="F14445" s="69" t="s">
        <v>22</v>
      </c>
      <c r="G14445" s="3"/>
      <c r="H14445" s="3"/>
      <c r="I14445" s="10" t="str">
        <f t="shared" si="225"/>
        <v>14374</v>
      </c>
    </row>
    <row r="14446" spans="1:9">
      <c r="A14446" s="66"/>
      <c r="C14446" s="66">
        <v>14374</v>
      </c>
      <c r="D14446" s="2" t="s">
        <v>23</v>
      </c>
      <c r="E14446" s="17" t="s">
        <v>1147</v>
      </c>
      <c r="F14446" s="69" t="s">
        <v>24</v>
      </c>
      <c r="G14446" s="3"/>
      <c r="H14446" s="3"/>
      <c r="I14446" s="10" t="str">
        <f t="shared" si="225"/>
        <v>14374</v>
      </c>
    </row>
    <row r="14447" spans="1:9">
      <c r="A14447" s="66"/>
      <c r="C14447" s="66">
        <v>14374</v>
      </c>
      <c r="D14447" s="2" t="s">
        <v>25</v>
      </c>
      <c r="E14447" s="17" t="s">
        <v>1147</v>
      </c>
      <c r="F14447" s="69" t="s">
        <v>26</v>
      </c>
      <c r="G14447" s="3"/>
      <c r="H14447" s="3"/>
      <c r="I14447" s="10" t="str">
        <f t="shared" si="225"/>
        <v>14374</v>
      </c>
    </row>
    <row r="14448" spans="1:9">
      <c r="A14448" s="66"/>
      <c r="C14448" s="66">
        <v>14374</v>
      </c>
      <c r="D14448" s="2" t="s">
        <v>27</v>
      </c>
      <c r="E14448" s="17" t="s">
        <v>1147</v>
      </c>
      <c r="F14448" s="69" t="s">
        <v>28</v>
      </c>
      <c r="G14448" s="3"/>
      <c r="H14448" s="3"/>
      <c r="I14448" s="10" t="str">
        <f t="shared" si="225"/>
        <v>14374</v>
      </c>
    </row>
    <row r="14449" spans="1:9">
      <c r="A14449" s="66"/>
      <c r="C14449" s="66">
        <v>14374</v>
      </c>
      <c r="D14449" s="2" t="s">
        <v>29</v>
      </c>
      <c r="E14449" s="18" t="s">
        <v>1148</v>
      </c>
      <c r="F14449" s="69" t="s">
        <v>30</v>
      </c>
      <c r="G14449" s="3"/>
      <c r="H14449" s="3"/>
      <c r="I14449" s="10" t="str">
        <f t="shared" si="225"/>
        <v>14374</v>
      </c>
    </row>
    <row r="14450" spans="1:9">
      <c r="A14450" s="66"/>
      <c r="C14450" s="66">
        <v>14374</v>
      </c>
      <c r="D14450" s="2" t="s">
        <v>31</v>
      </c>
      <c r="E14450" s="18" t="s">
        <v>1148</v>
      </c>
      <c r="F14450" s="69" t="s">
        <v>32</v>
      </c>
      <c r="G14450" s="3"/>
      <c r="H14450" s="3"/>
      <c r="I14450" s="10" t="str">
        <f t="shared" si="225"/>
        <v>14374</v>
      </c>
    </row>
    <row r="14451" spans="1:9">
      <c r="A14451" s="66"/>
      <c r="C14451" s="66">
        <v>14374</v>
      </c>
      <c r="D14451" s="2" t="s">
        <v>33</v>
      </c>
      <c r="E14451" s="18" t="s">
        <v>1148</v>
      </c>
      <c r="F14451" s="69" t="s">
        <v>34</v>
      </c>
      <c r="G14451" s="3"/>
      <c r="H14451" s="3"/>
      <c r="I14451" s="10" t="str">
        <f t="shared" si="225"/>
        <v>14374</v>
      </c>
    </row>
    <row r="14452" spans="1:9">
      <c r="A14452" s="66"/>
      <c r="C14452" s="66">
        <v>14374</v>
      </c>
      <c r="D14452" s="2" t="s">
        <v>35</v>
      </c>
      <c r="E14452" s="19" t="s">
        <v>1150</v>
      </c>
      <c r="F14452" s="69" t="s">
        <v>36</v>
      </c>
      <c r="G14452" s="3"/>
      <c r="H14452" s="3"/>
      <c r="I14452" s="10" t="str">
        <f t="shared" si="225"/>
        <v>14374</v>
      </c>
    </row>
    <row r="14453" spans="1:9">
      <c r="A14453" s="66"/>
      <c r="C14453" s="66">
        <v>14374</v>
      </c>
      <c r="D14453" s="2" t="s">
        <v>37</v>
      </c>
      <c r="E14453" s="23" t="s">
        <v>1149</v>
      </c>
      <c r="F14453" s="69" t="s">
        <v>38</v>
      </c>
      <c r="G14453" s="3"/>
      <c r="H14453" s="3"/>
      <c r="I14453" s="10" t="str">
        <f t="shared" si="225"/>
        <v>14374</v>
      </c>
    </row>
    <row r="14454" spans="1:9">
      <c r="A14454" s="66"/>
      <c r="C14454" s="66">
        <v>14374</v>
      </c>
      <c r="D14454" s="2" t="s">
        <v>39</v>
      </c>
      <c r="E14454" s="23" t="s">
        <v>1149</v>
      </c>
      <c r="F14454" s="69" t="s">
        <v>40</v>
      </c>
      <c r="G14454" s="3"/>
      <c r="H14454" s="3"/>
      <c r="I14454" s="10" t="str">
        <f t="shared" si="225"/>
        <v>14374</v>
      </c>
    </row>
    <row r="14455" spans="1:9">
      <c r="A14455" s="66"/>
      <c r="C14455" s="66">
        <v>14374</v>
      </c>
      <c r="D14455" s="2" t="s">
        <v>41</v>
      </c>
      <c r="E14455" s="16" t="s">
        <v>1146</v>
      </c>
      <c r="F14455" s="69" t="s">
        <v>42</v>
      </c>
      <c r="G14455" s="3"/>
      <c r="H14455" s="3"/>
      <c r="I14455" s="10" t="str">
        <f t="shared" si="225"/>
        <v>14374</v>
      </c>
    </row>
    <row r="14456" spans="1:9">
      <c r="A14456" s="66"/>
      <c r="C14456" s="66">
        <v>14374</v>
      </c>
      <c r="D14456" s="2" t="s">
        <v>43</v>
      </c>
      <c r="E14456" s="16" t="s">
        <v>1146</v>
      </c>
      <c r="F14456" s="69" t="s">
        <v>44</v>
      </c>
      <c r="G14456" s="3"/>
      <c r="H14456" s="3"/>
      <c r="I14456" s="10" t="str">
        <f t="shared" si="225"/>
        <v>14374</v>
      </c>
    </row>
    <row r="14457" spans="1:9">
      <c r="A14457" s="66"/>
      <c r="C14457" s="66">
        <v>14374</v>
      </c>
      <c r="D14457" s="2" t="s">
        <v>45</v>
      </c>
      <c r="E14457" s="16" t="s">
        <v>1146</v>
      </c>
      <c r="F14457" s="69" t="s">
        <v>46</v>
      </c>
      <c r="G14457" s="3"/>
      <c r="H14457" s="3"/>
      <c r="I14457" s="10" t="str">
        <f t="shared" si="225"/>
        <v>14374</v>
      </c>
    </row>
    <row r="14458" spans="1:9">
      <c r="A14458" s="66"/>
      <c r="C14458" s="66">
        <v>14374</v>
      </c>
      <c r="D14458" s="2" t="s">
        <v>47</v>
      </c>
      <c r="E14458" s="16" t="s">
        <v>1146</v>
      </c>
      <c r="F14458" s="69" t="s">
        <v>48</v>
      </c>
      <c r="G14458" s="3"/>
      <c r="H14458" s="3"/>
      <c r="I14458" s="10" t="str">
        <f t="shared" si="225"/>
        <v>14374</v>
      </c>
    </row>
    <row r="14459" spans="1:9">
      <c r="A14459" s="66"/>
      <c r="C14459" s="66">
        <v>14374</v>
      </c>
      <c r="D14459" s="2" t="s">
        <v>49</v>
      </c>
      <c r="E14459" s="14" t="s">
        <v>1144</v>
      </c>
      <c r="F14459" s="69" t="s">
        <v>50</v>
      </c>
      <c r="G14459" s="3"/>
      <c r="H14459" s="3"/>
      <c r="I14459" s="10" t="str">
        <f t="shared" si="225"/>
        <v>14374</v>
      </c>
    </row>
    <row r="14460" spans="1:9">
      <c r="A14460" s="66"/>
      <c r="C14460" s="66">
        <v>14374</v>
      </c>
      <c r="D14460" s="2" t="s">
        <v>51</v>
      </c>
      <c r="E14460" s="15" t="s">
        <v>1145</v>
      </c>
      <c r="F14460" s="69" t="s">
        <v>52</v>
      </c>
      <c r="G14460" s="3"/>
      <c r="H14460" s="3"/>
      <c r="I14460" s="10" t="str">
        <f t="shared" si="225"/>
        <v>14374</v>
      </c>
    </row>
    <row r="14461" spans="1:9">
      <c r="A14461" s="66"/>
      <c r="C14461" s="66">
        <v>14374</v>
      </c>
      <c r="D14461" s="2" t="s">
        <v>53</v>
      </c>
      <c r="E14461" s="15" t="s">
        <v>1145</v>
      </c>
      <c r="F14461" s="69" t="s">
        <v>54</v>
      </c>
      <c r="G14461" s="3"/>
      <c r="H14461" s="3"/>
      <c r="I14461" s="10" t="str">
        <f t="shared" si="225"/>
        <v>14374</v>
      </c>
    </row>
    <row r="14462" spans="1:9">
      <c r="A14462" s="66"/>
      <c r="C14462" s="66">
        <v>14374</v>
      </c>
      <c r="D14462" s="2" t="s">
        <v>55</v>
      </c>
      <c r="E14462" s="21" t="s">
        <v>1152</v>
      </c>
      <c r="F14462" s="69" t="s">
        <v>56</v>
      </c>
      <c r="G14462" s="3"/>
      <c r="H14462" s="3"/>
      <c r="I14462" s="10" t="str">
        <f t="shared" si="225"/>
        <v>14374</v>
      </c>
    </row>
    <row r="14463" spans="1:9">
      <c r="A14463" s="66"/>
      <c r="C14463" s="66">
        <v>14374</v>
      </c>
      <c r="D14463" s="2" t="s">
        <v>57</v>
      </c>
      <c r="E14463" s="21" t="s">
        <v>1152</v>
      </c>
      <c r="F14463" s="69" t="s">
        <v>58</v>
      </c>
      <c r="G14463" s="3"/>
      <c r="H14463" s="3"/>
      <c r="I14463" s="10" t="str">
        <f t="shared" si="225"/>
        <v>14374</v>
      </c>
    </row>
    <row r="14464" spans="1:9">
      <c r="A14464" s="66"/>
      <c r="C14464" s="66">
        <v>14374</v>
      </c>
      <c r="D14464" s="2" t="s">
        <v>59</v>
      </c>
      <c r="E14464" s="21" t="s">
        <v>1152</v>
      </c>
      <c r="F14464" s="69" t="s">
        <v>60</v>
      </c>
      <c r="G14464" s="3"/>
      <c r="H14464" s="3"/>
      <c r="I14464" s="10" t="str">
        <f t="shared" si="225"/>
        <v>14374</v>
      </c>
    </row>
    <row r="14465" spans="1:9">
      <c r="A14465" s="66"/>
      <c r="C14465" s="66">
        <v>14374</v>
      </c>
      <c r="D14465" s="2" t="s">
        <v>61</v>
      </c>
      <c r="E14465" s="20" t="s">
        <v>1151</v>
      </c>
      <c r="F14465" s="69" t="s">
        <v>62</v>
      </c>
      <c r="G14465" s="3"/>
      <c r="H14465" s="3"/>
      <c r="I14465" s="10" t="str">
        <f t="shared" si="225"/>
        <v>14374</v>
      </c>
    </row>
    <row r="14466" spans="1:9">
      <c r="A14466" s="66"/>
      <c r="C14466" s="66">
        <v>14374</v>
      </c>
      <c r="D14466" s="2" t="s">
        <v>63</v>
      </c>
      <c r="E14466" s="20" t="s">
        <v>1151</v>
      </c>
      <c r="F14466" s="69" t="s">
        <v>64</v>
      </c>
      <c r="G14466" s="3"/>
      <c r="H14466" s="3"/>
      <c r="I14466" s="10" t="str">
        <f t="shared" si="225"/>
        <v>14374</v>
      </c>
    </row>
    <row r="14467" spans="1:9">
      <c r="A14467" s="66"/>
      <c r="C14467" s="66">
        <v>14374</v>
      </c>
      <c r="D14467" s="2" t="s">
        <v>65</v>
      </c>
      <c r="E14467" s="19" t="s">
        <v>1150</v>
      </c>
      <c r="F14467" s="69" t="s">
        <v>66</v>
      </c>
      <c r="G14467" s="3"/>
      <c r="H14467" s="3"/>
      <c r="I14467" s="10" t="str">
        <f t="shared" si="225"/>
        <v>14374</v>
      </c>
    </row>
    <row r="14468" spans="1:9">
      <c r="A14468" s="66"/>
      <c r="C14468" s="66">
        <v>14374</v>
      </c>
      <c r="D14468" s="2" t="s">
        <v>67</v>
      </c>
      <c r="E14468" s="22" t="s">
        <v>1153</v>
      </c>
      <c r="F14468" s="69" t="s">
        <v>68</v>
      </c>
      <c r="G14468" s="3"/>
      <c r="H14468" s="3"/>
      <c r="I14468" s="10" t="str">
        <f t="shared" si="225"/>
        <v>14374</v>
      </c>
    </row>
    <row r="14469" spans="1:9">
      <c r="A14469" s="66"/>
      <c r="C14469" s="66">
        <v>14374</v>
      </c>
      <c r="D14469" s="2" t="s">
        <v>69</v>
      </c>
      <c r="E14469" s="21" t="s">
        <v>1152</v>
      </c>
      <c r="F14469" s="69" t="s">
        <v>70</v>
      </c>
      <c r="G14469" s="3"/>
      <c r="H14469" s="3"/>
      <c r="I14469" s="10" t="str">
        <f t="shared" si="225"/>
        <v>14374</v>
      </c>
    </row>
    <row r="14470" spans="1:9">
      <c r="A14470" s="66"/>
      <c r="C14470" s="66">
        <v>14374</v>
      </c>
      <c r="E14470" s="71"/>
      <c r="F14470" s="69" t="s">
        <v>71</v>
      </c>
      <c r="G14470" s="3"/>
      <c r="H14470" s="3"/>
      <c r="I14470" s="10" t="str">
        <f t="shared" si="225"/>
        <v>14374</v>
      </c>
    </row>
    <row r="14471" spans="1:9">
      <c r="A14471" s="65" t="s">
        <v>972</v>
      </c>
      <c r="B14471" s="2" t="s">
        <v>973</v>
      </c>
      <c r="C14471" s="65">
        <v>14375</v>
      </c>
      <c r="D14471" s="2" t="s">
        <v>9</v>
      </c>
      <c r="E14471" s="14" t="s">
        <v>1144</v>
      </c>
      <c r="F14471" s="69" t="s">
        <v>10</v>
      </c>
      <c r="G14471" s="3"/>
      <c r="H14471" s="3"/>
      <c r="I14471" s="10" t="str">
        <f t="shared" si="225"/>
        <v>14375</v>
      </c>
    </row>
    <row r="14472" spans="1:9">
      <c r="A14472" s="66"/>
      <c r="C14472" s="66">
        <v>14375</v>
      </c>
      <c r="D14472" s="2" t="s">
        <v>11</v>
      </c>
      <c r="E14472" s="14" t="s">
        <v>1144</v>
      </c>
      <c r="F14472" s="69" t="s">
        <v>12</v>
      </c>
      <c r="G14472" s="3"/>
      <c r="H14472" s="3"/>
      <c r="I14472" s="10" t="str">
        <f t="shared" si="225"/>
        <v>14375</v>
      </c>
    </row>
    <row r="14473" spans="1:9">
      <c r="A14473" s="66"/>
      <c r="C14473" s="66">
        <v>14375</v>
      </c>
      <c r="D14473" s="2" t="s">
        <v>13</v>
      </c>
      <c r="E14473" s="14" t="s">
        <v>1144</v>
      </c>
      <c r="F14473" s="69" t="s">
        <v>14</v>
      </c>
      <c r="G14473" s="3"/>
      <c r="H14473" s="3"/>
      <c r="I14473" s="10" t="str">
        <f t="shared" ref="I14473:I14536" si="226">IF(A14473="",I14472,A14473)</f>
        <v>14375</v>
      </c>
    </row>
    <row r="14474" spans="1:9">
      <c r="A14474" s="66"/>
      <c r="C14474" s="66">
        <v>14375</v>
      </c>
      <c r="D14474" s="2" t="s">
        <v>15</v>
      </c>
      <c r="E14474" s="15" t="s">
        <v>1145</v>
      </c>
      <c r="F14474" s="69" t="s">
        <v>16</v>
      </c>
      <c r="G14474" s="3"/>
      <c r="H14474" s="3"/>
      <c r="I14474" s="10" t="str">
        <f t="shared" si="226"/>
        <v>14375</v>
      </c>
    </row>
    <row r="14475" spans="1:9">
      <c r="A14475" s="66"/>
      <c r="C14475" s="66">
        <v>14375</v>
      </c>
      <c r="D14475" s="2" t="s">
        <v>17</v>
      </c>
      <c r="E14475" s="14" t="s">
        <v>1144</v>
      </c>
      <c r="F14475" s="69" t="s">
        <v>18</v>
      </c>
      <c r="G14475" s="3"/>
      <c r="H14475" s="3"/>
      <c r="I14475" s="10" t="str">
        <f t="shared" si="226"/>
        <v>14375</v>
      </c>
    </row>
    <row r="14476" spans="1:9">
      <c r="A14476" s="66"/>
      <c r="C14476" s="66">
        <v>14375</v>
      </c>
      <c r="D14476" s="2" t="s">
        <v>19</v>
      </c>
      <c r="E14476" s="14" t="s">
        <v>1144</v>
      </c>
      <c r="F14476" s="69" t="s">
        <v>20</v>
      </c>
      <c r="G14476" s="3"/>
      <c r="H14476" s="3"/>
      <c r="I14476" s="10" t="str">
        <f t="shared" si="226"/>
        <v>14375</v>
      </c>
    </row>
    <row r="14477" spans="1:9">
      <c r="A14477" s="66"/>
      <c r="C14477" s="66">
        <v>14375</v>
      </c>
      <c r="D14477" s="2" t="s">
        <v>21</v>
      </c>
      <c r="E14477" s="4"/>
      <c r="F14477" s="69" t="s">
        <v>22</v>
      </c>
      <c r="G14477" s="3"/>
      <c r="H14477" s="3"/>
      <c r="I14477" s="10" t="str">
        <f t="shared" si="226"/>
        <v>14375</v>
      </c>
    </row>
    <row r="14478" spans="1:9">
      <c r="A14478" s="66"/>
      <c r="C14478" s="66">
        <v>14375</v>
      </c>
      <c r="D14478" s="2" t="s">
        <v>23</v>
      </c>
      <c r="E14478" s="17" t="s">
        <v>1147</v>
      </c>
      <c r="F14478" s="69" t="s">
        <v>24</v>
      </c>
      <c r="G14478" s="3"/>
      <c r="H14478" s="3"/>
      <c r="I14478" s="10" t="str">
        <f t="shared" si="226"/>
        <v>14375</v>
      </c>
    </row>
    <row r="14479" spans="1:9">
      <c r="A14479" s="66"/>
      <c r="C14479" s="66">
        <v>14375</v>
      </c>
      <c r="D14479" s="2" t="s">
        <v>25</v>
      </c>
      <c r="E14479" s="17" t="s">
        <v>1147</v>
      </c>
      <c r="F14479" s="69" t="s">
        <v>26</v>
      </c>
      <c r="G14479" s="3"/>
      <c r="H14479" s="3"/>
      <c r="I14479" s="10" t="str">
        <f t="shared" si="226"/>
        <v>14375</v>
      </c>
    </row>
    <row r="14480" spans="1:9">
      <c r="A14480" s="66"/>
      <c r="C14480" s="66">
        <v>14375</v>
      </c>
      <c r="D14480" s="2" t="s">
        <v>27</v>
      </c>
      <c r="E14480" s="17" t="s">
        <v>1147</v>
      </c>
      <c r="F14480" s="69" t="s">
        <v>28</v>
      </c>
      <c r="G14480" s="3"/>
      <c r="H14480" s="3"/>
      <c r="I14480" s="10" t="str">
        <f t="shared" si="226"/>
        <v>14375</v>
      </c>
    </row>
    <row r="14481" spans="1:9">
      <c r="A14481" s="66"/>
      <c r="C14481" s="66">
        <v>14375</v>
      </c>
      <c r="D14481" s="2" t="s">
        <v>29</v>
      </c>
      <c r="E14481" s="18" t="s">
        <v>1148</v>
      </c>
      <c r="F14481" s="69" t="s">
        <v>30</v>
      </c>
      <c r="G14481" s="3"/>
      <c r="H14481" s="3"/>
      <c r="I14481" s="10" t="str">
        <f t="shared" si="226"/>
        <v>14375</v>
      </c>
    </row>
    <row r="14482" spans="1:9">
      <c r="A14482" s="66"/>
      <c r="C14482" s="66">
        <v>14375</v>
      </c>
      <c r="D14482" s="2" t="s">
        <v>31</v>
      </c>
      <c r="E14482" s="18" t="s">
        <v>1148</v>
      </c>
      <c r="F14482" s="69" t="s">
        <v>32</v>
      </c>
      <c r="G14482" s="3"/>
      <c r="H14482" s="3"/>
      <c r="I14482" s="10" t="str">
        <f t="shared" si="226"/>
        <v>14375</v>
      </c>
    </row>
    <row r="14483" spans="1:9">
      <c r="A14483" s="66"/>
      <c r="C14483" s="66">
        <v>14375</v>
      </c>
      <c r="D14483" s="2" t="s">
        <v>33</v>
      </c>
      <c r="E14483" s="18" t="s">
        <v>1148</v>
      </c>
      <c r="F14483" s="69" t="s">
        <v>34</v>
      </c>
      <c r="G14483" s="3"/>
      <c r="H14483" s="3"/>
      <c r="I14483" s="10" t="str">
        <f t="shared" si="226"/>
        <v>14375</v>
      </c>
    </row>
    <row r="14484" spans="1:9">
      <c r="A14484" s="66"/>
      <c r="C14484" s="66">
        <v>14375</v>
      </c>
      <c r="D14484" s="2" t="s">
        <v>35</v>
      </c>
      <c r="E14484" s="19" t="s">
        <v>1150</v>
      </c>
      <c r="F14484" s="69" t="s">
        <v>36</v>
      </c>
      <c r="G14484" s="3"/>
      <c r="H14484" s="3"/>
      <c r="I14484" s="10" t="str">
        <f t="shared" si="226"/>
        <v>14375</v>
      </c>
    </row>
    <row r="14485" spans="1:9">
      <c r="A14485" s="66"/>
      <c r="C14485" s="66">
        <v>14375</v>
      </c>
      <c r="D14485" s="2" t="s">
        <v>37</v>
      </c>
      <c r="E14485" s="23" t="s">
        <v>1149</v>
      </c>
      <c r="F14485" s="69" t="s">
        <v>38</v>
      </c>
      <c r="G14485" s="3"/>
      <c r="H14485" s="3"/>
      <c r="I14485" s="10" t="str">
        <f t="shared" si="226"/>
        <v>14375</v>
      </c>
    </row>
    <row r="14486" spans="1:9">
      <c r="A14486" s="66"/>
      <c r="C14486" s="66">
        <v>14375</v>
      </c>
      <c r="D14486" s="2" t="s">
        <v>39</v>
      </c>
      <c r="E14486" s="23" t="s">
        <v>1149</v>
      </c>
      <c r="F14486" s="69" t="s">
        <v>40</v>
      </c>
      <c r="G14486" s="3"/>
      <c r="H14486" s="3"/>
      <c r="I14486" s="10" t="str">
        <f t="shared" si="226"/>
        <v>14375</v>
      </c>
    </row>
    <row r="14487" spans="1:9">
      <c r="A14487" s="66"/>
      <c r="C14487" s="66">
        <v>14375</v>
      </c>
      <c r="D14487" s="2" t="s">
        <v>41</v>
      </c>
      <c r="E14487" s="16" t="s">
        <v>1146</v>
      </c>
      <c r="F14487" s="69" t="s">
        <v>42</v>
      </c>
      <c r="G14487" s="3"/>
      <c r="H14487" s="3"/>
      <c r="I14487" s="10" t="str">
        <f t="shared" si="226"/>
        <v>14375</v>
      </c>
    </row>
    <row r="14488" spans="1:9">
      <c r="A14488" s="66"/>
      <c r="C14488" s="66">
        <v>14375</v>
      </c>
      <c r="D14488" s="2" t="s">
        <v>43</v>
      </c>
      <c r="E14488" s="16" t="s">
        <v>1146</v>
      </c>
      <c r="F14488" s="69" t="s">
        <v>44</v>
      </c>
      <c r="G14488" s="3"/>
      <c r="H14488" s="3"/>
      <c r="I14488" s="10" t="str">
        <f t="shared" si="226"/>
        <v>14375</v>
      </c>
    </row>
    <row r="14489" spans="1:9">
      <c r="A14489" s="66"/>
      <c r="C14489" s="66">
        <v>14375</v>
      </c>
      <c r="D14489" s="2" t="s">
        <v>45</v>
      </c>
      <c r="E14489" s="16" t="s">
        <v>1146</v>
      </c>
      <c r="F14489" s="69" t="s">
        <v>46</v>
      </c>
      <c r="G14489" s="3"/>
      <c r="H14489" s="3"/>
      <c r="I14489" s="10" t="str">
        <f t="shared" si="226"/>
        <v>14375</v>
      </c>
    </row>
    <row r="14490" spans="1:9">
      <c r="A14490" s="66"/>
      <c r="C14490" s="66">
        <v>14375</v>
      </c>
      <c r="D14490" s="2" t="s">
        <v>47</v>
      </c>
      <c r="E14490" s="16" t="s">
        <v>1146</v>
      </c>
      <c r="F14490" s="69" t="s">
        <v>48</v>
      </c>
      <c r="G14490" s="3"/>
      <c r="H14490" s="3"/>
      <c r="I14490" s="10" t="str">
        <f t="shared" si="226"/>
        <v>14375</v>
      </c>
    </row>
    <row r="14491" spans="1:9">
      <c r="A14491" s="66"/>
      <c r="C14491" s="66">
        <v>14375</v>
      </c>
      <c r="D14491" s="2" t="s">
        <v>49</v>
      </c>
      <c r="E14491" s="14" t="s">
        <v>1144</v>
      </c>
      <c r="F14491" s="69" t="s">
        <v>50</v>
      </c>
      <c r="G14491" s="3"/>
      <c r="H14491" s="3"/>
      <c r="I14491" s="10" t="str">
        <f t="shared" si="226"/>
        <v>14375</v>
      </c>
    </row>
    <row r="14492" spans="1:9">
      <c r="A14492" s="66"/>
      <c r="C14492" s="66">
        <v>14375</v>
      </c>
      <c r="D14492" s="2" t="s">
        <v>51</v>
      </c>
      <c r="E14492" s="15" t="s">
        <v>1145</v>
      </c>
      <c r="F14492" s="69" t="s">
        <v>52</v>
      </c>
      <c r="G14492" s="3"/>
      <c r="H14492" s="3"/>
      <c r="I14492" s="10" t="str">
        <f t="shared" si="226"/>
        <v>14375</v>
      </c>
    </row>
    <row r="14493" spans="1:9">
      <c r="A14493" s="66"/>
      <c r="C14493" s="66">
        <v>14375</v>
      </c>
      <c r="D14493" s="2" t="s">
        <v>53</v>
      </c>
      <c r="E14493" s="15" t="s">
        <v>1145</v>
      </c>
      <c r="F14493" s="69" t="s">
        <v>54</v>
      </c>
      <c r="G14493" s="3"/>
      <c r="H14493" s="3"/>
      <c r="I14493" s="10" t="str">
        <f t="shared" si="226"/>
        <v>14375</v>
      </c>
    </row>
    <row r="14494" spans="1:9">
      <c r="A14494" s="66"/>
      <c r="C14494" s="66">
        <v>14375</v>
      </c>
      <c r="D14494" s="2" t="s">
        <v>55</v>
      </c>
      <c r="E14494" s="21" t="s">
        <v>1152</v>
      </c>
      <c r="F14494" s="69" t="s">
        <v>56</v>
      </c>
      <c r="G14494" s="3"/>
      <c r="H14494" s="3"/>
      <c r="I14494" s="10" t="str">
        <f t="shared" si="226"/>
        <v>14375</v>
      </c>
    </row>
    <row r="14495" spans="1:9">
      <c r="A14495" s="66"/>
      <c r="C14495" s="66">
        <v>14375</v>
      </c>
      <c r="D14495" s="2" t="s">
        <v>57</v>
      </c>
      <c r="E14495" s="21" t="s">
        <v>1152</v>
      </c>
      <c r="F14495" s="69" t="s">
        <v>58</v>
      </c>
      <c r="G14495" s="3"/>
      <c r="H14495" s="3"/>
      <c r="I14495" s="10" t="str">
        <f t="shared" si="226"/>
        <v>14375</v>
      </c>
    </row>
    <row r="14496" spans="1:9">
      <c r="A14496" s="66"/>
      <c r="C14496" s="66">
        <v>14375</v>
      </c>
      <c r="D14496" s="2" t="s">
        <v>59</v>
      </c>
      <c r="E14496" s="21" t="s">
        <v>1152</v>
      </c>
      <c r="F14496" s="69" t="s">
        <v>60</v>
      </c>
      <c r="G14496" s="3"/>
      <c r="H14496" s="3"/>
      <c r="I14496" s="10" t="str">
        <f t="shared" si="226"/>
        <v>14375</v>
      </c>
    </row>
    <row r="14497" spans="1:9">
      <c r="A14497" s="66"/>
      <c r="C14497" s="66">
        <v>14375</v>
      </c>
      <c r="D14497" s="2" t="s">
        <v>61</v>
      </c>
      <c r="E14497" s="20" t="s">
        <v>1151</v>
      </c>
      <c r="F14497" s="69" t="s">
        <v>62</v>
      </c>
      <c r="G14497" s="3"/>
      <c r="H14497" s="3"/>
      <c r="I14497" s="10" t="str">
        <f t="shared" si="226"/>
        <v>14375</v>
      </c>
    </row>
    <row r="14498" spans="1:9">
      <c r="A14498" s="66"/>
      <c r="C14498" s="66">
        <v>14375</v>
      </c>
      <c r="D14498" s="2" t="s">
        <v>63</v>
      </c>
      <c r="E14498" s="20" t="s">
        <v>1151</v>
      </c>
      <c r="F14498" s="69" t="s">
        <v>64</v>
      </c>
      <c r="G14498" s="3"/>
      <c r="H14498" s="3"/>
      <c r="I14498" s="10" t="str">
        <f t="shared" si="226"/>
        <v>14375</v>
      </c>
    </row>
    <row r="14499" spans="1:9">
      <c r="A14499" s="66"/>
      <c r="C14499" s="66">
        <v>14375</v>
      </c>
      <c r="D14499" s="2" t="s">
        <v>65</v>
      </c>
      <c r="E14499" s="19" t="s">
        <v>1150</v>
      </c>
      <c r="F14499" s="69" t="s">
        <v>66</v>
      </c>
      <c r="G14499" s="3"/>
      <c r="H14499" s="3"/>
      <c r="I14499" s="10" t="str">
        <f t="shared" si="226"/>
        <v>14375</v>
      </c>
    </row>
    <row r="14500" spans="1:9">
      <c r="A14500" s="66"/>
      <c r="C14500" s="66">
        <v>14375</v>
      </c>
      <c r="D14500" s="2" t="s">
        <v>67</v>
      </c>
      <c r="E14500" s="22" t="s">
        <v>1153</v>
      </c>
      <c r="F14500" s="69" t="s">
        <v>68</v>
      </c>
      <c r="G14500" s="3"/>
      <c r="H14500" s="3"/>
      <c r="I14500" s="10" t="str">
        <f t="shared" si="226"/>
        <v>14375</v>
      </c>
    </row>
    <row r="14501" spans="1:9">
      <c r="A14501" s="66"/>
      <c r="C14501" s="66">
        <v>14375</v>
      </c>
      <c r="D14501" s="2" t="s">
        <v>69</v>
      </c>
      <c r="E14501" s="21" t="s">
        <v>1152</v>
      </c>
      <c r="F14501" s="69" t="s">
        <v>70</v>
      </c>
      <c r="G14501" s="3"/>
      <c r="H14501" s="3"/>
      <c r="I14501" s="10" t="str">
        <f t="shared" si="226"/>
        <v>14375</v>
      </c>
    </row>
    <row r="14502" spans="1:9">
      <c r="A14502" s="66"/>
      <c r="C14502" s="66">
        <v>14375</v>
      </c>
      <c r="E14502" s="71"/>
      <c r="F14502" s="69" t="s">
        <v>71</v>
      </c>
      <c r="G14502" s="3"/>
      <c r="H14502" s="3"/>
      <c r="I14502" s="10" t="str">
        <f t="shared" si="226"/>
        <v>14375</v>
      </c>
    </row>
    <row r="14503" spans="1:9">
      <c r="A14503" s="65" t="s">
        <v>974</v>
      </c>
      <c r="B14503" s="2" t="s">
        <v>975</v>
      </c>
      <c r="C14503" s="65">
        <v>14379</v>
      </c>
      <c r="D14503" s="2" t="s">
        <v>9</v>
      </c>
      <c r="E14503" s="14" t="s">
        <v>1144</v>
      </c>
      <c r="F14503" s="69" t="s">
        <v>10</v>
      </c>
      <c r="G14503" s="3"/>
      <c r="H14503" s="3"/>
      <c r="I14503" s="10" t="str">
        <f t="shared" si="226"/>
        <v>14379</v>
      </c>
    </row>
    <row r="14504" spans="1:9">
      <c r="A14504" s="66"/>
      <c r="C14504" s="66">
        <v>14379</v>
      </c>
      <c r="D14504" s="2" t="s">
        <v>11</v>
      </c>
      <c r="E14504" s="14" t="s">
        <v>1144</v>
      </c>
      <c r="F14504" s="69" t="s">
        <v>12</v>
      </c>
      <c r="G14504" s="3"/>
      <c r="H14504" s="3"/>
      <c r="I14504" s="10" t="str">
        <f t="shared" si="226"/>
        <v>14379</v>
      </c>
    </row>
    <row r="14505" spans="1:9">
      <c r="A14505" s="66"/>
      <c r="C14505" s="66">
        <v>14379</v>
      </c>
      <c r="D14505" s="2" t="s">
        <v>13</v>
      </c>
      <c r="E14505" s="14" t="s">
        <v>1144</v>
      </c>
      <c r="F14505" s="69" t="s">
        <v>14</v>
      </c>
      <c r="G14505" s="3"/>
      <c r="H14505" s="3"/>
      <c r="I14505" s="10" t="str">
        <f t="shared" si="226"/>
        <v>14379</v>
      </c>
    </row>
    <row r="14506" spans="1:9">
      <c r="A14506" s="66"/>
      <c r="C14506" s="66">
        <v>14379</v>
      </c>
      <c r="D14506" s="2" t="s">
        <v>15</v>
      </c>
      <c r="E14506" s="15" t="s">
        <v>1145</v>
      </c>
      <c r="F14506" s="69" t="s">
        <v>16</v>
      </c>
      <c r="G14506" s="3"/>
      <c r="H14506" s="3"/>
      <c r="I14506" s="10" t="str">
        <f t="shared" si="226"/>
        <v>14379</v>
      </c>
    </row>
    <row r="14507" spans="1:9">
      <c r="A14507" s="66"/>
      <c r="C14507" s="66">
        <v>14379</v>
      </c>
      <c r="D14507" s="2" t="s">
        <v>17</v>
      </c>
      <c r="E14507" s="14" t="s">
        <v>1144</v>
      </c>
      <c r="F14507" s="69" t="s">
        <v>18</v>
      </c>
      <c r="G14507" s="3"/>
      <c r="H14507" s="3"/>
      <c r="I14507" s="10" t="str">
        <f t="shared" si="226"/>
        <v>14379</v>
      </c>
    </row>
    <row r="14508" spans="1:9">
      <c r="A14508" s="66"/>
      <c r="C14508" s="66">
        <v>14379</v>
      </c>
      <c r="D14508" s="2" t="s">
        <v>19</v>
      </c>
      <c r="E14508" s="14" t="s">
        <v>1144</v>
      </c>
      <c r="F14508" s="69" t="s">
        <v>20</v>
      </c>
      <c r="G14508" s="3"/>
      <c r="H14508" s="3"/>
      <c r="I14508" s="10" t="str">
        <f t="shared" si="226"/>
        <v>14379</v>
      </c>
    </row>
    <row r="14509" spans="1:9">
      <c r="A14509" s="66"/>
      <c r="C14509" s="66">
        <v>14379</v>
      </c>
      <c r="D14509" s="2" t="s">
        <v>21</v>
      </c>
      <c r="E14509" s="4"/>
      <c r="F14509" s="69" t="s">
        <v>22</v>
      </c>
      <c r="G14509" s="3"/>
      <c r="H14509" s="3"/>
      <c r="I14509" s="10" t="str">
        <f t="shared" si="226"/>
        <v>14379</v>
      </c>
    </row>
    <row r="14510" spans="1:9">
      <c r="A14510" s="66"/>
      <c r="C14510" s="66">
        <v>14379</v>
      </c>
      <c r="D14510" s="2" t="s">
        <v>23</v>
      </c>
      <c r="E14510" s="17" t="s">
        <v>1147</v>
      </c>
      <c r="F14510" s="69" t="s">
        <v>24</v>
      </c>
      <c r="G14510" s="3"/>
      <c r="H14510" s="3"/>
      <c r="I14510" s="10" t="str">
        <f t="shared" si="226"/>
        <v>14379</v>
      </c>
    </row>
    <row r="14511" spans="1:9">
      <c r="A14511" s="66"/>
      <c r="C14511" s="66">
        <v>14379</v>
      </c>
      <c r="D14511" s="2" t="s">
        <v>25</v>
      </c>
      <c r="E14511" s="17" t="s">
        <v>1147</v>
      </c>
      <c r="F14511" s="69" t="s">
        <v>26</v>
      </c>
      <c r="G14511" s="3"/>
      <c r="H14511" s="3"/>
      <c r="I14511" s="10" t="str">
        <f t="shared" si="226"/>
        <v>14379</v>
      </c>
    </row>
    <row r="14512" spans="1:9">
      <c r="A14512" s="66"/>
      <c r="C14512" s="66">
        <v>14379</v>
      </c>
      <c r="D14512" s="2" t="s">
        <v>27</v>
      </c>
      <c r="E14512" s="17" t="s">
        <v>1147</v>
      </c>
      <c r="F14512" s="69" t="s">
        <v>28</v>
      </c>
      <c r="G14512" s="3"/>
      <c r="H14512" s="3"/>
      <c r="I14512" s="10" t="str">
        <f t="shared" si="226"/>
        <v>14379</v>
      </c>
    </row>
    <row r="14513" spans="1:9">
      <c r="A14513" s="66"/>
      <c r="C14513" s="66">
        <v>14379</v>
      </c>
      <c r="D14513" s="2" t="s">
        <v>29</v>
      </c>
      <c r="E14513" s="18" t="s">
        <v>1148</v>
      </c>
      <c r="F14513" s="69" t="s">
        <v>30</v>
      </c>
      <c r="G14513" s="3"/>
      <c r="H14513" s="3"/>
      <c r="I14513" s="10" t="str">
        <f t="shared" si="226"/>
        <v>14379</v>
      </c>
    </row>
    <row r="14514" spans="1:9">
      <c r="A14514" s="66"/>
      <c r="C14514" s="66">
        <v>14379</v>
      </c>
      <c r="D14514" s="2" t="s">
        <v>31</v>
      </c>
      <c r="E14514" s="18" t="s">
        <v>1148</v>
      </c>
      <c r="F14514" s="69" t="s">
        <v>32</v>
      </c>
      <c r="G14514" s="3"/>
      <c r="H14514" s="3"/>
      <c r="I14514" s="10" t="str">
        <f t="shared" si="226"/>
        <v>14379</v>
      </c>
    </row>
    <row r="14515" spans="1:9">
      <c r="A14515" s="66"/>
      <c r="C14515" s="66">
        <v>14379</v>
      </c>
      <c r="D14515" s="2" t="s">
        <v>33</v>
      </c>
      <c r="E14515" s="18" t="s">
        <v>1148</v>
      </c>
      <c r="F14515" s="69" t="s">
        <v>34</v>
      </c>
      <c r="G14515" s="3"/>
      <c r="H14515" s="3"/>
      <c r="I14515" s="10" t="str">
        <f t="shared" si="226"/>
        <v>14379</v>
      </c>
    </row>
    <row r="14516" spans="1:9">
      <c r="A14516" s="66"/>
      <c r="C14516" s="66">
        <v>14379</v>
      </c>
      <c r="D14516" s="2" t="s">
        <v>35</v>
      </c>
      <c r="E14516" s="19" t="s">
        <v>1150</v>
      </c>
      <c r="F14516" s="69" t="s">
        <v>36</v>
      </c>
      <c r="G14516" s="3"/>
      <c r="H14516" s="3"/>
      <c r="I14516" s="10" t="str">
        <f t="shared" si="226"/>
        <v>14379</v>
      </c>
    </row>
    <row r="14517" spans="1:9">
      <c r="A14517" s="66"/>
      <c r="C14517" s="66">
        <v>14379</v>
      </c>
      <c r="D14517" s="2" t="s">
        <v>37</v>
      </c>
      <c r="E14517" s="23" t="s">
        <v>1149</v>
      </c>
      <c r="F14517" s="69" t="s">
        <v>38</v>
      </c>
      <c r="G14517" s="3"/>
      <c r="H14517" s="3"/>
      <c r="I14517" s="10" t="str">
        <f t="shared" si="226"/>
        <v>14379</v>
      </c>
    </row>
    <row r="14518" spans="1:9">
      <c r="A14518" s="66"/>
      <c r="C14518" s="66">
        <v>14379</v>
      </c>
      <c r="D14518" s="2" t="s">
        <v>39</v>
      </c>
      <c r="E14518" s="23" t="s">
        <v>1149</v>
      </c>
      <c r="F14518" s="69" t="s">
        <v>40</v>
      </c>
      <c r="G14518" s="3"/>
      <c r="H14518" s="3"/>
      <c r="I14518" s="10" t="str">
        <f t="shared" si="226"/>
        <v>14379</v>
      </c>
    </row>
    <row r="14519" spans="1:9">
      <c r="A14519" s="66"/>
      <c r="C14519" s="66">
        <v>14379</v>
      </c>
      <c r="D14519" s="2" t="s">
        <v>41</v>
      </c>
      <c r="E14519" s="16" t="s">
        <v>1146</v>
      </c>
      <c r="F14519" s="69" t="s">
        <v>42</v>
      </c>
      <c r="G14519" s="3"/>
      <c r="H14519" s="3"/>
      <c r="I14519" s="10" t="str">
        <f t="shared" si="226"/>
        <v>14379</v>
      </c>
    </row>
    <row r="14520" spans="1:9">
      <c r="A14520" s="66"/>
      <c r="C14520" s="66">
        <v>14379</v>
      </c>
      <c r="D14520" s="2" t="s">
        <v>43</v>
      </c>
      <c r="E14520" s="16" t="s">
        <v>1146</v>
      </c>
      <c r="F14520" s="69" t="s">
        <v>44</v>
      </c>
      <c r="G14520" s="3"/>
      <c r="H14520" s="3"/>
      <c r="I14520" s="10" t="str">
        <f t="shared" si="226"/>
        <v>14379</v>
      </c>
    </row>
    <row r="14521" spans="1:9">
      <c r="A14521" s="66"/>
      <c r="C14521" s="66">
        <v>14379</v>
      </c>
      <c r="D14521" s="2" t="s">
        <v>45</v>
      </c>
      <c r="E14521" s="16" t="s">
        <v>1146</v>
      </c>
      <c r="F14521" s="69" t="s">
        <v>46</v>
      </c>
      <c r="G14521" s="3"/>
      <c r="H14521" s="3"/>
      <c r="I14521" s="10" t="str">
        <f t="shared" si="226"/>
        <v>14379</v>
      </c>
    </row>
    <row r="14522" spans="1:9">
      <c r="A14522" s="66"/>
      <c r="C14522" s="66">
        <v>14379</v>
      </c>
      <c r="D14522" s="2" t="s">
        <v>47</v>
      </c>
      <c r="E14522" s="16" t="s">
        <v>1146</v>
      </c>
      <c r="F14522" s="69" t="s">
        <v>48</v>
      </c>
      <c r="G14522" s="3"/>
      <c r="H14522" s="3"/>
      <c r="I14522" s="10" t="str">
        <f t="shared" si="226"/>
        <v>14379</v>
      </c>
    </row>
    <row r="14523" spans="1:9">
      <c r="A14523" s="66"/>
      <c r="C14523" s="66">
        <v>14379</v>
      </c>
      <c r="D14523" s="2" t="s">
        <v>49</v>
      </c>
      <c r="E14523" s="14" t="s">
        <v>1144</v>
      </c>
      <c r="F14523" s="69" t="s">
        <v>50</v>
      </c>
      <c r="G14523" s="3"/>
      <c r="H14523" s="3"/>
      <c r="I14523" s="10" t="str">
        <f t="shared" si="226"/>
        <v>14379</v>
      </c>
    </row>
    <row r="14524" spans="1:9">
      <c r="A14524" s="66"/>
      <c r="C14524" s="66">
        <v>14379</v>
      </c>
      <c r="D14524" s="2" t="s">
        <v>51</v>
      </c>
      <c r="E14524" s="15" t="s">
        <v>1145</v>
      </c>
      <c r="F14524" s="69" t="s">
        <v>52</v>
      </c>
      <c r="G14524" s="3"/>
      <c r="H14524" s="3"/>
      <c r="I14524" s="10" t="str">
        <f t="shared" si="226"/>
        <v>14379</v>
      </c>
    </row>
    <row r="14525" spans="1:9">
      <c r="A14525" s="66"/>
      <c r="C14525" s="66">
        <v>14379</v>
      </c>
      <c r="D14525" s="2" t="s">
        <v>53</v>
      </c>
      <c r="E14525" s="15" t="s">
        <v>1145</v>
      </c>
      <c r="F14525" s="69" t="s">
        <v>54</v>
      </c>
      <c r="G14525" s="3"/>
      <c r="H14525" s="3"/>
      <c r="I14525" s="10" t="str">
        <f t="shared" si="226"/>
        <v>14379</v>
      </c>
    </row>
    <row r="14526" spans="1:9">
      <c r="A14526" s="66"/>
      <c r="C14526" s="66">
        <v>14379</v>
      </c>
      <c r="D14526" s="2" t="s">
        <v>55</v>
      </c>
      <c r="E14526" s="21" t="s">
        <v>1152</v>
      </c>
      <c r="F14526" s="69" t="s">
        <v>56</v>
      </c>
      <c r="G14526" s="3"/>
      <c r="H14526" s="3"/>
      <c r="I14526" s="10" t="str">
        <f t="shared" si="226"/>
        <v>14379</v>
      </c>
    </row>
    <row r="14527" spans="1:9">
      <c r="A14527" s="66"/>
      <c r="C14527" s="66">
        <v>14379</v>
      </c>
      <c r="D14527" s="2" t="s">
        <v>57</v>
      </c>
      <c r="E14527" s="21" t="s">
        <v>1152</v>
      </c>
      <c r="F14527" s="69" t="s">
        <v>58</v>
      </c>
      <c r="G14527" s="3"/>
      <c r="H14527" s="3"/>
      <c r="I14527" s="10" t="str">
        <f t="shared" si="226"/>
        <v>14379</v>
      </c>
    </row>
    <row r="14528" spans="1:9">
      <c r="A14528" s="66"/>
      <c r="C14528" s="66">
        <v>14379</v>
      </c>
      <c r="D14528" s="2" t="s">
        <v>59</v>
      </c>
      <c r="E14528" s="21" t="s">
        <v>1152</v>
      </c>
      <c r="F14528" s="69" t="s">
        <v>60</v>
      </c>
      <c r="G14528" s="3"/>
      <c r="H14528" s="3"/>
      <c r="I14528" s="10" t="str">
        <f t="shared" si="226"/>
        <v>14379</v>
      </c>
    </row>
    <row r="14529" spans="1:9">
      <c r="A14529" s="66"/>
      <c r="C14529" s="66">
        <v>14379</v>
      </c>
      <c r="D14529" s="2" t="s">
        <v>61</v>
      </c>
      <c r="E14529" s="20" t="s">
        <v>1151</v>
      </c>
      <c r="F14529" s="69" t="s">
        <v>62</v>
      </c>
      <c r="G14529" s="3"/>
      <c r="H14529" s="3"/>
      <c r="I14529" s="10" t="str">
        <f t="shared" si="226"/>
        <v>14379</v>
      </c>
    </row>
    <row r="14530" spans="1:9">
      <c r="A14530" s="66"/>
      <c r="C14530" s="66">
        <v>14379</v>
      </c>
      <c r="D14530" s="2" t="s">
        <v>63</v>
      </c>
      <c r="E14530" s="20" t="s">
        <v>1151</v>
      </c>
      <c r="F14530" s="69" t="s">
        <v>64</v>
      </c>
      <c r="G14530" s="3"/>
      <c r="H14530" s="3"/>
      <c r="I14530" s="10" t="str">
        <f t="shared" si="226"/>
        <v>14379</v>
      </c>
    </row>
    <row r="14531" spans="1:9">
      <c r="A14531" s="66"/>
      <c r="C14531" s="66">
        <v>14379</v>
      </c>
      <c r="D14531" s="2" t="s">
        <v>65</v>
      </c>
      <c r="E14531" s="19" t="s">
        <v>1150</v>
      </c>
      <c r="F14531" s="69" t="s">
        <v>66</v>
      </c>
      <c r="G14531" s="3"/>
      <c r="H14531" s="3"/>
      <c r="I14531" s="10" t="str">
        <f t="shared" si="226"/>
        <v>14379</v>
      </c>
    </row>
    <row r="14532" spans="1:9">
      <c r="A14532" s="66"/>
      <c r="C14532" s="66">
        <v>14379</v>
      </c>
      <c r="D14532" s="2" t="s">
        <v>67</v>
      </c>
      <c r="E14532" s="22" t="s">
        <v>1153</v>
      </c>
      <c r="F14532" s="69" t="s">
        <v>68</v>
      </c>
      <c r="G14532" s="3"/>
      <c r="H14532" s="3"/>
      <c r="I14532" s="10" t="str">
        <f t="shared" si="226"/>
        <v>14379</v>
      </c>
    </row>
    <row r="14533" spans="1:9">
      <c r="A14533" s="66"/>
      <c r="C14533" s="66">
        <v>14379</v>
      </c>
      <c r="D14533" s="2" t="s">
        <v>69</v>
      </c>
      <c r="E14533" s="21" t="s">
        <v>1152</v>
      </c>
      <c r="F14533" s="69" t="s">
        <v>70</v>
      </c>
      <c r="G14533" s="3"/>
      <c r="H14533" s="3"/>
      <c r="I14533" s="10" t="str">
        <f t="shared" si="226"/>
        <v>14379</v>
      </c>
    </row>
    <row r="14534" spans="1:9">
      <c r="A14534" s="66"/>
      <c r="C14534" s="66">
        <v>14379</v>
      </c>
      <c r="E14534" s="71"/>
      <c r="F14534" s="69" t="s">
        <v>71</v>
      </c>
      <c r="G14534" s="3"/>
      <c r="H14534" s="3"/>
      <c r="I14534" s="10" t="str">
        <f t="shared" si="226"/>
        <v>14379</v>
      </c>
    </row>
    <row r="14535" spans="1:9">
      <c r="A14535" s="65" t="s">
        <v>976</v>
      </c>
      <c r="B14535" s="2" t="s">
        <v>977</v>
      </c>
      <c r="C14535" s="65">
        <v>14383</v>
      </c>
      <c r="D14535" s="2" t="s">
        <v>9</v>
      </c>
      <c r="E14535" s="14" t="s">
        <v>1144</v>
      </c>
      <c r="F14535" s="69" t="s">
        <v>10</v>
      </c>
      <c r="G14535" s="3"/>
      <c r="H14535" s="3"/>
      <c r="I14535" s="10" t="str">
        <f t="shared" si="226"/>
        <v>14383</v>
      </c>
    </row>
    <row r="14536" spans="1:9">
      <c r="A14536" s="66"/>
      <c r="C14536" s="66">
        <v>14383</v>
      </c>
      <c r="D14536" s="2" t="s">
        <v>11</v>
      </c>
      <c r="E14536" s="14" t="s">
        <v>1144</v>
      </c>
      <c r="F14536" s="69" t="s">
        <v>12</v>
      </c>
      <c r="G14536" s="3"/>
      <c r="H14536" s="3"/>
      <c r="I14536" s="10" t="str">
        <f t="shared" si="226"/>
        <v>14383</v>
      </c>
    </row>
    <row r="14537" spans="1:9">
      <c r="A14537" s="66"/>
      <c r="C14537" s="66">
        <v>14383</v>
      </c>
      <c r="D14537" s="2" t="s">
        <v>13</v>
      </c>
      <c r="E14537" s="14" t="s">
        <v>1144</v>
      </c>
      <c r="F14537" s="69" t="s">
        <v>14</v>
      </c>
      <c r="G14537" s="3"/>
      <c r="H14537" s="3"/>
      <c r="I14537" s="10" t="str">
        <f t="shared" ref="I14537:I14600" si="227">IF(A14537="",I14536,A14537)</f>
        <v>14383</v>
      </c>
    </row>
    <row r="14538" spans="1:9">
      <c r="A14538" s="66"/>
      <c r="C14538" s="66">
        <v>14383</v>
      </c>
      <c r="D14538" s="2" t="s">
        <v>15</v>
      </c>
      <c r="E14538" s="15" t="s">
        <v>1145</v>
      </c>
      <c r="F14538" s="69" t="s">
        <v>16</v>
      </c>
      <c r="G14538" s="3"/>
      <c r="H14538" s="3"/>
      <c r="I14538" s="10" t="str">
        <f t="shared" si="227"/>
        <v>14383</v>
      </c>
    </row>
    <row r="14539" spans="1:9">
      <c r="A14539" s="66"/>
      <c r="C14539" s="66">
        <v>14383</v>
      </c>
      <c r="D14539" s="2" t="s">
        <v>17</v>
      </c>
      <c r="E14539" s="14" t="s">
        <v>1144</v>
      </c>
      <c r="F14539" s="69" t="s">
        <v>18</v>
      </c>
      <c r="G14539" s="3"/>
      <c r="H14539" s="3"/>
      <c r="I14539" s="10" t="str">
        <f t="shared" si="227"/>
        <v>14383</v>
      </c>
    </row>
    <row r="14540" spans="1:9">
      <c r="A14540" s="66"/>
      <c r="C14540" s="66">
        <v>14383</v>
      </c>
      <c r="D14540" s="2" t="s">
        <v>19</v>
      </c>
      <c r="E14540" s="14" t="s">
        <v>1144</v>
      </c>
      <c r="F14540" s="69" t="s">
        <v>20</v>
      </c>
      <c r="G14540" s="3"/>
      <c r="H14540" s="3"/>
      <c r="I14540" s="10" t="str">
        <f t="shared" si="227"/>
        <v>14383</v>
      </c>
    </row>
    <row r="14541" spans="1:9">
      <c r="A14541" s="66"/>
      <c r="C14541" s="66">
        <v>14383</v>
      </c>
      <c r="D14541" s="2" t="s">
        <v>21</v>
      </c>
      <c r="E14541" s="4"/>
      <c r="F14541" s="69" t="s">
        <v>22</v>
      </c>
      <c r="G14541" s="3"/>
      <c r="H14541" s="3"/>
      <c r="I14541" s="10" t="str">
        <f t="shared" si="227"/>
        <v>14383</v>
      </c>
    </row>
    <row r="14542" spans="1:9">
      <c r="A14542" s="66"/>
      <c r="C14542" s="66">
        <v>14383</v>
      </c>
      <c r="D14542" s="2" t="s">
        <v>23</v>
      </c>
      <c r="E14542" s="17" t="s">
        <v>1147</v>
      </c>
      <c r="F14542" s="69" t="s">
        <v>24</v>
      </c>
      <c r="G14542" s="3"/>
      <c r="H14542" s="3"/>
      <c r="I14542" s="10" t="str">
        <f t="shared" si="227"/>
        <v>14383</v>
      </c>
    </row>
    <row r="14543" spans="1:9">
      <c r="A14543" s="66"/>
      <c r="C14543" s="66">
        <v>14383</v>
      </c>
      <c r="D14543" s="2" t="s">
        <v>25</v>
      </c>
      <c r="E14543" s="17" t="s">
        <v>1147</v>
      </c>
      <c r="F14543" s="69" t="s">
        <v>26</v>
      </c>
      <c r="G14543" s="3"/>
      <c r="H14543" s="3"/>
      <c r="I14543" s="10" t="str">
        <f t="shared" si="227"/>
        <v>14383</v>
      </c>
    </row>
    <row r="14544" spans="1:9">
      <c r="A14544" s="66"/>
      <c r="C14544" s="66">
        <v>14383</v>
      </c>
      <c r="D14544" s="2" t="s">
        <v>27</v>
      </c>
      <c r="E14544" s="17" t="s">
        <v>1147</v>
      </c>
      <c r="F14544" s="69" t="s">
        <v>28</v>
      </c>
      <c r="G14544" s="3"/>
      <c r="H14544" s="3"/>
      <c r="I14544" s="10" t="str">
        <f t="shared" si="227"/>
        <v>14383</v>
      </c>
    </row>
    <row r="14545" spans="1:9">
      <c r="A14545" s="66"/>
      <c r="C14545" s="66">
        <v>14383</v>
      </c>
      <c r="D14545" s="2" t="s">
        <v>29</v>
      </c>
      <c r="E14545" s="18" t="s">
        <v>1148</v>
      </c>
      <c r="F14545" s="69" t="s">
        <v>30</v>
      </c>
      <c r="G14545" s="3"/>
      <c r="H14545" s="3"/>
      <c r="I14545" s="10" t="str">
        <f t="shared" si="227"/>
        <v>14383</v>
      </c>
    </row>
    <row r="14546" spans="1:9">
      <c r="A14546" s="66"/>
      <c r="C14546" s="66">
        <v>14383</v>
      </c>
      <c r="D14546" s="2" t="s">
        <v>31</v>
      </c>
      <c r="E14546" s="18" t="s">
        <v>1148</v>
      </c>
      <c r="F14546" s="69" t="s">
        <v>32</v>
      </c>
      <c r="G14546" s="3"/>
      <c r="H14546" s="3"/>
      <c r="I14546" s="10" t="str">
        <f t="shared" si="227"/>
        <v>14383</v>
      </c>
    </row>
    <row r="14547" spans="1:9">
      <c r="A14547" s="66"/>
      <c r="C14547" s="66">
        <v>14383</v>
      </c>
      <c r="D14547" s="2" t="s">
        <v>33</v>
      </c>
      <c r="E14547" s="18" t="s">
        <v>1148</v>
      </c>
      <c r="F14547" s="69" t="s">
        <v>34</v>
      </c>
      <c r="G14547" s="3"/>
      <c r="H14547" s="3"/>
      <c r="I14547" s="10" t="str">
        <f t="shared" si="227"/>
        <v>14383</v>
      </c>
    </row>
    <row r="14548" spans="1:9">
      <c r="A14548" s="66"/>
      <c r="C14548" s="66">
        <v>14383</v>
      </c>
      <c r="D14548" s="2" t="s">
        <v>35</v>
      </c>
      <c r="E14548" s="19" t="s">
        <v>1150</v>
      </c>
      <c r="F14548" s="69" t="s">
        <v>36</v>
      </c>
      <c r="G14548" s="3"/>
      <c r="H14548" s="3"/>
      <c r="I14548" s="10" t="str">
        <f t="shared" si="227"/>
        <v>14383</v>
      </c>
    </row>
    <row r="14549" spans="1:9">
      <c r="A14549" s="66"/>
      <c r="C14549" s="66">
        <v>14383</v>
      </c>
      <c r="D14549" s="2" t="s">
        <v>37</v>
      </c>
      <c r="E14549" s="23" t="s">
        <v>1149</v>
      </c>
      <c r="F14549" s="69" t="s">
        <v>38</v>
      </c>
      <c r="G14549" s="3"/>
      <c r="H14549" s="3"/>
      <c r="I14549" s="10" t="str">
        <f t="shared" si="227"/>
        <v>14383</v>
      </c>
    </row>
    <row r="14550" spans="1:9">
      <c r="A14550" s="66"/>
      <c r="C14550" s="66">
        <v>14383</v>
      </c>
      <c r="D14550" s="2" t="s">
        <v>39</v>
      </c>
      <c r="E14550" s="23" t="s">
        <v>1149</v>
      </c>
      <c r="F14550" s="69" t="s">
        <v>40</v>
      </c>
      <c r="G14550" s="3"/>
      <c r="H14550" s="3"/>
      <c r="I14550" s="10" t="str">
        <f t="shared" si="227"/>
        <v>14383</v>
      </c>
    </row>
    <row r="14551" spans="1:9">
      <c r="A14551" s="66"/>
      <c r="C14551" s="66">
        <v>14383</v>
      </c>
      <c r="D14551" s="2" t="s">
        <v>41</v>
      </c>
      <c r="E14551" s="16" t="s">
        <v>1146</v>
      </c>
      <c r="F14551" s="69" t="s">
        <v>42</v>
      </c>
      <c r="G14551" s="3"/>
      <c r="H14551" s="3"/>
      <c r="I14551" s="10" t="str">
        <f t="shared" si="227"/>
        <v>14383</v>
      </c>
    </row>
    <row r="14552" spans="1:9">
      <c r="A14552" s="66"/>
      <c r="C14552" s="66">
        <v>14383</v>
      </c>
      <c r="D14552" s="2" t="s">
        <v>43</v>
      </c>
      <c r="E14552" s="16" t="s">
        <v>1146</v>
      </c>
      <c r="F14552" s="69" t="s">
        <v>44</v>
      </c>
      <c r="G14552" s="3"/>
      <c r="H14552" s="3"/>
      <c r="I14552" s="10" t="str">
        <f t="shared" si="227"/>
        <v>14383</v>
      </c>
    </row>
    <row r="14553" spans="1:9">
      <c r="A14553" s="66"/>
      <c r="C14553" s="66">
        <v>14383</v>
      </c>
      <c r="D14553" s="2" t="s">
        <v>45</v>
      </c>
      <c r="E14553" s="16" t="s">
        <v>1146</v>
      </c>
      <c r="F14553" s="69" t="s">
        <v>46</v>
      </c>
      <c r="G14553" s="3"/>
      <c r="H14553" s="3"/>
      <c r="I14553" s="10" t="str">
        <f t="shared" si="227"/>
        <v>14383</v>
      </c>
    </row>
    <row r="14554" spans="1:9">
      <c r="A14554" s="66"/>
      <c r="C14554" s="66">
        <v>14383</v>
      </c>
      <c r="D14554" s="2" t="s">
        <v>47</v>
      </c>
      <c r="E14554" s="16" t="s">
        <v>1146</v>
      </c>
      <c r="F14554" s="69" t="s">
        <v>48</v>
      </c>
      <c r="G14554" s="3"/>
      <c r="H14554" s="3"/>
      <c r="I14554" s="10" t="str">
        <f t="shared" si="227"/>
        <v>14383</v>
      </c>
    </row>
    <row r="14555" spans="1:9">
      <c r="A14555" s="66"/>
      <c r="C14555" s="66">
        <v>14383</v>
      </c>
      <c r="D14555" s="2" t="s">
        <v>49</v>
      </c>
      <c r="E14555" s="14" t="s">
        <v>1144</v>
      </c>
      <c r="F14555" s="69" t="s">
        <v>50</v>
      </c>
      <c r="G14555" s="3"/>
      <c r="H14555" s="3"/>
      <c r="I14555" s="10" t="str">
        <f t="shared" si="227"/>
        <v>14383</v>
      </c>
    </row>
    <row r="14556" spans="1:9">
      <c r="A14556" s="66"/>
      <c r="C14556" s="66">
        <v>14383</v>
      </c>
      <c r="D14556" s="2" t="s">
        <v>51</v>
      </c>
      <c r="E14556" s="15" t="s">
        <v>1145</v>
      </c>
      <c r="F14556" s="69" t="s">
        <v>52</v>
      </c>
      <c r="G14556" s="3"/>
      <c r="H14556" s="3"/>
      <c r="I14556" s="10" t="str">
        <f t="shared" si="227"/>
        <v>14383</v>
      </c>
    </row>
    <row r="14557" spans="1:9">
      <c r="A14557" s="66"/>
      <c r="C14557" s="66">
        <v>14383</v>
      </c>
      <c r="D14557" s="2" t="s">
        <v>53</v>
      </c>
      <c r="E14557" s="15" t="s">
        <v>1145</v>
      </c>
      <c r="F14557" s="69" t="s">
        <v>54</v>
      </c>
      <c r="G14557" s="3"/>
      <c r="H14557" s="3"/>
      <c r="I14557" s="10" t="str">
        <f t="shared" si="227"/>
        <v>14383</v>
      </c>
    </row>
    <row r="14558" spans="1:9">
      <c r="A14558" s="66"/>
      <c r="C14558" s="66">
        <v>14383</v>
      </c>
      <c r="D14558" s="2" t="s">
        <v>55</v>
      </c>
      <c r="E14558" s="21" t="s">
        <v>1152</v>
      </c>
      <c r="F14558" s="69" t="s">
        <v>56</v>
      </c>
      <c r="G14558" s="3"/>
      <c r="H14558" s="3"/>
      <c r="I14558" s="10" t="str">
        <f t="shared" si="227"/>
        <v>14383</v>
      </c>
    </row>
    <row r="14559" spans="1:9">
      <c r="A14559" s="66"/>
      <c r="C14559" s="66">
        <v>14383</v>
      </c>
      <c r="D14559" s="2" t="s">
        <v>57</v>
      </c>
      <c r="E14559" s="21" t="s">
        <v>1152</v>
      </c>
      <c r="F14559" s="69" t="s">
        <v>58</v>
      </c>
      <c r="G14559" s="3"/>
      <c r="H14559" s="3"/>
      <c r="I14559" s="10" t="str">
        <f t="shared" si="227"/>
        <v>14383</v>
      </c>
    </row>
    <row r="14560" spans="1:9">
      <c r="A14560" s="66"/>
      <c r="C14560" s="66">
        <v>14383</v>
      </c>
      <c r="D14560" s="2" t="s">
        <v>59</v>
      </c>
      <c r="E14560" s="21" t="s">
        <v>1152</v>
      </c>
      <c r="F14560" s="69" t="s">
        <v>60</v>
      </c>
      <c r="G14560" s="3"/>
      <c r="H14560" s="3"/>
      <c r="I14560" s="10" t="str">
        <f t="shared" si="227"/>
        <v>14383</v>
      </c>
    </row>
    <row r="14561" spans="1:9">
      <c r="A14561" s="66"/>
      <c r="C14561" s="66">
        <v>14383</v>
      </c>
      <c r="D14561" s="2" t="s">
        <v>61</v>
      </c>
      <c r="E14561" s="20" t="s">
        <v>1151</v>
      </c>
      <c r="F14561" s="69" t="s">
        <v>62</v>
      </c>
      <c r="G14561" s="3"/>
      <c r="H14561" s="3"/>
      <c r="I14561" s="10" t="str">
        <f t="shared" si="227"/>
        <v>14383</v>
      </c>
    </row>
    <row r="14562" spans="1:9">
      <c r="A14562" s="66"/>
      <c r="C14562" s="66">
        <v>14383</v>
      </c>
      <c r="D14562" s="2" t="s">
        <v>63</v>
      </c>
      <c r="E14562" s="20" t="s">
        <v>1151</v>
      </c>
      <c r="F14562" s="69" t="s">
        <v>64</v>
      </c>
      <c r="G14562" s="3"/>
      <c r="H14562" s="3"/>
      <c r="I14562" s="10" t="str">
        <f t="shared" si="227"/>
        <v>14383</v>
      </c>
    </row>
    <row r="14563" spans="1:9">
      <c r="A14563" s="66"/>
      <c r="C14563" s="66">
        <v>14383</v>
      </c>
      <c r="D14563" s="2" t="s">
        <v>65</v>
      </c>
      <c r="E14563" s="19" t="s">
        <v>1150</v>
      </c>
      <c r="F14563" s="69" t="s">
        <v>66</v>
      </c>
      <c r="G14563" s="3"/>
      <c r="H14563" s="3"/>
      <c r="I14563" s="10" t="str">
        <f t="shared" si="227"/>
        <v>14383</v>
      </c>
    </row>
    <row r="14564" spans="1:9">
      <c r="A14564" s="66"/>
      <c r="C14564" s="66">
        <v>14383</v>
      </c>
      <c r="D14564" s="2" t="s">
        <v>67</v>
      </c>
      <c r="E14564" s="22" t="s">
        <v>1153</v>
      </c>
      <c r="F14564" s="69" t="s">
        <v>68</v>
      </c>
      <c r="G14564" s="3"/>
      <c r="H14564" s="3"/>
      <c r="I14564" s="10" t="str">
        <f t="shared" si="227"/>
        <v>14383</v>
      </c>
    </row>
    <row r="14565" spans="1:9">
      <c r="A14565" s="66"/>
      <c r="C14565" s="66">
        <v>14383</v>
      </c>
      <c r="D14565" s="2" t="s">
        <v>69</v>
      </c>
      <c r="E14565" s="21" t="s">
        <v>1152</v>
      </c>
      <c r="F14565" s="69" t="s">
        <v>70</v>
      </c>
      <c r="G14565" s="3"/>
      <c r="H14565" s="3"/>
      <c r="I14565" s="10" t="str">
        <f t="shared" si="227"/>
        <v>14383</v>
      </c>
    </row>
    <row r="14566" spans="1:9">
      <c r="A14566" s="66"/>
      <c r="C14566" s="66">
        <v>14383</v>
      </c>
      <c r="E14566" s="71"/>
      <c r="F14566" s="69" t="s">
        <v>71</v>
      </c>
      <c r="G14566" s="3"/>
      <c r="H14566" s="3"/>
      <c r="I14566" s="10" t="str">
        <f t="shared" si="227"/>
        <v>14383</v>
      </c>
    </row>
    <row r="14567" spans="1:9">
      <c r="A14567" s="65" t="s">
        <v>978</v>
      </c>
      <c r="B14567" s="2" t="s">
        <v>979</v>
      </c>
      <c r="C14567" s="65">
        <v>14389</v>
      </c>
      <c r="D14567" s="2" t="s">
        <v>9</v>
      </c>
      <c r="E14567" s="14" t="s">
        <v>1144</v>
      </c>
      <c r="F14567" s="69" t="s">
        <v>10</v>
      </c>
      <c r="G14567" s="3"/>
      <c r="H14567" s="3"/>
      <c r="I14567" s="10" t="str">
        <f t="shared" si="227"/>
        <v>14389</v>
      </c>
    </row>
    <row r="14568" spans="1:9">
      <c r="A14568" s="66"/>
      <c r="C14568" s="66">
        <v>14389</v>
      </c>
      <c r="D14568" s="2" t="s">
        <v>11</v>
      </c>
      <c r="E14568" s="14" t="s">
        <v>1144</v>
      </c>
      <c r="F14568" s="69" t="s">
        <v>12</v>
      </c>
      <c r="G14568" s="3"/>
      <c r="H14568" s="3"/>
      <c r="I14568" s="10" t="str">
        <f t="shared" si="227"/>
        <v>14389</v>
      </c>
    </row>
    <row r="14569" spans="1:9">
      <c r="A14569" s="66"/>
      <c r="C14569" s="66">
        <v>14389</v>
      </c>
      <c r="D14569" s="2" t="s">
        <v>13</v>
      </c>
      <c r="E14569" s="14" t="s">
        <v>1144</v>
      </c>
      <c r="F14569" s="69" t="s">
        <v>14</v>
      </c>
      <c r="G14569" s="3"/>
      <c r="H14569" s="3"/>
      <c r="I14569" s="10" t="str">
        <f t="shared" si="227"/>
        <v>14389</v>
      </c>
    </row>
    <row r="14570" spans="1:9">
      <c r="A14570" s="66"/>
      <c r="C14570" s="66">
        <v>14389</v>
      </c>
      <c r="D14570" s="2" t="s">
        <v>15</v>
      </c>
      <c r="E14570" s="15" t="s">
        <v>1145</v>
      </c>
      <c r="F14570" s="69" t="s">
        <v>16</v>
      </c>
      <c r="G14570" s="3"/>
      <c r="H14570" s="3"/>
      <c r="I14570" s="10" t="str">
        <f t="shared" si="227"/>
        <v>14389</v>
      </c>
    </row>
    <row r="14571" spans="1:9">
      <c r="A14571" s="66"/>
      <c r="C14571" s="66">
        <v>14389</v>
      </c>
      <c r="D14571" s="2" t="s">
        <v>17</v>
      </c>
      <c r="E14571" s="14" t="s">
        <v>1144</v>
      </c>
      <c r="F14571" s="69" t="s">
        <v>18</v>
      </c>
      <c r="G14571" s="3"/>
      <c r="H14571" s="3"/>
      <c r="I14571" s="10" t="str">
        <f t="shared" si="227"/>
        <v>14389</v>
      </c>
    </row>
    <row r="14572" spans="1:9">
      <c r="A14572" s="66"/>
      <c r="C14572" s="66">
        <v>14389</v>
      </c>
      <c r="D14572" s="2" t="s">
        <v>19</v>
      </c>
      <c r="E14572" s="14" t="s">
        <v>1144</v>
      </c>
      <c r="F14572" s="69" t="s">
        <v>20</v>
      </c>
      <c r="G14572" s="3"/>
      <c r="H14572" s="3"/>
      <c r="I14572" s="10" t="str">
        <f t="shared" si="227"/>
        <v>14389</v>
      </c>
    </row>
    <row r="14573" spans="1:9">
      <c r="A14573" s="66"/>
      <c r="C14573" s="66">
        <v>14389</v>
      </c>
      <c r="D14573" s="2" t="s">
        <v>21</v>
      </c>
      <c r="E14573" s="4"/>
      <c r="F14573" s="69" t="s">
        <v>22</v>
      </c>
      <c r="G14573" s="3"/>
      <c r="H14573" s="3"/>
      <c r="I14573" s="10" t="str">
        <f t="shared" si="227"/>
        <v>14389</v>
      </c>
    </row>
    <row r="14574" spans="1:9">
      <c r="A14574" s="66"/>
      <c r="C14574" s="66">
        <v>14389</v>
      </c>
      <c r="D14574" s="2" t="s">
        <v>23</v>
      </c>
      <c r="E14574" s="17" t="s">
        <v>1147</v>
      </c>
      <c r="F14574" s="69" t="s">
        <v>24</v>
      </c>
      <c r="G14574" s="3"/>
      <c r="H14574" s="3"/>
      <c r="I14574" s="10" t="str">
        <f t="shared" si="227"/>
        <v>14389</v>
      </c>
    </row>
    <row r="14575" spans="1:9">
      <c r="A14575" s="66"/>
      <c r="C14575" s="66">
        <v>14389</v>
      </c>
      <c r="D14575" s="2" t="s">
        <v>25</v>
      </c>
      <c r="E14575" s="17" t="s">
        <v>1147</v>
      </c>
      <c r="F14575" s="69" t="s">
        <v>26</v>
      </c>
      <c r="G14575" s="3"/>
      <c r="H14575" s="3"/>
      <c r="I14575" s="10" t="str">
        <f t="shared" si="227"/>
        <v>14389</v>
      </c>
    </row>
    <row r="14576" spans="1:9">
      <c r="A14576" s="66"/>
      <c r="C14576" s="66">
        <v>14389</v>
      </c>
      <c r="D14576" s="2" t="s">
        <v>27</v>
      </c>
      <c r="E14576" s="17" t="s">
        <v>1147</v>
      </c>
      <c r="F14576" s="69" t="s">
        <v>28</v>
      </c>
      <c r="G14576" s="3"/>
      <c r="H14576" s="3"/>
      <c r="I14576" s="10" t="str">
        <f t="shared" si="227"/>
        <v>14389</v>
      </c>
    </row>
    <row r="14577" spans="1:9">
      <c r="A14577" s="66"/>
      <c r="C14577" s="66">
        <v>14389</v>
      </c>
      <c r="D14577" s="2" t="s">
        <v>29</v>
      </c>
      <c r="E14577" s="18" t="s">
        <v>1148</v>
      </c>
      <c r="F14577" s="69" t="s">
        <v>30</v>
      </c>
      <c r="G14577" s="3"/>
      <c r="H14577" s="3"/>
      <c r="I14577" s="10" t="str">
        <f t="shared" si="227"/>
        <v>14389</v>
      </c>
    </row>
    <row r="14578" spans="1:9">
      <c r="A14578" s="66"/>
      <c r="C14578" s="66">
        <v>14389</v>
      </c>
      <c r="D14578" s="2" t="s">
        <v>31</v>
      </c>
      <c r="E14578" s="18" t="s">
        <v>1148</v>
      </c>
      <c r="F14578" s="69" t="s">
        <v>32</v>
      </c>
      <c r="G14578" s="3"/>
      <c r="H14578" s="3"/>
      <c r="I14578" s="10" t="str">
        <f t="shared" si="227"/>
        <v>14389</v>
      </c>
    </row>
    <row r="14579" spans="1:9">
      <c r="A14579" s="66"/>
      <c r="C14579" s="66">
        <v>14389</v>
      </c>
      <c r="D14579" s="2" t="s">
        <v>33</v>
      </c>
      <c r="E14579" s="18" t="s">
        <v>1148</v>
      </c>
      <c r="F14579" s="69" t="s">
        <v>34</v>
      </c>
      <c r="G14579" s="3"/>
      <c r="H14579" s="3"/>
      <c r="I14579" s="10" t="str">
        <f t="shared" si="227"/>
        <v>14389</v>
      </c>
    </row>
    <row r="14580" spans="1:9">
      <c r="A14580" s="66"/>
      <c r="C14580" s="66">
        <v>14389</v>
      </c>
      <c r="D14580" s="2" t="s">
        <v>35</v>
      </c>
      <c r="E14580" s="19" t="s">
        <v>1150</v>
      </c>
      <c r="F14580" s="69" t="s">
        <v>36</v>
      </c>
      <c r="G14580" s="3"/>
      <c r="H14580" s="3"/>
      <c r="I14580" s="10" t="str">
        <f t="shared" si="227"/>
        <v>14389</v>
      </c>
    </row>
    <row r="14581" spans="1:9">
      <c r="A14581" s="66"/>
      <c r="C14581" s="66">
        <v>14389</v>
      </c>
      <c r="D14581" s="2" t="s">
        <v>37</v>
      </c>
      <c r="E14581" s="23" t="s">
        <v>1149</v>
      </c>
      <c r="F14581" s="69" t="s">
        <v>38</v>
      </c>
      <c r="G14581" s="3"/>
      <c r="H14581" s="3"/>
      <c r="I14581" s="10" t="str">
        <f t="shared" si="227"/>
        <v>14389</v>
      </c>
    </row>
    <row r="14582" spans="1:9">
      <c r="A14582" s="66"/>
      <c r="C14582" s="66">
        <v>14389</v>
      </c>
      <c r="D14582" s="2" t="s">
        <v>39</v>
      </c>
      <c r="E14582" s="23" t="s">
        <v>1149</v>
      </c>
      <c r="F14582" s="69" t="s">
        <v>40</v>
      </c>
      <c r="G14582" s="3"/>
      <c r="H14582" s="3"/>
      <c r="I14582" s="10" t="str">
        <f t="shared" si="227"/>
        <v>14389</v>
      </c>
    </row>
    <row r="14583" spans="1:9">
      <c r="A14583" s="66"/>
      <c r="C14583" s="66">
        <v>14389</v>
      </c>
      <c r="D14583" s="2" t="s">
        <v>41</v>
      </c>
      <c r="E14583" s="16" t="s">
        <v>1146</v>
      </c>
      <c r="F14583" s="69" t="s">
        <v>42</v>
      </c>
      <c r="G14583" s="3"/>
      <c r="H14583" s="3"/>
      <c r="I14583" s="10" t="str">
        <f t="shared" si="227"/>
        <v>14389</v>
      </c>
    </row>
    <row r="14584" spans="1:9">
      <c r="A14584" s="66"/>
      <c r="C14584" s="66">
        <v>14389</v>
      </c>
      <c r="D14584" s="2" t="s">
        <v>43</v>
      </c>
      <c r="E14584" s="16" t="s">
        <v>1146</v>
      </c>
      <c r="F14584" s="69" t="s">
        <v>44</v>
      </c>
      <c r="G14584" s="3"/>
      <c r="H14584" s="3"/>
      <c r="I14584" s="10" t="str">
        <f t="shared" si="227"/>
        <v>14389</v>
      </c>
    </row>
    <row r="14585" spans="1:9">
      <c r="A14585" s="66"/>
      <c r="C14585" s="66">
        <v>14389</v>
      </c>
      <c r="D14585" s="2" t="s">
        <v>45</v>
      </c>
      <c r="E14585" s="16" t="s">
        <v>1146</v>
      </c>
      <c r="F14585" s="69" t="s">
        <v>46</v>
      </c>
      <c r="G14585" s="3"/>
      <c r="H14585" s="3"/>
      <c r="I14585" s="10" t="str">
        <f t="shared" si="227"/>
        <v>14389</v>
      </c>
    </row>
    <row r="14586" spans="1:9">
      <c r="A14586" s="66"/>
      <c r="C14586" s="66">
        <v>14389</v>
      </c>
      <c r="D14586" s="2" t="s">
        <v>47</v>
      </c>
      <c r="E14586" s="16" t="s">
        <v>1146</v>
      </c>
      <c r="F14586" s="69" t="s">
        <v>48</v>
      </c>
      <c r="G14586" s="3"/>
      <c r="H14586" s="3"/>
      <c r="I14586" s="10" t="str">
        <f t="shared" si="227"/>
        <v>14389</v>
      </c>
    </row>
    <row r="14587" spans="1:9">
      <c r="A14587" s="66"/>
      <c r="C14587" s="66">
        <v>14389</v>
      </c>
      <c r="D14587" s="2" t="s">
        <v>49</v>
      </c>
      <c r="E14587" s="14" t="s">
        <v>1144</v>
      </c>
      <c r="F14587" s="69" t="s">
        <v>50</v>
      </c>
      <c r="G14587" s="3"/>
      <c r="H14587" s="3"/>
      <c r="I14587" s="10" t="str">
        <f t="shared" si="227"/>
        <v>14389</v>
      </c>
    </row>
    <row r="14588" spans="1:9">
      <c r="A14588" s="66"/>
      <c r="C14588" s="66">
        <v>14389</v>
      </c>
      <c r="D14588" s="2" t="s">
        <v>51</v>
      </c>
      <c r="E14588" s="15" t="s">
        <v>1145</v>
      </c>
      <c r="F14588" s="69" t="s">
        <v>52</v>
      </c>
      <c r="G14588" s="3"/>
      <c r="H14588" s="3"/>
      <c r="I14588" s="10" t="str">
        <f t="shared" si="227"/>
        <v>14389</v>
      </c>
    </row>
    <row r="14589" spans="1:9">
      <c r="A14589" s="66"/>
      <c r="C14589" s="66">
        <v>14389</v>
      </c>
      <c r="D14589" s="2" t="s">
        <v>53</v>
      </c>
      <c r="E14589" s="15" t="s">
        <v>1145</v>
      </c>
      <c r="F14589" s="69" t="s">
        <v>54</v>
      </c>
      <c r="G14589" s="3"/>
      <c r="H14589" s="3"/>
      <c r="I14589" s="10" t="str">
        <f t="shared" si="227"/>
        <v>14389</v>
      </c>
    </row>
    <row r="14590" spans="1:9">
      <c r="A14590" s="66"/>
      <c r="C14590" s="66">
        <v>14389</v>
      </c>
      <c r="D14590" s="2" t="s">
        <v>55</v>
      </c>
      <c r="E14590" s="21" t="s">
        <v>1152</v>
      </c>
      <c r="F14590" s="69" t="s">
        <v>56</v>
      </c>
      <c r="G14590" s="3"/>
      <c r="H14590" s="3"/>
      <c r="I14590" s="10" t="str">
        <f t="shared" si="227"/>
        <v>14389</v>
      </c>
    </row>
    <row r="14591" spans="1:9">
      <c r="A14591" s="66"/>
      <c r="C14591" s="66">
        <v>14389</v>
      </c>
      <c r="D14591" s="2" t="s">
        <v>57</v>
      </c>
      <c r="E14591" s="21" t="s">
        <v>1152</v>
      </c>
      <c r="F14591" s="69" t="s">
        <v>58</v>
      </c>
      <c r="G14591" s="3"/>
      <c r="H14591" s="3"/>
      <c r="I14591" s="10" t="str">
        <f t="shared" si="227"/>
        <v>14389</v>
      </c>
    </row>
    <row r="14592" spans="1:9">
      <c r="A14592" s="66"/>
      <c r="C14592" s="66">
        <v>14389</v>
      </c>
      <c r="D14592" s="2" t="s">
        <v>59</v>
      </c>
      <c r="E14592" s="21" t="s">
        <v>1152</v>
      </c>
      <c r="F14592" s="69" t="s">
        <v>60</v>
      </c>
      <c r="G14592" s="3"/>
      <c r="H14592" s="3"/>
      <c r="I14592" s="10" t="str">
        <f t="shared" si="227"/>
        <v>14389</v>
      </c>
    </row>
    <row r="14593" spans="1:9">
      <c r="A14593" s="66"/>
      <c r="C14593" s="66">
        <v>14389</v>
      </c>
      <c r="D14593" s="2" t="s">
        <v>61</v>
      </c>
      <c r="E14593" s="20" t="s">
        <v>1151</v>
      </c>
      <c r="F14593" s="69" t="s">
        <v>62</v>
      </c>
      <c r="G14593" s="3"/>
      <c r="H14593" s="3"/>
      <c r="I14593" s="10" t="str">
        <f t="shared" si="227"/>
        <v>14389</v>
      </c>
    </row>
    <row r="14594" spans="1:9">
      <c r="A14594" s="66"/>
      <c r="C14594" s="66">
        <v>14389</v>
      </c>
      <c r="D14594" s="2" t="s">
        <v>63</v>
      </c>
      <c r="E14594" s="20" t="s">
        <v>1151</v>
      </c>
      <c r="F14594" s="69" t="s">
        <v>64</v>
      </c>
      <c r="G14594" s="3"/>
      <c r="H14594" s="3"/>
      <c r="I14594" s="10" t="str">
        <f t="shared" si="227"/>
        <v>14389</v>
      </c>
    </row>
    <row r="14595" spans="1:9">
      <c r="A14595" s="66"/>
      <c r="C14595" s="66">
        <v>14389</v>
      </c>
      <c r="D14595" s="2" t="s">
        <v>65</v>
      </c>
      <c r="E14595" s="19" t="s">
        <v>1150</v>
      </c>
      <c r="F14595" s="69" t="s">
        <v>66</v>
      </c>
      <c r="G14595" s="3"/>
      <c r="H14595" s="3"/>
      <c r="I14595" s="10" t="str">
        <f t="shared" si="227"/>
        <v>14389</v>
      </c>
    </row>
    <row r="14596" spans="1:9">
      <c r="A14596" s="66"/>
      <c r="C14596" s="66">
        <v>14389</v>
      </c>
      <c r="D14596" s="2" t="s">
        <v>67</v>
      </c>
      <c r="E14596" s="22" t="s">
        <v>1153</v>
      </c>
      <c r="F14596" s="69" t="s">
        <v>68</v>
      </c>
      <c r="G14596" s="3"/>
      <c r="H14596" s="3"/>
      <c r="I14596" s="10" t="str">
        <f t="shared" si="227"/>
        <v>14389</v>
      </c>
    </row>
    <row r="14597" spans="1:9">
      <c r="A14597" s="66"/>
      <c r="C14597" s="66">
        <v>14389</v>
      </c>
      <c r="D14597" s="2" t="s">
        <v>69</v>
      </c>
      <c r="E14597" s="21" t="s">
        <v>1152</v>
      </c>
      <c r="F14597" s="69" t="s">
        <v>70</v>
      </c>
      <c r="G14597" s="3"/>
      <c r="H14597" s="3"/>
      <c r="I14597" s="10" t="str">
        <f t="shared" si="227"/>
        <v>14389</v>
      </c>
    </row>
    <row r="14598" spans="1:9">
      <c r="A14598" s="66"/>
      <c r="C14598" s="66">
        <v>14389</v>
      </c>
      <c r="E14598" s="71"/>
      <c r="F14598" s="69" t="s">
        <v>71</v>
      </c>
      <c r="G14598" s="3"/>
      <c r="H14598" s="3"/>
      <c r="I14598" s="10" t="str">
        <f t="shared" si="227"/>
        <v>14389</v>
      </c>
    </row>
    <row r="14599" spans="1:9">
      <c r="A14599" s="65" t="s">
        <v>980</v>
      </c>
      <c r="B14599" s="2" t="s">
        <v>981</v>
      </c>
      <c r="C14599" s="65">
        <v>145</v>
      </c>
      <c r="D14599" s="2" t="s">
        <v>9</v>
      </c>
      <c r="E14599" s="14" t="s">
        <v>1144</v>
      </c>
      <c r="F14599" s="69" t="s">
        <v>10</v>
      </c>
      <c r="G14599" s="3">
        <v>27</v>
      </c>
      <c r="H14599" s="3">
        <v>492</v>
      </c>
      <c r="I14599" s="10" t="str">
        <f t="shared" si="227"/>
        <v>145</v>
      </c>
    </row>
    <row r="14600" spans="1:9">
      <c r="A14600" s="66"/>
      <c r="C14600" s="66">
        <v>145</v>
      </c>
      <c r="D14600" s="2" t="s">
        <v>11</v>
      </c>
      <c r="E14600" s="14" t="s">
        <v>1144</v>
      </c>
      <c r="F14600" s="69" t="s">
        <v>12</v>
      </c>
      <c r="G14600" s="3"/>
      <c r="H14600" s="3"/>
      <c r="I14600" s="10" t="str">
        <f t="shared" si="227"/>
        <v>145</v>
      </c>
    </row>
    <row r="14601" spans="1:9">
      <c r="A14601" s="66"/>
      <c r="C14601" s="66">
        <v>145</v>
      </c>
      <c r="D14601" s="2" t="s">
        <v>13</v>
      </c>
      <c r="E14601" s="14" t="s">
        <v>1144</v>
      </c>
      <c r="F14601" s="69" t="s">
        <v>14</v>
      </c>
      <c r="G14601" s="3"/>
      <c r="H14601" s="3"/>
      <c r="I14601" s="10" t="str">
        <f t="shared" ref="I14601:I14664" si="228">IF(A14601="",I14600,A14601)</f>
        <v>145</v>
      </c>
    </row>
    <row r="14602" spans="1:9">
      <c r="A14602" s="66"/>
      <c r="C14602" s="66">
        <v>145</v>
      </c>
      <c r="D14602" s="2" t="s">
        <v>15</v>
      </c>
      <c r="E14602" s="15" t="s">
        <v>1145</v>
      </c>
      <c r="F14602" s="69" t="s">
        <v>16</v>
      </c>
      <c r="G14602" s="3"/>
      <c r="H14602" s="3"/>
      <c r="I14602" s="10" t="str">
        <f t="shared" si="228"/>
        <v>145</v>
      </c>
    </row>
    <row r="14603" spans="1:9">
      <c r="A14603" s="66"/>
      <c r="C14603" s="66">
        <v>145</v>
      </c>
      <c r="D14603" s="2" t="s">
        <v>17</v>
      </c>
      <c r="E14603" s="14" t="s">
        <v>1144</v>
      </c>
      <c r="F14603" s="69" t="s">
        <v>18</v>
      </c>
      <c r="G14603" s="3">
        <v>27</v>
      </c>
      <c r="H14603" s="3">
        <v>492</v>
      </c>
      <c r="I14603" s="10" t="str">
        <f t="shared" si="228"/>
        <v>145</v>
      </c>
    </row>
    <row r="14604" spans="1:9">
      <c r="A14604" s="66"/>
      <c r="C14604" s="66">
        <v>145</v>
      </c>
      <c r="D14604" s="2" t="s">
        <v>19</v>
      </c>
      <c r="E14604" s="14" t="s">
        <v>1144</v>
      </c>
      <c r="F14604" s="69" t="s">
        <v>20</v>
      </c>
      <c r="G14604" s="3"/>
      <c r="H14604" s="3"/>
      <c r="I14604" s="10" t="str">
        <f t="shared" si="228"/>
        <v>145</v>
      </c>
    </row>
    <row r="14605" spans="1:9">
      <c r="A14605" s="66"/>
      <c r="C14605" s="66">
        <v>145</v>
      </c>
      <c r="D14605" s="2" t="s">
        <v>21</v>
      </c>
      <c r="E14605" s="4"/>
      <c r="F14605" s="69" t="s">
        <v>22</v>
      </c>
      <c r="G14605" s="3">
        <v>1437</v>
      </c>
      <c r="H14605" s="3">
        <v>126945</v>
      </c>
      <c r="I14605" s="10" t="str">
        <f t="shared" si="228"/>
        <v>145</v>
      </c>
    </row>
    <row r="14606" spans="1:9">
      <c r="A14606" s="66"/>
      <c r="C14606" s="66">
        <v>145</v>
      </c>
      <c r="D14606" s="2" t="s">
        <v>23</v>
      </c>
      <c r="E14606" s="17" t="s">
        <v>1147</v>
      </c>
      <c r="F14606" s="69" t="s">
        <v>24</v>
      </c>
      <c r="G14606" s="3">
        <v>153</v>
      </c>
      <c r="H14606" s="3">
        <v>6360</v>
      </c>
      <c r="I14606" s="10" t="str">
        <f t="shared" si="228"/>
        <v>145</v>
      </c>
    </row>
    <row r="14607" spans="1:9">
      <c r="A14607" s="66"/>
      <c r="C14607" s="66">
        <v>145</v>
      </c>
      <c r="D14607" s="2" t="s">
        <v>25</v>
      </c>
      <c r="E14607" s="17" t="s">
        <v>1147</v>
      </c>
      <c r="F14607" s="69" t="s">
        <v>26</v>
      </c>
      <c r="G14607" s="3">
        <v>11</v>
      </c>
      <c r="H14607" s="3">
        <v>989</v>
      </c>
      <c r="I14607" s="10" t="str">
        <f t="shared" si="228"/>
        <v>145</v>
      </c>
    </row>
    <row r="14608" spans="1:9">
      <c r="A14608" s="66"/>
      <c r="C14608" s="66">
        <v>145</v>
      </c>
      <c r="D14608" s="2" t="s">
        <v>27</v>
      </c>
      <c r="E14608" s="17" t="s">
        <v>1147</v>
      </c>
      <c r="F14608" s="69" t="s">
        <v>28</v>
      </c>
      <c r="G14608" s="3"/>
      <c r="H14608" s="3"/>
      <c r="I14608" s="10" t="str">
        <f t="shared" si="228"/>
        <v>145</v>
      </c>
    </row>
    <row r="14609" spans="1:9">
      <c r="A14609" s="66"/>
      <c r="C14609" s="66">
        <v>145</v>
      </c>
      <c r="D14609" s="2" t="s">
        <v>29</v>
      </c>
      <c r="E14609" s="18" t="s">
        <v>1148</v>
      </c>
      <c r="F14609" s="69" t="s">
        <v>30</v>
      </c>
      <c r="G14609" s="3">
        <v>63</v>
      </c>
      <c r="H14609" s="3">
        <v>4918</v>
      </c>
      <c r="I14609" s="10" t="str">
        <f t="shared" si="228"/>
        <v>145</v>
      </c>
    </row>
    <row r="14610" spans="1:9">
      <c r="A14610" s="66"/>
      <c r="C14610" s="66">
        <v>145</v>
      </c>
      <c r="D14610" s="2" t="s">
        <v>31</v>
      </c>
      <c r="E14610" s="18" t="s">
        <v>1148</v>
      </c>
      <c r="F14610" s="69" t="s">
        <v>32</v>
      </c>
      <c r="G14610" s="3">
        <v>21</v>
      </c>
      <c r="H14610" s="3">
        <v>1113</v>
      </c>
      <c r="I14610" s="10" t="str">
        <f t="shared" si="228"/>
        <v>145</v>
      </c>
    </row>
    <row r="14611" spans="1:9">
      <c r="A14611" s="66"/>
      <c r="C14611" s="66">
        <v>145</v>
      </c>
      <c r="D14611" s="2" t="s">
        <v>33</v>
      </c>
      <c r="E14611" s="18" t="s">
        <v>1148</v>
      </c>
      <c r="F14611" s="69" t="s">
        <v>34</v>
      </c>
      <c r="G14611" s="3">
        <v>6</v>
      </c>
      <c r="H14611" s="3"/>
      <c r="I14611" s="10" t="str">
        <f t="shared" si="228"/>
        <v>145</v>
      </c>
    </row>
    <row r="14612" spans="1:9">
      <c r="A14612" s="66"/>
      <c r="C14612" s="66">
        <v>145</v>
      </c>
      <c r="D14612" s="2" t="s">
        <v>35</v>
      </c>
      <c r="E14612" s="19" t="s">
        <v>1150</v>
      </c>
      <c r="F14612" s="69" t="s">
        <v>36</v>
      </c>
      <c r="G14612" s="3">
        <v>44</v>
      </c>
      <c r="H14612" s="3">
        <v>2102</v>
      </c>
      <c r="I14612" s="10" t="str">
        <f t="shared" si="228"/>
        <v>145</v>
      </c>
    </row>
    <row r="14613" spans="1:9">
      <c r="A14613" s="66"/>
      <c r="C14613" s="66">
        <v>145</v>
      </c>
      <c r="D14613" s="2" t="s">
        <v>37</v>
      </c>
      <c r="E14613" s="23" t="s">
        <v>1149</v>
      </c>
      <c r="F14613" s="69" t="s">
        <v>38</v>
      </c>
      <c r="G14613" s="3">
        <v>32</v>
      </c>
      <c r="H14613" s="3">
        <v>3782</v>
      </c>
      <c r="I14613" s="10" t="str">
        <f t="shared" si="228"/>
        <v>145</v>
      </c>
    </row>
    <row r="14614" spans="1:9">
      <c r="A14614" s="66"/>
      <c r="C14614" s="66">
        <v>145</v>
      </c>
      <c r="D14614" s="2" t="s">
        <v>39</v>
      </c>
      <c r="E14614" s="23" t="s">
        <v>1149</v>
      </c>
      <c r="F14614" s="69" t="s">
        <v>40</v>
      </c>
      <c r="G14614" s="3">
        <v>20</v>
      </c>
      <c r="H14614" s="3">
        <v>1450</v>
      </c>
      <c r="I14614" s="10" t="str">
        <f t="shared" si="228"/>
        <v>145</v>
      </c>
    </row>
    <row r="14615" spans="1:9">
      <c r="A14615" s="66"/>
      <c r="C14615" s="66">
        <v>145</v>
      </c>
      <c r="D14615" s="2" t="s">
        <v>41</v>
      </c>
      <c r="E14615" s="16" t="s">
        <v>1146</v>
      </c>
      <c r="F14615" s="69" t="s">
        <v>42</v>
      </c>
      <c r="G14615" s="3"/>
      <c r="H14615" s="3"/>
      <c r="I14615" s="10" t="str">
        <f t="shared" si="228"/>
        <v>145</v>
      </c>
    </row>
    <row r="14616" spans="1:9">
      <c r="A14616" s="66"/>
      <c r="C14616" s="66">
        <v>145</v>
      </c>
      <c r="D14616" s="2" t="s">
        <v>43</v>
      </c>
      <c r="E14616" s="16" t="s">
        <v>1146</v>
      </c>
      <c r="F14616" s="69" t="s">
        <v>44</v>
      </c>
      <c r="G14616" s="3">
        <v>21</v>
      </c>
      <c r="H14616" s="3">
        <v>2970</v>
      </c>
      <c r="I14616" s="10" t="str">
        <f t="shared" si="228"/>
        <v>145</v>
      </c>
    </row>
    <row r="14617" spans="1:9">
      <c r="A14617" s="66"/>
      <c r="C14617" s="66">
        <v>145</v>
      </c>
      <c r="D14617" s="2" t="s">
        <v>45</v>
      </c>
      <c r="E14617" s="16" t="s">
        <v>1146</v>
      </c>
      <c r="F14617" s="69" t="s">
        <v>46</v>
      </c>
      <c r="G14617" s="3">
        <v>6</v>
      </c>
      <c r="H14617" s="3">
        <v>415</v>
      </c>
      <c r="I14617" s="10" t="str">
        <f t="shared" si="228"/>
        <v>145</v>
      </c>
    </row>
    <row r="14618" spans="1:9">
      <c r="A14618" s="66"/>
      <c r="C14618" s="66">
        <v>145</v>
      </c>
      <c r="D14618" s="2" t="s">
        <v>47</v>
      </c>
      <c r="E14618" s="16" t="s">
        <v>1146</v>
      </c>
      <c r="F14618" s="69" t="s">
        <v>48</v>
      </c>
      <c r="G14618" s="3">
        <v>76</v>
      </c>
      <c r="H14618" s="3">
        <v>5326</v>
      </c>
      <c r="I14618" s="10" t="str">
        <f t="shared" si="228"/>
        <v>145</v>
      </c>
    </row>
    <row r="14619" spans="1:9">
      <c r="A14619" s="66"/>
      <c r="C14619" s="66">
        <v>145</v>
      </c>
      <c r="D14619" s="2" t="s">
        <v>49</v>
      </c>
      <c r="E14619" s="14" t="s">
        <v>1144</v>
      </c>
      <c r="F14619" s="69" t="s">
        <v>50</v>
      </c>
      <c r="G14619" s="3">
        <v>78</v>
      </c>
      <c r="H14619" s="3">
        <v>3138</v>
      </c>
      <c r="I14619" s="10" t="str">
        <f t="shared" si="228"/>
        <v>145</v>
      </c>
    </row>
    <row r="14620" spans="1:9">
      <c r="A14620" s="66"/>
      <c r="C14620" s="66">
        <v>145</v>
      </c>
      <c r="D14620" s="2" t="s">
        <v>51</v>
      </c>
      <c r="E14620" s="15" t="s">
        <v>1145</v>
      </c>
      <c r="F14620" s="69" t="s">
        <v>52</v>
      </c>
      <c r="G14620" s="3">
        <v>30</v>
      </c>
      <c r="H14620" s="3">
        <v>4340</v>
      </c>
      <c r="I14620" s="10" t="str">
        <f t="shared" si="228"/>
        <v>145</v>
      </c>
    </row>
    <row r="14621" spans="1:9">
      <c r="A14621" s="66"/>
      <c r="C14621" s="66">
        <v>145</v>
      </c>
      <c r="D14621" s="2" t="s">
        <v>53</v>
      </c>
      <c r="E14621" s="15" t="s">
        <v>1145</v>
      </c>
      <c r="F14621" s="69" t="s">
        <v>54</v>
      </c>
      <c r="G14621" s="3">
        <v>323</v>
      </c>
      <c r="H14621" s="3">
        <v>26274</v>
      </c>
      <c r="I14621" s="10" t="str">
        <f t="shared" si="228"/>
        <v>145</v>
      </c>
    </row>
    <row r="14622" spans="1:9">
      <c r="A14622" s="66"/>
      <c r="C14622" s="66">
        <v>145</v>
      </c>
      <c r="D14622" s="2" t="s">
        <v>55</v>
      </c>
      <c r="E14622" s="21" t="s">
        <v>1152</v>
      </c>
      <c r="F14622" s="69" t="s">
        <v>56</v>
      </c>
      <c r="G14622" s="3">
        <v>43</v>
      </c>
      <c r="H14622" s="3">
        <v>4578</v>
      </c>
      <c r="I14622" s="10" t="str">
        <f t="shared" si="228"/>
        <v>145</v>
      </c>
    </row>
    <row r="14623" spans="1:9">
      <c r="A14623" s="66"/>
      <c r="C14623" s="66">
        <v>145</v>
      </c>
      <c r="D14623" s="2" t="s">
        <v>57</v>
      </c>
      <c r="E14623" s="21" t="s">
        <v>1152</v>
      </c>
      <c r="F14623" s="69" t="s">
        <v>58</v>
      </c>
      <c r="G14623" s="3">
        <v>75</v>
      </c>
      <c r="H14623" s="3">
        <v>8132</v>
      </c>
      <c r="I14623" s="10" t="str">
        <f t="shared" si="228"/>
        <v>145</v>
      </c>
    </row>
    <row r="14624" spans="1:9">
      <c r="A14624" s="66"/>
      <c r="C14624" s="66">
        <v>145</v>
      </c>
      <c r="D14624" s="2" t="s">
        <v>59</v>
      </c>
      <c r="E14624" s="21" t="s">
        <v>1152</v>
      </c>
      <c r="F14624" s="69" t="s">
        <v>60</v>
      </c>
      <c r="G14624" s="3">
        <v>174</v>
      </c>
      <c r="H14624" s="3">
        <v>17563</v>
      </c>
      <c r="I14624" s="10" t="str">
        <f t="shared" si="228"/>
        <v>145</v>
      </c>
    </row>
    <row r="14625" spans="1:9">
      <c r="A14625" s="66"/>
      <c r="C14625" s="66">
        <v>145</v>
      </c>
      <c r="D14625" s="2" t="s">
        <v>61</v>
      </c>
      <c r="E14625" s="20" t="s">
        <v>1151</v>
      </c>
      <c r="F14625" s="69" t="s">
        <v>62</v>
      </c>
      <c r="G14625" s="3">
        <v>86</v>
      </c>
      <c r="H14625" s="3">
        <v>23448</v>
      </c>
      <c r="I14625" s="10" t="str">
        <f t="shared" si="228"/>
        <v>145</v>
      </c>
    </row>
    <row r="14626" spans="1:9">
      <c r="A14626" s="66"/>
      <c r="C14626" s="66">
        <v>145</v>
      </c>
      <c r="D14626" s="2" t="s">
        <v>63</v>
      </c>
      <c r="E14626" s="20" t="s">
        <v>1151</v>
      </c>
      <c r="F14626" s="69" t="s">
        <v>64</v>
      </c>
      <c r="G14626" s="3">
        <v>5</v>
      </c>
      <c r="H14626" s="3"/>
      <c r="I14626" s="10" t="str">
        <f t="shared" si="228"/>
        <v>145</v>
      </c>
    </row>
    <row r="14627" spans="1:9">
      <c r="A14627" s="66"/>
      <c r="C14627" s="66">
        <v>145</v>
      </c>
      <c r="D14627" s="2" t="s">
        <v>65</v>
      </c>
      <c r="E14627" s="19" t="s">
        <v>1150</v>
      </c>
      <c r="F14627" s="69" t="s">
        <v>66</v>
      </c>
      <c r="G14627" s="3">
        <v>39</v>
      </c>
      <c r="H14627" s="3">
        <v>1540</v>
      </c>
      <c r="I14627" s="10" t="str">
        <f t="shared" si="228"/>
        <v>145</v>
      </c>
    </row>
    <row r="14628" spans="1:9">
      <c r="A14628" s="66"/>
      <c r="C14628" s="66">
        <v>145</v>
      </c>
      <c r="D14628" s="2" t="s">
        <v>67</v>
      </c>
      <c r="E14628" s="22" t="s">
        <v>1153</v>
      </c>
      <c r="F14628" s="69" t="s">
        <v>68</v>
      </c>
      <c r="G14628" s="3">
        <v>63</v>
      </c>
      <c r="H14628" s="3">
        <v>3481</v>
      </c>
      <c r="I14628" s="10" t="str">
        <f t="shared" si="228"/>
        <v>145</v>
      </c>
    </row>
    <row r="14629" spans="1:9">
      <c r="A14629" s="66"/>
      <c r="C14629" s="66">
        <v>145</v>
      </c>
      <c r="D14629" s="2" t="s">
        <v>69</v>
      </c>
      <c r="E14629" s="21" t="s">
        <v>1152</v>
      </c>
      <c r="F14629" s="69" t="s">
        <v>70</v>
      </c>
      <c r="G14629" s="3">
        <v>68</v>
      </c>
      <c r="H14629" s="3">
        <v>3409</v>
      </c>
      <c r="I14629" s="10" t="str">
        <f t="shared" si="228"/>
        <v>145</v>
      </c>
    </row>
    <row r="14630" spans="1:9">
      <c r="A14630" s="66"/>
      <c r="C14630" s="66">
        <v>145</v>
      </c>
      <c r="E14630" s="71"/>
      <c r="F14630" s="69" t="s">
        <v>71</v>
      </c>
      <c r="G14630" s="3">
        <v>1464</v>
      </c>
      <c r="H14630" s="3">
        <v>127437</v>
      </c>
      <c r="I14630" s="10" t="str">
        <f t="shared" si="228"/>
        <v>145</v>
      </c>
    </row>
    <row r="14631" spans="1:9">
      <c r="A14631" s="65" t="s">
        <v>982</v>
      </c>
      <c r="B14631" s="2" t="s">
        <v>983</v>
      </c>
      <c r="C14631" s="65">
        <v>14511</v>
      </c>
      <c r="D14631" s="2" t="s">
        <v>9</v>
      </c>
      <c r="E14631" s="14" t="s">
        <v>1144</v>
      </c>
      <c r="F14631" s="69" t="s">
        <v>10</v>
      </c>
      <c r="G14631" s="3">
        <v>1</v>
      </c>
      <c r="H14631" s="3"/>
      <c r="I14631" s="10" t="str">
        <f t="shared" si="228"/>
        <v>14511</v>
      </c>
    </row>
    <row r="14632" spans="1:9">
      <c r="A14632" s="66"/>
      <c r="C14632" s="66">
        <v>14511</v>
      </c>
      <c r="D14632" s="2" t="s">
        <v>11</v>
      </c>
      <c r="E14632" s="14" t="s">
        <v>1144</v>
      </c>
      <c r="F14632" s="69" t="s">
        <v>12</v>
      </c>
      <c r="G14632" s="3"/>
      <c r="H14632" s="3"/>
      <c r="I14632" s="10" t="str">
        <f t="shared" si="228"/>
        <v>14511</v>
      </c>
    </row>
    <row r="14633" spans="1:9">
      <c r="A14633" s="66"/>
      <c r="C14633" s="66">
        <v>14511</v>
      </c>
      <c r="D14633" s="2" t="s">
        <v>13</v>
      </c>
      <c r="E14633" s="14" t="s">
        <v>1144</v>
      </c>
      <c r="F14633" s="69" t="s">
        <v>14</v>
      </c>
      <c r="G14633" s="3"/>
      <c r="H14633" s="3"/>
      <c r="I14633" s="10" t="str">
        <f t="shared" si="228"/>
        <v>14511</v>
      </c>
    </row>
    <row r="14634" spans="1:9">
      <c r="A14634" s="66"/>
      <c r="C14634" s="66">
        <v>14511</v>
      </c>
      <c r="D14634" s="2" t="s">
        <v>15</v>
      </c>
      <c r="E14634" s="15" t="s">
        <v>1145</v>
      </c>
      <c r="F14634" s="69" t="s">
        <v>16</v>
      </c>
      <c r="G14634" s="3"/>
      <c r="H14634" s="3"/>
      <c r="I14634" s="10" t="str">
        <f t="shared" si="228"/>
        <v>14511</v>
      </c>
    </row>
    <row r="14635" spans="1:9">
      <c r="A14635" s="66"/>
      <c r="C14635" s="66">
        <v>14511</v>
      </c>
      <c r="D14635" s="2" t="s">
        <v>17</v>
      </c>
      <c r="E14635" s="14" t="s">
        <v>1144</v>
      </c>
      <c r="F14635" s="69" t="s">
        <v>18</v>
      </c>
      <c r="G14635" s="3">
        <v>1</v>
      </c>
      <c r="H14635" s="3"/>
      <c r="I14635" s="10" t="str">
        <f t="shared" si="228"/>
        <v>14511</v>
      </c>
    </row>
    <row r="14636" spans="1:9">
      <c r="A14636" s="66"/>
      <c r="C14636" s="66">
        <v>14511</v>
      </c>
      <c r="D14636" s="2" t="s">
        <v>19</v>
      </c>
      <c r="E14636" s="14" t="s">
        <v>1144</v>
      </c>
      <c r="F14636" s="69" t="s">
        <v>20</v>
      </c>
      <c r="G14636" s="3"/>
      <c r="H14636" s="3"/>
      <c r="I14636" s="10" t="str">
        <f t="shared" si="228"/>
        <v>14511</v>
      </c>
    </row>
    <row r="14637" spans="1:9">
      <c r="A14637" s="66"/>
      <c r="C14637" s="66">
        <v>14511</v>
      </c>
      <c r="D14637" s="2" t="s">
        <v>21</v>
      </c>
      <c r="E14637" s="4"/>
      <c r="F14637" s="69" t="s">
        <v>22</v>
      </c>
      <c r="G14637" s="3">
        <v>160</v>
      </c>
      <c r="H14637" s="3"/>
      <c r="I14637" s="10" t="str">
        <f t="shared" si="228"/>
        <v>14511</v>
      </c>
    </row>
    <row r="14638" spans="1:9">
      <c r="A14638" s="66"/>
      <c r="C14638" s="66">
        <v>14511</v>
      </c>
      <c r="D14638" s="2" t="s">
        <v>23</v>
      </c>
      <c r="E14638" s="17" t="s">
        <v>1147</v>
      </c>
      <c r="F14638" s="69" t="s">
        <v>24</v>
      </c>
      <c r="G14638" s="3">
        <v>8</v>
      </c>
      <c r="H14638" s="3">
        <v>374</v>
      </c>
      <c r="I14638" s="10" t="str">
        <f t="shared" si="228"/>
        <v>14511</v>
      </c>
    </row>
    <row r="14639" spans="1:9">
      <c r="A14639" s="66"/>
      <c r="C14639" s="66">
        <v>14511</v>
      </c>
      <c r="D14639" s="2" t="s">
        <v>25</v>
      </c>
      <c r="E14639" s="17" t="s">
        <v>1147</v>
      </c>
      <c r="F14639" s="69" t="s">
        <v>26</v>
      </c>
      <c r="G14639" s="3">
        <v>2</v>
      </c>
      <c r="H14639" s="3"/>
      <c r="I14639" s="10" t="str">
        <f t="shared" si="228"/>
        <v>14511</v>
      </c>
    </row>
    <row r="14640" spans="1:9">
      <c r="A14640" s="66"/>
      <c r="C14640" s="66">
        <v>14511</v>
      </c>
      <c r="D14640" s="2" t="s">
        <v>27</v>
      </c>
      <c r="E14640" s="17" t="s">
        <v>1147</v>
      </c>
      <c r="F14640" s="69" t="s">
        <v>28</v>
      </c>
      <c r="G14640" s="3"/>
      <c r="H14640" s="3"/>
      <c r="I14640" s="10" t="str">
        <f t="shared" si="228"/>
        <v>14511</v>
      </c>
    </row>
    <row r="14641" spans="1:9">
      <c r="A14641" s="66"/>
      <c r="C14641" s="66">
        <v>14511</v>
      </c>
      <c r="D14641" s="2" t="s">
        <v>29</v>
      </c>
      <c r="E14641" s="18" t="s">
        <v>1148</v>
      </c>
      <c r="F14641" s="69" t="s">
        <v>30</v>
      </c>
      <c r="G14641" s="3">
        <v>1</v>
      </c>
      <c r="H14641" s="3"/>
      <c r="I14641" s="10" t="str">
        <f t="shared" si="228"/>
        <v>14511</v>
      </c>
    </row>
    <row r="14642" spans="1:9">
      <c r="A14642" s="66"/>
      <c r="C14642" s="66">
        <v>14511</v>
      </c>
      <c r="D14642" s="2" t="s">
        <v>31</v>
      </c>
      <c r="E14642" s="18" t="s">
        <v>1148</v>
      </c>
      <c r="F14642" s="69" t="s">
        <v>32</v>
      </c>
      <c r="G14642" s="3">
        <v>3</v>
      </c>
      <c r="H14642" s="3">
        <v>244</v>
      </c>
      <c r="I14642" s="10" t="str">
        <f t="shared" si="228"/>
        <v>14511</v>
      </c>
    </row>
    <row r="14643" spans="1:9">
      <c r="A14643" s="66"/>
      <c r="C14643" s="66">
        <v>14511</v>
      </c>
      <c r="D14643" s="2" t="s">
        <v>33</v>
      </c>
      <c r="E14643" s="18" t="s">
        <v>1148</v>
      </c>
      <c r="F14643" s="69" t="s">
        <v>34</v>
      </c>
      <c r="G14643" s="3"/>
      <c r="H14643" s="3"/>
      <c r="I14643" s="10" t="str">
        <f t="shared" si="228"/>
        <v>14511</v>
      </c>
    </row>
    <row r="14644" spans="1:9">
      <c r="A14644" s="66"/>
      <c r="C14644" s="66">
        <v>14511</v>
      </c>
      <c r="D14644" s="2" t="s">
        <v>35</v>
      </c>
      <c r="E14644" s="19" t="s">
        <v>1150</v>
      </c>
      <c r="F14644" s="69" t="s">
        <v>36</v>
      </c>
      <c r="G14644" s="3"/>
      <c r="H14644" s="3"/>
      <c r="I14644" s="10" t="str">
        <f t="shared" si="228"/>
        <v>14511</v>
      </c>
    </row>
    <row r="14645" spans="1:9">
      <c r="A14645" s="66"/>
      <c r="C14645" s="66">
        <v>14511</v>
      </c>
      <c r="D14645" s="2" t="s">
        <v>37</v>
      </c>
      <c r="E14645" s="23" t="s">
        <v>1149</v>
      </c>
      <c r="F14645" s="69" t="s">
        <v>38</v>
      </c>
      <c r="G14645" s="3">
        <v>1</v>
      </c>
      <c r="H14645" s="3"/>
      <c r="I14645" s="10" t="str">
        <f t="shared" si="228"/>
        <v>14511</v>
      </c>
    </row>
    <row r="14646" spans="1:9">
      <c r="A14646" s="66"/>
      <c r="C14646" s="66">
        <v>14511</v>
      </c>
      <c r="D14646" s="2" t="s">
        <v>39</v>
      </c>
      <c r="E14646" s="23" t="s">
        <v>1149</v>
      </c>
      <c r="F14646" s="69" t="s">
        <v>40</v>
      </c>
      <c r="G14646" s="3">
        <v>3</v>
      </c>
      <c r="H14646" s="3"/>
      <c r="I14646" s="10" t="str">
        <f t="shared" si="228"/>
        <v>14511</v>
      </c>
    </row>
    <row r="14647" spans="1:9">
      <c r="A14647" s="66"/>
      <c r="C14647" s="66">
        <v>14511</v>
      </c>
      <c r="D14647" s="2" t="s">
        <v>41</v>
      </c>
      <c r="E14647" s="16" t="s">
        <v>1146</v>
      </c>
      <c r="F14647" s="69" t="s">
        <v>42</v>
      </c>
      <c r="G14647" s="3"/>
      <c r="H14647" s="3"/>
      <c r="I14647" s="10" t="str">
        <f t="shared" si="228"/>
        <v>14511</v>
      </c>
    </row>
    <row r="14648" spans="1:9">
      <c r="A14648" s="66"/>
      <c r="C14648" s="66">
        <v>14511</v>
      </c>
      <c r="D14648" s="2" t="s">
        <v>43</v>
      </c>
      <c r="E14648" s="16" t="s">
        <v>1146</v>
      </c>
      <c r="F14648" s="69" t="s">
        <v>44</v>
      </c>
      <c r="G14648" s="3"/>
      <c r="H14648" s="3"/>
      <c r="I14648" s="10" t="str">
        <f t="shared" si="228"/>
        <v>14511</v>
      </c>
    </row>
    <row r="14649" spans="1:9">
      <c r="A14649" s="66"/>
      <c r="C14649" s="66">
        <v>14511</v>
      </c>
      <c r="D14649" s="2" t="s">
        <v>45</v>
      </c>
      <c r="E14649" s="16" t="s">
        <v>1146</v>
      </c>
      <c r="F14649" s="69" t="s">
        <v>46</v>
      </c>
      <c r="G14649" s="3">
        <v>1</v>
      </c>
      <c r="H14649" s="3"/>
      <c r="I14649" s="10" t="str">
        <f t="shared" si="228"/>
        <v>14511</v>
      </c>
    </row>
    <row r="14650" spans="1:9">
      <c r="A14650" s="66"/>
      <c r="C14650" s="66">
        <v>14511</v>
      </c>
      <c r="D14650" s="2" t="s">
        <v>47</v>
      </c>
      <c r="E14650" s="16" t="s">
        <v>1146</v>
      </c>
      <c r="F14650" s="69" t="s">
        <v>48</v>
      </c>
      <c r="G14650" s="3">
        <v>5</v>
      </c>
      <c r="H14650" s="3"/>
      <c r="I14650" s="10" t="str">
        <f t="shared" si="228"/>
        <v>14511</v>
      </c>
    </row>
    <row r="14651" spans="1:9">
      <c r="A14651" s="66"/>
      <c r="C14651" s="66">
        <v>14511</v>
      </c>
      <c r="D14651" s="2" t="s">
        <v>49</v>
      </c>
      <c r="E14651" s="14" t="s">
        <v>1144</v>
      </c>
      <c r="F14651" s="69" t="s">
        <v>50</v>
      </c>
      <c r="G14651" s="3">
        <v>13</v>
      </c>
      <c r="H14651" s="3">
        <v>479</v>
      </c>
      <c r="I14651" s="10" t="str">
        <f t="shared" si="228"/>
        <v>14511</v>
      </c>
    </row>
    <row r="14652" spans="1:9">
      <c r="A14652" s="66"/>
      <c r="C14652" s="66">
        <v>14511</v>
      </c>
      <c r="D14652" s="2" t="s">
        <v>51</v>
      </c>
      <c r="E14652" s="15" t="s">
        <v>1145</v>
      </c>
      <c r="F14652" s="69" t="s">
        <v>52</v>
      </c>
      <c r="G14652" s="3">
        <v>4</v>
      </c>
      <c r="H14652" s="3"/>
      <c r="I14652" s="10" t="str">
        <f t="shared" si="228"/>
        <v>14511</v>
      </c>
    </row>
    <row r="14653" spans="1:9">
      <c r="A14653" s="66"/>
      <c r="C14653" s="66">
        <v>14511</v>
      </c>
      <c r="D14653" s="2" t="s">
        <v>53</v>
      </c>
      <c r="E14653" s="15" t="s">
        <v>1145</v>
      </c>
      <c r="F14653" s="69" t="s">
        <v>54</v>
      </c>
      <c r="G14653" s="3">
        <v>34</v>
      </c>
      <c r="H14653" s="3">
        <v>2357</v>
      </c>
      <c r="I14653" s="10" t="str">
        <f t="shared" si="228"/>
        <v>14511</v>
      </c>
    </row>
    <row r="14654" spans="1:9">
      <c r="A14654" s="66"/>
      <c r="C14654" s="66">
        <v>14511</v>
      </c>
      <c r="D14654" s="2" t="s">
        <v>55</v>
      </c>
      <c r="E14654" s="21" t="s">
        <v>1152</v>
      </c>
      <c r="F14654" s="69" t="s">
        <v>56</v>
      </c>
      <c r="G14654" s="3">
        <v>5</v>
      </c>
      <c r="H14654" s="3">
        <v>377</v>
      </c>
      <c r="I14654" s="10" t="str">
        <f t="shared" si="228"/>
        <v>14511</v>
      </c>
    </row>
    <row r="14655" spans="1:9">
      <c r="A14655" s="66"/>
      <c r="C14655" s="66">
        <v>14511</v>
      </c>
      <c r="D14655" s="2" t="s">
        <v>57</v>
      </c>
      <c r="E14655" s="21" t="s">
        <v>1152</v>
      </c>
      <c r="F14655" s="69" t="s">
        <v>58</v>
      </c>
      <c r="G14655" s="3">
        <v>8</v>
      </c>
      <c r="H14655" s="3"/>
      <c r="I14655" s="10" t="str">
        <f t="shared" si="228"/>
        <v>14511</v>
      </c>
    </row>
    <row r="14656" spans="1:9">
      <c r="A14656" s="66"/>
      <c r="C14656" s="66">
        <v>14511</v>
      </c>
      <c r="D14656" s="2" t="s">
        <v>59</v>
      </c>
      <c r="E14656" s="21" t="s">
        <v>1152</v>
      </c>
      <c r="F14656" s="69" t="s">
        <v>60</v>
      </c>
      <c r="G14656" s="3">
        <v>40</v>
      </c>
      <c r="H14656" s="3">
        <v>3904</v>
      </c>
      <c r="I14656" s="10" t="str">
        <f t="shared" si="228"/>
        <v>14511</v>
      </c>
    </row>
    <row r="14657" spans="1:9">
      <c r="A14657" s="66"/>
      <c r="C14657" s="66">
        <v>14511</v>
      </c>
      <c r="D14657" s="2" t="s">
        <v>61</v>
      </c>
      <c r="E14657" s="20" t="s">
        <v>1151</v>
      </c>
      <c r="F14657" s="69" t="s">
        <v>62</v>
      </c>
      <c r="G14657" s="3">
        <v>6</v>
      </c>
      <c r="H14657" s="3"/>
      <c r="I14657" s="10" t="str">
        <f t="shared" si="228"/>
        <v>14511</v>
      </c>
    </row>
    <row r="14658" spans="1:9">
      <c r="A14658" s="66"/>
      <c r="C14658" s="66">
        <v>14511</v>
      </c>
      <c r="D14658" s="2" t="s">
        <v>63</v>
      </c>
      <c r="E14658" s="20" t="s">
        <v>1151</v>
      </c>
      <c r="F14658" s="69" t="s">
        <v>64</v>
      </c>
      <c r="G14658" s="3"/>
      <c r="H14658" s="3"/>
      <c r="I14658" s="10" t="str">
        <f t="shared" si="228"/>
        <v>14511</v>
      </c>
    </row>
    <row r="14659" spans="1:9">
      <c r="A14659" s="66"/>
      <c r="C14659" s="66">
        <v>14511</v>
      </c>
      <c r="D14659" s="2" t="s">
        <v>65</v>
      </c>
      <c r="E14659" s="19" t="s">
        <v>1150</v>
      </c>
      <c r="F14659" s="69" t="s">
        <v>66</v>
      </c>
      <c r="G14659" s="3">
        <v>2</v>
      </c>
      <c r="H14659" s="3"/>
      <c r="I14659" s="10" t="str">
        <f t="shared" si="228"/>
        <v>14511</v>
      </c>
    </row>
    <row r="14660" spans="1:9">
      <c r="A14660" s="66"/>
      <c r="C14660" s="66">
        <v>14511</v>
      </c>
      <c r="D14660" s="2" t="s">
        <v>67</v>
      </c>
      <c r="E14660" s="22" t="s">
        <v>1153</v>
      </c>
      <c r="F14660" s="69" t="s">
        <v>68</v>
      </c>
      <c r="G14660" s="3">
        <v>7</v>
      </c>
      <c r="H14660" s="3">
        <v>202</v>
      </c>
      <c r="I14660" s="10" t="str">
        <f t="shared" si="228"/>
        <v>14511</v>
      </c>
    </row>
    <row r="14661" spans="1:9">
      <c r="A14661" s="66"/>
      <c r="C14661" s="66">
        <v>14511</v>
      </c>
      <c r="D14661" s="2" t="s">
        <v>69</v>
      </c>
      <c r="E14661" s="21" t="s">
        <v>1152</v>
      </c>
      <c r="F14661" s="69" t="s">
        <v>70</v>
      </c>
      <c r="G14661" s="3">
        <v>17</v>
      </c>
      <c r="H14661" s="3">
        <v>932</v>
      </c>
      <c r="I14661" s="10" t="str">
        <f t="shared" si="228"/>
        <v>14511</v>
      </c>
    </row>
    <row r="14662" spans="1:9">
      <c r="A14662" s="66"/>
      <c r="C14662" s="66">
        <v>14511</v>
      </c>
      <c r="E14662" s="71"/>
      <c r="F14662" s="69" t="s">
        <v>71</v>
      </c>
      <c r="G14662" s="3">
        <v>161</v>
      </c>
      <c r="H14662" s="3">
        <v>14259</v>
      </c>
      <c r="I14662" s="10" t="str">
        <f t="shared" si="228"/>
        <v>14511</v>
      </c>
    </row>
    <row r="14663" spans="1:9">
      <c r="A14663" s="65" t="s">
        <v>984</v>
      </c>
      <c r="B14663" s="2" t="s">
        <v>985</v>
      </c>
      <c r="C14663" s="65">
        <v>14521</v>
      </c>
      <c r="D14663" s="2" t="s">
        <v>9</v>
      </c>
      <c r="E14663" s="14" t="s">
        <v>1144</v>
      </c>
      <c r="F14663" s="69" t="s">
        <v>10</v>
      </c>
      <c r="G14663" s="3">
        <v>8</v>
      </c>
      <c r="H14663" s="3">
        <v>197</v>
      </c>
      <c r="I14663" s="10" t="str">
        <f t="shared" si="228"/>
        <v>14521</v>
      </c>
    </row>
    <row r="14664" spans="1:9">
      <c r="A14664" s="66"/>
      <c r="C14664" s="66">
        <v>14521</v>
      </c>
      <c r="D14664" s="2" t="s">
        <v>11</v>
      </c>
      <c r="E14664" s="14" t="s">
        <v>1144</v>
      </c>
      <c r="F14664" s="69" t="s">
        <v>12</v>
      </c>
      <c r="G14664" s="3"/>
      <c r="H14664" s="3"/>
      <c r="I14664" s="10" t="str">
        <f t="shared" si="228"/>
        <v>14521</v>
      </c>
    </row>
    <row r="14665" spans="1:9">
      <c r="A14665" s="66"/>
      <c r="C14665" s="66">
        <v>14521</v>
      </c>
      <c r="D14665" s="2" t="s">
        <v>13</v>
      </c>
      <c r="E14665" s="14" t="s">
        <v>1144</v>
      </c>
      <c r="F14665" s="69" t="s">
        <v>14</v>
      </c>
      <c r="G14665" s="3"/>
      <c r="H14665" s="3"/>
      <c r="I14665" s="10" t="str">
        <f t="shared" ref="I14665:I14728" si="229">IF(A14665="",I14664,A14665)</f>
        <v>14521</v>
      </c>
    </row>
    <row r="14666" spans="1:9">
      <c r="A14666" s="66"/>
      <c r="C14666" s="66">
        <v>14521</v>
      </c>
      <c r="D14666" s="2" t="s">
        <v>15</v>
      </c>
      <c r="E14666" s="15" t="s">
        <v>1145</v>
      </c>
      <c r="F14666" s="69" t="s">
        <v>16</v>
      </c>
      <c r="G14666" s="3"/>
      <c r="H14666" s="3"/>
      <c r="I14666" s="10" t="str">
        <f t="shared" si="229"/>
        <v>14521</v>
      </c>
    </row>
    <row r="14667" spans="1:9">
      <c r="A14667" s="66"/>
      <c r="C14667" s="66">
        <v>14521</v>
      </c>
      <c r="D14667" s="2" t="s">
        <v>17</v>
      </c>
      <c r="E14667" s="14" t="s">
        <v>1144</v>
      </c>
      <c r="F14667" s="69" t="s">
        <v>18</v>
      </c>
      <c r="G14667" s="3">
        <v>8</v>
      </c>
      <c r="H14667" s="3">
        <v>197</v>
      </c>
      <c r="I14667" s="10" t="str">
        <f t="shared" si="229"/>
        <v>14521</v>
      </c>
    </row>
    <row r="14668" spans="1:9">
      <c r="A14668" s="66"/>
      <c r="C14668" s="66">
        <v>14521</v>
      </c>
      <c r="D14668" s="2" t="s">
        <v>19</v>
      </c>
      <c r="E14668" s="14" t="s">
        <v>1144</v>
      </c>
      <c r="F14668" s="69" t="s">
        <v>20</v>
      </c>
      <c r="G14668" s="3"/>
      <c r="H14668" s="3"/>
      <c r="I14668" s="10" t="str">
        <f t="shared" si="229"/>
        <v>14521</v>
      </c>
    </row>
    <row r="14669" spans="1:9">
      <c r="A14669" s="66"/>
      <c r="C14669" s="66">
        <v>14521</v>
      </c>
      <c r="D14669" s="2" t="s">
        <v>21</v>
      </c>
      <c r="E14669" s="4"/>
      <c r="F14669" s="69" t="s">
        <v>22</v>
      </c>
      <c r="G14669" s="3">
        <v>416</v>
      </c>
      <c r="H14669" s="3">
        <v>32796</v>
      </c>
      <c r="I14669" s="10" t="str">
        <f t="shared" si="229"/>
        <v>14521</v>
      </c>
    </row>
    <row r="14670" spans="1:9">
      <c r="A14670" s="66"/>
      <c r="C14670" s="66">
        <v>14521</v>
      </c>
      <c r="D14670" s="2" t="s">
        <v>23</v>
      </c>
      <c r="E14670" s="17" t="s">
        <v>1147</v>
      </c>
      <c r="F14670" s="69" t="s">
        <v>24</v>
      </c>
      <c r="G14670" s="3">
        <v>38</v>
      </c>
      <c r="H14670" s="3">
        <v>1319</v>
      </c>
      <c r="I14670" s="10" t="str">
        <f t="shared" si="229"/>
        <v>14521</v>
      </c>
    </row>
    <row r="14671" spans="1:9">
      <c r="A14671" s="66"/>
      <c r="C14671" s="66">
        <v>14521</v>
      </c>
      <c r="D14671" s="2" t="s">
        <v>25</v>
      </c>
      <c r="E14671" s="17" t="s">
        <v>1147</v>
      </c>
      <c r="F14671" s="69" t="s">
        <v>26</v>
      </c>
      <c r="G14671" s="3">
        <v>1</v>
      </c>
      <c r="H14671" s="3"/>
      <c r="I14671" s="10" t="str">
        <f t="shared" si="229"/>
        <v>14521</v>
      </c>
    </row>
    <row r="14672" spans="1:9">
      <c r="A14672" s="66"/>
      <c r="C14672" s="66">
        <v>14521</v>
      </c>
      <c r="D14672" s="2" t="s">
        <v>27</v>
      </c>
      <c r="E14672" s="17" t="s">
        <v>1147</v>
      </c>
      <c r="F14672" s="69" t="s">
        <v>28</v>
      </c>
      <c r="G14672" s="3"/>
      <c r="H14672" s="3"/>
      <c r="I14672" s="10" t="str">
        <f t="shared" si="229"/>
        <v>14521</v>
      </c>
    </row>
    <row r="14673" spans="1:9">
      <c r="A14673" s="66"/>
      <c r="C14673" s="66">
        <v>14521</v>
      </c>
      <c r="D14673" s="2" t="s">
        <v>29</v>
      </c>
      <c r="E14673" s="18" t="s">
        <v>1148</v>
      </c>
      <c r="F14673" s="69" t="s">
        <v>30</v>
      </c>
      <c r="G14673" s="3">
        <v>12</v>
      </c>
      <c r="H14673" s="3">
        <v>907</v>
      </c>
      <c r="I14673" s="10" t="str">
        <f t="shared" si="229"/>
        <v>14521</v>
      </c>
    </row>
    <row r="14674" spans="1:9">
      <c r="A14674" s="66"/>
      <c r="C14674" s="66">
        <v>14521</v>
      </c>
      <c r="D14674" s="2" t="s">
        <v>31</v>
      </c>
      <c r="E14674" s="18" t="s">
        <v>1148</v>
      </c>
      <c r="F14674" s="69" t="s">
        <v>32</v>
      </c>
      <c r="G14674" s="3">
        <v>5</v>
      </c>
      <c r="H14674" s="3">
        <v>320</v>
      </c>
      <c r="I14674" s="10" t="str">
        <f t="shared" si="229"/>
        <v>14521</v>
      </c>
    </row>
    <row r="14675" spans="1:9">
      <c r="A14675" s="66"/>
      <c r="C14675" s="66">
        <v>14521</v>
      </c>
      <c r="D14675" s="2" t="s">
        <v>33</v>
      </c>
      <c r="E14675" s="18" t="s">
        <v>1148</v>
      </c>
      <c r="F14675" s="69" t="s">
        <v>34</v>
      </c>
      <c r="G14675" s="3">
        <v>4</v>
      </c>
      <c r="H14675" s="3"/>
      <c r="I14675" s="10" t="str">
        <f t="shared" si="229"/>
        <v>14521</v>
      </c>
    </row>
    <row r="14676" spans="1:9">
      <c r="A14676" s="66"/>
      <c r="C14676" s="66">
        <v>14521</v>
      </c>
      <c r="D14676" s="2" t="s">
        <v>35</v>
      </c>
      <c r="E14676" s="19" t="s">
        <v>1150</v>
      </c>
      <c r="F14676" s="69" t="s">
        <v>36</v>
      </c>
      <c r="G14676" s="3">
        <v>25</v>
      </c>
      <c r="H14676" s="3">
        <v>1175</v>
      </c>
      <c r="I14676" s="10" t="str">
        <f t="shared" si="229"/>
        <v>14521</v>
      </c>
    </row>
    <row r="14677" spans="1:9">
      <c r="A14677" s="66"/>
      <c r="C14677" s="66">
        <v>14521</v>
      </c>
      <c r="D14677" s="2" t="s">
        <v>37</v>
      </c>
      <c r="E14677" s="23" t="s">
        <v>1149</v>
      </c>
      <c r="F14677" s="69" t="s">
        <v>38</v>
      </c>
      <c r="G14677" s="3">
        <v>12</v>
      </c>
      <c r="H14677" s="3">
        <v>1181</v>
      </c>
      <c r="I14677" s="10" t="str">
        <f t="shared" si="229"/>
        <v>14521</v>
      </c>
    </row>
    <row r="14678" spans="1:9">
      <c r="A14678" s="66"/>
      <c r="C14678" s="66">
        <v>14521</v>
      </c>
      <c r="D14678" s="2" t="s">
        <v>39</v>
      </c>
      <c r="E14678" s="23" t="s">
        <v>1149</v>
      </c>
      <c r="F14678" s="69" t="s">
        <v>40</v>
      </c>
      <c r="G14678" s="3">
        <v>3</v>
      </c>
      <c r="H14678" s="3"/>
      <c r="I14678" s="10" t="str">
        <f t="shared" si="229"/>
        <v>14521</v>
      </c>
    </row>
    <row r="14679" spans="1:9">
      <c r="A14679" s="66"/>
      <c r="C14679" s="66">
        <v>14521</v>
      </c>
      <c r="D14679" s="2" t="s">
        <v>41</v>
      </c>
      <c r="E14679" s="16" t="s">
        <v>1146</v>
      </c>
      <c r="F14679" s="69" t="s">
        <v>42</v>
      </c>
      <c r="G14679" s="3"/>
      <c r="H14679" s="3"/>
      <c r="I14679" s="10" t="str">
        <f t="shared" si="229"/>
        <v>14521</v>
      </c>
    </row>
    <row r="14680" spans="1:9">
      <c r="A14680" s="66"/>
      <c r="C14680" s="66">
        <v>14521</v>
      </c>
      <c r="D14680" s="2" t="s">
        <v>43</v>
      </c>
      <c r="E14680" s="16" t="s">
        <v>1146</v>
      </c>
      <c r="F14680" s="69" t="s">
        <v>44</v>
      </c>
      <c r="G14680" s="3">
        <v>5</v>
      </c>
      <c r="H14680" s="3">
        <v>589</v>
      </c>
      <c r="I14680" s="10" t="str">
        <f t="shared" si="229"/>
        <v>14521</v>
      </c>
    </row>
    <row r="14681" spans="1:9">
      <c r="A14681" s="66"/>
      <c r="C14681" s="66">
        <v>14521</v>
      </c>
      <c r="D14681" s="2" t="s">
        <v>45</v>
      </c>
      <c r="E14681" s="16" t="s">
        <v>1146</v>
      </c>
      <c r="F14681" s="69" t="s">
        <v>46</v>
      </c>
      <c r="G14681" s="3"/>
      <c r="H14681" s="3"/>
      <c r="I14681" s="10" t="str">
        <f t="shared" si="229"/>
        <v>14521</v>
      </c>
    </row>
    <row r="14682" spans="1:9">
      <c r="A14682" s="66"/>
      <c r="C14682" s="66">
        <v>14521</v>
      </c>
      <c r="D14682" s="2" t="s">
        <v>47</v>
      </c>
      <c r="E14682" s="16" t="s">
        <v>1146</v>
      </c>
      <c r="F14682" s="69" t="s">
        <v>48</v>
      </c>
      <c r="G14682" s="3">
        <v>23</v>
      </c>
      <c r="H14682" s="3">
        <v>1289</v>
      </c>
      <c r="I14682" s="10" t="str">
        <f t="shared" si="229"/>
        <v>14521</v>
      </c>
    </row>
    <row r="14683" spans="1:9">
      <c r="A14683" s="66"/>
      <c r="C14683" s="66">
        <v>14521</v>
      </c>
      <c r="D14683" s="2" t="s">
        <v>49</v>
      </c>
      <c r="E14683" s="14" t="s">
        <v>1144</v>
      </c>
      <c r="F14683" s="69" t="s">
        <v>50</v>
      </c>
      <c r="G14683" s="3">
        <v>10</v>
      </c>
      <c r="H14683" s="3">
        <v>166</v>
      </c>
      <c r="I14683" s="10" t="str">
        <f t="shared" si="229"/>
        <v>14521</v>
      </c>
    </row>
    <row r="14684" spans="1:9">
      <c r="A14684" s="66"/>
      <c r="C14684" s="66">
        <v>14521</v>
      </c>
      <c r="D14684" s="2" t="s">
        <v>51</v>
      </c>
      <c r="E14684" s="15" t="s">
        <v>1145</v>
      </c>
      <c r="F14684" s="69" t="s">
        <v>52</v>
      </c>
      <c r="G14684" s="3">
        <v>12</v>
      </c>
      <c r="H14684" s="3">
        <v>1516</v>
      </c>
      <c r="I14684" s="10" t="str">
        <f t="shared" si="229"/>
        <v>14521</v>
      </c>
    </row>
    <row r="14685" spans="1:9">
      <c r="A14685" s="66"/>
      <c r="C14685" s="66">
        <v>14521</v>
      </c>
      <c r="D14685" s="2" t="s">
        <v>53</v>
      </c>
      <c r="E14685" s="15" t="s">
        <v>1145</v>
      </c>
      <c r="F14685" s="69" t="s">
        <v>54</v>
      </c>
      <c r="G14685" s="3">
        <v>124</v>
      </c>
      <c r="H14685" s="3">
        <v>10596</v>
      </c>
      <c r="I14685" s="10" t="str">
        <f t="shared" si="229"/>
        <v>14521</v>
      </c>
    </row>
    <row r="14686" spans="1:9">
      <c r="A14686" s="66"/>
      <c r="C14686" s="66">
        <v>14521</v>
      </c>
      <c r="D14686" s="2" t="s">
        <v>55</v>
      </c>
      <c r="E14686" s="21" t="s">
        <v>1152</v>
      </c>
      <c r="F14686" s="69" t="s">
        <v>56</v>
      </c>
      <c r="G14686" s="3">
        <v>15</v>
      </c>
      <c r="H14686" s="3">
        <v>2193</v>
      </c>
      <c r="I14686" s="10" t="str">
        <f t="shared" si="229"/>
        <v>14521</v>
      </c>
    </row>
    <row r="14687" spans="1:9">
      <c r="A14687" s="66"/>
      <c r="C14687" s="66">
        <v>14521</v>
      </c>
      <c r="D14687" s="2" t="s">
        <v>57</v>
      </c>
      <c r="E14687" s="21" t="s">
        <v>1152</v>
      </c>
      <c r="F14687" s="69" t="s">
        <v>58</v>
      </c>
      <c r="G14687" s="3">
        <v>21</v>
      </c>
      <c r="H14687" s="3">
        <v>2324</v>
      </c>
      <c r="I14687" s="10" t="str">
        <f t="shared" si="229"/>
        <v>14521</v>
      </c>
    </row>
    <row r="14688" spans="1:9">
      <c r="A14688" s="66"/>
      <c r="C14688" s="66">
        <v>14521</v>
      </c>
      <c r="D14688" s="2" t="s">
        <v>59</v>
      </c>
      <c r="E14688" s="21" t="s">
        <v>1152</v>
      </c>
      <c r="F14688" s="69" t="s">
        <v>60</v>
      </c>
      <c r="G14688" s="3">
        <v>45</v>
      </c>
      <c r="H14688" s="3">
        <v>3630</v>
      </c>
      <c r="I14688" s="10" t="str">
        <f t="shared" si="229"/>
        <v>14521</v>
      </c>
    </row>
    <row r="14689" spans="1:9">
      <c r="A14689" s="66"/>
      <c r="C14689" s="66">
        <v>14521</v>
      </c>
      <c r="D14689" s="2" t="s">
        <v>61</v>
      </c>
      <c r="E14689" s="20" t="s">
        <v>1151</v>
      </c>
      <c r="F14689" s="69" t="s">
        <v>62</v>
      </c>
      <c r="G14689" s="3">
        <v>17</v>
      </c>
      <c r="H14689" s="3">
        <v>3097</v>
      </c>
      <c r="I14689" s="10" t="str">
        <f t="shared" si="229"/>
        <v>14521</v>
      </c>
    </row>
    <row r="14690" spans="1:9">
      <c r="A14690" s="66"/>
      <c r="C14690" s="66">
        <v>14521</v>
      </c>
      <c r="D14690" s="2" t="s">
        <v>63</v>
      </c>
      <c r="E14690" s="20" t="s">
        <v>1151</v>
      </c>
      <c r="F14690" s="69" t="s">
        <v>64</v>
      </c>
      <c r="G14690" s="3"/>
      <c r="H14690" s="3"/>
      <c r="I14690" s="10" t="str">
        <f t="shared" si="229"/>
        <v>14521</v>
      </c>
    </row>
    <row r="14691" spans="1:9">
      <c r="A14691" s="66"/>
      <c r="C14691" s="66">
        <v>14521</v>
      </c>
      <c r="D14691" s="2" t="s">
        <v>65</v>
      </c>
      <c r="E14691" s="19" t="s">
        <v>1150</v>
      </c>
      <c r="F14691" s="69" t="s">
        <v>66</v>
      </c>
      <c r="G14691" s="3">
        <v>12</v>
      </c>
      <c r="H14691" s="3">
        <v>500</v>
      </c>
      <c r="I14691" s="10" t="str">
        <f t="shared" si="229"/>
        <v>14521</v>
      </c>
    </row>
    <row r="14692" spans="1:9">
      <c r="A14692" s="66"/>
      <c r="C14692" s="66">
        <v>14521</v>
      </c>
      <c r="D14692" s="2" t="s">
        <v>67</v>
      </c>
      <c r="E14692" s="22" t="s">
        <v>1153</v>
      </c>
      <c r="F14692" s="69" t="s">
        <v>68</v>
      </c>
      <c r="G14692" s="3">
        <v>20</v>
      </c>
      <c r="H14692" s="3">
        <v>1298</v>
      </c>
      <c r="I14692" s="10" t="str">
        <f t="shared" si="229"/>
        <v>14521</v>
      </c>
    </row>
    <row r="14693" spans="1:9">
      <c r="A14693" s="66"/>
      <c r="C14693" s="66">
        <v>14521</v>
      </c>
      <c r="D14693" s="2" t="s">
        <v>69</v>
      </c>
      <c r="E14693" s="21" t="s">
        <v>1152</v>
      </c>
      <c r="F14693" s="69" t="s">
        <v>70</v>
      </c>
      <c r="G14693" s="3">
        <v>12</v>
      </c>
      <c r="H14693" s="3">
        <v>440</v>
      </c>
      <c r="I14693" s="10" t="str">
        <f t="shared" si="229"/>
        <v>14521</v>
      </c>
    </row>
    <row r="14694" spans="1:9">
      <c r="A14694" s="66"/>
      <c r="C14694" s="66">
        <v>14521</v>
      </c>
      <c r="E14694" s="71"/>
      <c r="F14694" s="69" t="s">
        <v>71</v>
      </c>
      <c r="G14694" s="3">
        <v>424</v>
      </c>
      <c r="H14694" s="3">
        <v>32993</v>
      </c>
      <c r="I14694" s="10" t="str">
        <f t="shared" si="229"/>
        <v>14521</v>
      </c>
    </row>
    <row r="14695" spans="1:9">
      <c r="A14695" s="65" t="s">
        <v>986</v>
      </c>
      <c r="B14695" s="2" t="s">
        <v>987</v>
      </c>
      <c r="C14695" s="65">
        <v>14522</v>
      </c>
      <c r="D14695" s="2" t="s">
        <v>9</v>
      </c>
      <c r="E14695" s="14" t="s">
        <v>1144</v>
      </c>
      <c r="F14695" s="69" t="s">
        <v>10</v>
      </c>
      <c r="G14695" s="3">
        <v>11</v>
      </c>
      <c r="H14695" s="3">
        <v>170</v>
      </c>
      <c r="I14695" s="10" t="str">
        <f t="shared" si="229"/>
        <v>14522</v>
      </c>
    </row>
    <row r="14696" spans="1:9">
      <c r="A14696" s="66"/>
      <c r="C14696" s="66">
        <v>14522</v>
      </c>
      <c r="D14696" s="2" t="s">
        <v>11</v>
      </c>
      <c r="E14696" s="14" t="s">
        <v>1144</v>
      </c>
      <c r="F14696" s="69" t="s">
        <v>12</v>
      </c>
      <c r="G14696" s="3"/>
      <c r="H14696" s="3"/>
      <c r="I14696" s="10" t="str">
        <f t="shared" si="229"/>
        <v>14522</v>
      </c>
    </row>
    <row r="14697" spans="1:9">
      <c r="A14697" s="66"/>
      <c r="C14697" s="66">
        <v>14522</v>
      </c>
      <c r="D14697" s="2" t="s">
        <v>13</v>
      </c>
      <c r="E14697" s="14" t="s">
        <v>1144</v>
      </c>
      <c r="F14697" s="69" t="s">
        <v>14</v>
      </c>
      <c r="G14697" s="3"/>
      <c r="H14697" s="3"/>
      <c r="I14697" s="10" t="str">
        <f t="shared" si="229"/>
        <v>14522</v>
      </c>
    </row>
    <row r="14698" spans="1:9">
      <c r="A14698" s="66"/>
      <c r="C14698" s="66">
        <v>14522</v>
      </c>
      <c r="D14698" s="2" t="s">
        <v>15</v>
      </c>
      <c r="E14698" s="15" t="s">
        <v>1145</v>
      </c>
      <c r="F14698" s="69" t="s">
        <v>16</v>
      </c>
      <c r="G14698" s="3"/>
      <c r="H14698" s="3"/>
      <c r="I14698" s="10" t="str">
        <f t="shared" si="229"/>
        <v>14522</v>
      </c>
    </row>
    <row r="14699" spans="1:9">
      <c r="A14699" s="66"/>
      <c r="C14699" s="66">
        <v>14522</v>
      </c>
      <c r="D14699" s="2" t="s">
        <v>17</v>
      </c>
      <c r="E14699" s="14" t="s">
        <v>1144</v>
      </c>
      <c r="F14699" s="69" t="s">
        <v>18</v>
      </c>
      <c r="G14699" s="3">
        <v>11</v>
      </c>
      <c r="H14699" s="3">
        <v>170</v>
      </c>
      <c r="I14699" s="10" t="str">
        <f t="shared" si="229"/>
        <v>14522</v>
      </c>
    </row>
    <row r="14700" spans="1:9">
      <c r="A14700" s="66"/>
      <c r="C14700" s="66">
        <v>14522</v>
      </c>
      <c r="D14700" s="2" t="s">
        <v>19</v>
      </c>
      <c r="E14700" s="14" t="s">
        <v>1144</v>
      </c>
      <c r="F14700" s="69" t="s">
        <v>20</v>
      </c>
      <c r="G14700" s="3"/>
      <c r="H14700" s="3"/>
      <c r="I14700" s="10" t="str">
        <f t="shared" si="229"/>
        <v>14522</v>
      </c>
    </row>
    <row r="14701" spans="1:9">
      <c r="A14701" s="66"/>
      <c r="C14701" s="66">
        <v>14522</v>
      </c>
      <c r="D14701" s="2" t="s">
        <v>21</v>
      </c>
      <c r="E14701" s="4"/>
      <c r="F14701" s="69" t="s">
        <v>22</v>
      </c>
      <c r="G14701" s="3">
        <v>353</v>
      </c>
      <c r="H14701" s="3">
        <v>26639</v>
      </c>
      <c r="I14701" s="10" t="str">
        <f t="shared" si="229"/>
        <v>14522</v>
      </c>
    </row>
    <row r="14702" spans="1:9">
      <c r="A14702" s="66"/>
      <c r="C14702" s="66">
        <v>14522</v>
      </c>
      <c r="D14702" s="2" t="s">
        <v>23</v>
      </c>
      <c r="E14702" s="17" t="s">
        <v>1147</v>
      </c>
      <c r="F14702" s="69" t="s">
        <v>24</v>
      </c>
      <c r="G14702" s="3">
        <v>46</v>
      </c>
      <c r="H14702" s="3">
        <v>1974</v>
      </c>
      <c r="I14702" s="10" t="str">
        <f t="shared" si="229"/>
        <v>14522</v>
      </c>
    </row>
    <row r="14703" spans="1:9">
      <c r="A14703" s="66"/>
      <c r="C14703" s="66">
        <v>14522</v>
      </c>
      <c r="D14703" s="2" t="s">
        <v>25</v>
      </c>
      <c r="E14703" s="17" t="s">
        <v>1147</v>
      </c>
      <c r="F14703" s="69" t="s">
        <v>26</v>
      </c>
      <c r="G14703" s="3">
        <v>3</v>
      </c>
      <c r="H14703" s="3"/>
      <c r="I14703" s="10" t="str">
        <f t="shared" si="229"/>
        <v>14522</v>
      </c>
    </row>
    <row r="14704" spans="1:9">
      <c r="A14704" s="66"/>
      <c r="C14704" s="66">
        <v>14522</v>
      </c>
      <c r="D14704" s="2" t="s">
        <v>27</v>
      </c>
      <c r="E14704" s="17" t="s">
        <v>1147</v>
      </c>
      <c r="F14704" s="69" t="s">
        <v>28</v>
      </c>
      <c r="G14704" s="3"/>
      <c r="H14704" s="3"/>
      <c r="I14704" s="10" t="str">
        <f t="shared" si="229"/>
        <v>14522</v>
      </c>
    </row>
    <row r="14705" spans="1:9">
      <c r="A14705" s="66"/>
      <c r="C14705" s="66">
        <v>14522</v>
      </c>
      <c r="D14705" s="2" t="s">
        <v>29</v>
      </c>
      <c r="E14705" s="18" t="s">
        <v>1148</v>
      </c>
      <c r="F14705" s="69" t="s">
        <v>30</v>
      </c>
      <c r="G14705" s="3">
        <v>7</v>
      </c>
      <c r="H14705" s="3"/>
      <c r="I14705" s="10" t="str">
        <f t="shared" si="229"/>
        <v>14522</v>
      </c>
    </row>
    <row r="14706" spans="1:9">
      <c r="A14706" s="66"/>
      <c r="C14706" s="66">
        <v>14522</v>
      </c>
      <c r="D14706" s="2" t="s">
        <v>31</v>
      </c>
      <c r="E14706" s="18" t="s">
        <v>1148</v>
      </c>
      <c r="F14706" s="69" t="s">
        <v>32</v>
      </c>
      <c r="G14706" s="3">
        <v>2</v>
      </c>
      <c r="H14706" s="3"/>
      <c r="I14706" s="10" t="str">
        <f t="shared" si="229"/>
        <v>14522</v>
      </c>
    </row>
    <row r="14707" spans="1:9">
      <c r="A14707" s="66"/>
      <c r="C14707" s="66">
        <v>14522</v>
      </c>
      <c r="D14707" s="2" t="s">
        <v>33</v>
      </c>
      <c r="E14707" s="18" t="s">
        <v>1148</v>
      </c>
      <c r="F14707" s="69" t="s">
        <v>34</v>
      </c>
      <c r="G14707" s="3">
        <v>2</v>
      </c>
      <c r="H14707" s="3"/>
      <c r="I14707" s="10" t="str">
        <f t="shared" si="229"/>
        <v>14522</v>
      </c>
    </row>
    <row r="14708" spans="1:9">
      <c r="A14708" s="66"/>
      <c r="C14708" s="66">
        <v>14522</v>
      </c>
      <c r="D14708" s="2" t="s">
        <v>35</v>
      </c>
      <c r="E14708" s="19" t="s">
        <v>1150</v>
      </c>
      <c r="F14708" s="69" t="s">
        <v>36</v>
      </c>
      <c r="G14708" s="3">
        <v>9</v>
      </c>
      <c r="H14708" s="3">
        <v>543</v>
      </c>
      <c r="I14708" s="10" t="str">
        <f t="shared" si="229"/>
        <v>14522</v>
      </c>
    </row>
    <row r="14709" spans="1:9">
      <c r="A14709" s="66"/>
      <c r="C14709" s="66">
        <v>14522</v>
      </c>
      <c r="D14709" s="2" t="s">
        <v>37</v>
      </c>
      <c r="E14709" s="23" t="s">
        <v>1149</v>
      </c>
      <c r="F14709" s="69" t="s">
        <v>38</v>
      </c>
      <c r="G14709" s="3">
        <v>15</v>
      </c>
      <c r="H14709" s="3">
        <v>2264</v>
      </c>
      <c r="I14709" s="10" t="str">
        <f t="shared" si="229"/>
        <v>14522</v>
      </c>
    </row>
    <row r="14710" spans="1:9">
      <c r="A14710" s="66"/>
      <c r="C14710" s="66">
        <v>14522</v>
      </c>
      <c r="D14710" s="2" t="s">
        <v>39</v>
      </c>
      <c r="E14710" s="23" t="s">
        <v>1149</v>
      </c>
      <c r="F14710" s="69" t="s">
        <v>40</v>
      </c>
      <c r="G14710" s="3">
        <v>6</v>
      </c>
      <c r="H14710" s="3"/>
      <c r="I14710" s="10" t="str">
        <f t="shared" si="229"/>
        <v>14522</v>
      </c>
    </row>
    <row r="14711" spans="1:9">
      <c r="A14711" s="66"/>
      <c r="C14711" s="66">
        <v>14522</v>
      </c>
      <c r="D14711" s="2" t="s">
        <v>41</v>
      </c>
      <c r="E14711" s="16" t="s">
        <v>1146</v>
      </c>
      <c r="F14711" s="69" t="s">
        <v>42</v>
      </c>
      <c r="G14711" s="3"/>
      <c r="H14711" s="3"/>
      <c r="I14711" s="10" t="str">
        <f t="shared" si="229"/>
        <v>14522</v>
      </c>
    </row>
    <row r="14712" spans="1:9">
      <c r="A14712" s="66"/>
      <c r="C14712" s="66">
        <v>14522</v>
      </c>
      <c r="D14712" s="2" t="s">
        <v>43</v>
      </c>
      <c r="E14712" s="16" t="s">
        <v>1146</v>
      </c>
      <c r="F14712" s="69" t="s">
        <v>44</v>
      </c>
      <c r="G14712" s="3">
        <v>11</v>
      </c>
      <c r="H14712" s="3"/>
      <c r="I14712" s="10" t="str">
        <f t="shared" si="229"/>
        <v>14522</v>
      </c>
    </row>
    <row r="14713" spans="1:9">
      <c r="A14713" s="66"/>
      <c r="C14713" s="66">
        <v>14522</v>
      </c>
      <c r="D14713" s="2" t="s">
        <v>45</v>
      </c>
      <c r="E14713" s="16" t="s">
        <v>1146</v>
      </c>
      <c r="F14713" s="69" t="s">
        <v>46</v>
      </c>
      <c r="G14713" s="3">
        <v>1</v>
      </c>
      <c r="H14713" s="3"/>
      <c r="I14713" s="10" t="str">
        <f t="shared" si="229"/>
        <v>14522</v>
      </c>
    </row>
    <row r="14714" spans="1:9">
      <c r="A14714" s="66"/>
      <c r="C14714" s="66">
        <v>14522</v>
      </c>
      <c r="D14714" s="2" t="s">
        <v>47</v>
      </c>
      <c r="E14714" s="16" t="s">
        <v>1146</v>
      </c>
      <c r="F14714" s="69" t="s">
        <v>48</v>
      </c>
      <c r="G14714" s="3">
        <v>22</v>
      </c>
      <c r="H14714" s="3">
        <v>1373</v>
      </c>
      <c r="I14714" s="10" t="str">
        <f t="shared" si="229"/>
        <v>14522</v>
      </c>
    </row>
    <row r="14715" spans="1:9">
      <c r="A14715" s="66"/>
      <c r="C14715" s="66">
        <v>14522</v>
      </c>
      <c r="D14715" s="2" t="s">
        <v>49</v>
      </c>
      <c r="E14715" s="14" t="s">
        <v>1144</v>
      </c>
      <c r="F14715" s="69" t="s">
        <v>50</v>
      </c>
      <c r="G14715" s="3">
        <v>28</v>
      </c>
      <c r="H14715" s="3">
        <v>1182</v>
      </c>
      <c r="I14715" s="10" t="str">
        <f t="shared" si="229"/>
        <v>14522</v>
      </c>
    </row>
    <row r="14716" spans="1:9">
      <c r="A14716" s="66"/>
      <c r="C14716" s="66">
        <v>14522</v>
      </c>
      <c r="D14716" s="2" t="s">
        <v>51</v>
      </c>
      <c r="E14716" s="15" t="s">
        <v>1145</v>
      </c>
      <c r="F14716" s="69" t="s">
        <v>52</v>
      </c>
      <c r="G14716" s="3">
        <v>10</v>
      </c>
      <c r="H14716" s="3"/>
      <c r="I14716" s="10" t="str">
        <f t="shared" si="229"/>
        <v>14522</v>
      </c>
    </row>
    <row r="14717" spans="1:9">
      <c r="A14717" s="66"/>
      <c r="C14717" s="66">
        <v>14522</v>
      </c>
      <c r="D14717" s="2" t="s">
        <v>53</v>
      </c>
      <c r="E14717" s="15" t="s">
        <v>1145</v>
      </c>
      <c r="F14717" s="69" t="s">
        <v>54</v>
      </c>
      <c r="G14717" s="3">
        <v>63</v>
      </c>
      <c r="H14717" s="3">
        <v>4178</v>
      </c>
      <c r="I14717" s="10" t="str">
        <f t="shared" si="229"/>
        <v>14522</v>
      </c>
    </row>
    <row r="14718" spans="1:9">
      <c r="A14718" s="66"/>
      <c r="C14718" s="66">
        <v>14522</v>
      </c>
      <c r="D14718" s="2" t="s">
        <v>55</v>
      </c>
      <c r="E14718" s="21" t="s">
        <v>1152</v>
      </c>
      <c r="F14718" s="69" t="s">
        <v>56</v>
      </c>
      <c r="G14718" s="3">
        <v>10</v>
      </c>
      <c r="H14718" s="3">
        <v>1255</v>
      </c>
      <c r="I14718" s="10" t="str">
        <f t="shared" si="229"/>
        <v>14522</v>
      </c>
    </row>
    <row r="14719" spans="1:9">
      <c r="A14719" s="66"/>
      <c r="C14719" s="66">
        <v>14522</v>
      </c>
      <c r="D14719" s="2" t="s">
        <v>57</v>
      </c>
      <c r="E14719" s="21" t="s">
        <v>1152</v>
      </c>
      <c r="F14719" s="69" t="s">
        <v>58</v>
      </c>
      <c r="G14719" s="3">
        <v>19</v>
      </c>
      <c r="H14719" s="3">
        <v>1375</v>
      </c>
      <c r="I14719" s="10" t="str">
        <f t="shared" si="229"/>
        <v>14522</v>
      </c>
    </row>
    <row r="14720" spans="1:9">
      <c r="A14720" s="66"/>
      <c r="C14720" s="66">
        <v>14522</v>
      </c>
      <c r="D14720" s="2" t="s">
        <v>59</v>
      </c>
      <c r="E14720" s="21" t="s">
        <v>1152</v>
      </c>
      <c r="F14720" s="69" t="s">
        <v>60</v>
      </c>
      <c r="G14720" s="3">
        <v>36</v>
      </c>
      <c r="H14720" s="3">
        <v>3572</v>
      </c>
      <c r="I14720" s="10" t="str">
        <f t="shared" si="229"/>
        <v>14522</v>
      </c>
    </row>
    <row r="14721" spans="1:9">
      <c r="A14721" s="66"/>
      <c r="C14721" s="66">
        <v>14522</v>
      </c>
      <c r="D14721" s="2" t="s">
        <v>61</v>
      </c>
      <c r="E14721" s="20" t="s">
        <v>1151</v>
      </c>
      <c r="F14721" s="69" t="s">
        <v>62</v>
      </c>
      <c r="G14721" s="3">
        <v>18</v>
      </c>
      <c r="H14721" s="3">
        <v>1600</v>
      </c>
      <c r="I14721" s="10" t="str">
        <f t="shared" si="229"/>
        <v>14522</v>
      </c>
    </row>
    <row r="14722" spans="1:9">
      <c r="A14722" s="66"/>
      <c r="C14722" s="66">
        <v>14522</v>
      </c>
      <c r="D14722" s="2" t="s">
        <v>63</v>
      </c>
      <c r="E14722" s="20" t="s">
        <v>1151</v>
      </c>
      <c r="F14722" s="69" t="s">
        <v>64</v>
      </c>
      <c r="G14722" s="3">
        <v>3</v>
      </c>
      <c r="H14722" s="3"/>
      <c r="I14722" s="10" t="str">
        <f t="shared" si="229"/>
        <v>14522</v>
      </c>
    </row>
    <row r="14723" spans="1:9">
      <c r="A14723" s="66"/>
      <c r="C14723" s="66">
        <v>14522</v>
      </c>
      <c r="D14723" s="2" t="s">
        <v>65</v>
      </c>
      <c r="E14723" s="19" t="s">
        <v>1150</v>
      </c>
      <c r="F14723" s="69" t="s">
        <v>66</v>
      </c>
      <c r="G14723" s="3">
        <v>17</v>
      </c>
      <c r="H14723" s="3">
        <v>701</v>
      </c>
      <c r="I14723" s="10" t="str">
        <f t="shared" si="229"/>
        <v>14522</v>
      </c>
    </row>
    <row r="14724" spans="1:9">
      <c r="A14724" s="66"/>
      <c r="C14724" s="66">
        <v>14522</v>
      </c>
      <c r="D14724" s="2" t="s">
        <v>67</v>
      </c>
      <c r="E14724" s="22" t="s">
        <v>1153</v>
      </c>
      <c r="F14724" s="69" t="s">
        <v>68</v>
      </c>
      <c r="G14724" s="3">
        <v>11</v>
      </c>
      <c r="H14724" s="3">
        <v>387</v>
      </c>
      <c r="I14724" s="10" t="str">
        <f t="shared" si="229"/>
        <v>14522</v>
      </c>
    </row>
    <row r="14725" spans="1:9">
      <c r="A14725" s="66"/>
      <c r="C14725" s="66">
        <v>14522</v>
      </c>
      <c r="D14725" s="2" t="s">
        <v>69</v>
      </c>
      <c r="E14725" s="21" t="s">
        <v>1152</v>
      </c>
      <c r="F14725" s="69" t="s">
        <v>70</v>
      </c>
      <c r="G14725" s="3">
        <v>14</v>
      </c>
      <c r="H14725" s="3">
        <v>528</v>
      </c>
      <c r="I14725" s="10" t="str">
        <f t="shared" si="229"/>
        <v>14522</v>
      </c>
    </row>
    <row r="14726" spans="1:9">
      <c r="A14726" s="66"/>
      <c r="C14726" s="66">
        <v>14522</v>
      </c>
      <c r="E14726" s="71"/>
      <c r="F14726" s="69" t="s">
        <v>71</v>
      </c>
      <c r="G14726" s="3">
        <v>364</v>
      </c>
      <c r="H14726" s="3">
        <v>26809</v>
      </c>
      <c r="I14726" s="10" t="str">
        <f t="shared" si="229"/>
        <v>14522</v>
      </c>
    </row>
    <row r="14727" spans="1:9">
      <c r="A14727" s="65" t="s">
        <v>988</v>
      </c>
      <c r="B14727" s="2" t="s">
        <v>931</v>
      </c>
      <c r="C14727" s="65">
        <v>14523</v>
      </c>
      <c r="D14727" s="2" t="s">
        <v>9</v>
      </c>
      <c r="E14727" s="14" t="s">
        <v>1144</v>
      </c>
      <c r="F14727" s="69" t="s">
        <v>10</v>
      </c>
      <c r="G14727" s="3">
        <v>4</v>
      </c>
      <c r="H14727" s="3">
        <v>76</v>
      </c>
      <c r="I14727" s="10" t="str">
        <f t="shared" si="229"/>
        <v>14523</v>
      </c>
    </row>
    <row r="14728" spans="1:9">
      <c r="A14728" s="66"/>
      <c r="C14728" s="66">
        <v>14523</v>
      </c>
      <c r="D14728" s="2" t="s">
        <v>11</v>
      </c>
      <c r="E14728" s="14" t="s">
        <v>1144</v>
      </c>
      <c r="F14728" s="69" t="s">
        <v>12</v>
      </c>
      <c r="G14728" s="3"/>
      <c r="H14728" s="3"/>
      <c r="I14728" s="10" t="str">
        <f t="shared" si="229"/>
        <v>14523</v>
      </c>
    </row>
    <row r="14729" spans="1:9">
      <c r="A14729" s="66"/>
      <c r="C14729" s="66">
        <v>14523</v>
      </c>
      <c r="D14729" s="2" t="s">
        <v>13</v>
      </c>
      <c r="E14729" s="14" t="s">
        <v>1144</v>
      </c>
      <c r="F14729" s="69" t="s">
        <v>14</v>
      </c>
      <c r="G14729" s="3"/>
      <c r="H14729" s="3"/>
      <c r="I14729" s="10" t="str">
        <f t="shared" ref="I14729:I14792" si="230">IF(A14729="",I14728,A14729)</f>
        <v>14523</v>
      </c>
    </row>
    <row r="14730" spans="1:9">
      <c r="A14730" s="66"/>
      <c r="C14730" s="66">
        <v>14523</v>
      </c>
      <c r="D14730" s="2" t="s">
        <v>15</v>
      </c>
      <c r="E14730" s="15" t="s">
        <v>1145</v>
      </c>
      <c r="F14730" s="69" t="s">
        <v>16</v>
      </c>
      <c r="G14730" s="3"/>
      <c r="H14730" s="3"/>
      <c r="I14730" s="10" t="str">
        <f t="shared" si="230"/>
        <v>14523</v>
      </c>
    </row>
    <row r="14731" spans="1:9">
      <c r="A14731" s="66"/>
      <c r="C14731" s="66">
        <v>14523</v>
      </c>
      <c r="D14731" s="2" t="s">
        <v>17</v>
      </c>
      <c r="E14731" s="14" t="s">
        <v>1144</v>
      </c>
      <c r="F14731" s="69" t="s">
        <v>18</v>
      </c>
      <c r="G14731" s="3">
        <v>4</v>
      </c>
      <c r="H14731" s="3">
        <v>76</v>
      </c>
      <c r="I14731" s="10" t="str">
        <f t="shared" si="230"/>
        <v>14523</v>
      </c>
    </row>
    <row r="14732" spans="1:9">
      <c r="A14732" s="66"/>
      <c r="C14732" s="66">
        <v>14523</v>
      </c>
      <c r="D14732" s="2" t="s">
        <v>19</v>
      </c>
      <c r="E14732" s="14" t="s">
        <v>1144</v>
      </c>
      <c r="F14732" s="69" t="s">
        <v>20</v>
      </c>
      <c r="G14732" s="3"/>
      <c r="H14732" s="3"/>
      <c r="I14732" s="10" t="str">
        <f t="shared" si="230"/>
        <v>14523</v>
      </c>
    </row>
    <row r="14733" spans="1:9">
      <c r="A14733" s="66"/>
      <c r="C14733" s="66">
        <v>14523</v>
      </c>
      <c r="D14733" s="2" t="s">
        <v>21</v>
      </c>
      <c r="E14733" s="4"/>
      <c r="F14733" s="69" t="s">
        <v>22</v>
      </c>
      <c r="G14733" s="3">
        <v>252</v>
      </c>
      <c r="H14733" s="3">
        <v>20264</v>
      </c>
      <c r="I14733" s="10" t="str">
        <f t="shared" si="230"/>
        <v>14523</v>
      </c>
    </row>
    <row r="14734" spans="1:9">
      <c r="A14734" s="66"/>
      <c r="C14734" s="66">
        <v>14523</v>
      </c>
      <c r="D14734" s="2" t="s">
        <v>23</v>
      </c>
      <c r="E14734" s="17" t="s">
        <v>1147</v>
      </c>
      <c r="F14734" s="69" t="s">
        <v>24</v>
      </c>
      <c r="G14734" s="3">
        <v>40</v>
      </c>
      <c r="H14734" s="3">
        <v>1737</v>
      </c>
      <c r="I14734" s="10" t="str">
        <f t="shared" si="230"/>
        <v>14523</v>
      </c>
    </row>
    <row r="14735" spans="1:9">
      <c r="A14735" s="66"/>
      <c r="C14735" s="66">
        <v>14523</v>
      </c>
      <c r="D14735" s="2" t="s">
        <v>25</v>
      </c>
      <c r="E14735" s="17" t="s">
        <v>1147</v>
      </c>
      <c r="F14735" s="69" t="s">
        <v>26</v>
      </c>
      <c r="G14735" s="3">
        <v>3</v>
      </c>
      <c r="H14735" s="3">
        <v>240</v>
      </c>
      <c r="I14735" s="10" t="str">
        <f t="shared" si="230"/>
        <v>14523</v>
      </c>
    </row>
    <row r="14736" spans="1:9">
      <c r="A14736" s="66"/>
      <c r="C14736" s="66">
        <v>14523</v>
      </c>
      <c r="D14736" s="2" t="s">
        <v>27</v>
      </c>
      <c r="E14736" s="17" t="s">
        <v>1147</v>
      </c>
      <c r="F14736" s="69" t="s">
        <v>28</v>
      </c>
      <c r="G14736" s="3"/>
      <c r="H14736" s="3"/>
      <c r="I14736" s="10" t="str">
        <f t="shared" si="230"/>
        <v>14523</v>
      </c>
    </row>
    <row r="14737" spans="1:9">
      <c r="A14737" s="66"/>
      <c r="C14737" s="66">
        <v>14523</v>
      </c>
      <c r="D14737" s="2" t="s">
        <v>29</v>
      </c>
      <c r="E14737" s="18" t="s">
        <v>1148</v>
      </c>
      <c r="F14737" s="69" t="s">
        <v>30</v>
      </c>
      <c r="G14737" s="3">
        <v>30</v>
      </c>
      <c r="H14737" s="3">
        <v>2732</v>
      </c>
      <c r="I14737" s="10" t="str">
        <f t="shared" si="230"/>
        <v>14523</v>
      </c>
    </row>
    <row r="14738" spans="1:9">
      <c r="A14738" s="66"/>
      <c r="C14738" s="66">
        <v>14523</v>
      </c>
      <c r="D14738" s="2" t="s">
        <v>31</v>
      </c>
      <c r="E14738" s="18" t="s">
        <v>1148</v>
      </c>
      <c r="F14738" s="69" t="s">
        <v>32</v>
      </c>
      <c r="G14738" s="3">
        <v>3</v>
      </c>
      <c r="H14738" s="3"/>
      <c r="I14738" s="10" t="str">
        <f t="shared" si="230"/>
        <v>14523</v>
      </c>
    </row>
    <row r="14739" spans="1:9">
      <c r="A14739" s="66"/>
      <c r="C14739" s="66">
        <v>14523</v>
      </c>
      <c r="D14739" s="2" t="s">
        <v>33</v>
      </c>
      <c r="E14739" s="18" t="s">
        <v>1148</v>
      </c>
      <c r="F14739" s="69" t="s">
        <v>34</v>
      </c>
      <c r="G14739" s="3"/>
      <c r="H14739" s="3"/>
      <c r="I14739" s="10" t="str">
        <f t="shared" si="230"/>
        <v>14523</v>
      </c>
    </row>
    <row r="14740" spans="1:9">
      <c r="A14740" s="66"/>
      <c r="C14740" s="66">
        <v>14523</v>
      </c>
      <c r="D14740" s="2" t="s">
        <v>35</v>
      </c>
      <c r="E14740" s="19" t="s">
        <v>1150</v>
      </c>
      <c r="F14740" s="69" t="s">
        <v>36</v>
      </c>
      <c r="G14740" s="3">
        <v>5</v>
      </c>
      <c r="H14740" s="3">
        <v>276</v>
      </c>
      <c r="I14740" s="10" t="str">
        <f t="shared" si="230"/>
        <v>14523</v>
      </c>
    </row>
    <row r="14741" spans="1:9">
      <c r="A14741" s="66"/>
      <c r="C14741" s="66">
        <v>14523</v>
      </c>
      <c r="D14741" s="2" t="s">
        <v>37</v>
      </c>
      <c r="E14741" s="23" t="s">
        <v>1149</v>
      </c>
      <c r="F14741" s="69" t="s">
        <v>38</v>
      </c>
      <c r="G14741" s="3">
        <v>3</v>
      </c>
      <c r="H14741" s="3"/>
      <c r="I14741" s="10" t="str">
        <f t="shared" si="230"/>
        <v>14523</v>
      </c>
    </row>
    <row r="14742" spans="1:9">
      <c r="A14742" s="66"/>
      <c r="C14742" s="66">
        <v>14523</v>
      </c>
      <c r="D14742" s="2" t="s">
        <v>39</v>
      </c>
      <c r="E14742" s="23" t="s">
        <v>1149</v>
      </c>
      <c r="F14742" s="69" t="s">
        <v>40</v>
      </c>
      <c r="G14742" s="3">
        <v>4</v>
      </c>
      <c r="H14742" s="3">
        <v>411</v>
      </c>
      <c r="I14742" s="10" t="str">
        <f t="shared" si="230"/>
        <v>14523</v>
      </c>
    </row>
    <row r="14743" spans="1:9">
      <c r="A14743" s="66"/>
      <c r="C14743" s="66">
        <v>14523</v>
      </c>
      <c r="D14743" s="2" t="s">
        <v>41</v>
      </c>
      <c r="E14743" s="16" t="s">
        <v>1146</v>
      </c>
      <c r="F14743" s="69" t="s">
        <v>42</v>
      </c>
      <c r="G14743" s="3"/>
      <c r="H14743" s="3"/>
      <c r="I14743" s="10" t="str">
        <f t="shared" si="230"/>
        <v>14523</v>
      </c>
    </row>
    <row r="14744" spans="1:9">
      <c r="A14744" s="66"/>
      <c r="C14744" s="66">
        <v>14523</v>
      </c>
      <c r="D14744" s="2" t="s">
        <v>43</v>
      </c>
      <c r="E14744" s="16" t="s">
        <v>1146</v>
      </c>
      <c r="F14744" s="69" t="s">
        <v>44</v>
      </c>
      <c r="G14744" s="3">
        <v>1</v>
      </c>
      <c r="H14744" s="3"/>
      <c r="I14744" s="10" t="str">
        <f t="shared" si="230"/>
        <v>14523</v>
      </c>
    </row>
    <row r="14745" spans="1:9">
      <c r="A14745" s="66"/>
      <c r="C14745" s="66">
        <v>14523</v>
      </c>
      <c r="D14745" s="2" t="s">
        <v>45</v>
      </c>
      <c r="E14745" s="16" t="s">
        <v>1146</v>
      </c>
      <c r="F14745" s="69" t="s">
        <v>46</v>
      </c>
      <c r="G14745" s="3">
        <v>2</v>
      </c>
      <c r="H14745" s="3"/>
      <c r="I14745" s="10" t="str">
        <f t="shared" si="230"/>
        <v>14523</v>
      </c>
    </row>
    <row r="14746" spans="1:9">
      <c r="A14746" s="66"/>
      <c r="C14746" s="66">
        <v>14523</v>
      </c>
      <c r="D14746" s="2" t="s">
        <v>47</v>
      </c>
      <c r="E14746" s="16" t="s">
        <v>1146</v>
      </c>
      <c r="F14746" s="69" t="s">
        <v>48</v>
      </c>
      <c r="G14746" s="3">
        <v>13</v>
      </c>
      <c r="H14746" s="3">
        <v>1348</v>
      </c>
      <c r="I14746" s="10" t="str">
        <f t="shared" si="230"/>
        <v>14523</v>
      </c>
    </row>
    <row r="14747" spans="1:9">
      <c r="A14747" s="66"/>
      <c r="C14747" s="66">
        <v>14523</v>
      </c>
      <c r="D14747" s="2" t="s">
        <v>49</v>
      </c>
      <c r="E14747" s="14" t="s">
        <v>1144</v>
      </c>
      <c r="F14747" s="69" t="s">
        <v>50</v>
      </c>
      <c r="G14747" s="3">
        <v>10</v>
      </c>
      <c r="H14747" s="3">
        <v>490</v>
      </c>
      <c r="I14747" s="10" t="str">
        <f t="shared" si="230"/>
        <v>14523</v>
      </c>
    </row>
    <row r="14748" spans="1:9">
      <c r="A14748" s="66"/>
      <c r="C14748" s="66">
        <v>14523</v>
      </c>
      <c r="D14748" s="2" t="s">
        <v>51</v>
      </c>
      <c r="E14748" s="15" t="s">
        <v>1145</v>
      </c>
      <c r="F14748" s="69" t="s">
        <v>52</v>
      </c>
      <c r="G14748" s="3">
        <v>3</v>
      </c>
      <c r="H14748" s="3">
        <v>161</v>
      </c>
      <c r="I14748" s="10" t="str">
        <f t="shared" si="230"/>
        <v>14523</v>
      </c>
    </row>
    <row r="14749" spans="1:9">
      <c r="A14749" s="66"/>
      <c r="C14749" s="66">
        <v>14523</v>
      </c>
      <c r="D14749" s="2" t="s">
        <v>53</v>
      </c>
      <c r="E14749" s="15" t="s">
        <v>1145</v>
      </c>
      <c r="F14749" s="69" t="s">
        <v>54</v>
      </c>
      <c r="G14749" s="3">
        <v>46</v>
      </c>
      <c r="H14749" s="3">
        <v>4257</v>
      </c>
      <c r="I14749" s="10" t="str">
        <f t="shared" si="230"/>
        <v>14523</v>
      </c>
    </row>
    <row r="14750" spans="1:9">
      <c r="A14750" s="66"/>
      <c r="C14750" s="66">
        <v>14523</v>
      </c>
      <c r="D14750" s="2" t="s">
        <v>55</v>
      </c>
      <c r="E14750" s="21" t="s">
        <v>1152</v>
      </c>
      <c r="F14750" s="69" t="s">
        <v>56</v>
      </c>
      <c r="G14750" s="3">
        <v>7</v>
      </c>
      <c r="H14750" s="3">
        <v>497</v>
      </c>
      <c r="I14750" s="10" t="str">
        <f t="shared" si="230"/>
        <v>14523</v>
      </c>
    </row>
    <row r="14751" spans="1:9">
      <c r="A14751" s="66"/>
      <c r="C14751" s="66">
        <v>14523</v>
      </c>
      <c r="D14751" s="2" t="s">
        <v>57</v>
      </c>
      <c r="E14751" s="21" t="s">
        <v>1152</v>
      </c>
      <c r="F14751" s="69" t="s">
        <v>58</v>
      </c>
      <c r="G14751" s="3">
        <v>11</v>
      </c>
      <c r="H14751" s="3"/>
      <c r="I14751" s="10" t="str">
        <f t="shared" si="230"/>
        <v>14523</v>
      </c>
    </row>
    <row r="14752" spans="1:9">
      <c r="A14752" s="66"/>
      <c r="C14752" s="66">
        <v>14523</v>
      </c>
      <c r="D14752" s="2" t="s">
        <v>59</v>
      </c>
      <c r="E14752" s="21" t="s">
        <v>1152</v>
      </c>
      <c r="F14752" s="69" t="s">
        <v>60</v>
      </c>
      <c r="G14752" s="3">
        <v>29</v>
      </c>
      <c r="H14752" s="3">
        <v>2622</v>
      </c>
      <c r="I14752" s="10" t="str">
        <f t="shared" si="230"/>
        <v>14523</v>
      </c>
    </row>
    <row r="14753" spans="1:9">
      <c r="A14753" s="66"/>
      <c r="C14753" s="66">
        <v>14523</v>
      </c>
      <c r="D14753" s="2" t="s">
        <v>61</v>
      </c>
      <c r="E14753" s="20" t="s">
        <v>1151</v>
      </c>
      <c r="F14753" s="69" t="s">
        <v>62</v>
      </c>
      <c r="G14753" s="3">
        <v>12</v>
      </c>
      <c r="H14753" s="3"/>
      <c r="I14753" s="10" t="str">
        <f t="shared" si="230"/>
        <v>14523</v>
      </c>
    </row>
    <row r="14754" spans="1:9">
      <c r="A14754" s="66"/>
      <c r="C14754" s="66">
        <v>14523</v>
      </c>
      <c r="D14754" s="2" t="s">
        <v>63</v>
      </c>
      <c r="E14754" s="20" t="s">
        <v>1151</v>
      </c>
      <c r="F14754" s="69" t="s">
        <v>64</v>
      </c>
      <c r="G14754" s="3"/>
      <c r="H14754" s="3"/>
      <c r="I14754" s="10" t="str">
        <f t="shared" si="230"/>
        <v>14523</v>
      </c>
    </row>
    <row r="14755" spans="1:9">
      <c r="A14755" s="66"/>
      <c r="C14755" s="66">
        <v>14523</v>
      </c>
      <c r="D14755" s="2" t="s">
        <v>65</v>
      </c>
      <c r="E14755" s="19" t="s">
        <v>1150</v>
      </c>
      <c r="F14755" s="69" t="s">
        <v>66</v>
      </c>
      <c r="G14755" s="3">
        <v>5</v>
      </c>
      <c r="H14755" s="3">
        <v>191</v>
      </c>
      <c r="I14755" s="10" t="str">
        <f t="shared" si="230"/>
        <v>14523</v>
      </c>
    </row>
    <row r="14756" spans="1:9">
      <c r="A14756" s="66"/>
      <c r="C14756" s="66">
        <v>14523</v>
      </c>
      <c r="D14756" s="2" t="s">
        <v>67</v>
      </c>
      <c r="E14756" s="22" t="s">
        <v>1153</v>
      </c>
      <c r="F14756" s="69" t="s">
        <v>68</v>
      </c>
      <c r="G14756" s="3">
        <v>17</v>
      </c>
      <c r="H14756" s="3">
        <v>1275</v>
      </c>
      <c r="I14756" s="10" t="str">
        <f t="shared" si="230"/>
        <v>14523</v>
      </c>
    </row>
    <row r="14757" spans="1:9">
      <c r="A14757" s="66"/>
      <c r="C14757" s="66">
        <v>14523</v>
      </c>
      <c r="D14757" s="2" t="s">
        <v>69</v>
      </c>
      <c r="E14757" s="21" t="s">
        <v>1152</v>
      </c>
      <c r="F14757" s="69" t="s">
        <v>70</v>
      </c>
      <c r="G14757" s="3">
        <v>8</v>
      </c>
      <c r="H14757" s="3">
        <v>300</v>
      </c>
      <c r="I14757" s="10" t="str">
        <f t="shared" si="230"/>
        <v>14523</v>
      </c>
    </row>
    <row r="14758" spans="1:9">
      <c r="A14758" s="66"/>
      <c r="C14758" s="66">
        <v>14523</v>
      </c>
      <c r="E14758" s="71"/>
      <c r="F14758" s="69" t="s">
        <v>71</v>
      </c>
      <c r="G14758" s="3">
        <v>256</v>
      </c>
      <c r="H14758" s="3">
        <v>20340</v>
      </c>
      <c r="I14758" s="10" t="str">
        <f t="shared" si="230"/>
        <v>14523</v>
      </c>
    </row>
    <row r="14759" spans="1:9">
      <c r="A14759" s="65" t="s">
        <v>989</v>
      </c>
      <c r="B14759" s="2" t="s">
        <v>990</v>
      </c>
      <c r="C14759" s="65">
        <v>14524</v>
      </c>
      <c r="D14759" s="2" t="s">
        <v>9</v>
      </c>
      <c r="E14759" s="14" t="s">
        <v>1144</v>
      </c>
      <c r="F14759" s="69" t="s">
        <v>10</v>
      </c>
      <c r="G14759" s="3">
        <v>3</v>
      </c>
      <c r="H14759" s="3"/>
      <c r="I14759" s="10" t="str">
        <f t="shared" si="230"/>
        <v>14524</v>
      </c>
    </row>
    <row r="14760" spans="1:9">
      <c r="A14760" s="66"/>
      <c r="C14760" s="66">
        <v>14524</v>
      </c>
      <c r="D14760" s="2" t="s">
        <v>11</v>
      </c>
      <c r="E14760" s="14" t="s">
        <v>1144</v>
      </c>
      <c r="F14760" s="69" t="s">
        <v>12</v>
      </c>
      <c r="G14760" s="3"/>
      <c r="H14760" s="3"/>
      <c r="I14760" s="10" t="str">
        <f t="shared" si="230"/>
        <v>14524</v>
      </c>
    </row>
    <row r="14761" spans="1:9">
      <c r="A14761" s="66"/>
      <c r="C14761" s="66">
        <v>14524</v>
      </c>
      <c r="D14761" s="2" t="s">
        <v>13</v>
      </c>
      <c r="E14761" s="14" t="s">
        <v>1144</v>
      </c>
      <c r="F14761" s="69" t="s">
        <v>14</v>
      </c>
      <c r="G14761" s="3"/>
      <c r="H14761" s="3"/>
      <c r="I14761" s="10" t="str">
        <f t="shared" si="230"/>
        <v>14524</v>
      </c>
    </row>
    <row r="14762" spans="1:9">
      <c r="A14762" s="66"/>
      <c r="C14762" s="66">
        <v>14524</v>
      </c>
      <c r="D14762" s="2" t="s">
        <v>15</v>
      </c>
      <c r="E14762" s="15" t="s">
        <v>1145</v>
      </c>
      <c r="F14762" s="69" t="s">
        <v>16</v>
      </c>
      <c r="G14762" s="3"/>
      <c r="H14762" s="3"/>
      <c r="I14762" s="10" t="str">
        <f t="shared" si="230"/>
        <v>14524</v>
      </c>
    </row>
    <row r="14763" spans="1:9">
      <c r="A14763" s="66"/>
      <c r="C14763" s="66">
        <v>14524</v>
      </c>
      <c r="D14763" s="2" t="s">
        <v>17</v>
      </c>
      <c r="E14763" s="14" t="s">
        <v>1144</v>
      </c>
      <c r="F14763" s="69" t="s">
        <v>18</v>
      </c>
      <c r="G14763" s="3">
        <v>3</v>
      </c>
      <c r="H14763" s="3"/>
      <c r="I14763" s="10" t="str">
        <f t="shared" si="230"/>
        <v>14524</v>
      </c>
    </row>
    <row r="14764" spans="1:9">
      <c r="A14764" s="66"/>
      <c r="C14764" s="66">
        <v>14524</v>
      </c>
      <c r="D14764" s="2" t="s">
        <v>19</v>
      </c>
      <c r="E14764" s="14" t="s">
        <v>1144</v>
      </c>
      <c r="F14764" s="69" t="s">
        <v>20</v>
      </c>
      <c r="G14764" s="3"/>
      <c r="H14764" s="3"/>
      <c r="I14764" s="10" t="str">
        <f t="shared" si="230"/>
        <v>14524</v>
      </c>
    </row>
    <row r="14765" spans="1:9">
      <c r="A14765" s="66"/>
      <c r="C14765" s="66">
        <v>14524</v>
      </c>
      <c r="D14765" s="2" t="s">
        <v>21</v>
      </c>
      <c r="E14765" s="4"/>
      <c r="F14765" s="69" t="s">
        <v>22</v>
      </c>
      <c r="G14765" s="3">
        <v>256</v>
      </c>
      <c r="H14765" s="3"/>
      <c r="I14765" s="10" t="str">
        <f t="shared" si="230"/>
        <v>14524</v>
      </c>
    </row>
    <row r="14766" spans="1:9">
      <c r="A14766" s="66"/>
      <c r="C14766" s="66">
        <v>14524</v>
      </c>
      <c r="D14766" s="2" t="s">
        <v>23</v>
      </c>
      <c r="E14766" s="17" t="s">
        <v>1147</v>
      </c>
      <c r="F14766" s="69" t="s">
        <v>24</v>
      </c>
      <c r="G14766" s="3">
        <v>21</v>
      </c>
      <c r="H14766" s="3">
        <v>956</v>
      </c>
      <c r="I14766" s="10" t="str">
        <f t="shared" si="230"/>
        <v>14524</v>
      </c>
    </row>
    <row r="14767" spans="1:9">
      <c r="A14767" s="66"/>
      <c r="C14767" s="66">
        <v>14524</v>
      </c>
      <c r="D14767" s="2" t="s">
        <v>25</v>
      </c>
      <c r="E14767" s="17" t="s">
        <v>1147</v>
      </c>
      <c r="F14767" s="69" t="s">
        <v>26</v>
      </c>
      <c r="G14767" s="3">
        <v>2</v>
      </c>
      <c r="H14767" s="3"/>
      <c r="I14767" s="10" t="str">
        <f t="shared" si="230"/>
        <v>14524</v>
      </c>
    </row>
    <row r="14768" spans="1:9">
      <c r="A14768" s="66"/>
      <c r="C14768" s="66">
        <v>14524</v>
      </c>
      <c r="D14768" s="2" t="s">
        <v>27</v>
      </c>
      <c r="E14768" s="17" t="s">
        <v>1147</v>
      </c>
      <c r="F14768" s="69" t="s">
        <v>28</v>
      </c>
      <c r="G14768" s="3"/>
      <c r="H14768" s="3"/>
      <c r="I14768" s="10" t="str">
        <f t="shared" si="230"/>
        <v>14524</v>
      </c>
    </row>
    <row r="14769" spans="1:9">
      <c r="A14769" s="66"/>
      <c r="C14769" s="66">
        <v>14524</v>
      </c>
      <c r="D14769" s="2" t="s">
        <v>29</v>
      </c>
      <c r="E14769" s="18" t="s">
        <v>1148</v>
      </c>
      <c r="F14769" s="69" t="s">
        <v>30</v>
      </c>
      <c r="G14769" s="3">
        <v>13</v>
      </c>
      <c r="H14769" s="3">
        <v>884</v>
      </c>
      <c r="I14769" s="10" t="str">
        <f t="shared" si="230"/>
        <v>14524</v>
      </c>
    </row>
    <row r="14770" spans="1:9">
      <c r="A14770" s="66"/>
      <c r="C14770" s="66">
        <v>14524</v>
      </c>
      <c r="D14770" s="2" t="s">
        <v>31</v>
      </c>
      <c r="E14770" s="18" t="s">
        <v>1148</v>
      </c>
      <c r="F14770" s="69" t="s">
        <v>32</v>
      </c>
      <c r="G14770" s="3">
        <v>8</v>
      </c>
      <c r="H14770" s="3">
        <v>303</v>
      </c>
      <c r="I14770" s="10" t="str">
        <f t="shared" si="230"/>
        <v>14524</v>
      </c>
    </row>
    <row r="14771" spans="1:9">
      <c r="A14771" s="66"/>
      <c r="C14771" s="66">
        <v>14524</v>
      </c>
      <c r="D14771" s="2" t="s">
        <v>33</v>
      </c>
      <c r="E14771" s="18" t="s">
        <v>1148</v>
      </c>
      <c r="F14771" s="69" t="s">
        <v>34</v>
      </c>
      <c r="G14771" s="3"/>
      <c r="H14771" s="3"/>
      <c r="I14771" s="10" t="str">
        <f t="shared" si="230"/>
        <v>14524</v>
      </c>
    </row>
    <row r="14772" spans="1:9">
      <c r="A14772" s="66"/>
      <c r="C14772" s="66">
        <v>14524</v>
      </c>
      <c r="D14772" s="2" t="s">
        <v>35</v>
      </c>
      <c r="E14772" s="19" t="s">
        <v>1150</v>
      </c>
      <c r="F14772" s="69" t="s">
        <v>36</v>
      </c>
      <c r="G14772" s="3">
        <v>5</v>
      </c>
      <c r="H14772" s="3">
        <v>108</v>
      </c>
      <c r="I14772" s="10" t="str">
        <f t="shared" si="230"/>
        <v>14524</v>
      </c>
    </row>
    <row r="14773" spans="1:9">
      <c r="A14773" s="66"/>
      <c r="C14773" s="66">
        <v>14524</v>
      </c>
      <c r="D14773" s="2" t="s">
        <v>37</v>
      </c>
      <c r="E14773" s="23" t="s">
        <v>1149</v>
      </c>
      <c r="F14773" s="69" t="s">
        <v>38</v>
      </c>
      <c r="G14773" s="3">
        <v>1</v>
      </c>
      <c r="H14773" s="3"/>
      <c r="I14773" s="10" t="str">
        <f t="shared" si="230"/>
        <v>14524</v>
      </c>
    </row>
    <row r="14774" spans="1:9">
      <c r="A14774" s="66"/>
      <c r="C14774" s="66">
        <v>14524</v>
      </c>
      <c r="D14774" s="2" t="s">
        <v>39</v>
      </c>
      <c r="E14774" s="23" t="s">
        <v>1149</v>
      </c>
      <c r="F14774" s="69" t="s">
        <v>40</v>
      </c>
      <c r="G14774" s="3">
        <v>4</v>
      </c>
      <c r="H14774" s="3">
        <v>427</v>
      </c>
      <c r="I14774" s="10" t="str">
        <f t="shared" si="230"/>
        <v>14524</v>
      </c>
    </row>
    <row r="14775" spans="1:9">
      <c r="A14775" s="66"/>
      <c r="C14775" s="66">
        <v>14524</v>
      </c>
      <c r="D14775" s="2" t="s">
        <v>41</v>
      </c>
      <c r="E14775" s="16" t="s">
        <v>1146</v>
      </c>
      <c r="F14775" s="69" t="s">
        <v>42</v>
      </c>
      <c r="G14775" s="3"/>
      <c r="H14775" s="3"/>
      <c r="I14775" s="10" t="str">
        <f t="shared" si="230"/>
        <v>14524</v>
      </c>
    </row>
    <row r="14776" spans="1:9">
      <c r="A14776" s="66"/>
      <c r="C14776" s="66">
        <v>14524</v>
      </c>
      <c r="D14776" s="2" t="s">
        <v>43</v>
      </c>
      <c r="E14776" s="16" t="s">
        <v>1146</v>
      </c>
      <c r="F14776" s="69" t="s">
        <v>44</v>
      </c>
      <c r="G14776" s="3">
        <v>4</v>
      </c>
      <c r="H14776" s="3"/>
      <c r="I14776" s="10" t="str">
        <f t="shared" si="230"/>
        <v>14524</v>
      </c>
    </row>
    <row r="14777" spans="1:9">
      <c r="A14777" s="66"/>
      <c r="C14777" s="66">
        <v>14524</v>
      </c>
      <c r="D14777" s="2" t="s">
        <v>45</v>
      </c>
      <c r="E14777" s="16" t="s">
        <v>1146</v>
      </c>
      <c r="F14777" s="69" t="s">
        <v>46</v>
      </c>
      <c r="G14777" s="3">
        <v>2</v>
      </c>
      <c r="H14777" s="3"/>
      <c r="I14777" s="10" t="str">
        <f t="shared" si="230"/>
        <v>14524</v>
      </c>
    </row>
    <row r="14778" spans="1:9">
      <c r="A14778" s="66"/>
      <c r="C14778" s="66">
        <v>14524</v>
      </c>
      <c r="D14778" s="2" t="s">
        <v>47</v>
      </c>
      <c r="E14778" s="16" t="s">
        <v>1146</v>
      </c>
      <c r="F14778" s="69" t="s">
        <v>48</v>
      </c>
      <c r="G14778" s="3">
        <v>13</v>
      </c>
      <c r="H14778" s="3"/>
      <c r="I14778" s="10" t="str">
        <f t="shared" si="230"/>
        <v>14524</v>
      </c>
    </row>
    <row r="14779" spans="1:9">
      <c r="A14779" s="66"/>
      <c r="C14779" s="66">
        <v>14524</v>
      </c>
      <c r="D14779" s="2" t="s">
        <v>49</v>
      </c>
      <c r="E14779" s="14" t="s">
        <v>1144</v>
      </c>
      <c r="F14779" s="69" t="s">
        <v>50</v>
      </c>
      <c r="G14779" s="3">
        <v>17</v>
      </c>
      <c r="H14779" s="3">
        <v>821</v>
      </c>
      <c r="I14779" s="10" t="str">
        <f t="shared" si="230"/>
        <v>14524</v>
      </c>
    </row>
    <row r="14780" spans="1:9">
      <c r="A14780" s="66"/>
      <c r="C14780" s="66">
        <v>14524</v>
      </c>
      <c r="D14780" s="2" t="s">
        <v>51</v>
      </c>
      <c r="E14780" s="15" t="s">
        <v>1145</v>
      </c>
      <c r="F14780" s="69" t="s">
        <v>52</v>
      </c>
      <c r="G14780" s="3">
        <v>1</v>
      </c>
      <c r="H14780" s="3"/>
      <c r="I14780" s="10" t="str">
        <f t="shared" si="230"/>
        <v>14524</v>
      </c>
    </row>
    <row r="14781" spans="1:9">
      <c r="A14781" s="66"/>
      <c r="C14781" s="66">
        <v>14524</v>
      </c>
      <c r="D14781" s="2" t="s">
        <v>53</v>
      </c>
      <c r="E14781" s="15" t="s">
        <v>1145</v>
      </c>
      <c r="F14781" s="69" t="s">
        <v>54</v>
      </c>
      <c r="G14781" s="3">
        <v>56</v>
      </c>
      <c r="H14781" s="3">
        <v>4886</v>
      </c>
      <c r="I14781" s="10" t="str">
        <f t="shared" si="230"/>
        <v>14524</v>
      </c>
    </row>
    <row r="14782" spans="1:9">
      <c r="A14782" s="66"/>
      <c r="C14782" s="66">
        <v>14524</v>
      </c>
      <c r="D14782" s="2" t="s">
        <v>55</v>
      </c>
      <c r="E14782" s="21" t="s">
        <v>1152</v>
      </c>
      <c r="F14782" s="69" t="s">
        <v>56</v>
      </c>
      <c r="G14782" s="3">
        <v>6</v>
      </c>
      <c r="H14782" s="3">
        <v>256</v>
      </c>
      <c r="I14782" s="10" t="str">
        <f t="shared" si="230"/>
        <v>14524</v>
      </c>
    </row>
    <row r="14783" spans="1:9">
      <c r="A14783" s="66"/>
      <c r="C14783" s="66">
        <v>14524</v>
      </c>
      <c r="D14783" s="2" t="s">
        <v>57</v>
      </c>
      <c r="E14783" s="21" t="s">
        <v>1152</v>
      </c>
      <c r="F14783" s="69" t="s">
        <v>58</v>
      </c>
      <c r="G14783" s="3">
        <v>16</v>
      </c>
      <c r="H14783" s="3">
        <v>1552</v>
      </c>
      <c r="I14783" s="10" t="str">
        <f t="shared" si="230"/>
        <v>14524</v>
      </c>
    </row>
    <row r="14784" spans="1:9">
      <c r="A14784" s="66"/>
      <c r="C14784" s="66">
        <v>14524</v>
      </c>
      <c r="D14784" s="2" t="s">
        <v>59</v>
      </c>
      <c r="E14784" s="21" t="s">
        <v>1152</v>
      </c>
      <c r="F14784" s="69" t="s">
        <v>60</v>
      </c>
      <c r="G14784" s="3">
        <v>24</v>
      </c>
      <c r="H14784" s="3">
        <v>3835</v>
      </c>
      <c r="I14784" s="10" t="str">
        <f t="shared" si="230"/>
        <v>14524</v>
      </c>
    </row>
    <row r="14785" spans="1:9">
      <c r="A14785" s="66"/>
      <c r="C14785" s="66">
        <v>14524</v>
      </c>
      <c r="D14785" s="2" t="s">
        <v>61</v>
      </c>
      <c r="E14785" s="20" t="s">
        <v>1151</v>
      </c>
      <c r="F14785" s="69" t="s">
        <v>62</v>
      </c>
      <c r="G14785" s="3">
        <v>33</v>
      </c>
      <c r="H14785" s="3">
        <v>15065</v>
      </c>
      <c r="I14785" s="10" t="str">
        <f t="shared" si="230"/>
        <v>14524</v>
      </c>
    </row>
    <row r="14786" spans="1:9">
      <c r="A14786" s="66"/>
      <c r="C14786" s="66">
        <v>14524</v>
      </c>
      <c r="D14786" s="2" t="s">
        <v>63</v>
      </c>
      <c r="E14786" s="20" t="s">
        <v>1151</v>
      </c>
      <c r="F14786" s="69" t="s">
        <v>64</v>
      </c>
      <c r="G14786" s="3">
        <v>2</v>
      </c>
      <c r="H14786" s="3"/>
      <c r="I14786" s="10" t="str">
        <f t="shared" si="230"/>
        <v>14524</v>
      </c>
    </row>
    <row r="14787" spans="1:9">
      <c r="A14787" s="66"/>
      <c r="C14787" s="66">
        <v>14524</v>
      </c>
      <c r="D14787" s="2" t="s">
        <v>65</v>
      </c>
      <c r="E14787" s="19" t="s">
        <v>1150</v>
      </c>
      <c r="F14787" s="69" t="s">
        <v>66</v>
      </c>
      <c r="G14787" s="3">
        <v>3</v>
      </c>
      <c r="H14787" s="3"/>
      <c r="I14787" s="10" t="str">
        <f t="shared" si="230"/>
        <v>14524</v>
      </c>
    </row>
    <row r="14788" spans="1:9">
      <c r="A14788" s="66"/>
      <c r="C14788" s="66">
        <v>14524</v>
      </c>
      <c r="D14788" s="2" t="s">
        <v>67</v>
      </c>
      <c r="E14788" s="22" t="s">
        <v>1153</v>
      </c>
      <c r="F14788" s="69" t="s">
        <v>68</v>
      </c>
      <c r="G14788" s="3">
        <v>8</v>
      </c>
      <c r="H14788" s="3">
        <v>319</v>
      </c>
      <c r="I14788" s="10" t="str">
        <f t="shared" si="230"/>
        <v>14524</v>
      </c>
    </row>
    <row r="14789" spans="1:9">
      <c r="A14789" s="66"/>
      <c r="C14789" s="66">
        <v>14524</v>
      </c>
      <c r="D14789" s="2" t="s">
        <v>69</v>
      </c>
      <c r="E14789" s="21" t="s">
        <v>1152</v>
      </c>
      <c r="F14789" s="69" t="s">
        <v>70</v>
      </c>
      <c r="G14789" s="3">
        <v>17</v>
      </c>
      <c r="H14789" s="3">
        <v>1209</v>
      </c>
      <c r="I14789" s="10" t="str">
        <f t="shared" si="230"/>
        <v>14524</v>
      </c>
    </row>
    <row r="14790" spans="1:9">
      <c r="A14790" s="66"/>
      <c r="C14790" s="66">
        <v>14524</v>
      </c>
      <c r="E14790" s="71"/>
      <c r="F14790" s="69" t="s">
        <v>71</v>
      </c>
      <c r="G14790" s="3">
        <v>259</v>
      </c>
      <c r="H14790" s="3">
        <v>33036</v>
      </c>
      <c r="I14790" s="10" t="str">
        <f t="shared" si="230"/>
        <v>14524</v>
      </c>
    </row>
    <row r="14791" spans="1:9">
      <c r="A14791" s="65" t="s">
        <v>991</v>
      </c>
      <c r="B14791" s="2" t="s">
        <v>992</v>
      </c>
      <c r="C14791" s="65">
        <v>146</v>
      </c>
      <c r="D14791" s="2" t="s">
        <v>9</v>
      </c>
      <c r="E14791" s="14" t="s">
        <v>1144</v>
      </c>
      <c r="F14791" s="69" t="s">
        <v>10</v>
      </c>
      <c r="G14791" s="3">
        <v>29</v>
      </c>
      <c r="H14791" s="3">
        <v>2175</v>
      </c>
      <c r="I14791" s="10" t="str">
        <f t="shared" si="230"/>
        <v>146</v>
      </c>
    </row>
    <row r="14792" spans="1:9">
      <c r="A14792" s="66"/>
      <c r="C14792" s="66">
        <v>146</v>
      </c>
      <c r="D14792" s="2" t="s">
        <v>11</v>
      </c>
      <c r="E14792" s="14" t="s">
        <v>1144</v>
      </c>
      <c r="F14792" s="69" t="s">
        <v>12</v>
      </c>
      <c r="G14792" s="3">
        <v>1</v>
      </c>
      <c r="H14792" s="3"/>
      <c r="I14792" s="10" t="str">
        <f t="shared" si="230"/>
        <v>146</v>
      </c>
    </row>
    <row r="14793" spans="1:9">
      <c r="A14793" s="66"/>
      <c r="C14793" s="66">
        <v>146</v>
      </c>
      <c r="D14793" s="2" t="s">
        <v>13</v>
      </c>
      <c r="E14793" s="14" t="s">
        <v>1144</v>
      </c>
      <c r="F14793" s="69" t="s">
        <v>14</v>
      </c>
      <c r="G14793" s="3"/>
      <c r="H14793" s="3"/>
      <c r="I14793" s="10" t="str">
        <f t="shared" ref="I14793:I14856" si="231">IF(A14793="",I14792,A14793)</f>
        <v>146</v>
      </c>
    </row>
    <row r="14794" spans="1:9">
      <c r="A14794" s="66"/>
      <c r="C14794" s="66">
        <v>146</v>
      </c>
      <c r="D14794" s="2" t="s">
        <v>15</v>
      </c>
      <c r="E14794" s="15" t="s">
        <v>1145</v>
      </c>
      <c r="F14794" s="69" t="s">
        <v>16</v>
      </c>
      <c r="G14794" s="3"/>
      <c r="H14794" s="3"/>
      <c r="I14794" s="10" t="str">
        <f t="shared" si="231"/>
        <v>146</v>
      </c>
    </row>
    <row r="14795" spans="1:9">
      <c r="A14795" s="66"/>
      <c r="C14795" s="66">
        <v>146</v>
      </c>
      <c r="D14795" s="2" t="s">
        <v>17</v>
      </c>
      <c r="E14795" s="14" t="s">
        <v>1144</v>
      </c>
      <c r="F14795" s="69" t="s">
        <v>18</v>
      </c>
      <c r="G14795" s="3">
        <v>28</v>
      </c>
      <c r="H14795" s="3"/>
      <c r="I14795" s="10" t="str">
        <f t="shared" si="231"/>
        <v>146</v>
      </c>
    </row>
    <row r="14796" spans="1:9">
      <c r="A14796" s="66"/>
      <c r="C14796" s="66">
        <v>146</v>
      </c>
      <c r="D14796" s="2" t="s">
        <v>19</v>
      </c>
      <c r="E14796" s="14" t="s">
        <v>1144</v>
      </c>
      <c r="F14796" s="69" t="s">
        <v>20</v>
      </c>
      <c r="G14796" s="3"/>
      <c r="H14796" s="3"/>
      <c r="I14796" s="10" t="str">
        <f t="shared" si="231"/>
        <v>146</v>
      </c>
    </row>
    <row r="14797" spans="1:9">
      <c r="A14797" s="66"/>
      <c r="C14797" s="66">
        <v>146</v>
      </c>
      <c r="D14797" s="2" t="s">
        <v>21</v>
      </c>
      <c r="E14797" s="4"/>
      <c r="F14797" s="69" t="s">
        <v>22</v>
      </c>
      <c r="G14797" s="3">
        <v>1180</v>
      </c>
      <c r="H14797" s="3">
        <v>112939</v>
      </c>
      <c r="I14797" s="10" t="str">
        <f t="shared" si="231"/>
        <v>146</v>
      </c>
    </row>
    <row r="14798" spans="1:9">
      <c r="A14798" s="66"/>
      <c r="C14798" s="66">
        <v>146</v>
      </c>
      <c r="D14798" s="2" t="s">
        <v>23</v>
      </c>
      <c r="E14798" s="17" t="s">
        <v>1147</v>
      </c>
      <c r="F14798" s="69" t="s">
        <v>24</v>
      </c>
      <c r="G14798" s="3">
        <v>137</v>
      </c>
      <c r="H14798" s="3">
        <v>8042</v>
      </c>
      <c r="I14798" s="10" t="str">
        <f t="shared" si="231"/>
        <v>146</v>
      </c>
    </row>
    <row r="14799" spans="1:9">
      <c r="A14799" s="66"/>
      <c r="C14799" s="66">
        <v>146</v>
      </c>
      <c r="D14799" s="2" t="s">
        <v>25</v>
      </c>
      <c r="E14799" s="17" t="s">
        <v>1147</v>
      </c>
      <c r="F14799" s="69" t="s">
        <v>26</v>
      </c>
      <c r="G14799" s="3">
        <v>11</v>
      </c>
      <c r="H14799" s="3">
        <v>810</v>
      </c>
      <c r="I14799" s="10" t="str">
        <f t="shared" si="231"/>
        <v>146</v>
      </c>
    </row>
    <row r="14800" spans="1:9">
      <c r="A14800" s="66"/>
      <c r="C14800" s="66">
        <v>146</v>
      </c>
      <c r="D14800" s="2" t="s">
        <v>27</v>
      </c>
      <c r="E14800" s="17" t="s">
        <v>1147</v>
      </c>
      <c r="F14800" s="69" t="s">
        <v>28</v>
      </c>
      <c r="G14800" s="3">
        <v>1</v>
      </c>
      <c r="H14800" s="3"/>
      <c r="I14800" s="10" t="str">
        <f t="shared" si="231"/>
        <v>146</v>
      </c>
    </row>
    <row r="14801" spans="1:9">
      <c r="A14801" s="66"/>
      <c r="C14801" s="66">
        <v>146</v>
      </c>
      <c r="D14801" s="2" t="s">
        <v>29</v>
      </c>
      <c r="E14801" s="18" t="s">
        <v>1148</v>
      </c>
      <c r="F14801" s="69" t="s">
        <v>30</v>
      </c>
      <c r="G14801" s="3">
        <v>32</v>
      </c>
      <c r="H14801" s="3"/>
      <c r="I14801" s="10" t="str">
        <f t="shared" si="231"/>
        <v>146</v>
      </c>
    </row>
    <row r="14802" spans="1:9">
      <c r="A14802" s="66"/>
      <c r="C14802" s="66">
        <v>146</v>
      </c>
      <c r="D14802" s="2" t="s">
        <v>31</v>
      </c>
      <c r="E14802" s="18" t="s">
        <v>1148</v>
      </c>
      <c r="F14802" s="69" t="s">
        <v>32</v>
      </c>
      <c r="G14802" s="3">
        <v>3</v>
      </c>
      <c r="H14802" s="3"/>
      <c r="I14802" s="10" t="str">
        <f t="shared" si="231"/>
        <v>146</v>
      </c>
    </row>
    <row r="14803" spans="1:9">
      <c r="A14803" s="66"/>
      <c r="C14803" s="66">
        <v>146</v>
      </c>
      <c r="D14803" s="2" t="s">
        <v>33</v>
      </c>
      <c r="E14803" s="18" t="s">
        <v>1148</v>
      </c>
      <c r="F14803" s="69" t="s">
        <v>34</v>
      </c>
      <c r="G14803" s="3">
        <v>3</v>
      </c>
      <c r="H14803" s="3"/>
      <c r="I14803" s="10" t="str">
        <f t="shared" si="231"/>
        <v>146</v>
      </c>
    </row>
    <row r="14804" spans="1:9">
      <c r="A14804" s="66"/>
      <c r="C14804" s="66">
        <v>146</v>
      </c>
      <c r="D14804" s="2" t="s">
        <v>35</v>
      </c>
      <c r="E14804" s="19" t="s">
        <v>1150</v>
      </c>
      <c r="F14804" s="69" t="s">
        <v>36</v>
      </c>
      <c r="G14804" s="3">
        <v>24</v>
      </c>
      <c r="H14804" s="3">
        <v>1929</v>
      </c>
      <c r="I14804" s="10" t="str">
        <f t="shared" si="231"/>
        <v>146</v>
      </c>
    </row>
    <row r="14805" spans="1:9">
      <c r="A14805" s="66"/>
      <c r="C14805" s="66">
        <v>146</v>
      </c>
      <c r="D14805" s="2" t="s">
        <v>37</v>
      </c>
      <c r="E14805" s="23" t="s">
        <v>1149</v>
      </c>
      <c r="F14805" s="69" t="s">
        <v>38</v>
      </c>
      <c r="G14805" s="3">
        <v>18</v>
      </c>
      <c r="H14805" s="3">
        <v>1903</v>
      </c>
      <c r="I14805" s="10" t="str">
        <f t="shared" si="231"/>
        <v>146</v>
      </c>
    </row>
    <row r="14806" spans="1:9">
      <c r="A14806" s="66"/>
      <c r="C14806" s="66">
        <v>146</v>
      </c>
      <c r="D14806" s="2" t="s">
        <v>39</v>
      </c>
      <c r="E14806" s="23" t="s">
        <v>1149</v>
      </c>
      <c r="F14806" s="69" t="s">
        <v>40</v>
      </c>
      <c r="G14806" s="3">
        <v>36</v>
      </c>
      <c r="H14806" s="3">
        <v>3632</v>
      </c>
      <c r="I14806" s="10" t="str">
        <f t="shared" si="231"/>
        <v>146</v>
      </c>
    </row>
    <row r="14807" spans="1:9">
      <c r="A14807" s="66"/>
      <c r="C14807" s="66">
        <v>146</v>
      </c>
      <c r="D14807" s="2" t="s">
        <v>41</v>
      </c>
      <c r="E14807" s="16" t="s">
        <v>1146</v>
      </c>
      <c r="F14807" s="69" t="s">
        <v>42</v>
      </c>
      <c r="G14807" s="3"/>
      <c r="H14807" s="3"/>
      <c r="I14807" s="10" t="str">
        <f t="shared" si="231"/>
        <v>146</v>
      </c>
    </row>
    <row r="14808" spans="1:9">
      <c r="A14808" s="66"/>
      <c r="C14808" s="66">
        <v>146</v>
      </c>
      <c r="D14808" s="2" t="s">
        <v>43</v>
      </c>
      <c r="E14808" s="16" t="s">
        <v>1146</v>
      </c>
      <c r="F14808" s="69" t="s">
        <v>44</v>
      </c>
      <c r="G14808" s="3">
        <v>26</v>
      </c>
      <c r="H14808" s="3">
        <v>3473</v>
      </c>
      <c r="I14808" s="10" t="str">
        <f t="shared" si="231"/>
        <v>146</v>
      </c>
    </row>
    <row r="14809" spans="1:9">
      <c r="A14809" s="66"/>
      <c r="C14809" s="66">
        <v>146</v>
      </c>
      <c r="D14809" s="2" t="s">
        <v>45</v>
      </c>
      <c r="E14809" s="16" t="s">
        <v>1146</v>
      </c>
      <c r="F14809" s="69" t="s">
        <v>46</v>
      </c>
      <c r="G14809" s="3">
        <v>12</v>
      </c>
      <c r="H14809" s="3"/>
      <c r="I14809" s="10" t="str">
        <f t="shared" si="231"/>
        <v>146</v>
      </c>
    </row>
    <row r="14810" spans="1:9">
      <c r="A14810" s="66"/>
      <c r="C14810" s="66">
        <v>146</v>
      </c>
      <c r="D14810" s="2" t="s">
        <v>47</v>
      </c>
      <c r="E14810" s="16" t="s">
        <v>1146</v>
      </c>
      <c r="F14810" s="69" t="s">
        <v>48</v>
      </c>
      <c r="G14810" s="3">
        <v>76</v>
      </c>
      <c r="H14810" s="3">
        <v>7471</v>
      </c>
      <c r="I14810" s="10" t="str">
        <f t="shared" si="231"/>
        <v>146</v>
      </c>
    </row>
    <row r="14811" spans="1:9">
      <c r="A14811" s="66"/>
      <c r="C14811" s="66">
        <v>146</v>
      </c>
      <c r="D14811" s="2" t="s">
        <v>49</v>
      </c>
      <c r="E14811" s="14" t="s">
        <v>1144</v>
      </c>
      <c r="F14811" s="69" t="s">
        <v>50</v>
      </c>
      <c r="G14811" s="3">
        <v>89</v>
      </c>
      <c r="H14811" s="3">
        <v>5216</v>
      </c>
      <c r="I14811" s="10" t="str">
        <f t="shared" si="231"/>
        <v>146</v>
      </c>
    </row>
    <row r="14812" spans="1:9">
      <c r="A14812" s="66"/>
      <c r="C14812" s="66">
        <v>146</v>
      </c>
      <c r="D14812" s="2" t="s">
        <v>51</v>
      </c>
      <c r="E14812" s="15" t="s">
        <v>1145</v>
      </c>
      <c r="F14812" s="69" t="s">
        <v>52</v>
      </c>
      <c r="G14812" s="3">
        <v>21</v>
      </c>
      <c r="H14812" s="3">
        <v>5188</v>
      </c>
      <c r="I14812" s="10" t="str">
        <f t="shared" si="231"/>
        <v>146</v>
      </c>
    </row>
    <row r="14813" spans="1:9">
      <c r="A14813" s="66"/>
      <c r="C14813" s="66">
        <v>146</v>
      </c>
      <c r="D14813" s="2" t="s">
        <v>53</v>
      </c>
      <c r="E14813" s="15" t="s">
        <v>1145</v>
      </c>
      <c r="F14813" s="69" t="s">
        <v>54</v>
      </c>
      <c r="G14813" s="3">
        <v>227</v>
      </c>
      <c r="H14813" s="3">
        <v>12626</v>
      </c>
      <c r="I14813" s="10" t="str">
        <f t="shared" si="231"/>
        <v>146</v>
      </c>
    </row>
    <row r="14814" spans="1:9">
      <c r="A14814" s="66"/>
      <c r="C14814" s="66">
        <v>146</v>
      </c>
      <c r="D14814" s="2" t="s">
        <v>55</v>
      </c>
      <c r="E14814" s="21" t="s">
        <v>1152</v>
      </c>
      <c r="F14814" s="69" t="s">
        <v>56</v>
      </c>
      <c r="G14814" s="3">
        <v>73</v>
      </c>
      <c r="H14814" s="3">
        <v>13354</v>
      </c>
      <c r="I14814" s="10" t="str">
        <f t="shared" si="231"/>
        <v>146</v>
      </c>
    </row>
    <row r="14815" spans="1:9">
      <c r="A14815" s="66"/>
      <c r="C14815" s="66">
        <v>146</v>
      </c>
      <c r="D14815" s="2" t="s">
        <v>57</v>
      </c>
      <c r="E14815" s="21" t="s">
        <v>1152</v>
      </c>
      <c r="F14815" s="69" t="s">
        <v>58</v>
      </c>
      <c r="G14815" s="3">
        <v>58</v>
      </c>
      <c r="H14815" s="3">
        <v>7040</v>
      </c>
      <c r="I14815" s="10" t="str">
        <f t="shared" si="231"/>
        <v>146</v>
      </c>
    </row>
    <row r="14816" spans="1:9">
      <c r="A14816" s="66"/>
      <c r="C14816" s="66">
        <v>146</v>
      </c>
      <c r="D14816" s="2" t="s">
        <v>59</v>
      </c>
      <c r="E14816" s="21" t="s">
        <v>1152</v>
      </c>
      <c r="F14816" s="69" t="s">
        <v>60</v>
      </c>
      <c r="G14816" s="3">
        <v>145</v>
      </c>
      <c r="H14816" s="3">
        <v>18283</v>
      </c>
      <c r="I14816" s="10" t="str">
        <f t="shared" si="231"/>
        <v>146</v>
      </c>
    </row>
    <row r="14817" spans="1:9">
      <c r="A14817" s="66"/>
      <c r="C14817" s="66">
        <v>146</v>
      </c>
      <c r="D14817" s="2" t="s">
        <v>61</v>
      </c>
      <c r="E14817" s="20" t="s">
        <v>1151</v>
      </c>
      <c r="F14817" s="69" t="s">
        <v>62</v>
      </c>
      <c r="G14817" s="3">
        <v>24</v>
      </c>
      <c r="H14817" s="3">
        <v>3607</v>
      </c>
      <c r="I14817" s="10" t="str">
        <f t="shared" si="231"/>
        <v>146</v>
      </c>
    </row>
    <row r="14818" spans="1:9">
      <c r="A14818" s="66"/>
      <c r="C14818" s="66">
        <v>146</v>
      </c>
      <c r="D14818" s="2" t="s">
        <v>63</v>
      </c>
      <c r="E14818" s="20" t="s">
        <v>1151</v>
      </c>
      <c r="F14818" s="69" t="s">
        <v>64</v>
      </c>
      <c r="G14818" s="3">
        <v>15</v>
      </c>
      <c r="H14818" s="3">
        <v>4787</v>
      </c>
      <c r="I14818" s="10" t="str">
        <f t="shared" si="231"/>
        <v>146</v>
      </c>
    </row>
    <row r="14819" spans="1:9">
      <c r="A14819" s="66"/>
      <c r="C14819" s="66">
        <v>146</v>
      </c>
      <c r="D14819" s="2" t="s">
        <v>65</v>
      </c>
      <c r="E14819" s="19" t="s">
        <v>1150</v>
      </c>
      <c r="F14819" s="69" t="s">
        <v>66</v>
      </c>
      <c r="G14819" s="3">
        <v>22</v>
      </c>
      <c r="H14819" s="3"/>
      <c r="I14819" s="10" t="str">
        <f t="shared" si="231"/>
        <v>146</v>
      </c>
    </row>
    <row r="14820" spans="1:9">
      <c r="A14820" s="66"/>
      <c r="C14820" s="66">
        <v>146</v>
      </c>
      <c r="D14820" s="2" t="s">
        <v>67</v>
      </c>
      <c r="E14820" s="22" t="s">
        <v>1153</v>
      </c>
      <c r="F14820" s="69" t="s">
        <v>68</v>
      </c>
      <c r="G14820" s="3">
        <v>48</v>
      </c>
      <c r="H14820" s="3">
        <v>2681</v>
      </c>
      <c r="I14820" s="10" t="str">
        <f t="shared" si="231"/>
        <v>146</v>
      </c>
    </row>
    <row r="14821" spans="1:9">
      <c r="A14821" s="66"/>
      <c r="C14821" s="66">
        <v>146</v>
      </c>
      <c r="D14821" s="2" t="s">
        <v>69</v>
      </c>
      <c r="E14821" s="21" t="s">
        <v>1152</v>
      </c>
      <c r="F14821" s="69" t="s">
        <v>70</v>
      </c>
      <c r="G14821" s="3">
        <v>79</v>
      </c>
      <c r="H14821" s="3">
        <v>3358</v>
      </c>
      <c r="I14821" s="10" t="str">
        <f t="shared" si="231"/>
        <v>146</v>
      </c>
    </row>
    <row r="14822" spans="1:9">
      <c r="A14822" s="66"/>
      <c r="C14822" s="66">
        <v>146</v>
      </c>
      <c r="E14822" s="71"/>
      <c r="F14822" s="69" t="s">
        <v>71</v>
      </c>
      <c r="G14822" s="3">
        <v>1209</v>
      </c>
      <c r="H14822" s="3">
        <v>115114</v>
      </c>
      <c r="I14822" s="10" t="str">
        <f t="shared" si="231"/>
        <v>146</v>
      </c>
    </row>
    <row r="14823" spans="1:9">
      <c r="A14823" s="65" t="s">
        <v>993</v>
      </c>
      <c r="B14823" s="2" t="s">
        <v>994</v>
      </c>
      <c r="C14823" s="65">
        <v>14612</v>
      </c>
      <c r="D14823" s="2" t="s">
        <v>9</v>
      </c>
      <c r="E14823" s="14" t="s">
        <v>1144</v>
      </c>
      <c r="F14823" s="69" t="s">
        <v>10</v>
      </c>
      <c r="G14823" s="3"/>
      <c r="H14823" s="3"/>
      <c r="I14823" s="10" t="str">
        <f t="shared" si="231"/>
        <v>14612</v>
      </c>
    </row>
    <row r="14824" spans="1:9">
      <c r="A14824" s="66"/>
      <c r="C14824" s="66">
        <v>14612</v>
      </c>
      <c r="D14824" s="2" t="s">
        <v>11</v>
      </c>
      <c r="E14824" s="14" t="s">
        <v>1144</v>
      </c>
      <c r="F14824" s="69" t="s">
        <v>12</v>
      </c>
      <c r="G14824" s="3"/>
      <c r="H14824" s="3"/>
      <c r="I14824" s="10" t="str">
        <f t="shared" si="231"/>
        <v>14612</v>
      </c>
    </row>
    <row r="14825" spans="1:9">
      <c r="A14825" s="66"/>
      <c r="C14825" s="66">
        <v>14612</v>
      </c>
      <c r="D14825" s="2" t="s">
        <v>13</v>
      </c>
      <c r="E14825" s="14" t="s">
        <v>1144</v>
      </c>
      <c r="F14825" s="69" t="s">
        <v>14</v>
      </c>
      <c r="G14825" s="3"/>
      <c r="H14825" s="3"/>
      <c r="I14825" s="10" t="str">
        <f t="shared" si="231"/>
        <v>14612</v>
      </c>
    </row>
    <row r="14826" spans="1:9">
      <c r="A14826" s="66"/>
      <c r="C14826" s="66">
        <v>14612</v>
      </c>
      <c r="D14826" s="2" t="s">
        <v>15</v>
      </c>
      <c r="E14826" s="15" t="s">
        <v>1145</v>
      </c>
      <c r="F14826" s="69" t="s">
        <v>16</v>
      </c>
      <c r="G14826" s="3"/>
      <c r="H14826" s="3"/>
      <c r="I14826" s="10" t="str">
        <f t="shared" si="231"/>
        <v>14612</v>
      </c>
    </row>
    <row r="14827" spans="1:9">
      <c r="A14827" s="66"/>
      <c r="C14827" s="66">
        <v>14612</v>
      </c>
      <c r="D14827" s="2" t="s">
        <v>17</v>
      </c>
      <c r="E14827" s="14" t="s">
        <v>1144</v>
      </c>
      <c r="F14827" s="69" t="s">
        <v>18</v>
      </c>
      <c r="G14827" s="3"/>
      <c r="H14827" s="3"/>
      <c r="I14827" s="10" t="str">
        <f t="shared" si="231"/>
        <v>14612</v>
      </c>
    </row>
    <row r="14828" spans="1:9">
      <c r="A14828" s="66"/>
      <c r="C14828" s="66">
        <v>14612</v>
      </c>
      <c r="D14828" s="2" t="s">
        <v>19</v>
      </c>
      <c r="E14828" s="14" t="s">
        <v>1144</v>
      </c>
      <c r="F14828" s="69" t="s">
        <v>20</v>
      </c>
      <c r="G14828" s="3"/>
      <c r="H14828" s="3"/>
      <c r="I14828" s="10" t="str">
        <f t="shared" si="231"/>
        <v>14612</v>
      </c>
    </row>
    <row r="14829" spans="1:9">
      <c r="A14829" s="66"/>
      <c r="C14829" s="66">
        <v>14612</v>
      </c>
      <c r="D14829" s="2" t="s">
        <v>21</v>
      </c>
      <c r="E14829" s="4"/>
      <c r="F14829" s="69" t="s">
        <v>22</v>
      </c>
      <c r="G14829" s="3">
        <v>246</v>
      </c>
      <c r="H14829" s="3">
        <v>29058</v>
      </c>
      <c r="I14829" s="10" t="str">
        <f t="shared" si="231"/>
        <v>14612</v>
      </c>
    </row>
    <row r="14830" spans="1:9">
      <c r="A14830" s="66"/>
      <c r="C14830" s="66">
        <v>14612</v>
      </c>
      <c r="D14830" s="2" t="s">
        <v>23</v>
      </c>
      <c r="E14830" s="17" t="s">
        <v>1147</v>
      </c>
      <c r="F14830" s="69" t="s">
        <v>24</v>
      </c>
      <c r="G14830" s="3">
        <v>26</v>
      </c>
      <c r="H14830" s="3">
        <v>1143</v>
      </c>
      <c r="I14830" s="10" t="str">
        <f t="shared" si="231"/>
        <v>14612</v>
      </c>
    </row>
    <row r="14831" spans="1:9">
      <c r="A14831" s="66"/>
      <c r="C14831" s="66">
        <v>14612</v>
      </c>
      <c r="D14831" s="2" t="s">
        <v>25</v>
      </c>
      <c r="E14831" s="17" t="s">
        <v>1147</v>
      </c>
      <c r="F14831" s="69" t="s">
        <v>26</v>
      </c>
      <c r="G14831" s="3">
        <v>1</v>
      </c>
      <c r="H14831" s="3"/>
      <c r="I14831" s="10" t="str">
        <f t="shared" si="231"/>
        <v>14612</v>
      </c>
    </row>
    <row r="14832" spans="1:9">
      <c r="A14832" s="66"/>
      <c r="C14832" s="66">
        <v>14612</v>
      </c>
      <c r="D14832" s="2" t="s">
        <v>27</v>
      </c>
      <c r="E14832" s="17" t="s">
        <v>1147</v>
      </c>
      <c r="F14832" s="69" t="s">
        <v>28</v>
      </c>
      <c r="G14832" s="3">
        <v>1</v>
      </c>
      <c r="H14832" s="3"/>
      <c r="I14832" s="10" t="str">
        <f t="shared" si="231"/>
        <v>14612</v>
      </c>
    </row>
    <row r="14833" spans="1:9">
      <c r="A14833" s="66"/>
      <c r="C14833" s="66">
        <v>14612</v>
      </c>
      <c r="D14833" s="2" t="s">
        <v>29</v>
      </c>
      <c r="E14833" s="18" t="s">
        <v>1148</v>
      </c>
      <c r="F14833" s="69" t="s">
        <v>30</v>
      </c>
      <c r="G14833" s="3">
        <v>1</v>
      </c>
      <c r="H14833" s="3"/>
      <c r="I14833" s="10" t="str">
        <f t="shared" si="231"/>
        <v>14612</v>
      </c>
    </row>
    <row r="14834" spans="1:9">
      <c r="A14834" s="66"/>
      <c r="C14834" s="66">
        <v>14612</v>
      </c>
      <c r="D14834" s="2" t="s">
        <v>31</v>
      </c>
      <c r="E14834" s="18" t="s">
        <v>1148</v>
      </c>
      <c r="F14834" s="69" t="s">
        <v>32</v>
      </c>
      <c r="G14834" s="3"/>
      <c r="H14834" s="3"/>
      <c r="I14834" s="10" t="str">
        <f t="shared" si="231"/>
        <v>14612</v>
      </c>
    </row>
    <row r="14835" spans="1:9">
      <c r="A14835" s="66"/>
      <c r="C14835" s="66">
        <v>14612</v>
      </c>
      <c r="D14835" s="2" t="s">
        <v>33</v>
      </c>
      <c r="E14835" s="18" t="s">
        <v>1148</v>
      </c>
      <c r="F14835" s="69" t="s">
        <v>34</v>
      </c>
      <c r="G14835" s="3"/>
      <c r="H14835" s="3"/>
      <c r="I14835" s="10" t="str">
        <f t="shared" si="231"/>
        <v>14612</v>
      </c>
    </row>
    <row r="14836" spans="1:9">
      <c r="A14836" s="66"/>
      <c r="C14836" s="66">
        <v>14612</v>
      </c>
      <c r="D14836" s="2" t="s">
        <v>35</v>
      </c>
      <c r="E14836" s="19" t="s">
        <v>1150</v>
      </c>
      <c r="F14836" s="69" t="s">
        <v>36</v>
      </c>
      <c r="G14836" s="3">
        <v>2</v>
      </c>
      <c r="H14836" s="3"/>
      <c r="I14836" s="10" t="str">
        <f t="shared" si="231"/>
        <v>14612</v>
      </c>
    </row>
    <row r="14837" spans="1:9">
      <c r="A14837" s="66"/>
      <c r="C14837" s="66">
        <v>14612</v>
      </c>
      <c r="D14837" s="2" t="s">
        <v>37</v>
      </c>
      <c r="E14837" s="23" t="s">
        <v>1149</v>
      </c>
      <c r="F14837" s="69" t="s">
        <v>38</v>
      </c>
      <c r="G14837" s="3">
        <v>1</v>
      </c>
      <c r="H14837" s="3"/>
      <c r="I14837" s="10" t="str">
        <f t="shared" si="231"/>
        <v>14612</v>
      </c>
    </row>
    <row r="14838" spans="1:9">
      <c r="A14838" s="66"/>
      <c r="C14838" s="66">
        <v>14612</v>
      </c>
      <c r="D14838" s="2" t="s">
        <v>39</v>
      </c>
      <c r="E14838" s="23" t="s">
        <v>1149</v>
      </c>
      <c r="F14838" s="69" t="s">
        <v>40</v>
      </c>
      <c r="G14838" s="3">
        <v>16</v>
      </c>
      <c r="H14838" s="3">
        <v>1832</v>
      </c>
      <c r="I14838" s="10" t="str">
        <f t="shared" si="231"/>
        <v>14612</v>
      </c>
    </row>
    <row r="14839" spans="1:9">
      <c r="A14839" s="66"/>
      <c r="C14839" s="66">
        <v>14612</v>
      </c>
      <c r="D14839" s="2" t="s">
        <v>41</v>
      </c>
      <c r="E14839" s="16" t="s">
        <v>1146</v>
      </c>
      <c r="F14839" s="69" t="s">
        <v>42</v>
      </c>
      <c r="G14839" s="3"/>
      <c r="H14839" s="3"/>
      <c r="I14839" s="10" t="str">
        <f t="shared" si="231"/>
        <v>14612</v>
      </c>
    </row>
    <row r="14840" spans="1:9">
      <c r="A14840" s="66"/>
      <c r="C14840" s="66">
        <v>14612</v>
      </c>
      <c r="D14840" s="2" t="s">
        <v>43</v>
      </c>
      <c r="E14840" s="16" t="s">
        <v>1146</v>
      </c>
      <c r="F14840" s="69" t="s">
        <v>44</v>
      </c>
      <c r="G14840" s="3">
        <v>8</v>
      </c>
      <c r="H14840" s="3">
        <v>454</v>
      </c>
      <c r="I14840" s="10" t="str">
        <f t="shared" si="231"/>
        <v>14612</v>
      </c>
    </row>
    <row r="14841" spans="1:9">
      <c r="A14841" s="66"/>
      <c r="C14841" s="66">
        <v>14612</v>
      </c>
      <c r="D14841" s="2" t="s">
        <v>45</v>
      </c>
      <c r="E14841" s="16" t="s">
        <v>1146</v>
      </c>
      <c r="F14841" s="69" t="s">
        <v>46</v>
      </c>
      <c r="G14841" s="3">
        <v>6</v>
      </c>
      <c r="H14841" s="3">
        <v>1569</v>
      </c>
      <c r="I14841" s="10" t="str">
        <f t="shared" si="231"/>
        <v>14612</v>
      </c>
    </row>
    <row r="14842" spans="1:9">
      <c r="A14842" s="66"/>
      <c r="C14842" s="66">
        <v>14612</v>
      </c>
      <c r="D14842" s="2" t="s">
        <v>47</v>
      </c>
      <c r="E14842" s="16" t="s">
        <v>1146</v>
      </c>
      <c r="F14842" s="69" t="s">
        <v>48</v>
      </c>
      <c r="G14842" s="3">
        <v>10</v>
      </c>
      <c r="H14842" s="3">
        <v>513</v>
      </c>
      <c r="I14842" s="10" t="str">
        <f t="shared" si="231"/>
        <v>14612</v>
      </c>
    </row>
    <row r="14843" spans="1:9">
      <c r="A14843" s="66"/>
      <c r="C14843" s="66">
        <v>14612</v>
      </c>
      <c r="D14843" s="2" t="s">
        <v>49</v>
      </c>
      <c r="E14843" s="14" t="s">
        <v>1144</v>
      </c>
      <c r="F14843" s="69" t="s">
        <v>50</v>
      </c>
      <c r="G14843" s="3">
        <v>9</v>
      </c>
      <c r="H14843" s="3">
        <v>254</v>
      </c>
      <c r="I14843" s="10" t="str">
        <f t="shared" si="231"/>
        <v>14612</v>
      </c>
    </row>
    <row r="14844" spans="1:9">
      <c r="A14844" s="66"/>
      <c r="C14844" s="66">
        <v>14612</v>
      </c>
      <c r="D14844" s="2" t="s">
        <v>51</v>
      </c>
      <c r="E14844" s="15" t="s">
        <v>1145</v>
      </c>
      <c r="F14844" s="69" t="s">
        <v>52</v>
      </c>
      <c r="G14844" s="3">
        <v>1</v>
      </c>
      <c r="H14844" s="3"/>
      <c r="I14844" s="10" t="str">
        <f t="shared" si="231"/>
        <v>14612</v>
      </c>
    </row>
    <row r="14845" spans="1:9">
      <c r="A14845" s="66"/>
      <c r="C14845" s="66">
        <v>14612</v>
      </c>
      <c r="D14845" s="2" t="s">
        <v>53</v>
      </c>
      <c r="E14845" s="15" t="s">
        <v>1145</v>
      </c>
      <c r="F14845" s="69" t="s">
        <v>54</v>
      </c>
      <c r="G14845" s="3">
        <v>24</v>
      </c>
      <c r="H14845" s="3">
        <v>1424</v>
      </c>
      <c r="I14845" s="10" t="str">
        <f t="shared" si="231"/>
        <v>14612</v>
      </c>
    </row>
    <row r="14846" spans="1:9">
      <c r="A14846" s="66"/>
      <c r="C14846" s="66">
        <v>14612</v>
      </c>
      <c r="D14846" s="2" t="s">
        <v>55</v>
      </c>
      <c r="E14846" s="21" t="s">
        <v>1152</v>
      </c>
      <c r="F14846" s="69" t="s">
        <v>56</v>
      </c>
      <c r="G14846" s="3">
        <v>37</v>
      </c>
      <c r="H14846" s="3">
        <v>9225</v>
      </c>
      <c r="I14846" s="10" t="str">
        <f t="shared" si="231"/>
        <v>14612</v>
      </c>
    </row>
    <row r="14847" spans="1:9">
      <c r="A14847" s="66"/>
      <c r="C14847" s="66">
        <v>14612</v>
      </c>
      <c r="D14847" s="2" t="s">
        <v>57</v>
      </c>
      <c r="E14847" s="21" t="s">
        <v>1152</v>
      </c>
      <c r="F14847" s="69" t="s">
        <v>58</v>
      </c>
      <c r="G14847" s="3">
        <v>20</v>
      </c>
      <c r="H14847" s="3">
        <v>1844</v>
      </c>
      <c r="I14847" s="10" t="str">
        <f t="shared" si="231"/>
        <v>14612</v>
      </c>
    </row>
    <row r="14848" spans="1:9">
      <c r="A14848" s="66"/>
      <c r="C14848" s="66">
        <v>14612</v>
      </c>
      <c r="D14848" s="2" t="s">
        <v>59</v>
      </c>
      <c r="E14848" s="21" t="s">
        <v>1152</v>
      </c>
      <c r="F14848" s="69" t="s">
        <v>60</v>
      </c>
      <c r="G14848" s="3">
        <v>30</v>
      </c>
      <c r="H14848" s="3">
        <v>4877</v>
      </c>
      <c r="I14848" s="10" t="str">
        <f t="shared" si="231"/>
        <v>14612</v>
      </c>
    </row>
    <row r="14849" spans="1:9">
      <c r="A14849" s="66"/>
      <c r="C14849" s="66">
        <v>14612</v>
      </c>
      <c r="D14849" s="2" t="s">
        <v>61</v>
      </c>
      <c r="E14849" s="20" t="s">
        <v>1151</v>
      </c>
      <c r="F14849" s="69" t="s">
        <v>62</v>
      </c>
      <c r="G14849" s="3">
        <v>4</v>
      </c>
      <c r="H14849" s="3"/>
      <c r="I14849" s="10" t="str">
        <f t="shared" si="231"/>
        <v>14612</v>
      </c>
    </row>
    <row r="14850" spans="1:9">
      <c r="A14850" s="66"/>
      <c r="C14850" s="66">
        <v>14612</v>
      </c>
      <c r="D14850" s="2" t="s">
        <v>63</v>
      </c>
      <c r="E14850" s="20" t="s">
        <v>1151</v>
      </c>
      <c r="F14850" s="69" t="s">
        <v>64</v>
      </c>
      <c r="G14850" s="3">
        <v>4</v>
      </c>
      <c r="H14850" s="3"/>
      <c r="I14850" s="10" t="str">
        <f t="shared" si="231"/>
        <v>14612</v>
      </c>
    </row>
    <row r="14851" spans="1:9">
      <c r="A14851" s="66"/>
      <c r="C14851" s="66">
        <v>14612</v>
      </c>
      <c r="D14851" s="2" t="s">
        <v>65</v>
      </c>
      <c r="E14851" s="19" t="s">
        <v>1150</v>
      </c>
      <c r="F14851" s="69" t="s">
        <v>66</v>
      </c>
      <c r="G14851" s="3">
        <v>1</v>
      </c>
      <c r="H14851" s="3"/>
      <c r="I14851" s="10" t="str">
        <f t="shared" si="231"/>
        <v>14612</v>
      </c>
    </row>
    <row r="14852" spans="1:9">
      <c r="A14852" s="66"/>
      <c r="C14852" s="66">
        <v>14612</v>
      </c>
      <c r="D14852" s="2" t="s">
        <v>67</v>
      </c>
      <c r="E14852" s="22" t="s">
        <v>1153</v>
      </c>
      <c r="F14852" s="69" t="s">
        <v>68</v>
      </c>
      <c r="G14852" s="3">
        <v>15</v>
      </c>
      <c r="H14852" s="3">
        <v>945</v>
      </c>
      <c r="I14852" s="10" t="str">
        <f t="shared" si="231"/>
        <v>14612</v>
      </c>
    </row>
    <row r="14853" spans="1:9">
      <c r="A14853" s="66"/>
      <c r="C14853" s="66">
        <v>14612</v>
      </c>
      <c r="D14853" s="2" t="s">
        <v>69</v>
      </c>
      <c r="E14853" s="21" t="s">
        <v>1152</v>
      </c>
      <c r="F14853" s="69" t="s">
        <v>70</v>
      </c>
      <c r="G14853" s="3">
        <v>29</v>
      </c>
      <c r="H14853" s="3">
        <v>1496</v>
      </c>
      <c r="I14853" s="10" t="str">
        <f t="shared" si="231"/>
        <v>14612</v>
      </c>
    </row>
    <row r="14854" spans="1:9">
      <c r="A14854" s="66"/>
      <c r="C14854" s="66">
        <v>14612</v>
      </c>
      <c r="E14854" s="71"/>
      <c r="F14854" s="69" t="s">
        <v>71</v>
      </c>
      <c r="G14854" s="3">
        <v>246</v>
      </c>
      <c r="H14854" s="3">
        <v>29058</v>
      </c>
      <c r="I14854" s="10" t="str">
        <f t="shared" si="231"/>
        <v>14612</v>
      </c>
    </row>
    <row r="14855" spans="1:9">
      <c r="A14855" s="65" t="s">
        <v>995</v>
      </c>
      <c r="B14855" s="2" t="s">
        <v>951</v>
      </c>
      <c r="C14855" s="65">
        <v>14625</v>
      </c>
      <c r="D14855" s="2" t="s">
        <v>9</v>
      </c>
      <c r="E14855" s="14" t="s">
        <v>1144</v>
      </c>
      <c r="F14855" s="69" t="s">
        <v>10</v>
      </c>
      <c r="G14855" s="3">
        <v>13</v>
      </c>
      <c r="H14855" s="3">
        <v>488</v>
      </c>
      <c r="I14855" s="10" t="str">
        <f t="shared" si="231"/>
        <v>14625</v>
      </c>
    </row>
    <row r="14856" spans="1:9">
      <c r="A14856" s="66"/>
      <c r="C14856" s="66">
        <v>14625</v>
      </c>
      <c r="D14856" s="2" t="s">
        <v>11</v>
      </c>
      <c r="E14856" s="14" t="s">
        <v>1144</v>
      </c>
      <c r="F14856" s="69" t="s">
        <v>12</v>
      </c>
      <c r="G14856" s="3"/>
      <c r="H14856" s="3"/>
      <c r="I14856" s="10" t="str">
        <f t="shared" si="231"/>
        <v>14625</v>
      </c>
    </row>
    <row r="14857" spans="1:9">
      <c r="A14857" s="66"/>
      <c r="C14857" s="66">
        <v>14625</v>
      </c>
      <c r="D14857" s="2" t="s">
        <v>13</v>
      </c>
      <c r="E14857" s="14" t="s">
        <v>1144</v>
      </c>
      <c r="F14857" s="69" t="s">
        <v>14</v>
      </c>
      <c r="G14857" s="3"/>
      <c r="H14857" s="3"/>
      <c r="I14857" s="10" t="str">
        <f t="shared" ref="I14857:I14920" si="232">IF(A14857="",I14856,A14857)</f>
        <v>14625</v>
      </c>
    </row>
    <row r="14858" spans="1:9">
      <c r="A14858" s="66"/>
      <c r="C14858" s="66">
        <v>14625</v>
      </c>
      <c r="D14858" s="2" t="s">
        <v>15</v>
      </c>
      <c r="E14858" s="15" t="s">
        <v>1145</v>
      </c>
      <c r="F14858" s="69" t="s">
        <v>16</v>
      </c>
      <c r="G14858" s="3"/>
      <c r="H14858" s="3"/>
      <c r="I14858" s="10" t="str">
        <f t="shared" si="232"/>
        <v>14625</v>
      </c>
    </row>
    <row r="14859" spans="1:9">
      <c r="A14859" s="66"/>
      <c r="C14859" s="66">
        <v>14625</v>
      </c>
      <c r="D14859" s="2" t="s">
        <v>17</v>
      </c>
      <c r="E14859" s="14" t="s">
        <v>1144</v>
      </c>
      <c r="F14859" s="69" t="s">
        <v>18</v>
      </c>
      <c r="G14859" s="3">
        <v>13</v>
      </c>
      <c r="H14859" s="3">
        <v>488</v>
      </c>
      <c r="I14859" s="10" t="str">
        <f t="shared" si="232"/>
        <v>14625</v>
      </c>
    </row>
    <row r="14860" spans="1:9">
      <c r="A14860" s="66"/>
      <c r="C14860" s="66">
        <v>14625</v>
      </c>
      <c r="D14860" s="2" t="s">
        <v>19</v>
      </c>
      <c r="E14860" s="14" t="s">
        <v>1144</v>
      </c>
      <c r="F14860" s="69" t="s">
        <v>20</v>
      </c>
      <c r="G14860" s="3"/>
      <c r="H14860" s="3"/>
      <c r="I14860" s="10" t="str">
        <f t="shared" si="232"/>
        <v>14625</v>
      </c>
    </row>
    <row r="14861" spans="1:9">
      <c r="A14861" s="66"/>
      <c r="C14861" s="66">
        <v>14625</v>
      </c>
      <c r="D14861" s="2" t="s">
        <v>21</v>
      </c>
      <c r="E14861" s="4"/>
      <c r="F14861" s="69" t="s">
        <v>22</v>
      </c>
      <c r="G14861" s="3">
        <v>306</v>
      </c>
      <c r="H14861" s="3">
        <v>27554</v>
      </c>
      <c r="I14861" s="10" t="str">
        <f t="shared" si="232"/>
        <v>14625</v>
      </c>
    </row>
    <row r="14862" spans="1:9">
      <c r="A14862" s="66"/>
      <c r="C14862" s="66">
        <v>14625</v>
      </c>
      <c r="D14862" s="2" t="s">
        <v>23</v>
      </c>
      <c r="E14862" s="17" t="s">
        <v>1147</v>
      </c>
      <c r="F14862" s="69" t="s">
        <v>24</v>
      </c>
      <c r="G14862" s="3">
        <v>36</v>
      </c>
      <c r="H14862" s="3">
        <v>3717</v>
      </c>
      <c r="I14862" s="10" t="str">
        <f t="shared" si="232"/>
        <v>14625</v>
      </c>
    </row>
    <row r="14863" spans="1:9">
      <c r="A14863" s="66"/>
      <c r="C14863" s="66">
        <v>14625</v>
      </c>
      <c r="D14863" s="2" t="s">
        <v>25</v>
      </c>
      <c r="E14863" s="17" t="s">
        <v>1147</v>
      </c>
      <c r="F14863" s="69" t="s">
        <v>26</v>
      </c>
      <c r="G14863" s="3">
        <v>3</v>
      </c>
      <c r="H14863" s="3"/>
      <c r="I14863" s="10" t="str">
        <f t="shared" si="232"/>
        <v>14625</v>
      </c>
    </row>
    <row r="14864" spans="1:9">
      <c r="A14864" s="66"/>
      <c r="C14864" s="66">
        <v>14625</v>
      </c>
      <c r="D14864" s="2" t="s">
        <v>27</v>
      </c>
      <c r="E14864" s="17" t="s">
        <v>1147</v>
      </c>
      <c r="F14864" s="69" t="s">
        <v>28</v>
      </c>
      <c r="G14864" s="3"/>
      <c r="H14864" s="3"/>
      <c r="I14864" s="10" t="str">
        <f t="shared" si="232"/>
        <v>14625</v>
      </c>
    </row>
    <row r="14865" spans="1:9">
      <c r="A14865" s="66"/>
      <c r="C14865" s="66">
        <v>14625</v>
      </c>
      <c r="D14865" s="2" t="s">
        <v>29</v>
      </c>
      <c r="E14865" s="18" t="s">
        <v>1148</v>
      </c>
      <c r="F14865" s="69" t="s">
        <v>30</v>
      </c>
      <c r="G14865" s="3">
        <v>13</v>
      </c>
      <c r="H14865" s="3">
        <v>897</v>
      </c>
      <c r="I14865" s="10" t="str">
        <f t="shared" si="232"/>
        <v>14625</v>
      </c>
    </row>
    <row r="14866" spans="1:9">
      <c r="A14866" s="66"/>
      <c r="C14866" s="66">
        <v>14625</v>
      </c>
      <c r="D14866" s="2" t="s">
        <v>31</v>
      </c>
      <c r="E14866" s="18" t="s">
        <v>1148</v>
      </c>
      <c r="F14866" s="69" t="s">
        <v>32</v>
      </c>
      <c r="G14866" s="3">
        <v>2</v>
      </c>
      <c r="H14866" s="3"/>
      <c r="I14866" s="10" t="str">
        <f t="shared" si="232"/>
        <v>14625</v>
      </c>
    </row>
    <row r="14867" spans="1:9">
      <c r="A14867" s="66"/>
      <c r="C14867" s="66">
        <v>14625</v>
      </c>
      <c r="D14867" s="2" t="s">
        <v>33</v>
      </c>
      <c r="E14867" s="18" t="s">
        <v>1148</v>
      </c>
      <c r="F14867" s="69" t="s">
        <v>34</v>
      </c>
      <c r="G14867" s="3">
        <v>1</v>
      </c>
      <c r="H14867" s="3"/>
      <c r="I14867" s="10" t="str">
        <f t="shared" si="232"/>
        <v>14625</v>
      </c>
    </row>
    <row r="14868" spans="1:9">
      <c r="A14868" s="66"/>
      <c r="C14868" s="66">
        <v>14625</v>
      </c>
      <c r="D14868" s="2" t="s">
        <v>35</v>
      </c>
      <c r="E14868" s="19" t="s">
        <v>1150</v>
      </c>
      <c r="F14868" s="69" t="s">
        <v>36</v>
      </c>
      <c r="G14868" s="3">
        <v>6</v>
      </c>
      <c r="H14868" s="3">
        <v>179</v>
      </c>
      <c r="I14868" s="10" t="str">
        <f t="shared" si="232"/>
        <v>14625</v>
      </c>
    </row>
    <row r="14869" spans="1:9">
      <c r="A14869" s="66"/>
      <c r="C14869" s="66">
        <v>14625</v>
      </c>
      <c r="D14869" s="2" t="s">
        <v>37</v>
      </c>
      <c r="E14869" s="23" t="s">
        <v>1149</v>
      </c>
      <c r="F14869" s="69" t="s">
        <v>38</v>
      </c>
      <c r="G14869" s="3">
        <v>3</v>
      </c>
      <c r="H14869" s="3"/>
      <c r="I14869" s="10" t="str">
        <f t="shared" si="232"/>
        <v>14625</v>
      </c>
    </row>
    <row r="14870" spans="1:9">
      <c r="A14870" s="66"/>
      <c r="C14870" s="66">
        <v>14625</v>
      </c>
      <c r="D14870" s="2" t="s">
        <v>39</v>
      </c>
      <c r="E14870" s="23" t="s">
        <v>1149</v>
      </c>
      <c r="F14870" s="69" t="s">
        <v>40</v>
      </c>
      <c r="G14870" s="3">
        <v>5</v>
      </c>
      <c r="H14870" s="3"/>
      <c r="I14870" s="10" t="str">
        <f t="shared" si="232"/>
        <v>14625</v>
      </c>
    </row>
    <row r="14871" spans="1:9">
      <c r="A14871" s="66"/>
      <c r="C14871" s="66">
        <v>14625</v>
      </c>
      <c r="D14871" s="2" t="s">
        <v>41</v>
      </c>
      <c r="E14871" s="16" t="s">
        <v>1146</v>
      </c>
      <c r="F14871" s="69" t="s">
        <v>42</v>
      </c>
      <c r="G14871" s="3"/>
      <c r="H14871" s="3"/>
      <c r="I14871" s="10" t="str">
        <f t="shared" si="232"/>
        <v>14625</v>
      </c>
    </row>
    <row r="14872" spans="1:9">
      <c r="A14872" s="66"/>
      <c r="C14872" s="66">
        <v>14625</v>
      </c>
      <c r="D14872" s="2" t="s">
        <v>43</v>
      </c>
      <c r="E14872" s="16" t="s">
        <v>1146</v>
      </c>
      <c r="F14872" s="69" t="s">
        <v>44</v>
      </c>
      <c r="G14872" s="3">
        <v>7</v>
      </c>
      <c r="H14872" s="3">
        <v>593</v>
      </c>
      <c r="I14872" s="10" t="str">
        <f t="shared" si="232"/>
        <v>14625</v>
      </c>
    </row>
    <row r="14873" spans="1:9">
      <c r="A14873" s="66"/>
      <c r="C14873" s="66">
        <v>14625</v>
      </c>
      <c r="D14873" s="2" t="s">
        <v>45</v>
      </c>
      <c r="E14873" s="16" t="s">
        <v>1146</v>
      </c>
      <c r="F14873" s="69" t="s">
        <v>46</v>
      </c>
      <c r="G14873" s="3">
        <v>3</v>
      </c>
      <c r="H14873" s="3">
        <v>234</v>
      </c>
      <c r="I14873" s="10" t="str">
        <f t="shared" si="232"/>
        <v>14625</v>
      </c>
    </row>
    <row r="14874" spans="1:9">
      <c r="A14874" s="66"/>
      <c r="C14874" s="66">
        <v>14625</v>
      </c>
      <c r="D14874" s="2" t="s">
        <v>47</v>
      </c>
      <c r="E14874" s="16" t="s">
        <v>1146</v>
      </c>
      <c r="F14874" s="69" t="s">
        <v>48</v>
      </c>
      <c r="G14874" s="3">
        <v>27</v>
      </c>
      <c r="H14874" s="3">
        <v>2623</v>
      </c>
      <c r="I14874" s="10" t="str">
        <f t="shared" si="232"/>
        <v>14625</v>
      </c>
    </row>
    <row r="14875" spans="1:9">
      <c r="A14875" s="66"/>
      <c r="C14875" s="66">
        <v>14625</v>
      </c>
      <c r="D14875" s="2" t="s">
        <v>49</v>
      </c>
      <c r="E14875" s="14" t="s">
        <v>1144</v>
      </c>
      <c r="F14875" s="69" t="s">
        <v>50</v>
      </c>
      <c r="G14875" s="3">
        <v>24</v>
      </c>
      <c r="H14875" s="3">
        <v>1068</v>
      </c>
      <c r="I14875" s="10" t="str">
        <f t="shared" si="232"/>
        <v>14625</v>
      </c>
    </row>
    <row r="14876" spans="1:9">
      <c r="A14876" s="66"/>
      <c r="C14876" s="66">
        <v>14625</v>
      </c>
      <c r="D14876" s="2" t="s">
        <v>51</v>
      </c>
      <c r="E14876" s="15" t="s">
        <v>1145</v>
      </c>
      <c r="F14876" s="69" t="s">
        <v>52</v>
      </c>
      <c r="G14876" s="3">
        <v>6</v>
      </c>
      <c r="H14876" s="3">
        <v>663</v>
      </c>
      <c r="I14876" s="10" t="str">
        <f t="shared" si="232"/>
        <v>14625</v>
      </c>
    </row>
    <row r="14877" spans="1:9">
      <c r="A14877" s="66"/>
      <c r="C14877" s="66">
        <v>14625</v>
      </c>
      <c r="D14877" s="2" t="s">
        <v>53</v>
      </c>
      <c r="E14877" s="15" t="s">
        <v>1145</v>
      </c>
      <c r="F14877" s="69" t="s">
        <v>54</v>
      </c>
      <c r="G14877" s="3">
        <v>59</v>
      </c>
      <c r="H14877" s="3">
        <v>3358</v>
      </c>
      <c r="I14877" s="10" t="str">
        <f t="shared" si="232"/>
        <v>14625</v>
      </c>
    </row>
    <row r="14878" spans="1:9">
      <c r="A14878" s="66"/>
      <c r="C14878" s="66">
        <v>14625</v>
      </c>
      <c r="D14878" s="2" t="s">
        <v>55</v>
      </c>
      <c r="E14878" s="21" t="s">
        <v>1152</v>
      </c>
      <c r="F14878" s="69" t="s">
        <v>56</v>
      </c>
      <c r="G14878" s="3">
        <v>10</v>
      </c>
      <c r="H14878" s="3">
        <v>1032</v>
      </c>
      <c r="I14878" s="10" t="str">
        <f t="shared" si="232"/>
        <v>14625</v>
      </c>
    </row>
    <row r="14879" spans="1:9">
      <c r="A14879" s="66"/>
      <c r="C14879" s="66">
        <v>14625</v>
      </c>
      <c r="D14879" s="2" t="s">
        <v>57</v>
      </c>
      <c r="E14879" s="21" t="s">
        <v>1152</v>
      </c>
      <c r="F14879" s="69" t="s">
        <v>58</v>
      </c>
      <c r="G14879" s="3">
        <v>15</v>
      </c>
      <c r="H14879" s="3">
        <v>2884</v>
      </c>
      <c r="I14879" s="10" t="str">
        <f t="shared" si="232"/>
        <v>14625</v>
      </c>
    </row>
    <row r="14880" spans="1:9">
      <c r="A14880" s="66"/>
      <c r="C14880" s="66">
        <v>14625</v>
      </c>
      <c r="D14880" s="2" t="s">
        <v>59</v>
      </c>
      <c r="E14880" s="21" t="s">
        <v>1152</v>
      </c>
      <c r="F14880" s="69" t="s">
        <v>60</v>
      </c>
      <c r="G14880" s="3">
        <v>36</v>
      </c>
      <c r="H14880" s="3">
        <v>4361</v>
      </c>
      <c r="I14880" s="10" t="str">
        <f t="shared" si="232"/>
        <v>14625</v>
      </c>
    </row>
    <row r="14881" spans="1:9">
      <c r="A14881" s="66"/>
      <c r="C14881" s="66">
        <v>14625</v>
      </c>
      <c r="D14881" s="2" t="s">
        <v>61</v>
      </c>
      <c r="E14881" s="20" t="s">
        <v>1151</v>
      </c>
      <c r="F14881" s="69" t="s">
        <v>62</v>
      </c>
      <c r="G14881" s="3">
        <v>9</v>
      </c>
      <c r="H14881" s="3">
        <v>1078</v>
      </c>
      <c r="I14881" s="10" t="str">
        <f t="shared" si="232"/>
        <v>14625</v>
      </c>
    </row>
    <row r="14882" spans="1:9">
      <c r="A14882" s="66"/>
      <c r="C14882" s="66">
        <v>14625</v>
      </c>
      <c r="D14882" s="2" t="s">
        <v>63</v>
      </c>
      <c r="E14882" s="20" t="s">
        <v>1151</v>
      </c>
      <c r="F14882" s="69" t="s">
        <v>64</v>
      </c>
      <c r="G14882" s="3">
        <v>2</v>
      </c>
      <c r="H14882" s="3"/>
      <c r="I14882" s="10" t="str">
        <f t="shared" si="232"/>
        <v>14625</v>
      </c>
    </row>
    <row r="14883" spans="1:9">
      <c r="A14883" s="66"/>
      <c r="C14883" s="66">
        <v>14625</v>
      </c>
      <c r="D14883" s="2" t="s">
        <v>65</v>
      </c>
      <c r="E14883" s="19" t="s">
        <v>1150</v>
      </c>
      <c r="F14883" s="69" t="s">
        <v>66</v>
      </c>
      <c r="G14883" s="3">
        <v>12</v>
      </c>
      <c r="H14883" s="3">
        <v>1518</v>
      </c>
      <c r="I14883" s="10" t="str">
        <f t="shared" si="232"/>
        <v>14625</v>
      </c>
    </row>
    <row r="14884" spans="1:9">
      <c r="A14884" s="66"/>
      <c r="C14884" s="66">
        <v>14625</v>
      </c>
      <c r="D14884" s="2" t="s">
        <v>67</v>
      </c>
      <c r="E14884" s="22" t="s">
        <v>1153</v>
      </c>
      <c r="F14884" s="69" t="s">
        <v>68</v>
      </c>
      <c r="G14884" s="3">
        <v>11</v>
      </c>
      <c r="H14884" s="3">
        <v>365</v>
      </c>
      <c r="I14884" s="10" t="str">
        <f t="shared" si="232"/>
        <v>14625</v>
      </c>
    </row>
    <row r="14885" spans="1:9">
      <c r="A14885" s="66"/>
      <c r="C14885" s="66">
        <v>14625</v>
      </c>
      <c r="D14885" s="2" t="s">
        <v>69</v>
      </c>
      <c r="E14885" s="21" t="s">
        <v>1152</v>
      </c>
      <c r="F14885" s="69" t="s">
        <v>70</v>
      </c>
      <c r="G14885" s="3">
        <v>16</v>
      </c>
      <c r="H14885" s="3">
        <v>671</v>
      </c>
      <c r="I14885" s="10" t="str">
        <f t="shared" si="232"/>
        <v>14625</v>
      </c>
    </row>
    <row r="14886" spans="1:9">
      <c r="A14886" s="66"/>
      <c r="C14886" s="66">
        <v>14625</v>
      </c>
      <c r="E14886" s="71"/>
      <c r="F14886" s="69" t="s">
        <v>71</v>
      </c>
      <c r="G14886" s="3">
        <v>319</v>
      </c>
      <c r="H14886" s="3">
        <v>28042</v>
      </c>
      <c r="I14886" s="10" t="str">
        <f t="shared" si="232"/>
        <v>14625</v>
      </c>
    </row>
    <row r="14887" spans="1:9">
      <c r="A14887" s="65" t="s">
        <v>996</v>
      </c>
      <c r="B14887" s="2" t="s">
        <v>997</v>
      </c>
      <c r="C14887" s="65">
        <v>14626</v>
      </c>
      <c r="D14887" s="2" t="s">
        <v>9</v>
      </c>
      <c r="E14887" s="14" t="s">
        <v>1144</v>
      </c>
      <c r="F14887" s="69" t="s">
        <v>10</v>
      </c>
      <c r="G14887" s="3">
        <v>5</v>
      </c>
      <c r="H14887" s="3"/>
      <c r="I14887" s="10" t="str">
        <f t="shared" si="232"/>
        <v>14626</v>
      </c>
    </row>
    <row r="14888" spans="1:9">
      <c r="A14888" s="66"/>
      <c r="C14888" s="66">
        <v>14626</v>
      </c>
      <c r="D14888" s="2" t="s">
        <v>11</v>
      </c>
      <c r="E14888" s="14" t="s">
        <v>1144</v>
      </c>
      <c r="F14888" s="69" t="s">
        <v>12</v>
      </c>
      <c r="G14888" s="3">
        <v>1</v>
      </c>
      <c r="H14888" s="3"/>
      <c r="I14888" s="10" t="str">
        <f t="shared" si="232"/>
        <v>14626</v>
      </c>
    </row>
    <row r="14889" spans="1:9">
      <c r="A14889" s="66"/>
      <c r="C14889" s="66">
        <v>14626</v>
      </c>
      <c r="D14889" s="2" t="s">
        <v>13</v>
      </c>
      <c r="E14889" s="14" t="s">
        <v>1144</v>
      </c>
      <c r="F14889" s="69" t="s">
        <v>14</v>
      </c>
      <c r="G14889" s="3"/>
      <c r="H14889" s="3"/>
      <c r="I14889" s="10" t="str">
        <f t="shared" si="232"/>
        <v>14626</v>
      </c>
    </row>
    <row r="14890" spans="1:9">
      <c r="A14890" s="66"/>
      <c r="C14890" s="66">
        <v>14626</v>
      </c>
      <c r="D14890" s="2" t="s">
        <v>15</v>
      </c>
      <c r="E14890" s="15" t="s">
        <v>1145</v>
      </c>
      <c r="F14890" s="69" t="s">
        <v>16</v>
      </c>
      <c r="G14890" s="3"/>
      <c r="H14890" s="3"/>
      <c r="I14890" s="10" t="str">
        <f t="shared" si="232"/>
        <v>14626</v>
      </c>
    </row>
    <row r="14891" spans="1:9">
      <c r="A14891" s="66"/>
      <c r="C14891" s="66">
        <v>14626</v>
      </c>
      <c r="D14891" s="2" t="s">
        <v>17</v>
      </c>
      <c r="E14891" s="14" t="s">
        <v>1144</v>
      </c>
      <c r="F14891" s="69" t="s">
        <v>18</v>
      </c>
      <c r="G14891" s="3">
        <v>4</v>
      </c>
      <c r="H14891" s="3">
        <v>80</v>
      </c>
      <c r="I14891" s="10" t="str">
        <f t="shared" si="232"/>
        <v>14626</v>
      </c>
    </row>
    <row r="14892" spans="1:9">
      <c r="A14892" s="66"/>
      <c r="C14892" s="66">
        <v>14626</v>
      </c>
      <c r="D14892" s="2" t="s">
        <v>19</v>
      </c>
      <c r="E14892" s="14" t="s">
        <v>1144</v>
      </c>
      <c r="F14892" s="69" t="s">
        <v>20</v>
      </c>
      <c r="G14892" s="3"/>
      <c r="H14892" s="3"/>
      <c r="I14892" s="10" t="str">
        <f t="shared" si="232"/>
        <v>14626</v>
      </c>
    </row>
    <row r="14893" spans="1:9">
      <c r="A14893" s="66"/>
      <c r="C14893" s="66">
        <v>14626</v>
      </c>
      <c r="D14893" s="2" t="s">
        <v>21</v>
      </c>
      <c r="E14893" s="4"/>
      <c r="F14893" s="69" t="s">
        <v>22</v>
      </c>
      <c r="G14893" s="3">
        <v>221</v>
      </c>
      <c r="H14893" s="3"/>
      <c r="I14893" s="10" t="str">
        <f t="shared" si="232"/>
        <v>14626</v>
      </c>
    </row>
    <row r="14894" spans="1:9">
      <c r="A14894" s="66"/>
      <c r="C14894" s="66">
        <v>14626</v>
      </c>
      <c r="D14894" s="2" t="s">
        <v>23</v>
      </c>
      <c r="E14894" s="17" t="s">
        <v>1147</v>
      </c>
      <c r="F14894" s="69" t="s">
        <v>24</v>
      </c>
      <c r="G14894" s="3">
        <v>25</v>
      </c>
      <c r="H14894" s="3">
        <v>1211</v>
      </c>
      <c r="I14894" s="10" t="str">
        <f t="shared" si="232"/>
        <v>14626</v>
      </c>
    </row>
    <row r="14895" spans="1:9">
      <c r="A14895" s="66"/>
      <c r="C14895" s="66">
        <v>14626</v>
      </c>
      <c r="D14895" s="2" t="s">
        <v>25</v>
      </c>
      <c r="E14895" s="17" t="s">
        <v>1147</v>
      </c>
      <c r="F14895" s="69" t="s">
        <v>26</v>
      </c>
      <c r="G14895" s="3">
        <v>4</v>
      </c>
      <c r="H14895" s="3">
        <v>266</v>
      </c>
      <c r="I14895" s="10" t="str">
        <f t="shared" si="232"/>
        <v>14626</v>
      </c>
    </row>
    <row r="14896" spans="1:9">
      <c r="A14896" s="66"/>
      <c r="C14896" s="66">
        <v>14626</v>
      </c>
      <c r="D14896" s="2" t="s">
        <v>27</v>
      </c>
      <c r="E14896" s="17" t="s">
        <v>1147</v>
      </c>
      <c r="F14896" s="69" t="s">
        <v>28</v>
      </c>
      <c r="G14896" s="3"/>
      <c r="H14896" s="3"/>
      <c r="I14896" s="10" t="str">
        <f t="shared" si="232"/>
        <v>14626</v>
      </c>
    </row>
    <row r="14897" spans="1:9">
      <c r="A14897" s="66"/>
      <c r="C14897" s="66">
        <v>14626</v>
      </c>
      <c r="D14897" s="2" t="s">
        <v>29</v>
      </c>
      <c r="E14897" s="18" t="s">
        <v>1148</v>
      </c>
      <c r="F14897" s="69" t="s">
        <v>30</v>
      </c>
      <c r="G14897" s="3">
        <v>16</v>
      </c>
      <c r="H14897" s="3">
        <v>1289</v>
      </c>
      <c r="I14897" s="10" t="str">
        <f t="shared" si="232"/>
        <v>14626</v>
      </c>
    </row>
    <row r="14898" spans="1:9">
      <c r="A14898" s="66"/>
      <c r="C14898" s="66">
        <v>14626</v>
      </c>
      <c r="D14898" s="2" t="s">
        <v>31</v>
      </c>
      <c r="E14898" s="18" t="s">
        <v>1148</v>
      </c>
      <c r="F14898" s="69" t="s">
        <v>32</v>
      </c>
      <c r="G14898" s="3">
        <v>1</v>
      </c>
      <c r="H14898" s="3"/>
      <c r="I14898" s="10" t="str">
        <f t="shared" si="232"/>
        <v>14626</v>
      </c>
    </row>
    <row r="14899" spans="1:9">
      <c r="A14899" s="66"/>
      <c r="C14899" s="66">
        <v>14626</v>
      </c>
      <c r="D14899" s="2" t="s">
        <v>33</v>
      </c>
      <c r="E14899" s="18" t="s">
        <v>1148</v>
      </c>
      <c r="F14899" s="69" t="s">
        <v>34</v>
      </c>
      <c r="G14899" s="3">
        <v>2</v>
      </c>
      <c r="H14899" s="3"/>
      <c r="I14899" s="10" t="str">
        <f t="shared" si="232"/>
        <v>14626</v>
      </c>
    </row>
    <row r="14900" spans="1:9">
      <c r="A14900" s="66"/>
      <c r="C14900" s="66">
        <v>14626</v>
      </c>
      <c r="D14900" s="2" t="s">
        <v>35</v>
      </c>
      <c r="E14900" s="19" t="s">
        <v>1150</v>
      </c>
      <c r="F14900" s="69" t="s">
        <v>36</v>
      </c>
      <c r="G14900" s="3">
        <v>8</v>
      </c>
      <c r="H14900" s="3">
        <v>616</v>
      </c>
      <c r="I14900" s="10" t="str">
        <f t="shared" si="232"/>
        <v>14626</v>
      </c>
    </row>
    <row r="14901" spans="1:9">
      <c r="A14901" s="66"/>
      <c r="C14901" s="66">
        <v>14626</v>
      </c>
      <c r="D14901" s="2" t="s">
        <v>37</v>
      </c>
      <c r="E14901" s="23" t="s">
        <v>1149</v>
      </c>
      <c r="F14901" s="69" t="s">
        <v>38</v>
      </c>
      <c r="G14901" s="3">
        <v>2</v>
      </c>
      <c r="H14901" s="3"/>
      <c r="I14901" s="10" t="str">
        <f t="shared" si="232"/>
        <v>14626</v>
      </c>
    </row>
    <row r="14902" spans="1:9">
      <c r="A14902" s="66"/>
      <c r="C14902" s="66">
        <v>14626</v>
      </c>
      <c r="D14902" s="2" t="s">
        <v>39</v>
      </c>
      <c r="E14902" s="23" t="s">
        <v>1149</v>
      </c>
      <c r="F14902" s="69" t="s">
        <v>40</v>
      </c>
      <c r="G14902" s="3">
        <v>5</v>
      </c>
      <c r="H14902" s="3">
        <v>250</v>
      </c>
      <c r="I14902" s="10" t="str">
        <f t="shared" si="232"/>
        <v>14626</v>
      </c>
    </row>
    <row r="14903" spans="1:9">
      <c r="A14903" s="66"/>
      <c r="C14903" s="66">
        <v>14626</v>
      </c>
      <c r="D14903" s="2" t="s">
        <v>41</v>
      </c>
      <c r="E14903" s="16" t="s">
        <v>1146</v>
      </c>
      <c r="F14903" s="69" t="s">
        <v>42</v>
      </c>
      <c r="G14903" s="3"/>
      <c r="H14903" s="3"/>
      <c r="I14903" s="10" t="str">
        <f t="shared" si="232"/>
        <v>14626</v>
      </c>
    </row>
    <row r="14904" spans="1:9">
      <c r="A14904" s="66"/>
      <c r="C14904" s="66">
        <v>14626</v>
      </c>
      <c r="D14904" s="2" t="s">
        <v>43</v>
      </c>
      <c r="E14904" s="16" t="s">
        <v>1146</v>
      </c>
      <c r="F14904" s="69" t="s">
        <v>44</v>
      </c>
      <c r="G14904" s="3">
        <v>1</v>
      </c>
      <c r="H14904" s="3"/>
      <c r="I14904" s="10" t="str">
        <f t="shared" si="232"/>
        <v>14626</v>
      </c>
    </row>
    <row r="14905" spans="1:9">
      <c r="A14905" s="66"/>
      <c r="C14905" s="66">
        <v>14626</v>
      </c>
      <c r="D14905" s="2" t="s">
        <v>45</v>
      </c>
      <c r="E14905" s="16" t="s">
        <v>1146</v>
      </c>
      <c r="F14905" s="69" t="s">
        <v>46</v>
      </c>
      <c r="G14905" s="3">
        <v>2</v>
      </c>
      <c r="H14905" s="3"/>
      <c r="I14905" s="10" t="str">
        <f t="shared" si="232"/>
        <v>14626</v>
      </c>
    </row>
    <row r="14906" spans="1:9">
      <c r="A14906" s="66"/>
      <c r="C14906" s="66">
        <v>14626</v>
      </c>
      <c r="D14906" s="2" t="s">
        <v>47</v>
      </c>
      <c r="E14906" s="16" t="s">
        <v>1146</v>
      </c>
      <c r="F14906" s="69" t="s">
        <v>48</v>
      </c>
      <c r="G14906" s="3">
        <v>9</v>
      </c>
      <c r="H14906" s="3">
        <v>547</v>
      </c>
      <c r="I14906" s="10" t="str">
        <f t="shared" si="232"/>
        <v>14626</v>
      </c>
    </row>
    <row r="14907" spans="1:9">
      <c r="A14907" s="66"/>
      <c r="C14907" s="66">
        <v>14626</v>
      </c>
      <c r="D14907" s="2" t="s">
        <v>49</v>
      </c>
      <c r="E14907" s="14" t="s">
        <v>1144</v>
      </c>
      <c r="F14907" s="69" t="s">
        <v>50</v>
      </c>
      <c r="G14907" s="3">
        <v>18</v>
      </c>
      <c r="H14907" s="3">
        <v>1104</v>
      </c>
      <c r="I14907" s="10" t="str">
        <f t="shared" si="232"/>
        <v>14626</v>
      </c>
    </row>
    <row r="14908" spans="1:9">
      <c r="A14908" s="66"/>
      <c r="C14908" s="66">
        <v>14626</v>
      </c>
      <c r="D14908" s="2" t="s">
        <v>51</v>
      </c>
      <c r="E14908" s="15" t="s">
        <v>1145</v>
      </c>
      <c r="F14908" s="69" t="s">
        <v>52</v>
      </c>
      <c r="G14908" s="3">
        <v>4</v>
      </c>
      <c r="H14908" s="3"/>
      <c r="I14908" s="10" t="str">
        <f t="shared" si="232"/>
        <v>14626</v>
      </c>
    </row>
    <row r="14909" spans="1:9">
      <c r="A14909" s="66"/>
      <c r="C14909" s="66">
        <v>14626</v>
      </c>
      <c r="D14909" s="2" t="s">
        <v>53</v>
      </c>
      <c r="E14909" s="15" t="s">
        <v>1145</v>
      </c>
      <c r="F14909" s="69" t="s">
        <v>54</v>
      </c>
      <c r="G14909" s="3">
        <v>46</v>
      </c>
      <c r="H14909" s="3">
        <v>2406</v>
      </c>
      <c r="I14909" s="10" t="str">
        <f t="shared" si="232"/>
        <v>14626</v>
      </c>
    </row>
    <row r="14910" spans="1:9">
      <c r="A14910" s="66"/>
      <c r="C14910" s="66">
        <v>14626</v>
      </c>
      <c r="D14910" s="2" t="s">
        <v>55</v>
      </c>
      <c r="E14910" s="21" t="s">
        <v>1152</v>
      </c>
      <c r="F14910" s="69" t="s">
        <v>56</v>
      </c>
      <c r="G14910" s="3">
        <v>4</v>
      </c>
      <c r="H14910" s="3"/>
      <c r="I14910" s="10" t="str">
        <f t="shared" si="232"/>
        <v>14626</v>
      </c>
    </row>
    <row r="14911" spans="1:9">
      <c r="A14911" s="66"/>
      <c r="C14911" s="66">
        <v>14626</v>
      </c>
      <c r="D14911" s="2" t="s">
        <v>57</v>
      </c>
      <c r="E14911" s="21" t="s">
        <v>1152</v>
      </c>
      <c r="F14911" s="69" t="s">
        <v>58</v>
      </c>
      <c r="G14911" s="3">
        <v>7</v>
      </c>
      <c r="H14911" s="3">
        <v>305</v>
      </c>
      <c r="I14911" s="10" t="str">
        <f t="shared" si="232"/>
        <v>14626</v>
      </c>
    </row>
    <row r="14912" spans="1:9">
      <c r="A14912" s="66"/>
      <c r="C14912" s="66">
        <v>14626</v>
      </c>
      <c r="D14912" s="2" t="s">
        <v>59</v>
      </c>
      <c r="E14912" s="21" t="s">
        <v>1152</v>
      </c>
      <c r="F14912" s="69" t="s">
        <v>60</v>
      </c>
      <c r="G14912" s="3">
        <v>24</v>
      </c>
      <c r="H14912" s="3">
        <v>3081</v>
      </c>
      <c r="I14912" s="10" t="str">
        <f t="shared" si="232"/>
        <v>14626</v>
      </c>
    </row>
    <row r="14913" spans="1:9">
      <c r="A14913" s="66"/>
      <c r="C14913" s="66">
        <v>14626</v>
      </c>
      <c r="D14913" s="2" t="s">
        <v>61</v>
      </c>
      <c r="E14913" s="20" t="s">
        <v>1151</v>
      </c>
      <c r="F14913" s="69" t="s">
        <v>62</v>
      </c>
      <c r="G14913" s="3">
        <v>7</v>
      </c>
      <c r="H14913" s="3">
        <v>562</v>
      </c>
      <c r="I14913" s="10" t="str">
        <f t="shared" si="232"/>
        <v>14626</v>
      </c>
    </row>
    <row r="14914" spans="1:9">
      <c r="A14914" s="66"/>
      <c r="C14914" s="66">
        <v>14626</v>
      </c>
      <c r="D14914" s="2" t="s">
        <v>63</v>
      </c>
      <c r="E14914" s="20" t="s">
        <v>1151</v>
      </c>
      <c r="F14914" s="69" t="s">
        <v>64</v>
      </c>
      <c r="G14914" s="3">
        <v>5</v>
      </c>
      <c r="H14914" s="3">
        <v>1598</v>
      </c>
      <c r="I14914" s="10" t="str">
        <f t="shared" si="232"/>
        <v>14626</v>
      </c>
    </row>
    <row r="14915" spans="1:9">
      <c r="A14915" s="66"/>
      <c r="C14915" s="66">
        <v>14626</v>
      </c>
      <c r="D14915" s="2" t="s">
        <v>65</v>
      </c>
      <c r="E14915" s="19" t="s">
        <v>1150</v>
      </c>
      <c r="F14915" s="69" t="s">
        <v>66</v>
      </c>
      <c r="G14915" s="3">
        <v>5</v>
      </c>
      <c r="H14915" s="3">
        <v>484</v>
      </c>
      <c r="I14915" s="10" t="str">
        <f t="shared" si="232"/>
        <v>14626</v>
      </c>
    </row>
    <row r="14916" spans="1:9">
      <c r="A14916" s="66"/>
      <c r="C14916" s="66">
        <v>14626</v>
      </c>
      <c r="D14916" s="2" t="s">
        <v>67</v>
      </c>
      <c r="E14916" s="22" t="s">
        <v>1153</v>
      </c>
      <c r="F14916" s="69" t="s">
        <v>68</v>
      </c>
      <c r="G14916" s="3">
        <v>10</v>
      </c>
      <c r="H14916" s="3">
        <v>997</v>
      </c>
      <c r="I14916" s="10" t="str">
        <f t="shared" si="232"/>
        <v>14626</v>
      </c>
    </row>
    <row r="14917" spans="1:9">
      <c r="A14917" s="66"/>
      <c r="C14917" s="66">
        <v>14626</v>
      </c>
      <c r="D14917" s="2" t="s">
        <v>69</v>
      </c>
      <c r="E14917" s="21" t="s">
        <v>1152</v>
      </c>
      <c r="F14917" s="69" t="s">
        <v>70</v>
      </c>
      <c r="G14917" s="3">
        <v>16</v>
      </c>
      <c r="H14917" s="3">
        <v>464</v>
      </c>
      <c r="I14917" s="10" t="str">
        <f t="shared" si="232"/>
        <v>14626</v>
      </c>
    </row>
    <row r="14918" spans="1:9">
      <c r="A14918" s="66"/>
      <c r="C14918" s="66">
        <v>14626</v>
      </c>
      <c r="E14918" s="71"/>
      <c r="F14918" s="69" t="s">
        <v>71</v>
      </c>
      <c r="G14918" s="3">
        <v>226</v>
      </c>
      <c r="H14918" s="3">
        <v>20016</v>
      </c>
      <c r="I14918" s="10" t="str">
        <f t="shared" si="232"/>
        <v>14626</v>
      </c>
    </row>
    <row r="14919" spans="1:9">
      <c r="A14919" s="65" t="s">
        <v>998</v>
      </c>
      <c r="B14919" s="2" t="s">
        <v>953</v>
      </c>
      <c r="C14919" s="65">
        <v>14627</v>
      </c>
      <c r="D14919" s="2" t="s">
        <v>9</v>
      </c>
      <c r="E14919" s="14" t="s">
        <v>1144</v>
      </c>
      <c r="F14919" s="69" t="s">
        <v>10</v>
      </c>
      <c r="G14919" s="3">
        <v>6</v>
      </c>
      <c r="H14919" s="3">
        <v>119</v>
      </c>
      <c r="I14919" s="10" t="str">
        <f t="shared" si="232"/>
        <v>14627</v>
      </c>
    </row>
    <row r="14920" spans="1:9">
      <c r="A14920" s="66"/>
      <c r="C14920" s="66">
        <v>14627</v>
      </c>
      <c r="D14920" s="2" t="s">
        <v>11</v>
      </c>
      <c r="E14920" s="14" t="s">
        <v>1144</v>
      </c>
      <c r="F14920" s="69" t="s">
        <v>12</v>
      </c>
      <c r="G14920" s="3"/>
      <c r="H14920" s="3"/>
      <c r="I14920" s="10" t="str">
        <f t="shared" si="232"/>
        <v>14627</v>
      </c>
    </row>
    <row r="14921" spans="1:9">
      <c r="A14921" s="66"/>
      <c r="C14921" s="66">
        <v>14627</v>
      </c>
      <c r="D14921" s="2" t="s">
        <v>13</v>
      </c>
      <c r="E14921" s="14" t="s">
        <v>1144</v>
      </c>
      <c r="F14921" s="69" t="s">
        <v>14</v>
      </c>
      <c r="G14921" s="3"/>
      <c r="H14921" s="3"/>
      <c r="I14921" s="10" t="str">
        <f t="shared" ref="I14921:I14984" si="233">IF(A14921="",I14920,A14921)</f>
        <v>14627</v>
      </c>
    </row>
    <row r="14922" spans="1:9">
      <c r="A14922" s="66"/>
      <c r="C14922" s="66">
        <v>14627</v>
      </c>
      <c r="D14922" s="2" t="s">
        <v>15</v>
      </c>
      <c r="E14922" s="15" t="s">
        <v>1145</v>
      </c>
      <c r="F14922" s="69" t="s">
        <v>16</v>
      </c>
      <c r="G14922" s="3"/>
      <c r="H14922" s="3"/>
      <c r="I14922" s="10" t="str">
        <f t="shared" si="233"/>
        <v>14627</v>
      </c>
    </row>
    <row r="14923" spans="1:9">
      <c r="A14923" s="66"/>
      <c r="C14923" s="66">
        <v>14627</v>
      </c>
      <c r="D14923" s="2" t="s">
        <v>17</v>
      </c>
      <c r="E14923" s="14" t="s">
        <v>1144</v>
      </c>
      <c r="F14923" s="69" t="s">
        <v>18</v>
      </c>
      <c r="G14923" s="3">
        <v>6</v>
      </c>
      <c r="H14923" s="3">
        <v>119</v>
      </c>
      <c r="I14923" s="10" t="str">
        <f t="shared" si="233"/>
        <v>14627</v>
      </c>
    </row>
    <row r="14924" spans="1:9">
      <c r="A14924" s="66"/>
      <c r="C14924" s="66">
        <v>14627</v>
      </c>
      <c r="D14924" s="2" t="s">
        <v>19</v>
      </c>
      <c r="E14924" s="14" t="s">
        <v>1144</v>
      </c>
      <c r="F14924" s="69" t="s">
        <v>20</v>
      </c>
      <c r="G14924" s="3"/>
      <c r="H14924" s="3"/>
      <c r="I14924" s="10" t="str">
        <f t="shared" si="233"/>
        <v>14627</v>
      </c>
    </row>
    <row r="14925" spans="1:9">
      <c r="A14925" s="66"/>
      <c r="C14925" s="66">
        <v>14627</v>
      </c>
      <c r="D14925" s="2" t="s">
        <v>21</v>
      </c>
      <c r="E14925" s="4"/>
      <c r="F14925" s="69" t="s">
        <v>22</v>
      </c>
      <c r="G14925" s="3">
        <v>210</v>
      </c>
      <c r="H14925" s="3">
        <v>20369</v>
      </c>
      <c r="I14925" s="10" t="str">
        <f t="shared" si="233"/>
        <v>14627</v>
      </c>
    </row>
    <row r="14926" spans="1:9">
      <c r="A14926" s="66"/>
      <c r="C14926" s="66">
        <v>14627</v>
      </c>
      <c r="D14926" s="2" t="s">
        <v>23</v>
      </c>
      <c r="E14926" s="17" t="s">
        <v>1147</v>
      </c>
      <c r="F14926" s="69" t="s">
        <v>24</v>
      </c>
      <c r="G14926" s="3">
        <v>25</v>
      </c>
      <c r="H14926" s="3">
        <v>1210</v>
      </c>
      <c r="I14926" s="10" t="str">
        <f t="shared" si="233"/>
        <v>14627</v>
      </c>
    </row>
    <row r="14927" spans="1:9">
      <c r="A14927" s="66"/>
      <c r="C14927" s="66">
        <v>14627</v>
      </c>
      <c r="D14927" s="2" t="s">
        <v>25</v>
      </c>
      <c r="E14927" s="17" t="s">
        <v>1147</v>
      </c>
      <c r="F14927" s="69" t="s">
        <v>26</v>
      </c>
      <c r="G14927" s="3">
        <v>2</v>
      </c>
      <c r="H14927" s="3"/>
      <c r="I14927" s="10" t="str">
        <f t="shared" si="233"/>
        <v>14627</v>
      </c>
    </row>
    <row r="14928" spans="1:9">
      <c r="A14928" s="66"/>
      <c r="C14928" s="66">
        <v>14627</v>
      </c>
      <c r="D14928" s="2" t="s">
        <v>27</v>
      </c>
      <c r="E14928" s="17" t="s">
        <v>1147</v>
      </c>
      <c r="F14928" s="69" t="s">
        <v>28</v>
      </c>
      <c r="G14928" s="3"/>
      <c r="H14928" s="3"/>
      <c r="I14928" s="10" t="str">
        <f t="shared" si="233"/>
        <v>14627</v>
      </c>
    </row>
    <row r="14929" spans="1:9">
      <c r="A14929" s="66"/>
      <c r="C14929" s="66">
        <v>14627</v>
      </c>
      <c r="D14929" s="2" t="s">
        <v>29</v>
      </c>
      <c r="E14929" s="18" t="s">
        <v>1148</v>
      </c>
      <c r="F14929" s="69" t="s">
        <v>30</v>
      </c>
      <c r="G14929" s="3"/>
      <c r="H14929" s="3"/>
      <c r="I14929" s="10" t="str">
        <f t="shared" si="233"/>
        <v>14627</v>
      </c>
    </row>
    <row r="14930" spans="1:9">
      <c r="A14930" s="66"/>
      <c r="C14930" s="66">
        <v>14627</v>
      </c>
      <c r="D14930" s="2" t="s">
        <v>31</v>
      </c>
      <c r="E14930" s="18" t="s">
        <v>1148</v>
      </c>
      <c r="F14930" s="69" t="s">
        <v>32</v>
      </c>
      <c r="G14930" s="3"/>
      <c r="H14930" s="3"/>
      <c r="I14930" s="10" t="str">
        <f t="shared" si="233"/>
        <v>14627</v>
      </c>
    </row>
    <row r="14931" spans="1:9">
      <c r="A14931" s="66"/>
      <c r="C14931" s="66">
        <v>14627</v>
      </c>
      <c r="D14931" s="2" t="s">
        <v>33</v>
      </c>
      <c r="E14931" s="18" t="s">
        <v>1148</v>
      </c>
      <c r="F14931" s="69" t="s">
        <v>34</v>
      </c>
      <c r="G14931" s="3"/>
      <c r="H14931" s="3"/>
      <c r="I14931" s="10" t="str">
        <f t="shared" si="233"/>
        <v>14627</v>
      </c>
    </row>
    <row r="14932" spans="1:9">
      <c r="A14932" s="66"/>
      <c r="C14932" s="66">
        <v>14627</v>
      </c>
      <c r="D14932" s="2" t="s">
        <v>35</v>
      </c>
      <c r="E14932" s="19" t="s">
        <v>1150</v>
      </c>
      <c r="F14932" s="69" t="s">
        <v>36</v>
      </c>
      <c r="G14932" s="3">
        <v>4</v>
      </c>
      <c r="H14932" s="3"/>
      <c r="I14932" s="10" t="str">
        <f t="shared" si="233"/>
        <v>14627</v>
      </c>
    </row>
    <row r="14933" spans="1:9">
      <c r="A14933" s="66"/>
      <c r="C14933" s="66">
        <v>14627</v>
      </c>
      <c r="D14933" s="2" t="s">
        <v>37</v>
      </c>
      <c r="E14933" s="23" t="s">
        <v>1149</v>
      </c>
      <c r="F14933" s="69" t="s">
        <v>38</v>
      </c>
      <c r="G14933" s="3">
        <v>4</v>
      </c>
      <c r="H14933" s="3"/>
      <c r="I14933" s="10" t="str">
        <f t="shared" si="233"/>
        <v>14627</v>
      </c>
    </row>
    <row r="14934" spans="1:9">
      <c r="A14934" s="66"/>
      <c r="C14934" s="66">
        <v>14627</v>
      </c>
      <c r="D14934" s="2" t="s">
        <v>39</v>
      </c>
      <c r="E14934" s="23" t="s">
        <v>1149</v>
      </c>
      <c r="F14934" s="69" t="s">
        <v>40</v>
      </c>
      <c r="G14934" s="3">
        <v>9</v>
      </c>
      <c r="H14934" s="3">
        <v>1119</v>
      </c>
      <c r="I14934" s="10" t="str">
        <f t="shared" si="233"/>
        <v>14627</v>
      </c>
    </row>
    <row r="14935" spans="1:9">
      <c r="A14935" s="66"/>
      <c r="C14935" s="66">
        <v>14627</v>
      </c>
      <c r="D14935" s="2" t="s">
        <v>41</v>
      </c>
      <c r="E14935" s="16" t="s">
        <v>1146</v>
      </c>
      <c r="F14935" s="69" t="s">
        <v>42</v>
      </c>
      <c r="G14935" s="3"/>
      <c r="H14935" s="3"/>
      <c r="I14935" s="10" t="str">
        <f t="shared" si="233"/>
        <v>14627</v>
      </c>
    </row>
    <row r="14936" spans="1:9">
      <c r="A14936" s="66"/>
      <c r="C14936" s="66">
        <v>14627</v>
      </c>
      <c r="D14936" s="2" t="s">
        <v>43</v>
      </c>
      <c r="E14936" s="16" t="s">
        <v>1146</v>
      </c>
      <c r="F14936" s="69" t="s">
        <v>44</v>
      </c>
      <c r="G14936" s="3">
        <v>4</v>
      </c>
      <c r="H14936" s="3"/>
      <c r="I14936" s="10" t="str">
        <f t="shared" si="233"/>
        <v>14627</v>
      </c>
    </row>
    <row r="14937" spans="1:9">
      <c r="A14937" s="66"/>
      <c r="C14937" s="66">
        <v>14627</v>
      </c>
      <c r="D14937" s="2" t="s">
        <v>45</v>
      </c>
      <c r="E14937" s="16" t="s">
        <v>1146</v>
      </c>
      <c r="F14937" s="69" t="s">
        <v>46</v>
      </c>
      <c r="G14937" s="3"/>
      <c r="H14937" s="3"/>
      <c r="I14937" s="10" t="str">
        <f t="shared" si="233"/>
        <v>14627</v>
      </c>
    </row>
    <row r="14938" spans="1:9">
      <c r="A14938" s="66"/>
      <c r="C14938" s="66">
        <v>14627</v>
      </c>
      <c r="D14938" s="2" t="s">
        <v>47</v>
      </c>
      <c r="E14938" s="16" t="s">
        <v>1146</v>
      </c>
      <c r="F14938" s="69" t="s">
        <v>48</v>
      </c>
      <c r="G14938" s="3">
        <v>15</v>
      </c>
      <c r="H14938" s="3">
        <v>1558</v>
      </c>
      <c r="I14938" s="10" t="str">
        <f t="shared" si="233"/>
        <v>14627</v>
      </c>
    </row>
    <row r="14939" spans="1:9">
      <c r="A14939" s="66"/>
      <c r="C14939" s="66">
        <v>14627</v>
      </c>
      <c r="D14939" s="2" t="s">
        <v>49</v>
      </c>
      <c r="E14939" s="14" t="s">
        <v>1144</v>
      </c>
      <c r="F14939" s="69" t="s">
        <v>50</v>
      </c>
      <c r="G14939" s="3">
        <v>24</v>
      </c>
      <c r="H14939" s="3">
        <v>2387</v>
      </c>
      <c r="I14939" s="10" t="str">
        <f t="shared" si="233"/>
        <v>14627</v>
      </c>
    </row>
    <row r="14940" spans="1:9">
      <c r="A14940" s="66"/>
      <c r="C14940" s="66">
        <v>14627</v>
      </c>
      <c r="D14940" s="2" t="s">
        <v>51</v>
      </c>
      <c r="E14940" s="15" t="s">
        <v>1145</v>
      </c>
      <c r="F14940" s="69" t="s">
        <v>52</v>
      </c>
      <c r="G14940" s="3">
        <v>5</v>
      </c>
      <c r="H14940" s="3">
        <v>2011</v>
      </c>
      <c r="I14940" s="10" t="str">
        <f t="shared" si="233"/>
        <v>14627</v>
      </c>
    </row>
    <row r="14941" spans="1:9">
      <c r="A14941" s="66"/>
      <c r="C14941" s="66">
        <v>14627</v>
      </c>
      <c r="D14941" s="2" t="s">
        <v>53</v>
      </c>
      <c r="E14941" s="15" t="s">
        <v>1145</v>
      </c>
      <c r="F14941" s="69" t="s">
        <v>54</v>
      </c>
      <c r="G14941" s="3">
        <v>52</v>
      </c>
      <c r="H14941" s="3">
        <v>2961</v>
      </c>
      <c r="I14941" s="10" t="str">
        <f t="shared" si="233"/>
        <v>14627</v>
      </c>
    </row>
    <row r="14942" spans="1:9">
      <c r="A14942" s="66"/>
      <c r="C14942" s="66">
        <v>14627</v>
      </c>
      <c r="D14942" s="2" t="s">
        <v>55</v>
      </c>
      <c r="E14942" s="21" t="s">
        <v>1152</v>
      </c>
      <c r="F14942" s="69" t="s">
        <v>56</v>
      </c>
      <c r="G14942" s="3">
        <v>6</v>
      </c>
      <c r="H14942" s="3"/>
      <c r="I14942" s="10" t="str">
        <f t="shared" si="233"/>
        <v>14627</v>
      </c>
    </row>
    <row r="14943" spans="1:9">
      <c r="A14943" s="66"/>
      <c r="C14943" s="66">
        <v>14627</v>
      </c>
      <c r="D14943" s="2" t="s">
        <v>57</v>
      </c>
      <c r="E14943" s="21" t="s">
        <v>1152</v>
      </c>
      <c r="F14943" s="69" t="s">
        <v>58</v>
      </c>
      <c r="G14943" s="3">
        <v>9</v>
      </c>
      <c r="H14943" s="3">
        <v>1283</v>
      </c>
      <c r="I14943" s="10" t="str">
        <f t="shared" si="233"/>
        <v>14627</v>
      </c>
    </row>
    <row r="14944" spans="1:9">
      <c r="A14944" s="66"/>
      <c r="C14944" s="66">
        <v>14627</v>
      </c>
      <c r="D14944" s="2" t="s">
        <v>59</v>
      </c>
      <c r="E14944" s="21" t="s">
        <v>1152</v>
      </c>
      <c r="F14944" s="69" t="s">
        <v>60</v>
      </c>
      <c r="G14944" s="3">
        <v>32</v>
      </c>
      <c r="H14944" s="3">
        <v>3470</v>
      </c>
      <c r="I14944" s="10" t="str">
        <f t="shared" si="233"/>
        <v>14627</v>
      </c>
    </row>
    <row r="14945" spans="1:9">
      <c r="A14945" s="66"/>
      <c r="C14945" s="66">
        <v>14627</v>
      </c>
      <c r="D14945" s="2" t="s">
        <v>61</v>
      </c>
      <c r="E14945" s="20" t="s">
        <v>1151</v>
      </c>
      <c r="F14945" s="69" t="s">
        <v>62</v>
      </c>
      <c r="G14945" s="3">
        <v>1</v>
      </c>
      <c r="H14945" s="3"/>
      <c r="I14945" s="10" t="str">
        <f t="shared" si="233"/>
        <v>14627</v>
      </c>
    </row>
    <row r="14946" spans="1:9">
      <c r="A14946" s="66"/>
      <c r="C14946" s="66">
        <v>14627</v>
      </c>
      <c r="D14946" s="2" t="s">
        <v>63</v>
      </c>
      <c r="E14946" s="20" t="s">
        <v>1151</v>
      </c>
      <c r="F14946" s="69" t="s">
        <v>64</v>
      </c>
      <c r="G14946" s="3">
        <v>2</v>
      </c>
      <c r="H14946" s="3"/>
      <c r="I14946" s="10" t="str">
        <f t="shared" si="233"/>
        <v>14627</v>
      </c>
    </row>
    <row r="14947" spans="1:9">
      <c r="A14947" s="66"/>
      <c r="C14947" s="66">
        <v>14627</v>
      </c>
      <c r="D14947" s="2" t="s">
        <v>65</v>
      </c>
      <c r="E14947" s="19" t="s">
        <v>1150</v>
      </c>
      <c r="F14947" s="69" t="s">
        <v>66</v>
      </c>
      <c r="G14947" s="3">
        <v>1</v>
      </c>
      <c r="H14947" s="3"/>
      <c r="I14947" s="10" t="str">
        <f t="shared" si="233"/>
        <v>14627</v>
      </c>
    </row>
    <row r="14948" spans="1:9">
      <c r="A14948" s="66"/>
      <c r="C14948" s="66">
        <v>14627</v>
      </c>
      <c r="D14948" s="2" t="s">
        <v>67</v>
      </c>
      <c r="E14948" s="22" t="s">
        <v>1153</v>
      </c>
      <c r="F14948" s="69" t="s">
        <v>68</v>
      </c>
      <c r="G14948" s="3">
        <v>6</v>
      </c>
      <c r="H14948" s="3">
        <v>86</v>
      </c>
      <c r="I14948" s="10" t="str">
        <f t="shared" si="233"/>
        <v>14627</v>
      </c>
    </row>
    <row r="14949" spans="1:9">
      <c r="A14949" s="66"/>
      <c r="C14949" s="66">
        <v>14627</v>
      </c>
      <c r="D14949" s="2" t="s">
        <v>69</v>
      </c>
      <c r="E14949" s="21" t="s">
        <v>1152</v>
      </c>
      <c r="F14949" s="69" t="s">
        <v>70</v>
      </c>
      <c r="G14949" s="3">
        <v>9</v>
      </c>
      <c r="H14949" s="3">
        <v>462</v>
      </c>
      <c r="I14949" s="10" t="str">
        <f t="shared" si="233"/>
        <v>14627</v>
      </c>
    </row>
    <row r="14950" spans="1:9">
      <c r="A14950" s="66"/>
      <c r="C14950" s="66">
        <v>14627</v>
      </c>
      <c r="E14950" s="71"/>
      <c r="F14950" s="69" t="s">
        <v>71</v>
      </c>
      <c r="G14950" s="3">
        <v>216</v>
      </c>
      <c r="H14950" s="3">
        <v>20488</v>
      </c>
      <c r="I14950" s="10" t="str">
        <f t="shared" si="233"/>
        <v>14627</v>
      </c>
    </row>
    <row r="14951" spans="1:9">
      <c r="A14951" s="65" t="s">
        <v>999</v>
      </c>
      <c r="B14951" s="2" t="s">
        <v>1000</v>
      </c>
      <c r="C14951" s="65">
        <v>14628</v>
      </c>
      <c r="D14951" s="2" t="s">
        <v>9</v>
      </c>
      <c r="E14951" s="14" t="s">
        <v>1144</v>
      </c>
      <c r="F14951" s="69" t="s">
        <v>10</v>
      </c>
      <c r="G14951" s="3">
        <v>5</v>
      </c>
      <c r="H14951" s="3"/>
      <c r="I14951" s="10" t="str">
        <f t="shared" si="233"/>
        <v>14628</v>
      </c>
    </row>
    <row r="14952" spans="1:9">
      <c r="A14952" s="66"/>
      <c r="C14952" s="66">
        <v>14628</v>
      </c>
      <c r="D14952" s="2" t="s">
        <v>11</v>
      </c>
      <c r="E14952" s="14" t="s">
        <v>1144</v>
      </c>
      <c r="F14952" s="69" t="s">
        <v>12</v>
      </c>
      <c r="G14952" s="3"/>
      <c r="H14952" s="3"/>
      <c r="I14952" s="10" t="str">
        <f t="shared" si="233"/>
        <v>14628</v>
      </c>
    </row>
    <row r="14953" spans="1:9">
      <c r="A14953" s="66"/>
      <c r="C14953" s="66">
        <v>14628</v>
      </c>
      <c r="D14953" s="2" t="s">
        <v>13</v>
      </c>
      <c r="E14953" s="14" t="s">
        <v>1144</v>
      </c>
      <c r="F14953" s="69" t="s">
        <v>14</v>
      </c>
      <c r="G14953" s="3"/>
      <c r="H14953" s="3"/>
      <c r="I14953" s="10" t="str">
        <f t="shared" si="233"/>
        <v>14628</v>
      </c>
    </row>
    <row r="14954" spans="1:9">
      <c r="A14954" s="66"/>
      <c r="C14954" s="66">
        <v>14628</v>
      </c>
      <c r="D14954" s="2" t="s">
        <v>15</v>
      </c>
      <c r="E14954" s="15" t="s">
        <v>1145</v>
      </c>
      <c r="F14954" s="69" t="s">
        <v>16</v>
      </c>
      <c r="G14954" s="3"/>
      <c r="H14954" s="3"/>
      <c r="I14954" s="10" t="str">
        <f t="shared" si="233"/>
        <v>14628</v>
      </c>
    </row>
    <row r="14955" spans="1:9">
      <c r="A14955" s="66"/>
      <c r="C14955" s="66">
        <v>14628</v>
      </c>
      <c r="D14955" s="2" t="s">
        <v>17</v>
      </c>
      <c r="E14955" s="14" t="s">
        <v>1144</v>
      </c>
      <c r="F14955" s="69" t="s">
        <v>18</v>
      </c>
      <c r="G14955" s="3">
        <v>5</v>
      </c>
      <c r="H14955" s="3"/>
      <c r="I14955" s="10" t="str">
        <f t="shared" si="233"/>
        <v>14628</v>
      </c>
    </row>
    <row r="14956" spans="1:9">
      <c r="A14956" s="66"/>
      <c r="C14956" s="66">
        <v>14628</v>
      </c>
      <c r="D14956" s="2" t="s">
        <v>19</v>
      </c>
      <c r="E14956" s="14" t="s">
        <v>1144</v>
      </c>
      <c r="F14956" s="69" t="s">
        <v>20</v>
      </c>
      <c r="G14956" s="3"/>
      <c r="H14956" s="3"/>
      <c r="I14956" s="10" t="str">
        <f t="shared" si="233"/>
        <v>14628</v>
      </c>
    </row>
    <row r="14957" spans="1:9">
      <c r="A14957" s="66"/>
      <c r="C14957" s="66">
        <v>14628</v>
      </c>
      <c r="D14957" s="2" t="s">
        <v>21</v>
      </c>
      <c r="E14957" s="4"/>
      <c r="F14957" s="69" t="s">
        <v>22</v>
      </c>
      <c r="G14957" s="3">
        <v>197</v>
      </c>
      <c r="H14957" s="3"/>
      <c r="I14957" s="10" t="str">
        <f t="shared" si="233"/>
        <v>14628</v>
      </c>
    </row>
    <row r="14958" spans="1:9">
      <c r="A14958" s="66"/>
      <c r="C14958" s="66">
        <v>14628</v>
      </c>
      <c r="D14958" s="2" t="s">
        <v>23</v>
      </c>
      <c r="E14958" s="17" t="s">
        <v>1147</v>
      </c>
      <c r="F14958" s="69" t="s">
        <v>24</v>
      </c>
      <c r="G14958" s="3">
        <v>25</v>
      </c>
      <c r="H14958" s="3">
        <v>761</v>
      </c>
      <c r="I14958" s="10" t="str">
        <f t="shared" si="233"/>
        <v>14628</v>
      </c>
    </row>
    <row r="14959" spans="1:9">
      <c r="A14959" s="66"/>
      <c r="C14959" s="66">
        <v>14628</v>
      </c>
      <c r="D14959" s="2" t="s">
        <v>25</v>
      </c>
      <c r="E14959" s="17" t="s">
        <v>1147</v>
      </c>
      <c r="F14959" s="69" t="s">
        <v>26</v>
      </c>
      <c r="G14959" s="3">
        <v>1</v>
      </c>
      <c r="H14959" s="3"/>
      <c r="I14959" s="10" t="str">
        <f t="shared" si="233"/>
        <v>14628</v>
      </c>
    </row>
    <row r="14960" spans="1:9">
      <c r="A14960" s="66"/>
      <c r="C14960" s="66">
        <v>14628</v>
      </c>
      <c r="D14960" s="2" t="s">
        <v>27</v>
      </c>
      <c r="E14960" s="17" t="s">
        <v>1147</v>
      </c>
      <c r="F14960" s="69" t="s">
        <v>28</v>
      </c>
      <c r="G14960" s="3"/>
      <c r="H14960" s="3"/>
      <c r="I14960" s="10" t="str">
        <f t="shared" si="233"/>
        <v>14628</v>
      </c>
    </row>
    <row r="14961" spans="1:9">
      <c r="A14961" s="66"/>
      <c r="C14961" s="66">
        <v>14628</v>
      </c>
      <c r="D14961" s="2" t="s">
        <v>29</v>
      </c>
      <c r="E14961" s="18" t="s">
        <v>1148</v>
      </c>
      <c r="F14961" s="69" t="s">
        <v>30</v>
      </c>
      <c r="G14961" s="3">
        <v>2</v>
      </c>
      <c r="H14961" s="3"/>
      <c r="I14961" s="10" t="str">
        <f t="shared" si="233"/>
        <v>14628</v>
      </c>
    </row>
    <row r="14962" spans="1:9">
      <c r="A14962" s="66"/>
      <c r="C14962" s="66">
        <v>14628</v>
      </c>
      <c r="D14962" s="2" t="s">
        <v>31</v>
      </c>
      <c r="E14962" s="18" t="s">
        <v>1148</v>
      </c>
      <c r="F14962" s="69" t="s">
        <v>32</v>
      </c>
      <c r="G14962" s="3"/>
      <c r="H14962" s="3"/>
      <c r="I14962" s="10" t="str">
        <f t="shared" si="233"/>
        <v>14628</v>
      </c>
    </row>
    <row r="14963" spans="1:9">
      <c r="A14963" s="66"/>
      <c r="C14963" s="66">
        <v>14628</v>
      </c>
      <c r="D14963" s="2" t="s">
        <v>33</v>
      </c>
      <c r="E14963" s="18" t="s">
        <v>1148</v>
      </c>
      <c r="F14963" s="69" t="s">
        <v>34</v>
      </c>
      <c r="G14963" s="3"/>
      <c r="H14963" s="3"/>
      <c r="I14963" s="10" t="str">
        <f t="shared" si="233"/>
        <v>14628</v>
      </c>
    </row>
    <row r="14964" spans="1:9">
      <c r="A14964" s="66"/>
      <c r="C14964" s="66">
        <v>14628</v>
      </c>
      <c r="D14964" s="2" t="s">
        <v>35</v>
      </c>
      <c r="E14964" s="19" t="s">
        <v>1150</v>
      </c>
      <c r="F14964" s="69" t="s">
        <v>36</v>
      </c>
      <c r="G14964" s="3">
        <v>4</v>
      </c>
      <c r="H14964" s="3">
        <v>261</v>
      </c>
      <c r="I14964" s="10" t="str">
        <f t="shared" si="233"/>
        <v>14628</v>
      </c>
    </row>
    <row r="14965" spans="1:9">
      <c r="A14965" s="66"/>
      <c r="C14965" s="66">
        <v>14628</v>
      </c>
      <c r="D14965" s="2" t="s">
        <v>37</v>
      </c>
      <c r="E14965" s="23" t="s">
        <v>1149</v>
      </c>
      <c r="F14965" s="69" t="s">
        <v>38</v>
      </c>
      <c r="G14965" s="3">
        <v>8</v>
      </c>
      <c r="H14965" s="3">
        <v>791</v>
      </c>
      <c r="I14965" s="10" t="str">
        <f t="shared" si="233"/>
        <v>14628</v>
      </c>
    </row>
    <row r="14966" spans="1:9">
      <c r="A14966" s="66"/>
      <c r="C14966" s="66">
        <v>14628</v>
      </c>
      <c r="D14966" s="2" t="s">
        <v>39</v>
      </c>
      <c r="E14966" s="23" t="s">
        <v>1149</v>
      </c>
      <c r="F14966" s="69" t="s">
        <v>40</v>
      </c>
      <c r="G14966" s="3">
        <v>1</v>
      </c>
      <c r="H14966" s="3"/>
      <c r="I14966" s="10" t="str">
        <f t="shared" si="233"/>
        <v>14628</v>
      </c>
    </row>
    <row r="14967" spans="1:9">
      <c r="A14967" s="66"/>
      <c r="C14967" s="66">
        <v>14628</v>
      </c>
      <c r="D14967" s="2" t="s">
        <v>41</v>
      </c>
      <c r="E14967" s="16" t="s">
        <v>1146</v>
      </c>
      <c r="F14967" s="69" t="s">
        <v>42</v>
      </c>
      <c r="G14967" s="3"/>
      <c r="H14967" s="3"/>
      <c r="I14967" s="10" t="str">
        <f t="shared" si="233"/>
        <v>14628</v>
      </c>
    </row>
    <row r="14968" spans="1:9">
      <c r="A14968" s="66"/>
      <c r="C14968" s="66">
        <v>14628</v>
      </c>
      <c r="D14968" s="2" t="s">
        <v>43</v>
      </c>
      <c r="E14968" s="16" t="s">
        <v>1146</v>
      </c>
      <c r="F14968" s="69" t="s">
        <v>44</v>
      </c>
      <c r="G14968" s="3">
        <v>6</v>
      </c>
      <c r="H14968" s="3">
        <v>361</v>
      </c>
      <c r="I14968" s="10" t="str">
        <f t="shared" si="233"/>
        <v>14628</v>
      </c>
    </row>
    <row r="14969" spans="1:9">
      <c r="A14969" s="66"/>
      <c r="C14969" s="66">
        <v>14628</v>
      </c>
      <c r="D14969" s="2" t="s">
        <v>45</v>
      </c>
      <c r="E14969" s="16" t="s">
        <v>1146</v>
      </c>
      <c r="F14969" s="69" t="s">
        <v>46</v>
      </c>
      <c r="G14969" s="3">
        <v>1</v>
      </c>
      <c r="H14969" s="3"/>
      <c r="I14969" s="10" t="str">
        <f t="shared" si="233"/>
        <v>14628</v>
      </c>
    </row>
    <row r="14970" spans="1:9">
      <c r="A14970" s="66"/>
      <c r="C14970" s="66">
        <v>14628</v>
      </c>
      <c r="D14970" s="2" t="s">
        <v>47</v>
      </c>
      <c r="E14970" s="16" t="s">
        <v>1146</v>
      </c>
      <c r="F14970" s="69" t="s">
        <v>48</v>
      </c>
      <c r="G14970" s="3">
        <v>15</v>
      </c>
      <c r="H14970" s="3">
        <v>2230</v>
      </c>
      <c r="I14970" s="10" t="str">
        <f t="shared" si="233"/>
        <v>14628</v>
      </c>
    </row>
    <row r="14971" spans="1:9">
      <c r="A14971" s="66"/>
      <c r="C14971" s="66">
        <v>14628</v>
      </c>
      <c r="D14971" s="2" t="s">
        <v>49</v>
      </c>
      <c r="E14971" s="14" t="s">
        <v>1144</v>
      </c>
      <c r="F14971" s="69" t="s">
        <v>50</v>
      </c>
      <c r="G14971" s="3">
        <v>14</v>
      </c>
      <c r="H14971" s="3">
        <v>403</v>
      </c>
      <c r="I14971" s="10" t="str">
        <f t="shared" si="233"/>
        <v>14628</v>
      </c>
    </row>
    <row r="14972" spans="1:9">
      <c r="A14972" s="66"/>
      <c r="C14972" s="66">
        <v>14628</v>
      </c>
      <c r="D14972" s="2" t="s">
        <v>51</v>
      </c>
      <c r="E14972" s="15" t="s">
        <v>1145</v>
      </c>
      <c r="F14972" s="69" t="s">
        <v>52</v>
      </c>
      <c r="G14972" s="3">
        <v>5</v>
      </c>
      <c r="H14972" s="3"/>
      <c r="I14972" s="10" t="str">
        <f t="shared" si="233"/>
        <v>14628</v>
      </c>
    </row>
    <row r="14973" spans="1:9">
      <c r="A14973" s="66"/>
      <c r="C14973" s="66">
        <v>14628</v>
      </c>
      <c r="D14973" s="2" t="s">
        <v>53</v>
      </c>
      <c r="E14973" s="15" t="s">
        <v>1145</v>
      </c>
      <c r="F14973" s="69" t="s">
        <v>54</v>
      </c>
      <c r="G14973" s="3">
        <v>46</v>
      </c>
      <c r="H14973" s="3">
        <v>2477</v>
      </c>
      <c r="I14973" s="10" t="str">
        <f t="shared" si="233"/>
        <v>14628</v>
      </c>
    </row>
    <row r="14974" spans="1:9">
      <c r="A14974" s="66"/>
      <c r="C14974" s="66">
        <v>14628</v>
      </c>
      <c r="D14974" s="2" t="s">
        <v>55</v>
      </c>
      <c r="E14974" s="21" t="s">
        <v>1152</v>
      </c>
      <c r="F14974" s="69" t="s">
        <v>56</v>
      </c>
      <c r="G14974" s="3">
        <v>16</v>
      </c>
      <c r="H14974" s="3">
        <v>2293</v>
      </c>
      <c r="I14974" s="10" t="str">
        <f t="shared" si="233"/>
        <v>14628</v>
      </c>
    </row>
    <row r="14975" spans="1:9">
      <c r="A14975" s="66"/>
      <c r="C14975" s="66">
        <v>14628</v>
      </c>
      <c r="D14975" s="2" t="s">
        <v>57</v>
      </c>
      <c r="E14975" s="21" t="s">
        <v>1152</v>
      </c>
      <c r="F14975" s="69" t="s">
        <v>58</v>
      </c>
      <c r="G14975" s="3">
        <v>7</v>
      </c>
      <c r="H14975" s="3">
        <v>724</v>
      </c>
      <c r="I14975" s="10" t="str">
        <f t="shared" si="233"/>
        <v>14628</v>
      </c>
    </row>
    <row r="14976" spans="1:9">
      <c r="A14976" s="66"/>
      <c r="C14976" s="66">
        <v>14628</v>
      </c>
      <c r="D14976" s="2" t="s">
        <v>59</v>
      </c>
      <c r="E14976" s="21" t="s">
        <v>1152</v>
      </c>
      <c r="F14976" s="69" t="s">
        <v>60</v>
      </c>
      <c r="G14976" s="3">
        <v>23</v>
      </c>
      <c r="H14976" s="3">
        <v>2494</v>
      </c>
      <c r="I14976" s="10" t="str">
        <f t="shared" si="233"/>
        <v>14628</v>
      </c>
    </row>
    <row r="14977" spans="1:9">
      <c r="A14977" s="66"/>
      <c r="C14977" s="66">
        <v>14628</v>
      </c>
      <c r="D14977" s="2" t="s">
        <v>61</v>
      </c>
      <c r="E14977" s="20" t="s">
        <v>1151</v>
      </c>
      <c r="F14977" s="69" t="s">
        <v>62</v>
      </c>
      <c r="G14977" s="3">
        <v>3</v>
      </c>
      <c r="H14977" s="3"/>
      <c r="I14977" s="10" t="str">
        <f t="shared" si="233"/>
        <v>14628</v>
      </c>
    </row>
    <row r="14978" spans="1:9">
      <c r="A14978" s="66"/>
      <c r="C14978" s="66">
        <v>14628</v>
      </c>
      <c r="D14978" s="2" t="s">
        <v>63</v>
      </c>
      <c r="E14978" s="20" t="s">
        <v>1151</v>
      </c>
      <c r="F14978" s="69" t="s">
        <v>64</v>
      </c>
      <c r="G14978" s="3">
        <v>2</v>
      </c>
      <c r="H14978" s="3"/>
      <c r="I14978" s="10" t="str">
        <f t="shared" si="233"/>
        <v>14628</v>
      </c>
    </row>
    <row r="14979" spans="1:9">
      <c r="A14979" s="66"/>
      <c r="C14979" s="66">
        <v>14628</v>
      </c>
      <c r="D14979" s="2" t="s">
        <v>65</v>
      </c>
      <c r="E14979" s="19" t="s">
        <v>1150</v>
      </c>
      <c r="F14979" s="69" t="s">
        <v>66</v>
      </c>
      <c r="G14979" s="3">
        <v>3</v>
      </c>
      <c r="H14979" s="3">
        <v>614</v>
      </c>
      <c r="I14979" s="10" t="str">
        <f t="shared" si="233"/>
        <v>14628</v>
      </c>
    </row>
    <row r="14980" spans="1:9">
      <c r="A14980" s="66"/>
      <c r="C14980" s="66">
        <v>14628</v>
      </c>
      <c r="D14980" s="2" t="s">
        <v>67</v>
      </c>
      <c r="E14980" s="22" t="s">
        <v>1153</v>
      </c>
      <c r="F14980" s="69" t="s">
        <v>68</v>
      </c>
      <c r="G14980" s="3">
        <v>6</v>
      </c>
      <c r="H14980" s="3">
        <v>288</v>
      </c>
      <c r="I14980" s="10" t="str">
        <f t="shared" si="233"/>
        <v>14628</v>
      </c>
    </row>
    <row r="14981" spans="1:9">
      <c r="A14981" s="66"/>
      <c r="C14981" s="66">
        <v>14628</v>
      </c>
      <c r="D14981" s="2" t="s">
        <v>69</v>
      </c>
      <c r="E14981" s="21" t="s">
        <v>1152</v>
      </c>
      <c r="F14981" s="69" t="s">
        <v>70</v>
      </c>
      <c r="G14981" s="3">
        <v>9</v>
      </c>
      <c r="H14981" s="3">
        <v>265</v>
      </c>
      <c r="I14981" s="10" t="str">
        <f t="shared" si="233"/>
        <v>14628</v>
      </c>
    </row>
    <row r="14982" spans="1:9">
      <c r="A14982" s="66"/>
      <c r="C14982" s="66">
        <v>14628</v>
      </c>
      <c r="E14982" s="71"/>
      <c r="F14982" s="69" t="s">
        <v>71</v>
      </c>
      <c r="G14982" s="3">
        <v>202</v>
      </c>
      <c r="H14982" s="3">
        <v>17510</v>
      </c>
      <c r="I14982" s="10" t="str">
        <f t="shared" si="233"/>
        <v>14628</v>
      </c>
    </row>
    <row r="14983" spans="1:9">
      <c r="A14983" s="65" t="s">
        <v>1001</v>
      </c>
      <c r="B14983" s="2" t="s">
        <v>1002</v>
      </c>
      <c r="C14983" s="65">
        <v>147</v>
      </c>
      <c r="D14983" s="2" t="s">
        <v>9</v>
      </c>
      <c r="E14983" s="14" t="s">
        <v>1144</v>
      </c>
      <c r="F14983" s="69" t="s">
        <v>10</v>
      </c>
      <c r="G14983" s="3">
        <v>19</v>
      </c>
      <c r="H14983" s="3">
        <v>815</v>
      </c>
      <c r="I14983" s="10" t="str">
        <f t="shared" si="233"/>
        <v>147</v>
      </c>
    </row>
    <row r="14984" spans="1:9">
      <c r="A14984" s="66"/>
      <c r="C14984" s="66">
        <v>147</v>
      </c>
      <c r="D14984" s="2" t="s">
        <v>11</v>
      </c>
      <c r="E14984" s="14" t="s">
        <v>1144</v>
      </c>
      <c r="F14984" s="69" t="s">
        <v>12</v>
      </c>
      <c r="G14984" s="3">
        <v>1</v>
      </c>
      <c r="H14984" s="3"/>
      <c r="I14984" s="10" t="str">
        <f t="shared" si="233"/>
        <v>147</v>
      </c>
    </row>
    <row r="14985" spans="1:9">
      <c r="A14985" s="66"/>
      <c r="C14985" s="66">
        <v>147</v>
      </c>
      <c r="D14985" s="2" t="s">
        <v>13</v>
      </c>
      <c r="E14985" s="14" t="s">
        <v>1144</v>
      </c>
      <c r="F14985" s="69" t="s">
        <v>14</v>
      </c>
      <c r="G14985" s="3"/>
      <c r="H14985" s="3"/>
      <c r="I14985" s="10" t="str">
        <f t="shared" ref="I14985:I15048" si="234">IF(A14985="",I14984,A14985)</f>
        <v>147</v>
      </c>
    </row>
    <row r="14986" spans="1:9">
      <c r="A14986" s="66"/>
      <c r="C14986" s="66">
        <v>147</v>
      </c>
      <c r="D14986" s="2" t="s">
        <v>15</v>
      </c>
      <c r="E14986" s="15" t="s">
        <v>1145</v>
      </c>
      <c r="F14986" s="69" t="s">
        <v>16</v>
      </c>
      <c r="G14986" s="3"/>
      <c r="H14986" s="3"/>
      <c r="I14986" s="10" t="str">
        <f t="shared" si="234"/>
        <v>147</v>
      </c>
    </row>
    <row r="14987" spans="1:9">
      <c r="A14987" s="66"/>
      <c r="C14987" s="66">
        <v>147</v>
      </c>
      <c r="D14987" s="2" t="s">
        <v>17</v>
      </c>
      <c r="E14987" s="14" t="s">
        <v>1144</v>
      </c>
      <c r="F14987" s="69" t="s">
        <v>18</v>
      </c>
      <c r="G14987" s="3">
        <v>18</v>
      </c>
      <c r="H14987" s="3"/>
      <c r="I14987" s="10" t="str">
        <f t="shared" si="234"/>
        <v>147</v>
      </c>
    </row>
    <row r="14988" spans="1:9">
      <c r="A14988" s="66"/>
      <c r="C14988" s="66">
        <v>147</v>
      </c>
      <c r="D14988" s="2" t="s">
        <v>19</v>
      </c>
      <c r="E14988" s="14" t="s">
        <v>1144</v>
      </c>
      <c r="F14988" s="69" t="s">
        <v>20</v>
      </c>
      <c r="G14988" s="3"/>
      <c r="H14988" s="3"/>
      <c r="I14988" s="10" t="str">
        <f t="shared" si="234"/>
        <v>147</v>
      </c>
    </row>
    <row r="14989" spans="1:9">
      <c r="A14989" s="66"/>
      <c r="C14989" s="66">
        <v>147</v>
      </c>
      <c r="D14989" s="2" t="s">
        <v>21</v>
      </c>
      <c r="E14989" s="4"/>
      <c r="F14989" s="69" t="s">
        <v>22</v>
      </c>
      <c r="G14989" s="3">
        <v>497</v>
      </c>
      <c r="H14989" s="3">
        <v>46813</v>
      </c>
      <c r="I14989" s="10" t="str">
        <f t="shared" si="234"/>
        <v>147</v>
      </c>
    </row>
    <row r="14990" spans="1:9">
      <c r="A14990" s="66"/>
      <c r="C14990" s="66">
        <v>147</v>
      </c>
      <c r="D14990" s="2" t="s">
        <v>23</v>
      </c>
      <c r="E14990" s="17" t="s">
        <v>1147</v>
      </c>
      <c r="F14990" s="69" t="s">
        <v>24</v>
      </c>
      <c r="G14990" s="3">
        <v>63</v>
      </c>
      <c r="H14990" s="3">
        <v>4665</v>
      </c>
      <c r="I14990" s="10" t="str">
        <f t="shared" si="234"/>
        <v>147</v>
      </c>
    </row>
    <row r="14991" spans="1:9">
      <c r="A14991" s="66"/>
      <c r="C14991" s="66">
        <v>147</v>
      </c>
      <c r="D14991" s="2" t="s">
        <v>25</v>
      </c>
      <c r="E14991" s="17" t="s">
        <v>1147</v>
      </c>
      <c r="F14991" s="69" t="s">
        <v>26</v>
      </c>
      <c r="G14991" s="3">
        <v>3</v>
      </c>
      <c r="H14991" s="3">
        <v>334</v>
      </c>
      <c r="I14991" s="10" t="str">
        <f t="shared" si="234"/>
        <v>147</v>
      </c>
    </row>
    <row r="14992" spans="1:9">
      <c r="A14992" s="66"/>
      <c r="C14992" s="66">
        <v>147</v>
      </c>
      <c r="D14992" s="2" t="s">
        <v>27</v>
      </c>
      <c r="E14992" s="17" t="s">
        <v>1147</v>
      </c>
      <c r="F14992" s="69" t="s">
        <v>28</v>
      </c>
      <c r="G14992" s="3"/>
      <c r="H14992" s="3"/>
      <c r="I14992" s="10" t="str">
        <f t="shared" si="234"/>
        <v>147</v>
      </c>
    </row>
    <row r="14993" spans="1:9">
      <c r="A14993" s="66"/>
      <c r="C14993" s="66">
        <v>147</v>
      </c>
      <c r="D14993" s="2" t="s">
        <v>29</v>
      </c>
      <c r="E14993" s="18" t="s">
        <v>1148</v>
      </c>
      <c r="F14993" s="69" t="s">
        <v>30</v>
      </c>
      <c r="G14993" s="3">
        <v>3</v>
      </c>
      <c r="H14993" s="3"/>
      <c r="I14993" s="10" t="str">
        <f t="shared" si="234"/>
        <v>147</v>
      </c>
    </row>
    <row r="14994" spans="1:9">
      <c r="A14994" s="66"/>
      <c r="C14994" s="66">
        <v>147</v>
      </c>
      <c r="D14994" s="2" t="s">
        <v>31</v>
      </c>
      <c r="E14994" s="18" t="s">
        <v>1148</v>
      </c>
      <c r="F14994" s="69" t="s">
        <v>32</v>
      </c>
      <c r="G14994" s="3"/>
      <c r="H14994" s="3"/>
      <c r="I14994" s="10" t="str">
        <f t="shared" si="234"/>
        <v>147</v>
      </c>
    </row>
    <row r="14995" spans="1:9">
      <c r="A14995" s="66"/>
      <c r="C14995" s="66">
        <v>147</v>
      </c>
      <c r="D14995" s="2" t="s">
        <v>33</v>
      </c>
      <c r="E14995" s="18" t="s">
        <v>1148</v>
      </c>
      <c r="F14995" s="69" t="s">
        <v>34</v>
      </c>
      <c r="G14995" s="3"/>
      <c r="H14995" s="3"/>
      <c r="I14995" s="10" t="str">
        <f t="shared" si="234"/>
        <v>147</v>
      </c>
    </row>
    <row r="14996" spans="1:9">
      <c r="A14996" s="66"/>
      <c r="C14996" s="66">
        <v>147</v>
      </c>
      <c r="D14996" s="2" t="s">
        <v>35</v>
      </c>
      <c r="E14996" s="19" t="s">
        <v>1150</v>
      </c>
      <c r="F14996" s="69" t="s">
        <v>36</v>
      </c>
      <c r="G14996" s="3">
        <v>14</v>
      </c>
      <c r="H14996" s="3">
        <v>1258</v>
      </c>
      <c r="I14996" s="10" t="str">
        <f t="shared" si="234"/>
        <v>147</v>
      </c>
    </row>
    <row r="14997" spans="1:9">
      <c r="A14997" s="66"/>
      <c r="C14997" s="66">
        <v>147</v>
      </c>
      <c r="D14997" s="2" t="s">
        <v>37</v>
      </c>
      <c r="E14997" s="23" t="s">
        <v>1149</v>
      </c>
      <c r="F14997" s="69" t="s">
        <v>38</v>
      </c>
      <c r="G14997" s="3">
        <v>10</v>
      </c>
      <c r="H14997" s="3">
        <v>1102</v>
      </c>
      <c r="I14997" s="10" t="str">
        <f t="shared" si="234"/>
        <v>147</v>
      </c>
    </row>
    <row r="14998" spans="1:9">
      <c r="A14998" s="66"/>
      <c r="C14998" s="66">
        <v>147</v>
      </c>
      <c r="D14998" s="2" t="s">
        <v>39</v>
      </c>
      <c r="E14998" s="23" t="s">
        <v>1149</v>
      </c>
      <c r="F14998" s="69" t="s">
        <v>40</v>
      </c>
      <c r="G14998" s="3">
        <v>22</v>
      </c>
      <c r="H14998" s="3">
        <v>1456</v>
      </c>
      <c r="I14998" s="10" t="str">
        <f t="shared" si="234"/>
        <v>147</v>
      </c>
    </row>
    <row r="14999" spans="1:9">
      <c r="A14999" s="66"/>
      <c r="C14999" s="66">
        <v>147</v>
      </c>
      <c r="D14999" s="2" t="s">
        <v>41</v>
      </c>
      <c r="E14999" s="16" t="s">
        <v>1146</v>
      </c>
      <c r="F14999" s="69" t="s">
        <v>42</v>
      </c>
      <c r="G14999" s="3"/>
      <c r="H14999" s="3"/>
      <c r="I14999" s="10" t="str">
        <f t="shared" si="234"/>
        <v>147</v>
      </c>
    </row>
    <row r="15000" spans="1:9">
      <c r="A15000" s="66"/>
      <c r="C15000" s="66">
        <v>147</v>
      </c>
      <c r="D15000" s="2" t="s">
        <v>43</v>
      </c>
      <c r="E15000" s="16" t="s">
        <v>1146</v>
      </c>
      <c r="F15000" s="69" t="s">
        <v>44</v>
      </c>
      <c r="G15000" s="3">
        <v>23</v>
      </c>
      <c r="H15000" s="3">
        <v>1900</v>
      </c>
      <c r="I15000" s="10" t="str">
        <f t="shared" si="234"/>
        <v>147</v>
      </c>
    </row>
    <row r="15001" spans="1:9">
      <c r="A15001" s="66"/>
      <c r="C15001" s="66">
        <v>147</v>
      </c>
      <c r="D15001" s="2" t="s">
        <v>45</v>
      </c>
      <c r="E15001" s="16" t="s">
        <v>1146</v>
      </c>
      <c r="F15001" s="69" t="s">
        <v>46</v>
      </c>
      <c r="G15001" s="3">
        <v>5</v>
      </c>
      <c r="H15001" s="3"/>
      <c r="I15001" s="10" t="str">
        <f t="shared" si="234"/>
        <v>147</v>
      </c>
    </row>
    <row r="15002" spans="1:9">
      <c r="A15002" s="66"/>
      <c r="C15002" s="66">
        <v>147</v>
      </c>
      <c r="D15002" s="2" t="s">
        <v>47</v>
      </c>
      <c r="E15002" s="16" t="s">
        <v>1146</v>
      </c>
      <c r="F15002" s="69" t="s">
        <v>48</v>
      </c>
      <c r="G15002" s="3">
        <v>21</v>
      </c>
      <c r="H15002" s="3">
        <v>1335</v>
      </c>
      <c r="I15002" s="10" t="str">
        <f t="shared" si="234"/>
        <v>147</v>
      </c>
    </row>
    <row r="15003" spans="1:9">
      <c r="A15003" s="66"/>
      <c r="C15003" s="66">
        <v>147</v>
      </c>
      <c r="D15003" s="2" t="s">
        <v>49</v>
      </c>
      <c r="E15003" s="14" t="s">
        <v>1144</v>
      </c>
      <c r="F15003" s="69" t="s">
        <v>50</v>
      </c>
      <c r="G15003" s="3">
        <v>61</v>
      </c>
      <c r="H15003" s="3">
        <v>3176</v>
      </c>
      <c r="I15003" s="10" t="str">
        <f t="shared" si="234"/>
        <v>147</v>
      </c>
    </row>
    <row r="15004" spans="1:9">
      <c r="A15004" s="66"/>
      <c r="C15004" s="66">
        <v>147</v>
      </c>
      <c r="D15004" s="2" t="s">
        <v>51</v>
      </c>
      <c r="E15004" s="15" t="s">
        <v>1145</v>
      </c>
      <c r="F15004" s="69" t="s">
        <v>52</v>
      </c>
      <c r="G15004" s="3">
        <v>17</v>
      </c>
      <c r="H15004" s="3">
        <v>1955</v>
      </c>
      <c r="I15004" s="10" t="str">
        <f t="shared" si="234"/>
        <v>147</v>
      </c>
    </row>
    <row r="15005" spans="1:9">
      <c r="A15005" s="66"/>
      <c r="C15005" s="66">
        <v>147</v>
      </c>
      <c r="D15005" s="2" t="s">
        <v>53</v>
      </c>
      <c r="E15005" s="15" t="s">
        <v>1145</v>
      </c>
      <c r="F15005" s="69" t="s">
        <v>54</v>
      </c>
      <c r="G15005" s="3">
        <v>62</v>
      </c>
      <c r="H15005" s="3">
        <v>2796</v>
      </c>
      <c r="I15005" s="10" t="str">
        <f t="shared" si="234"/>
        <v>147</v>
      </c>
    </row>
    <row r="15006" spans="1:9">
      <c r="A15006" s="66"/>
      <c r="C15006" s="66">
        <v>147</v>
      </c>
      <c r="D15006" s="2" t="s">
        <v>55</v>
      </c>
      <c r="E15006" s="21" t="s">
        <v>1152</v>
      </c>
      <c r="F15006" s="69" t="s">
        <v>56</v>
      </c>
      <c r="G15006" s="3">
        <v>18</v>
      </c>
      <c r="H15006" s="3">
        <v>1389</v>
      </c>
      <c r="I15006" s="10" t="str">
        <f t="shared" si="234"/>
        <v>147</v>
      </c>
    </row>
    <row r="15007" spans="1:9">
      <c r="A15007" s="66"/>
      <c r="C15007" s="66">
        <v>147</v>
      </c>
      <c r="D15007" s="2" t="s">
        <v>57</v>
      </c>
      <c r="E15007" s="21" t="s">
        <v>1152</v>
      </c>
      <c r="F15007" s="69" t="s">
        <v>58</v>
      </c>
      <c r="G15007" s="3">
        <v>19</v>
      </c>
      <c r="H15007" s="3">
        <v>1961</v>
      </c>
      <c r="I15007" s="10" t="str">
        <f t="shared" si="234"/>
        <v>147</v>
      </c>
    </row>
    <row r="15008" spans="1:9">
      <c r="A15008" s="66"/>
      <c r="C15008" s="66">
        <v>147</v>
      </c>
      <c r="D15008" s="2" t="s">
        <v>59</v>
      </c>
      <c r="E15008" s="21" t="s">
        <v>1152</v>
      </c>
      <c r="F15008" s="69" t="s">
        <v>60</v>
      </c>
      <c r="G15008" s="3">
        <v>52</v>
      </c>
      <c r="H15008" s="3">
        <v>5737</v>
      </c>
      <c r="I15008" s="10" t="str">
        <f t="shared" si="234"/>
        <v>147</v>
      </c>
    </row>
    <row r="15009" spans="1:9">
      <c r="A15009" s="66"/>
      <c r="C15009" s="66">
        <v>147</v>
      </c>
      <c r="D15009" s="2" t="s">
        <v>61</v>
      </c>
      <c r="E15009" s="20" t="s">
        <v>1151</v>
      </c>
      <c r="F15009" s="69" t="s">
        <v>62</v>
      </c>
      <c r="G15009" s="3">
        <v>18</v>
      </c>
      <c r="H15009" s="3">
        <v>11214</v>
      </c>
      <c r="I15009" s="10" t="str">
        <f t="shared" si="234"/>
        <v>147</v>
      </c>
    </row>
    <row r="15010" spans="1:9">
      <c r="A15010" s="66"/>
      <c r="C15010" s="66">
        <v>147</v>
      </c>
      <c r="D15010" s="2" t="s">
        <v>63</v>
      </c>
      <c r="E15010" s="20" t="s">
        <v>1151</v>
      </c>
      <c r="F15010" s="69" t="s">
        <v>64</v>
      </c>
      <c r="G15010" s="3">
        <v>2</v>
      </c>
      <c r="H15010" s="3"/>
      <c r="I15010" s="10" t="str">
        <f t="shared" si="234"/>
        <v>147</v>
      </c>
    </row>
    <row r="15011" spans="1:9">
      <c r="A15011" s="66"/>
      <c r="C15011" s="66">
        <v>147</v>
      </c>
      <c r="D15011" s="2" t="s">
        <v>65</v>
      </c>
      <c r="E15011" s="19" t="s">
        <v>1150</v>
      </c>
      <c r="F15011" s="69" t="s">
        <v>66</v>
      </c>
      <c r="G15011" s="3">
        <v>3</v>
      </c>
      <c r="H15011" s="3"/>
      <c r="I15011" s="10" t="str">
        <f t="shared" si="234"/>
        <v>147</v>
      </c>
    </row>
    <row r="15012" spans="1:9">
      <c r="A15012" s="66"/>
      <c r="C15012" s="66">
        <v>147</v>
      </c>
      <c r="D15012" s="2" t="s">
        <v>67</v>
      </c>
      <c r="E15012" s="22" t="s">
        <v>1153</v>
      </c>
      <c r="F15012" s="69" t="s">
        <v>68</v>
      </c>
      <c r="G15012" s="3">
        <v>27</v>
      </c>
      <c r="H15012" s="3">
        <v>1149</v>
      </c>
      <c r="I15012" s="10" t="str">
        <f t="shared" si="234"/>
        <v>147</v>
      </c>
    </row>
    <row r="15013" spans="1:9">
      <c r="A15013" s="66"/>
      <c r="C15013" s="66">
        <v>147</v>
      </c>
      <c r="D15013" s="2" t="s">
        <v>69</v>
      </c>
      <c r="E15013" s="21" t="s">
        <v>1152</v>
      </c>
      <c r="F15013" s="69" t="s">
        <v>70</v>
      </c>
      <c r="G15013" s="3">
        <v>54</v>
      </c>
      <c r="H15013" s="3">
        <v>3959</v>
      </c>
      <c r="I15013" s="10" t="str">
        <f t="shared" si="234"/>
        <v>147</v>
      </c>
    </row>
    <row r="15014" spans="1:9">
      <c r="A15014" s="66"/>
      <c r="C15014" s="66">
        <v>147</v>
      </c>
      <c r="E15014" s="71"/>
      <c r="F15014" s="69" t="s">
        <v>71</v>
      </c>
      <c r="G15014" s="3">
        <v>516</v>
      </c>
      <c r="H15014" s="3">
        <v>47628</v>
      </c>
      <c r="I15014" s="10" t="str">
        <f t="shared" si="234"/>
        <v>147</v>
      </c>
    </row>
    <row r="15015" spans="1:9">
      <c r="A15015" s="65" t="s">
        <v>1003</v>
      </c>
      <c r="B15015" s="2" t="s">
        <v>1004</v>
      </c>
      <c r="C15015" s="65">
        <v>14713</v>
      </c>
      <c r="D15015" s="2" t="s">
        <v>9</v>
      </c>
      <c r="E15015" s="14" t="s">
        <v>1144</v>
      </c>
      <c r="F15015" s="69" t="s">
        <v>10</v>
      </c>
      <c r="G15015" s="3">
        <v>3</v>
      </c>
      <c r="H15015" s="3"/>
      <c r="I15015" s="10" t="str">
        <f t="shared" si="234"/>
        <v>14713</v>
      </c>
    </row>
    <row r="15016" spans="1:9">
      <c r="A15016" s="66"/>
      <c r="C15016" s="66">
        <v>14713</v>
      </c>
      <c r="D15016" s="2" t="s">
        <v>11</v>
      </c>
      <c r="E15016" s="14" t="s">
        <v>1144</v>
      </c>
      <c r="F15016" s="69" t="s">
        <v>12</v>
      </c>
      <c r="G15016" s="3"/>
      <c r="H15016" s="3"/>
      <c r="I15016" s="10" t="str">
        <f t="shared" si="234"/>
        <v>14713</v>
      </c>
    </row>
    <row r="15017" spans="1:9">
      <c r="A15017" s="66"/>
      <c r="C15017" s="66">
        <v>14713</v>
      </c>
      <c r="D15017" s="2" t="s">
        <v>13</v>
      </c>
      <c r="E15017" s="14" t="s">
        <v>1144</v>
      </c>
      <c r="F15017" s="69" t="s">
        <v>14</v>
      </c>
      <c r="G15017" s="3"/>
      <c r="H15017" s="3"/>
      <c r="I15017" s="10" t="str">
        <f t="shared" si="234"/>
        <v>14713</v>
      </c>
    </row>
    <row r="15018" spans="1:9">
      <c r="A15018" s="66"/>
      <c r="C15018" s="66">
        <v>14713</v>
      </c>
      <c r="D15018" s="2" t="s">
        <v>15</v>
      </c>
      <c r="E15018" s="15" t="s">
        <v>1145</v>
      </c>
      <c r="F15018" s="69" t="s">
        <v>16</v>
      </c>
      <c r="G15018" s="3"/>
      <c r="H15018" s="3"/>
      <c r="I15018" s="10" t="str">
        <f t="shared" si="234"/>
        <v>14713</v>
      </c>
    </row>
    <row r="15019" spans="1:9">
      <c r="A15019" s="66"/>
      <c r="C15019" s="66">
        <v>14713</v>
      </c>
      <c r="D15019" s="2" t="s">
        <v>17</v>
      </c>
      <c r="E15019" s="14" t="s">
        <v>1144</v>
      </c>
      <c r="F15019" s="69" t="s">
        <v>18</v>
      </c>
      <c r="G15019" s="3">
        <v>3</v>
      </c>
      <c r="H15019" s="3"/>
      <c r="I15019" s="10" t="str">
        <f t="shared" si="234"/>
        <v>14713</v>
      </c>
    </row>
    <row r="15020" spans="1:9">
      <c r="A15020" s="66"/>
      <c r="C15020" s="66">
        <v>14713</v>
      </c>
      <c r="D15020" s="2" t="s">
        <v>19</v>
      </c>
      <c r="E15020" s="14" t="s">
        <v>1144</v>
      </c>
      <c r="F15020" s="69" t="s">
        <v>20</v>
      </c>
      <c r="G15020" s="3"/>
      <c r="H15020" s="3"/>
      <c r="I15020" s="10" t="str">
        <f t="shared" si="234"/>
        <v>14713</v>
      </c>
    </row>
    <row r="15021" spans="1:9">
      <c r="A15021" s="66"/>
      <c r="C15021" s="66">
        <v>14713</v>
      </c>
      <c r="D15021" s="2" t="s">
        <v>21</v>
      </c>
      <c r="E15021" s="4"/>
      <c r="F15021" s="69" t="s">
        <v>22</v>
      </c>
      <c r="G15021" s="3">
        <v>164</v>
      </c>
      <c r="H15021" s="3"/>
      <c r="I15021" s="10" t="str">
        <f t="shared" si="234"/>
        <v>14713</v>
      </c>
    </row>
    <row r="15022" spans="1:9">
      <c r="A15022" s="66"/>
      <c r="C15022" s="66">
        <v>14713</v>
      </c>
      <c r="D15022" s="2" t="s">
        <v>23</v>
      </c>
      <c r="E15022" s="17" t="s">
        <v>1147</v>
      </c>
      <c r="F15022" s="69" t="s">
        <v>24</v>
      </c>
      <c r="G15022" s="3">
        <v>11</v>
      </c>
      <c r="H15022" s="3">
        <v>388</v>
      </c>
      <c r="I15022" s="10" t="str">
        <f t="shared" si="234"/>
        <v>14713</v>
      </c>
    </row>
    <row r="15023" spans="1:9">
      <c r="A15023" s="66"/>
      <c r="C15023" s="66">
        <v>14713</v>
      </c>
      <c r="D15023" s="2" t="s">
        <v>25</v>
      </c>
      <c r="E15023" s="17" t="s">
        <v>1147</v>
      </c>
      <c r="F15023" s="69" t="s">
        <v>26</v>
      </c>
      <c r="G15023" s="3">
        <v>1</v>
      </c>
      <c r="H15023" s="3"/>
      <c r="I15023" s="10" t="str">
        <f t="shared" si="234"/>
        <v>14713</v>
      </c>
    </row>
    <row r="15024" spans="1:9">
      <c r="A15024" s="66"/>
      <c r="C15024" s="66">
        <v>14713</v>
      </c>
      <c r="D15024" s="2" t="s">
        <v>27</v>
      </c>
      <c r="E15024" s="17" t="s">
        <v>1147</v>
      </c>
      <c r="F15024" s="69" t="s">
        <v>28</v>
      </c>
      <c r="G15024" s="3"/>
      <c r="H15024" s="3"/>
      <c r="I15024" s="10" t="str">
        <f t="shared" si="234"/>
        <v>14713</v>
      </c>
    </row>
    <row r="15025" spans="1:9">
      <c r="A15025" s="66"/>
      <c r="C15025" s="66">
        <v>14713</v>
      </c>
      <c r="D15025" s="2" t="s">
        <v>29</v>
      </c>
      <c r="E15025" s="18" t="s">
        <v>1148</v>
      </c>
      <c r="F15025" s="69" t="s">
        <v>30</v>
      </c>
      <c r="G15025" s="3"/>
      <c r="H15025" s="3"/>
      <c r="I15025" s="10" t="str">
        <f t="shared" si="234"/>
        <v>14713</v>
      </c>
    </row>
    <row r="15026" spans="1:9">
      <c r="A15026" s="66"/>
      <c r="C15026" s="66">
        <v>14713</v>
      </c>
      <c r="D15026" s="2" t="s">
        <v>31</v>
      </c>
      <c r="E15026" s="18" t="s">
        <v>1148</v>
      </c>
      <c r="F15026" s="69" t="s">
        <v>32</v>
      </c>
      <c r="G15026" s="3"/>
      <c r="H15026" s="3"/>
      <c r="I15026" s="10" t="str">
        <f t="shared" si="234"/>
        <v>14713</v>
      </c>
    </row>
    <row r="15027" spans="1:9">
      <c r="A15027" s="66"/>
      <c r="C15027" s="66">
        <v>14713</v>
      </c>
      <c r="D15027" s="2" t="s">
        <v>33</v>
      </c>
      <c r="E15027" s="18" t="s">
        <v>1148</v>
      </c>
      <c r="F15027" s="69" t="s">
        <v>34</v>
      </c>
      <c r="G15027" s="3"/>
      <c r="H15027" s="3"/>
      <c r="I15027" s="10" t="str">
        <f t="shared" si="234"/>
        <v>14713</v>
      </c>
    </row>
    <row r="15028" spans="1:9">
      <c r="A15028" s="66"/>
      <c r="C15028" s="66">
        <v>14713</v>
      </c>
      <c r="D15028" s="2" t="s">
        <v>35</v>
      </c>
      <c r="E15028" s="19" t="s">
        <v>1150</v>
      </c>
      <c r="F15028" s="69" t="s">
        <v>36</v>
      </c>
      <c r="G15028" s="3">
        <v>5</v>
      </c>
      <c r="H15028" s="3"/>
      <c r="I15028" s="10" t="str">
        <f t="shared" si="234"/>
        <v>14713</v>
      </c>
    </row>
    <row r="15029" spans="1:9">
      <c r="A15029" s="66"/>
      <c r="C15029" s="66">
        <v>14713</v>
      </c>
      <c r="D15029" s="2" t="s">
        <v>37</v>
      </c>
      <c r="E15029" s="23" t="s">
        <v>1149</v>
      </c>
      <c r="F15029" s="69" t="s">
        <v>38</v>
      </c>
      <c r="G15029" s="3"/>
      <c r="H15029" s="3"/>
      <c r="I15029" s="10" t="str">
        <f t="shared" si="234"/>
        <v>14713</v>
      </c>
    </row>
    <row r="15030" spans="1:9">
      <c r="A15030" s="66"/>
      <c r="C15030" s="66">
        <v>14713</v>
      </c>
      <c r="D15030" s="2" t="s">
        <v>39</v>
      </c>
      <c r="E15030" s="23" t="s">
        <v>1149</v>
      </c>
      <c r="F15030" s="69" t="s">
        <v>40</v>
      </c>
      <c r="G15030" s="3">
        <v>13</v>
      </c>
      <c r="H15030" s="3">
        <v>1051</v>
      </c>
      <c r="I15030" s="10" t="str">
        <f t="shared" si="234"/>
        <v>14713</v>
      </c>
    </row>
    <row r="15031" spans="1:9">
      <c r="A15031" s="66"/>
      <c r="C15031" s="66">
        <v>14713</v>
      </c>
      <c r="D15031" s="2" t="s">
        <v>41</v>
      </c>
      <c r="E15031" s="16" t="s">
        <v>1146</v>
      </c>
      <c r="F15031" s="69" t="s">
        <v>42</v>
      </c>
      <c r="G15031" s="3"/>
      <c r="H15031" s="3"/>
      <c r="I15031" s="10" t="str">
        <f t="shared" si="234"/>
        <v>14713</v>
      </c>
    </row>
    <row r="15032" spans="1:9">
      <c r="A15032" s="66"/>
      <c r="C15032" s="66">
        <v>14713</v>
      </c>
      <c r="D15032" s="2" t="s">
        <v>43</v>
      </c>
      <c r="E15032" s="16" t="s">
        <v>1146</v>
      </c>
      <c r="F15032" s="69" t="s">
        <v>44</v>
      </c>
      <c r="G15032" s="3">
        <v>5</v>
      </c>
      <c r="H15032" s="3">
        <v>469</v>
      </c>
      <c r="I15032" s="10" t="str">
        <f t="shared" si="234"/>
        <v>14713</v>
      </c>
    </row>
    <row r="15033" spans="1:9">
      <c r="A15033" s="66"/>
      <c r="C15033" s="66">
        <v>14713</v>
      </c>
      <c r="D15033" s="2" t="s">
        <v>45</v>
      </c>
      <c r="E15033" s="16" t="s">
        <v>1146</v>
      </c>
      <c r="F15033" s="69" t="s">
        <v>46</v>
      </c>
      <c r="G15033" s="3">
        <v>5</v>
      </c>
      <c r="H15033" s="3"/>
      <c r="I15033" s="10" t="str">
        <f t="shared" si="234"/>
        <v>14713</v>
      </c>
    </row>
    <row r="15034" spans="1:9">
      <c r="A15034" s="66"/>
      <c r="C15034" s="66">
        <v>14713</v>
      </c>
      <c r="D15034" s="2" t="s">
        <v>47</v>
      </c>
      <c r="E15034" s="16" t="s">
        <v>1146</v>
      </c>
      <c r="F15034" s="69" t="s">
        <v>48</v>
      </c>
      <c r="G15034" s="3">
        <v>5</v>
      </c>
      <c r="H15034" s="3"/>
      <c r="I15034" s="10" t="str">
        <f t="shared" si="234"/>
        <v>14713</v>
      </c>
    </row>
    <row r="15035" spans="1:9">
      <c r="A15035" s="66"/>
      <c r="C15035" s="66">
        <v>14713</v>
      </c>
      <c r="D15035" s="2" t="s">
        <v>49</v>
      </c>
      <c r="E15035" s="14" t="s">
        <v>1144</v>
      </c>
      <c r="F15035" s="69" t="s">
        <v>50</v>
      </c>
      <c r="G15035" s="3">
        <v>16</v>
      </c>
      <c r="H15035" s="3">
        <v>255</v>
      </c>
      <c r="I15035" s="10" t="str">
        <f t="shared" si="234"/>
        <v>14713</v>
      </c>
    </row>
    <row r="15036" spans="1:9">
      <c r="A15036" s="66"/>
      <c r="C15036" s="66">
        <v>14713</v>
      </c>
      <c r="D15036" s="2" t="s">
        <v>51</v>
      </c>
      <c r="E15036" s="15" t="s">
        <v>1145</v>
      </c>
      <c r="F15036" s="69" t="s">
        <v>52</v>
      </c>
      <c r="G15036" s="3">
        <v>7</v>
      </c>
      <c r="H15036" s="3">
        <v>1223</v>
      </c>
      <c r="I15036" s="10" t="str">
        <f t="shared" si="234"/>
        <v>14713</v>
      </c>
    </row>
    <row r="15037" spans="1:9">
      <c r="A15037" s="66"/>
      <c r="C15037" s="66">
        <v>14713</v>
      </c>
      <c r="D15037" s="2" t="s">
        <v>53</v>
      </c>
      <c r="E15037" s="15" t="s">
        <v>1145</v>
      </c>
      <c r="F15037" s="69" t="s">
        <v>54</v>
      </c>
      <c r="G15037" s="3">
        <v>18</v>
      </c>
      <c r="H15037" s="3">
        <v>792</v>
      </c>
      <c r="I15037" s="10" t="str">
        <f t="shared" si="234"/>
        <v>14713</v>
      </c>
    </row>
    <row r="15038" spans="1:9">
      <c r="A15038" s="66"/>
      <c r="C15038" s="66">
        <v>14713</v>
      </c>
      <c r="D15038" s="2" t="s">
        <v>55</v>
      </c>
      <c r="E15038" s="21" t="s">
        <v>1152</v>
      </c>
      <c r="F15038" s="69" t="s">
        <v>56</v>
      </c>
      <c r="G15038" s="3">
        <v>11</v>
      </c>
      <c r="H15038" s="3">
        <v>753</v>
      </c>
      <c r="I15038" s="10" t="str">
        <f t="shared" si="234"/>
        <v>14713</v>
      </c>
    </row>
    <row r="15039" spans="1:9">
      <c r="A15039" s="66"/>
      <c r="C15039" s="66">
        <v>14713</v>
      </c>
      <c r="D15039" s="2" t="s">
        <v>57</v>
      </c>
      <c r="E15039" s="21" t="s">
        <v>1152</v>
      </c>
      <c r="F15039" s="69" t="s">
        <v>58</v>
      </c>
      <c r="G15039" s="3">
        <v>9</v>
      </c>
      <c r="H15039" s="3"/>
      <c r="I15039" s="10" t="str">
        <f t="shared" si="234"/>
        <v>14713</v>
      </c>
    </row>
    <row r="15040" spans="1:9">
      <c r="A15040" s="66"/>
      <c r="C15040" s="66">
        <v>14713</v>
      </c>
      <c r="D15040" s="2" t="s">
        <v>59</v>
      </c>
      <c r="E15040" s="21" t="s">
        <v>1152</v>
      </c>
      <c r="F15040" s="69" t="s">
        <v>60</v>
      </c>
      <c r="G15040" s="3">
        <v>12</v>
      </c>
      <c r="H15040" s="3">
        <v>1978</v>
      </c>
      <c r="I15040" s="10" t="str">
        <f t="shared" si="234"/>
        <v>14713</v>
      </c>
    </row>
    <row r="15041" spans="1:9">
      <c r="A15041" s="66"/>
      <c r="C15041" s="66">
        <v>14713</v>
      </c>
      <c r="D15041" s="2" t="s">
        <v>61</v>
      </c>
      <c r="E15041" s="20" t="s">
        <v>1151</v>
      </c>
      <c r="F15041" s="69" t="s">
        <v>62</v>
      </c>
      <c r="G15041" s="3">
        <v>10</v>
      </c>
      <c r="H15041" s="3"/>
      <c r="I15041" s="10" t="str">
        <f t="shared" si="234"/>
        <v>14713</v>
      </c>
    </row>
    <row r="15042" spans="1:9">
      <c r="A15042" s="66"/>
      <c r="C15042" s="66">
        <v>14713</v>
      </c>
      <c r="D15042" s="2" t="s">
        <v>63</v>
      </c>
      <c r="E15042" s="20" t="s">
        <v>1151</v>
      </c>
      <c r="F15042" s="69" t="s">
        <v>64</v>
      </c>
      <c r="G15042" s="3">
        <v>2</v>
      </c>
      <c r="H15042" s="3"/>
      <c r="I15042" s="10" t="str">
        <f t="shared" si="234"/>
        <v>14713</v>
      </c>
    </row>
    <row r="15043" spans="1:9">
      <c r="A15043" s="66"/>
      <c r="C15043" s="66">
        <v>14713</v>
      </c>
      <c r="D15043" s="2" t="s">
        <v>65</v>
      </c>
      <c r="E15043" s="19" t="s">
        <v>1150</v>
      </c>
      <c r="F15043" s="69" t="s">
        <v>66</v>
      </c>
      <c r="G15043" s="3"/>
      <c r="H15043" s="3"/>
      <c r="I15043" s="10" t="str">
        <f t="shared" si="234"/>
        <v>14713</v>
      </c>
    </row>
    <row r="15044" spans="1:9">
      <c r="A15044" s="66"/>
      <c r="C15044" s="66">
        <v>14713</v>
      </c>
      <c r="D15044" s="2" t="s">
        <v>67</v>
      </c>
      <c r="E15044" s="22" t="s">
        <v>1153</v>
      </c>
      <c r="F15044" s="69" t="s">
        <v>68</v>
      </c>
      <c r="G15044" s="3">
        <v>14</v>
      </c>
      <c r="H15044" s="3">
        <v>608</v>
      </c>
      <c r="I15044" s="10" t="str">
        <f t="shared" si="234"/>
        <v>14713</v>
      </c>
    </row>
    <row r="15045" spans="1:9">
      <c r="A15045" s="66"/>
      <c r="C15045" s="66">
        <v>14713</v>
      </c>
      <c r="D15045" s="2" t="s">
        <v>69</v>
      </c>
      <c r="E15045" s="21" t="s">
        <v>1152</v>
      </c>
      <c r="F15045" s="69" t="s">
        <v>70</v>
      </c>
      <c r="G15045" s="3">
        <v>20</v>
      </c>
      <c r="H15045" s="3">
        <v>2055</v>
      </c>
      <c r="I15045" s="10" t="str">
        <f t="shared" si="234"/>
        <v>14713</v>
      </c>
    </row>
    <row r="15046" spans="1:9">
      <c r="A15046" s="66"/>
      <c r="C15046" s="66">
        <v>14713</v>
      </c>
      <c r="E15046" s="71"/>
      <c r="F15046" s="69" t="s">
        <v>71</v>
      </c>
      <c r="G15046" s="3">
        <v>167</v>
      </c>
      <c r="H15046" s="3">
        <v>22762</v>
      </c>
      <c r="I15046" s="10" t="str">
        <f t="shared" si="234"/>
        <v>14713</v>
      </c>
    </row>
    <row r="15047" spans="1:9">
      <c r="A15047" s="65" t="s">
        <v>1005</v>
      </c>
      <c r="B15047" s="2" t="s">
        <v>1006</v>
      </c>
      <c r="C15047" s="65">
        <v>14729</v>
      </c>
      <c r="D15047" s="2" t="s">
        <v>9</v>
      </c>
      <c r="E15047" s="14" t="s">
        <v>1144</v>
      </c>
      <c r="F15047" s="69" t="s">
        <v>10</v>
      </c>
      <c r="G15047" s="3">
        <v>7</v>
      </c>
      <c r="H15047" s="3"/>
      <c r="I15047" s="10" t="str">
        <f t="shared" si="234"/>
        <v>14729</v>
      </c>
    </row>
    <row r="15048" spans="1:9">
      <c r="A15048" s="66"/>
      <c r="C15048" s="66">
        <v>14729</v>
      </c>
      <c r="D15048" s="2" t="s">
        <v>11</v>
      </c>
      <c r="E15048" s="14" t="s">
        <v>1144</v>
      </c>
      <c r="F15048" s="69" t="s">
        <v>12</v>
      </c>
      <c r="G15048" s="3">
        <v>1</v>
      </c>
      <c r="H15048" s="3"/>
      <c r="I15048" s="10" t="str">
        <f t="shared" si="234"/>
        <v>14729</v>
      </c>
    </row>
    <row r="15049" spans="1:9">
      <c r="A15049" s="66"/>
      <c r="C15049" s="66">
        <v>14729</v>
      </c>
      <c r="D15049" s="2" t="s">
        <v>13</v>
      </c>
      <c r="E15049" s="14" t="s">
        <v>1144</v>
      </c>
      <c r="F15049" s="69" t="s">
        <v>14</v>
      </c>
      <c r="G15049" s="3"/>
      <c r="H15049" s="3"/>
      <c r="I15049" s="10" t="str">
        <f t="shared" ref="I15049:I15112" si="235">IF(A15049="",I15048,A15049)</f>
        <v>14729</v>
      </c>
    </row>
    <row r="15050" spans="1:9">
      <c r="A15050" s="66"/>
      <c r="C15050" s="66">
        <v>14729</v>
      </c>
      <c r="D15050" s="2" t="s">
        <v>15</v>
      </c>
      <c r="E15050" s="15" t="s">
        <v>1145</v>
      </c>
      <c r="F15050" s="69" t="s">
        <v>16</v>
      </c>
      <c r="G15050" s="3"/>
      <c r="H15050" s="3"/>
      <c r="I15050" s="10" t="str">
        <f t="shared" si="235"/>
        <v>14729</v>
      </c>
    </row>
    <row r="15051" spans="1:9">
      <c r="A15051" s="66"/>
      <c r="C15051" s="66">
        <v>14729</v>
      </c>
      <c r="D15051" s="2" t="s">
        <v>17</v>
      </c>
      <c r="E15051" s="14" t="s">
        <v>1144</v>
      </c>
      <c r="F15051" s="69" t="s">
        <v>18</v>
      </c>
      <c r="G15051" s="3">
        <v>6</v>
      </c>
      <c r="H15051" s="3">
        <v>115</v>
      </c>
      <c r="I15051" s="10" t="str">
        <f t="shared" si="235"/>
        <v>14729</v>
      </c>
    </row>
    <row r="15052" spans="1:9">
      <c r="A15052" s="66"/>
      <c r="C15052" s="66">
        <v>14729</v>
      </c>
      <c r="D15052" s="2" t="s">
        <v>19</v>
      </c>
      <c r="E15052" s="14" t="s">
        <v>1144</v>
      </c>
      <c r="F15052" s="69" t="s">
        <v>20</v>
      </c>
      <c r="G15052" s="3"/>
      <c r="H15052" s="3"/>
      <c r="I15052" s="10" t="str">
        <f t="shared" si="235"/>
        <v>14729</v>
      </c>
    </row>
    <row r="15053" spans="1:9">
      <c r="A15053" s="66"/>
      <c r="C15053" s="66">
        <v>14729</v>
      </c>
      <c r="D15053" s="2" t="s">
        <v>21</v>
      </c>
      <c r="E15053" s="4"/>
      <c r="F15053" s="69" t="s">
        <v>22</v>
      </c>
      <c r="G15053" s="3">
        <v>197</v>
      </c>
      <c r="H15053" s="3"/>
      <c r="I15053" s="10" t="str">
        <f t="shared" si="235"/>
        <v>14729</v>
      </c>
    </row>
    <row r="15054" spans="1:9">
      <c r="A15054" s="66"/>
      <c r="C15054" s="66">
        <v>14729</v>
      </c>
      <c r="D15054" s="2" t="s">
        <v>23</v>
      </c>
      <c r="E15054" s="17" t="s">
        <v>1147</v>
      </c>
      <c r="F15054" s="69" t="s">
        <v>24</v>
      </c>
      <c r="G15054" s="3">
        <v>33</v>
      </c>
      <c r="H15054" s="3">
        <v>2199</v>
      </c>
      <c r="I15054" s="10" t="str">
        <f t="shared" si="235"/>
        <v>14729</v>
      </c>
    </row>
    <row r="15055" spans="1:9">
      <c r="A15055" s="66"/>
      <c r="C15055" s="66">
        <v>14729</v>
      </c>
      <c r="D15055" s="2" t="s">
        <v>25</v>
      </c>
      <c r="E15055" s="17" t="s">
        <v>1147</v>
      </c>
      <c r="F15055" s="69" t="s">
        <v>26</v>
      </c>
      <c r="G15055" s="3"/>
      <c r="H15055" s="3"/>
      <c r="I15055" s="10" t="str">
        <f t="shared" si="235"/>
        <v>14729</v>
      </c>
    </row>
    <row r="15056" spans="1:9">
      <c r="A15056" s="66"/>
      <c r="C15056" s="66">
        <v>14729</v>
      </c>
      <c r="D15056" s="2" t="s">
        <v>27</v>
      </c>
      <c r="E15056" s="17" t="s">
        <v>1147</v>
      </c>
      <c r="F15056" s="69" t="s">
        <v>28</v>
      </c>
      <c r="G15056" s="3"/>
      <c r="H15056" s="3"/>
      <c r="I15056" s="10" t="str">
        <f t="shared" si="235"/>
        <v>14729</v>
      </c>
    </row>
    <row r="15057" spans="1:9">
      <c r="A15057" s="66"/>
      <c r="C15057" s="66">
        <v>14729</v>
      </c>
      <c r="D15057" s="2" t="s">
        <v>29</v>
      </c>
      <c r="E15057" s="18" t="s">
        <v>1148</v>
      </c>
      <c r="F15057" s="69" t="s">
        <v>30</v>
      </c>
      <c r="G15057" s="3">
        <v>3</v>
      </c>
      <c r="H15057" s="3"/>
      <c r="I15057" s="10" t="str">
        <f t="shared" si="235"/>
        <v>14729</v>
      </c>
    </row>
    <row r="15058" spans="1:9">
      <c r="A15058" s="66"/>
      <c r="C15058" s="66">
        <v>14729</v>
      </c>
      <c r="D15058" s="2" t="s">
        <v>31</v>
      </c>
      <c r="E15058" s="18" t="s">
        <v>1148</v>
      </c>
      <c r="F15058" s="69" t="s">
        <v>32</v>
      </c>
      <c r="G15058" s="3"/>
      <c r="H15058" s="3"/>
      <c r="I15058" s="10" t="str">
        <f t="shared" si="235"/>
        <v>14729</v>
      </c>
    </row>
    <row r="15059" spans="1:9">
      <c r="A15059" s="66"/>
      <c r="C15059" s="66">
        <v>14729</v>
      </c>
      <c r="D15059" s="2" t="s">
        <v>33</v>
      </c>
      <c r="E15059" s="18" t="s">
        <v>1148</v>
      </c>
      <c r="F15059" s="69" t="s">
        <v>34</v>
      </c>
      <c r="G15059" s="3"/>
      <c r="H15059" s="3"/>
      <c r="I15059" s="10" t="str">
        <f t="shared" si="235"/>
        <v>14729</v>
      </c>
    </row>
    <row r="15060" spans="1:9">
      <c r="A15060" s="66"/>
      <c r="C15060" s="66">
        <v>14729</v>
      </c>
      <c r="D15060" s="2" t="s">
        <v>35</v>
      </c>
      <c r="E15060" s="19" t="s">
        <v>1150</v>
      </c>
      <c r="F15060" s="69" t="s">
        <v>36</v>
      </c>
      <c r="G15060" s="3">
        <v>6</v>
      </c>
      <c r="H15060" s="3">
        <v>471</v>
      </c>
      <c r="I15060" s="10" t="str">
        <f t="shared" si="235"/>
        <v>14729</v>
      </c>
    </row>
    <row r="15061" spans="1:9">
      <c r="A15061" s="66"/>
      <c r="C15061" s="66">
        <v>14729</v>
      </c>
      <c r="D15061" s="2" t="s">
        <v>37</v>
      </c>
      <c r="E15061" s="23" t="s">
        <v>1149</v>
      </c>
      <c r="F15061" s="69" t="s">
        <v>38</v>
      </c>
      <c r="G15061" s="3">
        <v>5</v>
      </c>
      <c r="H15061" s="3">
        <v>424</v>
      </c>
      <c r="I15061" s="10" t="str">
        <f t="shared" si="235"/>
        <v>14729</v>
      </c>
    </row>
    <row r="15062" spans="1:9">
      <c r="A15062" s="66"/>
      <c r="C15062" s="66">
        <v>14729</v>
      </c>
      <c r="D15062" s="2" t="s">
        <v>39</v>
      </c>
      <c r="E15062" s="23" t="s">
        <v>1149</v>
      </c>
      <c r="F15062" s="69" t="s">
        <v>40</v>
      </c>
      <c r="G15062" s="3">
        <v>6</v>
      </c>
      <c r="H15062" s="3"/>
      <c r="I15062" s="10" t="str">
        <f t="shared" si="235"/>
        <v>14729</v>
      </c>
    </row>
    <row r="15063" spans="1:9">
      <c r="A15063" s="66"/>
      <c r="C15063" s="66">
        <v>14729</v>
      </c>
      <c r="D15063" s="2" t="s">
        <v>41</v>
      </c>
      <c r="E15063" s="16" t="s">
        <v>1146</v>
      </c>
      <c r="F15063" s="69" t="s">
        <v>42</v>
      </c>
      <c r="G15063" s="3"/>
      <c r="H15063" s="3"/>
      <c r="I15063" s="10" t="str">
        <f t="shared" si="235"/>
        <v>14729</v>
      </c>
    </row>
    <row r="15064" spans="1:9">
      <c r="A15064" s="66"/>
      <c r="C15064" s="66">
        <v>14729</v>
      </c>
      <c r="D15064" s="2" t="s">
        <v>43</v>
      </c>
      <c r="E15064" s="16" t="s">
        <v>1146</v>
      </c>
      <c r="F15064" s="69" t="s">
        <v>44</v>
      </c>
      <c r="G15064" s="3">
        <v>11</v>
      </c>
      <c r="H15064" s="3">
        <v>1013</v>
      </c>
      <c r="I15064" s="10" t="str">
        <f t="shared" si="235"/>
        <v>14729</v>
      </c>
    </row>
    <row r="15065" spans="1:9">
      <c r="A15065" s="66"/>
      <c r="C15065" s="66">
        <v>14729</v>
      </c>
      <c r="D15065" s="2" t="s">
        <v>45</v>
      </c>
      <c r="E15065" s="16" t="s">
        <v>1146</v>
      </c>
      <c r="F15065" s="69" t="s">
        <v>46</v>
      </c>
      <c r="G15065" s="3"/>
      <c r="H15065" s="3"/>
      <c r="I15065" s="10" t="str">
        <f t="shared" si="235"/>
        <v>14729</v>
      </c>
    </row>
    <row r="15066" spans="1:9">
      <c r="A15066" s="66"/>
      <c r="C15066" s="66">
        <v>14729</v>
      </c>
      <c r="D15066" s="2" t="s">
        <v>47</v>
      </c>
      <c r="E15066" s="16" t="s">
        <v>1146</v>
      </c>
      <c r="F15066" s="69" t="s">
        <v>48</v>
      </c>
      <c r="G15066" s="3">
        <v>10</v>
      </c>
      <c r="H15066" s="3">
        <v>670</v>
      </c>
      <c r="I15066" s="10" t="str">
        <f t="shared" si="235"/>
        <v>14729</v>
      </c>
    </row>
    <row r="15067" spans="1:9">
      <c r="A15067" s="66"/>
      <c r="C15067" s="66">
        <v>14729</v>
      </c>
      <c r="D15067" s="2" t="s">
        <v>49</v>
      </c>
      <c r="E15067" s="14" t="s">
        <v>1144</v>
      </c>
      <c r="F15067" s="69" t="s">
        <v>50</v>
      </c>
      <c r="G15067" s="3">
        <v>21</v>
      </c>
      <c r="H15067" s="3">
        <v>960</v>
      </c>
      <c r="I15067" s="10" t="str">
        <f t="shared" si="235"/>
        <v>14729</v>
      </c>
    </row>
    <row r="15068" spans="1:9">
      <c r="A15068" s="66"/>
      <c r="C15068" s="66">
        <v>14729</v>
      </c>
      <c r="D15068" s="2" t="s">
        <v>51</v>
      </c>
      <c r="E15068" s="15" t="s">
        <v>1145</v>
      </c>
      <c r="F15068" s="69" t="s">
        <v>52</v>
      </c>
      <c r="G15068" s="3">
        <v>5</v>
      </c>
      <c r="H15068" s="3"/>
      <c r="I15068" s="10" t="str">
        <f t="shared" si="235"/>
        <v>14729</v>
      </c>
    </row>
    <row r="15069" spans="1:9">
      <c r="A15069" s="66"/>
      <c r="C15069" s="66">
        <v>14729</v>
      </c>
      <c r="D15069" s="2" t="s">
        <v>53</v>
      </c>
      <c r="E15069" s="15" t="s">
        <v>1145</v>
      </c>
      <c r="F15069" s="69" t="s">
        <v>54</v>
      </c>
      <c r="G15069" s="3">
        <v>29</v>
      </c>
      <c r="H15069" s="3">
        <v>1439</v>
      </c>
      <c r="I15069" s="10" t="str">
        <f t="shared" si="235"/>
        <v>14729</v>
      </c>
    </row>
    <row r="15070" spans="1:9">
      <c r="A15070" s="66"/>
      <c r="C15070" s="66">
        <v>14729</v>
      </c>
      <c r="D15070" s="2" t="s">
        <v>55</v>
      </c>
      <c r="E15070" s="21" t="s">
        <v>1152</v>
      </c>
      <c r="F15070" s="69" t="s">
        <v>56</v>
      </c>
      <c r="G15070" s="3">
        <v>3</v>
      </c>
      <c r="H15070" s="3">
        <v>260</v>
      </c>
      <c r="I15070" s="10" t="str">
        <f t="shared" si="235"/>
        <v>14729</v>
      </c>
    </row>
    <row r="15071" spans="1:9">
      <c r="A15071" s="66"/>
      <c r="C15071" s="66">
        <v>14729</v>
      </c>
      <c r="D15071" s="2" t="s">
        <v>57</v>
      </c>
      <c r="E15071" s="21" t="s">
        <v>1152</v>
      </c>
      <c r="F15071" s="69" t="s">
        <v>58</v>
      </c>
      <c r="G15071" s="3">
        <v>5</v>
      </c>
      <c r="H15071" s="3"/>
      <c r="I15071" s="10" t="str">
        <f t="shared" si="235"/>
        <v>14729</v>
      </c>
    </row>
    <row r="15072" spans="1:9">
      <c r="A15072" s="66"/>
      <c r="C15072" s="66">
        <v>14729</v>
      </c>
      <c r="D15072" s="2" t="s">
        <v>59</v>
      </c>
      <c r="E15072" s="21" t="s">
        <v>1152</v>
      </c>
      <c r="F15072" s="69" t="s">
        <v>60</v>
      </c>
      <c r="G15072" s="3">
        <v>23</v>
      </c>
      <c r="H15072" s="3">
        <v>1698</v>
      </c>
      <c r="I15072" s="10" t="str">
        <f t="shared" si="235"/>
        <v>14729</v>
      </c>
    </row>
    <row r="15073" spans="1:9">
      <c r="A15073" s="66"/>
      <c r="C15073" s="66">
        <v>14729</v>
      </c>
      <c r="D15073" s="2" t="s">
        <v>61</v>
      </c>
      <c r="E15073" s="20" t="s">
        <v>1151</v>
      </c>
      <c r="F15073" s="69" t="s">
        <v>62</v>
      </c>
      <c r="G15073" s="3">
        <v>6</v>
      </c>
      <c r="H15073" s="3">
        <v>446</v>
      </c>
      <c r="I15073" s="10" t="str">
        <f t="shared" si="235"/>
        <v>14729</v>
      </c>
    </row>
    <row r="15074" spans="1:9">
      <c r="A15074" s="66"/>
      <c r="C15074" s="66">
        <v>14729</v>
      </c>
      <c r="D15074" s="2" t="s">
        <v>63</v>
      </c>
      <c r="E15074" s="20" t="s">
        <v>1151</v>
      </c>
      <c r="F15074" s="69" t="s">
        <v>64</v>
      </c>
      <c r="G15074" s="3"/>
      <c r="H15074" s="3"/>
      <c r="I15074" s="10" t="str">
        <f t="shared" si="235"/>
        <v>14729</v>
      </c>
    </row>
    <row r="15075" spans="1:9">
      <c r="A15075" s="66"/>
      <c r="C15075" s="66">
        <v>14729</v>
      </c>
      <c r="D15075" s="2" t="s">
        <v>65</v>
      </c>
      <c r="E15075" s="19" t="s">
        <v>1150</v>
      </c>
      <c r="F15075" s="69" t="s">
        <v>66</v>
      </c>
      <c r="G15075" s="3">
        <v>1</v>
      </c>
      <c r="H15075" s="3"/>
      <c r="I15075" s="10" t="str">
        <f t="shared" si="235"/>
        <v>14729</v>
      </c>
    </row>
    <row r="15076" spans="1:9">
      <c r="A15076" s="66"/>
      <c r="C15076" s="66">
        <v>14729</v>
      </c>
      <c r="D15076" s="2" t="s">
        <v>67</v>
      </c>
      <c r="E15076" s="22" t="s">
        <v>1153</v>
      </c>
      <c r="F15076" s="69" t="s">
        <v>68</v>
      </c>
      <c r="G15076" s="3">
        <v>10</v>
      </c>
      <c r="H15076" s="3">
        <v>429</v>
      </c>
      <c r="I15076" s="10" t="str">
        <f t="shared" si="235"/>
        <v>14729</v>
      </c>
    </row>
    <row r="15077" spans="1:9">
      <c r="A15077" s="66"/>
      <c r="C15077" s="66">
        <v>14729</v>
      </c>
      <c r="D15077" s="2" t="s">
        <v>69</v>
      </c>
      <c r="E15077" s="21" t="s">
        <v>1152</v>
      </c>
      <c r="F15077" s="69" t="s">
        <v>70</v>
      </c>
      <c r="G15077" s="3">
        <v>20</v>
      </c>
      <c r="H15077" s="3">
        <v>898</v>
      </c>
      <c r="I15077" s="10" t="str">
        <f t="shared" si="235"/>
        <v>14729</v>
      </c>
    </row>
    <row r="15078" spans="1:9">
      <c r="A15078" s="66"/>
      <c r="C15078" s="66">
        <v>14729</v>
      </c>
      <c r="E15078" s="71"/>
      <c r="F15078" s="69" t="s">
        <v>71</v>
      </c>
      <c r="G15078" s="3">
        <v>204</v>
      </c>
      <c r="H15078" s="3">
        <v>12706</v>
      </c>
      <c r="I15078" s="10" t="str">
        <f t="shared" si="235"/>
        <v>14729</v>
      </c>
    </row>
    <row r="15079" spans="1:9">
      <c r="A15079" s="65" t="s">
        <v>1007</v>
      </c>
      <c r="B15079" s="2" t="s">
        <v>1008</v>
      </c>
      <c r="C15079" s="65">
        <v>14730</v>
      </c>
      <c r="D15079" s="2" t="s">
        <v>9</v>
      </c>
      <c r="E15079" s="14" t="s">
        <v>1144</v>
      </c>
      <c r="F15079" s="69" t="s">
        <v>10</v>
      </c>
      <c r="G15079" s="3">
        <v>9</v>
      </c>
      <c r="H15079" s="3">
        <v>269</v>
      </c>
      <c r="I15079" s="10" t="str">
        <f t="shared" si="235"/>
        <v>14730</v>
      </c>
    </row>
    <row r="15080" spans="1:9">
      <c r="A15080" s="66"/>
      <c r="C15080" s="66">
        <v>14730</v>
      </c>
      <c r="D15080" s="2" t="s">
        <v>11</v>
      </c>
      <c r="E15080" s="14" t="s">
        <v>1144</v>
      </c>
      <c r="F15080" s="69" t="s">
        <v>12</v>
      </c>
      <c r="G15080" s="3"/>
      <c r="H15080" s="3"/>
      <c r="I15080" s="10" t="str">
        <f t="shared" si="235"/>
        <v>14730</v>
      </c>
    </row>
    <row r="15081" spans="1:9">
      <c r="A15081" s="66"/>
      <c r="C15081" s="66">
        <v>14730</v>
      </c>
      <c r="D15081" s="2" t="s">
        <v>13</v>
      </c>
      <c r="E15081" s="14" t="s">
        <v>1144</v>
      </c>
      <c r="F15081" s="69" t="s">
        <v>14</v>
      </c>
      <c r="G15081" s="3"/>
      <c r="H15081" s="3"/>
      <c r="I15081" s="10" t="str">
        <f t="shared" si="235"/>
        <v>14730</v>
      </c>
    </row>
    <row r="15082" spans="1:9">
      <c r="A15082" s="66"/>
      <c r="C15082" s="66">
        <v>14730</v>
      </c>
      <c r="D15082" s="2" t="s">
        <v>15</v>
      </c>
      <c r="E15082" s="15" t="s">
        <v>1145</v>
      </c>
      <c r="F15082" s="69" t="s">
        <v>16</v>
      </c>
      <c r="G15082" s="3"/>
      <c r="H15082" s="3"/>
      <c r="I15082" s="10" t="str">
        <f t="shared" si="235"/>
        <v>14730</v>
      </c>
    </row>
    <row r="15083" spans="1:9">
      <c r="A15083" s="66"/>
      <c r="C15083" s="66">
        <v>14730</v>
      </c>
      <c r="D15083" s="2" t="s">
        <v>17</v>
      </c>
      <c r="E15083" s="14" t="s">
        <v>1144</v>
      </c>
      <c r="F15083" s="69" t="s">
        <v>18</v>
      </c>
      <c r="G15083" s="3">
        <v>9</v>
      </c>
      <c r="H15083" s="3">
        <v>269</v>
      </c>
      <c r="I15083" s="10" t="str">
        <f t="shared" si="235"/>
        <v>14730</v>
      </c>
    </row>
    <row r="15084" spans="1:9">
      <c r="A15084" s="66"/>
      <c r="C15084" s="66">
        <v>14730</v>
      </c>
      <c r="D15084" s="2" t="s">
        <v>19</v>
      </c>
      <c r="E15084" s="14" t="s">
        <v>1144</v>
      </c>
      <c r="F15084" s="69" t="s">
        <v>20</v>
      </c>
      <c r="G15084" s="3"/>
      <c r="H15084" s="3"/>
      <c r="I15084" s="10" t="str">
        <f t="shared" si="235"/>
        <v>14730</v>
      </c>
    </row>
    <row r="15085" spans="1:9">
      <c r="A15085" s="66"/>
      <c r="C15085" s="66">
        <v>14730</v>
      </c>
      <c r="D15085" s="2" t="s">
        <v>21</v>
      </c>
      <c r="E15085" s="4"/>
      <c r="F15085" s="69" t="s">
        <v>22</v>
      </c>
      <c r="G15085" s="3">
        <v>136</v>
      </c>
      <c r="H15085" s="3">
        <v>11891</v>
      </c>
      <c r="I15085" s="10" t="str">
        <f t="shared" si="235"/>
        <v>14730</v>
      </c>
    </row>
    <row r="15086" spans="1:9">
      <c r="A15086" s="66"/>
      <c r="C15086" s="66">
        <v>14730</v>
      </c>
      <c r="D15086" s="2" t="s">
        <v>23</v>
      </c>
      <c r="E15086" s="17" t="s">
        <v>1147</v>
      </c>
      <c r="F15086" s="69" t="s">
        <v>24</v>
      </c>
      <c r="G15086" s="3">
        <v>19</v>
      </c>
      <c r="H15086" s="3">
        <v>2078</v>
      </c>
      <c r="I15086" s="10" t="str">
        <f t="shared" si="235"/>
        <v>14730</v>
      </c>
    </row>
    <row r="15087" spans="1:9">
      <c r="A15087" s="66"/>
      <c r="C15087" s="66">
        <v>14730</v>
      </c>
      <c r="D15087" s="2" t="s">
        <v>25</v>
      </c>
      <c r="E15087" s="17" t="s">
        <v>1147</v>
      </c>
      <c r="F15087" s="69" t="s">
        <v>26</v>
      </c>
      <c r="G15087" s="3">
        <v>2</v>
      </c>
      <c r="H15087" s="3"/>
      <c r="I15087" s="10" t="str">
        <f t="shared" si="235"/>
        <v>14730</v>
      </c>
    </row>
    <row r="15088" spans="1:9">
      <c r="A15088" s="66"/>
      <c r="C15088" s="66">
        <v>14730</v>
      </c>
      <c r="D15088" s="2" t="s">
        <v>27</v>
      </c>
      <c r="E15088" s="17" t="s">
        <v>1147</v>
      </c>
      <c r="F15088" s="69" t="s">
        <v>28</v>
      </c>
      <c r="G15088" s="3"/>
      <c r="H15088" s="3"/>
      <c r="I15088" s="10" t="str">
        <f t="shared" si="235"/>
        <v>14730</v>
      </c>
    </row>
    <row r="15089" spans="1:9">
      <c r="A15089" s="66"/>
      <c r="C15089" s="66">
        <v>14730</v>
      </c>
      <c r="D15089" s="2" t="s">
        <v>29</v>
      </c>
      <c r="E15089" s="18" t="s">
        <v>1148</v>
      </c>
      <c r="F15089" s="69" t="s">
        <v>30</v>
      </c>
      <c r="G15089" s="3"/>
      <c r="H15089" s="3"/>
      <c r="I15089" s="10" t="str">
        <f t="shared" si="235"/>
        <v>14730</v>
      </c>
    </row>
    <row r="15090" spans="1:9">
      <c r="A15090" s="66"/>
      <c r="C15090" s="66">
        <v>14730</v>
      </c>
      <c r="D15090" s="2" t="s">
        <v>31</v>
      </c>
      <c r="E15090" s="18" t="s">
        <v>1148</v>
      </c>
      <c r="F15090" s="69" t="s">
        <v>32</v>
      </c>
      <c r="G15090" s="3"/>
      <c r="H15090" s="3"/>
      <c r="I15090" s="10" t="str">
        <f t="shared" si="235"/>
        <v>14730</v>
      </c>
    </row>
    <row r="15091" spans="1:9">
      <c r="A15091" s="66"/>
      <c r="C15091" s="66">
        <v>14730</v>
      </c>
      <c r="D15091" s="2" t="s">
        <v>33</v>
      </c>
      <c r="E15091" s="18" t="s">
        <v>1148</v>
      </c>
      <c r="F15091" s="69" t="s">
        <v>34</v>
      </c>
      <c r="G15091" s="3"/>
      <c r="H15091" s="3"/>
      <c r="I15091" s="10" t="str">
        <f t="shared" si="235"/>
        <v>14730</v>
      </c>
    </row>
    <row r="15092" spans="1:9">
      <c r="A15092" s="66"/>
      <c r="C15092" s="66">
        <v>14730</v>
      </c>
      <c r="D15092" s="2" t="s">
        <v>35</v>
      </c>
      <c r="E15092" s="19" t="s">
        <v>1150</v>
      </c>
      <c r="F15092" s="69" t="s">
        <v>36</v>
      </c>
      <c r="G15092" s="3">
        <v>3</v>
      </c>
      <c r="H15092" s="3"/>
      <c r="I15092" s="10" t="str">
        <f t="shared" si="235"/>
        <v>14730</v>
      </c>
    </row>
    <row r="15093" spans="1:9">
      <c r="A15093" s="66"/>
      <c r="C15093" s="66">
        <v>14730</v>
      </c>
      <c r="D15093" s="2" t="s">
        <v>37</v>
      </c>
      <c r="E15093" s="23" t="s">
        <v>1149</v>
      </c>
      <c r="F15093" s="69" t="s">
        <v>38</v>
      </c>
      <c r="G15093" s="3">
        <v>5</v>
      </c>
      <c r="H15093" s="3">
        <v>678</v>
      </c>
      <c r="I15093" s="10" t="str">
        <f t="shared" si="235"/>
        <v>14730</v>
      </c>
    </row>
    <row r="15094" spans="1:9">
      <c r="A15094" s="66"/>
      <c r="C15094" s="66">
        <v>14730</v>
      </c>
      <c r="D15094" s="2" t="s">
        <v>39</v>
      </c>
      <c r="E15094" s="23" t="s">
        <v>1149</v>
      </c>
      <c r="F15094" s="69" t="s">
        <v>40</v>
      </c>
      <c r="G15094" s="3">
        <v>3</v>
      </c>
      <c r="H15094" s="3"/>
      <c r="I15094" s="10" t="str">
        <f t="shared" si="235"/>
        <v>14730</v>
      </c>
    </row>
    <row r="15095" spans="1:9">
      <c r="A15095" s="66"/>
      <c r="C15095" s="66">
        <v>14730</v>
      </c>
      <c r="D15095" s="2" t="s">
        <v>41</v>
      </c>
      <c r="E15095" s="16" t="s">
        <v>1146</v>
      </c>
      <c r="F15095" s="69" t="s">
        <v>42</v>
      </c>
      <c r="G15095" s="3"/>
      <c r="H15095" s="3"/>
      <c r="I15095" s="10" t="str">
        <f t="shared" si="235"/>
        <v>14730</v>
      </c>
    </row>
    <row r="15096" spans="1:9">
      <c r="A15096" s="66"/>
      <c r="C15096" s="66">
        <v>14730</v>
      </c>
      <c r="D15096" s="2" t="s">
        <v>43</v>
      </c>
      <c r="E15096" s="16" t="s">
        <v>1146</v>
      </c>
      <c r="F15096" s="69" t="s">
        <v>44</v>
      </c>
      <c r="G15096" s="3">
        <v>7</v>
      </c>
      <c r="H15096" s="3">
        <v>418</v>
      </c>
      <c r="I15096" s="10" t="str">
        <f t="shared" si="235"/>
        <v>14730</v>
      </c>
    </row>
    <row r="15097" spans="1:9">
      <c r="A15097" s="66"/>
      <c r="C15097" s="66">
        <v>14730</v>
      </c>
      <c r="D15097" s="2" t="s">
        <v>45</v>
      </c>
      <c r="E15097" s="16" t="s">
        <v>1146</v>
      </c>
      <c r="F15097" s="69" t="s">
        <v>46</v>
      </c>
      <c r="G15097" s="3"/>
      <c r="H15097" s="3"/>
      <c r="I15097" s="10" t="str">
        <f t="shared" si="235"/>
        <v>14730</v>
      </c>
    </row>
    <row r="15098" spans="1:9">
      <c r="A15098" s="66"/>
      <c r="C15098" s="66">
        <v>14730</v>
      </c>
      <c r="D15098" s="2" t="s">
        <v>47</v>
      </c>
      <c r="E15098" s="16" t="s">
        <v>1146</v>
      </c>
      <c r="F15098" s="69" t="s">
        <v>48</v>
      </c>
      <c r="G15098" s="3">
        <v>6</v>
      </c>
      <c r="H15098" s="3"/>
      <c r="I15098" s="10" t="str">
        <f t="shared" si="235"/>
        <v>14730</v>
      </c>
    </row>
    <row r="15099" spans="1:9">
      <c r="A15099" s="66"/>
      <c r="C15099" s="66">
        <v>14730</v>
      </c>
      <c r="D15099" s="2" t="s">
        <v>49</v>
      </c>
      <c r="E15099" s="14" t="s">
        <v>1144</v>
      </c>
      <c r="F15099" s="69" t="s">
        <v>50</v>
      </c>
      <c r="G15099" s="3">
        <v>24</v>
      </c>
      <c r="H15099" s="3">
        <v>1961</v>
      </c>
      <c r="I15099" s="10" t="str">
        <f t="shared" si="235"/>
        <v>14730</v>
      </c>
    </row>
    <row r="15100" spans="1:9">
      <c r="A15100" s="66"/>
      <c r="C15100" s="66">
        <v>14730</v>
      </c>
      <c r="D15100" s="2" t="s">
        <v>51</v>
      </c>
      <c r="E15100" s="15" t="s">
        <v>1145</v>
      </c>
      <c r="F15100" s="69" t="s">
        <v>52</v>
      </c>
      <c r="G15100" s="3">
        <v>5</v>
      </c>
      <c r="H15100" s="3"/>
      <c r="I15100" s="10" t="str">
        <f t="shared" si="235"/>
        <v>14730</v>
      </c>
    </row>
    <row r="15101" spans="1:9">
      <c r="A15101" s="66"/>
      <c r="C15101" s="66">
        <v>14730</v>
      </c>
      <c r="D15101" s="2" t="s">
        <v>53</v>
      </c>
      <c r="E15101" s="15" t="s">
        <v>1145</v>
      </c>
      <c r="F15101" s="69" t="s">
        <v>54</v>
      </c>
      <c r="G15101" s="3">
        <v>15</v>
      </c>
      <c r="H15101" s="3">
        <v>565</v>
      </c>
      <c r="I15101" s="10" t="str">
        <f t="shared" si="235"/>
        <v>14730</v>
      </c>
    </row>
    <row r="15102" spans="1:9">
      <c r="A15102" s="66"/>
      <c r="C15102" s="66">
        <v>14730</v>
      </c>
      <c r="D15102" s="2" t="s">
        <v>55</v>
      </c>
      <c r="E15102" s="21" t="s">
        <v>1152</v>
      </c>
      <c r="F15102" s="69" t="s">
        <v>56</v>
      </c>
      <c r="G15102" s="3">
        <v>4</v>
      </c>
      <c r="H15102" s="3">
        <v>376</v>
      </c>
      <c r="I15102" s="10" t="str">
        <f t="shared" si="235"/>
        <v>14730</v>
      </c>
    </row>
    <row r="15103" spans="1:9">
      <c r="A15103" s="66"/>
      <c r="C15103" s="66">
        <v>14730</v>
      </c>
      <c r="D15103" s="2" t="s">
        <v>57</v>
      </c>
      <c r="E15103" s="21" t="s">
        <v>1152</v>
      </c>
      <c r="F15103" s="69" t="s">
        <v>58</v>
      </c>
      <c r="G15103" s="3">
        <v>5</v>
      </c>
      <c r="H15103" s="3">
        <v>411</v>
      </c>
      <c r="I15103" s="10" t="str">
        <f t="shared" si="235"/>
        <v>14730</v>
      </c>
    </row>
    <row r="15104" spans="1:9">
      <c r="A15104" s="66"/>
      <c r="C15104" s="66">
        <v>14730</v>
      </c>
      <c r="D15104" s="2" t="s">
        <v>59</v>
      </c>
      <c r="E15104" s="21" t="s">
        <v>1152</v>
      </c>
      <c r="F15104" s="69" t="s">
        <v>60</v>
      </c>
      <c r="G15104" s="3">
        <v>17</v>
      </c>
      <c r="H15104" s="3">
        <v>2061</v>
      </c>
      <c r="I15104" s="10" t="str">
        <f t="shared" si="235"/>
        <v>14730</v>
      </c>
    </row>
    <row r="15105" spans="1:9">
      <c r="A15105" s="66"/>
      <c r="C15105" s="66">
        <v>14730</v>
      </c>
      <c r="D15105" s="2" t="s">
        <v>61</v>
      </c>
      <c r="E15105" s="20" t="s">
        <v>1151</v>
      </c>
      <c r="F15105" s="69" t="s">
        <v>62</v>
      </c>
      <c r="G15105" s="3">
        <v>2</v>
      </c>
      <c r="H15105" s="3"/>
      <c r="I15105" s="10" t="str">
        <f t="shared" si="235"/>
        <v>14730</v>
      </c>
    </row>
    <row r="15106" spans="1:9">
      <c r="A15106" s="66"/>
      <c r="C15106" s="66">
        <v>14730</v>
      </c>
      <c r="D15106" s="2" t="s">
        <v>63</v>
      </c>
      <c r="E15106" s="20" t="s">
        <v>1151</v>
      </c>
      <c r="F15106" s="69" t="s">
        <v>64</v>
      </c>
      <c r="G15106" s="3"/>
      <c r="H15106" s="3"/>
      <c r="I15106" s="10" t="str">
        <f t="shared" si="235"/>
        <v>14730</v>
      </c>
    </row>
    <row r="15107" spans="1:9">
      <c r="A15107" s="66"/>
      <c r="C15107" s="66">
        <v>14730</v>
      </c>
      <c r="D15107" s="2" t="s">
        <v>65</v>
      </c>
      <c r="E15107" s="19" t="s">
        <v>1150</v>
      </c>
      <c r="F15107" s="69" t="s">
        <v>66</v>
      </c>
      <c r="G15107" s="3">
        <v>2</v>
      </c>
      <c r="H15107" s="3"/>
      <c r="I15107" s="10" t="str">
        <f t="shared" si="235"/>
        <v>14730</v>
      </c>
    </row>
    <row r="15108" spans="1:9">
      <c r="A15108" s="66"/>
      <c r="C15108" s="66">
        <v>14730</v>
      </c>
      <c r="D15108" s="2" t="s">
        <v>67</v>
      </c>
      <c r="E15108" s="22" t="s">
        <v>1153</v>
      </c>
      <c r="F15108" s="69" t="s">
        <v>68</v>
      </c>
      <c r="G15108" s="3">
        <v>3</v>
      </c>
      <c r="H15108" s="3">
        <v>112</v>
      </c>
      <c r="I15108" s="10" t="str">
        <f t="shared" si="235"/>
        <v>14730</v>
      </c>
    </row>
    <row r="15109" spans="1:9">
      <c r="A15109" s="66"/>
      <c r="C15109" s="66">
        <v>14730</v>
      </c>
      <c r="D15109" s="2" t="s">
        <v>69</v>
      </c>
      <c r="E15109" s="21" t="s">
        <v>1152</v>
      </c>
      <c r="F15109" s="69" t="s">
        <v>70</v>
      </c>
      <c r="G15109" s="3">
        <v>14</v>
      </c>
      <c r="H15109" s="3">
        <v>1006</v>
      </c>
      <c r="I15109" s="10" t="str">
        <f t="shared" si="235"/>
        <v>14730</v>
      </c>
    </row>
    <row r="15110" spans="1:9">
      <c r="A15110" s="66"/>
      <c r="C15110" s="66">
        <v>14730</v>
      </c>
      <c r="E15110" s="71"/>
      <c r="F15110" s="69" t="s">
        <v>71</v>
      </c>
      <c r="G15110" s="3">
        <v>145</v>
      </c>
      <c r="H15110" s="3">
        <v>12160</v>
      </c>
      <c r="I15110" s="10" t="str">
        <f t="shared" si="235"/>
        <v>14730</v>
      </c>
    </row>
    <row r="15111" spans="1:9">
      <c r="A15111" s="65" t="s">
        <v>1009</v>
      </c>
      <c r="B15111" s="2" t="s">
        <v>1010</v>
      </c>
      <c r="C15111" s="65">
        <v>15</v>
      </c>
      <c r="D15111" s="2" t="s">
        <v>9</v>
      </c>
      <c r="E15111" s="14" t="s">
        <v>1144</v>
      </c>
      <c r="F15111" s="69" t="s">
        <v>10</v>
      </c>
      <c r="G15111" s="3">
        <v>42</v>
      </c>
      <c r="H15111" s="3">
        <v>3250</v>
      </c>
      <c r="I15111" s="10" t="str">
        <f t="shared" si="235"/>
        <v>15</v>
      </c>
    </row>
    <row r="15112" spans="1:9">
      <c r="A15112" s="66"/>
      <c r="C15112" s="66">
        <v>15</v>
      </c>
      <c r="D15112" s="2" t="s">
        <v>11</v>
      </c>
      <c r="E15112" s="14" t="s">
        <v>1144</v>
      </c>
      <c r="F15112" s="69" t="s">
        <v>12</v>
      </c>
      <c r="G15112" s="3">
        <v>3</v>
      </c>
      <c r="H15112" s="3">
        <v>1416</v>
      </c>
      <c r="I15112" s="10" t="str">
        <f t="shared" si="235"/>
        <v>15</v>
      </c>
    </row>
    <row r="15113" spans="1:9">
      <c r="A15113" s="66"/>
      <c r="C15113" s="66">
        <v>15</v>
      </c>
      <c r="D15113" s="2" t="s">
        <v>13</v>
      </c>
      <c r="E15113" s="14" t="s">
        <v>1144</v>
      </c>
      <c r="F15113" s="69" t="s">
        <v>14</v>
      </c>
      <c r="G15113" s="3">
        <v>1</v>
      </c>
      <c r="H15113" s="3"/>
      <c r="I15113" s="10" t="str">
        <f t="shared" ref="I15113:I15176" si="236">IF(A15113="",I15112,A15113)</f>
        <v>15</v>
      </c>
    </row>
    <row r="15114" spans="1:9">
      <c r="A15114" s="66"/>
      <c r="C15114" s="66">
        <v>15</v>
      </c>
      <c r="D15114" s="2" t="s">
        <v>15</v>
      </c>
      <c r="E15114" s="15" t="s">
        <v>1145</v>
      </c>
      <c r="F15114" s="69" t="s">
        <v>16</v>
      </c>
      <c r="G15114" s="3"/>
      <c r="H15114" s="3"/>
      <c r="I15114" s="10" t="str">
        <f t="shared" si="236"/>
        <v>15</v>
      </c>
    </row>
    <row r="15115" spans="1:9">
      <c r="A15115" s="66"/>
      <c r="C15115" s="66">
        <v>15</v>
      </c>
      <c r="D15115" s="2" t="s">
        <v>17</v>
      </c>
      <c r="E15115" s="14" t="s">
        <v>1144</v>
      </c>
      <c r="F15115" s="69" t="s">
        <v>18</v>
      </c>
      <c r="G15115" s="3">
        <v>36</v>
      </c>
      <c r="H15115" s="3">
        <v>1434</v>
      </c>
      <c r="I15115" s="10" t="str">
        <f t="shared" si="236"/>
        <v>15</v>
      </c>
    </row>
    <row r="15116" spans="1:9">
      <c r="A15116" s="66"/>
      <c r="C15116" s="66">
        <v>15</v>
      </c>
      <c r="D15116" s="2" t="s">
        <v>19</v>
      </c>
      <c r="E15116" s="14" t="s">
        <v>1144</v>
      </c>
      <c r="F15116" s="69" t="s">
        <v>20</v>
      </c>
      <c r="G15116" s="3">
        <v>2</v>
      </c>
      <c r="H15116" s="3"/>
      <c r="I15116" s="10" t="str">
        <f t="shared" si="236"/>
        <v>15</v>
      </c>
    </row>
    <row r="15117" spans="1:9">
      <c r="A15117" s="66"/>
      <c r="C15117" s="66">
        <v>15</v>
      </c>
      <c r="D15117" s="2" t="s">
        <v>21</v>
      </c>
      <c r="E15117" s="4"/>
      <c r="F15117" s="69" t="s">
        <v>22</v>
      </c>
      <c r="G15117" s="3">
        <v>1410</v>
      </c>
      <c r="H15117" s="3">
        <v>131438</v>
      </c>
      <c r="I15117" s="10" t="str">
        <f t="shared" si="236"/>
        <v>15</v>
      </c>
    </row>
    <row r="15118" spans="1:9">
      <c r="A15118" s="66"/>
      <c r="C15118" s="66">
        <v>15</v>
      </c>
      <c r="D15118" s="2" t="s">
        <v>23</v>
      </c>
      <c r="E15118" s="17" t="s">
        <v>1147</v>
      </c>
      <c r="F15118" s="69" t="s">
        <v>24</v>
      </c>
      <c r="G15118" s="3">
        <v>172</v>
      </c>
      <c r="H15118" s="3">
        <v>21250</v>
      </c>
      <c r="I15118" s="10" t="str">
        <f t="shared" si="236"/>
        <v>15</v>
      </c>
    </row>
    <row r="15119" spans="1:9">
      <c r="A15119" s="66"/>
      <c r="C15119" s="66">
        <v>15</v>
      </c>
      <c r="D15119" s="2" t="s">
        <v>25</v>
      </c>
      <c r="E15119" s="17" t="s">
        <v>1147</v>
      </c>
      <c r="F15119" s="69" t="s">
        <v>26</v>
      </c>
      <c r="G15119" s="3">
        <v>11</v>
      </c>
      <c r="H15119" s="3">
        <v>1878</v>
      </c>
      <c r="I15119" s="10" t="str">
        <f t="shared" si="236"/>
        <v>15</v>
      </c>
    </row>
    <row r="15120" spans="1:9">
      <c r="A15120" s="66"/>
      <c r="C15120" s="66">
        <v>15</v>
      </c>
      <c r="D15120" s="2" t="s">
        <v>27</v>
      </c>
      <c r="E15120" s="17" t="s">
        <v>1147</v>
      </c>
      <c r="F15120" s="69" t="s">
        <v>28</v>
      </c>
      <c r="G15120" s="3"/>
      <c r="H15120" s="3"/>
      <c r="I15120" s="10" t="str">
        <f t="shared" si="236"/>
        <v>15</v>
      </c>
    </row>
    <row r="15121" spans="1:9">
      <c r="A15121" s="66"/>
      <c r="C15121" s="66">
        <v>15</v>
      </c>
      <c r="D15121" s="2" t="s">
        <v>29</v>
      </c>
      <c r="E15121" s="18" t="s">
        <v>1148</v>
      </c>
      <c r="F15121" s="69" t="s">
        <v>30</v>
      </c>
      <c r="G15121" s="3">
        <v>11</v>
      </c>
      <c r="H15121" s="3"/>
      <c r="I15121" s="10" t="str">
        <f t="shared" si="236"/>
        <v>15</v>
      </c>
    </row>
    <row r="15122" spans="1:9">
      <c r="A15122" s="66"/>
      <c r="C15122" s="66">
        <v>15</v>
      </c>
      <c r="D15122" s="2" t="s">
        <v>31</v>
      </c>
      <c r="E15122" s="18" t="s">
        <v>1148</v>
      </c>
      <c r="F15122" s="69" t="s">
        <v>32</v>
      </c>
      <c r="G15122" s="3"/>
      <c r="H15122" s="3"/>
      <c r="I15122" s="10" t="str">
        <f t="shared" si="236"/>
        <v>15</v>
      </c>
    </row>
    <row r="15123" spans="1:9">
      <c r="A15123" s="66"/>
      <c r="C15123" s="66">
        <v>15</v>
      </c>
      <c r="D15123" s="2" t="s">
        <v>33</v>
      </c>
      <c r="E15123" s="18" t="s">
        <v>1148</v>
      </c>
      <c r="F15123" s="69" t="s">
        <v>34</v>
      </c>
      <c r="G15123" s="3">
        <v>1</v>
      </c>
      <c r="H15123" s="3"/>
      <c r="I15123" s="10" t="str">
        <f t="shared" si="236"/>
        <v>15</v>
      </c>
    </row>
    <row r="15124" spans="1:9">
      <c r="A15124" s="66"/>
      <c r="C15124" s="66">
        <v>15</v>
      </c>
      <c r="D15124" s="2" t="s">
        <v>35</v>
      </c>
      <c r="E15124" s="19" t="s">
        <v>1150</v>
      </c>
      <c r="F15124" s="69" t="s">
        <v>36</v>
      </c>
      <c r="G15124" s="3">
        <v>29</v>
      </c>
      <c r="H15124" s="3">
        <v>2015</v>
      </c>
      <c r="I15124" s="10" t="str">
        <f t="shared" si="236"/>
        <v>15</v>
      </c>
    </row>
    <row r="15125" spans="1:9">
      <c r="A15125" s="66"/>
      <c r="C15125" s="66">
        <v>15</v>
      </c>
      <c r="D15125" s="2" t="s">
        <v>37</v>
      </c>
      <c r="E15125" s="23" t="s">
        <v>1149</v>
      </c>
      <c r="F15125" s="69" t="s">
        <v>38</v>
      </c>
      <c r="G15125" s="3">
        <v>19</v>
      </c>
      <c r="H15125" s="3">
        <v>2797</v>
      </c>
      <c r="I15125" s="10" t="str">
        <f t="shared" si="236"/>
        <v>15</v>
      </c>
    </row>
    <row r="15126" spans="1:9">
      <c r="A15126" s="66"/>
      <c r="C15126" s="66">
        <v>15</v>
      </c>
      <c r="D15126" s="2" t="s">
        <v>39</v>
      </c>
      <c r="E15126" s="23" t="s">
        <v>1149</v>
      </c>
      <c r="F15126" s="69" t="s">
        <v>40</v>
      </c>
      <c r="G15126" s="3">
        <v>25</v>
      </c>
      <c r="H15126" s="3">
        <v>2298</v>
      </c>
      <c r="I15126" s="10" t="str">
        <f t="shared" si="236"/>
        <v>15</v>
      </c>
    </row>
    <row r="15127" spans="1:9">
      <c r="A15127" s="66"/>
      <c r="C15127" s="66">
        <v>15</v>
      </c>
      <c r="D15127" s="2" t="s">
        <v>41</v>
      </c>
      <c r="E15127" s="16" t="s">
        <v>1146</v>
      </c>
      <c r="F15127" s="69" t="s">
        <v>42</v>
      </c>
      <c r="G15127" s="3">
        <v>5</v>
      </c>
      <c r="H15127" s="3">
        <v>1277</v>
      </c>
      <c r="I15127" s="10" t="str">
        <f t="shared" si="236"/>
        <v>15</v>
      </c>
    </row>
    <row r="15128" spans="1:9">
      <c r="A15128" s="66"/>
      <c r="C15128" s="66">
        <v>15</v>
      </c>
      <c r="D15128" s="2" t="s">
        <v>43</v>
      </c>
      <c r="E15128" s="16" t="s">
        <v>1146</v>
      </c>
      <c r="F15128" s="69" t="s">
        <v>44</v>
      </c>
      <c r="G15128" s="3">
        <v>115</v>
      </c>
      <c r="H15128" s="3">
        <v>13915</v>
      </c>
      <c r="I15128" s="10" t="str">
        <f t="shared" si="236"/>
        <v>15</v>
      </c>
    </row>
    <row r="15129" spans="1:9">
      <c r="A15129" s="66"/>
      <c r="C15129" s="66">
        <v>15</v>
      </c>
      <c r="D15129" s="2" t="s">
        <v>45</v>
      </c>
      <c r="E15129" s="16" t="s">
        <v>1146</v>
      </c>
      <c r="F15129" s="69" t="s">
        <v>46</v>
      </c>
      <c r="G15129" s="3">
        <v>16</v>
      </c>
      <c r="H15129" s="3">
        <v>5241</v>
      </c>
      <c r="I15129" s="10" t="str">
        <f t="shared" si="236"/>
        <v>15</v>
      </c>
    </row>
    <row r="15130" spans="1:9">
      <c r="A15130" s="66"/>
      <c r="C15130" s="66">
        <v>15</v>
      </c>
      <c r="D15130" s="2" t="s">
        <v>47</v>
      </c>
      <c r="E15130" s="16" t="s">
        <v>1146</v>
      </c>
      <c r="F15130" s="69" t="s">
        <v>48</v>
      </c>
      <c r="G15130" s="3">
        <v>104</v>
      </c>
      <c r="H15130" s="3">
        <v>9556</v>
      </c>
      <c r="I15130" s="10" t="str">
        <f t="shared" si="236"/>
        <v>15</v>
      </c>
    </row>
    <row r="15131" spans="1:9">
      <c r="A15131" s="66"/>
      <c r="C15131" s="66">
        <v>15</v>
      </c>
      <c r="D15131" s="2" t="s">
        <v>49</v>
      </c>
      <c r="E15131" s="14" t="s">
        <v>1144</v>
      </c>
      <c r="F15131" s="69" t="s">
        <v>50</v>
      </c>
      <c r="G15131" s="3">
        <v>158</v>
      </c>
      <c r="H15131" s="3">
        <v>8174</v>
      </c>
      <c r="I15131" s="10" t="str">
        <f t="shared" si="236"/>
        <v>15</v>
      </c>
    </row>
    <row r="15132" spans="1:9">
      <c r="A15132" s="66"/>
      <c r="C15132" s="66">
        <v>15</v>
      </c>
      <c r="D15132" s="2" t="s">
        <v>51</v>
      </c>
      <c r="E15132" s="15" t="s">
        <v>1145</v>
      </c>
      <c r="F15132" s="69" t="s">
        <v>52</v>
      </c>
      <c r="G15132" s="3">
        <v>43</v>
      </c>
      <c r="H15132" s="3">
        <v>7572</v>
      </c>
      <c r="I15132" s="10" t="str">
        <f t="shared" si="236"/>
        <v>15</v>
      </c>
    </row>
    <row r="15133" spans="1:9">
      <c r="A15133" s="66"/>
      <c r="C15133" s="66">
        <v>15</v>
      </c>
      <c r="D15133" s="2" t="s">
        <v>53</v>
      </c>
      <c r="E15133" s="15" t="s">
        <v>1145</v>
      </c>
      <c r="F15133" s="69" t="s">
        <v>54</v>
      </c>
      <c r="G15133" s="3">
        <v>232</v>
      </c>
      <c r="H15133" s="3">
        <v>14498</v>
      </c>
      <c r="I15133" s="10" t="str">
        <f t="shared" si="236"/>
        <v>15</v>
      </c>
    </row>
    <row r="15134" spans="1:9">
      <c r="A15134" s="66"/>
      <c r="C15134" s="66">
        <v>15</v>
      </c>
      <c r="D15134" s="2" t="s">
        <v>55</v>
      </c>
      <c r="E15134" s="21" t="s">
        <v>1152</v>
      </c>
      <c r="F15134" s="69" t="s">
        <v>56</v>
      </c>
      <c r="G15134" s="3">
        <v>31</v>
      </c>
      <c r="H15134" s="3">
        <v>2635</v>
      </c>
      <c r="I15134" s="10" t="str">
        <f t="shared" si="236"/>
        <v>15</v>
      </c>
    </row>
    <row r="15135" spans="1:9">
      <c r="A15135" s="66"/>
      <c r="C15135" s="66">
        <v>15</v>
      </c>
      <c r="D15135" s="2" t="s">
        <v>57</v>
      </c>
      <c r="E15135" s="21" t="s">
        <v>1152</v>
      </c>
      <c r="F15135" s="69" t="s">
        <v>58</v>
      </c>
      <c r="G15135" s="3">
        <v>43</v>
      </c>
      <c r="H15135" s="3">
        <v>3840</v>
      </c>
      <c r="I15135" s="10" t="str">
        <f t="shared" si="236"/>
        <v>15</v>
      </c>
    </row>
    <row r="15136" spans="1:9">
      <c r="A15136" s="66"/>
      <c r="C15136" s="66">
        <v>15</v>
      </c>
      <c r="D15136" s="2" t="s">
        <v>59</v>
      </c>
      <c r="E15136" s="21" t="s">
        <v>1152</v>
      </c>
      <c r="F15136" s="69" t="s">
        <v>60</v>
      </c>
      <c r="G15136" s="3">
        <v>155</v>
      </c>
      <c r="H15136" s="3">
        <v>15334</v>
      </c>
      <c r="I15136" s="10" t="str">
        <f t="shared" si="236"/>
        <v>15</v>
      </c>
    </row>
    <row r="15137" spans="1:9">
      <c r="A15137" s="66"/>
      <c r="C15137" s="66">
        <v>15</v>
      </c>
      <c r="D15137" s="2" t="s">
        <v>61</v>
      </c>
      <c r="E15137" s="20" t="s">
        <v>1151</v>
      </c>
      <c r="F15137" s="69" t="s">
        <v>62</v>
      </c>
      <c r="G15137" s="3">
        <v>29</v>
      </c>
      <c r="H15137" s="3">
        <v>4268</v>
      </c>
      <c r="I15137" s="10" t="str">
        <f t="shared" si="236"/>
        <v>15</v>
      </c>
    </row>
    <row r="15138" spans="1:9">
      <c r="A15138" s="66"/>
      <c r="C15138" s="66">
        <v>15</v>
      </c>
      <c r="D15138" s="2" t="s">
        <v>63</v>
      </c>
      <c r="E15138" s="20" t="s">
        <v>1151</v>
      </c>
      <c r="F15138" s="69" t="s">
        <v>64</v>
      </c>
      <c r="G15138" s="3">
        <v>16</v>
      </c>
      <c r="H15138" s="3">
        <v>2299</v>
      </c>
      <c r="I15138" s="10" t="str">
        <f t="shared" si="236"/>
        <v>15</v>
      </c>
    </row>
    <row r="15139" spans="1:9">
      <c r="A15139" s="66"/>
      <c r="C15139" s="66">
        <v>15</v>
      </c>
      <c r="D15139" s="2" t="s">
        <v>65</v>
      </c>
      <c r="E15139" s="19" t="s">
        <v>1150</v>
      </c>
      <c r="F15139" s="69" t="s">
        <v>66</v>
      </c>
      <c r="G15139" s="3">
        <v>26</v>
      </c>
      <c r="H15139" s="3">
        <v>2461</v>
      </c>
      <c r="I15139" s="10" t="str">
        <f t="shared" si="236"/>
        <v>15</v>
      </c>
    </row>
    <row r="15140" spans="1:9">
      <c r="A15140" s="66"/>
      <c r="C15140" s="66">
        <v>15</v>
      </c>
      <c r="D15140" s="2" t="s">
        <v>67</v>
      </c>
      <c r="E15140" s="22" t="s">
        <v>1153</v>
      </c>
      <c r="F15140" s="69" t="s">
        <v>68</v>
      </c>
      <c r="G15140" s="3">
        <v>37</v>
      </c>
      <c r="H15140" s="3">
        <v>1667</v>
      </c>
      <c r="I15140" s="10" t="str">
        <f t="shared" si="236"/>
        <v>15</v>
      </c>
    </row>
    <row r="15141" spans="1:9">
      <c r="A15141" s="66"/>
      <c r="C15141" s="66">
        <v>15</v>
      </c>
      <c r="D15141" s="2" t="s">
        <v>69</v>
      </c>
      <c r="E15141" s="21" t="s">
        <v>1152</v>
      </c>
      <c r="F15141" s="69" t="s">
        <v>70</v>
      </c>
      <c r="G15141" s="3">
        <v>132</v>
      </c>
      <c r="H15141" s="3">
        <v>7742</v>
      </c>
      <c r="I15141" s="10" t="str">
        <f t="shared" si="236"/>
        <v>15</v>
      </c>
    </row>
    <row r="15142" spans="1:9">
      <c r="A15142" s="66"/>
      <c r="C15142" s="66">
        <v>15</v>
      </c>
      <c r="E15142" s="71"/>
      <c r="F15142" s="69" t="s">
        <v>71</v>
      </c>
      <c r="G15142" s="3">
        <v>1452</v>
      </c>
      <c r="H15142" s="3">
        <v>134688</v>
      </c>
      <c r="I15142" s="10" t="str">
        <f t="shared" si="236"/>
        <v>15</v>
      </c>
    </row>
    <row r="15143" spans="1:9">
      <c r="A15143" s="65" t="s">
        <v>1011</v>
      </c>
      <c r="B15143" s="2" t="s">
        <v>1012</v>
      </c>
      <c r="C15143" s="65">
        <v>15001</v>
      </c>
      <c r="D15143" s="2" t="s">
        <v>9</v>
      </c>
      <c r="E15143" s="14" t="s">
        <v>1144</v>
      </c>
      <c r="F15143" s="69" t="s">
        <v>10</v>
      </c>
      <c r="G15143" s="3"/>
      <c r="H15143" s="3"/>
      <c r="I15143" s="10" t="str">
        <f t="shared" si="236"/>
        <v>15001</v>
      </c>
    </row>
    <row r="15144" spans="1:9">
      <c r="A15144" s="66"/>
      <c r="C15144" s="66">
        <v>15001</v>
      </c>
      <c r="D15144" s="2" t="s">
        <v>11</v>
      </c>
      <c r="E15144" s="14" t="s">
        <v>1144</v>
      </c>
      <c r="F15144" s="69" t="s">
        <v>12</v>
      </c>
      <c r="G15144" s="3"/>
      <c r="H15144" s="3"/>
      <c r="I15144" s="10" t="str">
        <f t="shared" si="236"/>
        <v>15001</v>
      </c>
    </row>
    <row r="15145" spans="1:9">
      <c r="A15145" s="66"/>
      <c r="C15145" s="66">
        <v>15001</v>
      </c>
      <c r="D15145" s="2" t="s">
        <v>13</v>
      </c>
      <c r="E15145" s="14" t="s">
        <v>1144</v>
      </c>
      <c r="F15145" s="69" t="s">
        <v>14</v>
      </c>
      <c r="G15145" s="3"/>
      <c r="H15145" s="3"/>
      <c r="I15145" s="10" t="str">
        <f t="shared" si="236"/>
        <v>15001</v>
      </c>
    </row>
    <row r="15146" spans="1:9">
      <c r="A15146" s="66"/>
      <c r="C15146" s="66">
        <v>15001</v>
      </c>
      <c r="D15146" s="2" t="s">
        <v>15</v>
      </c>
      <c r="E15146" s="15" t="s">
        <v>1145</v>
      </c>
      <c r="F15146" s="69" t="s">
        <v>16</v>
      </c>
      <c r="G15146" s="3"/>
      <c r="H15146" s="3"/>
      <c r="I15146" s="10" t="str">
        <f t="shared" si="236"/>
        <v>15001</v>
      </c>
    </row>
    <row r="15147" spans="1:9">
      <c r="A15147" s="66"/>
      <c r="C15147" s="66">
        <v>15001</v>
      </c>
      <c r="D15147" s="2" t="s">
        <v>17</v>
      </c>
      <c r="E15147" s="14" t="s">
        <v>1144</v>
      </c>
      <c r="F15147" s="69" t="s">
        <v>18</v>
      </c>
      <c r="G15147" s="3"/>
      <c r="H15147" s="3"/>
      <c r="I15147" s="10" t="str">
        <f t="shared" si="236"/>
        <v>15001</v>
      </c>
    </row>
    <row r="15148" spans="1:9">
      <c r="A15148" s="66"/>
      <c r="C15148" s="66">
        <v>15001</v>
      </c>
      <c r="D15148" s="2" t="s">
        <v>19</v>
      </c>
      <c r="E15148" s="14" t="s">
        <v>1144</v>
      </c>
      <c r="F15148" s="69" t="s">
        <v>20</v>
      </c>
      <c r="G15148" s="3"/>
      <c r="H15148" s="3"/>
      <c r="I15148" s="10" t="str">
        <f t="shared" si="236"/>
        <v>15001</v>
      </c>
    </row>
    <row r="15149" spans="1:9">
      <c r="A15149" s="66"/>
      <c r="C15149" s="66">
        <v>15001</v>
      </c>
      <c r="D15149" s="2" t="s">
        <v>21</v>
      </c>
      <c r="E15149" s="4"/>
      <c r="F15149" s="69" t="s">
        <v>22</v>
      </c>
      <c r="G15149" s="3">
        <v>54</v>
      </c>
      <c r="H15149" s="3">
        <v>5737</v>
      </c>
      <c r="I15149" s="10" t="str">
        <f t="shared" si="236"/>
        <v>15001</v>
      </c>
    </row>
    <row r="15150" spans="1:9">
      <c r="A15150" s="66"/>
      <c r="C15150" s="66">
        <v>15001</v>
      </c>
      <c r="D15150" s="2" t="s">
        <v>23</v>
      </c>
      <c r="E15150" s="17" t="s">
        <v>1147</v>
      </c>
      <c r="F15150" s="69" t="s">
        <v>24</v>
      </c>
      <c r="G15150" s="3">
        <v>5</v>
      </c>
      <c r="H15150" s="3">
        <v>380</v>
      </c>
      <c r="I15150" s="10" t="str">
        <f t="shared" si="236"/>
        <v>15001</v>
      </c>
    </row>
    <row r="15151" spans="1:9">
      <c r="A15151" s="66"/>
      <c r="C15151" s="66">
        <v>15001</v>
      </c>
      <c r="D15151" s="2" t="s">
        <v>25</v>
      </c>
      <c r="E15151" s="17" t="s">
        <v>1147</v>
      </c>
      <c r="F15151" s="69" t="s">
        <v>26</v>
      </c>
      <c r="G15151" s="3"/>
      <c r="H15151" s="3"/>
      <c r="I15151" s="10" t="str">
        <f t="shared" si="236"/>
        <v>15001</v>
      </c>
    </row>
    <row r="15152" spans="1:9">
      <c r="A15152" s="66"/>
      <c r="C15152" s="66">
        <v>15001</v>
      </c>
      <c r="D15152" s="2" t="s">
        <v>27</v>
      </c>
      <c r="E15152" s="17" t="s">
        <v>1147</v>
      </c>
      <c r="F15152" s="69" t="s">
        <v>28</v>
      </c>
      <c r="G15152" s="3"/>
      <c r="H15152" s="3"/>
      <c r="I15152" s="10" t="str">
        <f t="shared" si="236"/>
        <v>15001</v>
      </c>
    </row>
    <row r="15153" spans="1:9">
      <c r="A15153" s="66"/>
      <c r="C15153" s="66">
        <v>15001</v>
      </c>
      <c r="D15153" s="2" t="s">
        <v>29</v>
      </c>
      <c r="E15153" s="18" t="s">
        <v>1148</v>
      </c>
      <c r="F15153" s="69" t="s">
        <v>30</v>
      </c>
      <c r="G15153" s="3"/>
      <c r="H15153" s="3"/>
      <c r="I15153" s="10" t="str">
        <f t="shared" si="236"/>
        <v>15001</v>
      </c>
    </row>
    <row r="15154" spans="1:9">
      <c r="A15154" s="66"/>
      <c r="C15154" s="66">
        <v>15001</v>
      </c>
      <c r="D15154" s="2" t="s">
        <v>31</v>
      </c>
      <c r="E15154" s="18" t="s">
        <v>1148</v>
      </c>
      <c r="F15154" s="69" t="s">
        <v>32</v>
      </c>
      <c r="G15154" s="3"/>
      <c r="H15154" s="3"/>
      <c r="I15154" s="10" t="str">
        <f t="shared" si="236"/>
        <v>15001</v>
      </c>
    </row>
    <row r="15155" spans="1:9">
      <c r="A15155" s="66"/>
      <c r="C15155" s="66">
        <v>15001</v>
      </c>
      <c r="D15155" s="2" t="s">
        <v>33</v>
      </c>
      <c r="E15155" s="18" t="s">
        <v>1148</v>
      </c>
      <c r="F15155" s="69" t="s">
        <v>34</v>
      </c>
      <c r="G15155" s="3"/>
      <c r="H15155" s="3"/>
      <c r="I15155" s="10" t="str">
        <f t="shared" si="236"/>
        <v>15001</v>
      </c>
    </row>
    <row r="15156" spans="1:9">
      <c r="A15156" s="66"/>
      <c r="C15156" s="66">
        <v>15001</v>
      </c>
      <c r="D15156" s="2" t="s">
        <v>35</v>
      </c>
      <c r="E15156" s="19" t="s">
        <v>1150</v>
      </c>
      <c r="F15156" s="69" t="s">
        <v>36</v>
      </c>
      <c r="G15156" s="3">
        <v>2</v>
      </c>
      <c r="H15156" s="3"/>
      <c r="I15156" s="10" t="str">
        <f t="shared" si="236"/>
        <v>15001</v>
      </c>
    </row>
    <row r="15157" spans="1:9">
      <c r="A15157" s="66"/>
      <c r="C15157" s="66">
        <v>15001</v>
      </c>
      <c r="D15157" s="2" t="s">
        <v>37</v>
      </c>
      <c r="E15157" s="23" t="s">
        <v>1149</v>
      </c>
      <c r="F15157" s="69" t="s">
        <v>38</v>
      </c>
      <c r="G15157" s="3"/>
      <c r="H15157" s="3"/>
      <c r="I15157" s="10" t="str">
        <f t="shared" si="236"/>
        <v>15001</v>
      </c>
    </row>
    <row r="15158" spans="1:9">
      <c r="A15158" s="66"/>
      <c r="C15158" s="66">
        <v>15001</v>
      </c>
      <c r="D15158" s="2" t="s">
        <v>39</v>
      </c>
      <c r="E15158" s="23" t="s">
        <v>1149</v>
      </c>
      <c r="F15158" s="69" t="s">
        <v>40</v>
      </c>
      <c r="G15158" s="3">
        <v>1</v>
      </c>
      <c r="H15158" s="3"/>
      <c r="I15158" s="10" t="str">
        <f t="shared" si="236"/>
        <v>15001</v>
      </c>
    </row>
    <row r="15159" spans="1:9">
      <c r="A15159" s="66"/>
      <c r="C15159" s="66">
        <v>15001</v>
      </c>
      <c r="D15159" s="2" t="s">
        <v>41</v>
      </c>
      <c r="E15159" s="16" t="s">
        <v>1146</v>
      </c>
      <c r="F15159" s="69" t="s">
        <v>42</v>
      </c>
      <c r="G15159" s="3"/>
      <c r="H15159" s="3"/>
      <c r="I15159" s="10" t="str">
        <f t="shared" si="236"/>
        <v>15001</v>
      </c>
    </row>
    <row r="15160" spans="1:9">
      <c r="A15160" s="66"/>
      <c r="C15160" s="66">
        <v>15001</v>
      </c>
      <c r="D15160" s="2" t="s">
        <v>43</v>
      </c>
      <c r="E15160" s="16" t="s">
        <v>1146</v>
      </c>
      <c r="F15160" s="69" t="s">
        <v>44</v>
      </c>
      <c r="G15160" s="3">
        <v>3</v>
      </c>
      <c r="H15160" s="3">
        <v>241</v>
      </c>
      <c r="I15160" s="10" t="str">
        <f t="shared" si="236"/>
        <v>15001</v>
      </c>
    </row>
    <row r="15161" spans="1:9">
      <c r="A15161" s="66"/>
      <c r="C15161" s="66">
        <v>15001</v>
      </c>
      <c r="D15161" s="2" t="s">
        <v>45</v>
      </c>
      <c r="E15161" s="16" t="s">
        <v>1146</v>
      </c>
      <c r="F15161" s="69" t="s">
        <v>46</v>
      </c>
      <c r="G15161" s="3">
        <v>3</v>
      </c>
      <c r="H15161" s="3">
        <v>1996</v>
      </c>
      <c r="I15161" s="10" t="str">
        <f t="shared" si="236"/>
        <v>15001</v>
      </c>
    </row>
    <row r="15162" spans="1:9">
      <c r="A15162" s="66"/>
      <c r="C15162" s="66">
        <v>15001</v>
      </c>
      <c r="D15162" s="2" t="s">
        <v>47</v>
      </c>
      <c r="E15162" s="16" t="s">
        <v>1146</v>
      </c>
      <c r="F15162" s="69" t="s">
        <v>48</v>
      </c>
      <c r="G15162" s="3">
        <v>2</v>
      </c>
      <c r="H15162" s="3"/>
      <c r="I15162" s="10" t="str">
        <f t="shared" si="236"/>
        <v>15001</v>
      </c>
    </row>
    <row r="15163" spans="1:9">
      <c r="A15163" s="66"/>
      <c r="C15163" s="66">
        <v>15001</v>
      </c>
      <c r="D15163" s="2" t="s">
        <v>49</v>
      </c>
      <c r="E15163" s="14" t="s">
        <v>1144</v>
      </c>
      <c r="F15163" s="69" t="s">
        <v>50</v>
      </c>
      <c r="G15163" s="3">
        <v>4</v>
      </c>
      <c r="H15163" s="3">
        <v>103</v>
      </c>
      <c r="I15163" s="10" t="str">
        <f t="shared" si="236"/>
        <v>15001</v>
      </c>
    </row>
    <row r="15164" spans="1:9">
      <c r="A15164" s="66"/>
      <c r="C15164" s="66">
        <v>15001</v>
      </c>
      <c r="D15164" s="2" t="s">
        <v>51</v>
      </c>
      <c r="E15164" s="15" t="s">
        <v>1145</v>
      </c>
      <c r="F15164" s="69" t="s">
        <v>52</v>
      </c>
      <c r="G15164" s="3">
        <v>2</v>
      </c>
      <c r="H15164" s="3"/>
      <c r="I15164" s="10" t="str">
        <f t="shared" si="236"/>
        <v>15001</v>
      </c>
    </row>
    <row r="15165" spans="1:9">
      <c r="A15165" s="66"/>
      <c r="C15165" s="66">
        <v>15001</v>
      </c>
      <c r="D15165" s="2" t="s">
        <v>53</v>
      </c>
      <c r="E15165" s="15" t="s">
        <v>1145</v>
      </c>
      <c r="F15165" s="69" t="s">
        <v>54</v>
      </c>
      <c r="G15165" s="3">
        <v>6</v>
      </c>
      <c r="H15165" s="3">
        <v>474</v>
      </c>
      <c r="I15165" s="10" t="str">
        <f t="shared" si="236"/>
        <v>15001</v>
      </c>
    </row>
    <row r="15166" spans="1:9">
      <c r="A15166" s="66"/>
      <c r="C15166" s="66">
        <v>15001</v>
      </c>
      <c r="D15166" s="2" t="s">
        <v>55</v>
      </c>
      <c r="E15166" s="21" t="s">
        <v>1152</v>
      </c>
      <c r="F15166" s="69" t="s">
        <v>56</v>
      </c>
      <c r="G15166" s="3">
        <v>1</v>
      </c>
      <c r="H15166" s="3"/>
      <c r="I15166" s="10" t="str">
        <f t="shared" si="236"/>
        <v>15001</v>
      </c>
    </row>
    <row r="15167" spans="1:9">
      <c r="A15167" s="66"/>
      <c r="C15167" s="66">
        <v>15001</v>
      </c>
      <c r="D15167" s="2" t="s">
        <v>57</v>
      </c>
      <c r="E15167" s="21" t="s">
        <v>1152</v>
      </c>
      <c r="F15167" s="69" t="s">
        <v>58</v>
      </c>
      <c r="G15167" s="3">
        <v>3</v>
      </c>
      <c r="H15167" s="3">
        <v>320</v>
      </c>
      <c r="I15167" s="10" t="str">
        <f t="shared" si="236"/>
        <v>15001</v>
      </c>
    </row>
    <row r="15168" spans="1:9">
      <c r="A15168" s="66"/>
      <c r="C15168" s="66">
        <v>15001</v>
      </c>
      <c r="D15168" s="2" t="s">
        <v>59</v>
      </c>
      <c r="E15168" s="21" t="s">
        <v>1152</v>
      </c>
      <c r="F15168" s="69" t="s">
        <v>60</v>
      </c>
      <c r="G15168" s="3">
        <v>7</v>
      </c>
      <c r="H15168" s="3">
        <v>173</v>
      </c>
      <c r="I15168" s="10" t="str">
        <f t="shared" si="236"/>
        <v>15001</v>
      </c>
    </row>
    <row r="15169" spans="1:9">
      <c r="A15169" s="66"/>
      <c r="C15169" s="66">
        <v>15001</v>
      </c>
      <c r="D15169" s="2" t="s">
        <v>61</v>
      </c>
      <c r="E15169" s="20" t="s">
        <v>1151</v>
      </c>
      <c r="F15169" s="69" t="s">
        <v>62</v>
      </c>
      <c r="G15169" s="3">
        <v>3</v>
      </c>
      <c r="H15169" s="3">
        <v>140</v>
      </c>
      <c r="I15169" s="10" t="str">
        <f t="shared" si="236"/>
        <v>15001</v>
      </c>
    </row>
    <row r="15170" spans="1:9">
      <c r="A15170" s="66"/>
      <c r="C15170" s="66">
        <v>15001</v>
      </c>
      <c r="D15170" s="2" t="s">
        <v>63</v>
      </c>
      <c r="E15170" s="20" t="s">
        <v>1151</v>
      </c>
      <c r="F15170" s="69" t="s">
        <v>64</v>
      </c>
      <c r="G15170" s="3">
        <v>3</v>
      </c>
      <c r="H15170" s="3"/>
      <c r="I15170" s="10" t="str">
        <f t="shared" si="236"/>
        <v>15001</v>
      </c>
    </row>
    <row r="15171" spans="1:9">
      <c r="A15171" s="66"/>
      <c r="C15171" s="66">
        <v>15001</v>
      </c>
      <c r="D15171" s="2" t="s">
        <v>65</v>
      </c>
      <c r="E15171" s="19" t="s">
        <v>1150</v>
      </c>
      <c r="F15171" s="69" t="s">
        <v>66</v>
      </c>
      <c r="G15171" s="3">
        <v>3</v>
      </c>
      <c r="H15171" s="3">
        <v>144</v>
      </c>
      <c r="I15171" s="10" t="str">
        <f t="shared" si="236"/>
        <v>15001</v>
      </c>
    </row>
    <row r="15172" spans="1:9">
      <c r="A15172" s="66"/>
      <c r="C15172" s="66">
        <v>15001</v>
      </c>
      <c r="D15172" s="2" t="s">
        <v>67</v>
      </c>
      <c r="E15172" s="22" t="s">
        <v>1153</v>
      </c>
      <c r="F15172" s="69" t="s">
        <v>68</v>
      </c>
      <c r="G15172" s="3">
        <v>1</v>
      </c>
      <c r="H15172" s="3"/>
      <c r="I15172" s="10" t="str">
        <f t="shared" si="236"/>
        <v>15001</v>
      </c>
    </row>
    <row r="15173" spans="1:9">
      <c r="A15173" s="66"/>
      <c r="C15173" s="66">
        <v>15001</v>
      </c>
      <c r="D15173" s="2" t="s">
        <v>69</v>
      </c>
      <c r="E15173" s="21" t="s">
        <v>1152</v>
      </c>
      <c r="F15173" s="69" t="s">
        <v>70</v>
      </c>
      <c r="G15173" s="3">
        <v>5</v>
      </c>
      <c r="H15173" s="3">
        <v>146</v>
      </c>
      <c r="I15173" s="10" t="str">
        <f t="shared" si="236"/>
        <v>15001</v>
      </c>
    </row>
    <row r="15174" spans="1:9">
      <c r="A15174" s="66"/>
      <c r="C15174" s="66">
        <v>15001</v>
      </c>
      <c r="E15174" s="71"/>
      <c r="F15174" s="69" t="s">
        <v>71</v>
      </c>
      <c r="G15174" s="3">
        <v>54</v>
      </c>
      <c r="H15174" s="3">
        <v>5737</v>
      </c>
      <c r="I15174" s="10" t="str">
        <f t="shared" si="236"/>
        <v>15001</v>
      </c>
    </row>
    <row r="15175" spans="1:9">
      <c r="A15175" s="65" t="s">
        <v>1013</v>
      </c>
      <c r="B15175" s="2" t="s">
        <v>1014</v>
      </c>
      <c r="C15175" s="65">
        <v>15002</v>
      </c>
      <c r="D15175" s="2" t="s">
        <v>9</v>
      </c>
      <c r="E15175" s="14" t="s">
        <v>1144</v>
      </c>
      <c r="F15175" s="69" t="s">
        <v>10</v>
      </c>
      <c r="G15175" s="3"/>
      <c r="H15175" s="3"/>
      <c r="I15175" s="10" t="str">
        <f t="shared" si="236"/>
        <v>15002</v>
      </c>
    </row>
    <row r="15176" spans="1:9">
      <c r="A15176" s="66"/>
      <c r="C15176" s="66">
        <v>15002</v>
      </c>
      <c r="D15176" s="2" t="s">
        <v>11</v>
      </c>
      <c r="E15176" s="14" t="s">
        <v>1144</v>
      </c>
      <c r="F15176" s="69" t="s">
        <v>12</v>
      </c>
      <c r="G15176" s="3"/>
      <c r="H15176" s="3"/>
      <c r="I15176" s="10" t="str">
        <f t="shared" si="236"/>
        <v>15002</v>
      </c>
    </row>
    <row r="15177" spans="1:9">
      <c r="A15177" s="66"/>
      <c r="C15177" s="66">
        <v>15002</v>
      </c>
      <c r="D15177" s="2" t="s">
        <v>13</v>
      </c>
      <c r="E15177" s="14" t="s">
        <v>1144</v>
      </c>
      <c r="F15177" s="69" t="s">
        <v>14</v>
      </c>
      <c r="G15177" s="3"/>
      <c r="H15177" s="3"/>
      <c r="I15177" s="10" t="str">
        <f t="shared" ref="I15177:I15240" si="237">IF(A15177="",I15176,A15177)</f>
        <v>15002</v>
      </c>
    </row>
    <row r="15178" spans="1:9">
      <c r="A15178" s="66"/>
      <c r="C15178" s="66">
        <v>15002</v>
      </c>
      <c r="D15178" s="2" t="s">
        <v>15</v>
      </c>
      <c r="E15178" s="15" t="s">
        <v>1145</v>
      </c>
      <c r="F15178" s="69" t="s">
        <v>16</v>
      </c>
      <c r="G15178" s="3"/>
      <c r="H15178" s="3"/>
      <c r="I15178" s="10" t="str">
        <f t="shared" si="237"/>
        <v>15002</v>
      </c>
    </row>
    <row r="15179" spans="1:9">
      <c r="A15179" s="66"/>
      <c r="C15179" s="66">
        <v>15002</v>
      </c>
      <c r="D15179" s="2" t="s">
        <v>17</v>
      </c>
      <c r="E15179" s="14" t="s">
        <v>1144</v>
      </c>
      <c r="F15179" s="69" t="s">
        <v>18</v>
      </c>
      <c r="G15179" s="3"/>
      <c r="H15179" s="3"/>
      <c r="I15179" s="10" t="str">
        <f t="shared" si="237"/>
        <v>15002</v>
      </c>
    </row>
    <row r="15180" spans="1:9">
      <c r="A15180" s="66"/>
      <c r="C15180" s="66">
        <v>15002</v>
      </c>
      <c r="D15180" s="2" t="s">
        <v>19</v>
      </c>
      <c r="E15180" s="14" t="s">
        <v>1144</v>
      </c>
      <c r="F15180" s="69" t="s">
        <v>20</v>
      </c>
      <c r="G15180" s="3"/>
      <c r="H15180" s="3"/>
      <c r="I15180" s="10" t="str">
        <f t="shared" si="237"/>
        <v>15002</v>
      </c>
    </row>
    <row r="15181" spans="1:9">
      <c r="A15181" s="66"/>
      <c r="C15181" s="66">
        <v>15002</v>
      </c>
      <c r="D15181" s="2" t="s">
        <v>21</v>
      </c>
      <c r="E15181" s="4"/>
      <c r="F15181" s="69" t="s">
        <v>22</v>
      </c>
      <c r="G15181" s="3">
        <v>63</v>
      </c>
      <c r="H15181" s="3">
        <v>4550</v>
      </c>
      <c r="I15181" s="10" t="str">
        <f t="shared" si="237"/>
        <v>15002</v>
      </c>
    </row>
    <row r="15182" spans="1:9">
      <c r="A15182" s="66"/>
      <c r="C15182" s="66">
        <v>15002</v>
      </c>
      <c r="D15182" s="2" t="s">
        <v>23</v>
      </c>
      <c r="E15182" s="17" t="s">
        <v>1147</v>
      </c>
      <c r="F15182" s="69" t="s">
        <v>24</v>
      </c>
      <c r="G15182" s="3">
        <v>5</v>
      </c>
      <c r="H15182" s="3">
        <v>624</v>
      </c>
      <c r="I15182" s="10" t="str">
        <f t="shared" si="237"/>
        <v>15002</v>
      </c>
    </row>
    <row r="15183" spans="1:9">
      <c r="A15183" s="66"/>
      <c r="C15183" s="66">
        <v>15002</v>
      </c>
      <c r="D15183" s="2" t="s">
        <v>25</v>
      </c>
      <c r="E15183" s="17" t="s">
        <v>1147</v>
      </c>
      <c r="F15183" s="69" t="s">
        <v>26</v>
      </c>
      <c r="G15183" s="3">
        <v>1</v>
      </c>
      <c r="H15183" s="3"/>
      <c r="I15183" s="10" t="str">
        <f t="shared" si="237"/>
        <v>15002</v>
      </c>
    </row>
    <row r="15184" spans="1:9">
      <c r="A15184" s="66"/>
      <c r="C15184" s="66">
        <v>15002</v>
      </c>
      <c r="D15184" s="2" t="s">
        <v>27</v>
      </c>
      <c r="E15184" s="17" t="s">
        <v>1147</v>
      </c>
      <c r="F15184" s="69" t="s">
        <v>28</v>
      </c>
      <c r="G15184" s="3"/>
      <c r="H15184" s="3"/>
      <c r="I15184" s="10" t="str">
        <f t="shared" si="237"/>
        <v>15002</v>
      </c>
    </row>
    <row r="15185" spans="1:9">
      <c r="A15185" s="66"/>
      <c r="C15185" s="66">
        <v>15002</v>
      </c>
      <c r="D15185" s="2" t="s">
        <v>29</v>
      </c>
      <c r="E15185" s="18" t="s">
        <v>1148</v>
      </c>
      <c r="F15185" s="69" t="s">
        <v>30</v>
      </c>
      <c r="G15185" s="3">
        <v>1</v>
      </c>
      <c r="H15185" s="3"/>
      <c r="I15185" s="10" t="str">
        <f t="shared" si="237"/>
        <v>15002</v>
      </c>
    </row>
    <row r="15186" spans="1:9">
      <c r="A15186" s="66"/>
      <c r="C15186" s="66">
        <v>15002</v>
      </c>
      <c r="D15186" s="2" t="s">
        <v>31</v>
      </c>
      <c r="E15186" s="18" t="s">
        <v>1148</v>
      </c>
      <c r="F15186" s="69" t="s">
        <v>32</v>
      </c>
      <c r="G15186" s="3"/>
      <c r="H15186" s="3"/>
      <c r="I15186" s="10" t="str">
        <f t="shared" si="237"/>
        <v>15002</v>
      </c>
    </row>
    <row r="15187" spans="1:9">
      <c r="A15187" s="66"/>
      <c r="C15187" s="66">
        <v>15002</v>
      </c>
      <c r="D15187" s="2" t="s">
        <v>33</v>
      </c>
      <c r="E15187" s="18" t="s">
        <v>1148</v>
      </c>
      <c r="F15187" s="69" t="s">
        <v>34</v>
      </c>
      <c r="G15187" s="3"/>
      <c r="H15187" s="3"/>
      <c r="I15187" s="10" t="str">
        <f t="shared" si="237"/>
        <v>15002</v>
      </c>
    </row>
    <row r="15188" spans="1:9">
      <c r="A15188" s="66"/>
      <c r="C15188" s="66">
        <v>15002</v>
      </c>
      <c r="D15188" s="2" t="s">
        <v>35</v>
      </c>
      <c r="E15188" s="19" t="s">
        <v>1150</v>
      </c>
      <c r="F15188" s="69" t="s">
        <v>36</v>
      </c>
      <c r="G15188" s="3"/>
      <c r="H15188" s="3"/>
      <c r="I15188" s="10" t="str">
        <f t="shared" si="237"/>
        <v>15002</v>
      </c>
    </row>
    <row r="15189" spans="1:9">
      <c r="A15189" s="66"/>
      <c r="C15189" s="66">
        <v>15002</v>
      </c>
      <c r="D15189" s="2" t="s">
        <v>37</v>
      </c>
      <c r="E15189" s="23" t="s">
        <v>1149</v>
      </c>
      <c r="F15189" s="69" t="s">
        <v>38</v>
      </c>
      <c r="G15189" s="3"/>
      <c r="H15189" s="3"/>
      <c r="I15189" s="10" t="str">
        <f t="shared" si="237"/>
        <v>15002</v>
      </c>
    </row>
    <row r="15190" spans="1:9">
      <c r="A15190" s="66"/>
      <c r="C15190" s="66">
        <v>15002</v>
      </c>
      <c r="D15190" s="2" t="s">
        <v>39</v>
      </c>
      <c r="E15190" s="23" t="s">
        <v>1149</v>
      </c>
      <c r="F15190" s="69" t="s">
        <v>40</v>
      </c>
      <c r="G15190" s="3">
        <v>5</v>
      </c>
      <c r="H15190" s="3">
        <v>304</v>
      </c>
      <c r="I15190" s="10" t="str">
        <f t="shared" si="237"/>
        <v>15002</v>
      </c>
    </row>
    <row r="15191" spans="1:9">
      <c r="A15191" s="66"/>
      <c r="C15191" s="66">
        <v>15002</v>
      </c>
      <c r="D15191" s="2" t="s">
        <v>41</v>
      </c>
      <c r="E15191" s="16" t="s">
        <v>1146</v>
      </c>
      <c r="F15191" s="69" t="s">
        <v>42</v>
      </c>
      <c r="G15191" s="3"/>
      <c r="H15191" s="3"/>
      <c r="I15191" s="10" t="str">
        <f t="shared" si="237"/>
        <v>15002</v>
      </c>
    </row>
    <row r="15192" spans="1:9">
      <c r="A15192" s="66"/>
      <c r="C15192" s="66">
        <v>15002</v>
      </c>
      <c r="D15192" s="2" t="s">
        <v>43</v>
      </c>
      <c r="E15192" s="16" t="s">
        <v>1146</v>
      </c>
      <c r="F15192" s="69" t="s">
        <v>44</v>
      </c>
      <c r="G15192" s="3">
        <v>5</v>
      </c>
      <c r="H15192" s="3">
        <v>271</v>
      </c>
      <c r="I15192" s="10" t="str">
        <f t="shared" si="237"/>
        <v>15002</v>
      </c>
    </row>
    <row r="15193" spans="1:9">
      <c r="A15193" s="66"/>
      <c r="C15193" s="66">
        <v>15002</v>
      </c>
      <c r="D15193" s="2" t="s">
        <v>45</v>
      </c>
      <c r="E15193" s="16" t="s">
        <v>1146</v>
      </c>
      <c r="F15193" s="69" t="s">
        <v>46</v>
      </c>
      <c r="G15193" s="3">
        <v>4</v>
      </c>
      <c r="H15193" s="3">
        <v>187</v>
      </c>
      <c r="I15193" s="10" t="str">
        <f t="shared" si="237"/>
        <v>15002</v>
      </c>
    </row>
    <row r="15194" spans="1:9">
      <c r="A15194" s="66"/>
      <c r="C15194" s="66">
        <v>15002</v>
      </c>
      <c r="D15194" s="2" t="s">
        <v>47</v>
      </c>
      <c r="E15194" s="16" t="s">
        <v>1146</v>
      </c>
      <c r="F15194" s="69" t="s">
        <v>48</v>
      </c>
      <c r="G15194" s="3">
        <v>2</v>
      </c>
      <c r="H15194" s="3"/>
      <c r="I15194" s="10" t="str">
        <f t="shared" si="237"/>
        <v>15002</v>
      </c>
    </row>
    <row r="15195" spans="1:9">
      <c r="A15195" s="66"/>
      <c r="C15195" s="66">
        <v>15002</v>
      </c>
      <c r="D15195" s="2" t="s">
        <v>49</v>
      </c>
      <c r="E15195" s="14" t="s">
        <v>1144</v>
      </c>
      <c r="F15195" s="69" t="s">
        <v>50</v>
      </c>
      <c r="G15195" s="3">
        <v>5</v>
      </c>
      <c r="H15195" s="3">
        <v>39</v>
      </c>
      <c r="I15195" s="10" t="str">
        <f t="shared" si="237"/>
        <v>15002</v>
      </c>
    </row>
    <row r="15196" spans="1:9">
      <c r="A15196" s="66"/>
      <c r="C15196" s="66">
        <v>15002</v>
      </c>
      <c r="D15196" s="2" t="s">
        <v>51</v>
      </c>
      <c r="E15196" s="15" t="s">
        <v>1145</v>
      </c>
      <c r="F15196" s="69" t="s">
        <v>52</v>
      </c>
      <c r="G15196" s="3"/>
      <c r="H15196" s="3"/>
      <c r="I15196" s="10" t="str">
        <f t="shared" si="237"/>
        <v>15002</v>
      </c>
    </row>
    <row r="15197" spans="1:9">
      <c r="A15197" s="66"/>
      <c r="C15197" s="66">
        <v>15002</v>
      </c>
      <c r="D15197" s="2" t="s">
        <v>53</v>
      </c>
      <c r="E15197" s="15" t="s">
        <v>1145</v>
      </c>
      <c r="F15197" s="69" t="s">
        <v>54</v>
      </c>
      <c r="G15197" s="3">
        <v>9</v>
      </c>
      <c r="H15197" s="3">
        <v>352</v>
      </c>
      <c r="I15197" s="10" t="str">
        <f t="shared" si="237"/>
        <v>15002</v>
      </c>
    </row>
    <row r="15198" spans="1:9">
      <c r="A15198" s="66"/>
      <c r="C15198" s="66">
        <v>15002</v>
      </c>
      <c r="D15198" s="2" t="s">
        <v>55</v>
      </c>
      <c r="E15198" s="21" t="s">
        <v>1152</v>
      </c>
      <c r="F15198" s="69" t="s">
        <v>56</v>
      </c>
      <c r="G15198" s="3">
        <v>3</v>
      </c>
      <c r="H15198" s="3">
        <v>222</v>
      </c>
      <c r="I15198" s="10" t="str">
        <f t="shared" si="237"/>
        <v>15002</v>
      </c>
    </row>
    <row r="15199" spans="1:9">
      <c r="A15199" s="66"/>
      <c r="C15199" s="66">
        <v>15002</v>
      </c>
      <c r="D15199" s="2" t="s">
        <v>57</v>
      </c>
      <c r="E15199" s="21" t="s">
        <v>1152</v>
      </c>
      <c r="F15199" s="69" t="s">
        <v>58</v>
      </c>
      <c r="G15199" s="3">
        <v>1</v>
      </c>
      <c r="H15199" s="3"/>
      <c r="I15199" s="10" t="str">
        <f t="shared" si="237"/>
        <v>15002</v>
      </c>
    </row>
    <row r="15200" spans="1:9">
      <c r="A15200" s="66"/>
      <c r="C15200" s="66">
        <v>15002</v>
      </c>
      <c r="D15200" s="2" t="s">
        <v>59</v>
      </c>
      <c r="E15200" s="21" t="s">
        <v>1152</v>
      </c>
      <c r="F15200" s="69" t="s">
        <v>60</v>
      </c>
      <c r="G15200" s="3">
        <v>7</v>
      </c>
      <c r="H15200" s="3">
        <v>1040</v>
      </c>
      <c r="I15200" s="10" t="str">
        <f t="shared" si="237"/>
        <v>15002</v>
      </c>
    </row>
    <row r="15201" spans="1:9">
      <c r="A15201" s="66"/>
      <c r="C15201" s="66">
        <v>15002</v>
      </c>
      <c r="D15201" s="2" t="s">
        <v>61</v>
      </c>
      <c r="E15201" s="20" t="s">
        <v>1151</v>
      </c>
      <c r="F15201" s="69" t="s">
        <v>62</v>
      </c>
      <c r="G15201" s="3"/>
      <c r="H15201" s="3"/>
      <c r="I15201" s="10" t="str">
        <f t="shared" si="237"/>
        <v>15002</v>
      </c>
    </row>
    <row r="15202" spans="1:9">
      <c r="A15202" s="66"/>
      <c r="C15202" s="66">
        <v>15002</v>
      </c>
      <c r="D15202" s="2" t="s">
        <v>63</v>
      </c>
      <c r="E15202" s="20" t="s">
        <v>1151</v>
      </c>
      <c r="F15202" s="69" t="s">
        <v>64</v>
      </c>
      <c r="G15202" s="3"/>
      <c r="H15202" s="3"/>
      <c r="I15202" s="10" t="str">
        <f t="shared" si="237"/>
        <v>15002</v>
      </c>
    </row>
    <row r="15203" spans="1:9">
      <c r="A15203" s="66"/>
      <c r="C15203" s="66">
        <v>15002</v>
      </c>
      <c r="D15203" s="2" t="s">
        <v>65</v>
      </c>
      <c r="E15203" s="19" t="s">
        <v>1150</v>
      </c>
      <c r="F15203" s="69" t="s">
        <v>66</v>
      </c>
      <c r="G15203" s="3"/>
      <c r="H15203" s="3"/>
      <c r="I15203" s="10" t="str">
        <f t="shared" si="237"/>
        <v>15002</v>
      </c>
    </row>
    <row r="15204" spans="1:9">
      <c r="A15204" s="66"/>
      <c r="C15204" s="66">
        <v>15002</v>
      </c>
      <c r="D15204" s="2" t="s">
        <v>67</v>
      </c>
      <c r="E15204" s="22" t="s">
        <v>1153</v>
      </c>
      <c r="F15204" s="69" t="s">
        <v>68</v>
      </c>
      <c r="G15204" s="3">
        <v>4</v>
      </c>
      <c r="H15204" s="3">
        <v>173</v>
      </c>
      <c r="I15204" s="10" t="str">
        <f t="shared" si="237"/>
        <v>15002</v>
      </c>
    </row>
    <row r="15205" spans="1:9">
      <c r="A15205" s="66"/>
      <c r="C15205" s="66">
        <v>15002</v>
      </c>
      <c r="D15205" s="2" t="s">
        <v>69</v>
      </c>
      <c r="E15205" s="21" t="s">
        <v>1152</v>
      </c>
      <c r="F15205" s="69" t="s">
        <v>70</v>
      </c>
      <c r="G15205" s="3">
        <v>11</v>
      </c>
      <c r="H15205" s="3">
        <v>717</v>
      </c>
      <c r="I15205" s="10" t="str">
        <f t="shared" si="237"/>
        <v>15002</v>
      </c>
    </row>
    <row r="15206" spans="1:9">
      <c r="A15206" s="66"/>
      <c r="C15206" s="66">
        <v>15002</v>
      </c>
      <c r="E15206" s="71"/>
      <c r="F15206" s="69" t="s">
        <v>71</v>
      </c>
      <c r="G15206" s="3">
        <v>63</v>
      </c>
      <c r="H15206" s="3">
        <v>4550</v>
      </c>
      <c r="I15206" s="10" t="str">
        <f t="shared" si="237"/>
        <v>15002</v>
      </c>
    </row>
    <row r="15207" spans="1:9">
      <c r="A15207" s="65" t="s">
        <v>1015</v>
      </c>
      <c r="B15207" s="2" t="s">
        <v>1016</v>
      </c>
      <c r="C15207" s="65">
        <v>15003</v>
      </c>
      <c r="D15207" s="2" t="s">
        <v>9</v>
      </c>
      <c r="E15207" s="14" t="s">
        <v>1144</v>
      </c>
      <c r="F15207" s="69" t="s">
        <v>10</v>
      </c>
      <c r="G15207" s="3"/>
      <c r="H15207" s="3"/>
      <c r="I15207" s="10" t="str">
        <f t="shared" si="237"/>
        <v>15003</v>
      </c>
    </row>
    <row r="15208" spans="1:9">
      <c r="A15208" s="66"/>
      <c r="C15208" s="66">
        <v>15003</v>
      </c>
      <c r="D15208" s="2" t="s">
        <v>11</v>
      </c>
      <c r="E15208" s="14" t="s">
        <v>1144</v>
      </c>
      <c r="F15208" s="69" t="s">
        <v>12</v>
      </c>
      <c r="G15208" s="3"/>
      <c r="H15208" s="3"/>
      <c r="I15208" s="10" t="str">
        <f t="shared" si="237"/>
        <v>15003</v>
      </c>
    </row>
    <row r="15209" spans="1:9">
      <c r="A15209" s="66"/>
      <c r="C15209" s="66">
        <v>15003</v>
      </c>
      <c r="D15209" s="2" t="s">
        <v>13</v>
      </c>
      <c r="E15209" s="14" t="s">
        <v>1144</v>
      </c>
      <c r="F15209" s="69" t="s">
        <v>14</v>
      </c>
      <c r="G15209" s="3"/>
      <c r="H15209" s="3"/>
      <c r="I15209" s="10" t="str">
        <f t="shared" si="237"/>
        <v>15003</v>
      </c>
    </row>
    <row r="15210" spans="1:9">
      <c r="A15210" s="66"/>
      <c r="C15210" s="66">
        <v>15003</v>
      </c>
      <c r="D15210" s="2" t="s">
        <v>15</v>
      </c>
      <c r="E15210" s="15" t="s">
        <v>1145</v>
      </c>
      <c r="F15210" s="69" t="s">
        <v>16</v>
      </c>
      <c r="G15210" s="3"/>
      <c r="H15210" s="3"/>
      <c r="I15210" s="10" t="str">
        <f t="shared" si="237"/>
        <v>15003</v>
      </c>
    </row>
    <row r="15211" spans="1:9">
      <c r="A15211" s="66"/>
      <c r="C15211" s="66">
        <v>15003</v>
      </c>
      <c r="D15211" s="2" t="s">
        <v>17</v>
      </c>
      <c r="E15211" s="14" t="s">
        <v>1144</v>
      </c>
      <c r="F15211" s="69" t="s">
        <v>18</v>
      </c>
      <c r="G15211" s="3"/>
      <c r="H15211" s="3"/>
      <c r="I15211" s="10" t="str">
        <f t="shared" si="237"/>
        <v>15003</v>
      </c>
    </row>
    <row r="15212" spans="1:9">
      <c r="A15212" s="66"/>
      <c r="C15212" s="66">
        <v>15003</v>
      </c>
      <c r="D15212" s="2" t="s">
        <v>19</v>
      </c>
      <c r="E15212" s="14" t="s">
        <v>1144</v>
      </c>
      <c r="F15212" s="69" t="s">
        <v>20</v>
      </c>
      <c r="G15212" s="3"/>
      <c r="H15212" s="3"/>
      <c r="I15212" s="10" t="str">
        <f t="shared" si="237"/>
        <v>15003</v>
      </c>
    </row>
    <row r="15213" spans="1:9">
      <c r="A15213" s="66"/>
      <c r="C15213" s="66">
        <v>15003</v>
      </c>
      <c r="D15213" s="2" t="s">
        <v>21</v>
      </c>
      <c r="E15213" s="4"/>
      <c r="F15213" s="69" t="s">
        <v>22</v>
      </c>
      <c r="G15213" s="3">
        <v>76</v>
      </c>
      <c r="H15213" s="3">
        <v>7551</v>
      </c>
      <c r="I15213" s="10" t="str">
        <f t="shared" si="237"/>
        <v>15003</v>
      </c>
    </row>
    <row r="15214" spans="1:9">
      <c r="A15214" s="66"/>
      <c r="C15214" s="66">
        <v>15003</v>
      </c>
      <c r="D15214" s="2" t="s">
        <v>23</v>
      </c>
      <c r="E15214" s="17" t="s">
        <v>1147</v>
      </c>
      <c r="F15214" s="69" t="s">
        <v>24</v>
      </c>
      <c r="G15214" s="3">
        <v>6</v>
      </c>
      <c r="H15214" s="3">
        <v>753</v>
      </c>
      <c r="I15214" s="10" t="str">
        <f t="shared" si="237"/>
        <v>15003</v>
      </c>
    </row>
    <row r="15215" spans="1:9">
      <c r="A15215" s="66"/>
      <c r="C15215" s="66">
        <v>15003</v>
      </c>
      <c r="D15215" s="2" t="s">
        <v>25</v>
      </c>
      <c r="E15215" s="17" t="s">
        <v>1147</v>
      </c>
      <c r="F15215" s="69" t="s">
        <v>26</v>
      </c>
      <c r="G15215" s="3">
        <v>1</v>
      </c>
      <c r="H15215" s="3"/>
      <c r="I15215" s="10" t="str">
        <f t="shared" si="237"/>
        <v>15003</v>
      </c>
    </row>
    <row r="15216" spans="1:9">
      <c r="A15216" s="66"/>
      <c r="C15216" s="66">
        <v>15003</v>
      </c>
      <c r="D15216" s="2" t="s">
        <v>27</v>
      </c>
      <c r="E15216" s="17" t="s">
        <v>1147</v>
      </c>
      <c r="F15216" s="69" t="s">
        <v>28</v>
      </c>
      <c r="G15216" s="3"/>
      <c r="H15216" s="3"/>
      <c r="I15216" s="10" t="str">
        <f t="shared" si="237"/>
        <v>15003</v>
      </c>
    </row>
    <row r="15217" spans="1:9">
      <c r="A15217" s="66"/>
      <c r="C15217" s="66">
        <v>15003</v>
      </c>
      <c r="D15217" s="2" t="s">
        <v>29</v>
      </c>
      <c r="E15217" s="18" t="s">
        <v>1148</v>
      </c>
      <c r="F15217" s="69" t="s">
        <v>30</v>
      </c>
      <c r="G15217" s="3">
        <v>1</v>
      </c>
      <c r="H15217" s="3"/>
      <c r="I15217" s="10" t="str">
        <f t="shared" si="237"/>
        <v>15003</v>
      </c>
    </row>
    <row r="15218" spans="1:9">
      <c r="A15218" s="66"/>
      <c r="C15218" s="66">
        <v>15003</v>
      </c>
      <c r="D15218" s="2" t="s">
        <v>31</v>
      </c>
      <c r="E15218" s="18" t="s">
        <v>1148</v>
      </c>
      <c r="F15218" s="69" t="s">
        <v>32</v>
      </c>
      <c r="G15218" s="3"/>
      <c r="H15218" s="3"/>
      <c r="I15218" s="10" t="str">
        <f t="shared" si="237"/>
        <v>15003</v>
      </c>
    </row>
    <row r="15219" spans="1:9">
      <c r="A15219" s="66"/>
      <c r="C15219" s="66">
        <v>15003</v>
      </c>
      <c r="D15219" s="2" t="s">
        <v>33</v>
      </c>
      <c r="E15219" s="18" t="s">
        <v>1148</v>
      </c>
      <c r="F15219" s="69" t="s">
        <v>34</v>
      </c>
      <c r="G15219" s="3"/>
      <c r="H15219" s="3"/>
      <c r="I15219" s="10" t="str">
        <f t="shared" si="237"/>
        <v>15003</v>
      </c>
    </row>
    <row r="15220" spans="1:9">
      <c r="A15220" s="66"/>
      <c r="C15220" s="66">
        <v>15003</v>
      </c>
      <c r="D15220" s="2" t="s">
        <v>35</v>
      </c>
      <c r="E15220" s="19" t="s">
        <v>1150</v>
      </c>
      <c r="F15220" s="69" t="s">
        <v>36</v>
      </c>
      <c r="G15220" s="3">
        <v>3</v>
      </c>
      <c r="H15220" s="3">
        <v>308</v>
      </c>
      <c r="I15220" s="10" t="str">
        <f t="shared" si="237"/>
        <v>15003</v>
      </c>
    </row>
    <row r="15221" spans="1:9">
      <c r="A15221" s="66"/>
      <c r="C15221" s="66">
        <v>15003</v>
      </c>
      <c r="D15221" s="2" t="s">
        <v>37</v>
      </c>
      <c r="E15221" s="23" t="s">
        <v>1149</v>
      </c>
      <c r="F15221" s="69" t="s">
        <v>38</v>
      </c>
      <c r="G15221" s="3"/>
      <c r="H15221" s="3"/>
      <c r="I15221" s="10" t="str">
        <f t="shared" si="237"/>
        <v>15003</v>
      </c>
    </row>
    <row r="15222" spans="1:9">
      <c r="A15222" s="66"/>
      <c r="C15222" s="66">
        <v>15003</v>
      </c>
      <c r="D15222" s="2" t="s">
        <v>39</v>
      </c>
      <c r="E15222" s="23" t="s">
        <v>1149</v>
      </c>
      <c r="F15222" s="69" t="s">
        <v>40</v>
      </c>
      <c r="G15222" s="3"/>
      <c r="H15222" s="3"/>
      <c r="I15222" s="10" t="str">
        <f t="shared" si="237"/>
        <v>15003</v>
      </c>
    </row>
    <row r="15223" spans="1:9">
      <c r="A15223" s="66"/>
      <c r="C15223" s="66">
        <v>15003</v>
      </c>
      <c r="D15223" s="2" t="s">
        <v>41</v>
      </c>
      <c r="E15223" s="16" t="s">
        <v>1146</v>
      </c>
      <c r="F15223" s="69" t="s">
        <v>42</v>
      </c>
      <c r="G15223" s="3"/>
      <c r="H15223" s="3"/>
      <c r="I15223" s="10" t="str">
        <f t="shared" si="237"/>
        <v>15003</v>
      </c>
    </row>
    <row r="15224" spans="1:9">
      <c r="A15224" s="66"/>
      <c r="C15224" s="66">
        <v>15003</v>
      </c>
      <c r="D15224" s="2" t="s">
        <v>43</v>
      </c>
      <c r="E15224" s="16" t="s">
        <v>1146</v>
      </c>
      <c r="F15224" s="69" t="s">
        <v>44</v>
      </c>
      <c r="G15224" s="3">
        <v>2</v>
      </c>
      <c r="H15224" s="3"/>
      <c r="I15224" s="10" t="str">
        <f t="shared" si="237"/>
        <v>15003</v>
      </c>
    </row>
    <row r="15225" spans="1:9">
      <c r="A15225" s="66"/>
      <c r="C15225" s="66">
        <v>15003</v>
      </c>
      <c r="D15225" s="2" t="s">
        <v>45</v>
      </c>
      <c r="E15225" s="16" t="s">
        <v>1146</v>
      </c>
      <c r="F15225" s="69" t="s">
        <v>46</v>
      </c>
      <c r="G15225" s="3">
        <v>1</v>
      </c>
      <c r="H15225" s="3"/>
      <c r="I15225" s="10" t="str">
        <f t="shared" si="237"/>
        <v>15003</v>
      </c>
    </row>
    <row r="15226" spans="1:9">
      <c r="A15226" s="66"/>
      <c r="C15226" s="66">
        <v>15003</v>
      </c>
      <c r="D15226" s="2" t="s">
        <v>47</v>
      </c>
      <c r="E15226" s="16" t="s">
        <v>1146</v>
      </c>
      <c r="F15226" s="69" t="s">
        <v>48</v>
      </c>
      <c r="G15226" s="3">
        <v>2</v>
      </c>
      <c r="H15226" s="3"/>
      <c r="I15226" s="10" t="str">
        <f t="shared" si="237"/>
        <v>15003</v>
      </c>
    </row>
    <row r="15227" spans="1:9">
      <c r="A15227" s="66"/>
      <c r="C15227" s="66">
        <v>15003</v>
      </c>
      <c r="D15227" s="2" t="s">
        <v>49</v>
      </c>
      <c r="E15227" s="14" t="s">
        <v>1144</v>
      </c>
      <c r="F15227" s="69" t="s">
        <v>50</v>
      </c>
      <c r="G15227" s="3">
        <v>9</v>
      </c>
      <c r="H15227" s="3">
        <v>335</v>
      </c>
      <c r="I15227" s="10" t="str">
        <f t="shared" si="237"/>
        <v>15003</v>
      </c>
    </row>
    <row r="15228" spans="1:9">
      <c r="A15228" s="66"/>
      <c r="C15228" s="66">
        <v>15003</v>
      </c>
      <c r="D15228" s="2" t="s">
        <v>51</v>
      </c>
      <c r="E15228" s="15" t="s">
        <v>1145</v>
      </c>
      <c r="F15228" s="69" t="s">
        <v>52</v>
      </c>
      <c r="G15228" s="3"/>
      <c r="H15228" s="3"/>
      <c r="I15228" s="10" t="str">
        <f t="shared" si="237"/>
        <v>15003</v>
      </c>
    </row>
    <row r="15229" spans="1:9">
      <c r="A15229" s="66"/>
      <c r="C15229" s="66">
        <v>15003</v>
      </c>
      <c r="D15229" s="2" t="s">
        <v>53</v>
      </c>
      <c r="E15229" s="15" t="s">
        <v>1145</v>
      </c>
      <c r="F15229" s="69" t="s">
        <v>54</v>
      </c>
      <c r="G15229" s="3">
        <v>9</v>
      </c>
      <c r="H15229" s="3">
        <v>851</v>
      </c>
      <c r="I15229" s="10" t="str">
        <f t="shared" si="237"/>
        <v>15003</v>
      </c>
    </row>
    <row r="15230" spans="1:9">
      <c r="A15230" s="66"/>
      <c r="C15230" s="66">
        <v>15003</v>
      </c>
      <c r="D15230" s="2" t="s">
        <v>55</v>
      </c>
      <c r="E15230" s="21" t="s">
        <v>1152</v>
      </c>
      <c r="F15230" s="69" t="s">
        <v>56</v>
      </c>
      <c r="G15230" s="3">
        <v>3</v>
      </c>
      <c r="H15230" s="3">
        <v>298</v>
      </c>
      <c r="I15230" s="10" t="str">
        <f t="shared" si="237"/>
        <v>15003</v>
      </c>
    </row>
    <row r="15231" spans="1:9">
      <c r="A15231" s="66"/>
      <c r="C15231" s="66">
        <v>15003</v>
      </c>
      <c r="D15231" s="2" t="s">
        <v>57</v>
      </c>
      <c r="E15231" s="21" t="s">
        <v>1152</v>
      </c>
      <c r="F15231" s="69" t="s">
        <v>58</v>
      </c>
      <c r="G15231" s="3">
        <v>6</v>
      </c>
      <c r="H15231" s="3">
        <v>1129</v>
      </c>
      <c r="I15231" s="10" t="str">
        <f t="shared" si="237"/>
        <v>15003</v>
      </c>
    </row>
    <row r="15232" spans="1:9">
      <c r="A15232" s="66"/>
      <c r="C15232" s="66">
        <v>15003</v>
      </c>
      <c r="D15232" s="2" t="s">
        <v>59</v>
      </c>
      <c r="E15232" s="21" t="s">
        <v>1152</v>
      </c>
      <c r="F15232" s="69" t="s">
        <v>60</v>
      </c>
      <c r="G15232" s="3">
        <v>14</v>
      </c>
      <c r="H15232" s="3">
        <v>2192</v>
      </c>
      <c r="I15232" s="10" t="str">
        <f t="shared" si="237"/>
        <v>15003</v>
      </c>
    </row>
    <row r="15233" spans="1:9">
      <c r="A15233" s="66"/>
      <c r="C15233" s="66">
        <v>15003</v>
      </c>
      <c r="D15233" s="2" t="s">
        <v>61</v>
      </c>
      <c r="E15233" s="20" t="s">
        <v>1151</v>
      </c>
      <c r="F15233" s="69" t="s">
        <v>62</v>
      </c>
      <c r="G15233" s="3"/>
      <c r="H15233" s="3"/>
      <c r="I15233" s="10" t="str">
        <f t="shared" si="237"/>
        <v>15003</v>
      </c>
    </row>
    <row r="15234" spans="1:9">
      <c r="A15234" s="66"/>
      <c r="C15234" s="66">
        <v>15003</v>
      </c>
      <c r="D15234" s="2" t="s">
        <v>63</v>
      </c>
      <c r="E15234" s="20" t="s">
        <v>1151</v>
      </c>
      <c r="F15234" s="69" t="s">
        <v>64</v>
      </c>
      <c r="G15234" s="3"/>
      <c r="H15234" s="3"/>
      <c r="I15234" s="10" t="str">
        <f t="shared" si="237"/>
        <v>15003</v>
      </c>
    </row>
    <row r="15235" spans="1:9">
      <c r="A15235" s="66"/>
      <c r="C15235" s="66">
        <v>15003</v>
      </c>
      <c r="D15235" s="2" t="s">
        <v>65</v>
      </c>
      <c r="E15235" s="19" t="s">
        <v>1150</v>
      </c>
      <c r="F15235" s="69" t="s">
        <v>66</v>
      </c>
      <c r="G15235" s="3">
        <v>2</v>
      </c>
      <c r="H15235" s="3"/>
      <c r="I15235" s="10" t="str">
        <f t="shared" si="237"/>
        <v>15003</v>
      </c>
    </row>
    <row r="15236" spans="1:9">
      <c r="A15236" s="66"/>
      <c r="C15236" s="66">
        <v>15003</v>
      </c>
      <c r="D15236" s="2" t="s">
        <v>67</v>
      </c>
      <c r="E15236" s="22" t="s">
        <v>1153</v>
      </c>
      <c r="F15236" s="69" t="s">
        <v>68</v>
      </c>
      <c r="G15236" s="3">
        <v>3</v>
      </c>
      <c r="H15236" s="3">
        <v>442</v>
      </c>
      <c r="I15236" s="10" t="str">
        <f t="shared" si="237"/>
        <v>15003</v>
      </c>
    </row>
    <row r="15237" spans="1:9">
      <c r="A15237" s="66"/>
      <c r="C15237" s="66">
        <v>15003</v>
      </c>
      <c r="D15237" s="2" t="s">
        <v>69</v>
      </c>
      <c r="E15237" s="21" t="s">
        <v>1152</v>
      </c>
      <c r="F15237" s="69" t="s">
        <v>70</v>
      </c>
      <c r="G15237" s="3">
        <v>14</v>
      </c>
      <c r="H15237" s="3">
        <v>634</v>
      </c>
      <c r="I15237" s="10" t="str">
        <f t="shared" si="237"/>
        <v>15003</v>
      </c>
    </row>
    <row r="15238" spans="1:9">
      <c r="A15238" s="66"/>
      <c r="C15238" s="66">
        <v>15003</v>
      </c>
      <c r="E15238" s="71"/>
      <c r="F15238" s="69" t="s">
        <v>71</v>
      </c>
      <c r="G15238" s="3">
        <v>76</v>
      </c>
      <c r="H15238" s="3">
        <v>7551</v>
      </c>
      <c r="I15238" s="10" t="str">
        <f t="shared" si="237"/>
        <v>15003</v>
      </c>
    </row>
    <row r="15239" spans="1:9">
      <c r="A15239" s="65" t="s">
        <v>1017</v>
      </c>
      <c r="B15239" s="2" t="s">
        <v>1018</v>
      </c>
      <c r="C15239" s="65">
        <v>15081</v>
      </c>
      <c r="D15239" s="2" t="s">
        <v>9</v>
      </c>
      <c r="E15239" s="14" t="s">
        <v>1144</v>
      </c>
      <c r="F15239" s="69" t="s">
        <v>10</v>
      </c>
      <c r="G15239" s="3">
        <v>3</v>
      </c>
      <c r="H15239" s="3">
        <v>400</v>
      </c>
      <c r="I15239" s="10" t="str">
        <f t="shared" si="237"/>
        <v>15081</v>
      </c>
    </row>
    <row r="15240" spans="1:9">
      <c r="A15240" s="66"/>
      <c r="C15240" s="66">
        <v>15081</v>
      </c>
      <c r="D15240" s="2" t="s">
        <v>11</v>
      </c>
      <c r="E15240" s="14" t="s">
        <v>1144</v>
      </c>
      <c r="F15240" s="69" t="s">
        <v>12</v>
      </c>
      <c r="G15240" s="3"/>
      <c r="H15240" s="3"/>
      <c r="I15240" s="10" t="str">
        <f t="shared" si="237"/>
        <v>15081</v>
      </c>
    </row>
    <row r="15241" spans="1:9">
      <c r="A15241" s="66"/>
      <c r="C15241" s="66">
        <v>15081</v>
      </c>
      <c r="D15241" s="2" t="s">
        <v>13</v>
      </c>
      <c r="E15241" s="14" t="s">
        <v>1144</v>
      </c>
      <c r="F15241" s="69" t="s">
        <v>14</v>
      </c>
      <c r="G15241" s="3">
        <v>1</v>
      </c>
      <c r="H15241" s="3"/>
      <c r="I15241" s="10" t="str">
        <f t="shared" ref="I15241:I15304" si="238">IF(A15241="",I15240,A15241)</f>
        <v>15081</v>
      </c>
    </row>
    <row r="15242" spans="1:9">
      <c r="A15242" s="66"/>
      <c r="C15242" s="66">
        <v>15081</v>
      </c>
      <c r="D15242" s="2" t="s">
        <v>15</v>
      </c>
      <c r="E15242" s="15" t="s">
        <v>1145</v>
      </c>
      <c r="F15242" s="69" t="s">
        <v>16</v>
      </c>
      <c r="G15242" s="3"/>
      <c r="H15242" s="3"/>
      <c r="I15242" s="10" t="str">
        <f t="shared" si="238"/>
        <v>15081</v>
      </c>
    </row>
    <row r="15243" spans="1:9">
      <c r="A15243" s="66"/>
      <c r="C15243" s="66">
        <v>15081</v>
      </c>
      <c r="D15243" s="2" t="s">
        <v>17</v>
      </c>
      <c r="E15243" s="14" t="s">
        <v>1144</v>
      </c>
      <c r="F15243" s="69" t="s">
        <v>18</v>
      </c>
      <c r="G15243" s="3"/>
      <c r="H15243" s="3"/>
      <c r="I15243" s="10" t="str">
        <f t="shared" si="238"/>
        <v>15081</v>
      </c>
    </row>
    <row r="15244" spans="1:9">
      <c r="A15244" s="66"/>
      <c r="C15244" s="66">
        <v>15081</v>
      </c>
      <c r="D15244" s="2" t="s">
        <v>19</v>
      </c>
      <c r="E15244" s="14" t="s">
        <v>1144</v>
      </c>
      <c r="F15244" s="69" t="s">
        <v>20</v>
      </c>
      <c r="G15244" s="3">
        <v>2</v>
      </c>
      <c r="H15244" s="3"/>
      <c r="I15244" s="10" t="str">
        <f t="shared" si="238"/>
        <v>15081</v>
      </c>
    </row>
    <row r="15245" spans="1:9">
      <c r="A15245" s="66"/>
      <c r="C15245" s="66">
        <v>15081</v>
      </c>
      <c r="D15245" s="2" t="s">
        <v>21</v>
      </c>
      <c r="E15245" s="4"/>
      <c r="F15245" s="69" t="s">
        <v>22</v>
      </c>
      <c r="G15245" s="3">
        <v>57</v>
      </c>
      <c r="H15245" s="3">
        <v>4300</v>
      </c>
      <c r="I15245" s="10" t="str">
        <f t="shared" si="238"/>
        <v>15081</v>
      </c>
    </row>
    <row r="15246" spans="1:9">
      <c r="A15246" s="66"/>
      <c r="C15246" s="66">
        <v>15081</v>
      </c>
      <c r="D15246" s="2" t="s">
        <v>23</v>
      </c>
      <c r="E15246" s="17" t="s">
        <v>1147</v>
      </c>
      <c r="F15246" s="69" t="s">
        <v>24</v>
      </c>
      <c r="G15246" s="3">
        <v>10</v>
      </c>
      <c r="H15246" s="3">
        <v>623</v>
      </c>
      <c r="I15246" s="10" t="str">
        <f t="shared" si="238"/>
        <v>15081</v>
      </c>
    </row>
    <row r="15247" spans="1:9">
      <c r="A15247" s="66"/>
      <c r="C15247" s="66">
        <v>15081</v>
      </c>
      <c r="D15247" s="2" t="s">
        <v>25</v>
      </c>
      <c r="E15247" s="17" t="s">
        <v>1147</v>
      </c>
      <c r="F15247" s="69" t="s">
        <v>26</v>
      </c>
      <c r="G15247" s="3"/>
      <c r="H15247" s="3"/>
      <c r="I15247" s="10" t="str">
        <f t="shared" si="238"/>
        <v>15081</v>
      </c>
    </row>
    <row r="15248" spans="1:9">
      <c r="A15248" s="66"/>
      <c r="C15248" s="66">
        <v>15081</v>
      </c>
      <c r="D15248" s="2" t="s">
        <v>27</v>
      </c>
      <c r="E15248" s="17" t="s">
        <v>1147</v>
      </c>
      <c r="F15248" s="69" t="s">
        <v>28</v>
      </c>
      <c r="G15248" s="3"/>
      <c r="H15248" s="3"/>
      <c r="I15248" s="10" t="str">
        <f t="shared" si="238"/>
        <v>15081</v>
      </c>
    </row>
    <row r="15249" spans="1:9">
      <c r="A15249" s="66"/>
      <c r="C15249" s="66">
        <v>15081</v>
      </c>
      <c r="D15249" s="2" t="s">
        <v>29</v>
      </c>
      <c r="E15249" s="18" t="s">
        <v>1148</v>
      </c>
      <c r="F15249" s="69" t="s">
        <v>30</v>
      </c>
      <c r="G15249" s="3"/>
      <c r="H15249" s="3"/>
      <c r="I15249" s="10" t="str">
        <f t="shared" si="238"/>
        <v>15081</v>
      </c>
    </row>
    <row r="15250" spans="1:9">
      <c r="A15250" s="66"/>
      <c r="C15250" s="66">
        <v>15081</v>
      </c>
      <c r="D15250" s="2" t="s">
        <v>31</v>
      </c>
      <c r="E15250" s="18" t="s">
        <v>1148</v>
      </c>
      <c r="F15250" s="69" t="s">
        <v>32</v>
      </c>
      <c r="G15250" s="3"/>
      <c r="H15250" s="3"/>
      <c r="I15250" s="10" t="str">
        <f t="shared" si="238"/>
        <v>15081</v>
      </c>
    </row>
    <row r="15251" spans="1:9">
      <c r="A15251" s="66"/>
      <c r="C15251" s="66">
        <v>15081</v>
      </c>
      <c r="D15251" s="2" t="s">
        <v>33</v>
      </c>
      <c r="E15251" s="18" t="s">
        <v>1148</v>
      </c>
      <c r="F15251" s="69" t="s">
        <v>34</v>
      </c>
      <c r="G15251" s="3"/>
      <c r="H15251" s="3"/>
      <c r="I15251" s="10" t="str">
        <f t="shared" si="238"/>
        <v>15081</v>
      </c>
    </row>
    <row r="15252" spans="1:9">
      <c r="A15252" s="66"/>
      <c r="C15252" s="66">
        <v>15081</v>
      </c>
      <c r="D15252" s="2" t="s">
        <v>35</v>
      </c>
      <c r="E15252" s="19" t="s">
        <v>1150</v>
      </c>
      <c r="F15252" s="69" t="s">
        <v>36</v>
      </c>
      <c r="G15252" s="3">
        <v>1</v>
      </c>
      <c r="H15252" s="3"/>
      <c r="I15252" s="10" t="str">
        <f t="shared" si="238"/>
        <v>15081</v>
      </c>
    </row>
    <row r="15253" spans="1:9">
      <c r="A15253" s="66"/>
      <c r="C15253" s="66">
        <v>15081</v>
      </c>
      <c r="D15253" s="2" t="s">
        <v>37</v>
      </c>
      <c r="E15253" s="23" t="s">
        <v>1149</v>
      </c>
      <c r="F15253" s="69" t="s">
        <v>38</v>
      </c>
      <c r="G15253" s="3"/>
      <c r="H15253" s="3"/>
      <c r="I15253" s="10" t="str">
        <f t="shared" si="238"/>
        <v>15081</v>
      </c>
    </row>
    <row r="15254" spans="1:9">
      <c r="A15254" s="66"/>
      <c r="C15254" s="66">
        <v>15081</v>
      </c>
      <c r="D15254" s="2" t="s">
        <v>39</v>
      </c>
      <c r="E15254" s="23" t="s">
        <v>1149</v>
      </c>
      <c r="F15254" s="69" t="s">
        <v>40</v>
      </c>
      <c r="G15254" s="3"/>
      <c r="H15254" s="3"/>
      <c r="I15254" s="10" t="str">
        <f t="shared" si="238"/>
        <v>15081</v>
      </c>
    </row>
    <row r="15255" spans="1:9">
      <c r="A15255" s="66"/>
      <c r="C15255" s="66">
        <v>15081</v>
      </c>
      <c r="D15255" s="2" t="s">
        <v>41</v>
      </c>
      <c r="E15255" s="16" t="s">
        <v>1146</v>
      </c>
      <c r="F15255" s="69" t="s">
        <v>42</v>
      </c>
      <c r="G15255" s="3"/>
      <c r="H15255" s="3"/>
      <c r="I15255" s="10" t="str">
        <f t="shared" si="238"/>
        <v>15081</v>
      </c>
    </row>
    <row r="15256" spans="1:9">
      <c r="A15256" s="66"/>
      <c r="C15256" s="66">
        <v>15081</v>
      </c>
      <c r="D15256" s="2" t="s">
        <v>43</v>
      </c>
      <c r="E15256" s="16" t="s">
        <v>1146</v>
      </c>
      <c r="F15256" s="69" t="s">
        <v>44</v>
      </c>
      <c r="G15256" s="3">
        <v>3</v>
      </c>
      <c r="H15256" s="3">
        <v>117</v>
      </c>
      <c r="I15256" s="10" t="str">
        <f t="shared" si="238"/>
        <v>15081</v>
      </c>
    </row>
    <row r="15257" spans="1:9">
      <c r="A15257" s="66"/>
      <c r="C15257" s="66">
        <v>15081</v>
      </c>
      <c r="D15257" s="2" t="s">
        <v>45</v>
      </c>
      <c r="E15257" s="16" t="s">
        <v>1146</v>
      </c>
      <c r="F15257" s="69" t="s">
        <v>46</v>
      </c>
      <c r="G15257" s="3"/>
      <c r="H15257" s="3"/>
      <c r="I15257" s="10" t="str">
        <f t="shared" si="238"/>
        <v>15081</v>
      </c>
    </row>
    <row r="15258" spans="1:9">
      <c r="A15258" s="66"/>
      <c r="C15258" s="66">
        <v>15081</v>
      </c>
      <c r="D15258" s="2" t="s">
        <v>47</v>
      </c>
      <c r="E15258" s="16" t="s">
        <v>1146</v>
      </c>
      <c r="F15258" s="69" t="s">
        <v>48</v>
      </c>
      <c r="G15258" s="3">
        <v>11</v>
      </c>
      <c r="H15258" s="3">
        <v>1728</v>
      </c>
      <c r="I15258" s="10" t="str">
        <f t="shared" si="238"/>
        <v>15081</v>
      </c>
    </row>
    <row r="15259" spans="1:9">
      <c r="A15259" s="66"/>
      <c r="C15259" s="66">
        <v>15081</v>
      </c>
      <c r="D15259" s="2" t="s">
        <v>49</v>
      </c>
      <c r="E15259" s="14" t="s">
        <v>1144</v>
      </c>
      <c r="F15259" s="69" t="s">
        <v>50</v>
      </c>
      <c r="G15259" s="3">
        <v>9</v>
      </c>
      <c r="H15259" s="3">
        <v>254</v>
      </c>
      <c r="I15259" s="10" t="str">
        <f t="shared" si="238"/>
        <v>15081</v>
      </c>
    </row>
    <row r="15260" spans="1:9">
      <c r="A15260" s="66"/>
      <c r="C15260" s="66">
        <v>15081</v>
      </c>
      <c r="D15260" s="2" t="s">
        <v>51</v>
      </c>
      <c r="E15260" s="15" t="s">
        <v>1145</v>
      </c>
      <c r="F15260" s="69" t="s">
        <v>52</v>
      </c>
      <c r="G15260" s="3">
        <v>1</v>
      </c>
      <c r="H15260" s="3"/>
      <c r="I15260" s="10" t="str">
        <f t="shared" si="238"/>
        <v>15081</v>
      </c>
    </row>
    <row r="15261" spans="1:9">
      <c r="A15261" s="66"/>
      <c r="C15261" s="66">
        <v>15081</v>
      </c>
      <c r="D15261" s="2" t="s">
        <v>53</v>
      </c>
      <c r="E15261" s="15" t="s">
        <v>1145</v>
      </c>
      <c r="F15261" s="69" t="s">
        <v>54</v>
      </c>
      <c r="G15261" s="3">
        <v>11</v>
      </c>
      <c r="H15261" s="3">
        <v>771</v>
      </c>
      <c r="I15261" s="10" t="str">
        <f t="shared" si="238"/>
        <v>15081</v>
      </c>
    </row>
    <row r="15262" spans="1:9">
      <c r="A15262" s="66"/>
      <c r="C15262" s="66">
        <v>15081</v>
      </c>
      <c r="D15262" s="2" t="s">
        <v>55</v>
      </c>
      <c r="E15262" s="21" t="s">
        <v>1152</v>
      </c>
      <c r="F15262" s="69" t="s">
        <v>56</v>
      </c>
      <c r="G15262" s="3"/>
      <c r="H15262" s="3"/>
      <c r="I15262" s="10" t="str">
        <f t="shared" si="238"/>
        <v>15081</v>
      </c>
    </row>
    <row r="15263" spans="1:9">
      <c r="A15263" s="66"/>
      <c r="C15263" s="66">
        <v>15081</v>
      </c>
      <c r="D15263" s="2" t="s">
        <v>57</v>
      </c>
      <c r="E15263" s="21" t="s">
        <v>1152</v>
      </c>
      <c r="F15263" s="69" t="s">
        <v>58</v>
      </c>
      <c r="G15263" s="3">
        <v>1</v>
      </c>
      <c r="H15263" s="3"/>
      <c r="I15263" s="10" t="str">
        <f t="shared" si="238"/>
        <v>15081</v>
      </c>
    </row>
    <row r="15264" spans="1:9">
      <c r="A15264" s="66"/>
      <c r="C15264" s="66">
        <v>15081</v>
      </c>
      <c r="D15264" s="2" t="s">
        <v>59</v>
      </c>
      <c r="E15264" s="21" t="s">
        <v>1152</v>
      </c>
      <c r="F15264" s="69" t="s">
        <v>60</v>
      </c>
      <c r="G15264" s="3">
        <v>3</v>
      </c>
      <c r="H15264" s="3">
        <v>61</v>
      </c>
      <c r="I15264" s="10" t="str">
        <f t="shared" si="238"/>
        <v>15081</v>
      </c>
    </row>
    <row r="15265" spans="1:9">
      <c r="A15265" s="66"/>
      <c r="C15265" s="66">
        <v>15081</v>
      </c>
      <c r="D15265" s="2" t="s">
        <v>61</v>
      </c>
      <c r="E15265" s="20" t="s">
        <v>1151</v>
      </c>
      <c r="F15265" s="69" t="s">
        <v>62</v>
      </c>
      <c r="G15265" s="3">
        <v>1</v>
      </c>
      <c r="H15265" s="3"/>
      <c r="I15265" s="10" t="str">
        <f t="shared" si="238"/>
        <v>15081</v>
      </c>
    </row>
    <row r="15266" spans="1:9">
      <c r="A15266" s="66"/>
      <c r="C15266" s="66">
        <v>15081</v>
      </c>
      <c r="D15266" s="2" t="s">
        <v>63</v>
      </c>
      <c r="E15266" s="20" t="s">
        <v>1151</v>
      </c>
      <c r="F15266" s="69" t="s">
        <v>64</v>
      </c>
      <c r="G15266" s="3"/>
      <c r="H15266" s="3"/>
      <c r="I15266" s="10" t="str">
        <f t="shared" si="238"/>
        <v>15081</v>
      </c>
    </row>
    <row r="15267" spans="1:9">
      <c r="A15267" s="66"/>
      <c r="C15267" s="66">
        <v>15081</v>
      </c>
      <c r="D15267" s="2" t="s">
        <v>65</v>
      </c>
      <c r="E15267" s="19" t="s">
        <v>1150</v>
      </c>
      <c r="F15267" s="69" t="s">
        <v>66</v>
      </c>
      <c r="G15267" s="3"/>
      <c r="H15267" s="3"/>
      <c r="I15267" s="10" t="str">
        <f t="shared" si="238"/>
        <v>15081</v>
      </c>
    </row>
    <row r="15268" spans="1:9">
      <c r="A15268" s="66"/>
      <c r="C15268" s="66">
        <v>15081</v>
      </c>
      <c r="D15268" s="2" t="s">
        <v>67</v>
      </c>
      <c r="E15268" s="22" t="s">
        <v>1153</v>
      </c>
      <c r="F15268" s="69" t="s">
        <v>68</v>
      </c>
      <c r="G15268" s="3">
        <v>1</v>
      </c>
      <c r="H15268" s="3"/>
      <c r="I15268" s="10" t="str">
        <f t="shared" si="238"/>
        <v>15081</v>
      </c>
    </row>
    <row r="15269" spans="1:9">
      <c r="A15269" s="66"/>
      <c r="C15269" s="66">
        <v>15081</v>
      </c>
      <c r="D15269" s="2" t="s">
        <v>69</v>
      </c>
      <c r="E15269" s="21" t="s">
        <v>1152</v>
      </c>
      <c r="F15269" s="69" t="s">
        <v>70</v>
      </c>
      <c r="G15269" s="3">
        <v>5</v>
      </c>
      <c r="H15269" s="3">
        <v>109</v>
      </c>
      <c r="I15269" s="10" t="str">
        <f t="shared" si="238"/>
        <v>15081</v>
      </c>
    </row>
    <row r="15270" spans="1:9">
      <c r="A15270" s="66"/>
      <c r="C15270" s="66">
        <v>15081</v>
      </c>
      <c r="E15270" s="71"/>
      <c r="F15270" s="69" t="s">
        <v>71</v>
      </c>
      <c r="G15270" s="3">
        <v>60</v>
      </c>
      <c r="H15270" s="3">
        <v>4700</v>
      </c>
      <c r="I15270" s="10" t="str">
        <f t="shared" si="238"/>
        <v>15081</v>
      </c>
    </row>
    <row r="15271" spans="1:9">
      <c r="A15271" s="65" t="s">
        <v>1019</v>
      </c>
      <c r="B15271" s="2" t="s">
        <v>1020</v>
      </c>
      <c r="C15271" s="65">
        <v>15082</v>
      </c>
      <c r="D15271" s="2" t="s">
        <v>9</v>
      </c>
      <c r="E15271" s="14" t="s">
        <v>1144</v>
      </c>
      <c r="F15271" s="69" t="s">
        <v>10</v>
      </c>
      <c r="G15271" s="3">
        <v>3</v>
      </c>
      <c r="H15271" s="3">
        <v>37</v>
      </c>
      <c r="I15271" s="10" t="str">
        <f t="shared" si="238"/>
        <v>15082</v>
      </c>
    </row>
    <row r="15272" spans="1:9">
      <c r="A15272" s="66"/>
      <c r="C15272" s="66">
        <v>15082</v>
      </c>
      <c r="D15272" s="2" t="s">
        <v>11</v>
      </c>
      <c r="E15272" s="14" t="s">
        <v>1144</v>
      </c>
      <c r="F15272" s="69" t="s">
        <v>12</v>
      </c>
      <c r="G15272" s="3"/>
      <c r="H15272" s="3"/>
      <c r="I15272" s="10" t="str">
        <f t="shared" si="238"/>
        <v>15082</v>
      </c>
    </row>
    <row r="15273" spans="1:9">
      <c r="A15273" s="66"/>
      <c r="C15273" s="66">
        <v>15082</v>
      </c>
      <c r="D15273" s="2" t="s">
        <v>13</v>
      </c>
      <c r="E15273" s="14" t="s">
        <v>1144</v>
      </c>
      <c r="F15273" s="69" t="s">
        <v>14</v>
      </c>
      <c r="G15273" s="3"/>
      <c r="H15273" s="3"/>
      <c r="I15273" s="10" t="str">
        <f t="shared" si="238"/>
        <v>15082</v>
      </c>
    </row>
    <row r="15274" spans="1:9">
      <c r="A15274" s="66"/>
      <c r="C15274" s="66">
        <v>15082</v>
      </c>
      <c r="D15274" s="2" t="s">
        <v>15</v>
      </c>
      <c r="E15274" s="15" t="s">
        <v>1145</v>
      </c>
      <c r="F15274" s="69" t="s">
        <v>16</v>
      </c>
      <c r="G15274" s="3"/>
      <c r="H15274" s="3"/>
      <c r="I15274" s="10" t="str">
        <f t="shared" si="238"/>
        <v>15082</v>
      </c>
    </row>
    <row r="15275" spans="1:9">
      <c r="A15275" s="66"/>
      <c r="C15275" s="66">
        <v>15082</v>
      </c>
      <c r="D15275" s="2" t="s">
        <v>17</v>
      </c>
      <c r="E15275" s="14" t="s">
        <v>1144</v>
      </c>
      <c r="F15275" s="69" t="s">
        <v>18</v>
      </c>
      <c r="G15275" s="3">
        <v>3</v>
      </c>
      <c r="H15275" s="3">
        <v>37</v>
      </c>
      <c r="I15275" s="10" t="str">
        <f t="shared" si="238"/>
        <v>15082</v>
      </c>
    </row>
    <row r="15276" spans="1:9">
      <c r="A15276" s="66"/>
      <c r="C15276" s="66">
        <v>15082</v>
      </c>
      <c r="D15276" s="2" t="s">
        <v>19</v>
      </c>
      <c r="E15276" s="14" t="s">
        <v>1144</v>
      </c>
      <c r="F15276" s="69" t="s">
        <v>20</v>
      </c>
      <c r="G15276" s="3"/>
      <c r="H15276" s="3"/>
      <c r="I15276" s="10" t="str">
        <f t="shared" si="238"/>
        <v>15082</v>
      </c>
    </row>
    <row r="15277" spans="1:9">
      <c r="A15277" s="66"/>
      <c r="C15277" s="66">
        <v>15082</v>
      </c>
      <c r="D15277" s="2" t="s">
        <v>21</v>
      </c>
      <c r="E15277" s="4"/>
      <c r="F15277" s="69" t="s">
        <v>22</v>
      </c>
      <c r="G15277" s="3">
        <v>145</v>
      </c>
      <c r="H15277" s="3">
        <v>14178</v>
      </c>
      <c r="I15277" s="10" t="str">
        <f t="shared" si="238"/>
        <v>15082</v>
      </c>
    </row>
    <row r="15278" spans="1:9">
      <c r="A15278" s="66"/>
      <c r="C15278" s="66">
        <v>15082</v>
      </c>
      <c r="D15278" s="2" t="s">
        <v>23</v>
      </c>
      <c r="E15278" s="17" t="s">
        <v>1147</v>
      </c>
      <c r="F15278" s="69" t="s">
        <v>24</v>
      </c>
      <c r="G15278" s="3">
        <v>19</v>
      </c>
      <c r="H15278" s="3">
        <v>2228</v>
      </c>
      <c r="I15278" s="10" t="str">
        <f t="shared" si="238"/>
        <v>15082</v>
      </c>
    </row>
    <row r="15279" spans="1:9">
      <c r="A15279" s="66"/>
      <c r="C15279" s="66">
        <v>15082</v>
      </c>
      <c r="D15279" s="2" t="s">
        <v>25</v>
      </c>
      <c r="E15279" s="17" t="s">
        <v>1147</v>
      </c>
      <c r="F15279" s="69" t="s">
        <v>26</v>
      </c>
      <c r="G15279" s="3"/>
      <c r="H15279" s="3"/>
      <c r="I15279" s="10" t="str">
        <f t="shared" si="238"/>
        <v>15082</v>
      </c>
    </row>
    <row r="15280" spans="1:9">
      <c r="A15280" s="66"/>
      <c r="C15280" s="66">
        <v>15082</v>
      </c>
      <c r="D15280" s="2" t="s">
        <v>27</v>
      </c>
      <c r="E15280" s="17" t="s">
        <v>1147</v>
      </c>
      <c r="F15280" s="69" t="s">
        <v>28</v>
      </c>
      <c r="G15280" s="3"/>
      <c r="H15280" s="3"/>
      <c r="I15280" s="10" t="str">
        <f t="shared" si="238"/>
        <v>15082</v>
      </c>
    </row>
    <row r="15281" spans="1:9">
      <c r="A15281" s="66"/>
      <c r="C15281" s="66">
        <v>15082</v>
      </c>
      <c r="D15281" s="2" t="s">
        <v>29</v>
      </c>
      <c r="E15281" s="18" t="s">
        <v>1148</v>
      </c>
      <c r="F15281" s="69" t="s">
        <v>30</v>
      </c>
      <c r="G15281" s="3"/>
      <c r="H15281" s="3"/>
      <c r="I15281" s="10" t="str">
        <f t="shared" si="238"/>
        <v>15082</v>
      </c>
    </row>
    <row r="15282" spans="1:9">
      <c r="A15282" s="66"/>
      <c r="C15282" s="66">
        <v>15082</v>
      </c>
      <c r="D15282" s="2" t="s">
        <v>31</v>
      </c>
      <c r="E15282" s="18" t="s">
        <v>1148</v>
      </c>
      <c r="F15282" s="69" t="s">
        <v>32</v>
      </c>
      <c r="G15282" s="3"/>
      <c r="H15282" s="3"/>
      <c r="I15282" s="10" t="str">
        <f t="shared" si="238"/>
        <v>15082</v>
      </c>
    </row>
    <row r="15283" spans="1:9">
      <c r="A15283" s="66"/>
      <c r="C15283" s="66">
        <v>15082</v>
      </c>
      <c r="D15283" s="2" t="s">
        <v>33</v>
      </c>
      <c r="E15283" s="18" t="s">
        <v>1148</v>
      </c>
      <c r="F15283" s="69" t="s">
        <v>34</v>
      </c>
      <c r="G15283" s="3"/>
      <c r="H15283" s="3"/>
      <c r="I15283" s="10" t="str">
        <f t="shared" si="238"/>
        <v>15082</v>
      </c>
    </row>
    <row r="15284" spans="1:9">
      <c r="A15284" s="66"/>
      <c r="C15284" s="66">
        <v>15082</v>
      </c>
      <c r="D15284" s="2" t="s">
        <v>35</v>
      </c>
      <c r="E15284" s="19" t="s">
        <v>1150</v>
      </c>
      <c r="F15284" s="69" t="s">
        <v>36</v>
      </c>
      <c r="G15284" s="3">
        <v>4</v>
      </c>
      <c r="H15284" s="3">
        <v>142</v>
      </c>
      <c r="I15284" s="10" t="str">
        <f t="shared" si="238"/>
        <v>15082</v>
      </c>
    </row>
    <row r="15285" spans="1:9">
      <c r="A15285" s="66"/>
      <c r="C15285" s="66">
        <v>15082</v>
      </c>
      <c r="D15285" s="2" t="s">
        <v>37</v>
      </c>
      <c r="E15285" s="23" t="s">
        <v>1149</v>
      </c>
      <c r="F15285" s="69" t="s">
        <v>38</v>
      </c>
      <c r="G15285" s="3">
        <v>1</v>
      </c>
      <c r="H15285" s="3"/>
      <c r="I15285" s="10" t="str">
        <f t="shared" si="238"/>
        <v>15082</v>
      </c>
    </row>
    <row r="15286" spans="1:9">
      <c r="A15286" s="66"/>
      <c r="C15286" s="66">
        <v>15082</v>
      </c>
      <c r="D15286" s="2" t="s">
        <v>39</v>
      </c>
      <c r="E15286" s="23" t="s">
        <v>1149</v>
      </c>
      <c r="F15286" s="69" t="s">
        <v>40</v>
      </c>
      <c r="G15286" s="3">
        <v>3</v>
      </c>
      <c r="H15286" s="3">
        <v>553</v>
      </c>
      <c r="I15286" s="10" t="str">
        <f t="shared" si="238"/>
        <v>15082</v>
      </c>
    </row>
    <row r="15287" spans="1:9">
      <c r="A15287" s="66"/>
      <c r="C15287" s="66">
        <v>15082</v>
      </c>
      <c r="D15287" s="2" t="s">
        <v>41</v>
      </c>
      <c r="E15287" s="16" t="s">
        <v>1146</v>
      </c>
      <c r="F15287" s="69" t="s">
        <v>42</v>
      </c>
      <c r="G15287" s="3"/>
      <c r="H15287" s="3"/>
      <c r="I15287" s="10" t="str">
        <f t="shared" si="238"/>
        <v>15082</v>
      </c>
    </row>
    <row r="15288" spans="1:9">
      <c r="A15288" s="66"/>
      <c r="C15288" s="66">
        <v>15082</v>
      </c>
      <c r="D15288" s="2" t="s">
        <v>43</v>
      </c>
      <c r="E15288" s="16" t="s">
        <v>1146</v>
      </c>
      <c r="F15288" s="69" t="s">
        <v>44</v>
      </c>
      <c r="G15288" s="3">
        <v>31</v>
      </c>
      <c r="H15288" s="3">
        <v>2220</v>
      </c>
      <c r="I15288" s="10" t="str">
        <f t="shared" si="238"/>
        <v>15082</v>
      </c>
    </row>
    <row r="15289" spans="1:9">
      <c r="A15289" s="66"/>
      <c r="C15289" s="66">
        <v>15082</v>
      </c>
      <c r="D15289" s="2" t="s">
        <v>45</v>
      </c>
      <c r="E15289" s="16" t="s">
        <v>1146</v>
      </c>
      <c r="F15289" s="69" t="s">
        <v>46</v>
      </c>
      <c r="G15289" s="3">
        <v>3</v>
      </c>
      <c r="H15289" s="3">
        <v>1103</v>
      </c>
      <c r="I15289" s="10" t="str">
        <f t="shared" si="238"/>
        <v>15082</v>
      </c>
    </row>
    <row r="15290" spans="1:9">
      <c r="A15290" s="66"/>
      <c r="C15290" s="66">
        <v>15082</v>
      </c>
      <c r="D15290" s="2" t="s">
        <v>47</v>
      </c>
      <c r="E15290" s="16" t="s">
        <v>1146</v>
      </c>
      <c r="F15290" s="69" t="s">
        <v>48</v>
      </c>
      <c r="G15290" s="3">
        <v>9</v>
      </c>
      <c r="H15290" s="3">
        <v>1261</v>
      </c>
      <c r="I15290" s="10" t="str">
        <f t="shared" si="238"/>
        <v>15082</v>
      </c>
    </row>
    <row r="15291" spans="1:9">
      <c r="A15291" s="66"/>
      <c r="C15291" s="66">
        <v>15082</v>
      </c>
      <c r="D15291" s="2" t="s">
        <v>49</v>
      </c>
      <c r="E15291" s="14" t="s">
        <v>1144</v>
      </c>
      <c r="F15291" s="69" t="s">
        <v>50</v>
      </c>
      <c r="G15291" s="3">
        <v>16</v>
      </c>
      <c r="H15291" s="3">
        <v>1475</v>
      </c>
      <c r="I15291" s="10" t="str">
        <f t="shared" si="238"/>
        <v>15082</v>
      </c>
    </row>
    <row r="15292" spans="1:9">
      <c r="A15292" s="66"/>
      <c r="C15292" s="66">
        <v>15082</v>
      </c>
      <c r="D15292" s="2" t="s">
        <v>51</v>
      </c>
      <c r="E15292" s="15" t="s">
        <v>1145</v>
      </c>
      <c r="F15292" s="69" t="s">
        <v>52</v>
      </c>
      <c r="G15292" s="3">
        <v>5</v>
      </c>
      <c r="H15292" s="3">
        <v>314</v>
      </c>
      <c r="I15292" s="10" t="str">
        <f t="shared" si="238"/>
        <v>15082</v>
      </c>
    </row>
    <row r="15293" spans="1:9">
      <c r="A15293" s="66"/>
      <c r="C15293" s="66">
        <v>15082</v>
      </c>
      <c r="D15293" s="2" t="s">
        <v>53</v>
      </c>
      <c r="E15293" s="15" t="s">
        <v>1145</v>
      </c>
      <c r="F15293" s="69" t="s">
        <v>54</v>
      </c>
      <c r="G15293" s="3">
        <v>22</v>
      </c>
      <c r="H15293" s="3">
        <v>1535</v>
      </c>
      <c r="I15293" s="10" t="str">
        <f t="shared" si="238"/>
        <v>15082</v>
      </c>
    </row>
    <row r="15294" spans="1:9">
      <c r="A15294" s="66"/>
      <c r="C15294" s="66">
        <v>15082</v>
      </c>
      <c r="D15294" s="2" t="s">
        <v>55</v>
      </c>
      <c r="E15294" s="21" t="s">
        <v>1152</v>
      </c>
      <c r="F15294" s="69" t="s">
        <v>56</v>
      </c>
      <c r="G15294" s="3">
        <v>3</v>
      </c>
      <c r="H15294" s="3">
        <v>297</v>
      </c>
      <c r="I15294" s="10" t="str">
        <f t="shared" si="238"/>
        <v>15082</v>
      </c>
    </row>
    <row r="15295" spans="1:9">
      <c r="A15295" s="66"/>
      <c r="C15295" s="66">
        <v>15082</v>
      </c>
      <c r="D15295" s="2" t="s">
        <v>57</v>
      </c>
      <c r="E15295" s="21" t="s">
        <v>1152</v>
      </c>
      <c r="F15295" s="69" t="s">
        <v>58</v>
      </c>
      <c r="G15295" s="3">
        <v>2</v>
      </c>
      <c r="H15295" s="3"/>
      <c r="I15295" s="10" t="str">
        <f t="shared" si="238"/>
        <v>15082</v>
      </c>
    </row>
    <row r="15296" spans="1:9">
      <c r="A15296" s="66"/>
      <c r="C15296" s="66">
        <v>15082</v>
      </c>
      <c r="D15296" s="2" t="s">
        <v>59</v>
      </c>
      <c r="E15296" s="21" t="s">
        <v>1152</v>
      </c>
      <c r="F15296" s="69" t="s">
        <v>60</v>
      </c>
      <c r="G15296" s="3">
        <v>13</v>
      </c>
      <c r="H15296" s="3">
        <v>1391</v>
      </c>
      <c r="I15296" s="10" t="str">
        <f t="shared" si="238"/>
        <v>15082</v>
      </c>
    </row>
    <row r="15297" spans="1:9">
      <c r="A15297" s="66"/>
      <c r="C15297" s="66">
        <v>15082</v>
      </c>
      <c r="D15297" s="2" t="s">
        <v>61</v>
      </c>
      <c r="E15297" s="20" t="s">
        <v>1151</v>
      </c>
      <c r="F15297" s="69" t="s">
        <v>62</v>
      </c>
      <c r="G15297" s="3">
        <v>3</v>
      </c>
      <c r="H15297" s="3">
        <v>660</v>
      </c>
      <c r="I15297" s="10" t="str">
        <f t="shared" si="238"/>
        <v>15082</v>
      </c>
    </row>
    <row r="15298" spans="1:9">
      <c r="A15298" s="66"/>
      <c r="C15298" s="66">
        <v>15082</v>
      </c>
      <c r="D15298" s="2" t="s">
        <v>63</v>
      </c>
      <c r="E15298" s="20" t="s">
        <v>1151</v>
      </c>
      <c r="F15298" s="69" t="s">
        <v>64</v>
      </c>
      <c r="G15298" s="3">
        <v>2</v>
      </c>
      <c r="H15298" s="3"/>
      <c r="I15298" s="10" t="str">
        <f t="shared" si="238"/>
        <v>15082</v>
      </c>
    </row>
    <row r="15299" spans="1:9">
      <c r="A15299" s="66"/>
      <c r="C15299" s="66">
        <v>15082</v>
      </c>
      <c r="D15299" s="2" t="s">
        <v>65</v>
      </c>
      <c r="E15299" s="19" t="s">
        <v>1150</v>
      </c>
      <c r="F15299" s="69" t="s">
        <v>66</v>
      </c>
      <c r="G15299" s="3"/>
      <c r="H15299" s="3"/>
      <c r="I15299" s="10" t="str">
        <f t="shared" si="238"/>
        <v>15082</v>
      </c>
    </row>
    <row r="15300" spans="1:9">
      <c r="A15300" s="66"/>
      <c r="C15300" s="66">
        <v>15082</v>
      </c>
      <c r="D15300" s="2" t="s">
        <v>67</v>
      </c>
      <c r="E15300" s="22" t="s">
        <v>1153</v>
      </c>
      <c r="F15300" s="69" t="s">
        <v>68</v>
      </c>
      <c r="G15300" s="3">
        <v>2</v>
      </c>
      <c r="H15300" s="3"/>
      <c r="I15300" s="10" t="str">
        <f t="shared" si="238"/>
        <v>15082</v>
      </c>
    </row>
    <row r="15301" spans="1:9">
      <c r="A15301" s="66"/>
      <c r="C15301" s="66">
        <v>15082</v>
      </c>
      <c r="D15301" s="2" t="s">
        <v>69</v>
      </c>
      <c r="E15301" s="21" t="s">
        <v>1152</v>
      </c>
      <c r="F15301" s="69" t="s">
        <v>70</v>
      </c>
      <c r="G15301" s="3">
        <v>7</v>
      </c>
      <c r="H15301" s="3">
        <v>501</v>
      </c>
      <c r="I15301" s="10" t="str">
        <f t="shared" si="238"/>
        <v>15082</v>
      </c>
    </row>
    <row r="15302" spans="1:9">
      <c r="A15302" s="66"/>
      <c r="C15302" s="66">
        <v>15082</v>
      </c>
      <c r="E15302" s="71"/>
      <c r="F15302" s="69" t="s">
        <v>71</v>
      </c>
      <c r="G15302" s="3">
        <v>148</v>
      </c>
      <c r="H15302" s="3">
        <v>14215</v>
      </c>
      <c r="I15302" s="10" t="str">
        <f t="shared" si="238"/>
        <v>15082</v>
      </c>
    </row>
    <row r="15303" spans="1:9">
      <c r="A15303" s="65" t="s">
        <v>1021</v>
      </c>
      <c r="B15303" s="2" t="s">
        <v>1022</v>
      </c>
      <c r="C15303" s="65">
        <v>15083</v>
      </c>
      <c r="D15303" s="2" t="s">
        <v>9</v>
      </c>
      <c r="E15303" s="14" t="s">
        <v>1144</v>
      </c>
      <c r="F15303" s="69" t="s">
        <v>10</v>
      </c>
      <c r="G15303" s="3">
        <v>6</v>
      </c>
      <c r="H15303" s="3">
        <v>333</v>
      </c>
      <c r="I15303" s="10" t="str">
        <f t="shared" si="238"/>
        <v>15083</v>
      </c>
    </row>
    <row r="15304" spans="1:9">
      <c r="A15304" s="66"/>
      <c r="C15304" s="66">
        <v>15083</v>
      </c>
      <c r="D15304" s="2" t="s">
        <v>11</v>
      </c>
      <c r="E15304" s="14" t="s">
        <v>1144</v>
      </c>
      <c r="F15304" s="69" t="s">
        <v>12</v>
      </c>
      <c r="G15304" s="3"/>
      <c r="H15304" s="3"/>
      <c r="I15304" s="10" t="str">
        <f t="shared" si="238"/>
        <v>15083</v>
      </c>
    </row>
    <row r="15305" spans="1:9">
      <c r="A15305" s="66"/>
      <c r="C15305" s="66">
        <v>15083</v>
      </c>
      <c r="D15305" s="2" t="s">
        <v>13</v>
      </c>
      <c r="E15305" s="14" t="s">
        <v>1144</v>
      </c>
      <c r="F15305" s="69" t="s">
        <v>14</v>
      </c>
      <c r="G15305" s="3"/>
      <c r="H15305" s="3"/>
      <c r="I15305" s="10" t="str">
        <f t="shared" ref="I15305:I15368" si="239">IF(A15305="",I15304,A15305)</f>
        <v>15083</v>
      </c>
    </row>
    <row r="15306" spans="1:9">
      <c r="A15306" s="66"/>
      <c r="C15306" s="66">
        <v>15083</v>
      </c>
      <c r="D15306" s="2" t="s">
        <v>15</v>
      </c>
      <c r="E15306" s="15" t="s">
        <v>1145</v>
      </c>
      <c r="F15306" s="69" t="s">
        <v>16</v>
      </c>
      <c r="G15306" s="3"/>
      <c r="H15306" s="3"/>
      <c r="I15306" s="10" t="str">
        <f t="shared" si="239"/>
        <v>15083</v>
      </c>
    </row>
    <row r="15307" spans="1:9">
      <c r="A15307" s="66"/>
      <c r="C15307" s="66">
        <v>15083</v>
      </c>
      <c r="D15307" s="2" t="s">
        <v>17</v>
      </c>
      <c r="E15307" s="14" t="s">
        <v>1144</v>
      </c>
      <c r="F15307" s="69" t="s">
        <v>18</v>
      </c>
      <c r="G15307" s="3">
        <v>6</v>
      </c>
      <c r="H15307" s="3">
        <v>333</v>
      </c>
      <c r="I15307" s="10" t="str">
        <f t="shared" si="239"/>
        <v>15083</v>
      </c>
    </row>
    <row r="15308" spans="1:9">
      <c r="A15308" s="66"/>
      <c r="C15308" s="66">
        <v>15083</v>
      </c>
      <c r="D15308" s="2" t="s">
        <v>19</v>
      </c>
      <c r="E15308" s="14" t="s">
        <v>1144</v>
      </c>
      <c r="F15308" s="69" t="s">
        <v>20</v>
      </c>
      <c r="G15308" s="3"/>
      <c r="H15308" s="3"/>
      <c r="I15308" s="10" t="str">
        <f t="shared" si="239"/>
        <v>15083</v>
      </c>
    </row>
    <row r="15309" spans="1:9">
      <c r="A15309" s="66"/>
      <c r="C15309" s="66">
        <v>15083</v>
      </c>
      <c r="D15309" s="2" t="s">
        <v>21</v>
      </c>
      <c r="E15309" s="4"/>
      <c r="F15309" s="69" t="s">
        <v>22</v>
      </c>
      <c r="G15309" s="3">
        <v>137</v>
      </c>
      <c r="H15309" s="3">
        <v>15730</v>
      </c>
      <c r="I15309" s="10" t="str">
        <f t="shared" si="239"/>
        <v>15083</v>
      </c>
    </row>
    <row r="15310" spans="1:9">
      <c r="A15310" s="66"/>
      <c r="C15310" s="66">
        <v>15083</v>
      </c>
      <c r="D15310" s="2" t="s">
        <v>23</v>
      </c>
      <c r="E15310" s="17" t="s">
        <v>1147</v>
      </c>
      <c r="F15310" s="69" t="s">
        <v>24</v>
      </c>
      <c r="G15310" s="3">
        <v>22</v>
      </c>
      <c r="H15310" s="3">
        <v>2097</v>
      </c>
      <c r="I15310" s="10" t="str">
        <f t="shared" si="239"/>
        <v>15083</v>
      </c>
    </row>
    <row r="15311" spans="1:9">
      <c r="A15311" s="66"/>
      <c r="C15311" s="66">
        <v>15083</v>
      </c>
      <c r="D15311" s="2" t="s">
        <v>25</v>
      </c>
      <c r="E15311" s="17" t="s">
        <v>1147</v>
      </c>
      <c r="F15311" s="69" t="s">
        <v>26</v>
      </c>
      <c r="G15311" s="3">
        <v>2</v>
      </c>
      <c r="H15311" s="3"/>
      <c r="I15311" s="10" t="str">
        <f t="shared" si="239"/>
        <v>15083</v>
      </c>
    </row>
    <row r="15312" spans="1:9">
      <c r="A15312" s="66"/>
      <c r="C15312" s="66">
        <v>15083</v>
      </c>
      <c r="D15312" s="2" t="s">
        <v>27</v>
      </c>
      <c r="E15312" s="17" t="s">
        <v>1147</v>
      </c>
      <c r="F15312" s="69" t="s">
        <v>28</v>
      </c>
      <c r="G15312" s="3"/>
      <c r="H15312" s="3"/>
      <c r="I15312" s="10" t="str">
        <f t="shared" si="239"/>
        <v>15083</v>
      </c>
    </row>
    <row r="15313" spans="1:9">
      <c r="A15313" s="66"/>
      <c r="C15313" s="66">
        <v>15083</v>
      </c>
      <c r="D15313" s="2" t="s">
        <v>29</v>
      </c>
      <c r="E15313" s="18" t="s">
        <v>1148</v>
      </c>
      <c r="F15313" s="69" t="s">
        <v>30</v>
      </c>
      <c r="G15313" s="3"/>
      <c r="H15313" s="3"/>
      <c r="I15313" s="10" t="str">
        <f t="shared" si="239"/>
        <v>15083</v>
      </c>
    </row>
    <row r="15314" spans="1:9">
      <c r="A15314" s="66"/>
      <c r="C15314" s="66">
        <v>15083</v>
      </c>
      <c r="D15314" s="2" t="s">
        <v>31</v>
      </c>
      <c r="E15314" s="18" t="s">
        <v>1148</v>
      </c>
      <c r="F15314" s="69" t="s">
        <v>32</v>
      </c>
      <c r="G15314" s="3"/>
      <c r="H15314" s="3"/>
      <c r="I15314" s="10" t="str">
        <f t="shared" si="239"/>
        <v>15083</v>
      </c>
    </row>
    <row r="15315" spans="1:9">
      <c r="A15315" s="66"/>
      <c r="C15315" s="66">
        <v>15083</v>
      </c>
      <c r="D15315" s="2" t="s">
        <v>33</v>
      </c>
      <c r="E15315" s="18" t="s">
        <v>1148</v>
      </c>
      <c r="F15315" s="69" t="s">
        <v>34</v>
      </c>
      <c r="G15315" s="3"/>
      <c r="H15315" s="3"/>
      <c r="I15315" s="10" t="str">
        <f t="shared" si="239"/>
        <v>15083</v>
      </c>
    </row>
    <row r="15316" spans="1:9">
      <c r="A15316" s="66"/>
      <c r="C15316" s="66">
        <v>15083</v>
      </c>
      <c r="D15316" s="2" t="s">
        <v>35</v>
      </c>
      <c r="E15316" s="19" t="s">
        <v>1150</v>
      </c>
      <c r="F15316" s="69" t="s">
        <v>36</v>
      </c>
      <c r="G15316" s="3">
        <v>1</v>
      </c>
      <c r="H15316" s="3"/>
      <c r="I15316" s="10" t="str">
        <f t="shared" si="239"/>
        <v>15083</v>
      </c>
    </row>
    <row r="15317" spans="1:9">
      <c r="A15317" s="66"/>
      <c r="C15317" s="66">
        <v>15083</v>
      </c>
      <c r="D15317" s="2" t="s">
        <v>37</v>
      </c>
      <c r="E15317" s="23" t="s">
        <v>1149</v>
      </c>
      <c r="F15317" s="69" t="s">
        <v>38</v>
      </c>
      <c r="G15317" s="3">
        <v>1</v>
      </c>
      <c r="H15317" s="3"/>
      <c r="I15317" s="10" t="str">
        <f t="shared" si="239"/>
        <v>15083</v>
      </c>
    </row>
    <row r="15318" spans="1:9">
      <c r="A15318" s="66"/>
      <c r="C15318" s="66">
        <v>15083</v>
      </c>
      <c r="D15318" s="2" t="s">
        <v>39</v>
      </c>
      <c r="E15318" s="23" t="s">
        <v>1149</v>
      </c>
      <c r="F15318" s="69" t="s">
        <v>40</v>
      </c>
      <c r="G15318" s="3">
        <v>4</v>
      </c>
      <c r="H15318" s="3">
        <v>458</v>
      </c>
      <c r="I15318" s="10" t="str">
        <f t="shared" si="239"/>
        <v>15083</v>
      </c>
    </row>
    <row r="15319" spans="1:9">
      <c r="A15319" s="66"/>
      <c r="C15319" s="66">
        <v>15083</v>
      </c>
      <c r="D15319" s="2" t="s">
        <v>41</v>
      </c>
      <c r="E15319" s="16" t="s">
        <v>1146</v>
      </c>
      <c r="F15319" s="69" t="s">
        <v>42</v>
      </c>
      <c r="G15319" s="3"/>
      <c r="H15319" s="3"/>
      <c r="I15319" s="10" t="str">
        <f t="shared" si="239"/>
        <v>15083</v>
      </c>
    </row>
    <row r="15320" spans="1:9">
      <c r="A15320" s="66"/>
      <c r="C15320" s="66">
        <v>15083</v>
      </c>
      <c r="D15320" s="2" t="s">
        <v>43</v>
      </c>
      <c r="E15320" s="16" t="s">
        <v>1146</v>
      </c>
      <c r="F15320" s="69" t="s">
        <v>44</v>
      </c>
      <c r="G15320" s="3">
        <v>5</v>
      </c>
      <c r="H15320" s="3">
        <v>2375</v>
      </c>
      <c r="I15320" s="10" t="str">
        <f t="shared" si="239"/>
        <v>15083</v>
      </c>
    </row>
    <row r="15321" spans="1:9">
      <c r="A15321" s="66"/>
      <c r="C15321" s="66">
        <v>15083</v>
      </c>
      <c r="D15321" s="2" t="s">
        <v>45</v>
      </c>
      <c r="E15321" s="16" t="s">
        <v>1146</v>
      </c>
      <c r="F15321" s="69" t="s">
        <v>46</v>
      </c>
      <c r="G15321" s="3">
        <v>1</v>
      </c>
      <c r="H15321" s="3"/>
      <c r="I15321" s="10" t="str">
        <f t="shared" si="239"/>
        <v>15083</v>
      </c>
    </row>
    <row r="15322" spans="1:9">
      <c r="A15322" s="66"/>
      <c r="C15322" s="66">
        <v>15083</v>
      </c>
      <c r="D15322" s="2" t="s">
        <v>47</v>
      </c>
      <c r="E15322" s="16" t="s">
        <v>1146</v>
      </c>
      <c r="F15322" s="69" t="s">
        <v>48</v>
      </c>
      <c r="G15322" s="3">
        <v>16</v>
      </c>
      <c r="H15322" s="3">
        <v>1196</v>
      </c>
      <c r="I15322" s="10" t="str">
        <f t="shared" si="239"/>
        <v>15083</v>
      </c>
    </row>
    <row r="15323" spans="1:9">
      <c r="A15323" s="66"/>
      <c r="C15323" s="66">
        <v>15083</v>
      </c>
      <c r="D15323" s="2" t="s">
        <v>49</v>
      </c>
      <c r="E15323" s="14" t="s">
        <v>1144</v>
      </c>
      <c r="F15323" s="69" t="s">
        <v>50</v>
      </c>
      <c r="G15323" s="3">
        <v>20</v>
      </c>
      <c r="H15323" s="3">
        <v>2161</v>
      </c>
      <c r="I15323" s="10" t="str">
        <f t="shared" si="239"/>
        <v>15083</v>
      </c>
    </row>
    <row r="15324" spans="1:9">
      <c r="A15324" s="66"/>
      <c r="C15324" s="66">
        <v>15083</v>
      </c>
      <c r="D15324" s="2" t="s">
        <v>51</v>
      </c>
      <c r="E15324" s="15" t="s">
        <v>1145</v>
      </c>
      <c r="F15324" s="69" t="s">
        <v>52</v>
      </c>
      <c r="G15324" s="3"/>
      <c r="H15324" s="3"/>
      <c r="I15324" s="10" t="str">
        <f t="shared" si="239"/>
        <v>15083</v>
      </c>
    </row>
    <row r="15325" spans="1:9">
      <c r="A15325" s="66"/>
      <c r="C15325" s="66">
        <v>15083</v>
      </c>
      <c r="D15325" s="2" t="s">
        <v>53</v>
      </c>
      <c r="E15325" s="15" t="s">
        <v>1145</v>
      </c>
      <c r="F15325" s="69" t="s">
        <v>54</v>
      </c>
      <c r="G15325" s="3">
        <v>16</v>
      </c>
      <c r="H15325" s="3">
        <v>955</v>
      </c>
      <c r="I15325" s="10" t="str">
        <f t="shared" si="239"/>
        <v>15083</v>
      </c>
    </row>
    <row r="15326" spans="1:9">
      <c r="A15326" s="66"/>
      <c r="C15326" s="66">
        <v>15083</v>
      </c>
      <c r="D15326" s="2" t="s">
        <v>55</v>
      </c>
      <c r="E15326" s="21" t="s">
        <v>1152</v>
      </c>
      <c r="F15326" s="69" t="s">
        <v>56</v>
      </c>
      <c r="G15326" s="3">
        <v>4</v>
      </c>
      <c r="H15326" s="3">
        <v>292</v>
      </c>
      <c r="I15326" s="10" t="str">
        <f t="shared" si="239"/>
        <v>15083</v>
      </c>
    </row>
    <row r="15327" spans="1:9">
      <c r="A15327" s="66"/>
      <c r="C15327" s="66">
        <v>15083</v>
      </c>
      <c r="D15327" s="2" t="s">
        <v>57</v>
      </c>
      <c r="E15327" s="21" t="s">
        <v>1152</v>
      </c>
      <c r="F15327" s="69" t="s">
        <v>58</v>
      </c>
      <c r="G15327" s="3">
        <v>5</v>
      </c>
      <c r="H15327" s="3">
        <v>255</v>
      </c>
      <c r="I15327" s="10" t="str">
        <f t="shared" si="239"/>
        <v>15083</v>
      </c>
    </row>
    <row r="15328" spans="1:9">
      <c r="A15328" s="66"/>
      <c r="C15328" s="66">
        <v>15083</v>
      </c>
      <c r="D15328" s="2" t="s">
        <v>59</v>
      </c>
      <c r="E15328" s="21" t="s">
        <v>1152</v>
      </c>
      <c r="F15328" s="69" t="s">
        <v>60</v>
      </c>
      <c r="G15328" s="3">
        <v>24</v>
      </c>
      <c r="H15328" s="3">
        <v>3384</v>
      </c>
      <c r="I15328" s="10" t="str">
        <f t="shared" si="239"/>
        <v>15083</v>
      </c>
    </row>
    <row r="15329" spans="1:9">
      <c r="A15329" s="66"/>
      <c r="C15329" s="66">
        <v>15083</v>
      </c>
      <c r="D15329" s="2" t="s">
        <v>61</v>
      </c>
      <c r="E15329" s="20" t="s">
        <v>1151</v>
      </c>
      <c r="F15329" s="69" t="s">
        <v>62</v>
      </c>
      <c r="G15329" s="3">
        <v>6</v>
      </c>
      <c r="H15329" s="3">
        <v>394</v>
      </c>
      <c r="I15329" s="10" t="str">
        <f t="shared" si="239"/>
        <v>15083</v>
      </c>
    </row>
    <row r="15330" spans="1:9">
      <c r="A15330" s="66"/>
      <c r="C15330" s="66">
        <v>15083</v>
      </c>
      <c r="D15330" s="2" t="s">
        <v>63</v>
      </c>
      <c r="E15330" s="20" t="s">
        <v>1151</v>
      </c>
      <c r="F15330" s="69" t="s">
        <v>64</v>
      </c>
      <c r="G15330" s="3"/>
      <c r="H15330" s="3"/>
      <c r="I15330" s="10" t="str">
        <f t="shared" si="239"/>
        <v>15083</v>
      </c>
    </row>
    <row r="15331" spans="1:9">
      <c r="A15331" s="66"/>
      <c r="C15331" s="66">
        <v>15083</v>
      </c>
      <c r="D15331" s="2" t="s">
        <v>65</v>
      </c>
      <c r="E15331" s="19" t="s">
        <v>1150</v>
      </c>
      <c r="F15331" s="69" t="s">
        <v>66</v>
      </c>
      <c r="G15331" s="3">
        <v>1</v>
      </c>
      <c r="H15331" s="3"/>
      <c r="I15331" s="10" t="str">
        <f t="shared" si="239"/>
        <v>15083</v>
      </c>
    </row>
    <row r="15332" spans="1:9">
      <c r="A15332" s="66"/>
      <c r="C15332" s="66">
        <v>15083</v>
      </c>
      <c r="D15332" s="2" t="s">
        <v>67</v>
      </c>
      <c r="E15332" s="22" t="s">
        <v>1153</v>
      </c>
      <c r="F15332" s="69" t="s">
        <v>68</v>
      </c>
      <c r="G15332" s="3"/>
      <c r="H15332" s="3"/>
      <c r="I15332" s="10" t="str">
        <f t="shared" si="239"/>
        <v>15083</v>
      </c>
    </row>
    <row r="15333" spans="1:9">
      <c r="A15333" s="66"/>
      <c r="C15333" s="66">
        <v>15083</v>
      </c>
      <c r="D15333" s="2" t="s">
        <v>69</v>
      </c>
      <c r="E15333" s="21" t="s">
        <v>1152</v>
      </c>
      <c r="F15333" s="69" t="s">
        <v>70</v>
      </c>
      <c r="G15333" s="3">
        <v>9</v>
      </c>
      <c r="H15333" s="3">
        <v>325</v>
      </c>
      <c r="I15333" s="10" t="str">
        <f t="shared" si="239"/>
        <v>15083</v>
      </c>
    </row>
    <row r="15334" spans="1:9">
      <c r="A15334" s="66"/>
      <c r="C15334" s="66">
        <v>15083</v>
      </c>
      <c r="E15334" s="71"/>
      <c r="F15334" s="69" t="s">
        <v>71</v>
      </c>
      <c r="G15334" s="3">
        <v>143</v>
      </c>
      <c r="H15334" s="3">
        <v>16063</v>
      </c>
      <c r="I15334" s="10" t="str">
        <f t="shared" si="239"/>
        <v>15083</v>
      </c>
    </row>
    <row r="15335" spans="1:9">
      <c r="A15335" s="65" t="s">
        <v>1023</v>
      </c>
      <c r="B15335" s="2" t="s">
        <v>1024</v>
      </c>
      <c r="C15335" s="65">
        <v>15084</v>
      </c>
      <c r="D15335" s="2" t="s">
        <v>9</v>
      </c>
      <c r="E15335" s="14" t="s">
        <v>1144</v>
      </c>
      <c r="F15335" s="69" t="s">
        <v>10</v>
      </c>
      <c r="G15335" s="3">
        <v>8</v>
      </c>
      <c r="H15335" s="3">
        <v>1439</v>
      </c>
      <c r="I15335" s="10" t="str">
        <f t="shared" si="239"/>
        <v>15084</v>
      </c>
    </row>
    <row r="15336" spans="1:9">
      <c r="A15336" s="66"/>
      <c r="C15336" s="66">
        <v>15084</v>
      </c>
      <c r="D15336" s="2" t="s">
        <v>11</v>
      </c>
      <c r="E15336" s="14" t="s">
        <v>1144</v>
      </c>
      <c r="F15336" s="69" t="s">
        <v>12</v>
      </c>
      <c r="G15336" s="3">
        <v>3</v>
      </c>
      <c r="H15336" s="3">
        <v>1416</v>
      </c>
      <c r="I15336" s="10" t="str">
        <f t="shared" si="239"/>
        <v>15084</v>
      </c>
    </row>
    <row r="15337" spans="1:9">
      <c r="A15337" s="66"/>
      <c r="C15337" s="66">
        <v>15084</v>
      </c>
      <c r="D15337" s="2" t="s">
        <v>13</v>
      </c>
      <c r="E15337" s="14" t="s">
        <v>1144</v>
      </c>
      <c r="F15337" s="69" t="s">
        <v>14</v>
      </c>
      <c r="G15337" s="3"/>
      <c r="H15337" s="3"/>
      <c r="I15337" s="10" t="str">
        <f t="shared" si="239"/>
        <v>15084</v>
      </c>
    </row>
    <row r="15338" spans="1:9">
      <c r="A15338" s="66"/>
      <c r="C15338" s="66">
        <v>15084</v>
      </c>
      <c r="D15338" s="2" t="s">
        <v>15</v>
      </c>
      <c r="E15338" s="15" t="s">
        <v>1145</v>
      </c>
      <c r="F15338" s="69" t="s">
        <v>16</v>
      </c>
      <c r="G15338" s="3"/>
      <c r="H15338" s="3"/>
      <c r="I15338" s="10" t="str">
        <f t="shared" si="239"/>
        <v>15084</v>
      </c>
    </row>
    <row r="15339" spans="1:9">
      <c r="A15339" s="66"/>
      <c r="C15339" s="66">
        <v>15084</v>
      </c>
      <c r="D15339" s="2" t="s">
        <v>17</v>
      </c>
      <c r="E15339" s="14" t="s">
        <v>1144</v>
      </c>
      <c r="F15339" s="69" t="s">
        <v>18</v>
      </c>
      <c r="G15339" s="3">
        <v>5</v>
      </c>
      <c r="H15339" s="3">
        <v>23</v>
      </c>
      <c r="I15339" s="10" t="str">
        <f t="shared" si="239"/>
        <v>15084</v>
      </c>
    </row>
    <row r="15340" spans="1:9">
      <c r="A15340" s="66"/>
      <c r="C15340" s="66">
        <v>15084</v>
      </c>
      <c r="D15340" s="2" t="s">
        <v>19</v>
      </c>
      <c r="E15340" s="14" t="s">
        <v>1144</v>
      </c>
      <c r="F15340" s="69" t="s">
        <v>20</v>
      </c>
      <c r="G15340" s="3"/>
      <c r="H15340" s="3"/>
      <c r="I15340" s="10" t="str">
        <f t="shared" si="239"/>
        <v>15084</v>
      </c>
    </row>
    <row r="15341" spans="1:9">
      <c r="A15341" s="66"/>
      <c r="C15341" s="66">
        <v>15084</v>
      </c>
      <c r="D15341" s="2" t="s">
        <v>21</v>
      </c>
      <c r="E15341" s="4"/>
      <c r="F15341" s="69" t="s">
        <v>22</v>
      </c>
      <c r="G15341" s="3">
        <v>91</v>
      </c>
      <c r="H15341" s="3">
        <v>8617</v>
      </c>
      <c r="I15341" s="10" t="str">
        <f t="shared" si="239"/>
        <v>15084</v>
      </c>
    </row>
    <row r="15342" spans="1:9">
      <c r="A15342" s="66"/>
      <c r="C15342" s="66">
        <v>15084</v>
      </c>
      <c r="D15342" s="2" t="s">
        <v>23</v>
      </c>
      <c r="E15342" s="17" t="s">
        <v>1147</v>
      </c>
      <c r="F15342" s="69" t="s">
        <v>24</v>
      </c>
      <c r="G15342" s="3">
        <v>20</v>
      </c>
      <c r="H15342" s="3">
        <v>2852</v>
      </c>
      <c r="I15342" s="10" t="str">
        <f t="shared" si="239"/>
        <v>15084</v>
      </c>
    </row>
    <row r="15343" spans="1:9">
      <c r="A15343" s="66"/>
      <c r="C15343" s="66">
        <v>15084</v>
      </c>
      <c r="D15343" s="2" t="s">
        <v>25</v>
      </c>
      <c r="E15343" s="17" t="s">
        <v>1147</v>
      </c>
      <c r="F15343" s="69" t="s">
        <v>26</v>
      </c>
      <c r="G15343" s="3">
        <v>3</v>
      </c>
      <c r="H15343" s="3">
        <v>756</v>
      </c>
      <c r="I15343" s="10" t="str">
        <f t="shared" si="239"/>
        <v>15084</v>
      </c>
    </row>
    <row r="15344" spans="1:9">
      <c r="A15344" s="66"/>
      <c r="C15344" s="66">
        <v>15084</v>
      </c>
      <c r="D15344" s="2" t="s">
        <v>27</v>
      </c>
      <c r="E15344" s="17" t="s">
        <v>1147</v>
      </c>
      <c r="F15344" s="69" t="s">
        <v>28</v>
      </c>
      <c r="G15344" s="3"/>
      <c r="H15344" s="3"/>
      <c r="I15344" s="10" t="str">
        <f t="shared" si="239"/>
        <v>15084</v>
      </c>
    </row>
    <row r="15345" spans="1:9">
      <c r="A15345" s="66"/>
      <c r="C15345" s="66">
        <v>15084</v>
      </c>
      <c r="D15345" s="2" t="s">
        <v>29</v>
      </c>
      <c r="E15345" s="18" t="s">
        <v>1148</v>
      </c>
      <c r="F15345" s="69" t="s">
        <v>30</v>
      </c>
      <c r="G15345" s="3"/>
      <c r="H15345" s="3"/>
      <c r="I15345" s="10" t="str">
        <f t="shared" si="239"/>
        <v>15084</v>
      </c>
    </row>
    <row r="15346" spans="1:9">
      <c r="A15346" s="66"/>
      <c r="C15346" s="66">
        <v>15084</v>
      </c>
      <c r="D15346" s="2" t="s">
        <v>31</v>
      </c>
      <c r="E15346" s="18" t="s">
        <v>1148</v>
      </c>
      <c r="F15346" s="69" t="s">
        <v>32</v>
      </c>
      <c r="G15346" s="3"/>
      <c r="H15346" s="3"/>
      <c r="I15346" s="10" t="str">
        <f t="shared" si="239"/>
        <v>15084</v>
      </c>
    </row>
    <row r="15347" spans="1:9">
      <c r="A15347" s="66"/>
      <c r="C15347" s="66">
        <v>15084</v>
      </c>
      <c r="D15347" s="2" t="s">
        <v>33</v>
      </c>
      <c r="E15347" s="18" t="s">
        <v>1148</v>
      </c>
      <c r="F15347" s="69" t="s">
        <v>34</v>
      </c>
      <c r="G15347" s="3"/>
      <c r="H15347" s="3"/>
      <c r="I15347" s="10" t="str">
        <f t="shared" si="239"/>
        <v>15084</v>
      </c>
    </row>
    <row r="15348" spans="1:9">
      <c r="A15348" s="66"/>
      <c r="C15348" s="66">
        <v>15084</v>
      </c>
      <c r="D15348" s="2" t="s">
        <v>35</v>
      </c>
      <c r="E15348" s="19" t="s">
        <v>1150</v>
      </c>
      <c r="F15348" s="69" t="s">
        <v>36</v>
      </c>
      <c r="G15348" s="3">
        <v>1</v>
      </c>
      <c r="H15348" s="3"/>
      <c r="I15348" s="10" t="str">
        <f t="shared" si="239"/>
        <v>15084</v>
      </c>
    </row>
    <row r="15349" spans="1:9">
      <c r="A15349" s="66"/>
      <c r="C15349" s="66">
        <v>15084</v>
      </c>
      <c r="D15349" s="2" t="s">
        <v>37</v>
      </c>
      <c r="E15349" s="23" t="s">
        <v>1149</v>
      </c>
      <c r="F15349" s="69" t="s">
        <v>38</v>
      </c>
      <c r="G15349" s="3">
        <v>1</v>
      </c>
      <c r="H15349" s="3"/>
      <c r="I15349" s="10" t="str">
        <f t="shared" si="239"/>
        <v>15084</v>
      </c>
    </row>
    <row r="15350" spans="1:9">
      <c r="A15350" s="66"/>
      <c r="C15350" s="66">
        <v>15084</v>
      </c>
      <c r="D15350" s="2" t="s">
        <v>39</v>
      </c>
      <c r="E15350" s="23" t="s">
        <v>1149</v>
      </c>
      <c r="F15350" s="69" t="s">
        <v>40</v>
      </c>
      <c r="G15350" s="3">
        <v>1</v>
      </c>
      <c r="H15350" s="3"/>
      <c r="I15350" s="10" t="str">
        <f t="shared" si="239"/>
        <v>15084</v>
      </c>
    </row>
    <row r="15351" spans="1:9">
      <c r="A15351" s="66"/>
      <c r="C15351" s="66">
        <v>15084</v>
      </c>
      <c r="D15351" s="2" t="s">
        <v>41</v>
      </c>
      <c r="E15351" s="16" t="s">
        <v>1146</v>
      </c>
      <c r="F15351" s="69" t="s">
        <v>42</v>
      </c>
      <c r="G15351" s="3">
        <v>2</v>
      </c>
      <c r="H15351" s="3"/>
      <c r="I15351" s="10" t="str">
        <f t="shared" si="239"/>
        <v>15084</v>
      </c>
    </row>
    <row r="15352" spans="1:9">
      <c r="A15352" s="66"/>
      <c r="C15352" s="66">
        <v>15084</v>
      </c>
      <c r="D15352" s="2" t="s">
        <v>43</v>
      </c>
      <c r="E15352" s="16" t="s">
        <v>1146</v>
      </c>
      <c r="F15352" s="69" t="s">
        <v>44</v>
      </c>
      <c r="G15352" s="3">
        <v>7</v>
      </c>
      <c r="H15352" s="3">
        <v>622</v>
      </c>
      <c r="I15352" s="10" t="str">
        <f t="shared" si="239"/>
        <v>15084</v>
      </c>
    </row>
    <row r="15353" spans="1:9">
      <c r="A15353" s="66"/>
      <c r="C15353" s="66">
        <v>15084</v>
      </c>
      <c r="D15353" s="2" t="s">
        <v>45</v>
      </c>
      <c r="E15353" s="16" t="s">
        <v>1146</v>
      </c>
      <c r="F15353" s="69" t="s">
        <v>46</v>
      </c>
      <c r="G15353" s="3"/>
      <c r="H15353" s="3"/>
      <c r="I15353" s="10" t="str">
        <f t="shared" si="239"/>
        <v>15084</v>
      </c>
    </row>
    <row r="15354" spans="1:9">
      <c r="A15354" s="66"/>
      <c r="C15354" s="66">
        <v>15084</v>
      </c>
      <c r="D15354" s="2" t="s">
        <v>47</v>
      </c>
      <c r="E15354" s="16" t="s">
        <v>1146</v>
      </c>
      <c r="F15354" s="69" t="s">
        <v>48</v>
      </c>
      <c r="G15354" s="3">
        <v>4</v>
      </c>
      <c r="H15354" s="3">
        <v>589</v>
      </c>
      <c r="I15354" s="10" t="str">
        <f t="shared" si="239"/>
        <v>15084</v>
      </c>
    </row>
    <row r="15355" spans="1:9">
      <c r="A15355" s="66"/>
      <c r="C15355" s="66">
        <v>15084</v>
      </c>
      <c r="D15355" s="2" t="s">
        <v>49</v>
      </c>
      <c r="E15355" s="14" t="s">
        <v>1144</v>
      </c>
      <c r="F15355" s="69" t="s">
        <v>50</v>
      </c>
      <c r="G15355" s="3">
        <v>11</v>
      </c>
      <c r="H15355" s="3">
        <v>497</v>
      </c>
      <c r="I15355" s="10" t="str">
        <f t="shared" si="239"/>
        <v>15084</v>
      </c>
    </row>
    <row r="15356" spans="1:9">
      <c r="A15356" s="66"/>
      <c r="C15356" s="66">
        <v>15084</v>
      </c>
      <c r="D15356" s="2" t="s">
        <v>51</v>
      </c>
      <c r="E15356" s="15" t="s">
        <v>1145</v>
      </c>
      <c r="F15356" s="69" t="s">
        <v>52</v>
      </c>
      <c r="G15356" s="3">
        <v>3</v>
      </c>
      <c r="H15356" s="3">
        <v>312</v>
      </c>
      <c r="I15356" s="10" t="str">
        <f t="shared" si="239"/>
        <v>15084</v>
      </c>
    </row>
    <row r="15357" spans="1:9">
      <c r="A15357" s="66"/>
      <c r="C15357" s="66">
        <v>15084</v>
      </c>
      <c r="D15357" s="2" t="s">
        <v>53</v>
      </c>
      <c r="E15357" s="15" t="s">
        <v>1145</v>
      </c>
      <c r="F15357" s="69" t="s">
        <v>54</v>
      </c>
      <c r="G15357" s="3">
        <v>13</v>
      </c>
      <c r="H15357" s="3">
        <v>809</v>
      </c>
      <c r="I15357" s="10" t="str">
        <f t="shared" si="239"/>
        <v>15084</v>
      </c>
    </row>
    <row r="15358" spans="1:9">
      <c r="A15358" s="66"/>
      <c r="C15358" s="66">
        <v>15084</v>
      </c>
      <c r="D15358" s="2" t="s">
        <v>55</v>
      </c>
      <c r="E15358" s="21" t="s">
        <v>1152</v>
      </c>
      <c r="F15358" s="69" t="s">
        <v>56</v>
      </c>
      <c r="G15358" s="3"/>
      <c r="H15358" s="3"/>
      <c r="I15358" s="10" t="str">
        <f t="shared" si="239"/>
        <v>15084</v>
      </c>
    </row>
    <row r="15359" spans="1:9">
      <c r="A15359" s="66"/>
      <c r="C15359" s="66">
        <v>15084</v>
      </c>
      <c r="D15359" s="2" t="s">
        <v>57</v>
      </c>
      <c r="E15359" s="21" t="s">
        <v>1152</v>
      </c>
      <c r="F15359" s="69" t="s">
        <v>58</v>
      </c>
      <c r="G15359" s="3">
        <v>2</v>
      </c>
      <c r="H15359" s="3"/>
      <c r="I15359" s="10" t="str">
        <f t="shared" si="239"/>
        <v>15084</v>
      </c>
    </row>
    <row r="15360" spans="1:9">
      <c r="A15360" s="66"/>
      <c r="C15360" s="66">
        <v>15084</v>
      </c>
      <c r="D15360" s="2" t="s">
        <v>59</v>
      </c>
      <c r="E15360" s="21" t="s">
        <v>1152</v>
      </c>
      <c r="F15360" s="69" t="s">
        <v>60</v>
      </c>
      <c r="G15360" s="3">
        <v>10</v>
      </c>
      <c r="H15360" s="3">
        <v>895</v>
      </c>
      <c r="I15360" s="10" t="str">
        <f t="shared" si="239"/>
        <v>15084</v>
      </c>
    </row>
    <row r="15361" spans="1:9">
      <c r="A15361" s="66"/>
      <c r="C15361" s="66">
        <v>15084</v>
      </c>
      <c r="D15361" s="2" t="s">
        <v>61</v>
      </c>
      <c r="E15361" s="20" t="s">
        <v>1151</v>
      </c>
      <c r="F15361" s="69" t="s">
        <v>62</v>
      </c>
      <c r="G15361" s="3">
        <v>1</v>
      </c>
      <c r="H15361" s="3"/>
      <c r="I15361" s="10" t="str">
        <f t="shared" si="239"/>
        <v>15084</v>
      </c>
    </row>
    <row r="15362" spans="1:9">
      <c r="A15362" s="66"/>
      <c r="C15362" s="66">
        <v>15084</v>
      </c>
      <c r="D15362" s="2" t="s">
        <v>63</v>
      </c>
      <c r="E15362" s="20" t="s">
        <v>1151</v>
      </c>
      <c r="F15362" s="69" t="s">
        <v>64</v>
      </c>
      <c r="G15362" s="3"/>
      <c r="H15362" s="3"/>
      <c r="I15362" s="10" t="str">
        <f t="shared" si="239"/>
        <v>15084</v>
      </c>
    </row>
    <row r="15363" spans="1:9">
      <c r="A15363" s="66"/>
      <c r="C15363" s="66">
        <v>15084</v>
      </c>
      <c r="D15363" s="2" t="s">
        <v>65</v>
      </c>
      <c r="E15363" s="19" t="s">
        <v>1150</v>
      </c>
      <c r="F15363" s="69" t="s">
        <v>66</v>
      </c>
      <c r="G15363" s="3">
        <v>3</v>
      </c>
      <c r="H15363" s="3">
        <v>398</v>
      </c>
      <c r="I15363" s="10" t="str">
        <f t="shared" si="239"/>
        <v>15084</v>
      </c>
    </row>
    <row r="15364" spans="1:9">
      <c r="A15364" s="66"/>
      <c r="C15364" s="66">
        <v>15084</v>
      </c>
      <c r="D15364" s="2" t="s">
        <v>67</v>
      </c>
      <c r="E15364" s="22" t="s">
        <v>1153</v>
      </c>
      <c r="F15364" s="69" t="s">
        <v>68</v>
      </c>
      <c r="G15364" s="3">
        <v>2</v>
      </c>
      <c r="H15364" s="3"/>
      <c r="I15364" s="10" t="str">
        <f t="shared" si="239"/>
        <v>15084</v>
      </c>
    </row>
    <row r="15365" spans="1:9">
      <c r="A15365" s="66"/>
      <c r="C15365" s="66">
        <v>15084</v>
      </c>
      <c r="D15365" s="2" t="s">
        <v>69</v>
      </c>
      <c r="E15365" s="21" t="s">
        <v>1152</v>
      </c>
      <c r="F15365" s="69" t="s">
        <v>70</v>
      </c>
      <c r="G15365" s="3">
        <v>7</v>
      </c>
      <c r="H15365" s="3">
        <v>190</v>
      </c>
      <c r="I15365" s="10" t="str">
        <f t="shared" si="239"/>
        <v>15084</v>
      </c>
    </row>
    <row r="15366" spans="1:9">
      <c r="A15366" s="66"/>
      <c r="C15366" s="66">
        <v>15084</v>
      </c>
      <c r="E15366" s="71"/>
      <c r="F15366" s="69" t="s">
        <v>71</v>
      </c>
      <c r="G15366" s="3">
        <v>99</v>
      </c>
      <c r="H15366" s="3">
        <v>10056</v>
      </c>
      <c r="I15366" s="10" t="str">
        <f t="shared" si="239"/>
        <v>15084</v>
      </c>
    </row>
    <row r="15367" spans="1:9">
      <c r="A15367" s="65" t="s">
        <v>1025</v>
      </c>
      <c r="B15367" s="2" t="s">
        <v>1026</v>
      </c>
      <c r="C15367" s="65">
        <v>15085</v>
      </c>
      <c r="D15367" s="2" t="s">
        <v>9</v>
      </c>
      <c r="E15367" s="14" t="s">
        <v>1144</v>
      </c>
      <c r="F15367" s="69" t="s">
        <v>10</v>
      </c>
      <c r="G15367" s="3">
        <v>5</v>
      </c>
      <c r="H15367" s="3">
        <v>284</v>
      </c>
      <c r="I15367" s="10" t="str">
        <f t="shared" si="239"/>
        <v>15085</v>
      </c>
    </row>
    <row r="15368" spans="1:9">
      <c r="A15368" s="66"/>
      <c r="C15368" s="66">
        <v>15085</v>
      </c>
      <c r="D15368" s="2" t="s">
        <v>11</v>
      </c>
      <c r="E15368" s="14" t="s">
        <v>1144</v>
      </c>
      <c r="F15368" s="69" t="s">
        <v>12</v>
      </c>
      <c r="G15368" s="3"/>
      <c r="H15368" s="3"/>
      <c r="I15368" s="10" t="str">
        <f t="shared" si="239"/>
        <v>15085</v>
      </c>
    </row>
    <row r="15369" spans="1:9">
      <c r="A15369" s="66"/>
      <c r="C15369" s="66">
        <v>15085</v>
      </c>
      <c r="D15369" s="2" t="s">
        <v>13</v>
      </c>
      <c r="E15369" s="14" t="s">
        <v>1144</v>
      </c>
      <c r="F15369" s="69" t="s">
        <v>14</v>
      </c>
      <c r="G15369" s="3"/>
      <c r="H15369" s="3"/>
      <c r="I15369" s="10" t="str">
        <f t="shared" ref="I15369:I15432" si="240">IF(A15369="",I15368,A15369)</f>
        <v>15085</v>
      </c>
    </row>
    <row r="15370" spans="1:9">
      <c r="A15370" s="66"/>
      <c r="C15370" s="66">
        <v>15085</v>
      </c>
      <c r="D15370" s="2" t="s">
        <v>15</v>
      </c>
      <c r="E15370" s="15" t="s">
        <v>1145</v>
      </c>
      <c r="F15370" s="69" t="s">
        <v>16</v>
      </c>
      <c r="G15370" s="3"/>
      <c r="H15370" s="3"/>
      <c r="I15370" s="10" t="str">
        <f t="shared" si="240"/>
        <v>15085</v>
      </c>
    </row>
    <row r="15371" spans="1:9">
      <c r="A15371" s="66"/>
      <c r="C15371" s="66">
        <v>15085</v>
      </c>
      <c r="D15371" s="2" t="s">
        <v>17</v>
      </c>
      <c r="E15371" s="14" t="s">
        <v>1144</v>
      </c>
      <c r="F15371" s="69" t="s">
        <v>18</v>
      </c>
      <c r="G15371" s="3">
        <v>5</v>
      </c>
      <c r="H15371" s="3">
        <v>284</v>
      </c>
      <c r="I15371" s="10" t="str">
        <f t="shared" si="240"/>
        <v>15085</v>
      </c>
    </row>
    <row r="15372" spans="1:9">
      <c r="A15372" s="66"/>
      <c r="C15372" s="66">
        <v>15085</v>
      </c>
      <c r="D15372" s="2" t="s">
        <v>19</v>
      </c>
      <c r="E15372" s="14" t="s">
        <v>1144</v>
      </c>
      <c r="F15372" s="69" t="s">
        <v>20</v>
      </c>
      <c r="G15372" s="3"/>
      <c r="H15372" s="3"/>
      <c r="I15372" s="10" t="str">
        <f t="shared" si="240"/>
        <v>15085</v>
      </c>
    </row>
    <row r="15373" spans="1:9">
      <c r="A15373" s="66"/>
      <c r="C15373" s="66">
        <v>15085</v>
      </c>
      <c r="D15373" s="2" t="s">
        <v>21</v>
      </c>
      <c r="E15373" s="4"/>
      <c r="F15373" s="69" t="s">
        <v>22</v>
      </c>
      <c r="G15373" s="3">
        <v>162</v>
      </c>
      <c r="H15373" s="3">
        <v>15055</v>
      </c>
      <c r="I15373" s="10" t="str">
        <f t="shared" si="240"/>
        <v>15085</v>
      </c>
    </row>
    <row r="15374" spans="1:9">
      <c r="A15374" s="66"/>
      <c r="C15374" s="66">
        <v>15085</v>
      </c>
      <c r="D15374" s="2" t="s">
        <v>23</v>
      </c>
      <c r="E15374" s="17" t="s">
        <v>1147</v>
      </c>
      <c r="F15374" s="69" t="s">
        <v>24</v>
      </c>
      <c r="G15374" s="3">
        <v>15</v>
      </c>
      <c r="H15374" s="3">
        <v>1092</v>
      </c>
      <c r="I15374" s="10" t="str">
        <f t="shared" si="240"/>
        <v>15085</v>
      </c>
    </row>
    <row r="15375" spans="1:9">
      <c r="A15375" s="66"/>
      <c r="C15375" s="66">
        <v>15085</v>
      </c>
      <c r="D15375" s="2" t="s">
        <v>25</v>
      </c>
      <c r="E15375" s="17" t="s">
        <v>1147</v>
      </c>
      <c r="F15375" s="69" t="s">
        <v>26</v>
      </c>
      <c r="G15375" s="3">
        <v>2</v>
      </c>
      <c r="H15375" s="3"/>
      <c r="I15375" s="10" t="str">
        <f t="shared" si="240"/>
        <v>15085</v>
      </c>
    </row>
    <row r="15376" spans="1:9">
      <c r="A15376" s="66"/>
      <c r="C15376" s="66">
        <v>15085</v>
      </c>
      <c r="D15376" s="2" t="s">
        <v>27</v>
      </c>
      <c r="E15376" s="17" t="s">
        <v>1147</v>
      </c>
      <c r="F15376" s="69" t="s">
        <v>28</v>
      </c>
      <c r="G15376" s="3"/>
      <c r="H15376" s="3"/>
      <c r="I15376" s="10" t="str">
        <f t="shared" si="240"/>
        <v>15085</v>
      </c>
    </row>
    <row r="15377" spans="1:9">
      <c r="A15377" s="66"/>
      <c r="C15377" s="66">
        <v>15085</v>
      </c>
      <c r="D15377" s="2" t="s">
        <v>29</v>
      </c>
      <c r="E15377" s="18" t="s">
        <v>1148</v>
      </c>
      <c r="F15377" s="69" t="s">
        <v>30</v>
      </c>
      <c r="G15377" s="3">
        <v>4</v>
      </c>
      <c r="H15377" s="3">
        <v>222</v>
      </c>
      <c r="I15377" s="10" t="str">
        <f t="shared" si="240"/>
        <v>15085</v>
      </c>
    </row>
    <row r="15378" spans="1:9">
      <c r="A15378" s="66"/>
      <c r="C15378" s="66">
        <v>15085</v>
      </c>
      <c r="D15378" s="2" t="s">
        <v>31</v>
      </c>
      <c r="E15378" s="18" t="s">
        <v>1148</v>
      </c>
      <c r="F15378" s="69" t="s">
        <v>32</v>
      </c>
      <c r="G15378" s="3"/>
      <c r="H15378" s="3"/>
      <c r="I15378" s="10" t="str">
        <f t="shared" si="240"/>
        <v>15085</v>
      </c>
    </row>
    <row r="15379" spans="1:9">
      <c r="A15379" s="66"/>
      <c r="C15379" s="66">
        <v>15085</v>
      </c>
      <c r="D15379" s="2" t="s">
        <v>33</v>
      </c>
      <c r="E15379" s="18" t="s">
        <v>1148</v>
      </c>
      <c r="F15379" s="69" t="s">
        <v>34</v>
      </c>
      <c r="G15379" s="3"/>
      <c r="H15379" s="3"/>
      <c r="I15379" s="10" t="str">
        <f t="shared" si="240"/>
        <v>15085</v>
      </c>
    </row>
    <row r="15380" spans="1:9">
      <c r="A15380" s="66"/>
      <c r="C15380" s="66">
        <v>15085</v>
      </c>
      <c r="D15380" s="2" t="s">
        <v>35</v>
      </c>
      <c r="E15380" s="19" t="s">
        <v>1150</v>
      </c>
      <c r="F15380" s="69" t="s">
        <v>36</v>
      </c>
      <c r="G15380" s="3">
        <v>1</v>
      </c>
      <c r="H15380" s="3"/>
      <c r="I15380" s="10" t="str">
        <f t="shared" si="240"/>
        <v>15085</v>
      </c>
    </row>
    <row r="15381" spans="1:9">
      <c r="A15381" s="66"/>
      <c r="C15381" s="66">
        <v>15085</v>
      </c>
      <c r="D15381" s="2" t="s">
        <v>37</v>
      </c>
      <c r="E15381" s="23" t="s">
        <v>1149</v>
      </c>
      <c r="F15381" s="69" t="s">
        <v>38</v>
      </c>
      <c r="G15381" s="3">
        <v>4</v>
      </c>
      <c r="H15381" s="3">
        <v>332</v>
      </c>
      <c r="I15381" s="10" t="str">
        <f t="shared" si="240"/>
        <v>15085</v>
      </c>
    </row>
    <row r="15382" spans="1:9">
      <c r="A15382" s="66"/>
      <c r="C15382" s="66">
        <v>15085</v>
      </c>
      <c r="D15382" s="2" t="s">
        <v>39</v>
      </c>
      <c r="E15382" s="23" t="s">
        <v>1149</v>
      </c>
      <c r="F15382" s="69" t="s">
        <v>40</v>
      </c>
      <c r="G15382" s="3">
        <v>5</v>
      </c>
      <c r="H15382" s="3">
        <v>351</v>
      </c>
      <c r="I15382" s="10" t="str">
        <f t="shared" si="240"/>
        <v>15085</v>
      </c>
    </row>
    <row r="15383" spans="1:9">
      <c r="A15383" s="66"/>
      <c r="C15383" s="66">
        <v>15085</v>
      </c>
      <c r="D15383" s="2" t="s">
        <v>41</v>
      </c>
      <c r="E15383" s="16" t="s">
        <v>1146</v>
      </c>
      <c r="F15383" s="69" t="s">
        <v>42</v>
      </c>
      <c r="G15383" s="3"/>
      <c r="H15383" s="3"/>
      <c r="I15383" s="10" t="str">
        <f t="shared" si="240"/>
        <v>15085</v>
      </c>
    </row>
    <row r="15384" spans="1:9">
      <c r="A15384" s="66"/>
      <c r="C15384" s="66">
        <v>15085</v>
      </c>
      <c r="D15384" s="2" t="s">
        <v>43</v>
      </c>
      <c r="E15384" s="16" t="s">
        <v>1146</v>
      </c>
      <c r="F15384" s="69" t="s">
        <v>44</v>
      </c>
      <c r="G15384" s="3">
        <v>4</v>
      </c>
      <c r="H15384" s="3">
        <v>343</v>
      </c>
      <c r="I15384" s="10" t="str">
        <f t="shared" si="240"/>
        <v>15085</v>
      </c>
    </row>
    <row r="15385" spans="1:9">
      <c r="A15385" s="66"/>
      <c r="C15385" s="66">
        <v>15085</v>
      </c>
      <c r="D15385" s="2" t="s">
        <v>45</v>
      </c>
      <c r="E15385" s="16" t="s">
        <v>1146</v>
      </c>
      <c r="F15385" s="69" t="s">
        <v>46</v>
      </c>
      <c r="G15385" s="3">
        <v>2</v>
      </c>
      <c r="H15385" s="3"/>
      <c r="I15385" s="10" t="str">
        <f t="shared" si="240"/>
        <v>15085</v>
      </c>
    </row>
    <row r="15386" spans="1:9">
      <c r="A15386" s="66"/>
      <c r="C15386" s="66">
        <v>15085</v>
      </c>
      <c r="D15386" s="2" t="s">
        <v>47</v>
      </c>
      <c r="E15386" s="16" t="s">
        <v>1146</v>
      </c>
      <c r="F15386" s="69" t="s">
        <v>48</v>
      </c>
      <c r="G15386" s="3">
        <v>15</v>
      </c>
      <c r="H15386" s="3">
        <v>1159</v>
      </c>
      <c r="I15386" s="10" t="str">
        <f t="shared" si="240"/>
        <v>15085</v>
      </c>
    </row>
    <row r="15387" spans="1:9">
      <c r="A15387" s="66"/>
      <c r="C15387" s="66">
        <v>15085</v>
      </c>
      <c r="D15387" s="2" t="s">
        <v>49</v>
      </c>
      <c r="E15387" s="14" t="s">
        <v>1144</v>
      </c>
      <c r="F15387" s="69" t="s">
        <v>50</v>
      </c>
      <c r="G15387" s="3">
        <v>11</v>
      </c>
      <c r="H15387" s="3">
        <v>331</v>
      </c>
      <c r="I15387" s="10" t="str">
        <f t="shared" si="240"/>
        <v>15085</v>
      </c>
    </row>
    <row r="15388" spans="1:9">
      <c r="A15388" s="66"/>
      <c r="C15388" s="66">
        <v>15085</v>
      </c>
      <c r="D15388" s="2" t="s">
        <v>51</v>
      </c>
      <c r="E15388" s="15" t="s">
        <v>1145</v>
      </c>
      <c r="F15388" s="69" t="s">
        <v>52</v>
      </c>
      <c r="G15388" s="3">
        <v>8</v>
      </c>
      <c r="H15388" s="3">
        <v>2419</v>
      </c>
      <c r="I15388" s="10" t="str">
        <f t="shared" si="240"/>
        <v>15085</v>
      </c>
    </row>
    <row r="15389" spans="1:9">
      <c r="A15389" s="66"/>
      <c r="C15389" s="66">
        <v>15085</v>
      </c>
      <c r="D15389" s="2" t="s">
        <v>53</v>
      </c>
      <c r="E15389" s="15" t="s">
        <v>1145</v>
      </c>
      <c r="F15389" s="69" t="s">
        <v>54</v>
      </c>
      <c r="G15389" s="3">
        <v>29</v>
      </c>
      <c r="H15389" s="3">
        <v>1740</v>
      </c>
      <c r="I15389" s="10" t="str">
        <f t="shared" si="240"/>
        <v>15085</v>
      </c>
    </row>
    <row r="15390" spans="1:9">
      <c r="A15390" s="66"/>
      <c r="C15390" s="66">
        <v>15085</v>
      </c>
      <c r="D15390" s="2" t="s">
        <v>55</v>
      </c>
      <c r="E15390" s="21" t="s">
        <v>1152</v>
      </c>
      <c r="F15390" s="69" t="s">
        <v>56</v>
      </c>
      <c r="G15390" s="3">
        <v>5</v>
      </c>
      <c r="H15390" s="3">
        <v>456</v>
      </c>
      <c r="I15390" s="10" t="str">
        <f t="shared" si="240"/>
        <v>15085</v>
      </c>
    </row>
    <row r="15391" spans="1:9">
      <c r="A15391" s="66"/>
      <c r="C15391" s="66">
        <v>15085</v>
      </c>
      <c r="D15391" s="2" t="s">
        <v>57</v>
      </c>
      <c r="E15391" s="21" t="s">
        <v>1152</v>
      </c>
      <c r="F15391" s="69" t="s">
        <v>58</v>
      </c>
      <c r="G15391" s="3">
        <v>9</v>
      </c>
      <c r="H15391" s="3">
        <v>846</v>
      </c>
      <c r="I15391" s="10" t="str">
        <f t="shared" si="240"/>
        <v>15085</v>
      </c>
    </row>
    <row r="15392" spans="1:9">
      <c r="A15392" s="66"/>
      <c r="C15392" s="66">
        <v>15085</v>
      </c>
      <c r="D15392" s="2" t="s">
        <v>59</v>
      </c>
      <c r="E15392" s="21" t="s">
        <v>1152</v>
      </c>
      <c r="F15392" s="69" t="s">
        <v>60</v>
      </c>
      <c r="G15392" s="3">
        <v>24</v>
      </c>
      <c r="H15392" s="3">
        <v>2586</v>
      </c>
      <c r="I15392" s="10" t="str">
        <f t="shared" si="240"/>
        <v>15085</v>
      </c>
    </row>
    <row r="15393" spans="1:9">
      <c r="A15393" s="66"/>
      <c r="C15393" s="66">
        <v>15085</v>
      </c>
      <c r="D15393" s="2" t="s">
        <v>61</v>
      </c>
      <c r="E15393" s="20" t="s">
        <v>1151</v>
      </c>
      <c r="F15393" s="69" t="s">
        <v>62</v>
      </c>
      <c r="G15393" s="3">
        <v>4</v>
      </c>
      <c r="H15393" s="3">
        <v>701</v>
      </c>
      <c r="I15393" s="10" t="str">
        <f t="shared" si="240"/>
        <v>15085</v>
      </c>
    </row>
    <row r="15394" spans="1:9">
      <c r="A15394" s="66"/>
      <c r="C15394" s="66">
        <v>15085</v>
      </c>
      <c r="D15394" s="2" t="s">
        <v>63</v>
      </c>
      <c r="E15394" s="20" t="s">
        <v>1151</v>
      </c>
      <c r="F15394" s="69" t="s">
        <v>64</v>
      </c>
      <c r="G15394" s="3">
        <v>2</v>
      </c>
      <c r="H15394" s="3"/>
      <c r="I15394" s="10" t="str">
        <f t="shared" si="240"/>
        <v>15085</v>
      </c>
    </row>
    <row r="15395" spans="1:9">
      <c r="A15395" s="66"/>
      <c r="C15395" s="66">
        <v>15085</v>
      </c>
      <c r="D15395" s="2" t="s">
        <v>65</v>
      </c>
      <c r="E15395" s="19" t="s">
        <v>1150</v>
      </c>
      <c r="F15395" s="69" t="s">
        <v>66</v>
      </c>
      <c r="G15395" s="3">
        <v>5</v>
      </c>
      <c r="H15395" s="3">
        <v>394</v>
      </c>
      <c r="I15395" s="10" t="str">
        <f t="shared" si="240"/>
        <v>15085</v>
      </c>
    </row>
    <row r="15396" spans="1:9">
      <c r="A15396" s="66"/>
      <c r="C15396" s="66">
        <v>15085</v>
      </c>
      <c r="D15396" s="2" t="s">
        <v>67</v>
      </c>
      <c r="E15396" s="22" t="s">
        <v>1153</v>
      </c>
      <c r="F15396" s="69" t="s">
        <v>68</v>
      </c>
      <c r="G15396" s="3">
        <v>5</v>
      </c>
      <c r="H15396" s="3">
        <v>261</v>
      </c>
      <c r="I15396" s="10" t="str">
        <f t="shared" si="240"/>
        <v>15085</v>
      </c>
    </row>
    <row r="15397" spans="1:9">
      <c r="A15397" s="66"/>
      <c r="C15397" s="66">
        <v>15085</v>
      </c>
      <c r="D15397" s="2" t="s">
        <v>69</v>
      </c>
      <c r="E15397" s="21" t="s">
        <v>1152</v>
      </c>
      <c r="F15397" s="69" t="s">
        <v>70</v>
      </c>
      <c r="G15397" s="3">
        <v>8</v>
      </c>
      <c r="H15397" s="3">
        <v>1055</v>
      </c>
      <c r="I15397" s="10" t="str">
        <f t="shared" si="240"/>
        <v>15085</v>
      </c>
    </row>
    <row r="15398" spans="1:9">
      <c r="A15398" s="66"/>
      <c r="C15398" s="66">
        <v>15085</v>
      </c>
      <c r="E15398" s="71"/>
      <c r="F15398" s="69" t="s">
        <v>71</v>
      </c>
      <c r="G15398" s="3">
        <v>167</v>
      </c>
      <c r="H15398" s="3">
        <v>15339</v>
      </c>
      <c r="I15398" s="10" t="str">
        <f t="shared" si="240"/>
        <v>15085</v>
      </c>
    </row>
    <row r="15399" spans="1:9">
      <c r="A15399" s="65" t="s">
        <v>1027</v>
      </c>
      <c r="B15399" s="2" t="s">
        <v>1028</v>
      </c>
      <c r="C15399" s="65">
        <v>15086</v>
      </c>
      <c r="D15399" s="2" t="s">
        <v>9</v>
      </c>
      <c r="E15399" s="14" t="s">
        <v>1144</v>
      </c>
      <c r="F15399" s="69" t="s">
        <v>10</v>
      </c>
      <c r="G15399" s="3">
        <v>1</v>
      </c>
      <c r="H15399" s="3"/>
      <c r="I15399" s="10" t="str">
        <f t="shared" si="240"/>
        <v>15086</v>
      </c>
    </row>
    <row r="15400" spans="1:9">
      <c r="A15400" s="66"/>
      <c r="C15400" s="66">
        <v>15086</v>
      </c>
      <c r="D15400" s="2" t="s">
        <v>11</v>
      </c>
      <c r="E15400" s="14" t="s">
        <v>1144</v>
      </c>
      <c r="F15400" s="69" t="s">
        <v>12</v>
      </c>
      <c r="G15400" s="3"/>
      <c r="H15400" s="3"/>
      <c r="I15400" s="10" t="str">
        <f t="shared" si="240"/>
        <v>15086</v>
      </c>
    </row>
    <row r="15401" spans="1:9">
      <c r="A15401" s="66"/>
      <c r="C15401" s="66">
        <v>15086</v>
      </c>
      <c r="D15401" s="2" t="s">
        <v>13</v>
      </c>
      <c r="E15401" s="14" t="s">
        <v>1144</v>
      </c>
      <c r="F15401" s="69" t="s">
        <v>14</v>
      </c>
      <c r="G15401" s="3"/>
      <c r="H15401" s="3"/>
      <c r="I15401" s="10" t="str">
        <f t="shared" si="240"/>
        <v>15086</v>
      </c>
    </row>
    <row r="15402" spans="1:9">
      <c r="A15402" s="66"/>
      <c r="C15402" s="66">
        <v>15086</v>
      </c>
      <c r="D15402" s="2" t="s">
        <v>15</v>
      </c>
      <c r="E15402" s="15" t="s">
        <v>1145</v>
      </c>
      <c r="F15402" s="69" t="s">
        <v>16</v>
      </c>
      <c r="G15402" s="3"/>
      <c r="H15402" s="3"/>
      <c r="I15402" s="10" t="str">
        <f t="shared" si="240"/>
        <v>15086</v>
      </c>
    </row>
    <row r="15403" spans="1:9">
      <c r="A15403" s="66"/>
      <c r="C15403" s="66">
        <v>15086</v>
      </c>
      <c r="D15403" s="2" t="s">
        <v>17</v>
      </c>
      <c r="E15403" s="14" t="s">
        <v>1144</v>
      </c>
      <c r="F15403" s="69" t="s">
        <v>18</v>
      </c>
      <c r="G15403" s="3">
        <v>1</v>
      </c>
      <c r="H15403" s="3"/>
      <c r="I15403" s="10" t="str">
        <f t="shared" si="240"/>
        <v>15086</v>
      </c>
    </row>
    <row r="15404" spans="1:9">
      <c r="A15404" s="66"/>
      <c r="C15404" s="66">
        <v>15086</v>
      </c>
      <c r="D15404" s="2" t="s">
        <v>19</v>
      </c>
      <c r="E15404" s="14" t="s">
        <v>1144</v>
      </c>
      <c r="F15404" s="69" t="s">
        <v>20</v>
      </c>
      <c r="G15404" s="3"/>
      <c r="H15404" s="3"/>
      <c r="I15404" s="10" t="str">
        <f t="shared" si="240"/>
        <v>15086</v>
      </c>
    </row>
    <row r="15405" spans="1:9">
      <c r="A15405" s="66"/>
      <c r="C15405" s="66">
        <v>15086</v>
      </c>
      <c r="D15405" s="2" t="s">
        <v>21</v>
      </c>
      <c r="E15405" s="4"/>
      <c r="F15405" s="69" t="s">
        <v>22</v>
      </c>
      <c r="G15405" s="3">
        <v>72</v>
      </c>
      <c r="H15405" s="3"/>
      <c r="I15405" s="10" t="str">
        <f t="shared" si="240"/>
        <v>15086</v>
      </c>
    </row>
    <row r="15406" spans="1:9">
      <c r="A15406" s="66"/>
      <c r="C15406" s="66">
        <v>15086</v>
      </c>
      <c r="D15406" s="2" t="s">
        <v>23</v>
      </c>
      <c r="E15406" s="17" t="s">
        <v>1147</v>
      </c>
      <c r="F15406" s="69" t="s">
        <v>24</v>
      </c>
      <c r="G15406" s="3">
        <v>9</v>
      </c>
      <c r="H15406" s="3">
        <v>917</v>
      </c>
      <c r="I15406" s="10" t="str">
        <f t="shared" si="240"/>
        <v>15086</v>
      </c>
    </row>
    <row r="15407" spans="1:9">
      <c r="A15407" s="66"/>
      <c r="C15407" s="66">
        <v>15086</v>
      </c>
      <c r="D15407" s="2" t="s">
        <v>25</v>
      </c>
      <c r="E15407" s="17" t="s">
        <v>1147</v>
      </c>
      <c r="F15407" s="69" t="s">
        <v>26</v>
      </c>
      <c r="G15407" s="3"/>
      <c r="H15407" s="3"/>
      <c r="I15407" s="10" t="str">
        <f t="shared" si="240"/>
        <v>15086</v>
      </c>
    </row>
    <row r="15408" spans="1:9">
      <c r="A15408" s="66"/>
      <c r="C15408" s="66">
        <v>15086</v>
      </c>
      <c r="D15408" s="2" t="s">
        <v>27</v>
      </c>
      <c r="E15408" s="17" t="s">
        <v>1147</v>
      </c>
      <c r="F15408" s="69" t="s">
        <v>28</v>
      </c>
      <c r="G15408" s="3"/>
      <c r="H15408" s="3"/>
      <c r="I15408" s="10" t="str">
        <f t="shared" si="240"/>
        <v>15086</v>
      </c>
    </row>
    <row r="15409" spans="1:9">
      <c r="A15409" s="66"/>
      <c r="C15409" s="66">
        <v>15086</v>
      </c>
      <c r="D15409" s="2" t="s">
        <v>29</v>
      </c>
      <c r="E15409" s="18" t="s">
        <v>1148</v>
      </c>
      <c r="F15409" s="69" t="s">
        <v>30</v>
      </c>
      <c r="G15409" s="3">
        <v>1</v>
      </c>
      <c r="H15409" s="3"/>
      <c r="I15409" s="10" t="str">
        <f t="shared" si="240"/>
        <v>15086</v>
      </c>
    </row>
    <row r="15410" spans="1:9">
      <c r="A15410" s="66"/>
      <c r="C15410" s="66">
        <v>15086</v>
      </c>
      <c r="D15410" s="2" t="s">
        <v>31</v>
      </c>
      <c r="E15410" s="18" t="s">
        <v>1148</v>
      </c>
      <c r="F15410" s="69" t="s">
        <v>32</v>
      </c>
      <c r="G15410" s="3"/>
      <c r="H15410" s="3"/>
      <c r="I15410" s="10" t="str">
        <f t="shared" si="240"/>
        <v>15086</v>
      </c>
    </row>
    <row r="15411" spans="1:9">
      <c r="A15411" s="66"/>
      <c r="C15411" s="66">
        <v>15086</v>
      </c>
      <c r="D15411" s="2" t="s">
        <v>33</v>
      </c>
      <c r="E15411" s="18" t="s">
        <v>1148</v>
      </c>
      <c r="F15411" s="69" t="s">
        <v>34</v>
      </c>
      <c r="G15411" s="3"/>
      <c r="H15411" s="3"/>
      <c r="I15411" s="10" t="str">
        <f t="shared" si="240"/>
        <v>15086</v>
      </c>
    </row>
    <row r="15412" spans="1:9">
      <c r="A15412" s="66"/>
      <c r="C15412" s="66">
        <v>15086</v>
      </c>
      <c r="D15412" s="2" t="s">
        <v>35</v>
      </c>
      <c r="E15412" s="19" t="s">
        <v>1150</v>
      </c>
      <c r="F15412" s="69" t="s">
        <v>36</v>
      </c>
      <c r="G15412" s="3">
        <v>3</v>
      </c>
      <c r="H15412" s="3">
        <v>162</v>
      </c>
      <c r="I15412" s="10" t="str">
        <f t="shared" si="240"/>
        <v>15086</v>
      </c>
    </row>
    <row r="15413" spans="1:9">
      <c r="A15413" s="66"/>
      <c r="C15413" s="66">
        <v>15086</v>
      </c>
      <c r="D15413" s="2" t="s">
        <v>37</v>
      </c>
      <c r="E15413" s="23" t="s">
        <v>1149</v>
      </c>
      <c r="F15413" s="69" t="s">
        <v>38</v>
      </c>
      <c r="G15413" s="3">
        <v>4</v>
      </c>
      <c r="H15413" s="3">
        <v>324</v>
      </c>
      <c r="I15413" s="10" t="str">
        <f t="shared" si="240"/>
        <v>15086</v>
      </c>
    </row>
    <row r="15414" spans="1:9">
      <c r="A15414" s="66"/>
      <c r="C15414" s="66">
        <v>15086</v>
      </c>
      <c r="D15414" s="2" t="s">
        <v>39</v>
      </c>
      <c r="E15414" s="23" t="s">
        <v>1149</v>
      </c>
      <c r="F15414" s="69" t="s">
        <v>40</v>
      </c>
      <c r="G15414" s="3"/>
      <c r="H15414" s="3"/>
      <c r="I15414" s="10" t="str">
        <f t="shared" si="240"/>
        <v>15086</v>
      </c>
    </row>
    <row r="15415" spans="1:9">
      <c r="A15415" s="66"/>
      <c r="C15415" s="66">
        <v>15086</v>
      </c>
      <c r="D15415" s="2" t="s">
        <v>41</v>
      </c>
      <c r="E15415" s="16" t="s">
        <v>1146</v>
      </c>
      <c r="F15415" s="69" t="s">
        <v>42</v>
      </c>
      <c r="G15415" s="3"/>
      <c r="H15415" s="3"/>
      <c r="I15415" s="10" t="str">
        <f t="shared" si="240"/>
        <v>15086</v>
      </c>
    </row>
    <row r="15416" spans="1:9">
      <c r="A15416" s="66"/>
      <c r="C15416" s="66">
        <v>15086</v>
      </c>
      <c r="D15416" s="2" t="s">
        <v>43</v>
      </c>
      <c r="E15416" s="16" t="s">
        <v>1146</v>
      </c>
      <c r="F15416" s="69" t="s">
        <v>44</v>
      </c>
      <c r="G15416" s="3">
        <v>4</v>
      </c>
      <c r="H15416" s="3">
        <v>208</v>
      </c>
      <c r="I15416" s="10" t="str">
        <f t="shared" si="240"/>
        <v>15086</v>
      </c>
    </row>
    <row r="15417" spans="1:9">
      <c r="A15417" s="66"/>
      <c r="C15417" s="66">
        <v>15086</v>
      </c>
      <c r="D15417" s="2" t="s">
        <v>45</v>
      </c>
      <c r="E15417" s="16" t="s">
        <v>1146</v>
      </c>
      <c r="F15417" s="69" t="s">
        <v>46</v>
      </c>
      <c r="G15417" s="3"/>
      <c r="H15417" s="3"/>
      <c r="I15417" s="10" t="str">
        <f t="shared" si="240"/>
        <v>15086</v>
      </c>
    </row>
    <row r="15418" spans="1:9">
      <c r="A15418" s="66"/>
      <c r="C15418" s="66">
        <v>15086</v>
      </c>
      <c r="D15418" s="2" t="s">
        <v>47</v>
      </c>
      <c r="E15418" s="16" t="s">
        <v>1146</v>
      </c>
      <c r="F15418" s="69" t="s">
        <v>48</v>
      </c>
      <c r="G15418" s="3">
        <v>2</v>
      </c>
      <c r="H15418" s="3"/>
      <c r="I15418" s="10" t="str">
        <f t="shared" si="240"/>
        <v>15086</v>
      </c>
    </row>
    <row r="15419" spans="1:9">
      <c r="A15419" s="66"/>
      <c r="C15419" s="66">
        <v>15086</v>
      </c>
      <c r="D15419" s="2" t="s">
        <v>49</v>
      </c>
      <c r="E15419" s="14" t="s">
        <v>1144</v>
      </c>
      <c r="F15419" s="69" t="s">
        <v>50</v>
      </c>
      <c r="G15419" s="3">
        <v>6</v>
      </c>
      <c r="H15419" s="3">
        <v>194</v>
      </c>
      <c r="I15419" s="10" t="str">
        <f t="shared" si="240"/>
        <v>15086</v>
      </c>
    </row>
    <row r="15420" spans="1:9">
      <c r="A15420" s="66"/>
      <c r="C15420" s="66">
        <v>15086</v>
      </c>
      <c r="D15420" s="2" t="s">
        <v>51</v>
      </c>
      <c r="E15420" s="15" t="s">
        <v>1145</v>
      </c>
      <c r="F15420" s="69" t="s">
        <v>52</v>
      </c>
      <c r="G15420" s="3">
        <v>1</v>
      </c>
      <c r="H15420" s="3"/>
      <c r="I15420" s="10" t="str">
        <f t="shared" si="240"/>
        <v>15086</v>
      </c>
    </row>
    <row r="15421" spans="1:9">
      <c r="A15421" s="66"/>
      <c r="C15421" s="66">
        <v>15086</v>
      </c>
      <c r="D15421" s="2" t="s">
        <v>53</v>
      </c>
      <c r="E15421" s="15" t="s">
        <v>1145</v>
      </c>
      <c r="F15421" s="69" t="s">
        <v>54</v>
      </c>
      <c r="G15421" s="3">
        <v>21</v>
      </c>
      <c r="H15421" s="3">
        <v>1374</v>
      </c>
      <c r="I15421" s="10" t="str">
        <f t="shared" si="240"/>
        <v>15086</v>
      </c>
    </row>
    <row r="15422" spans="1:9">
      <c r="A15422" s="66"/>
      <c r="C15422" s="66">
        <v>15086</v>
      </c>
      <c r="D15422" s="2" t="s">
        <v>55</v>
      </c>
      <c r="E15422" s="21" t="s">
        <v>1152</v>
      </c>
      <c r="F15422" s="69" t="s">
        <v>56</v>
      </c>
      <c r="G15422" s="3">
        <v>2</v>
      </c>
      <c r="H15422" s="3"/>
      <c r="I15422" s="10" t="str">
        <f t="shared" si="240"/>
        <v>15086</v>
      </c>
    </row>
    <row r="15423" spans="1:9">
      <c r="A15423" s="66"/>
      <c r="C15423" s="66">
        <v>15086</v>
      </c>
      <c r="D15423" s="2" t="s">
        <v>57</v>
      </c>
      <c r="E15423" s="21" t="s">
        <v>1152</v>
      </c>
      <c r="F15423" s="69" t="s">
        <v>58</v>
      </c>
      <c r="G15423" s="3">
        <v>3</v>
      </c>
      <c r="H15423" s="3">
        <v>222</v>
      </c>
      <c r="I15423" s="10" t="str">
        <f t="shared" si="240"/>
        <v>15086</v>
      </c>
    </row>
    <row r="15424" spans="1:9">
      <c r="A15424" s="66"/>
      <c r="C15424" s="66">
        <v>15086</v>
      </c>
      <c r="D15424" s="2" t="s">
        <v>59</v>
      </c>
      <c r="E15424" s="21" t="s">
        <v>1152</v>
      </c>
      <c r="F15424" s="69" t="s">
        <v>60</v>
      </c>
      <c r="G15424" s="3">
        <v>6</v>
      </c>
      <c r="H15424" s="3">
        <v>335</v>
      </c>
      <c r="I15424" s="10" t="str">
        <f t="shared" si="240"/>
        <v>15086</v>
      </c>
    </row>
    <row r="15425" spans="1:9">
      <c r="A15425" s="66"/>
      <c r="C15425" s="66">
        <v>15086</v>
      </c>
      <c r="D15425" s="2" t="s">
        <v>61</v>
      </c>
      <c r="E15425" s="20" t="s">
        <v>1151</v>
      </c>
      <c r="F15425" s="69" t="s">
        <v>62</v>
      </c>
      <c r="G15425" s="3"/>
      <c r="H15425" s="3"/>
      <c r="I15425" s="10" t="str">
        <f t="shared" si="240"/>
        <v>15086</v>
      </c>
    </row>
    <row r="15426" spans="1:9">
      <c r="A15426" s="66"/>
      <c r="C15426" s="66">
        <v>15086</v>
      </c>
      <c r="D15426" s="2" t="s">
        <v>63</v>
      </c>
      <c r="E15426" s="20" t="s">
        <v>1151</v>
      </c>
      <c r="F15426" s="69" t="s">
        <v>64</v>
      </c>
      <c r="G15426" s="3">
        <v>3</v>
      </c>
      <c r="H15426" s="3">
        <v>110</v>
      </c>
      <c r="I15426" s="10" t="str">
        <f t="shared" si="240"/>
        <v>15086</v>
      </c>
    </row>
    <row r="15427" spans="1:9">
      <c r="A15427" s="66"/>
      <c r="C15427" s="66">
        <v>15086</v>
      </c>
      <c r="D15427" s="2" t="s">
        <v>65</v>
      </c>
      <c r="E15427" s="19" t="s">
        <v>1150</v>
      </c>
      <c r="F15427" s="69" t="s">
        <v>66</v>
      </c>
      <c r="G15427" s="3">
        <v>2</v>
      </c>
      <c r="H15427" s="3"/>
      <c r="I15427" s="10" t="str">
        <f t="shared" si="240"/>
        <v>15086</v>
      </c>
    </row>
    <row r="15428" spans="1:9">
      <c r="A15428" s="66"/>
      <c r="C15428" s="66">
        <v>15086</v>
      </c>
      <c r="D15428" s="2" t="s">
        <v>67</v>
      </c>
      <c r="E15428" s="22" t="s">
        <v>1153</v>
      </c>
      <c r="F15428" s="69" t="s">
        <v>68</v>
      </c>
      <c r="G15428" s="3">
        <v>1</v>
      </c>
      <c r="H15428" s="3"/>
      <c r="I15428" s="10" t="str">
        <f t="shared" si="240"/>
        <v>15086</v>
      </c>
    </row>
    <row r="15429" spans="1:9">
      <c r="A15429" s="66"/>
      <c r="C15429" s="66">
        <v>15086</v>
      </c>
      <c r="D15429" s="2" t="s">
        <v>69</v>
      </c>
      <c r="E15429" s="21" t="s">
        <v>1152</v>
      </c>
      <c r="F15429" s="69" t="s">
        <v>70</v>
      </c>
      <c r="G15429" s="3">
        <v>4</v>
      </c>
      <c r="H15429" s="3">
        <v>130</v>
      </c>
      <c r="I15429" s="10" t="str">
        <f t="shared" si="240"/>
        <v>15086</v>
      </c>
    </row>
    <row r="15430" spans="1:9">
      <c r="A15430" s="66"/>
      <c r="C15430" s="66">
        <v>15086</v>
      </c>
      <c r="E15430" s="71"/>
      <c r="F15430" s="69" t="s">
        <v>71</v>
      </c>
      <c r="G15430" s="3">
        <v>73</v>
      </c>
      <c r="H15430" s="3">
        <v>5128</v>
      </c>
      <c r="I15430" s="10" t="str">
        <f t="shared" si="240"/>
        <v>15086</v>
      </c>
    </row>
    <row r="15431" spans="1:9">
      <c r="A15431" s="65" t="s">
        <v>1029</v>
      </c>
      <c r="B15431" s="2" t="s">
        <v>1030</v>
      </c>
      <c r="C15431" s="65">
        <v>15087</v>
      </c>
      <c r="D15431" s="2" t="s">
        <v>9</v>
      </c>
      <c r="E15431" s="14" t="s">
        <v>1144</v>
      </c>
      <c r="F15431" s="69" t="s">
        <v>10</v>
      </c>
      <c r="G15431" s="3">
        <v>1</v>
      </c>
      <c r="H15431" s="3"/>
      <c r="I15431" s="10" t="str">
        <f t="shared" si="240"/>
        <v>15087</v>
      </c>
    </row>
    <row r="15432" spans="1:9">
      <c r="A15432" s="66"/>
      <c r="C15432" s="66">
        <v>15087</v>
      </c>
      <c r="D15432" s="2" t="s">
        <v>11</v>
      </c>
      <c r="E15432" s="14" t="s">
        <v>1144</v>
      </c>
      <c r="F15432" s="69" t="s">
        <v>12</v>
      </c>
      <c r="G15432" s="3"/>
      <c r="H15432" s="3"/>
      <c r="I15432" s="10" t="str">
        <f t="shared" si="240"/>
        <v>15087</v>
      </c>
    </row>
    <row r="15433" spans="1:9">
      <c r="A15433" s="66"/>
      <c r="C15433" s="66">
        <v>15087</v>
      </c>
      <c r="D15433" s="2" t="s">
        <v>13</v>
      </c>
      <c r="E15433" s="14" t="s">
        <v>1144</v>
      </c>
      <c r="F15433" s="69" t="s">
        <v>14</v>
      </c>
      <c r="G15433" s="3"/>
      <c r="H15433" s="3"/>
      <c r="I15433" s="10" t="str">
        <f t="shared" ref="I15433:I15496" si="241">IF(A15433="",I15432,A15433)</f>
        <v>15087</v>
      </c>
    </row>
    <row r="15434" spans="1:9">
      <c r="A15434" s="66"/>
      <c r="C15434" s="66">
        <v>15087</v>
      </c>
      <c r="D15434" s="2" t="s">
        <v>15</v>
      </c>
      <c r="E15434" s="15" t="s">
        <v>1145</v>
      </c>
      <c r="F15434" s="69" t="s">
        <v>16</v>
      </c>
      <c r="G15434" s="3"/>
      <c r="H15434" s="3"/>
      <c r="I15434" s="10" t="str">
        <f t="shared" si="241"/>
        <v>15087</v>
      </c>
    </row>
    <row r="15435" spans="1:9">
      <c r="A15435" s="66"/>
      <c r="C15435" s="66">
        <v>15087</v>
      </c>
      <c r="D15435" s="2" t="s">
        <v>17</v>
      </c>
      <c r="E15435" s="14" t="s">
        <v>1144</v>
      </c>
      <c r="F15435" s="69" t="s">
        <v>18</v>
      </c>
      <c r="G15435" s="3">
        <v>1</v>
      </c>
      <c r="H15435" s="3"/>
      <c r="I15435" s="10" t="str">
        <f t="shared" si="241"/>
        <v>15087</v>
      </c>
    </row>
    <row r="15436" spans="1:9">
      <c r="A15436" s="66"/>
      <c r="C15436" s="66">
        <v>15087</v>
      </c>
      <c r="D15436" s="2" t="s">
        <v>19</v>
      </c>
      <c r="E15436" s="14" t="s">
        <v>1144</v>
      </c>
      <c r="F15436" s="69" t="s">
        <v>20</v>
      </c>
      <c r="G15436" s="3"/>
      <c r="H15436" s="3"/>
      <c r="I15436" s="10" t="str">
        <f t="shared" si="241"/>
        <v>15087</v>
      </c>
    </row>
    <row r="15437" spans="1:9">
      <c r="A15437" s="66"/>
      <c r="C15437" s="66">
        <v>15087</v>
      </c>
      <c r="D15437" s="2" t="s">
        <v>21</v>
      </c>
      <c r="E15437" s="4"/>
      <c r="F15437" s="69" t="s">
        <v>22</v>
      </c>
      <c r="G15437" s="3">
        <v>89</v>
      </c>
      <c r="H15437" s="3"/>
      <c r="I15437" s="10" t="str">
        <f t="shared" si="241"/>
        <v>15087</v>
      </c>
    </row>
    <row r="15438" spans="1:9">
      <c r="A15438" s="66"/>
      <c r="C15438" s="66">
        <v>15087</v>
      </c>
      <c r="D15438" s="2" t="s">
        <v>23</v>
      </c>
      <c r="E15438" s="17" t="s">
        <v>1147</v>
      </c>
      <c r="F15438" s="69" t="s">
        <v>24</v>
      </c>
      <c r="G15438" s="3">
        <v>11</v>
      </c>
      <c r="H15438" s="3">
        <v>2251</v>
      </c>
      <c r="I15438" s="10" t="str">
        <f t="shared" si="241"/>
        <v>15087</v>
      </c>
    </row>
    <row r="15439" spans="1:9">
      <c r="A15439" s="66"/>
      <c r="C15439" s="66">
        <v>15087</v>
      </c>
      <c r="D15439" s="2" t="s">
        <v>25</v>
      </c>
      <c r="E15439" s="17" t="s">
        <v>1147</v>
      </c>
      <c r="F15439" s="69" t="s">
        <v>26</v>
      </c>
      <c r="G15439" s="3"/>
      <c r="H15439" s="3"/>
      <c r="I15439" s="10" t="str">
        <f t="shared" si="241"/>
        <v>15087</v>
      </c>
    </row>
    <row r="15440" spans="1:9">
      <c r="A15440" s="66"/>
      <c r="C15440" s="66">
        <v>15087</v>
      </c>
      <c r="D15440" s="2" t="s">
        <v>27</v>
      </c>
      <c r="E15440" s="17" t="s">
        <v>1147</v>
      </c>
      <c r="F15440" s="69" t="s">
        <v>28</v>
      </c>
      <c r="G15440" s="3"/>
      <c r="H15440" s="3"/>
      <c r="I15440" s="10" t="str">
        <f t="shared" si="241"/>
        <v>15087</v>
      </c>
    </row>
    <row r="15441" spans="1:9">
      <c r="A15441" s="66"/>
      <c r="C15441" s="66">
        <v>15087</v>
      </c>
      <c r="D15441" s="2" t="s">
        <v>29</v>
      </c>
      <c r="E15441" s="18" t="s">
        <v>1148</v>
      </c>
      <c r="F15441" s="69" t="s">
        <v>30</v>
      </c>
      <c r="G15441" s="3"/>
      <c r="H15441" s="3"/>
      <c r="I15441" s="10" t="str">
        <f t="shared" si="241"/>
        <v>15087</v>
      </c>
    </row>
    <row r="15442" spans="1:9">
      <c r="A15442" s="66"/>
      <c r="C15442" s="66">
        <v>15087</v>
      </c>
      <c r="D15442" s="2" t="s">
        <v>31</v>
      </c>
      <c r="E15442" s="18" t="s">
        <v>1148</v>
      </c>
      <c r="F15442" s="69" t="s">
        <v>32</v>
      </c>
      <c r="G15442" s="3"/>
      <c r="H15442" s="3"/>
      <c r="I15442" s="10" t="str">
        <f t="shared" si="241"/>
        <v>15087</v>
      </c>
    </row>
    <row r="15443" spans="1:9">
      <c r="A15443" s="66"/>
      <c r="C15443" s="66">
        <v>15087</v>
      </c>
      <c r="D15443" s="2" t="s">
        <v>33</v>
      </c>
      <c r="E15443" s="18" t="s">
        <v>1148</v>
      </c>
      <c r="F15443" s="69" t="s">
        <v>34</v>
      </c>
      <c r="G15443" s="3">
        <v>1</v>
      </c>
      <c r="H15443" s="3"/>
      <c r="I15443" s="10" t="str">
        <f t="shared" si="241"/>
        <v>15087</v>
      </c>
    </row>
    <row r="15444" spans="1:9">
      <c r="A15444" s="66"/>
      <c r="C15444" s="66">
        <v>15087</v>
      </c>
      <c r="D15444" s="2" t="s">
        <v>35</v>
      </c>
      <c r="E15444" s="19" t="s">
        <v>1150</v>
      </c>
      <c r="F15444" s="69" t="s">
        <v>36</v>
      </c>
      <c r="G15444" s="3">
        <v>8</v>
      </c>
      <c r="H15444" s="3">
        <v>548</v>
      </c>
      <c r="I15444" s="10" t="str">
        <f t="shared" si="241"/>
        <v>15087</v>
      </c>
    </row>
    <row r="15445" spans="1:9">
      <c r="A15445" s="66"/>
      <c r="C15445" s="66">
        <v>15087</v>
      </c>
      <c r="D15445" s="2" t="s">
        <v>37</v>
      </c>
      <c r="E15445" s="23" t="s">
        <v>1149</v>
      </c>
      <c r="F15445" s="69" t="s">
        <v>38</v>
      </c>
      <c r="G15445" s="3"/>
      <c r="H15445" s="3"/>
      <c r="I15445" s="10" t="str">
        <f t="shared" si="241"/>
        <v>15087</v>
      </c>
    </row>
    <row r="15446" spans="1:9">
      <c r="A15446" s="66"/>
      <c r="C15446" s="66">
        <v>15087</v>
      </c>
      <c r="D15446" s="2" t="s">
        <v>39</v>
      </c>
      <c r="E15446" s="23" t="s">
        <v>1149</v>
      </c>
      <c r="F15446" s="69" t="s">
        <v>40</v>
      </c>
      <c r="G15446" s="3"/>
      <c r="H15446" s="3"/>
      <c r="I15446" s="10" t="str">
        <f t="shared" si="241"/>
        <v>15087</v>
      </c>
    </row>
    <row r="15447" spans="1:9">
      <c r="A15447" s="66"/>
      <c r="C15447" s="66">
        <v>15087</v>
      </c>
      <c r="D15447" s="2" t="s">
        <v>41</v>
      </c>
      <c r="E15447" s="16" t="s">
        <v>1146</v>
      </c>
      <c r="F15447" s="69" t="s">
        <v>42</v>
      </c>
      <c r="G15447" s="3">
        <v>1</v>
      </c>
      <c r="H15447" s="3"/>
      <c r="I15447" s="10" t="str">
        <f t="shared" si="241"/>
        <v>15087</v>
      </c>
    </row>
    <row r="15448" spans="1:9">
      <c r="A15448" s="66"/>
      <c r="C15448" s="66">
        <v>15087</v>
      </c>
      <c r="D15448" s="2" t="s">
        <v>43</v>
      </c>
      <c r="E15448" s="16" t="s">
        <v>1146</v>
      </c>
      <c r="F15448" s="69" t="s">
        <v>44</v>
      </c>
      <c r="G15448" s="3">
        <v>4</v>
      </c>
      <c r="H15448" s="3">
        <v>192</v>
      </c>
      <c r="I15448" s="10" t="str">
        <f t="shared" si="241"/>
        <v>15087</v>
      </c>
    </row>
    <row r="15449" spans="1:9">
      <c r="A15449" s="66"/>
      <c r="C15449" s="66">
        <v>15087</v>
      </c>
      <c r="D15449" s="2" t="s">
        <v>45</v>
      </c>
      <c r="E15449" s="16" t="s">
        <v>1146</v>
      </c>
      <c r="F15449" s="69" t="s">
        <v>46</v>
      </c>
      <c r="G15449" s="3"/>
      <c r="H15449" s="3"/>
      <c r="I15449" s="10" t="str">
        <f t="shared" si="241"/>
        <v>15087</v>
      </c>
    </row>
    <row r="15450" spans="1:9">
      <c r="A15450" s="66"/>
      <c r="C15450" s="66">
        <v>15087</v>
      </c>
      <c r="D15450" s="2" t="s">
        <v>47</v>
      </c>
      <c r="E15450" s="16" t="s">
        <v>1146</v>
      </c>
      <c r="F15450" s="69" t="s">
        <v>48</v>
      </c>
      <c r="G15450" s="3">
        <v>4</v>
      </c>
      <c r="H15450" s="3">
        <v>216</v>
      </c>
      <c r="I15450" s="10" t="str">
        <f t="shared" si="241"/>
        <v>15087</v>
      </c>
    </row>
    <row r="15451" spans="1:9">
      <c r="A15451" s="66"/>
      <c r="C15451" s="66">
        <v>15087</v>
      </c>
      <c r="D15451" s="2" t="s">
        <v>49</v>
      </c>
      <c r="E15451" s="14" t="s">
        <v>1144</v>
      </c>
      <c r="F15451" s="69" t="s">
        <v>50</v>
      </c>
      <c r="G15451" s="3">
        <v>9</v>
      </c>
      <c r="H15451" s="3">
        <v>355</v>
      </c>
      <c r="I15451" s="10" t="str">
        <f t="shared" si="241"/>
        <v>15087</v>
      </c>
    </row>
    <row r="15452" spans="1:9">
      <c r="A15452" s="66"/>
      <c r="C15452" s="66">
        <v>15087</v>
      </c>
      <c r="D15452" s="2" t="s">
        <v>51</v>
      </c>
      <c r="E15452" s="15" t="s">
        <v>1145</v>
      </c>
      <c r="F15452" s="69" t="s">
        <v>52</v>
      </c>
      <c r="G15452" s="3">
        <v>6</v>
      </c>
      <c r="H15452" s="3">
        <v>1806</v>
      </c>
      <c r="I15452" s="10" t="str">
        <f t="shared" si="241"/>
        <v>15087</v>
      </c>
    </row>
    <row r="15453" spans="1:9">
      <c r="A15453" s="66"/>
      <c r="C15453" s="66">
        <v>15087</v>
      </c>
      <c r="D15453" s="2" t="s">
        <v>53</v>
      </c>
      <c r="E15453" s="15" t="s">
        <v>1145</v>
      </c>
      <c r="F15453" s="69" t="s">
        <v>54</v>
      </c>
      <c r="G15453" s="3">
        <v>12</v>
      </c>
      <c r="H15453" s="3">
        <v>728</v>
      </c>
      <c r="I15453" s="10" t="str">
        <f t="shared" si="241"/>
        <v>15087</v>
      </c>
    </row>
    <row r="15454" spans="1:9">
      <c r="A15454" s="66"/>
      <c r="C15454" s="66">
        <v>15087</v>
      </c>
      <c r="D15454" s="2" t="s">
        <v>55</v>
      </c>
      <c r="E15454" s="21" t="s">
        <v>1152</v>
      </c>
      <c r="F15454" s="69" t="s">
        <v>56</v>
      </c>
      <c r="G15454" s="3">
        <v>5</v>
      </c>
      <c r="H15454" s="3">
        <v>315</v>
      </c>
      <c r="I15454" s="10" t="str">
        <f t="shared" si="241"/>
        <v>15087</v>
      </c>
    </row>
    <row r="15455" spans="1:9">
      <c r="A15455" s="66"/>
      <c r="C15455" s="66">
        <v>15087</v>
      </c>
      <c r="D15455" s="2" t="s">
        <v>57</v>
      </c>
      <c r="E15455" s="21" t="s">
        <v>1152</v>
      </c>
      <c r="F15455" s="69" t="s">
        <v>58</v>
      </c>
      <c r="G15455" s="3">
        <v>4</v>
      </c>
      <c r="H15455" s="3">
        <v>344</v>
      </c>
      <c r="I15455" s="10" t="str">
        <f t="shared" si="241"/>
        <v>15087</v>
      </c>
    </row>
    <row r="15456" spans="1:9">
      <c r="A15456" s="66"/>
      <c r="C15456" s="66">
        <v>15087</v>
      </c>
      <c r="D15456" s="2" t="s">
        <v>59</v>
      </c>
      <c r="E15456" s="21" t="s">
        <v>1152</v>
      </c>
      <c r="F15456" s="69" t="s">
        <v>60</v>
      </c>
      <c r="G15456" s="3">
        <v>9</v>
      </c>
      <c r="H15456" s="3">
        <v>501</v>
      </c>
      <c r="I15456" s="10" t="str">
        <f t="shared" si="241"/>
        <v>15087</v>
      </c>
    </row>
    <row r="15457" spans="1:9">
      <c r="A15457" s="66"/>
      <c r="C15457" s="66">
        <v>15087</v>
      </c>
      <c r="D15457" s="2" t="s">
        <v>61</v>
      </c>
      <c r="E15457" s="20" t="s">
        <v>1151</v>
      </c>
      <c r="F15457" s="69" t="s">
        <v>62</v>
      </c>
      <c r="G15457" s="3"/>
      <c r="H15457" s="3"/>
      <c r="I15457" s="10" t="str">
        <f t="shared" si="241"/>
        <v>15087</v>
      </c>
    </row>
    <row r="15458" spans="1:9">
      <c r="A15458" s="66"/>
      <c r="C15458" s="66">
        <v>15087</v>
      </c>
      <c r="D15458" s="2" t="s">
        <v>63</v>
      </c>
      <c r="E15458" s="20" t="s">
        <v>1151</v>
      </c>
      <c r="F15458" s="69" t="s">
        <v>64</v>
      </c>
      <c r="G15458" s="3">
        <v>1</v>
      </c>
      <c r="H15458" s="3"/>
      <c r="I15458" s="10" t="str">
        <f t="shared" si="241"/>
        <v>15087</v>
      </c>
    </row>
    <row r="15459" spans="1:9">
      <c r="A15459" s="66"/>
      <c r="C15459" s="66">
        <v>15087</v>
      </c>
      <c r="D15459" s="2" t="s">
        <v>65</v>
      </c>
      <c r="E15459" s="19" t="s">
        <v>1150</v>
      </c>
      <c r="F15459" s="69" t="s">
        <v>66</v>
      </c>
      <c r="G15459" s="3">
        <v>1</v>
      </c>
      <c r="H15459" s="3"/>
      <c r="I15459" s="10" t="str">
        <f t="shared" si="241"/>
        <v>15087</v>
      </c>
    </row>
    <row r="15460" spans="1:9">
      <c r="A15460" s="66"/>
      <c r="C15460" s="66">
        <v>15087</v>
      </c>
      <c r="D15460" s="2" t="s">
        <v>67</v>
      </c>
      <c r="E15460" s="22" t="s">
        <v>1153</v>
      </c>
      <c r="F15460" s="69" t="s">
        <v>68</v>
      </c>
      <c r="G15460" s="3">
        <v>4</v>
      </c>
      <c r="H15460" s="3">
        <v>112</v>
      </c>
      <c r="I15460" s="10" t="str">
        <f t="shared" si="241"/>
        <v>15087</v>
      </c>
    </row>
    <row r="15461" spans="1:9">
      <c r="A15461" s="66"/>
      <c r="C15461" s="66">
        <v>15087</v>
      </c>
      <c r="D15461" s="2" t="s">
        <v>69</v>
      </c>
      <c r="E15461" s="21" t="s">
        <v>1152</v>
      </c>
      <c r="F15461" s="69" t="s">
        <v>70</v>
      </c>
      <c r="G15461" s="3">
        <v>9</v>
      </c>
      <c r="H15461" s="3">
        <v>449</v>
      </c>
      <c r="I15461" s="10" t="str">
        <f t="shared" si="241"/>
        <v>15087</v>
      </c>
    </row>
    <row r="15462" spans="1:9">
      <c r="A15462" s="66"/>
      <c r="C15462" s="66">
        <v>15087</v>
      </c>
      <c r="E15462" s="71"/>
      <c r="F15462" s="69" t="s">
        <v>71</v>
      </c>
      <c r="G15462" s="3">
        <v>90</v>
      </c>
      <c r="H15462" s="3">
        <v>8487</v>
      </c>
      <c r="I15462" s="10" t="str">
        <f t="shared" si="241"/>
        <v>15087</v>
      </c>
    </row>
    <row r="15463" spans="1:9">
      <c r="A15463" s="65" t="s">
        <v>1031</v>
      </c>
      <c r="B15463" s="2" t="s">
        <v>1032</v>
      </c>
      <c r="C15463" s="65">
        <v>15088</v>
      </c>
      <c r="D15463" s="2" t="s">
        <v>9</v>
      </c>
      <c r="E15463" s="14" t="s">
        <v>1144</v>
      </c>
      <c r="F15463" s="69" t="s">
        <v>10</v>
      </c>
      <c r="G15463" s="3">
        <v>5</v>
      </c>
      <c r="H15463" s="3">
        <v>136</v>
      </c>
      <c r="I15463" s="10" t="str">
        <f t="shared" si="241"/>
        <v>15088</v>
      </c>
    </row>
    <row r="15464" spans="1:9">
      <c r="A15464" s="66"/>
      <c r="C15464" s="66">
        <v>15088</v>
      </c>
      <c r="D15464" s="2" t="s">
        <v>11</v>
      </c>
      <c r="E15464" s="14" t="s">
        <v>1144</v>
      </c>
      <c r="F15464" s="69" t="s">
        <v>12</v>
      </c>
      <c r="G15464" s="3"/>
      <c r="H15464" s="3"/>
      <c r="I15464" s="10" t="str">
        <f t="shared" si="241"/>
        <v>15088</v>
      </c>
    </row>
    <row r="15465" spans="1:9">
      <c r="A15465" s="66"/>
      <c r="C15465" s="66">
        <v>15088</v>
      </c>
      <c r="D15465" s="2" t="s">
        <v>13</v>
      </c>
      <c r="E15465" s="14" t="s">
        <v>1144</v>
      </c>
      <c r="F15465" s="69" t="s">
        <v>14</v>
      </c>
      <c r="G15465" s="3"/>
      <c r="H15465" s="3"/>
      <c r="I15465" s="10" t="str">
        <f t="shared" si="241"/>
        <v>15088</v>
      </c>
    </row>
    <row r="15466" spans="1:9">
      <c r="A15466" s="66"/>
      <c r="C15466" s="66">
        <v>15088</v>
      </c>
      <c r="D15466" s="2" t="s">
        <v>15</v>
      </c>
      <c r="E15466" s="15" t="s">
        <v>1145</v>
      </c>
      <c r="F15466" s="69" t="s">
        <v>16</v>
      </c>
      <c r="G15466" s="3"/>
      <c r="H15466" s="3"/>
      <c r="I15466" s="10" t="str">
        <f t="shared" si="241"/>
        <v>15088</v>
      </c>
    </row>
    <row r="15467" spans="1:9">
      <c r="A15467" s="66"/>
      <c r="C15467" s="66">
        <v>15088</v>
      </c>
      <c r="D15467" s="2" t="s">
        <v>17</v>
      </c>
      <c r="E15467" s="14" t="s">
        <v>1144</v>
      </c>
      <c r="F15467" s="69" t="s">
        <v>18</v>
      </c>
      <c r="G15467" s="3">
        <v>5</v>
      </c>
      <c r="H15467" s="3">
        <v>136</v>
      </c>
      <c r="I15467" s="10" t="str">
        <f t="shared" si="241"/>
        <v>15088</v>
      </c>
    </row>
    <row r="15468" spans="1:9">
      <c r="A15468" s="66"/>
      <c r="C15468" s="66">
        <v>15088</v>
      </c>
      <c r="D15468" s="2" t="s">
        <v>19</v>
      </c>
      <c r="E15468" s="14" t="s">
        <v>1144</v>
      </c>
      <c r="F15468" s="69" t="s">
        <v>20</v>
      </c>
      <c r="G15468" s="3"/>
      <c r="H15468" s="3"/>
      <c r="I15468" s="10" t="str">
        <f t="shared" si="241"/>
        <v>15088</v>
      </c>
    </row>
    <row r="15469" spans="1:9">
      <c r="A15469" s="66"/>
      <c r="C15469" s="66">
        <v>15088</v>
      </c>
      <c r="D15469" s="2" t="s">
        <v>21</v>
      </c>
      <c r="E15469" s="4"/>
      <c r="F15469" s="69" t="s">
        <v>22</v>
      </c>
      <c r="G15469" s="3">
        <v>160</v>
      </c>
      <c r="H15469" s="3">
        <v>13214</v>
      </c>
      <c r="I15469" s="10" t="str">
        <f t="shared" si="241"/>
        <v>15088</v>
      </c>
    </row>
    <row r="15470" spans="1:9">
      <c r="A15470" s="66"/>
      <c r="C15470" s="66">
        <v>15088</v>
      </c>
      <c r="D15470" s="2" t="s">
        <v>23</v>
      </c>
      <c r="E15470" s="17" t="s">
        <v>1147</v>
      </c>
      <c r="F15470" s="69" t="s">
        <v>24</v>
      </c>
      <c r="G15470" s="3">
        <v>10</v>
      </c>
      <c r="H15470" s="3">
        <v>743</v>
      </c>
      <c r="I15470" s="10" t="str">
        <f t="shared" si="241"/>
        <v>15088</v>
      </c>
    </row>
    <row r="15471" spans="1:9">
      <c r="A15471" s="66"/>
      <c r="C15471" s="66">
        <v>15088</v>
      </c>
      <c r="D15471" s="2" t="s">
        <v>25</v>
      </c>
      <c r="E15471" s="17" t="s">
        <v>1147</v>
      </c>
      <c r="F15471" s="69" t="s">
        <v>26</v>
      </c>
      <c r="G15471" s="3"/>
      <c r="H15471" s="3"/>
      <c r="I15471" s="10" t="str">
        <f t="shared" si="241"/>
        <v>15088</v>
      </c>
    </row>
    <row r="15472" spans="1:9">
      <c r="A15472" s="66"/>
      <c r="C15472" s="66">
        <v>15088</v>
      </c>
      <c r="D15472" s="2" t="s">
        <v>27</v>
      </c>
      <c r="E15472" s="17" t="s">
        <v>1147</v>
      </c>
      <c r="F15472" s="69" t="s">
        <v>28</v>
      </c>
      <c r="G15472" s="3"/>
      <c r="H15472" s="3"/>
      <c r="I15472" s="10" t="str">
        <f t="shared" si="241"/>
        <v>15088</v>
      </c>
    </row>
    <row r="15473" spans="1:9">
      <c r="A15473" s="66"/>
      <c r="C15473" s="66">
        <v>15088</v>
      </c>
      <c r="D15473" s="2" t="s">
        <v>29</v>
      </c>
      <c r="E15473" s="18" t="s">
        <v>1148</v>
      </c>
      <c r="F15473" s="69" t="s">
        <v>30</v>
      </c>
      <c r="G15473" s="3">
        <v>1</v>
      </c>
      <c r="H15473" s="3"/>
      <c r="I15473" s="10" t="str">
        <f t="shared" si="241"/>
        <v>15088</v>
      </c>
    </row>
    <row r="15474" spans="1:9">
      <c r="A15474" s="66"/>
      <c r="C15474" s="66">
        <v>15088</v>
      </c>
      <c r="D15474" s="2" t="s">
        <v>31</v>
      </c>
      <c r="E15474" s="18" t="s">
        <v>1148</v>
      </c>
      <c r="F15474" s="69" t="s">
        <v>32</v>
      </c>
      <c r="G15474" s="3"/>
      <c r="H15474" s="3"/>
      <c r="I15474" s="10" t="str">
        <f t="shared" si="241"/>
        <v>15088</v>
      </c>
    </row>
    <row r="15475" spans="1:9">
      <c r="A15475" s="66"/>
      <c r="C15475" s="66">
        <v>15088</v>
      </c>
      <c r="D15475" s="2" t="s">
        <v>33</v>
      </c>
      <c r="E15475" s="18" t="s">
        <v>1148</v>
      </c>
      <c r="F15475" s="69" t="s">
        <v>34</v>
      </c>
      <c r="G15475" s="3"/>
      <c r="H15475" s="3"/>
      <c r="I15475" s="10" t="str">
        <f t="shared" si="241"/>
        <v>15088</v>
      </c>
    </row>
    <row r="15476" spans="1:9">
      <c r="A15476" s="66"/>
      <c r="C15476" s="66">
        <v>15088</v>
      </c>
      <c r="D15476" s="2" t="s">
        <v>35</v>
      </c>
      <c r="E15476" s="19" t="s">
        <v>1150</v>
      </c>
      <c r="F15476" s="69" t="s">
        <v>36</v>
      </c>
      <c r="G15476" s="3">
        <v>1</v>
      </c>
      <c r="H15476" s="3"/>
      <c r="I15476" s="10" t="str">
        <f t="shared" si="241"/>
        <v>15088</v>
      </c>
    </row>
    <row r="15477" spans="1:9">
      <c r="A15477" s="66"/>
      <c r="C15477" s="66">
        <v>15088</v>
      </c>
      <c r="D15477" s="2" t="s">
        <v>37</v>
      </c>
      <c r="E15477" s="23" t="s">
        <v>1149</v>
      </c>
      <c r="F15477" s="69" t="s">
        <v>38</v>
      </c>
      <c r="G15477" s="3">
        <v>2</v>
      </c>
      <c r="H15477" s="3"/>
      <c r="I15477" s="10" t="str">
        <f t="shared" si="241"/>
        <v>15088</v>
      </c>
    </row>
    <row r="15478" spans="1:9">
      <c r="A15478" s="66"/>
      <c r="C15478" s="66">
        <v>15088</v>
      </c>
      <c r="D15478" s="2" t="s">
        <v>39</v>
      </c>
      <c r="E15478" s="23" t="s">
        <v>1149</v>
      </c>
      <c r="F15478" s="69" t="s">
        <v>40</v>
      </c>
      <c r="G15478" s="3"/>
      <c r="H15478" s="3"/>
      <c r="I15478" s="10" t="str">
        <f t="shared" si="241"/>
        <v>15088</v>
      </c>
    </row>
    <row r="15479" spans="1:9">
      <c r="A15479" s="66"/>
      <c r="C15479" s="66">
        <v>15088</v>
      </c>
      <c r="D15479" s="2" t="s">
        <v>41</v>
      </c>
      <c r="E15479" s="16" t="s">
        <v>1146</v>
      </c>
      <c r="F15479" s="69" t="s">
        <v>42</v>
      </c>
      <c r="G15479" s="3">
        <v>2</v>
      </c>
      <c r="H15479" s="3"/>
      <c r="I15479" s="10" t="str">
        <f t="shared" si="241"/>
        <v>15088</v>
      </c>
    </row>
    <row r="15480" spans="1:9">
      <c r="A15480" s="66"/>
      <c r="C15480" s="66">
        <v>15088</v>
      </c>
      <c r="D15480" s="2" t="s">
        <v>43</v>
      </c>
      <c r="E15480" s="16" t="s">
        <v>1146</v>
      </c>
      <c r="F15480" s="69" t="s">
        <v>44</v>
      </c>
      <c r="G15480" s="3">
        <v>30</v>
      </c>
      <c r="H15480" s="3">
        <v>4116</v>
      </c>
      <c r="I15480" s="10" t="str">
        <f t="shared" si="241"/>
        <v>15088</v>
      </c>
    </row>
    <row r="15481" spans="1:9">
      <c r="A15481" s="66"/>
      <c r="C15481" s="66">
        <v>15088</v>
      </c>
      <c r="D15481" s="2" t="s">
        <v>45</v>
      </c>
      <c r="E15481" s="16" t="s">
        <v>1146</v>
      </c>
      <c r="F15481" s="69" t="s">
        <v>46</v>
      </c>
      <c r="G15481" s="3">
        <v>1</v>
      </c>
      <c r="H15481" s="3"/>
      <c r="I15481" s="10" t="str">
        <f t="shared" si="241"/>
        <v>15088</v>
      </c>
    </row>
    <row r="15482" spans="1:9">
      <c r="A15482" s="66"/>
      <c r="C15482" s="66">
        <v>15088</v>
      </c>
      <c r="D15482" s="2" t="s">
        <v>47</v>
      </c>
      <c r="E15482" s="16" t="s">
        <v>1146</v>
      </c>
      <c r="F15482" s="69" t="s">
        <v>48</v>
      </c>
      <c r="G15482" s="3">
        <v>14</v>
      </c>
      <c r="H15482" s="3">
        <v>890</v>
      </c>
      <c r="I15482" s="10" t="str">
        <f t="shared" si="241"/>
        <v>15088</v>
      </c>
    </row>
    <row r="15483" spans="1:9">
      <c r="A15483" s="66"/>
      <c r="C15483" s="66">
        <v>15088</v>
      </c>
      <c r="D15483" s="2" t="s">
        <v>49</v>
      </c>
      <c r="E15483" s="14" t="s">
        <v>1144</v>
      </c>
      <c r="F15483" s="69" t="s">
        <v>50</v>
      </c>
      <c r="G15483" s="3">
        <v>17</v>
      </c>
      <c r="H15483" s="3">
        <v>421</v>
      </c>
      <c r="I15483" s="10" t="str">
        <f t="shared" si="241"/>
        <v>15088</v>
      </c>
    </row>
    <row r="15484" spans="1:9">
      <c r="A15484" s="66"/>
      <c r="C15484" s="66">
        <v>15088</v>
      </c>
      <c r="D15484" s="2" t="s">
        <v>51</v>
      </c>
      <c r="E15484" s="15" t="s">
        <v>1145</v>
      </c>
      <c r="F15484" s="69" t="s">
        <v>52</v>
      </c>
      <c r="G15484" s="3">
        <v>4</v>
      </c>
      <c r="H15484" s="3">
        <v>545</v>
      </c>
      <c r="I15484" s="10" t="str">
        <f t="shared" si="241"/>
        <v>15088</v>
      </c>
    </row>
    <row r="15485" spans="1:9">
      <c r="A15485" s="66"/>
      <c r="C15485" s="66">
        <v>15088</v>
      </c>
      <c r="D15485" s="2" t="s">
        <v>53</v>
      </c>
      <c r="E15485" s="15" t="s">
        <v>1145</v>
      </c>
      <c r="F15485" s="69" t="s">
        <v>54</v>
      </c>
      <c r="G15485" s="3">
        <v>22</v>
      </c>
      <c r="H15485" s="3">
        <v>1205</v>
      </c>
      <c r="I15485" s="10" t="str">
        <f t="shared" si="241"/>
        <v>15088</v>
      </c>
    </row>
    <row r="15486" spans="1:9">
      <c r="A15486" s="66"/>
      <c r="C15486" s="66">
        <v>15088</v>
      </c>
      <c r="D15486" s="2" t="s">
        <v>55</v>
      </c>
      <c r="E15486" s="21" t="s">
        <v>1152</v>
      </c>
      <c r="F15486" s="69" t="s">
        <v>56</v>
      </c>
      <c r="G15486" s="3">
        <v>1</v>
      </c>
      <c r="H15486" s="3"/>
      <c r="I15486" s="10" t="str">
        <f t="shared" si="241"/>
        <v>15088</v>
      </c>
    </row>
    <row r="15487" spans="1:9">
      <c r="A15487" s="66"/>
      <c r="C15487" s="66">
        <v>15088</v>
      </c>
      <c r="D15487" s="2" t="s">
        <v>57</v>
      </c>
      <c r="E15487" s="21" t="s">
        <v>1152</v>
      </c>
      <c r="F15487" s="69" t="s">
        <v>58</v>
      </c>
      <c r="G15487" s="3">
        <v>1</v>
      </c>
      <c r="H15487" s="3"/>
      <c r="I15487" s="10" t="str">
        <f t="shared" si="241"/>
        <v>15088</v>
      </c>
    </row>
    <row r="15488" spans="1:9">
      <c r="A15488" s="66"/>
      <c r="C15488" s="66">
        <v>15088</v>
      </c>
      <c r="D15488" s="2" t="s">
        <v>59</v>
      </c>
      <c r="E15488" s="21" t="s">
        <v>1152</v>
      </c>
      <c r="F15488" s="69" t="s">
        <v>60</v>
      </c>
      <c r="G15488" s="3">
        <v>9</v>
      </c>
      <c r="H15488" s="3">
        <v>520</v>
      </c>
      <c r="I15488" s="10" t="str">
        <f t="shared" si="241"/>
        <v>15088</v>
      </c>
    </row>
    <row r="15489" spans="1:9">
      <c r="A15489" s="66"/>
      <c r="C15489" s="66">
        <v>15088</v>
      </c>
      <c r="D15489" s="2" t="s">
        <v>61</v>
      </c>
      <c r="E15489" s="20" t="s">
        <v>1151</v>
      </c>
      <c r="F15489" s="69" t="s">
        <v>62</v>
      </c>
      <c r="G15489" s="3">
        <v>1</v>
      </c>
      <c r="H15489" s="3"/>
      <c r="I15489" s="10" t="str">
        <f t="shared" si="241"/>
        <v>15088</v>
      </c>
    </row>
    <row r="15490" spans="1:9">
      <c r="A15490" s="66"/>
      <c r="C15490" s="66">
        <v>15088</v>
      </c>
      <c r="D15490" s="2" t="s">
        <v>63</v>
      </c>
      <c r="E15490" s="20" t="s">
        <v>1151</v>
      </c>
      <c r="F15490" s="69" t="s">
        <v>64</v>
      </c>
      <c r="G15490" s="3">
        <v>1</v>
      </c>
      <c r="H15490" s="3"/>
      <c r="I15490" s="10" t="str">
        <f t="shared" si="241"/>
        <v>15088</v>
      </c>
    </row>
    <row r="15491" spans="1:9">
      <c r="A15491" s="66"/>
      <c r="C15491" s="66">
        <v>15088</v>
      </c>
      <c r="D15491" s="2" t="s">
        <v>65</v>
      </c>
      <c r="E15491" s="19" t="s">
        <v>1150</v>
      </c>
      <c r="F15491" s="69" t="s">
        <v>66</v>
      </c>
      <c r="G15491" s="3">
        <v>1</v>
      </c>
      <c r="H15491" s="3"/>
      <c r="I15491" s="10" t="str">
        <f t="shared" si="241"/>
        <v>15088</v>
      </c>
    </row>
    <row r="15492" spans="1:9">
      <c r="A15492" s="66"/>
      <c r="C15492" s="66">
        <v>15088</v>
      </c>
      <c r="D15492" s="2" t="s">
        <v>67</v>
      </c>
      <c r="E15492" s="22" t="s">
        <v>1153</v>
      </c>
      <c r="F15492" s="69" t="s">
        <v>68</v>
      </c>
      <c r="G15492" s="3">
        <v>3</v>
      </c>
      <c r="H15492" s="3">
        <v>102</v>
      </c>
      <c r="I15492" s="10" t="str">
        <f t="shared" si="241"/>
        <v>15088</v>
      </c>
    </row>
    <row r="15493" spans="1:9">
      <c r="A15493" s="66"/>
      <c r="C15493" s="66">
        <v>15088</v>
      </c>
      <c r="D15493" s="2" t="s">
        <v>69</v>
      </c>
      <c r="E15493" s="21" t="s">
        <v>1152</v>
      </c>
      <c r="F15493" s="69" t="s">
        <v>70</v>
      </c>
      <c r="G15493" s="3">
        <v>39</v>
      </c>
      <c r="H15493" s="3">
        <v>2812</v>
      </c>
      <c r="I15493" s="10" t="str">
        <f t="shared" si="241"/>
        <v>15088</v>
      </c>
    </row>
    <row r="15494" spans="1:9">
      <c r="A15494" s="66"/>
      <c r="C15494" s="66">
        <v>15088</v>
      </c>
      <c r="E15494" s="71"/>
      <c r="F15494" s="69" t="s">
        <v>71</v>
      </c>
      <c r="G15494" s="3">
        <v>165</v>
      </c>
      <c r="H15494" s="3">
        <v>13350</v>
      </c>
      <c r="I15494" s="10" t="str">
        <f t="shared" si="241"/>
        <v>15088</v>
      </c>
    </row>
    <row r="15495" spans="1:9">
      <c r="A15495" s="65" t="s">
        <v>1033</v>
      </c>
      <c r="B15495" s="2" t="s">
        <v>1034</v>
      </c>
      <c r="C15495" s="65">
        <v>15089</v>
      </c>
      <c r="D15495" s="2" t="s">
        <v>9</v>
      </c>
      <c r="E15495" s="14" t="s">
        <v>1144</v>
      </c>
      <c r="F15495" s="69" t="s">
        <v>10</v>
      </c>
      <c r="G15495" s="3">
        <v>6</v>
      </c>
      <c r="H15495" s="3">
        <v>572</v>
      </c>
      <c r="I15495" s="10" t="str">
        <f t="shared" si="241"/>
        <v>15089</v>
      </c>
    </row>
    <row r="15496" spans="1:9">
      <c r="A15496" s="66"/>
      <c r="C15496" s="66">
        <v>15089</v>
      </c>
      <c r="D15496" s="2" t="s">
        <v>11</v>
      </c>
      <c r="E15496" s="14" t="s">
        <v>1144</v>
      </c>
      <c r="F15496" s="69" t="s">
        <v>12</v>
      </c>
      <c r="G15496" s="3"/>
      <c r="H15496" s="3"/>
      <c r="I15496" s="10" t="str">
        <f t="shared" si="241"/>
        <v>15089</v>
      </c>
    </row>
    <row r="15497" spans="1:9">
      <c r="A15497" s="66"/>
      <c r="C15497" s="66">
        <v>15089</v>
      </c>
      <c r="D15497" s="2" t="s">
        <v>13</v>
      </c>
      <c r="E15497" s="14" t="s">
        <v>1144</v>
      </c>
      <c r="F15497" s="69" t="s">
        <v>14</v>
      </c>
      <c r="G15497" s="3"/>
      <c r="H15497" s="3"/>
      <c r="I15497" s="10" t="str">
        <f t="shared" ref="I15497:I15560" si="242">IF(A15497="",I15496,A15497)</f>
        <v>15089</v>
      </c>
    </row>
    <row r="15498" spans="1:9">
      <c r="A15498" s="66"/>
      <c r="C15498" s="66">
        <v>15089</v>
      </c>
      <c r="D15498" s="2" t="s">
        <v>15</v>
      </c>
      <c r="E15498" s="15" t="s">
        <v>1145</v>
      </c>
      <c r="F15498" s="69" t="s">
        <v>16</v>
      </c>
      <c r="G15498" s="3"/>
      <c r="H15498" s="3"/>
      <c r="I15498" s="10" t="str">
        <f t="shared" si="242"/>
        <v>15089</v>
      </c>
    </row>
    <row r="15499" spans="1:9">
      <c r="A15499" s="66"/>
      <c r="C15499" s="66">
        <v>15089</v>
      </c>
      <c r="D15499" s="2" t="s">
        <v>17</v>
      </c>
      <c r="E15499" s="14" t="s">
        <v>1144</v>
      </c>
      <c r="F15499" s="69" t="s">
        <v>18</v>
      </c>
      <c r="G15499" s="3">
        <v>6</v>
      </c>
      <c r="H15499" s="3">
        <v>572</v>
      </c>
      <c r="I15499" s="10" t="str">
        <f t="shared" si="242"/>
        <v>15089</v>
      </c>
    </row>
    <row r="15500" spans="1:9">
      <c r="A15500" s="66"/>
      <c r="C15500" s="66">
        <v>15089</v>
      </c>
      <c r="D15500" s="2" t="s">
        <v>19</v>
      </c>
      <c r="E15500" s="14" t="s">
        <v>1144</v>
      </c>
      <c r="F15500" s="69" t="s">
        <v>20</v>
      </c>
      <c r="G15500" s="3"/>
      <c r="H15500" s="3"/>
      <c r="I15500" s="10" t="str">
        <f t="shared" si="242"/>
        <v>15089</v>
      </c>
    </row>
    <row r="15501" spans="1:9">
      <c r="A15501" s="66"/>
      <c r="C15501" s="66">
        <v>15089</v>
      </c>
      <c r="D15501" s="2" t="s">
        <v>21</v>
      </c>
      <c r="E15501" s="4"/>
      <c r="F15501" s="69" t="s">
        <v>22</v>
      </c>
      <c r="G15501" s="3">
        <v>142</v>
      </c>
      <c r="H15501" s="3">
        <v>13711</v>
      </c>
      <c r="I15501" s="10" t="str">
        <f t="shared" si="242"/>
        <v>15089</v>
      </c>
    </row>
    <row r="15502" spans="1:9">
      <c r="A15502" s="66"/>
      <c r="C15502" s="66">
        <v>15089</v>
      </c>
      <c r="D15502" s="2" t="s">
        <v>23</v>
      </c>
      <c r="E15502" s="17" t="s">
        <v>1147</v>
      </c>
      <c r="F15502" s="69" t="s">
        <v>24</v>
      </c>
      <c r="G15502" s="3">
        <v>15</v>
      </c>
      <c r="H15502" s="3">
        <v>2093</v>
      </c>
      <c r="I15502" s="10" t="str">
        <f t="shared" si="242"/>
        <v>15089</v>
      </c>
    </row>
    <row r="15503" spans="1:9">
      <c r="A15503" s="66"/>
      <c r="C15503" s="66">
        <v>15089</v>
      </c>
      <c r="D15503" s="2" t="s">
        <v>25</v>
      </c>
      <c r="E15503" s="17" t="s">
        <v>1147</v>
      </c>
      <c r="F15503" s="69" t="s">
        <v>26</v>
      </c>
      <c r="G15503" s="3">
        <v>1</v>
      </c>
      <c r="H15503" s="3"/>
      <c r="I15503" s="10" t="str">
        <f t="shared" si="242"/>
        <v>15089</v>
      </c>
    </row>
    <row r="15504" spans="1:9">
      <c r="A15504" s="66"/>
      <c r="C15504" s="66">
        <v>15089</v>
      </c>
      <c r="D15504" s="2" t="s">
        <v>27</v>
      </c>
      <c r="E15504" s="17" t="s">
        <v>1147</v>
      </c>
      <c r="F15504" s="69" t="s">
        <v>28</v>
      </c>
      <c r="G15504" s="3"/>
      <c r="H15504" s="3"/>
      <c r="I15504" s="10" t="str">
        <f t="shared" si="242"/>
        <v>15089</v>
      </c>
    </row>
    <row r="15505" spans="1:9">
      <c r="A15505" s="66"/>
      <c r="C15505" s="66">
        <v>15089</v>
      </c>
      <c r="D15505" s="2" t="s">
        <v>29</v>
      </c>
      <c r="E15505" s="18" t="s">
        <v>1148</v>
      </c>
      <c r="F15505" s="69" t="s">
        <v>30</v>
      </c>
      <c r="G15505" s="3">
        <v>2</v>
      </c>
      <c r="H15505" s="3"/>
      <c r="I15505" s="10" t="str">
        <f t="shared" si="242"/>
        <v>15089</v>
      </c>
    </row>
    <row r="15506" spans="1:9">
      <c r="A15506" s="66"/>
      <c r="C15506" s="66">
        <v>15089</v>
      </c>
      <c r="D15506" s="2" t="s">
        <v>31</v>
      </c>
      <c r="E15506" s="18" t="s">
        <v>1148</v>
      </c>
      <c r="F15506" s="69" t="s">
        <v>32</v>
      </c>
      <c r="G15506" s="3"/>
      <c r="H15506" s="3"/>
      <c r="I15506" s="10" t="str">
        <f t="shared" si="242"/>
        <v>15089</v>
      </c>
    </row>
    <row r="15507" spans="1:9">
      <c r="A15507" s="66"/>
      <c r="C15507" s="66">
        <v>15089</v>
      </c>
      <c r="D15507" s="2" t="s">
        <v>33</v>
      </c>
      <c r="E15507" s="18" t="s">
        <v>1148</v>
      </c>
      <c r="F15507" s="69" t="s">
        <v>34</v>
      </c>
      <c r="G15507" s="3"/>
      <c r="H15507" s="3"/>
      <c r="I15507" s="10" t="str">
        <f t="shared" si="242"/>
        <v>15089</v>
      </c>
    </row>
    <row r="15508" spans="1:9">
      <c r="A15508" s="66"/>
      <c r="C15508" s="66">
        <v>15089</v>
      </c>
      <c r="D15508" s="2" t="s">
        <v>35</v>
      </c>
      <c r="E15508" s="19" t="s">
        <v>1150</v>
      </c>
      <c r="F15508" s="69" t="s">
        <v>36</v>
      </c>
      <c r="G15508" s="3">
        <v>3</v>
      </c>
      <c r="H15508" s="3">
        <v>313</v>
      </c>
      <c r="I15508" s="10" t="str">
        <f t="shared" si="242"/>
        <v>15089</v>
      </c>
    </row>
    <row r="15509" spans="1:9">
      <c r="A15509" s="66"/>
      <c r="C15509" s="66">
        <v>15089</v>
      </c>
      <c r="D15509" s="2" t="s">
        <v>37</v>
      </c>
      <c r="E15509" s="23" t="s">
        <v>1149</v>
      </c>
      <c r="F15509" s="69" t="s">
        <v>38</v>
      </c>
      <c r="G15509" s="3">
        <v>1</v>
      </c>
      <c r="H15509" s="3"/>
      <c r="I15509" s="10" t="str">
        <f t="shared" si="242"/>
        <v>15089</v>
      </c>
    </row>
    <row r="15510" spans="1:9">
      <c r="A15510" s="66"/>
      <c r="C15510" s="66">
        <v>15089</v>
      </c>
      <c r="D15510" s="2" t="s">
        <v>39</v>
      </c>
      <c r="E15510" s="23" t="s">
        <v>1149</v>
      </c>
      <c r="F15510" s="69" t="s">
        <v>40</v>
      </c>
      <c r="G15510" s="3">
        <v>5</v>
      </c>
      <c r="H15510" s="3">
        <v>444</v>
      </c>
      <c r="I15510" s="10" t="str">
        <f t="shared" si="242"/>
        <v>15089</v>
      </c>
    </row>
    <row r="15511" spans="1:9">
      <c r="A15511" s="66"/>
      <c r="C15511" s="66">
        <v>15089</v>
      </c>
      <c r="D15511" s="2" t="s">
        <v>41</v>
      </c>
      <c r="E15511" s="16" t="s">
        <v>1146</v>
      </c>
      <c r="F15511" s="69" t="s">
        <v>42</v>
      </c>
      <c r="G15511" s="3"/>
      <c r="H15511" s="3"/>
      <c r="I15511" s="10" t="str">
        <f t="shared" si="242"/>
        <v>15089</v>
      </c>
    </row>
    <row r="15512" spans="1:9">
      <c r="A15512" s="66"/>
      <c r="C15512" s="66">
        <v>15089</v>
      </c>
      <c r="D15512" s="2" t="s">
        <v>43</v>
      </c>
      <c r="E15512" s="16" t="s">
        <v>1146</v>
      </c>
      <c r="F15512" s="69" t="s">
        <v>44</v>
      </c>
      <c r="G15512" s="3">
        <v>9</v>
      </c>
      <c r="H15512" s="3">
        <v>1334</v>
      </c>
      <c r="I15512" s="10" t="str">
        <f t="shared" si="242"/>
        <v>15089</v>
      </c>
    </row>
    <row r="15513" spans="1:9">
      <c r="A15513" s="66"/>
      <c r="C15513" s="66">
        <v>15089</v>
      </c>
      <c r="D15513" s="2" t="s">
        <v>45</v>
      </c>
      <c r="E15513" s="16" t="s">
        <v>1146</v>
      </c>
      <c r="F15513" s="69" t="s">
        <v>46</v>
      </c>
      <c r="G15513" s="3">
        <v>1</v>
      </c>
      <c r="H15513" s="3"/>
      <c r="I15513" s="10" t="str">
        <f t="shared" si="242"/>
        <v>15089</v>
      </c>
    </row>
    <row r="15514" spans="1:9">
      <c r="A15514" s="66"/>
      <c r="C15514" s="66">
        <v>15089</v>
      </c>
      <c r="D15514" s="2" t="s">
        <v>47</v>
      </c>
      <c r="E15514" s="16" t="s">
        <v>1146</v>
      </c>
      <c r="F15514" s="69" t="s">
        <v>48</v>
      </c>
      <c r="G15514" s="3">
        <v>13</v>
      </c>
      <c r="H15514" s="3">
        <v>999</v>
      </c>
      <c r="I15514" s="10" t="str">
        <f t="shared" si="242"/>
        <v>15089</v>
      </c>
    </row>
    <row r="15515" spans="1:9">
      <c r="A15515" s="66"/>
      <c r="C15515" s="66">
        <v>15089</v>
      </c>
      <c r="D15515" s="2" t="s">
        <v>49</v>
      </c>
      <c r="E15515" s="14" t="s">
        <v>1144</v>
      </c>
      <c r="F15515" s="69" t="s">
        <v>50</v>
      </c>
      <c r="G15515" s="3">
        <v>17</v>
      </c>
      <c r="H15515" s="3">
        <v>929</v>
      </c>
      <c r="I15515" s="10" t="str">
        <f t="shared" si="242"/>
        <v>15089</v>
      </c>
    </row>
    <row r="15516" spans="1:9">
      <c r="A15516" s="66"/>
      <c r="C15516" s="66">
        <v>15089</v>
      </c>
      <c r="D15516" s="2" t="s">
        <v>51</v>
      </c>
      <c r="E15516" s="15" t="s">
        <v>1145</v>
      </c>
      <c r="F15516" s="69" t="s">
        <v>52</v>
      </c>
      <c r="G15516" s="3">
        <v>9</v>
      </c>
      <c r="H15516" s="3">
        <v>1704</v>
      </c>
      <c r="I15516" s="10" t="str">
        <f t="shared" si="242"/>
        <v>15089</v>
      </c>
    </row>
    <row r="15517" spans="1:9">
      <c r="A15517" s="66"/>
      <c r="C15517" s="66">
        <v>15089</v>
      </c>
      <c r="D15517" s="2" t="s">
        <v>53</v>
      </c>
      <c r="E15517" s="15" t="s">
        <v>1145</v>
      </c>
      <c r="F15517" s="69" t="s">
        <v>54</v>
      </c>
      <c r="G15517" s="3">
        <v>31</v>
      </c>
      <c r="H15517" s="3">
        <v>1654</v>
      </c>
      <c r="I15517" s="10" t="str">
        <f t="shared" si="242"/>
        <v>15089</v>
      </c>
    </row>
    <row r="15518" spans="1:9">
      <c r="A15518" s="66"/>
      <c r="C15518" s="66">
        <v>15089</v>
      </c>
      <c r="D15518" s="2" t="s">
        <v>55</v>
      </c>
      <c r="E15518" s="21" t="s">
        <v>1152</v>
      </c>
      <c r="F15518" s="69" t="s">
        <v>56</v>
      </c>
      <c r="G15518" s="3">
        <v>2</v>
      </c>
      <c r="H15518" s="3"/>
      <c r="I15518" s="10" t="str">
        <f t="shared" si="242"/>
        <v>15089</v>
      </c>
    </row>
    <row r="15519" spans="1:9">
      <c r="A15519" s="66"/>
      <c r="C15519" s="66">
        <v>15089</v>
      </c>
      <c r="D15519" s="2" t="s">
        <v>57</v>
      </c>
      <c r="E15519" s="21" t="s">
        <v>1152</v>
      </c>
      <c r="F15519" s="69" t="s">
        <v>58</v>
      </c>
      <c r="G15519" s="3">
        <v>1</v>
      </c>
      <c r="H15519" s="3"/>
      <c r="I15519" s="10" t="str">
        <f t="shared" si="242"/>
        <v>15089</v>
      </c>
    </row>
    <row r="15520" spans="1:9">
      <c r="A15520" s="66"/>
      <c r="C15520" s="66">
        <v>15089</v>
      </c>
      <c r="D15520" s="2" t="s">
        <v>59</v>
      </c>
      <c r="E15520" s="21" t="s">
        <v>1152</v>
      </c>
      <c r="F15520" s="69" t="s">
        <v>60</v>
      </c>
      <c r="G15520" s="3">
        <v>12</v>
      </c>
      <c r="H15520" s="3">
        <v>1255</v>
      </c>
      <c r="I15520" s="10" t="str">
        <f t="shared" si="242"/>
        <v>15089</v>
      </c>
    </row>
    <row r="15521" spans="1:9">
      <c r="A15521" s="66"/>
      <c r="C15521" s="66">
        <v>15089</v>
      </c>
      <c r="D15521" s="2" t="s">
        <v>61</v>
      </c>
      <c r="E15521" s="20" t="s">
        <v>1151</v>
      </c>
      <c r="F15521" s="69" t="s">
        <v>62</v>
      </c>
      <c r="G15521" s="3">
        <v>6</v>
      </c>
      <c r="H15521" s="3">
        <v>1410</v>
      </c>
      <c r="I15521" s="10" t="str">
        <f t="shared" si="242"/>
        <v>15089</v>
      </c>
    </row>
    <row r="15522" spans="1:9">
      <c r="A15522" s="66"/>
      <c r="C15522" s="66">
        <v>15089</v>
      </c>
      <c r="D15522" s="2" t="s">
        <v>63</v>
      </c>
      <c r="E15522" s="20" t="s">
        <v>1151</v>
      </c>
      <c r="F15522" s="69" t="s">
        <v>64</v>
      </c>
      <c r="G15522" s="3">
        <v>2</v>
      </c>
      <c r="H15522" s="3"/>
      <c r="I15522" s="10" t="str">
        <f t="shared" si="242"/>
        <v>15089</v>
      </c>
    </row>
    <row r="15523" spans="1:9">
      <c r="A15523" s="66"/>
      <c r="C15523" s="66">
        <v>15089</v>
      </c>
      <c r="D15523" s="2" t="s">
        <v>65</v>
      </c>
      <c r="E15523" s="19" t="s">
        <v>1150</v>
      </c>
      <c r="F15523" s="69" t="s">
        <v>66</v>
      </c>
      <c r="G15523" s="3">
        <v>4</v>
      </c>
      <c r="H15523" s="3">
        <v>127</v>
      </c>
      <c r="I15523" s="10" t="str">
        <f t="shared" si="242"/>
        <v>15089</v>
      </c>
    </row>
    <row r="15524" spans="1:9">
      <c r="A15524" s="66"/>
      <c r="C15524" s="66">
        <v>15089</v>
      </c>
      <c r="D15524" s="2" t="s">
        <v>67</v>
      </c>
      <c r="E15524" s="22" t="s">
        <v>1153</v>
      </c>
      <c r="F15524" s="69" t="s">
        <v>68</v>
      </c>
      <c r="G15524" s="3">
        <v>4</v>
      </c>
      <c r="H15524" s="3">
        <v>118</v>
      </c>
      <c r="I15524" s="10" t="str">
        <f t="shared" si="242"/>
        <v>15089</v>
      </c>
    </row>
    <row r="15525" spans="1:9">
      <c r="A15525" s="66"/>
      <c r="C15525" s="66">
        <v>15089</v>
      </c>
      <c r="D15525" s="2" t="s">
        <v>69</v>
      </c>
      <c r="E15525" s="21" t="s">
        <v>1152</v>
      </c>
      <c r="F15525" s="69" t="s">
        <v>70</v>
      </c>
      <c r="G15525" s="3">
        <v>4</v>
      </c>
      <c r="H15525" s="3">
        <v>165</v>
      </c>
      <c r="I15525" s="10" t="str">
        <f t="shared" si="242"/>
        <v>15089</v>
      </c>
    </row>
    <row r="15526" spans="1:9">
      <c r="A15526" s="66"/>
      <c r="C15526" s="66">
        <v>15089</v>
      </c>
      <c r="E15526" s="71"/>
      <c r="F15526" s="69" t="s">
        <v>71</v>
      </c>
      <c r="G15526" s="3">
        <v>148</v>
      </c>
      <c r="H15526" s="3">
        <v>14283</v>
      </c>
      <c r="I15526" s="10" t="str">
        <f t="shared" si="242"/>
        <v>15089</v>
      </c>
    </row>
    <row r="15527" spans="1:9">
      <c r="A15527" s="65" t="s">
        <v>1035</v>
      </c>
      <c r="B15527" s="2" t="s">
        <v>1036</v>
      </c>
      <c r="C15527" s="65">
        <v>15090</v>
      </c>
      <c r="D15527" s="2" t="s">
        <v>9</v>
      </c>
      <c r="E15527" s="14" t="s">
        <v>1144</v>
      </c>
      <c r="F15527" s="69" t="s">
        <v>10</v>
      </c>
      <c r="G15527" s="3">
        <v>1</v>
      </c>
      <c r="H15527" s="3"/>
      <c r="I15527" s="10" t="str">
        <f t="shared" si="242"/>
        <v>15090</v>
      </c>
    </row>
    <row r="15528" spans="1:9">
      <c r="A15528" s="66"/>
      <c r="C15528" s="66">
        <v>15090</v>
      </c>
      <c r="D15528" s="2" t="s">
        <v>11</v>
      </c>
      <c r="E15528" s="14" t="s">
        <v>1144</v>
      </c>
      <c r="F15528" s="69" t="s">
        <v>12</v>
      </c>
      <c r="G15528" s="3"/>
      <c r="H15528" s="3"/>
      <c r="I15528" s="10" t="str">
        <f t="shared" si="242"/>
        <v>15090</v>
      </c>
    </row>
    <row r="15529" spans="1:9">
      <c r="A15529" s="66"/>
      <c r="C15529" s="66">
        <v>15090</v>
      </c>
      <c r="D15529" s="2" t="s">
        <v>13</v>
      </c>
      <c r="E15529" s="14" t="s">
        <v>1144</v>
      </c>
      <c r="F15529" s="69" t="s">
        <v>14</v>
      </c>
      <c r="G15529" s="3"/>
      <c r="H15529" s="3"/>
      <c r="I15529" s="10" t="str">
        <f t="shared" si="242"/>
        <v>15090</v>
      </c>
    </row>
    <row r="15530" spans="1:9">
      <c r="A15530" s="66"/>
      <c r="C15530" s="66">
        <v>15090</v>
      </c>
      <c r="D15530" s="2" t="s">
        <v>15</v>
      </c>
      <c r="E15530" s="15" t="s">
        <v>1145</v>
      </c>
      <c r="F15530" s="69" t="s">
        <v>16</v>
      </c>
      <c r="G15530" s="3"/>
      <c r="H15530" s="3"/>
      <c r="I15530" s="10" t="str">
        <f t="shared" si="242"/>
        <v>15090</v>
      </c>
    </row>
    <row r="15531" spans="1:9">
      <c r="A15531" s="66"/>
      <c r="C15531" s="66">
        <v>15090</v>
      </c>
      <c r="D15531" s="2" t="s">
        <v>17</v>
      </c>
      <c r="E15531" s="14" t="s">
        <v>1144</v>
      </c>
      <c r="F15531" s="69" t="s">
        <v>18</v>
      </c>
      <c r="G15531" s="3">
        <v>1</v>
      </c>
      <c r="H15531" s="3"/>
      <c r="I15531" s="10" t="str">
        <f t="shared" si="242"/>
        <v>15090</v>
      </c>
    </row>
    <row r="15532" spans="1:9">
      <c r="A15532" s="66"/>
      <c r="C15532" s="66">
        <v>15090</v>
      </c>
      <c r="D15532" s="2" t="s">
        <v>19</v>
      </c>
      <c r="E15532" s="14" t="s">
        <v>1144</v>
      </c>
      <c r="F15532" s="69" t="s">
        <v>20</v>
      </c>
      <c r="G15532" s="3"/>
      <c r="H15532" s="3"/>
      <c r="I15532" s="10" t="str">
        <f t="shared" si="242"/>
        <v>15090</v>
      </c>
    </row>
    <row r="15533" spans="1:9">
      <c r="A15533" s="66"/>
      <c r="C15533" s="66">
        <v>15090</v>
      </c>
      <c r="D15533" s="2" t="s">
        <v>21</v>
      </c>
      <c r="E15533" s="4"/>
      <c r="F15533" s="69" t="s">
        <v>22</v>
      </c>
      <c r="G15533" s="3">
        <v>50</v>
      </c>
      <c r="H15533" s="3"/>
      <c r="I15533" s="10" t="str">
        <f t="shared" si="242"/>
        <v>15090</v>
      </c>
    </row>
    <row r="15534" spans="1:9">
      <c r="A15534" s="66"/>
      <c r="C15534" s="66">
        <v>15090</v>
      </c>
      <c r="D15534" s="2" t="s">
        <v>23</v>
      </c>
      <c r="E15534" s="17" t="s">
        <v>1147</v>
      </c>
      <c r="F15534" s="69" t="s">
        <v>24</v>
      </c>
      <c r="G15534" s="3">
        <v>11</v>
      </c>
      <c r="H15534" s="3">
        <v>2248</v>
      </c>
      <c r="I15534" s="10" t="str">
        <f t="shared" si="242"/>
        <v>15090</v>
      </c>
    </row>
    <row r="15535" spans="1:9">
      <c r="A15535" s="66"/>
      <c r="C15535" s="66">
        <v>15090</v>
      </c>
      <c r="D15535" s="2" t="s">
        <v>25</v>
      </c>
      <c r="E15535" s="17" t="s">
        <v>1147</v>
      </c>
      <c r="F15535" s="69" t="s">
        <v>26</v>
      </c>
      <c r="G15535" s="3"/>
      <c r="H15535" s="3"/>
      <c r="I15535" s="10" t="str">
        <f t="shared" si="242"/>
        <v>15090</v>
      </c>
    </row>
    <row r="15536" spans="1:9">
      <c r="A15536" s="66"/>
      <c r="C15536" s="66">
        <v>15090</v>
      </c>
      <c r="D15536" s="2" t="s">
        <v>27</v>
      </c>
      <c r="E15536" s="17" t="s">
        <v>1147</v>
      </c>
      <c r="F15536" s="69" t="s">
        <v>28</v>
      </c>
      <c r="G15536" s="3"/>
      <c r="H15536" s="3"/>
      <c r="I15536" s="10" t="str">
        <f t="shared" si="242"/>
        <v>15090</v>
      </c>
    </row>
    <row r="15537" spans="1:9">
      <c r="A15537" s="66"/>
      <c r="C15537" s="66">
        <v>15090</v>
      </c>
      <c r="D15537" s="2" t="s">
        <v>29</v>
      </c>
      <c r="E15537" s="18" t="s">
        <v>1148</v>
      </c>
      <c r="F15537" s="69" t="s">
        <v>30</v>
      </c>
      <c r="G15537" s="3"/>
      <c r="H15537" s="3"/>
      <c r="I15537" s="10" t="str">
        <f t="shared" si="242"/>
        <v>15090</v>
      </c>
    </row>
    <row r="15538" spans="1:9">
      <c r="A15538" s="66"/>
      <c r="C15538" s="66">
        <v>15090</v>
      </c>
      <c r="D15538" s="2" t="s">
        <v>31</v>
      </c>
      <c r="E15538" s="18" t="s">
        <v>1148</v>
      </c>
      <c r="F15538" s="69" t="s">
        <v>32</v>
      </c>
      <c r="G15538" s="3"/>
      <c r="H15538" s="3"/>
      <c r="I15538" s="10" t="str">
        <f t="shared" si="242"/>
        <v>15090</v>
      </c>
    </row>
    <row r="15539" spans="1:9">
      <c r="A15539" s="66"/>
      <c r="C15539" s="66">
        <v>15090</v>
      </c>
      <c r="D15539" s="2" t="s">
        <v>33</v>
      </c>
      <c r="E15539" s="18" t="s">
        <v>1148</v>
      </c>
      <c r="F15539" s="69" t="s">
        <v>34</v>
      </c>
      <c r="G15539" s="3"/>
      <c r="H15539" s="3"/>
      <c r="I15539" s="10" t="str">
        <f t="shared" si="242"/>
        <v>15090</v>
      </c>
    </row>
    <row r="15540" spans="1:9">
      <c r="A15540" s="66"/>
      <c r="C15540" s="66">
        <v>15090</v>
      </c>
      <c r="D15540" s="2" t="s">
        <v>35</v>
      </c>
      <c r="E15540" s="19" t="s">
        <v>1150</v>
      </c>
      <c r="F15540" s="69" t="s">
        <v>36</v>
      </c>
      <c r="G15540" s="3"/>
      <c r="H15540" s="3"/>
      <c r="I15540" s="10" t="str">
        <f t="shared" si="242"/>
        <v>15090</v>
      </c>
    </row>
    <row r="15541" spans="1:9">
      <c r="A15541" s="66"/>
      <c r="C15541" s="66">
        <v>15090</v>
      </c>
      <c r="D15541" s="2" t="s">
        <v>37</v>
      </c>
      <c r="E15541" s="23" t="s">
        <v>1149</v>
      </c>
      <c r="F15541" s="69" t="s">
        <v>38</v>
      </c>
      <c r="G15541" s="3">
        <v>2</v>
      </c>
      <c r="H15541" s="3"/>
      <c r="I15541" s="10" t="str">
        <f t="shared" si="242"/>
        <v>15090</v>
      </c>
    </row>
    <row r="15542" spans="1:9">
      <c r="A15542" s="66"/>
      <c r="C15542" s="66">
        <v>15090</v>
      </c>
      <c r="D15542" s="2" t="s">
        <v>39</v>
      </c>
      <c r="E15542" s="23" t="s">
        <v>1149</v>
      </c>
      <c r="F15542" s="69" t="s">
        <v>40</v>
      </c>
      <c r="G15542" s="3"/>
      <c r="H15542" s="3"/>
      <c r="I15542" s="10" t="str">
        <f t="shared" si="242"/>
        <v>15090</v>
      </c>
    </row>
    <row r="15543" spans="1:9">
      <c r="A15543" s="66"/>
      <c r="C15543" s="66">
        <v>15090</v>
      </c>
      <c r="D15543" s="2" t="s">
        <v>41</v>
      </c>
      <c r="E15543" s="16" t="s">
        <v>1146</v>
      </c>
      <c r="F15543" s="69" t="s">
        <v>42</v>
      </c>
      <c r="G15543" s="3"/>
      <c r="H15543" s="3"/>
      <c r="I15543" s="10" t="str">
        <f t="shared" si="242"/>
        <v>15090</v>
      </c>
    </row>
    <row r="15544" spans="1:9">
      <c r="A15544" s="66"/>
      <c r="C15544" s="66">
        <v>15090</v>
      </c>
      <c r="D15544" s="2" t="s">
        <v>43</v>
      </c>
      <c r="E15544" s="16" t="s">
        <v>1146</v>
      </c>
      <c r="F15544" s="69" t="s">
        <v>44</v>
      </c>
      <c r="G15544" s="3"/>
      <c r="H15544" s="3"/>
      <c r="I15544" s="10" t="str">
        <f t="shared" si="242"/>
        <v>15090</v>
      </c>
    </row>
    <row r="15545" spans="1:9">
      <c r="A15545" s="66"/>
      <c r="C15545" s="66">
        <v>15090</v>
      </c>
      <c r="D15545" s="2" t="s">
        <v>45</v>
      </c>
      <c r="E15545" s="16" t="s">
        <v>1146</v>
      </c>
      <c r="F15545" s="69" t="s">
        <v>46</v>
      </c>
      <c r="G15545" s="3"/>
      <c r="H15545" s="3"/>
      <c r="I15545" s="10" t="str">
        <f t="shared" si="242"/>
        <v>15090</v>
      </c>
    </row>
    <row r="15546" spans="1:9">
      <c r="A15546" s="66"/>
      <c r="C15546" s="66">
        <v>15090</v>
      </c>
      <c r="D15546" s="2" t="s">
        <v>47</v>
      </c>
      <c r="E15546" s="16" t="s">
        <v>1146</v>
      </c>
      <c r="F15546" s="69" t="s">
        <v>48</v>
      </c>
      <c r="G15546" s="3">
        <v>2</v>
      </c>
      <c r="H15546" s="3"/>
      <c r="I15546" s="10" t="str">
        <f t="shared" si="242"/>
        <v>15090</v>
      </c>
    </row>
    <row r="15547" spans="1:9">
      <c r="A15547" s="66"/>
      <c r="C15547" s="66">
        <v>15090</v>
      </c>
      <c r="D15547" s="2" t="s">
        <v>49</v>
      </c>
      <c r="E15547" s="14" t="s">
        <v>1144</v>
      </c>
      <c r="F15547" s="69" t="s">
        <v>50</v>
      </c>
      <c r="G15547" s="3">
        <v>8</v>
      </c>
      <c r="H15547" s="3">
        <v>215</v>
      </c>
      <c r="I15547" s="10" t="str">
        <f t="shared" si="242"/>
        <v>15090</v>
      </c>
    </row>
    <row r="15548" spans="1:9">
      <c r="A15548" s="66"/>
      <c r="C15548" s="66">
        <v>15090</v>
      </c>
      <c r="D15548" s="2" t="s">
        <v>51</v>
      </c>
      <c r="E15548" s="15" t="s">
        <v>1145</v>
      </c>
      <c r="F15548" s="69" t="s">
        <v>52</v>
      </c>
      <c r="G15548" s="3">
        <v>1</v>
      </c>
      <c r="H15548" s="3"/>
      <c r="I15548" s="10" t="str">
        <f t="shared" si="242"/>
        <v>15090</v>
      </c>
    </row>
    <row r="15549" spans="1:9">
      <c r="A15549" s="66"/>
      <c r="C15549" s="66">
        <v>15090</v>
      </c>
      <c r="D15549" s="2" t="s">
        <v>53</v>
      </c>
      <c r="E15549" s="15" t="s">
        <v>1145</v>
      </c>
      <c r="F15549" s="69" t="s">
        <v>54</v>
      </c>
      <c r="G15549" s="3">
        <v>7</v>
      </c>
      <c r="H15549" s="3">
        <v>594</v>
      </c>
      <c r="I15549" s="10" t="str">
        <f t="shared" si="242"/>
        <v>15090</v>
      </c>
    </row>
    <row r="15550" spans="1:9">
      <c r="A15550" s="66"/>
      <c r="C15550" s="66">
        <v>15090</v>
      </c>
      <c r="D15550" s="2" t="s">
        <v>55</v>
      </c>
      <c r="E15550" s="21" t="s">
        <v>1152</v>
      </c>
      <c r="F15550" s="69" t="s">
        <v>56</v>
      </c>
      <c r="G15550" s="3">
        <v>2</v>
      </c>
      <c r="H15550" s="3"/>
      <c r="I15550" s="10" t="str">
        <f t="shared" si="242"/>
        <v>15090</v>
      </c>
    </row>
    <row r="15551" spans="1:9">
      <c r="A15551" s="66"/>
      <c r="C15551" s="66">
        <v>15090</v>
      </c>
      <c r="D15551" s="2" t="s">
        <v>57</v>
      </c>
      <c r="E15551" s="21" t="s">
        <v>1152</v>
      </c>
      <c r="F15551" s="69" t="s">
        <v>58</v>
      </c>
      <c r="G15551" s="3"/>
      <c r="H15551" s="3"/>
      <c r="I15551" s="10" t="str">
        <f t="shared" si="242"/>
        <v>15090</v>
      </c>
    </row>
    <row r="15552" spans="1:9">
      <c r="A15552" s="66"/>
      <c r="C15552" s="66">
        <v>15090</v>
      </c>
      <c r="D15552" s="2" t="s">
        <v>59</v>
      </c>
      <c r="E15552" s="21" t="s">
        <v>1152</v>
      </c>
      <c r="F15552" s="69" t="s">
        <v>60</v>
      </c>
      <c r="G15552" s="3">
        <v>8</v>
      </c>
      <c r="H15552" s="3">
        <v>431</v>
      </c>
      <c r="I15552" s="10" t="str">
        <f t="shared" si="242"/>
        <v>15090</v>
      </c>
    </row>
    <row r="15553" spans="1:9">
      <c r="A15553" s="66"/>
      <c r="C15553" s="66">
        <v>15090</v>
      </c>
      <c r="D15553" s="2" t="s">
        <v>61</v>
      </c>
      <c r="E15553" s="20" t="s">
        <v>1151</v>
      </c>
      <c r="F15553" s="69" t="s">
        <v>62</v>
      </c>
      <c r="G15553" s="3">
        <v>1</v>
      </c>
      <c r="H15553" s="3"/>
      <c r="I15553" s="10" t="str">
        <f t="shared" si="242"/>
        <v>15090</v>
      </c>
    </row>
    <row r="15554" spans="1:9">
      <c r="A15554" s="66"/>
      <c r="C15554" s="66">
        <v>15090</v>
      </c>
      <c r="D15554" s="2" t="s">
        <v>63</v>
      </c>
      <c r="E15554" s="20" t="s">
        <v>1151</v>
      </c>
      <c r="F15554" s="69" t="s">
        <v>64</v>
      </c>
      <c r="G15554" s="3">
        <v>1</v>
      </c>
      <c r="H15554" s="3"/>
      <c r="I15554" s="10" t="str">
        <f t="shared" si="242"/>
        <v>15090</v>
      </c>
    </row>
    <row r="15555" spans="1:9">
      <c r="A15555" s="66"/>
      <c r="C15555" s="66">
        <v>15090</v>
      </c>
      <c r="D15555" s="2" t="s">
        <v>65</v>
      </c>
      <c r="E15555" s="19" t="s">
        <v>1150</v>
      </c>
      <c r="F15555" s="69" t="s">
        <v>66</v>
      </c>
      <c r="G15555" s="3">
        <v>3</v>
      </c>
      <c r="H15555" s="3">
        <v>176</v>
      </c>
      <c r="I15555" s="10" t="str">
        <f t="shared" si="242"/>
        <v>15090</v>
      </c>
    </row>
    <row r="15556" spans="1:9">
      <c r="A15556" s="66"/>
      <c r="C15556" s="66">
        <v>15090</v>
      </c>
      <c r="D15556" s="2" t="s">
        <v>67</v>
      </c>
      <c r="E15556" s="22" t="s">
        <v>1153</v>
      </c>
      <c r="F15556" s="69" t="s">
        <v>68</v>
      </c>
      <c r="G15556" s="3">
        <v>2</v>
      </c>
      <c r="H15556" s="3"/>
      <c r="I15556" s="10" t="str">
        <f t="shared" si="242"/>
        <v>15090</v>
      </c>
    </row>
    <row r="15557" spans="1:9">
      <c r="A15557" s="66"/>
      <c r="C15557" s="66">
        <v>15090</v>
      </c>
      <c r="D15557" s="2" t="s">
        <v>69</v>
      </c>
      <c r="E15557" s="21" t="s">
        <v>1152</v>
      </c>
      <c r="F15557" s="69" t="s">
        <v>70</v>
      </c>
      <c r="G15557" s="3">
        <v>2</v>
      </c>
      <c r="H15557" s="3"/>
      <c r="I15557" s="10" t="str">
        <f t="shared" si="242"/>
        <v>15090</v>
      </c>
    </row>
    <row r="15558" spans="1:9">
      <c r="A15558" s="66"/>
      <c r="C15558" s="66">
        <v>15090</v>
      </c>
      <c r="E15558" s="71"/>
      <c r="F15558" s="69" t="s">
        <v>71</v>
      </c>
      <c r="G15558" s="3">
        <v>51</v>
      </c>
      <c r="H15558" s="3">
        <v>5217</v>
      </c>
      <c r="I15558" s="10" t="str">
        <f t="shared" si="242"/>
        <v>15090</v>
      </c>
    </row>
    <row r="15559" spans="1:9">
      <c r="A15559" s="65" t="s">
        <v>1037</v>
      </c>
      <c r="B15559" s="2" t="s">
        <v>1038</v>
      </c>
      <c r="C15559" s="65">
        <v>15091</v>
      </c>
      <c r="D15559" s="2" t="s">
        <v>9</v>
      </c>
      <c r="E15559" s="14" t="s">
        <v>1144</v>
      </c>
      <c r="F15559" s="69" t="s">
        <v>10</v>
      </c>
      <c r="G15559" s="3">
        <v>3</v>
      </c>
      <c r="H15559" s="3"/>
      <c r="I15559" s="10" t="str">
        <f t="shared" si="242"/>
        <v>15091</v>
      </c>
    </row>
    <row r="15560" spans="1:9">
      <c r="A15560" s="66"/>
      <c r="C15560" s="66">
        <v>15091</v>
      </c>
      <c r="D15560" s="2" t="s">
        <v>11</v>
      </c>
      <c r="E15560" s="14" t="s">
        <v>1144</v>
      </c>
      <c r="F15560" s="69" t="s">
        <v>12</v>
      </c>
      <c r="G15560" s="3"/>
      <c r="H15560" s="3"/>
      <c r="I15560" s="10" t="str">
        <f t="shared" si="242"/>
        <v>15091</v>
      </c>
    </row>
    <row r="15561" spans="1:9">
      <c r="A15561" s="66"/>
      <c r="C15561" s="66">
        <v>15091</v>
      </c>
      <c r="D15561" s="2" t="s">
        <v>13</v>
      </c>
      <c r="E15561" s="14" t="s">
        <v>1144</v>
      </c>
      <c r="F15561" s="69" t="s">
        <v>14</v>
      </c>
      <c r="G15561" s="3"/>
      <c r="H15561" s="3"/>
      <c r="I15561" s="10" t="str">
        <f t="shared" ref="I15561:I15624" si="243">IF(A15561="",I15560,A15561)</f>
        <v>15091</v>
      </c>
    </row>
    <row r="15562" spans="1:9">
      <c r="A15562" s="66"/>
      <c r="C15562" s="66">
        <v>15091</v>
      </c>
      <c r="D15562" s="2" t="s">
        <v>15</v>
      </c>
      <c r="E15562" s="15" t="s">
        <v>1145</v>
      </c>
      <c r="F15562" s="69" t="s">
        <v>16</v>
      </c>
      <c r="G15562" s="3"/>
      <c r="H15562" s="3"/>
      <c r="I15562" s="10" t="str">
        <f t="shared" si="243"/>
        <v>15091</v>
      </c>
    </row>
    <row r="15563" spans="1:9">
      <c r="A15563" s="66"/>
      <c r="C15563" s="66">
        <v>15091</v>
      </c>
      <c r="D15563" s="2" t="s">
        <v>17</v>
      </c>
      <c r="E15563" s="14" t="s">
        <v>1144</v>
      </c>
      <c r="F15563" s="69" t="s">
        <v>18</v>
      </c>
      <c r="G15563" s="3">
        <v>3</v>
      </c>
      <c r="H15563" s="3"/>
      <c r="I15563" s="10" t="str">
        <f t="shared" si="243"/>
        <v>15091</v>
      </c>
    </row>
    <row r="15564" spans="1:9">
      <c r="A15564" s="66"/>
      <c r="C15564" s="66">
        <v>15091</v>
      </c>
      <c r="D15564" s="2" t="s">
        <v>19</v>
      </c>
      <c r="E15564" s="14" t="s">
        <v>1144</v>
      </c>
      <c r="F15564" s="69" t="s">
        <v>20</v>
      </c>
      <c r="G15564" s="3"/>
      <c r="H15564" s="3"/>
      <c r="I15564" s="10" t="str">
        <f t="shared" si="243"/>
        <v>15091</v>
      </c>
    </row>
    <row r="15565" spans="1:9">
      <c r="A15565" s="66"/>
      <c r="C15565" s="66">
        <v>15091</v>
      </c>
      <c r="D15565" s="2" t="s">
        <v>21</v>
      </c>
      <c r="E15565" s="4"/>
      <c r="F15565" s="69" t="s">
        <v>22</v>
      </c>
      <c r="G15565" s="3">
        <v>112</v>
      </c>
      <c r="H15565" s="3"/>
      <c r="I15565" s="10" t="str">
        <f t="shared" si="243"/>
        <v>15091</v>
      </c>
    </row>
    <row r="15566" spans="1:9">
      <c r="A15566" s="66"/>
      <c r="C15566" s="66">
        <v>15091</v>
      </c>
      <c r="D15566" s="2" t="s">
        <v>23</v>
      </c>
      <c r="E15566" s="17" t="s">
        <v>1147</v>
      </c>
      <c r="F15566" s="69" t="s">
        <v>24</v>
      </c>
      <c r="G15566" s="3">
        <v>14</v>
      </c>
      <c r="H15566" s="3">
        <v>2349</v>
      </c>
      <c r="I15566" s="10" t="str">
        <f t="shared" si="243"/>
        <v>15091</v>
      </c>
    </row>
    <row r="15567" spans="1:9">
      <c r="A15567" s="66"/>
      <c r="C15567" s="66">
        <v>15091</v>
      </c>
      <c r="D15567" s="2" t="s">
        <v>25</v>
      </c>
      <c r="E15567" s="17" t="s">
        <v>1147</v>
      </c>
      <c r="F15567" s="69" t="s">
        <v>26</v>
      </c>
      <c r="G15567" s="3">
        <v>1</v>
      </c>
      <c r="H15567" s="3"/>
      <c r="I15567" s="10" t="str">
        <f t="shared" si="243"/>
        <v>15091</v>
      </c>
    </row>
    <row r="15568" spans="1:9">
      <c r="A15568" s="66"/>
      <c r="C15568" s="66">
        <v>15091</v>
      </c>
      <c r="D15568" s="2" t="s">
        <v>27</v>
      </c>
      <c r="E15568" s="17" t="s">
        <v>1147</v>
      </c>
      <c r="F15568" s="69" t="s">
        <v>28</v>
      </c>
      <c r="G15568" s="3"/>
      <c r="H15568" s="3"/>
      <c r="I15568" s="10" t="str">
        <f t="shared" si="243"/>
        <v>15091</v>
      </c>
    </row>
    <row r="15569" spans="1:9">
      <c r="A15569" s="66"/>
      <c r="C15569" s="66">
        <v>15091</v>
      </c>
      <c r="D15569" s="2" t="s">
        <v>29</v>
      </c>
      <c r="E15569" s="18" t="s">
        <v>1148</v>
      </c>
      <c r="F15569" s="69" t="s">
        <v>30</v>
      </c>
      <c r="G15569" s="3">
        <v>1</v>
      </c>
      <c r="H15569" s="3"/>
      <c r="I15569" s="10" t="str">
        <f t="shared" si="243"/>
        <v>15091</v>
      </c>
    </row>
    <row r="15570" spans="1:9">
      <c r="A15570" s="66"/>
      <c r="C15570" s="66">
        <v>15091</v>
      </c>
      <c r="D15570" s="2" t="s">
        <v>31</v>
      </c>
      <c r="E15570" s="18" t="s">
        <v>1148</v>
      </c>
      <c r="F15570" s="69" t="s">
        <v>32</v>
      </c>
      <c r="G15570" s="3"/>
      <c r="H15570" s="3"/>
      <c r="I15570" s="10" t="str">
        <f t="shared" si="243"/>
        <v>15091</v>
      </c>
    </row>
    <row r="15571" spans="1:9">
      <c r="A15571" s="66"/>
      <c r="C15571" s="66">
        <v>15091</v>
      </c>
      <c r="D15571" s="2" t="s">
        <v>33</v>
      </c>
      <c r="E15571" s="18" t="s">
        <v>1148</v>
      </c>
      <c r="F15571" s="69" t="s">
        <v>34</v>
      </c>
      <c r="G15571" s="3"/>
      <c r="H15571" s="3"/>
      <c r="I15571" s="10" t="str">
        <f t="shared" si="243"/>
        <v>15091</v>
      </c>
    </row>
    <row r="15572" spans="1:9">
      <c r="A15572" s="66"/>
      <c r="C15572" s="66">
        <v>15091</v>
      </c>
      <c r="D15572" s="2" t="s">
        <v>35</v>
      </c>
      <c r="E15572" s="19" t="s">
        <v>1150</v>
      </c>
      <c r="F15572" s="69" t="s">
        <v>36</v>
      </c>
      <c r="G15572" s="3">
        <v>1</v>
      </c>
      <c r="H15572" s="3"/>
      <c r="I15572" s="10" t="str">
        <f t="shared" si="243"/>
        <v>15091</v>
      </c>
    </row>
    <row r="15573" spans="1:9">
      <c r="A15573" s="66"/>
      <c r="C15573" s="66">
        <v>15091</v>
      </c>
      <c r="D15573" s="2" t="s">
        <v>37</v>
      </c>
      <c r="E15573" s="23" t="s">
        <v>1149</v>
      </c>
      <c r="F15573" s="69" t="s">
        <v>38</v>
      </c>
      <c r="G15573" s="3">
        <v>3</v>
      </c>
      <c r="H15573" s="3">
        <v>515</v>
      </c>
      <c r="I15573" s="10" t="str">
        <f t="shared" si="243"/>
        <v>15091</v>
      </c>
    </row>
    <row r="15574" spans="1:9">
      <c r="A15574" s="66"/>
      <c r="C15574" s="66">
        <v>15091</v>
      </c>
      <c r="D15574" s="2" t="s">
        <v>39</v>
      </c>
      <c r="E15574" s="23" t="s">
        <v>1149</v>
      </c>
      <c r="F15574" s="69" t="s">
        <v>40</v>
      </c>
      <c r="G15574" s="3">
        <v>1</v>
      </c>
      <c r="H15574" s="3"/>
      <c r="I15574" s="10" t="str">
        <f t="shared" si="243"/>
        <v>15091</v>
      </c>
    </row>
    <row r="15575" spans="1:9">
      <c r="A15575" s="66"/>
      <c r="C15575" s="66">
        <v>15091</v>
      </c>
      <c r="D15575" s="2" t="s">
        <v>41</v>
      </c>
      <c r="E15575" s="16" t="s">
        <v>1146</v>
      </c>
      <c r="F15575" s="69" t="s">
        <v>42</v>
      </c>
      <c r="G15575" s="3"/>
      <c r="H15575" s="3"/>
      <c r="I15575" s="10" t="str">
        <f t="shared" si="243"/>
        <v>15091</v>
      </c>
    </row>
    <row r="15576" spans="1:9">
      <c r="A15576" s="66"/>
      <c r="C15576" s="66">
        <v>15091</v>
      </c>
      <c r="D15576" s="2" t="s">
        <v>43</v>
      </c>
      <c r="E15576" s="16" t="s">
        <v>1146</v>
      </c>
      <c r="F15576" s="69" t="s">
        <v>44</v>
      </c>
      <c r="G15576" s="3">
        <v>8</v>
      </c>
      <c r="H15576" s="3">
        <v>1611</v>
      </c>
      <c r="I15576" s="10" t="str">
        <f t="shared" si="243"/>
        <v>15091</v>
      </c>
    </row>
    <row r="15577" spans="1:9">
      <c r="A15577" s="66"/>
      <c r="C15577" s="66">
        <v>15091</v>
      </c>
      <c r="D15577" s="2" t="s">
        <v>45</v>
      </c>
      <c r="E15577" s="16" t="s">
        <v>1146</v>
      </c>
      <c r="F15577" s="69" t="s">
        <v>46</v>
      </c>
      <c r="G15577" s="3"/>
      <c r="H15577" s="3"/>
      <c r="I15577" s="10" t="str">
        <f t="shared" si="243"/>
        <v>15091</v>
      </c>
    </row>
    <row r="15578" spans="1:9">
      <c r="A15578" s="66"/>
      <c r="C15578" s="66">
        <v>15091</v>
      </c>
      <c r="D15578" s="2" t="s">
        <v>47</v>
      </c>
      <c r="E15578" s="16" t="s">
        <v>1146</v>
      </c>
      <c r="F15578" s="69" t="s">
        <v>48</v>
      </c>
      <c r="G15578" s="3">
        <v>8</v>
      </c>
      <c r="H15578" s="3">
        <v>709</v>
      </c>
      <c r="I15578" s="10" t="str">
        <f t="shared" si="243"/>
        <v>15091</v>
      </c>
    </row>
    <row r="15579" spans="1:9">
      <c r="A15579" s="66"/>
      <c r="C15579" s="66">
        <v>15091</v>
      </c>
      <c r="D15579" s="2" t="s">
        <v>49</v>
      </c>
      <c r="E15579" s="14" t="s">
        <v>1144</v>
      </c>
      <c r="F15579" s="69" t="s">
        <v>50</v>
      </c>
      <c r="G15579" s="3">
        <v>16</v>
      </c>
      <c r="H15579" s="3">
        <v>865</v>
      </c>
      <c r="I15579" s="10" t="str">
        <f t="shared" si="243"/>
        <v>15091</v>
      </c>
    </row>
    <row r="15580" spans="1:9">
      <c r="A15580" s="66"/>
      <c r="C15580" s="66">
        <v>15091</v>
      </c>
      <c r="D15580" s="2" t="s">
        <v>51</v>
      </c>
      <c r="E15580" s="15" t="s">
        <v>1145</v>
      </c>
      <c r="F15580" s="69" t="s">
        <v>52</v>
      </c>
      <c r="G15580" s="3">
        <v>3</v>
      </c>
      <c r="H15580" s="3">
        <v>140</v>
      </c>
      <c r="I15580" s="10" t="str">
        <f t="shared" si="243"/>
        <v>15091</v>
      </c>
    </row>
    <row r="15581" spans="1:9">
      <c r="A15581" s="66"/>
      <c r="C15581" s="66">
        <v>15091</v>
      </c>
      <c r="D15581" s="2" t="s">
        <v>53</v>
      </c>
      <c r="E15581" s="15" t="s">
        <v>1145</v>
      </c>
      <c r="F15581" s="69" t="s">
        <v>54</v>
      </c>
      <c r="G15581" s="3">
        <v>24</v>
      </c>
      <c r="H15581" s="3">
        <v>1456</v>
      </c>
      <c r="I15581" s="10" t="str">
        <f t="shared" si="243"/>
        <v>15091</v>
      </c>
    </row>
    <row r="15582" spans="1:9">
      <c r="A15582" s="66"/>
      <c r="C15582" s="66">
        <v>15091</v>
      </c>
      <c r="D15582" s="2" t="s">
        <v>55</v>
      </c>
      <c r="E15582" s="21" t="s">
        <v>1152</v>
      </c>
      <c r="F15582" s="69" t="s">
        <v>56</v>
      </c>
      <c r="G15582" s="3"/>
      <c r="H15582" s="3"/>
      <c r="I15582" s="10" t="str">
        <f t="shared" si="243"/>
        <v>15091</v>
      </c>
    </row>
    <row r="15583" spans="1:9">
      <c r="A15583" s="66"/>
      <c r="C15583" s="66">
        <v>15091</v>
      </c>
      <c r="D15583" s="2" t="s">
        <v>57</v>
      </c>
      <c r="E15583" s="21" t="s">
        <v>1152</v>
      </c>
      <c r="F15583" s="69" t="s">
        <v>58</v>
      </c>
      <c r="G15583" s="3">
        <v>5</v>
      </c>
      <c r="H15583" s="3">
        <v>208</v>
      </c>
      <c r="I15583" s="10" t="str">
        <f t="shared" si="243"/>
        <v>15091</v>
      </c>
    </row>
    <row r="15584" spans="1:9">
      <c r="A15584" s="66"/>
      <c r="C15584" s="66">
        <v>15091</v>
      </c>
      <c r="D15584" s="2" t="s">
        <v>59</v>
      </c>
      <c r="E15584" s="21" t="s">
        <v>1152</v>
      </c>
      <c r="F15584" s="69" t="s">
        <v>60</v>
      </c>
      <c r="G15584" s="3">
        <v>9</v>
      </c>
      <c r="H15584" s="3">
        <v>570</v>
      </c>
      <c r="I15584" s="10" t="str">
        <f t="shared" si="243"/>
        <v>15091</v>
      </c>
    </row>
    <row r="15585" spans="1:9">
      <c r="A15585" s="66"/>
      <c r="C15585" s="66">
        <v>15091</v>
      </c>
      <c r="D15585" s="2" t="s">
        <v>61</v>
      </c>
      <c r="E15585" s="20" t="s">
        <v>1151</v>
      </c>
      <c r="F15585" s="69" t="s">
        <v>62</v>
      </c>
      <c r="G15585" s="3">
        <v>3</v>
      </c>
      <c r="H15585" s="3"/>
      <c r="I15585" s="10" t="str">
        <f t="shared" si="243"/>
        <v>15091</v>
      </c>
    </row>
    <row r="15586" spans="1:9">
      <c r="A15586" s="66"/>
      <c r="C15586" s="66">
        <v>15091</v>
      </c>
      <c r="D15586" s="2" t="s">
        <v>63</v>
      </c>
      <c r="E15586" s="20" t="s">
        <v>1151</v>
      </c>
      <c r="F15586" s="69" t="s">
        <v>64</v>
      </c>
      <c r="G15586" s="3">
        <v>1</v>
      </c>
      <c r="H15586" s="3"/>
      <c r="I15586" s="10" t="str">
        <f t="shared" si="243"/>
        <v>15091</v>
      </c>
    </row>
    <row r="15587" spans="1:9">
      <c r="A15587" s="66"/>
      <c r="C15587" s="66">
        <v>15091</v>
      </c>
      <c r="D15587" s="2" t="s">
        <v>65</v>
      </c>
      <c r="E15587" s="19" t="s">
        <v>1150</v>
      </c>
      <c r="F15587" s="69" t="s">
        <v>66</v>
      </c>
      <c r="G15587" s="3">
        <v>1</v>
      </c>
      <c r="H15587" s="3"/>
      <c r="I15587" s="10" t="str">
        <f t="shared" si="243"/>
        <v>15091</v>
      </c>
    </row>
    <row r="15588" spans="1:9">
      <c r="A15588" s="66"/>
      <c r="C15588" s="66">
        <v>15091</v>
      </c>
      <c r="D15588" s="2" t="s">
        <v>67</v>
      </c>
      <c r="E15588" s="22" t="s">
        <v>1153</v>
      </c>
      <c r="F15588" s="69" t="s">
        <v>68</v>
      </c>
      <c r="G15588" s="3">
        <v>5</v>
      </c>
      <c r="H15588" s="3">
        <v>187</v>
      </c>
      <c r="I15588" s="10" t="str">
        <f t="shared" si="243"/>
        <v>15091</v>
      </c>
    </row>
    <row r="15589" spans="1:9">
      <c r="A15589" s="66"/>
      <c r="C15589" s="66">
        <v>15091</v>
      </c>
      <c r="D15589" s="2" t="s">
        <v>69</v>
      </c>
      <c r="E15589" s="21" t="s">
        <v>1152</v>
      </c>
      <c r="F15589" s="69" t="s">
        <v>70</v>
      </c>
      <c r="G15589" s="3">
        <v>8</v>
      </c>
      <c r="H15589" s="3">
        <v>272</v>
      </c>
      <c r="I15589" s="10" t="str">
        <f t="shared" si="243"/>
        <v>15091</v>
      </c>
    </row>
    <row r="15590" spans="1:9">
      <c r="A15590" s="66"/>
      <c r="C15590" s="66">
        <v>15091</v>
      </c>
      <c r="E15590" s="71"/>
      <c r="F15590" s="69" t="s">
        <v>71</v>
      </c>
      <c r="G15590" s="3">
        <v>115</v>
      </c>
      <c r="H15590" s="3">
        <v>10012</v>
      </c>
      <c r="I15590" s="10" t="str">
        <f t="shared" si="243"/>
        <v>15091</v>
      </c>
    </row>
    <row r="15591" spans="1:9">
      <c r="A15591" s="65" t="s">
        <v>1039</v>
      </c>
      <c r="B15591" s="2" t="s">
        <v>1040</v>
      </c>
      <c r="C15591" s="65">
        <v>151</v>
      </c>
      <c r="D15591" s="2" t="s">
        <v>9</v>
      </c>
      <c r="E15591" s="14" t="s">
        <v>1144</v>
      </c>
      <c r="F15591" s="69" t="s">
        <v>10</v>
      </c>
      <c r="G15591" s="3"/>
      <c r="H15591" s="3"/>
      <c r="I15591" s="10" t="str">
        <f t="shared" si="243"/>
        <v>151</v>
      </c>
    </row>
    <row r="15592" spans="1:9">
      <c r="A15592" s="66"/>
      <c r="C15592" s="66">
        <v>151</v>
      </c>
      <c r="D15592" s="2" t="s">
        <v>11</v>
      </c>
      <c r="E15592" s="14" t="s">
        <v>1144</v>
      </c>
      <c r="F15592" s="69" t="s">
        <v>12</v>
      </c>
      <c r="G15592" s="3"/>
      <c r="H15592" s="3"/>
      <c r="I15592" s="10" t="str">
        <f t="shared" si="243"/>
        <v>151</v>
      </c>
    </row>
    <row r="15593" spans="1:9">
      <c r="A15593" s="66"/>
      <c r="C15593" s="66">
        <v>151</v>
      </c>
      <c r="D15593" s="2" t="s">
        <v>13</v>
      </c>
      <c r="E15593" s="14" t="s">
        <v>1144</v>
      </c>
      <c r="F15593" s="69" t="s">
        <v>14</v>
      </c>
      <c r="G15593" s="3"/>
      <c r="H15593" s="3"/>
      <c r="I15593" s="10" t="str">
        <f t="shared" si="243"/>
        <v>151</v>
      </c>
    </row>
    <row r="15594" spans="1:9">
      <c r="A15594" s="66"/>
      <c r="C15594" s="66">
        <v>151</v>
      </c>
      <c r="D15594" s="2" t="s">
        <v>15</v>
      </c>
      <c r="E15594" s="15" t="s">
        <v>1145</v>
      </c>
      <c r="F15594" s="69" t="s">
        <v>16</v>
      </c>
      <c r="G15594" s="3"/>
      <c r="H15594" s="3"/>
      <c r="I15594" s="10" t="str">
        <f t="shared" si="243"/>
        <v>151</v>
      </c>
    </row>
    <row r="15595" spans="1:9">
      <c r="A15595" s="66"/>
      <c r="C15595" s="66">
        <v>151</v>
      </c>
      <c r="D15595" s="2" t="s">
        <v>17</v>
      </c>
      <c r="E15595" s="14" t="s">
        <v>1144</v>
      </c>
      <c r="F15595" s="69" t="s">
        <v>18</v>
      </c>
      <c r="G15595" s="3"/>
      <c r="H15595" s="3"/>
      <c r="I15595" s="10" t="str">
        <f t="shared" si="243"/>
        <v>151</v>
      </c>
    </row>
    <row r="15596" spans="1:9">
      <c r="A15596" s="66"/>
      <c r="C15596" s="66">
        <v>151</v>
      </c>
      <c r="D15596" s="2" t="s">
        <v>19</v>
      </c>
      <c r="E15596" s="14" t="s">
        <v>1144</v>
      </c>
      <c r="F15596" s="69" t="s">
        <v>20</v>
      </c>
      <c r="G15596" s="3"/>
      <c r="H15596" s="3"/>
      <c r="I15596" s="10" t="str">
        <f t="shared" si="243"/>
        <v>151</v>
      </c>
    </row>
    <row r="15597" spans="1:9">
      <c r="A15597" s="66"/>
      <c r="C15597" s="66">
        <v>151</v>
      </c>
      <c r="D15597" s="2" t="s">
        <v>21</v>
      </c>
      <c r="E15597" s="4"/>
      <c r="F15597" s="69" t="s">
        <v>22</v>
      </c>
      <c r="G15597" s="3"/>
      <c r="H15597" s="3"/>
      <c r="I15597" s="10" t="str">
        <f t="shared" si="243"/>
        <v>151</v>
      </c>
    </row>
    <row r="15598" spans="1:9">
      <c r="A15598" s="66"/>
      <c r="C15598" s="66">
        <v>151</v>
      </c>
      <c r="D15598" s="2" t="s">
        <v>23</v>
      </c>
      <c r="E15598" s="17" t="s">
        <v>1147</v>
      </c>
      <c r="F15598" s="69" t="s">
        <v>24</v>
      </c>
      <c r="G15598" s="3"/>
      <c r="H15598" s="3"/>
      <c r="I15598" s="10" t="str">
        <f t="shared" si="243"/>
        <v>151</v>
      </c>
    </row>
    <row r="15599" spans="1:9">
      <c r="A15599" s="66"/>
      <c r="C15599" s="66">
        <v>151</v>
      </c>
      <c r="D15599" s="2" t="s">
        <v>25</v>
      </c>
      <c r="E15599" s="17" t="s">
        <v>1147</v>
      </c>
      <c r="F15599" s="69" t="s">
        <v>26</v>
      </c>
      <c r="G15599" s="3"/>
      <c r="H15599" s="3"/>
      <c r="I15599" s="10" t="str">
        <f t="shared" si="243"/>
        <v>151</v>
      </c>
    </row>
    <row r="15600" spans="1:9">
      <c r="A15600" s="66"/>
      <c r="C15600" s="66">
        <v>151</v>
      </c>
      <c r="D15600" s="2" t="s">
        <v>27</v>
      </c>
      <c r="E15600" s="17" t="s">
        <v>1147</v>
      </c>
      <c r="F15600" s="69" t="s">
        <v>28</v>
      </c>
      <c r="G15600" s="3"/>
      <c r="H15600" s="3"/>
      <c r="I15600" s="10" t="str">
        <f t="shared" si="243"/>
        <v>151</v>
      </c>
    </row>
    <row r="15601" spans="1:9">
      <c r="A15601" s="66"/>
      <c r="C15601" s="66">
        <v>151</v>
      </c>
      <c r="D15601" s="2" t="s">
        <v>29</v>
      </c>
      <c r="E15601" s="18" t="s">
        <v>1148</v>
      </c>
      <c r="F15601" s="69" t="s">
        <v>30</v>
      </c>
      <c r="G15601" s="3"/>
      <c r="H15601" s="3"/>
      <c r="I15601" s="10" t="str">
        <f t="shared" si="243"/>
        <v>151</v>
      </c>
    </row>
    <row r="15602" spans="1:9">
      <c r="A15602" s="66"/>
      <c r="C15602" s="66">
        <v>151</v>
      </c>
      <c r="D15602" s="2" t="s">
        <v>31</v>
      </c>
      <c r="E15602" s="18" t="s">
        <v>1148</v>
      </c>
      <c r="F15602" s="69" t="s">
        <v>32</v>
      </c>
      <c r="G15602" s="3"/>
      <c r="H15602" s="3"/>
      <c r="I15602" s="10" t="str">
        <f t="shared" si="243"/>
        <v>151</v>
      </c>
    </row>
    <row r="15603" spans="1:9">
      <c r="A15603" s="66"/>
      <c r="C15603" s="66">
        <v>151</v>
      </c>
      <c r="D15603" s="2" t="s">
        <v>33</v>
      </c>
      <c r="E15603" s="18" t="s">
        <v>1148</v>
      </c>
      <c r="F15603" s="69" t="s">
        <v>34</v>
      </c>
      <c r="G15603" s="3"/>
      <c r="H15603" s="3"/>
      <c r="I15603" s="10" t="str">
        <f t="shared" si="243"/>
        <v>151</v>
      </c>
    </row>
    <row r="15604" spans="1:9">
      <c r="A15604" s="66"/>
      <c r="C15604" s="66">
        <v>151</v>
      </c>
      <c r="D15604" s="2" t="s">
        <v>35</v>
      </c>
      <c r="E15604" s="19" t="s">
        <v>1150</v>
      </c>
      <c r="F15604" s="69" t="s">
        <v>36</v>
      </c>
      <c r="G15604" s="3"/>
      <c r="H15604" s="3"/>
      <c r="I15604" s="10" t="str">
        <f t="shared" si="243"/>
        <v>151</v>
      </c>
    </row>
    <row r="15605" spans="1:9">
      <c r="A15605" s="66"/>
      <c r="C15605" s="66">
        <v>151</v>
      </c>
      <c r="D15605" s="2" t="s">
        <v>37</v>
      </c>
      <c r="E15605" s="23" t="s">
        <v>1149</v>
      </c>
      <c r="F15605" s="69" t="s">
        <v>38</v>
      </c>
      <c r="G15605" s="3"/>
      <c r="H15605" s="3"/>
      <c r="I15605" s="10" t="str">
        <f t="shared" si="243"/>
        <v>151</v>
      </c>
    </row>
    <row r="15606" spans="1:9">
      <c r="A15606" s="66"/>
      <c r="C15606" s="66">
        <v>151</v>
      </c>
      <c r="D15606" s="2" t="s">
        <v>39</v>
      </c>
      <c r="E15606" s="23" t="s">
        <v>1149</v>
      </c>
      <c r="F15606" s="69" t="s">
        <v>40</v>
      </c>
      <c r="G15606" s="3"/>
      <c r="H15606" s="3"/>
      <c r="I15606" s="10" t="str">
        <f t="shared" si="243"/>
        <v>151</v>
      </c>
    </row>
    <row r="15607" spans="1:9">
      <c r="A15607" s="66"/>
      <c r="C15607" s="66">
        <v>151</v>
      </c>
      <c r="D15607" s="2" t="s">
        <v>41</v>
      </c>
      <c r="E15607" s="16" t="s">
        <v>1146</v>
      </c>
      <c r="F15607" s="69" t="s">
        <v>42</v>
      </c>
      <c r="G15607" s="3"/>
      <c r="H15607" s="3"/>
      <c r="I15607" s="10" t="str">
        <f t="shared" si="243"/>
        <v>151</v>
      </c>
    </row>
    <row r="15608" spans="1:9">
      <c r="A15608" s="66"/>
      <c r="C15608" s="66">
        <v>151</v>
      </c>
      <c r="D15608" s="2" t="s">
        <v>43</v>
      </c>
      <c r="E15608" s="16" t="s">
        <v>1146</v>
      </c>
      <c r="F15608" s="69" t="s">
        <v>44</v>
      </c>
      <c r="G15608" s="3"/>
      <c r="H15608" s="3"/>
      <c r="I15608" s="10" t="str">
        <f t="shared" si="243"/>
        <v>151</v>
      </c>
    </row>
    <row r="15609" spans="1:9">
      <c r="A15609" s="66"/>
      <c r="C15609" s="66">
        <v>151</v>
      </c>
      <c r="D15609" s="2" t="s">
        <v>45</v>
      </c>
      <c r="E15609" s="16" t="s">
        <v>1146</v>
      </c>
      <c r="F15609" s="69" t="s">
        <v>46</v>
      </c>
      <c r="G15609" s="3"/>
      <c r="H15609" s="3"/>
      <c r="I15609" s="10" t="str">
        <f t="shared" si="243"/>
        <v>151</v>
      </c>
    </row>
    <row r="15610" spans="1:9">
      <c r="A15610" s="66"/>
      <c r="C15610" s="66">
        <v>151</v>
      </c>
      <c r="D15610" s="2" t="s">
        <v>47</v>
      </c>
      <c r="E15610" s="16" t="s">
        <v>1146</v>
      </c>
      <c r="F15610" s="69" t="s">
        <v>48</v>
      </c>
      <c r="G15610" s="3"/>
      <c r="H15610" s="3"/>
      <c r="I15610" s="10" t="str">
        <f t="shared" si="243"/>
        <v>151</v>
      </c>
    </row>
    <row r="15611" spans="1:9">
      <c r="A15611" s="66"/>
      <c r="C15611" s="66">
        <v>151</v>
      </c>
      <c r="D15611" s="2" t="s">
        <v>49</v>
      </c>
      <c r="E15611" s="14" t="s">
        <v>1144</v>
      </c>
      <c r="F15611" s="69" t="s">
        <v>50</v>
      </c>
      <c r="G15611" s="3"/>
      <c r="H15611" s="3"/>
      <c r="I15611" s="10" t="str">
        <f t="shared" si="243"/>
        <v>151</v>
      </c>
    </row>
    <row r="15612" spans="1:9">
      <c r="A15612" s="66"/>
      <c r="C15612" s="66">
        <v>151</v>
      </c>
      <c r="D15612" s="2" t="s">
        <v>51</v>
      </c>
      <c r="E15612" s="15" t="s">
        <v>1145</v>
      </c>
      <c r="F15612" s="69" t="s">
        <v>52</v>
      </c>
      <c r="G15612" s="3"/>
      <c r="H15612" s="3"/>
      <c r="I15612" s="10" t="str">
        <f t="shared" si="243"/>
        <v>151</v>
      </c>
    </row>
    <row r="15613" spans="1:9">
      <c r="A15613" s="66"/>
      <c r="C15613" s="66">
        <v>151</v>
      </c>
      <c r="D15613" s="2" t="s">
        <v>53</v>
      </c>
      <c r="E15613" s="15" t="s">
        <v>1145</v>
      </c>
      <c r="F15613" s="69" t="s">
        <v>54</v>
      </c>
      <c r="G15613" s="3"/>
      <c r="H15613" s="3"/>
      <c r="I15613" s="10" t="str">
        <f t="shared" si="243"/>
        <v>151</v>
      </c>
    </row>
    <row r="15614" spans="1:9">
      <c r="A15614" s="66"/>
      <c r="C15614" s="66">
        <v>151</v>
      </c>
      <c r="D15614" s="2" t="s">
        <v>55</v>
      </c>
      <c r="E15614" s="21" t="s">
        <v>1152</v>
      </c>
      <c r="F15614" s="69" t="s">
        <v>56</v>
      </c>
      <c r="G15614" s="3"/>
      <c r="H15614" s="3"/>
      <c r="I15614" s="10" t="str">
        <f t="shared" si="243"/>
        <v>151</v>
      </c>
    </row>
    <row r="15615" spans="1:9">
      <c r="A15615" s="66"/>
      <c r="C15615" s="66">
        <v>151</v>
      </c>
      <c r="D15615" s="2" t="s">
        <v>57</v>
      </c>
      <c r="E15615" s="21" t="s">
        <v>1152</v>
      </c>
      <c r="F15615" s="69" t="s">
        <v>58</v>
      </c>
      <c r="G15615" s="3"/>
      <c r="H15615" s="3"/>
      <c r="I15615" s="10" t="str">
        <f t="shared" si="243"/>
        <v>151</v>
      </c>
    </row>
    <row r="15616" spans="1:9">
      <c r="A15616" s="66"/>
      <c r="C15616" s="66">
        <v>151</v>
      </c>
      <c r="D15616" s="2" t="s">
        <v>59</v>
      </c>
      <c r="E15616" s="21" t="s">
        <v>1152</v>
      </c>
      <c r="F15616" s="69" t="s">
        <v>60</v>
      </c>
      <c r="G15616" s="3"/>
      <c r="H15616" s="3"/>
      <c r="I15616" s="10" t="str">
        <f t="shared" si="243"/>
        <v>151</v>
      </c>
    </row>
    <row r="15617" spans="1:9">
      <c r="A15617" s="66"/>
      <c r="C15617" s="66">
        <v>151</v>
      </c>
      <c r="D15617" s="2" t="s">
        <v>61</v>
      </c>
      <c r="E15617" s="20" t="s">
        <v>1151</v>
      </c>
      <c r="F15617" s="69" t="s">
        <v>62</v>
      </c>
      <c r="G15617" s="3"/>
      <c r="H15617" s="3"/>
      <c r="I15617" s="10" t="str">
        <f t="shared" si="243"/>
        <v>151</v>
      </c>
    </row>
    <row r="15618" spans="1:9">
      <c r="A15618" s="66"/>
      <c r="C15618" s="66">
        <v>151</v>
      </c>
      <c r="D15618" s="2" t="s">
        <v>63</v>
      </c>
      <c r="E15618" s="20" t="s">
        <v>1151</v>
      </c>
      <c r="F15618" s="69" t="s">
        <v>64</v>
      </c>
      <c r="G15618" s="3"/>
      <c r="H15618" s="3"/>
      <c r="I15618" s="10" t="str">
        <f t="shared" si="243"/>
        <v>151</v>
      </c>
    </row>
    <row r="15619" spans="1:9">
      <c r="A15619" s="66"/>
      <c r="C15619" s="66">
        <v>151</v>
      </c>
      <c r="D15619" s="2" t="s">
        <v>65</v>
      </c>
      <c r="E15619" s="19" t="s">
        <v>1150</v>
      </c>
      <c r="F15619" s="69" t="s">
        <v>66</v>
      </c>
      <c r="G15619" s="3"/>
      <c r="H15619" s="3"/>
      <c r="I15619" s="10" t="str">
        <f t="shared" si="243"/>
        <v>151</v>
      </c>
    </row>
    <row r="15620" spans="1:9">
      <c r="A15620" s="66"/>
      <c r="C15620" s="66">
        <v>151</v>
      </c>
      <c r="D15620" s="2" t="s">
        <v>67</v>
      </c>
      <c r="E15620" s="22" t="s">
        <v>1153</v>
      </c>
      <c r="F15620" s="69" t="s">
        <v>68</v>
      </c>
      <c r="G15620" s="3"/>
      <c r="H15620" s="3"/>
      <c r="I15620" s="10" t="str">
        <f t="shared" si="243"/>
        <v>151</v>
      </c>
    </row>
    <row r="15621" spans="1:9">
      <c r="A15621" s="66"/>
      <c r="C15621" s="66">
        <v>151</v>
      </c>
      <c r="D15621" s="2" t="s">
        <v>69</v>
      </c>
      <c r="E15621" s="21" t="s">
        <v>1152</v>
      </c>
      <c r="F15621" s="69" t="s">
        <v>70</v>
      </c>
      <c r="G15621" s="3"/>
      <c r="H15621" s="3"/>
      <c r="I15621" s="10" t="str">
        <f t="shared" si="243"/>
        <v>151</v>
      </c>
    </row>
    <row r="15622" spans="1:9">
      <c r="A15622" s="66"/>
      <c r="C15622" s="66">
        <v>151</v>
      </c>
      <c r="E15622" s="71"/>
      <c r="F15622" s="69" t="s">
        <v>71</v>
      </c>
      <c r="G15622" s="3"/>
      <c r="H15622" s="3"/>
      <c r="I15622" s="10" t="str">
        <f t="shared" si="243"/>
        <v>151</v>
      </c>
    </row>
    <row r="15623" spans="1:9">
      <c r="A15623" s="65" t="s">
        <v>1041</v>
      </c>
      <c r="B15623" s="2" t="s">
        <v>1042</v>
      </c>
      <c r="C15623" s="65">
        <v>15101</v>
      </c>
      <c r="D15623" s="2" t="s">
        <v>9</v>
      </c>
      <c r="E15623" s="14" t="s">
        <v>1144</v>
      </c>
      <c r="F15623" s="69" t="s">
        <v>10</v>
      </c>
      <c r="G15623" s="3"/>
      <c r="H15623" s="3"/>
      <c r="I15623" s="10" t="str">
        <f t="shared" si="243"/>
        <v>15101</v>
      </c>
    </row>
    <row r="15624" spans="1:9">
      <c r="A15624" s="66"/>
      <c r="C15624" s="66">
        <v>15101</v>
      </c>
      <c r="D15624" s="2" t="s">
        <v>11</v>
      </c>
      <c r="E15624" s="14" t="s">
        <v>1144</v>
      </c>
      <c r="F15624" s="69" t="s">
        <v>12</v>
      </c>
      <c r="G15624" s="3"/>
      <c r="H15624" s="3"/>
      <c r="I15624" s="10" t="str">
        <f t="shared" si="243"/>
        <v>15101</v>
      </c>
    </row>
    <row r="15625" spans="1:9">
      <c r="A15625" s="66"/>
      <c r="C15625" s="66">
        <v>15101</v>
      </c>
      <c r="D15625" s="2" t="s">
        <v>13</v>
      </c>
      <c r="E15625" s="14" t="s">
        <v>1144</v>
      </c>
      <c r="F15625" s="69" t="s">
        <v>14</v>
      </c>
      <c r="G15625" s="3"/>
      <c r="H15625" s="3"/>
      <c r="I15625" s="10" t="str">
        <f t="shared" ref="I15625:I15688" si="244">IF(A15625="",I15624,A15625)</f>
        <v>15101</v>
      </c>
    </row>
    <row r="15626" spans="1:9">
      <c r="A15626" s="66"/>
      <c r="C15626" s="66">
        <v>15101</v>
      </c>
      <c r="D15626" s="2" t="s">
        <v>15</v>
      </c>
      <c r="E15626" s="15" t="s">
        <v>1145</v>
      </c>
      <c r="F15626" s="69" t="s">
        <v>16</v>
      </c>
      <c r="G15626" s="3"/>
      <c r="H15626" s="3"/>
      <c r="I15626" s="10" t="str">
        <f t="shared" si="244"/>
        <v>15101</v>
      </c>
    </row>
    <row r="15627" spans="1:9">
      <c r="A15627" s="66"/>
      <c r="C15627" s="66">
        <v>15101</v>
      </c>
      <c r="D15627" s="2" t="s">
        <v>17</v>
      </c>
      <c r="E15627" s="14" t="s">
        <v>1144</v>
      </c>
      <c r="F15627" s="69" t="s">
        <v>18</v>
      </c>
      <c r="G15627" s="3"/>
      <c r="H15627" s="3"/>
      <c r="I15627" s="10" t="str">
        <f t="shared" si="244"/>
        <v>15101</v>
      </c>
    </row>
    <row r="15628" spans="1:9">
      <c r="A15628" s="66"/>
      <c r="C15628" s="66">
        <v>15101</v>
      </c>
      <c r="D15628" s="2" t="s">
        <v>19</v>
      </c>
      <c r="E15628" s="14" t="s">
        <v>1144</v>
      </c>
      <c r="F15628" s="69" t="s">
        <v>20</v>
      </c>
      <c r="G15628" s="3"/>
      <c r="H15628" s="3"/>
      <c r="I15628" s="10" t="str">
        <f t="shared" si="244"/>
        <v>15101</v>
      </c>
    </row>
    <row r="15629" spans="1:9">
      <c r="A15629" s="66"/>
      <c r="C15629" s="66">
        <v>15101</v>
      </c>
      <c r="D15629" s="2" t="s">
        <v>21</v>
      </c>
      <c r="E15629" s="4"/>
      <c r="F15629" s="69" t="s">
        <v>22</v>
      </c>
      <c r="G15629" s="3"/>
      <c r="H15629" s="3"/>
      <c r="I15629" s="10" t="str">
        <f t="shared" si="244"/>
        <v>15101</v>
      </c>
    </row>
    <row r="15630" spans="1:9">
      <c r="A15630" s="66"/>
      <c r="C15630" s="66">
        <v>15101</v>
      </c>
      <c r="D15630" s="2" t="s">
        <v>23</v>
      </c>
      <c r="E15630" s="17" t="s">
        <v>1147</v>
      </c>
      <c r="F15630" s="69" t="s">
        <v>24</v>
      </c>
      <c r="G15630" s="3"/>
      <c r="H15630" s="3"/>
      <c r="I15630" s="10" t="str">
        <f t="shared" si="244"/>
        <v>15101</v>
      </c>
    </row>
    <row r="15631" spans="1:9">
      <c r="A15631" s="66"/>
      <c r="C15631" s="66">
        <v>15101</v>
      </c>
      <c r="D15631" s="2" t="s">
        <v>25</v>
      </c>
      <c r="E15631" s="17" t="s">
        <v>1147</v>
      </c>
      <c r="F15631" s="69" t="s">
        <v>26</v>
      </c>
      <c r="G15631" s="3"/>
      <c r="H15631" s="3"/>
      <c r="I15631" s="10" t="str">
        <f t="shared" si="244"/>
        <v>15101</v>
      </c>
    </row>
    <row r="15632" spans="1:9">
      <c r="A15632" s="66"/>
      <c r="C15632" s="66">
        <v>15101</v>
      </c>
      <c r="D15632" s="2" t="s">
        <v>27</v>
      </c>
      <c r="E15632" s="17" t="s">
        <v>1147</v>
      </c>
      <c r="F15632" s="69" t="s">
        <v>28</v>
      </c>
      <c r="G15632" s="3"/>
      <c r="H15632" s="3"/>
      <c r="I15632" s="10" t="str">
        <f t="shared" si="244"/>
        <v>15101</v>
      </c>
    </row>
    <row r="15633" spans="1:9">
      <c r="A15633" s="66"/>
      <c r="C15633" s="66">
        <v>15101</v>
      </c>
      <c r="D15633" s="2" t="s">
        <v>29</v>
      </c>
      <c r="E15633" s="18" t="s">
        <v>1148</v>
      </c>
      <c r="F15633" s="69" t="s">
        <v>30</v>
      </c>
      <c r="G15633" s="3"/>
      <c r="H15633" s="3"/>
      <c r="I15633" s="10" t="str">
        <f t="shared" si="244"/>
        <v>15101</v>
      </c>
    </row>
    <row r="15634" spans="1:9">
      <c r="A15634" s="66"/>
      <c r="C15634" s="66">
        <v>15101</v>
      </c>
      <c r="D15634" s="2" t="s">
        <v>31</v>
      </c>
      <c r="E15634" s="18" t="s">
        <v>1148</v>
      </c>
      <c r="F15634" s="69" t="s">
        <v>32</v>
      </c>
      <c r="G15634" s="3"/>
      <c r="H15634" s="3"/>
      <c r="I15634" s="10" t="str">
        <f t="shared" si="244"/>
        <v>15101</v>
      </c>
    </row>
    <row r="15635" spans="1:9">
      <c r="A15635" s="66"/>
      <c r="C15635" s="66">
        <v>15101</v>
      </c>
      <c r="D15635" s="2" t="s">
        <v>33</v>
      </c>
      <c r="E15635" s="18" t="s">
        <v>1148</v>
      </c>
      <c r="F15635" s="69" t="s">
        <v>34</v>
      </c>
      <c r="G15635" s="3"/>
      <c r="H15635" s="3"/>
      <c r="I15635" s="10" t="str">
        <f t="shared" si="244"/>
        <v>15101</v>
      </c>
    </row>
    <row r="15636" spans="1:9">
      <c r="A15636" s="66"/>
      <c r="C15636" s="66">
        <v>15101</v>
      </c>
      <c r="D15636" s="2" t="s">
        <v>35</v>
      </c>
      <c r="E15636" s="19" t="s">
        <v>1150</v>
      </c>
      <c r="F15636" s="69" t="s">
        <v>36</v>
      </c>
      <c r="G15636" s="3"/>
      <c r="H15636" s="3"/>
      <c r="I15636" s="10" t="str">
        <f t="shared" si="244"/>
        <v>15101</v>
      </c>
    </row>
    <row r="15637" spans="1:9">
      <c r="A15637" s="66"/>
      <c r="C15637" s="66">
        <v>15101</v>
      </c>
      <c r="D15637" s="2" t="s">
        <v>37</v>
      </c>
      <c r="E15637" s="23" t="s">
        <v>1149</v>
      </c>
      <c r="F15637" s="69" t="s">
        <v>38</v>
      </c>
      <c r="G15637" s="3"/>
      <c r="H15637" s="3"/>
      <c r="I15637" s="10" t="str">
        <f t="shared" si="244"/>
        <v>15101</v>
      </c>
    </row>
    <row r="15638" spans="1:9">
      <c r="A15638" s="66"/>
      <c r="C15638" s="66">
        <v>15101</v>
      </c>
      <c r="D15638" s="2" t="s">
        <v>39</v>
      </c>
      <c r="E15638" s="23" t="s">
        <v>1149</v>
      </c>
      <c r="F15638" s="69" t="s">
        <v>40</v>
      </c>
      <c r="G15638" s="3"/>
      <c r="H15638" s="3"/>
      <c r="I15638" s="10" t="str">
        <f t="shared" si="244"/>
        <v>15101</v>
      </c>
    </row>
    <row r="15639" spans="1:9">
      <c r="A15639" s="66"/>
      <c r="C15639" s="66">
        <v>15101</v>
      </c>
      <c r="D15639" s="2" t="s">
        <v>41</v>
      </c>
      <c r="E15639" s="16" t="s">
        <v>1146</v>
      </c>
      <c r="F15639" s="69" t="s">
        <v>42</v>
      </c>
      <c r="G15639" s="3"/>
      <c r="H15639" s="3"/>
      <c r="I15639" s="10" t="str">
        <f t="shared" si="244"/>
        <v>15101</v>
      </c>
    </row>
    <row r="15640" spans="1:9">
      <c r="A15640" s="66"/>
      <c r="C15640" s="66">
        <v>15101</v>
      </c>
      <c r="D15640" s="2" t="s">
        <v>43</v>
      </c>
      <c r="E15640" s="16" t="s">
        <v>1146</v>
      </c>
      <c r="F15640" s="69" t="s">
        <v>44</v>
      </c>
      <c r="G15640" s="3"/>
      <c r="H15640" s="3"/>
      <c r="I15640" s="10" t="str">
        <f t="shared" si="244"/>
        <v>15101</v>
      </c>
    </row>
    <row r="15641" spans="1:9">
      <c r="A15641" s="66"/>
      <c r="C15641" s="66">
        <v>15101</v>
      </c>
      <c r="D15641" s="2" t="s">
        <v>45</v>
      </c>
      <c r="E15641" s="16" t="s">
        <v>1146</v>
      </c>
      <c r="F15641" s="69" t="s">
        <v>46</v>
      </c>
      <c r="G15641" s="3"/>
      <c r="H15641" s="3"/>
      <c r="I15641" s="10" t="str">
        <f t="shared" si="244"/>
        <v>15101</v>
      </c>
    </row>
    <row r="15642" spans="1:9">
      <c r="A15642" s="66"/>
      <c r="C15642" s="66">
        <v>15101</v>
      </c>
      <c r="D15642" s="2" t="s">
        <v>47</v>
      </c>
      <c r="E15642" s="16" t="s">
        <v>1146</v>
      </c>
      <c r="F15642" s="69" t="s">
        <v>48</v>
      </c>
      <c r="G15642" s="3"/>
      <c r="H15642" s="3"/>
      <c r="I15642" s="10" t="str">
        <f t="shared" si="244"/>
        <v>15101</v>
      </c>
    </row>
    <row r="15643" spans="1:9">
      <c r="A15643" s="66"/>
      <c r="C15643" s="66">
        <v>15101</v>
      </c>
      <c r="D15643" s="2" t="s">
        <v>49</v>
      </c>
      <c r="E15643" s="14" t="s">
        <v>1144</v>
      </c>
      <c r="F15643" s="69" t="s">
        <v>50</v>
      </c>
      <c r="G15643" s="3"/>
      <c r="H15643" s="3"/>
      <c r="I15643" s="10" t="str">
        <f t="shared" si="244"/>
        <v>15101</v>
      </c>
    </row>
    <row r="15644" spans="1:9">
      <c r="A15644" s="66"/>
      <c r="C15644" s="66">
        <v>15101</v>
      </c>
      <c r="D15644" s="2" t="s">
        <v>51</v>
      </c>
      <c r="E15644" s="15" t="s">
        <v>1145</v>
      </c>
      <c r="F15644" s="69" t="s">
        <v>52</v>
      </c>
      <c r="G15644" s="3"/>
      <c r="H15644" s="3"/>
      <c r="I15644" s="10" t="str">
        <f t="shared" si="244"/>
        <v>15101</v>
      </c>
    </row>
    <row r="15645" spans="1:9">
      <c r="A15645" s="66"/>
      <c r="C15645" s="66">
        <v>15101</v>
      </c>
      <c r="D15645" s="2" t="s">
        <v>53</v>
      </c>
      <c r="E15645" s="15" t="s">
        <v>1145</v>
      </c>
      <c r="F15645" s="69" t="s">
        <v>54</v>
      </c>
      <c r="G15645" s="3"/>
      <c r="H15645" s="3"/>
      <c r="I15645" s="10" t="str">
        <f t="shared" si="244"/>
        <v>15101</v>
      </c>
    </row>
    <row r="15646" spans="1:9">
      <c r="A15646" s="66"/>
      <c r="C15646" s="66">
        <v>15101</v>
      </c>
      <c r="D15646" s="2" t="s">
        <v>55</v>
      </c>
      <c r="E15646" s="21" t="s">
        <v>1152</v>
      </c>
      <c r="F15646" s="69" t="s">
        <v>56</v>
      </c>
      <c r="G15646" s="3"/>
      <c r="H15646" s="3"/>
      <c r="I15646" s="10" t="str">
        <f t="shared" si="244"/>
        <v>15101</v>
      </c>
    </row>
    <row r="15647" spans="1:9">
      <c r="A15647" s="66"/>
      <c r="C15647" s="66">
        <v>15101</v>
      </c>
      <c r="D15647" s="2" t="s">
        <v>57</v>
      </c>
      <c r="E15647" s="21" t="s">
        <v>1152</v>
      </c>
      <c r="F15647" s="69" t="s">
        <v>58</v>
      </c>
      <c r="G15647" s="3"/>
      <c r="H15647" s="3"/>
      <c r="I15647" s="10" t="str">
        <f t="shared" si="244"/>
        <v>15101</v>
      </c>
    </row>
    <row r="15648" spans="1:9">
      <c r="A15648" s="66"/>
      <c r="C15648" s="66">
        <v>15101</v>
      </c>
      <c r="D15648" s="2" t="s">
        <v>59</v>
      </c>
      <c r="E15648" s="21" t="s">
        <v>1152</v>
      </c>
      <c r="F15648" s="69" t="s">
        <v>60</v>
      </c>
      <c r="G15648" s="3"/>
      <c r="H15648" s="3"/>
      <c r="I15648" s="10" t="str">
        <f t="shared" si="244"/>
        <v>15101</v>
      </c>
    </row>
    <row r="15649" spans="1:9">
      <c r="A15649" s="66"/>
      <c r="C15649" s="66">
        <v>15101</v>
      </c>
      <c r="D15649" s="2" t="s">
        <v>61</v>
      </c>
      <c r="E15649" s="20" t="s">
        <v>1151</v>
      </c>
      <c r="F15649" s="69" t="s">
        <v>62</v>
      </c>
      <c r="G15649" s="3"/>
      <c r="H15649" s="3"/>
      <c r="I15649" s="10" t="str">
        <f t="shared" si="244"/>
        <v>15101</v>
      </c>
    </row>
    <row r="15650" spans="1:9">
      <c r="A15650" s="66"/>
      <c r="C15650" s="66">
        <v>15101</v>
      </c>
      <c r="D15650" s="2" t="s">
        <v>63</v>
      </c>
      <c r="E15650" s="20" t="s">
        <v>1151</v>
      </c>
      <c r="F15650" s="69" t="s">
        <v>64</v>
      </c>
      <c r="G15650" s="3"/>
      <c r="H15650" s="3"/>
      <c r="I15650" s="10" t="str">
        <f t="shared" si="244"/>
        <v>15101</v>
      </c>
    </row>
    <row r="15651" spans="1:9">
      <c r="A15651" s="66"/>
      <c r="C15651" s="66">
        <v>15101</v>
      </c>
      <c r="D15651" s="2" t="s">
        <v>65</v>
      </c>
      <c r="E15651" s="19" t="s">
        <v>1150</v>
      </c>
      <c r="F15651" s="69" t="s">
        <v>66</v>
      </c>
      <c r="G15651" s="3"/>
      <c r="H15651" s="3"/>
      <c r="I15651" s="10" t="str">
        <f t="shared" si="244"/>
        <v>15101</v>
      </c>
    </row>
    <row r="15652" spans="1:9">
      <c r="A15652" s="66"/>
      <c r="C15652" s="66">
        <v>15101</v>
      </c>
      <c r="D15652" s="2" t="s">
        <v>67</v>
      </c>
      <c r="E15652" s="22" t="s">
        <v>1153</v>
      </c>
      <c r="F15652" s="69" t="s">
        <v>68</v>
      </c>
      <c r="G15652" s="3"/>
      <c r="H15652" s="3"/>
      <c r="I15652" s="10" t="str">
        <f t="shared" si="244"/>
        <v>15101</v>
      </c>
    </row>
    <row r="15653" spans="1:9">
      <c r="A15653" s="66"/>
      <c r="C15653" s="66">
        <v>15101</v>
      </c>
      <c r="D15653" s="2" t="s">
        <v>69</v>
      </c>
      <c r="E15653" s="21" t="s">
        <v>1152</v>
      </c>
      <c r="F15653" s="69" t="s">
        <v>70</v>
      </c>
      <c r="G15653" s="3"/>
      <c r="H15653" s="3"/>
      <c r="I15653" s="10" t="str">
        <f t="shared" si="244"/>
        <v>15101</v>
      </c>
    </row>
    <row r="15654" spans="1:9">
      <c r="A15654" s="66"/>
      <c r="C15654" s="66">
        <v>15101</v>
      </c>
      <c r="E15654" s="71"/>
      <c r="F15654" s="69" t="s">
        <v>71</v>
      </c>
      <c r="G15654" s="3"/>
      <c r="H15654" s="3"/>
      <c r="I15654" s="10" t="str">
        <f t="shared" si="244"/>
        <v>15101</v>
      </c>
    </row>
    <row r="15655" spans="1:9">
      <c r="A15655" s="65" t="s">
        <v>1043</v>
      </c>
      <c r="B15655" s="2" t="s">
        <v>1044</v>
      </c>
      <c r="C15655" s="65">
        <v>15151</v>
      </c>
      <c r="D15655" s="2" t="s">
        <v>9</v>
      </c>
      <c r="E15655" s="14" t="s">
        <v>1144</v>
      </c>
      <c r="F15655" s="69" t="s">
        <v>10</v>
      </c>
      <c r="G15655" s="3"/>
      <c r="H15655" s="3"/>
      <c r="I15655" s="10" t="str">
        <f t="shared" si="244"/>
        <v>15151</v>
      </c>
    </row>
    <row r="15656" spans="1:9">
      <c r="A15656" s="66"/>
      <c r="C15656" s="66">
        <v>15151</v>
      </c>
      <c r="D15656" s="2" t="s">
        <v>11</v>
      </c>
      <c r="E15656" s="14" t="s">
        <v>1144</v>
      </c>
      <c r="F15656" s="69" t="s">
        <v>12</v>
      </c>
      <c r="G15656" s="3"/>
      <c r="H15656" s="3"/>
      <c r="I15656" s="10" t="str">
        <f t="shared" si="244"/>
        <v>15151</v>
      </c>
    </row>
    <row r="15657" spans="1:9">
      <c r="A15657" s="66"/>
      <c r="C15657" s="66">
        <v>15151</v>
      </c>
      <c r="D15657" s="2" t="s">
        <v>13</v>
      </c>
      <c r="E15657" s="14" t="s">
        <v>1144</v>
      </c>
      <c r="F15657" s="69" t="s">
        <v>14</v>
      </c>
      <c r="G15657" s="3"/>
      <c r="H15657" s="3"/>
      <c r="I15657" s="10" t="str">
        <f t="shared" si="244"/>
        <v>15151</v>
      </c>
    </row>
    <row r="15658" spans="1:9">
      <c r="A15658" s="66"/>
      <c r="C15658" s="66">
        <v>15151</v>
      </c>
      <c r="D15658" s="2" t="s">
        <v>15</v>
      </c>
      <c r="E15658" s="15" t="s">
        <v>1145</v>
      </c>
      <c r="F15658" s="69" t="s">
        <v>16</v>
      </c>
      <c r="G15658" s="3"/>
      <c r="H15658" s="3"/>
      <c r="I15658" s="10" t="str">
        <f t="shared" si="244"/>
        <v>15151</v>
      </c>
    </row>
    <row r="15659" spans="1:9">
      <c r="A15659" s="66"/>
      <c r="C15659" s="66">
        <v>15151</v>
      </c>
      <c r="D15659" s="2" t="s">
        <v>17</v>
      </c>
      <c r="E15659" s="14" t="s">
        <v>1144</v>
      </c>
      <c r="F15659" s="69" t="s">
        <v>18</v>
      </c>
      <c r="G15659" s="3"/>
      <c r="H15659" s="3"/>
      <c r="I15659" s="10" t="str">
        <f t="shared" si="244"/>
        <v>15151</v>
      </c>
    </row>
    <row r="15660" spans="1:9">
      <c r="A15660" s="66"/>
      <c r="C15660" s="66">
        <v>15151</v>
      </c>
      <c r="D15660" s="2" t="s">
        <v>19</v>
      </c>
      <c r="E15660" s="14" t="s">
        <v>1144</v>
      </c>
      <c r="F15660" s="69" t="s">
        <v>20</v>
      </c>
      <c r="G15660" s="3"/>
      <c r="H15660" s="3"/>
      <c r="I15660" s="10" t="str">
        <f t="shared" si="244"/>
        <v>15151</v>
      </c>
    </row>
    <row r="15661" spans="1:9">
      <c r="A15661" s="66"/>
      <c r="C15661" s="66">
        <v>15151</v>
      </c>
      <c r="D15661" s="2" t="s">
        <v>21</v>
      </c>
      <c r="E15661" s="4"/>
      <c r="F15661" s="69" t="s">
        <v>22</v>
      </c>
      <c r="G15661" s="3"/>
      <c r="H15661" s="3"/>
      <c r="I15661" s="10" t="str">
        <f t="shared" si="244"/>
        <v>15151</v>
      </c>
    </row>
    <row r="15662" spans="1:9">
      <c r="A15662" s="66"/>
      <c r="C15662" s="66">
        <v>15151</v>
      </c>
      <c r="D15662" s="2" t="s">
        <v>23</v>
      </c>
      <c r="E15662" s="17" t="s">
        <v>1147</v>
      </c>
      <c r="F15662" s="69" t="s">
        <v>24</v>
      </c>
      <c r="G15662" s="3"/>
      <c r="H15662" s="3"/>
      <c r="I15662" s="10" t="str">
        <f t="shared" si="244"/>
        <v>15151</v>
      </c>
    </row>
    <row r="15663" spans="1:9">
      <c r="A15663" s="66"/>
      <c r="C15663" s="66">
        <v>15151</v>
      </c>
      <c r="D15663" s="2" t="s">
        <v>25</v>
      </c>
      <c r="E15663" s="17" t="s">
        <v>1147</v>
      </c>
      <c r="F15663" s="69" t="s">
        <v>26</v>
      </c>
      <c r="G15663" s="3"/>
      <c r="H15663" s="3"/>
      <c r="I15663" s="10" t="str">
        <f t="shared" si="244"/>
        <v>15151</v>
      </c>
    </row>
    <row r="15664" spans="1:9">
      <c r="A15664" s="66"/>
      <c r="C15664" s="66">
        <v>15151</v>
      </c>
      <c r="D15664" s="2" t="s">
        <v>27</v>
      </c>
      <c r="E15664" s="17" t="s">
        <v>1147</v>
      </c>
      <c r="F15664" s="69" t="s">
        <v>28</v>
      </c>
      <c r="G15664" s="3"/>
      <c r="H15664" s="3"/>
      <c r="I15664" s="10" t="str">
        <f t="shared" si="244"/>
        <v>15151</v>
      </c>
    </row>
    <row r="15665" spans="1:9">
      <c r="A15665" s="66"/>
      <c r="C15665" s="66">
        <v>15151</v>
      </c>
      <c r="D15665" s="2" t="s">
        <v>29</v>
      </c>
      <c r="E15665" s="18" t="s">
        <v>1148</v>
      </c>
      <c r="F15665" s="69" t="s">
        <v>30</v>
      </c>
      <c r="G15665" s="3"/>
      <c r="H15665" s="3"/>
      <c r="I15665" s="10" t="str">
        <f t="shared" si="244"/>
        <v>15151</v>
      </c>
    </row>
    <row r="15666" spans="1:9">
      <c r="A15666" s="66"/>
      <c r="C15666" s="66">
        <v>15151</v>
      </c>
      <c r="D15666" s="2" t="s">
        <v>31</v>
      </c>
      <c r="E15666" s="18" t="s">
        <v>1148</v>
      </c>
      <c r="F15666" s="69" t="s">
        <v>32</v>
      </c>
      <c r="G15666" s="3"/>
      <c r="H15666" s="3"/>
      <c r="I15666" s="10" t="str">
        <f t="shared" si="244"/>
        <v>15151</v>
      </c>
    </row>
    <row r="15667" spans="1:9">
      <c r="A15667" s="66"/>
      <c r="C15667" s="66">
        <v>15151</v>
      </c>
      <c r="D15667" s="2" t="s">
        <v>33</v>
      </c>
      <c r="E15667" s="18" t="s">
        <v>1148</v>
      </c>
      <c r="F15667" s="69" t="s">
        <v>34</v>
      </c>
      <c r="G15667" s="3"/>
      <c r="H15667" s="3"/>
      <c r="I15667" s="10" t="str">
        <f t="shared" si="244"/>
        <v>15151</v>
      </c>
    </row>
    <row r="15668" spans="1:9">
      <c r="A15668" s="66"/>
      <c r="C15668" s="66">
        <v>15151</v>
      </c>
      <c r="D15668" s="2" t="s">
        <v>35</v>
      </c>
      <c r="E15668" s="19" t="s">
        <v>1150</v>
      </c>
      <c r="F15668" s="69" t="s">
        <v>36</v>
      </c>
      <c r="G15668" s="3"/>
      <c r="H15668" s="3"/>
      <c r="I15668" s="10" t="str">
        <f t="shared" si="244"/>
        <v>15151</v>
      </c>
    </row>
    <row r="15669" spans="1:9">
      <c r="A15669" s="66"/>
      <c r="C15669" s="66">
        <v>15151</v>
      </c>
      <c r="D15669" s="2" t="s">
        <v>37</v>
      </c>
      <c r="E15669" s="23" t="s">
        <v>1149</v>
      </c>
      <c r="F15669" s="69" t="s">
        <v>38</v>
      </c>
      <c r="G15669" s="3"/>
      <c r="H15669" s="3"/>
      <c r="I15669" s="10" t="str">
        <f t="shared" si="244"/>
        <v>15151</v>
      </c>
    </row>
    <row r="15670" spans="1:9">
      <c r="A15670" s="66"/>
      <c r="C15670" s="66">
        <v>15151</v>
      </c>
      <c r="D15670" s="2" t="s">
        <v>39</v>
      </c>
      <c r="E15670" s="23" t="s">
        <v>1149</v>
      </c>
      <c r="F15670" s="69" t="s">
        <v>40</v>
      </c>
      <c r="G15670" s="3"/>
      <c r="H15670" s="3"/>
      <c r="I15670" s="10" t="str">
        <f t="shared" si="244"/>
        <v>15151</v>
      </c>
    </row>
    <row r="15671" spans="1:9">
      <c r="A15671" s="66"/>
      <c r="C15671" s="66">
        <v>15151</v>
      </c>
      <c r="D15671" s="2" t="s">
        <v>41</v>
      </c>
      <c r="E15671" s="16" t="s">
        <v>1146</v>
      </c>
      <c r="F15671" s="69" t="s">
        <v>42</v>
      </c>
      <c r="G15671" s="3"/>
      <c r="H15671" s="3"/>
      <c r="I15671" s="10" t="str">
        <f t="shared" si="244"/>
        <v>15151</v>
      </c>
    </row>
    <row r="15672" spans="1:9">
      <c r="A15672" s="66"/>
      <c r="C15672" s="66">
        <v>15151</v>
      </c>
      <c r="D15672" s="2" t="s">
        <v>43</v>
      </c>
      <c r="E15672" s="16" t="s">
        <v>1146</v>
      </c>
      <c r="F15672" s="69" t="s">
        <v>44</v>
      </c>
      <c r="G15672" s="3"/>
      <c r="H15672" s="3"/>
      <c r="I15672" s="10" t="str">
        <f t="shared" si="244"/>
        <v>15151</v>
      </c>
    </row>
    <row r="15673" spans="1:9">
      <c r="A15673" s="66"/>
      <c r="C15673" s="66">
        <v>15151</v>
      </c>
      <c r="D15673" s="2" t="s">
        <v>45</v>
      </c>
      <c r="E15673" s="16" t="s">
        <v>1146</v>
      </c>
      <c r="F15673" s="69" t="s">
        <v>46</v>
      </c>
      <c r="G15673" s="3"/>
      <c r="H15673" s="3"/>
      <c r="I15673" s="10" t="str">
        <f t="shared" si="244"/>
        <v>15151</v>
      </c>
    </row>
    <row r="15674" spans="1:9">
      <c r="A15674" s="66"/>
      <c r="C15674" s="66">
        <v>15151</v>
      </c>
      <c r="D15674" s="2" t="s">
        <v>47</v>
      </c>
      <c r="E15674" s="16" t="s">
        <v>1146</v>
      </c>
      <c r="F15674" s="69" t="s">
        <v>48</v>
      </c>
      <c r="G15674" s="3"/>
      <c r="H15674" s="3"/>
      <c r="I15674" s="10" t="str">
        <f t="shared" si="244"/>
        <v>15151</v>
      </c>
    </row>
    <row r="15675" spans="1:9">
      <c r="A15675" s="66"/>
      <c r="C15675" s="66">
        <v>15151</v>
      </c>
      <c r="D15675" s="2" t="s">
        <v>49</v>
      </c>
      <c r="E15675" s="14" t="s">
        <v>1144</v>
      </c>
      <c r="F15675" s="69" t="s">
        <v>50</v>
      </c>
      <c r="G15675" s="3"/>
      <c r="H15675" s="3"/>
      <c r="I15675" s="10" t="str">
        <f t="shared" si="244"/>
        <v>15151</v>
      </c>
    </row>
    <row r="15676" spans="1:9">
      <c r="A15676" s="66"/>
      <c r="C15676" s="66">
        <v>15151</v>
      </c>
      <c r="D15676" s="2" t="s">
        <v>51</v>
      </c>
      <c r="E15676" s="15" t="s">
        <v>1145</v>
      </c>
      <c r="F15676" s="69" t="s">
        <v>52</v>
      </c>
      <c r="G15676" s="3"/>
      <c r="H15676" s="3"/>
      <c r="I15676" s="10" t="str">
        <f t="shared" si="244"/>
        <v>15151</v>
      </c>
    </row>
    <row r="15677" spans="1:9">
      <c r="A15677" s="66"/>
      <c r="C15677" s="66">
        <v>15151</v>
      </c>
      <c r="D15677" s="2" t="s">
        <v>53</v>
      </c>
      <c r="E15677" s="15" t="s">
        <v>1145</v>
      </c>
      <c r="F15677" s="69" t="s">
        <v>54</v>
      </c>
      <c r="G15677" s="3"/>
      <c r="H15677" s="3"/>
      <c r="I15677" s="10" t="str">
        <f t="shared" si="244"/>
        <v>15151</v>
      </c>
    </row>
    <row r="15678" spans="1:9">
      <c r="A15678" s="66"/>
      <c r="C15678" s="66">
        <v>15151</v>
      </c>
      <c r="D15678" s="2" t="s">
        <v>55</v>
      </c>
      <c r="E15678" s="21" t="s">
        <v>1152</v>
      </c>
      <c r="F15678" s="69" t="s">
        <v>56</v>
      </c>
      <c r="G15678" s="3"/>
      <c r="H15678" s="3"/>
      <c r="I15678" s="10" t="str">
        <f t="shared" si="244"/>
        <v>15151</v>
      </c>
    </row>
    <row r="15679" spans="1:9">
      <c r="A15679" s="66"/>
      <c r="C15679" s="66">
        <v>15151</v>
      </c>
      <c r="D15679" s="2" t="s">
        <v>57</v>
      </c>
      <c r="E15679" s="21" t="s">
        <v>1152</v>
      </c>
      <c r="F15679" s="69" t="s">
        <v>58</v>
      </c>
      <c r="G15679" s="3"/>
      <c r="H15679" s="3"/>
      <c r="I15679" s="10" t="str">
        <f t="shared" si="244"/>
        <v>15151</v>
      </c>
    </row>
    <row r="15680" spans="1:9">
      <c r="A15680" s="66"/>
      <c r="C15680" s="66">
        <v>15151</v>
      </c>
      <c r="D15680" s="2" t="s">
        <v>59</v>
      </c>
      <c r="E15680" s="21" t="s">
        <v>1152</v>
      </c>
      <c r="F15680" s="69" t="s">
        <v>60</v>
      </c>
      <c r="G15680" s="3"/>
      <c r="H15680" s="3"/>
      <c r="I15680" s="10" t="str">
        <f t="shared" si="244"/>
        <v>15151</v>
      </c>
    </row>
    <row r="15681" spans="1:9">
      <c r="A15681" s="66"/>
      <c r="C15681" s="66">
        <v>15151</v>
      </c>
      <c r="D15681" s="2" t="s">
        <v>61</v>
      </c>
      <c r="E15681" s="20" t="s">
        <v>1151</v>
      </c>
      <c r="F15681" s="69" t="s">
        <v>62</v>
      </c>
      <c r="G15681" s="3"/>
      <c r="H15681" s="3"/>
      <c r="I15681" s="10" t="str">
        <f t="shared" si="244"/>
        <v>15151</v>
      </c>
    </row>
    <row r="15682" spans="1:9">
      <c r="A15682" s="66"/>
      <c r="C15682" s="66">
        <v>15151</v>
      </c>
      <c r="D15682" s="2" t="s">
        <v>63</v>
      </c>
      <c r="E15682" s="20" t="s">
        <v>1151</v>
      </c>
      <c r="F15682" s="69" t="s">
        <v>64</v>
      </c>
      <c r="G15682" s="3"/>
      <c r="H15682" s="3"/>
      <c r="I15682" s="10" t="str">
        <f t="shared" si="244"/>
        <v>15151</v>
      </c>
    </row>
    <row r="15683" spans="1:9">
      <c r="A15683" s="66"/>
      <c r="C15683" s="66">
        <v>15151</v>
      </c>
      <c r="D15683" s="2" t="s">
        <v>65</v>
      </c>
      <c r="E15683" s="19" t="s">
        <v>1150</v>
      </c>
      <c r="F15683" s="69" t="s">
        <v>66</v>
      </c>
      <c r="G15683" s="3"/>
      <c r="H15683" s="3"/>
      <c r="I15683" s="10" t="str">
        <f t="shared" si="244"/>
        <v>15151</v>
      </c>
    </row>
    <row r="15684" spans="1:9">
      <c r="A15684" s="66"/>
      <c r="C15684" s="66">
        <v>15151</v>
      </c>
      <c r="D15684" s="2" t="s">
        <v>67</v>
      </c>
      <c r="E15684" s="22" t="s">
        <v>1153</v>
      </c>
      <c r="F15684" s="69" t="s">
        <v>68</v>
      </c>
      <c r="G15684" s="3"/>
      <c r="H15684" s="3"/>
      <c r="I15684" s="10" t="str">
        <f t="shared" si="244"/>
        <v>15151</v>
      </c>
    </row>
    <row r="15685" spans="1:9">
      <c r="A15685" s="66"/>
      <c r="C15685" s="66">
        <v>15151</v>
      </c>
      <c r="D15685" s="2" t="s">
        <v>69</v>
      </c>
      <c r="E15685" s="21" t="s">
        <v>1152</v>
      </c>
      <c r="F15685" s="69" t="s">
        <v>70</v>
      </c>
      <c r="G15685" s="3"/>
      <c r="H15685" s="3"/>
      <c r="I15685" s="10" t="str">
        <f t="shared" si="244"/>
        <v>15151</v>
      </c>
    </row>
    <row r="15686" spans="1:9">
      <c r="A15686" s="66"/>
      <c r="C15686" s="66">
        <v>15151</v>
      </c>
      <c r="E15686" s="71"/>
      <c r="F15686" s="69" t="s">
        <v>71</v>
      </c>
      <c r="G15686" s="3"/>
      <c r="H15686" s="3"/>
      <c r="I15686" s="10" t="str">
        <f t="shared" si="244"/>
        <v>15151</v>
      </c>
    </row>
    <row r="15687" spans="1:9">
      <c r="A15687" s="65" t="s">
        <v>1045</v>
      </c>
      <c r="B15687" s="2" t="s">
        <v>1046</v>
      </c>
      <c r="C15687" s="65">
        <v>15153</v>
      </c>
      <c r="D15687" s="2" t="s">
        <v>9</v>
      </c>
      <c r="E15687" s="14" t="s">
        <v>1144</v>
      </c>
      <c r="F15687" s="69" t="s">
        <v>10</v>
      </c>
      <c r="G15687" s="3"/>
      <c r="H15687" s="3"/>
      <c r="I15687" s="10" t="str">
        <f t="shared" si="244"/>
        <v>15153</v>
      </c>
    </row>
    <row r="15688" spans="1:9">
      <c r="A15688" s="66"/>
      <c r="C15688" s="66">
        <v>15153</v>
      </c>
      <c r="D15688" s="2" t="s">
        <v>11</v>
      </c>
      <c r="E15688" s="14" t="s">
        <v>1144</v>
      </c>
      <c r="F15688" s="69" t="s">
        <v>12</v>
      </c>
      <c r="G15688" s="3"/>
      <c r="H15688" s="3"/>
      <c r="I15688" s="10" t="str">
        <f t="shared" si="244"/>
        <v>15153</v>
      </c>
    </row>
    <row r="15689" spans="1:9">
      <c r="A15689" s="66"/>
      <c r="C15689" s="66">
        <v>15153</v>
      </c>
      <c r="D15689" s="2" t="s">
        <v>13</v>
      </c>
      <c r="E15689" s="14" t="s">
        <v>1144</v>
      </c>
      <c r="F15689" s="69" t="s">
        <v>14</v>
      </c>
      <c r="G15689" s="3"/>
      <c r="H15689" s="3"/>
      <c r="I15689" s="10" t="str">
        <f t="shared" ref="I15689:I15752" si="245">IF(A15689="",I15688,A15689)</f>
        <v>15153</v>
      </c>
    </row>
    <row r="15690" spans="1:9">
      <c r="A15690" s="66"/>
      <c r="C15690" s="66">
        <v>15153</v>
      </c>
      <c r="D15690" s="2" t="s">
        <v>15</v>
      </c>
      <c r="E15690" s="15" t="s">
        <v>1145</v>
      </c>
      <c r="F15690" s="69" t="s">
        <v>16</v>
      </c>
      <c r="G15690" s="3"/>
      <c r="H15690" s="3"/>
      <c r="I15690" s="10" t="str">
        <f t="shared" si="245"/>
        <v>15153</v>
      </c>
    </row>
    <row r="15691" spans="1:9">
      <c r="A15691" s="66"/>
      <c r="C15691" s="66">
        <v>15153</v>
      </c>
      <c r="D15691" s="2" t="s">
        <v>17</v>
      </c>
      <c r="E15691" s="14" t="s">
        <v>1144</v>
      </c>
      <c r="F15691" s="69" t="s">
        <v>18</v>
      </c>
      <c r="G15691" s="3"/>
      <c r="H15691" s="3"/>
      <c r="I15691" s="10" t="str">
        <f t="shared" si="245"/>
        <v>15153</v>
      </c>
    </row>
    <row r="15692" spans="1:9">
      <c r="A15692" s="66"/>
      <c r="C15692" s="66">
        <v>15153</v>
      </c>
      <c r="D15692" s="2" t="s">
        <v>19</v>
      </c>
      <c r="E15692" s="14" t="s">
        <v>1144</v>
      </c>
      <c r="F15692" s="69" t="s">
        <v>20</v>
      </c>
      <c r="G15692" s="3"/>
      <c r="H15692" s="3"/>
      <c r="I15692" s="10" t="str">
        <f t="shared" si="245"/>
        <v>15153</v>
      </c>
    </row>
    <row r="15693" spans="1:9">
      <c r="A15693" s="66"/>
      <c r="C15693" s="66">
        <v>15153</v>
      </c>
      <c r="D15693" s="2" t="s">
        <v>21</v>
      </c>
      <c r="E15693" s="4"/>
      <c r="F15693" s="69" t="s">
        <v>22</v>
      </c>
      <c r="G15693" s="3"/>
      <c r="H15693" s="3"/>
      <c r="I15693" s="10" t="str">
        <f t="shared" si="245"/>
        <v>15153</v>
      </c>
    </row>
    <row r="15694" spans="1:9">
      <c r="A15694" s="66"/>
      <c r="C15694" s="66">
        <v>15153</v>
      </c>
      <c r="D15694" s="2" t="s">
        <v>23</v>
      </c>
      <c r="E15694" s="17" t="s">
        <v>1147</v>
      </c>
      <c r="F15694" s="69" t="s">
        <v>24</v>
      </c>
      <c r="G15694" s="3"/>
      <c r="H15694" s="3"/>
      <c r="I15694" s="10" t="str">
        <f t="shared" si="245"/>
        <v>15153</v>
      </c>
    </row>
    <row r="15695" spans="1:9">
      <c r="A15695" s="66"/>
      <c r="C15695" s="66">
        <v>15153</v>
      </c>
      <c r="D15695" s="2" t="s">
        <v>25</v>
      </c>
      <c r="E15695" s="17" t="s">
        <v>1147</v>
      </c>
      <c r="F15695" s="69" t="s">
        <v>26</v>
      </c>
      <c r="G15695" s="3"/>
      <c r="H15695" s="3"/>
      <c r="I15695" s="10" t="str">
        <f t="shared" si="245"/>
        <v>15153</v>
      </c>
    </row>
    <row r="15696" spans="1:9">
      <c r="A15696" s="66"/>
      <c r="C15696" s="66">
        <v>15153</v>
      </c>
      <c r="D15696" s="2" t="s">
        <v>27</v>
      </c>
      <c r="E15696" s="17" t="s">
        <v>1147</v>
      </c>
      <c r="F15696" s="69" t="s">
        <v>28</v>
      </c>
      <c r="G15696" s="3"/>
      <c r="H15696" s="3"/>
      <c r="I15696" s="10" t="str">
        <f t="shared" si="245"/>
        <v>15153</v>
      </c>
    </row>
    <row r="15697" spans="1:9">
      <c r="A15697" s="66"/>
      <c r="C15697" s="66">
        <v>15153</v>
      </c>
      <c r="D15697" s="2" t="s">
        <v>29</v>
      </c>
      <c r="E15697" s="18" t="s">
        <v>1148</v>
      </c>
      <c r="F15697" s="69" t="s">
        <v>30</v>
      </c>
      <c r="G15697" s="3"/>
      <c r="H15697" s="3"/>
      <c r="I15697" s="10" t="str">
        <f t="shared" si="245"/>
        <v>15153</v>
      </c>
    </row>
    <row r="15698" spans="1:9">
      <c r="A15698" s="66"/>
      <c r="C15698" s="66">
        <v>15153</v>
      </c>
      <c r="D15698" s="2" t="s">
        <v>31</v>
      </c>
      <c r="E15698" s="18" t="s">
        <v>1148</v>
      </c>
      <c r="F15698" s="69" t="s">
        <v>32</v>
      </c>
      <c r="G15698" s="3"/>
      <c r="H15698" s="3"/>
      <c r="I15698" s="10" t="str">
        <f t="shared" si="245"/>
        <v>15153</v>
      </c>
    </row>
    <row r="15699" spans="1:9">
      <c r="A15699" s="66"/>
      <c r="C15699" s="66">
        <v>15153</v>
      </c>
      <c r="D15699" s="2" t="s">
        <v>33</v>
      </c>
      <c r="E15699" s="18" t="s">
        <v>1148</v>
      </c>
      <c r="F15699" s="69" t="s">
        <v>34</v>
      </c>
      <c r="G15699" s="3"/>
      <c r="H15699" s="3"/>
      <c r="I15699" s="10" t="str">
        <f t="shared" si="245"/>
        <v>15153</v>
      </c>
    </row>
    <row r="15700" spans="1:9">
      <c r="A15700" s="66"/>
      <c r="C15700" s="66">
        <v>15153</v>
      </c>
      <c r="D15700" s="2" t="s">
        <v>35</v>
      </c>
      <c r="E15700" s="19" t="s">
        <v>1150</v>
      </c>
      <c r="F15700" s="69" t="s">
        <v>36</v>
      </c>
      <c r="G15700" s="3"/>
      <c r="H15700" s="3"/>
      <c r="I15700" s="10" t="str">
        <f t="shared" si="245"/>
        <v>15153</v>
      </c>
    </row>
    <row r="15701" spans="1:9">
      <c r="A15701" s="66"/>
      <c r="C15701" s="66">
        <v>15153</v>
      </c>
      <c r="D15701" s="2" t="s">
        <v>37</v>
      </c>
      <c r="E15701" s="23" t="s">
        <v>1149</v>
      </c>
      <c r="F15701" s="69" t="s">
        <v>38</v>
      </c>
      <c r="G15701" s="3"/>
      <c r="H15701" s="3"/>
      <c r="I15701" s="10" t="str">
        <f t="shared" si="245"/>
        <v>15153</v>
      </c>
    </row>
    <row r="15702" spans="1:9">
      <c r="A15702" s="66"/>
      <c r="C15702" s="66">
        <v>15153</v>
      </c>
      <c r="D15702" s="2" t="s">
        <v>39</v>
      </c>
      <c r="E15702" s="23" t="s">
        <v>1149</v>
      </c>
      <c r="F15702" s="69" t="s">
        <v>40</v>
      </c>
      <c r="G15702" s="3"/>
      <c r="H15702" s="3"/>
      <c r="I15702" s="10" t="str">
        <f t="shared" si="245"/>
        <v>15153</v>
      </c>
    </row>
    <row r="15703" spans="1:9">
      <c r="A15703" s="66"/>
      <c r="C15703" s="66">
        <v>15153</v>
      </c>
      <c r="D15703" s="2" t="s">
        <v>41</v>
      </c>
      <c r="E15703" s="16" t="s">
        <v>1146</v>
      </c>
      <c r="F15703" s="69" t="s">
        <v>42</v>
      </c>
      <c r="G15703" s="3"/>
      <c r="H15703" s="3"/>
      <c r="I15703" s="10" t="str">
        <f t="shared" si="245"/>
        <v>15153</v>
      </c>
    </row>
    <row r="15704" spans="1:9">
      <c r="A15704" s="66"/>
      <c r="C15704" s="66">
        <v>15153</v>
      </c>
      <c r="D15704" s="2" t="s">
        <v>43</v>
      </c>
      <c r="E15704" s="16" t="s">
        <v>1146</v>
      </c>
      <c r="F15704" s="69" t="s">
        <v>44</v>
      </c>
      <c r="G15704" s="3"/>
      <c r="H15704" s="3"/>
      <c r="I15704" s="10" t="str">
        <f t="shared" si="245"/>
        <v>15153</v>
      </c>
    </row>
    <row r="15705" spans="1:9">
      <c r="A15705" s="66"/>
      <c r="C15705" s="66">
        <v>15153</v>
      </c>
      <c r="D15705" s="2" t="s">
        <v>45</v>
      </c>
      <c r="E15705" s="16" t="s">
        <v>1146</v>
      </c>
      <c r="F15705" s="69" t="s">
        <v>46</v>
      </c>
      <c r="G15705" s="3"/>
      <c r="H15705" s="3"/>
      <c r="I15705" s="10" t="str">
        <f t="shared" si="245"/>
        <v>15153</v>
      </c>
    </row>
    <row r="15706" spans="1:9">
      <c r="A15706" s="66"/>
      <c r="C15706" s="66">
        <v>15153</v>
      </c>
      <c r="D15706" s="2" t="s">
        <v>47</v>
      </c>
      <c r="E15706" s="16" t="s">
        <v>1146</v>
      </c>
      <c r="F15706" s="69" t="s">
        <v>48</v>
      </c>
      <c r="G15706" s="3"/>
      <c r="H15706" s="3"/>
      <c r="I15706" s="10" t="str">
        <f t="shared" si="245"/>
        <v>15153</v>
      </c>
    </row>
    <row r="15707" spans="1:9">
      <c r="A15707" s="66"/>
      <c r="C15707" s="66">
        <v>15153</v>
      </c>
      <c r="D15707" s="2" t="s">
        <v>49</v>
      </c>
      <c r="E15707" s="14" t="s">
        <v>1144</v>
      </c>
      <c r="F15707" s="69" t="s">
        <v>50</v>
      </c>
      <c r="G15707" s="3"/>
      <c r="H15707" s="3"/>
      <c r="I15707" s="10" t="str">
        <f t="shared" si="245"/>
        <v>15153</v>
      </c>
    </row>
    <row r="15708" spans="1:9">
      <c r="A15708" s="66"/>
      <c r="C15708" s="66">
        <v>15153</v>
      </c>
      <c r="D15708" s="2" t="s">
        <v>51</v>
      </c>
      <c r="E15708" s="15" t="s">
        <v>1145</v>
      </c>
      <c r="F15708" s="69" t="s">
        <v>52</v>
      </c>
      <c r="G15708" s="3"/>
      <c r="H15708" s="3"/>
      <c r="I15708" s="10" t="str">
        <f t="shared" si="245"/>
        <v>15153</v>
      </c>
    </row>
    <row r="15709" spans="1:9">
      <c r="A15709" s="66"/>
      <c r="C15709" s="66">
        <v>15153</v>
      </c>
      <c r="D15709" s="2" t="s">
        <v>53</v>
      </c>
      <c r="E15709" s="15" t="s">
        <v>1145</v>
      </c>
      <c r="F15709" s="69" t="s">
        <v>54</v>
      </c>
      <c r="G15709" s="3"/>
      <c r="H15709" s="3"/>
      <c r="I15709" s="10" t="str">
        <f t="shared" si="245"/>
        <v>15153</v>
      </c>
    </row>
    <row r="15710" spans="1:9">
      <c r="A15710" s="66"/>
      <c r="C15710" s="66">
        <v>15153</v>
      </c>
      <c r="D15710" s="2" t="s">
        <v>55</v>
      </c>
      <c r="E15710" s="21" t="s">
        <v>1152</v>
      </c>
      <c r="F15710" s="69" t="s">
        <v>56</v>
      </c>
      <c r="G15710" s="3"/>
      <c r="H15710" s="3"/>
      <c r="I15710" s="10" t="str">
        <f t="shared" si="245"/>
        <v>15153</v>
      </c>
    </row>
    <row r="15711" spans="1:9">
      <c r="A15711" s="66"/>
      <c r="C15711" s="66">
        <v>15153</v>
      </c>
      <c r="D15711" s="2" t="s">
        <v>57</v>
      </c>
      <c r="E15711" s="21" t="s">
        <v>1152</v>
      </c>
      <c r="F15711" s="69" t="s">
        <v>58</v>
      </c>
      <c r="G15711" s="3"/>
      <c r="H15711" s="3"/>
      <c r="I15711" s="10" t="str">
        <f t="shared" si="245"/>
        <v>15153</v>
      </c>
    </row>
    <row r="15712" spans="1:9">
      <c r="A15712" s="66"/>
      <c r="C15712" s="66">
        <v>15153</v>
      </c>
      <c r="D15712" s="2" t="s">
        <v>59</v>
      </c>
      <c r="E15712" s="21" t="s">
        <v>1152</v>
      </c>
      <c r="F15712" s="69" t="s">
        <v>60</v>
      </c>
      <c r="G15712" s="3"/>
      <c r="H15712" s="3"/>
      <c r="I15712" s="10" t="str">
        <f t="shared" si="245"/>
        <v>15153</v>
      </c>
    </row>
    <row r="15713" spans="1:9">
      <c r="A15713" s="66"/>
      <c r="C15713" s="66">
        <v>15153</v>
      </c>
      <c r="D15713" s="2" t="s">
        <v>61</v>
      </c>
      <c r="E15713" s="20" t="s">
        <v>1151</v>
      </c>
      <c r="F15713" s="69" t="s">
        <v>62</v>
      </c>
      <c r="G15713" s="3"/>
      <c r="H15713" s="3"/>
      <c r="I15713" s="10" t="str">
        <f t="shared" si="245"/>
        <v>15153</v>
      </c>
    </row>
    <row r="15714" spans="1:9">
      <c r="A15714" s="66"/>
      <c r="C15714" s="66">
        <v>15153</v>
      </c>
      <c r="D15714" s="2" t="s">
        <v>63</v>
      </c>
      <c r="E15714" s="20" t="s">
        <v>1151</v>
      </c>
      <c r="F15714" s="69" t="s">
        <v>64</v>
      </c>
      <c r="G15714" s="3"/>
      <c r="H15714" s="3"/>
      <c r="I15714" s="10" t="str">
        <f t="shared" si="245"/>
        <v>15153</v>
      </c>
    </row>
    <row r="15715" spans="1:9">
      <c r="A15715" s="66"/>
      <c r="C15715" s="66">
        <v>15153</v>
      </c>
      <c r="D15715" s="2" t="s">
        <v>65</v>
      </c>
      <c r="E15715" s="19" t="s">
        <v>1150</v>
      </c>
      <c r="F15715" s="69" t="s">
        <v>66</v>
      </c>
      <c r="G15715" s="3"/>
      <c r="H15715" s="3"/>
      <c r="I15715" s="10" t="str">
        <f t="shared" si="245"/>
        <v>15153</v>
      </c>
    </row>
    <row r="15716" spans="1:9">
      <c r="A15716" s="66"/>
      <c r="C15716" s="66">
        <v>15153</v>
      </c>
      <c r="D15716" s="2" t="s">
        <v>67</v>
      </c>
      <c r="E15716" s="22" t="s">
        <v>1153</v>
      </c>
      <c r="F15716" s="69" t="s">
        <v>68</v>
      </c>
      <c r="G15716" s="3"/>
      <c r="H15716" s="3"/>
      <c r="I15716" s="10" t="str">
        <f t="shared" si="245"/>
        <v>15153</v>
      </c>
    </row>
    <row r="15717" spans="1:9">
      <c r="A15717" s="66"/>
      <c r="C15717" s="66">
        <v>15153</v>
      </c>
      <c r="D15717" s="2" t="s">
        <v>69</v>
      </c>
      <c r="E15717" s="21" t="s">
        <v>1152</v>
      </c>
      <c r="F15717" s="69" t="s">
        <v>70</v>
      </c>
      <c r="G15717" s="3"/>
      <c r="H15717" s="3"/>
      <c r="I15717" s="10" t="str">
        <f t="shared" si="245"/>
        <v>15153</v>
      </c>
    </row>
    <row r="15718" spans="1:9">
      <c r="A15718" s="66"/>
      <c r="C15718" s="66">
        <v>15153</v>
      </c>
      <c r="E15718" s="71"/>
      <c r="F15718" s="69" t="s">
        <v>71</v>
      </c>
      <c r="G15718" s="3"/>
      <c r="H15718" s="3"/>
      <c r="I15718" s="10" t="str">
        <f t="shared" si="245"/>
        <v>15153</v>
      </c>
    </row>
    <row r="15719" spans="1:9">
      <c r="A15719" s="65" t="s">
        <v>1047</v>
      </c>
      <c r="B15719" s="2" t="s">
        <v>1048</v>
      </c>
      <c r="C15719" s="65">
        <v>15154</v>
      </c>
      <c r="D15719" s="2" t="s">
        <v>9</v>
      </c>
      <c r="E15719" s="14" t="s">
        <v>1144</v>
      </c>
      <c r="F15719" s="69" t="s">
        <v>10</v>
      </c>
      <c r="G15719" s="3"/>
      <c r="H15719" s="3"/>
      <c r="I15719" s="10" t="str">
        <f t="shared" si="245"/>
        <v>15154</v>
      </c>
    </row>
    <row r="15720" spans="1:9">
      <c r="A15720" s="66"/>
      <c r="C15720" s="66">
        <v>15154</v>
      </c>
      <c r="D15720" s="2" t="s">
        <v>11</v>
      </c>
      <c r="E15720" s="14" t="s">
        <v>1144</v>
      </c>
      <c r="F15720" s="69" t="s">
        <v>12</v>
      </c>
      <c r="G15720" s="3"/>
      <c r="H15720" s="3"/>
      <c r="I15720" s="10" t="str">
        <f t="shared" si="245"/>
        <v>15154</v>
      </c>
    </row>
    <row r="15721" spans="1:9">
      <c r="A15721" s="66"/>
      <c r="C15721" s="66">
        <v>15154</v>
      </c>
      <c r="D15721" s="2" t="s">
        <v>13</v>
      </c>
      <c r="E15721" s="14" t="s">
        <v>1144</v>
      </c>
      <c r="F15721" s="69" t="s">
        <v>14</v>
      </c>
      <c r="G15721" s="3"/>
      <c r="H15721" s="3"/>
      <c r="I15721" s="10" t="str">
        <f t="shared" si="245"/>
        <v>15154</v>
      </c>
    </row>
    <row r="15722" spans="1:9">
      <c r="A15722" s="66"/>
      <c r="C15722" s="66">
        <v>15154</v>
      </c>
      <c r="D15722" s="2" t="s">
        <v>15</v>
      </c>
      <c r="E15722" s="15" t="s">
        <v>1145</v>
      </c>
      <c r="F15722" s="69" t="s">
        <v>16</v>
      </c>
      <c r="G15722" s="3"/>
      <c r="H15722" s="3"/>
      <c r="I15722" s="10" t="str">
        <f t="shared" si="245"/>
        <v>15154</v>
      </c>
    </row>
    <row r="15723" spans="1:9">
      <c r="A15723" s="66"/>
      <c r="C15723" s="66">
        <v>15154</v>
      </c>
      <c r="D15723" s="2" t="s">
        <v>17</v>
      </c>
      <c r="E15723" s="14" t="s">
        <v>1144</v>
      </c>
      <c r="F15723" s="69" t="s">
        <v>18</v>
      </c>
      <c r="G15723" s="3"/>
      <c r="H15723" s="3"/>
      <c r="I15723" s="10" t="str">
        <f t="shared" si="245"/>
        <v>15154</v>
      </c>
    </row>
    <row r="15724" spans="1:9">
      <c r="A15724" s="66"/>
      <c r="C15724" s="66">
        <v>15154</v>
      </c>
      <c r="D15724" s="2" t="s">
        <v>19</v>
      </c>
      <c r="E15724" s="14" t="s">
        <v>1144</v>
      </c>
      <c r="F15724" s="69" t="s">
        <v>20</v>
      </c>
      <c r="G15724" s="3"/>
      <c r="H15724" s="3"/>
      <c r="I15724" s="10" t="str">
        <f t="shared" si="245"/>
        <v>15154</v>
      </c>
    </row>
    <row r="15725" spans="1:9">
      <c r="A15725" s="66"/>
      <c r="C15725" s="66">
        <v>15154</v>
      </c>
      <c r="D15725" s="2" t="s">
        <v>21</v>
      </c>
      <c r="E15725" s="4"/>
      <c r="F15725" s="69" t="s">
        <v>22</v>
      </c>
      <c r="G15725" s="3"/>
      <c r="H15725" s="3"/>
      <c r="I15725" s="10" t="str">
        <f t="shared" si="245"/>
        <v>15154</v>
      </c>
    </row>
    <row r="15726" spans="1:9">
      <c r="A15726" s="66"/>
      <c r="C15726" s="66">
        <v>15154</v>
      </c>
      <c r="D15726" s="2" t="s">
        <v>23</v>
      </c>
      <c r="E15726" s="17" t="s">
        <v>1147</v>
      </c>
      <c r="F15726" s="69" t="s">
        <v>24</v>
      </c>
      <c r="G15726" s="3"/>
      <c r="H15726" s="3"/>
      <c r="I15726" s="10" t="str">
        <f t="shared" si="245"/>
        <v>15154</v>
      </c>
    </row>
    <row r="15727" spans="1:9">
      <c r="A15727" s="66"/>
      <c r="C15727" s="66">
        <v>15154</v>
      </c>
      <c r="D15727" s="2" t="s">
        <v>25</v>
      </c>
      <c r="E15727" s="17" t="s">
        <v>1147</v>
      </c>
      <c r="F15727" s="69" t="s">
        <v>26</v>
      </c>
      <c r="G15727" s="3"/>
      <c r="H15727" s="3"/>
      <c r="I15727" s="10" t="str">
        <f t="shared" si="245"/>
        <v>15154</v>
      </c>
    </row>
    <row r="15728" spans="1:9">
      <c r="A15728" s="66"/>
      <c r="C15728" s="66">
        <v>15154</v>
      </c>
      <c r="D15728" s="2" t="s">
        <v>27</v>
      </c>
      <c r="E15728" s="17" t="s">
        <v>1147</v>
      </c>
      <c r="F15728" s="69" t="s">
        <v>28</v>
      </c>
      <c r="G15728" s="3"/>
      <c r="H15728" s="3"/>
      <c r="I15728" s="10" t="str">
        <f t="shared" si="245"/>
        <v>15154</v>
      </c>
    </row>
    <row r="15729" spans="1:9">
      <c r="A15729" s="66"/>
      <c r="C15729" s="66">
        <v>15154</v>
      </c>
      <c r="D15729" s="2" t="s">
        <v>29</v>
      </c>
      <c r="E15729" s="18" t="s">
        <v>1148</v>
      </c>
      <c r="F15729" s="69" t="s">
        <v>30</v>
      </c>
      <c r="G15729" s="3"/>
      <c r="H15729" s="3"/>
      <c r="I15729" s="10" t="str">
        <f t="shared" si="245"/>
        <v>15154</v>
      </c>
    </row>
    <row r="15730" spans="1:9">
      <c r="A15730" s="66"/>
      <c r="C15730" s="66">
        <v>15154</v>
      </c>
      <c r="D15730" s="2" t="s">
        <v>31</v>
      </c>
      <c r="E15730" s="18" t="s">
        <v>1148</v>
      </c>
      <c r="F15730" s="69" t="s">
        <v>32</v>
      </c>
      <c r="G15730" s="3"/>
      <c r="H15730" s="3"/>
      <c r="I15730" s="10" t="str">
        <f t="shared" si="245"/>
        <v>15154</v>
      </c>
    </row>
    <row r="15731" spans="1:9">
      <c r="A15731" s="66"/>
      <c r="C15731" s="66">
        <v>15154</v>
      </c>
      <c r="D15731" s="2" t="s">
        <v>33</v>
      </c>
      <c r="E15731" s="18" t="s">
        <v>1148</v>
      </c>
      <c r="F15731" s="69" t="s">
        <v>34</v>
      </c>
      <c r="G15731" s="3"/>
      <c r="H15731" s="3"/>
      <c r="I15731" s="10" t="str">
        <f t="shared" si="245"/>
        <v>15154</v>
      </c>
    </row>
    <row r="15732" spans="1:9">
      <c r="A15732" s="66"/>
      <c r="C15732" s="66">
        <v>15154</v>
      </c>
      <c r="D15732" s="2" t="s">
        <v>35</v>
      </c>
      <c r="E15732" s="19" t="s">
        <v>1150</v>
      </c>
      <c r="F15732" s="69" t="s">
        <v>36</v>
      </c>
      <c r="G15732" s="3"/>
      <c r="H15732" s="3"/>
      <c r="I15732" s="10" t="str">
        <f t="shared" si="245"/>
        <v>15154</v>
      </c>
    </row>
    <row r="15733" spans="1:9">
      <c r="A15733" s="66"/>
      <c r="C15733" s="66">
        <v>15154</v>
      </c>
      <c r="D15733" s="2" t="s">
        <v>37</v>
      </c>
      <c r="E15733" s="23" t="s">
        <v>1149</v>
      </c>
      <c r="F15733" s="69" t="s">
        <v>38</v>
      </c>
      <c r="G15733" s="3"/>
      <c r="H15733" s="3"/>
      <c r="I15733" s="10" t="str">
        <f t="shared" si="245"/>
        <v>15154</v>
      </c>
    </row>
    <row r="15734" spans="1:9">
      <c r="A15734" s="66"/>
      <c r="C15734" s="66">
        <v>15154</v>
      </c>
      <c r="D15734" s="2" t="s">
        <v>39</v>
      </c>
      <c r="E15734" s="23" t="s">
        <v>1149</v>
      </c>
      <c r="F15734" s="69" t="s">
        <v>40</v>
      </c>
      <c r="G15734" s="3"/>
      <c r="H15734" s="3"/>
      <c r="I15734" s="10" t="str">
        <f t="shared" si="245"/>
        <v>15154</v>
      </c>
    </row>
    <row r="15735" spans="1:9">
      <c r="A15735" s="66"/>
      <c r="C15735" s="66">
        <v>15154</v>
      </c>
      <c r="D15735" s="2" t="s">
        <v>41</v>
      </c>
      <c r="E15735" s="16" t="s">
        <v>1146</v>
      </c>
      <c r="F15735" s="69" t="s">
        <v>42</v>
      </c>
      <c r="G15735" s="3"/>
      <c r="H15735" s="3"/>
      <c r="I15735" s="10" t="str">
        <f t="shared" si="245"/>
        <v>15154</v>
      </c>
    </row>
    <row r="15736" spans="1:9">
      <c r="A15736" s="66"/>
      <c r="C15736" s="66">
        <v>15154</v>
      </c>
      <c r="D15736" s="2" t="s">
        <v>43</v>
      </c>
      <c r="E15736" s="16" t="s">
        <v>1146</v>
      </c>
      <c r="F15736" s="69" t="s">
        <v>44</v>
      </c>
      <c r="G15736" s="3"/>
      <c r="H15736" s="3"/>
      <c r="I15736" s="10" t="str">
        <f t="shared" si="245"/>
        <v>15154</v>
      </c>
    </row>
    <row r="15737" spans="1:9">
      <c r="A15737" s="66"/>
      <c r="C15737" s="66">
        <v>15154</v>
      </c>
      <c r="D15737" s="2" t="s">
        <v>45</v>
      </c>
      <c r="E15737" s="16" t="s">
        <v>1146</v>
      </c>
      <c r="F15737" s="69" t="s">
        <v>46</v>
      </c>
      <c r="G15737" s="3"/>
      <c r="H15737" s="3"/>
      <c r="I15737" s="10" t="str">
        <f t="shared" si="245"/>
        <v>15154</v>
      </c>
    </row>
    <row r="15738" spans="1:9">
      <c r="A15738" s="66"/>
      <c r="C15738" s="66">
        <v>15154</v>
      </c>
      <c r="D15738" s="2" t="s">
        <v>47</v>
      </c>
      <c r="E15738" s="16" t="s">
        <v>1146</v>
      </c>
      <c r="F15738" s="69" t="s">
        <v>48</v>
      </c>
      <c r="G15738" s="3"/>
      <c r="H15738" s="3"/>
      <c r="I15738" s="10" t="str">
        <f t="shared" si="245"/>
        <v>15154</v>
      </c>
    </row>
    <row r="15739" spans="1:9">
      <c r="A15739" s="66"/>
      <c r="C15739" s="66">
        <v>15154</v>
      </c>
      <c r="D15739" s="2" t="s">
        <v>49</v>
      </c>
      <c r="E15739" s="14" t="s">
        <v>1144</v>
      </c>
      <c r="F15739" s="69" t="s">
        <v>50</v>
      </c>
      <c r="G15739" s="3"/>
      <c r="H15739" s="3"/>
      <c r="I15739" s="10" t="str">
        <f t="shared" si="245"/>
        <v>15154</v>
      </c>
    </row>
    <row r="15740" spans="1:9">
      <c r="A15740" s="66"/>
      <c r="C15740" s="66">
        <v>15154</v>
      </c>
      <c r="D15740" s="2" t="s">
        <v>51</v>
      </c>
      <c r="E15740" s="15" t="s">
        <v>1145</v>
      </c>
      <c r="F15740" s="69" t="s">
        <v>52</v>
      </c>
      <c r="G15740" s="3"/>
      <c r="H15740" s="3"/>
      <c r="I15740" s="10" t="str">
        <f t="shared" si="245"/>
        <v>15154</v>
      </c>
    </row>
    <row r="15741" spans="1:9">
      <c r="A15741" s="66"/>
      <c r="C15741" s="66">
        <v>15154</v>
      </c>
      <c r="D15741" s="2" t="s">
        <v>53</v>
      </c>
      <c r="E15741" s="15" t="s">
        <v>1145</v>
      </c>
      <c r="F15741" s="69" t="s">
        <v>54</v>
      </c>
      <c r="G15741" s="3"/>
      <c r="H15741" s="3"/>
      <c r="I15741" s="10" t="str">
        <f t="shared" si="245"/>
        <v>15154</v>
      </c>
    </row>
    <row r="15742" spans="1:9">
      <c r="A15742" s="66"/>
      <c r="C15742" s="66">
        <v>15154</v>
      </c>
      <c r="D15742" s="2" t="s">
        <v>55</v>
      </c>
      <c r="E15742" s="21" t="s">
        <v>1152</v>
      </c>
      <c r="F15742" s="69" t="s">
        <v>56</v>
      </c>
      <c r="G15742" s="3"/>
      <c r="H15742" s="3"/>
      <c r="I15742" s="10" t="str">
        <f t="shared" si="245"/>
        <v>15154</v>
      </c>
    </row>
    <row r="15743" spans="1:9">
      <c r="A15743" s="66"/>
      <c r="C15743" s="66">
        <v>15154</v>
      </c>
      <c r="D15743" s="2" t="s">
        <v>57</v>
      </c>
      <c r="E15743" s="21" t="s">
        <v>1152</v>
      </c>
      <c r="F15743" s="69" t="s">
        <v>58</v>
      </c>
      <c r="G15743" s="3"/>
      <c r="H15743" s="3"/>
      <c r="I15743" s="10" t="str">
        <f t="shared" si="245"/>
        <v>15154</v>
      </c>
    </row>
    <row r="15744" spans="1:9">
      <c r="A15744" s="66"/>
      <c r="C15744" s="66">
        <v>15154</v>
      </c>
      <c r="D15744" s="2" t="s">
        <v>59</v>
      </c>
      <c r="E15744" s="21" t="s">
        <v>1152</v>
      </c>
      <c r="F15744" s="69" t="s">
        <v>60</v>
      </c>
      <c r="G15744" s="3"/>
      <c r="H15744" s="3"/>
      <c r="I15744" s="10" t="str">
        <f t="shared" si="245"/>
        <v>15154</v>
      </c>
    </row>
    <row r="15745" spans="1:9">
      <c r="A15745" s="66"/>
      <c r="C15745" s="66">
        <v>15154</v>
      </c>
      <c r="D15745" s="2" t="s">
        <v>61</v>
      </c>
      <c r="E15745" s="20" t="s">
        <v>1151</v>
      </c>
      <c r="F15745" s="69" t="s">
        <v>62</v>
      </c>
      <c r="G15745" s="3"/>
      <c r="H15745" s="3"/>
      <c r="I15745" s="10" t="str">
        <f t="shared" si="245"/>
        <v>15154</v>
      </c>
    </row>
    <row r="15746" spans="1:9">
      <c r="A15746" s="66"/>
      <c r="C15746" s="66">
        <v>15154</v>
      </c>
      <c r="D15746" s="2" t="s">
        <v>63</v>
      </c>
      <c r="E15746" s="20" t="s">
        <v>1151</v>
      </c>
      <c r="F15746" s="69" t="s">
        <v>64</v>
      </c>
      <c r="G15746" s="3"/>
      <c r="H15746" s="3"/>
      <c r="I15746" s="10" t="str">
        <f t="shared" si="245"/>
        <v>15154</v>
      </c>
    </row>
    <row r="15747" spans="1:9">
      <c r="A15747" s="66"/>
      <c r="C15747" s="66">
        <v>15154</v>
      </c>
      <c r="D15747" s="2" t="s">
        <v>65</v>
      </c>
      <c r="E15747" s="19" t="s">
        <v>1150</v>
      </c>
      <c r="F15747" s="69" t="s">
        <v>66</v>
      </c>
      <c r="G15747" s="3"/>
      <c r="H15747" s="3"/>
      <c r="I15747" s="10" t="str">
        <f t="shared" si="245"/>
        <v>15154</v>
      </c>
    </row>
    <row r="15748" spans="1:9">
      <c r="A15748" s="66"/>
      <c r="C15748" s="66">
        <v>15154</v>
      </c>
      <c r="D15748" s="2" t="s">
        <v>67</v>
      </c>
      <c r="E15748" s="22" t="s">
        <v>1153</v>
      </c>
      <c r="F15748" s="69" t="s">
        <v>68</v>
      </c>
      <c r="G15748" s="3"/>
      <c r="H15748" s="3"/>
      <c r="I15748" s="10" t="str">
        <f t="shared" si="245"/>
        <v>15154</v>
      </c>
    </row>
    <row r="15749" spans="1:9">
      <c r="A15749" s="66"/>
      <c r="C15749" s="66">
        <v>15154</v>
      </c>
      <c r="D15749" s="2" t="s">
        <v>69</v>
      </c>
      <c r="E15749" s="21" t="s">
        <v>1152</v>
      </c>
      <c r="F15749" s="69" t="s">
        <v>70</v>
      </c>
      <c r="G15749" s="3"/>
      <c r="H15749" s="3"/>
      <c r="I15749" s="10" t="str">
        <f t="shared" si="245"/>
        <v>15154</v>
      </c>
    </row>
    <row r="15750" spans="1:9">
      <c r="A15750" s="66"/>
      <c r="C15750" s="66">
        <v>15154</v>
      </c>
      <c r="E15750" s="71"/>
      <c r="F15750" s="69" t="s">
        <v>71</v>
      </c>
      <c r="G15750" s="3"/>
      <c r="H15750" s="3"/>
      <c r="I15750" s="10" t="str">
        <f t="shared" si="245"/>
        <v>15154</v>
      </c>
    </row>
    <row r="15751" spans="1:9">
      <c r="A15751" s="65" t="s">
        <v>1049</v>
      </c>
      <c r="B15751" s="2" t="s">
        <v>1050</v>
      </c>
      <c r="C15751" s="65">
        <v>15159</v>
      </c>
      <c r="D15751" s="2" t="s">
        <v>9</v>
      </c>
      <c r="E15751" s="14" t="s">
        <v>1144</v>
      </c>
      <c r="F15751" s="69" t="s">
        <v>10</v>
      </c>
      <c r="G15751" s="3"/>
      <c r="H15751" s="3"/>
      <c r="I15751" s="10" t="str">
        <f t="shared" si="245"/>
        <v>15159</v>
      </c>
    </row>
    <row r="15752" spans="1:9">
      <c r="A15752" s="66"/>
      <c r="C15752" s="66">
        <v>15159</v>
      </c>
      <c r="D15752" s="2" t="s">
        <v>11</v>
      </c>
      <c r="E15752" s="14" t="s">
        <v>1144</v>
      </c>
      <c r="F15752" s="69" t="s">
        <v>12</v>
      </c>
      <c r="G15752" s="3"/>
      <c r="H15752" s="3"/>
      <c r="I15752" s="10" t="str">
        <f t="shared" si="245"/>
        <v>15159</v>
      </c>
    </row>
    <row r="15753" spans="1:9">
      <c r="A15753" s="66"/>
      <c r="C15753" s="66">
        <v>15159</v>
      </c>
      <c r="D15753" s="2" t="s">
        <v>13</v>
      </c>
      <c r="E15753" s="14" t="s">
        <v>1144</v>
      </c>
      <c r="F15753" s="69" t="s">
        <v>14</v>
      </c>
      <c r="G15753" s="3"/>
      <c r="H15753" s="3"/>
      <c r="I15753" s="10" t="str">
        <f t="shared" ref="I15753:I15816" si="246">IF(A15753="",I15752,A15753)</f>
        <v>15159</v>
      </c>
    </row>
    <row r="15754" spans="1:9">
      <c r="A15754" s="66"/>
      <c r="C15754" s="66">
        <v>15159</v>
      </c>
      <c r="D15754" s="2" t="s">
        <v>15</v>
      </c>
      <c r="E15754" s="15" t="s">
        <v>1145</v>
      </c>
      <c r="F15754" s="69" t="s">
        <v>16</v>
      </c>
      <c r="G15754" s="3"/>
      <c r="H15754" s="3"/>
      <c r="I15754" s="10" t="str">
        <f t="shared" si="246"/>
        <v>15159</v>
      </c>
    </row>
    <row r="15755" spans="1:9">
      <c r="A15755" s="66"/>
      <c r="C15755" s="66">
        <v>15159</v>
      </c>
      <c r="D15755" s="2" t="s">
        <v>17</v>
      </c>
      <c r="E15755" s="14" t="s">
        <v>1144</v>
      </c>
      <c r="F15755" s="69" t="s">
        <v>18</v>
      </c>
      <c r="G15755" s="3"/>
      <c r="H15755" s="3"/>
      <c r="I15755" s="10" t="str">
        <f t="shared" si="246"/>
        <v>15159</v>
      </c>
    </row>
    <row r="15756" spans="1:9">
      <c r="A15756" s="66"/>
      <c r="C15756" s="66">
        <v>15159</v>
      </c>
      <c r="D15756" s="2" t="s">
        <v>19</v>
      </c>
      <c r="E15756" s="14" t="s">
        <v>1144</v>
      </c>
      <c r="F15756" s="69" t="s">
        <v>20</v>
      </c>
      <c r="G15756" s="3"/>
      <c r="H15756" s="3"/>
      <c r="I15756" s="10" t="str">
        <f t="shared" si="246"/>
        <v>15159</v>
      </c>
    </row>
    <row r="15757" spans="1:9">
      <c r="A15757" s="66"/>
      <c r="C15757" s="66">
        <v>15159</v>
      </c>
      <c r="D15757" s="2" t="s">
        <v>21</v>
      </c>
      <c r="E15757" s="4"/>
      <c r="F15757" s="69" t="s">
        <v>22</v>
      </c>
      <c r="G15757" s="3"/>
      <c r="H15757" s="3"/>
      <c r="I15757" s="10" t="str">
        <f t="shared" si="246"/>
        <v>15159</v>
      </c>
    </row>
    <row r="15758" spans="1:9">
      <c r="A15758" s="66"/>
      <c r="C15758" s="66">
        <v>15159</v>
      </c>
      <c r="D15758" s="2" t="s">
        <v>23</v>
      </c>
      <c r="E15758" s="17" t="s">
        <v>1147</v>
      </c>
      <c r="F15758" s="69" t="s">
        <v>24</v>
      </c>
      <c r="G15758" s="3"/>
      <c r="H15758" s="3"/>
      <c r="I15758" s="10" t="str">
        <f t="shared" si="246"/>
        <v>15159</v>
      </c>
    </row>
    <row r="15759" spans="1:9">
      <c r="A15759" s="66"/>
      <c r="C15759" s="66">
        <v>15159</v>
      </c>
      <c r="D15759" s="2" t="s">
        <v>25</v>
      </c>
      <c r="E15759" s="17" t="s">
        <v>1147</v>
      </c>
      <c r="F15759" s="69" t="s">
        <v>26</v>
      </c>
      <c r="G15759" s="3"/>
      <c r="H15759" s="3"/>
      <c r="I15759" s="10" t="str">
        <f t="shared" si="246"/>
        <v>15159</v>
      </c>
    </row>
    <row r="15760" spans="1:9">
      <c r="A15760" s="66"/>
      <c r="C15760" s="66">
        <v>15159</v>
      </c>
      <c r="D15760" s="2" t="s">
        <v>27</v>
      </c>
      <c r="E15760" s="17" t="s">
        <v>1147</v>
      </c>
      <c r="F15760" s="69" t="s">
        <v>28</v>
      </c>
      <c r="G15760" s="3"/>
      <c r="H15760" s="3"/>
      <c r="I15760" s="10" t="str">
        <f t="shared" si="246"/>
        <v>15159</v>
      </c>
    </row>
    <row r="15761" spans="1:9">
      <c r="A15761" s="66"/>
      <c r="C15761" s="66">
        <v>15159</v>
      </c>
      <c r="D15761" s="2" t="s">
        <v>29</v>
      </c>
      <c r="E15761" s="18" t="s">
        <v>1148</v>
      </c>
      <c r="F15761" s="69" t="s">
        <v>30</v>
      </c>
      <c r="G15761" s="3"/>
      <c r="H15761" s="3"/>
      <c r="I15761" s="10" t="str">
        <f t="shared" si="246"/>
        <v>15159</v>
      </c>
    </row>
    <row r="15762" spans="1:9">
      <c r="A15762" s="66"/>
      <c r="C15762" s="66">
        <v>15159</v>
      </c>
      <c r="D15762" s="2" t="s">
        <v>31</v>
      </c>
      <c r="E15762" s="18" t="s">
        <v>1148</v>
      </c>
      <c r="F15762" s="69" t="s">
        <v>32</v>
      </c>
      <c r="G15762" s="3"/>
      <c r="H15762" s="3"/>
      <c r="I15762" s="10" t="str">
        <f t="shared" si="246"/>
        <v>15159</v>
      </c>
    </row>
    <row r="15763" spans="1:9">
      <c r="A15763" s="66"/>
      <c r="C15763" s="66">
        <v>15159</v>
      </c>
      <c r="D15763" s="2" t="s">
        <v>33</v>
      </c>
      <c r="E15763" s="18" t="s">
        <v>1148</v>
      </c>
      <c r="F15763" s="69" t="s">
        <v>34</v>
      </c>
      <c r="G15763" s="3"/>
      <c r="H15763" s="3"/>
      <c r="I15763" s="10" t="str">
        <f t="shared" si="246"/>
        <v>15159</v>
      </c>
    </row>
    <row r="15764" spans="1:9">
      <c r="A15764" s="66"/>
      <c r="C15764" s="66">
        <v>15159</v>
      </c>
      <c r="D15764" s="2" t="s">
        <v>35</v>
      </c>
      <c r="E15764" s="19" t="s">
        <v>1150</v>
      </c>
      <c r="F15764" s="69" t="s">
        <v>36</v>
      </c>
      <c r="G15764" s="3"/>
      <c r="H15764" s="3"/>
      <c r="I15764" s="10" t="str">
        <f t="shared" si="246"/>
        <v>15159</v>
      </c>
    </row>
    <row r="15765" spans="1:9">
      <c r="A15765" s="66"/>
      <c r="C15765" s="66">
        <v>15159</v>
      </c>
      <c r="D15765" s="2" t="s">
        <v>37</v>
      </c>
      <c r="E15765" s="23" t="s">
        <v>1149</v>
      </c>
      <c r="F15765" s="69" t="s">
        <v>38</v>
      </c>
      <c r="G15765" s="3"/>
      <c r="H15765" s="3"/>
      <c r="I15765" s="10" t="str">
        <f t="shared" si="246"/>
        <v>15159</v>
      </c>
    </row>
    <row r="15766" spans="1:9">
      <c r="A15766" s="66"/>
      <c r="C15766" s="66">
        <v>15159</v>
      </c>
      <c r="D15766" s="2" t="s">
        <v>39</v>
      </c>
      <c r="E15766" s="23" t="s">
        <v>1149</v>
      </c>
      <c r="F15766" s="69" t="s">
        <v>40</v>
      </c>
      <c r="G15766" s="3"/>
      <c r="H15766" s="3"/>
      <c r="I15766" s="10" t="str">
        <f t="shared" si="246"/>
        <v>15159</v>
      </c>
    </row>
    <row r="15767" spans="1:9">
      <c r="A15767" s="66"/>
      <c r="C15767" s="66">
        <v>15159</v>
      </c>
      <c r="D15767" s="2" t="s">
        <v>41</v>
      </c>
      <c r="E15767" s="16" t="s">
        <v>1146</v>
      </c>
      <c r="F15767" s="69" t="s">
        <v>42</v>
      </c>
      <c r="G15767" s="3"/>
      <c r="H15767" s="3"/>
      <c r="I15767" s="10" t="str">
        <f t="shared" si="246"/>
        <v>15159</v>
      </c>
    </row>
    <row r="15768" spans="1:9">
      <c r="A15768" s="66"/>
      <c r="C15768" s="66">
        <v>15159</v>
      </c>
      <c r="D15768" s="2" t="s">
        <v>43</v>
      </c>
      <c r="E15768" s="16" t="s">
        <v>1146</v>
      </c>
      <c r="F15768" s="69" t="s">
        <v>44</v>
      </c>
      <c r="G15768" s="3"/>
      <c r="H15768" s="3"/>
      <c r="I15768" s="10" t="str">
        <f t="shared" si="246"/>
        <v>15159</v>
      </c>
    </row>
    <row r="15769" spans="1:9">
      <c r="A15769" s="66"/>
      <c r="C15769" s="66">
        <v>15159</v>
      </c>
      <c r="D15769" s="2" t="s">
        <v>45</v>
      </c>
      <c r="E15769" s="16" t="s">
        <v>1146</v>
      </c>
      <c r="F15769" s="69" t="s">
        <v>46</v>
      </c>
      <c r="G15769" s="3"/>
      <c r="H15769" s="3"/>
      <c r="I15769" s="10" t="str">
        <f t="shared" si="246"/>
        <v>15159</v>
      </c>
    </row>
    <row r="15770" spans="1:9">
      <c r="A15770" s="66"/>
      <c r="C15770" s="66">
        <v>15159</v>
      </c>
      <c r="D15770" s="2" t="s">
        <v>47</v>
      </c>
      <c r="E15770" s="16" t="s">
        <v>1146</v>
      </c>
      <c r="F15770" s="69" t="s">
        <v>48</v>
      </c>
      <c r="G15770" s="3"/>
      <c r="H15770" s="3"/>
      <c r="I15770" s="10" t="str">
        <f t="shared" si="246"/>
        <v>15159</v>
      </c>
    </row>
    <row r="15771" spans="1:9">
      <c r="A15771" s="66"/>
      <c r="C15771" s="66">
        <v>15159</v>
      </c>
      <c r="D15771" s="2" t="s">
        <v>49</v>
      </c>
      <c r="E15771" s="14" t="s">
        <v>1144</v>
      </c>
      <c r="F15771" s="69" t="s">
        <v>50</v>
      </c>
      <c r="G15771" s="3"/>
      <c r="H15771" s="3"/>
      <c r="I15771" s="10" t="str">
        <f t="shared" si="246"/>
        <v>15159</v>
      </c>
    </row>
    <row r="15772" spans="1:9">
      <c r="A15772" s="66"/>
      <c r="C15772" s="66">
        <v>15159</v>
      </c>
      <c r="D15772" s="2" t="s">
        <v>51</v>
      </c>
      <c r="E15772" s="15" t="s">
        <v>1145</v>
      </c>
      <c r="F15772" s="69" t="s">
        <v>52</v>
      </c>
      <c r="G15772" s="3"/>
      <c r="H15772" s="3"/>
      <c r="I15772" s="10" t="str">
        <f t="shared" si="246"/>
        <v>15159</v>
      </c>
    </row>
    <row r="15773" spans="1:9">
      <c r="A15773" s="66"/>
      <c r="C15773" s="66">
        <v>15159</v>
      </c>
      <c r="D15773" s="2" t="s">
        <v>53</v>
      </c>
      <c r="E15773" s="15" t="s">
        <v>1145</v>
      </c>
      <c r="F15773" s="69" t="s">
        <v>54</v>
      </c>
      <c r="G15773" s="3"/>
      <c r="H15773" s="3"/>
      <c r="I15773" s="10" t="str">
        <f t="shared" si="246"/>
        <v>15159</v>
      </c>
    </row>
    <row r="15774" spans="1:9">
      <c r="A15774" s="66"/>
      <c r="C15774" s="66">
        <v>15159</v>
      </c>
      <c r="D15774" s="2" t="s">
        <v>55</v>
      </c>
      <c r="E15774" s="21" t="s">
        <v>1152</v>
      </c>
      <c r="F15774" s="69" t="s">
        <v>56</v>
      </c>
      <c r="G15774" s="3"/>
      <c r="H15774" s="3"/>
      <c r="I15774" s="10" t="str">
        <f t="shared" si="246"/>
        <v>15159</v>
      </c>
    </row>
    <row r="15775" spans="1:9">
      <c r="A15775" s="66"/>
      <c r="C15775" s="66">
        <v>15159</v>
      </c>
      <c r="D15775" s="2" t="s">
        <v>57</v>
      </c>
      <c r="E15775" s="21" t="s">
        <v>1152</v>
      </c>
      <c r="F15775" s="69" t="s">
        <v>58</v>
      </c>
      <c r="G15775" s="3"/>
      <c r="H15775" s="3"/>
      <c r="I15775" s="10" t="str">
        <f t="shared" si="246"/>
        <v>15159</v>
      </c>
    </row>
    <row r="15776" spans="1:9">
      <c r="A15776" s="66"/>
      <c r="C15776" s="66">
        <v>15159</v>
      </c>
      <c r="D15776" s="2" t="s">
        <v>59</v>
      </c>
      <c r="E15776" s="21" t="s">
        <v>1152</v>
      </c>
      <c r="F15776" s="69" t="s">
        <v>60</v>
      </c>
      <c r="G15776" s="3"/>
      <c r="H15776" s="3"/>
      <c r="I15776" s="10" t="str">
        <f t="shared" si="246"/>
        <v>15159</v>
      </c>
    </row>
    <row r="15777" spans="1:9">
      <c r="A15777" s="66"/>
      <c r="C15777" s="66">
        <v>15159</v>
      </c>
      <c r="D15777" s="2" t="s">
        <v>61</v>
      </c>
      <c r="E15777" s="20" t="s">
        <v>1151</v>
      </c>
      <c r="F15777" s="69" t="s">
        <v>62</v>
      </c>
      <c r="G15777" s="3"/>
      <c r="H15777" s="3"/>
      <c r="I15777" s="10" t="str">
        <f t="shared" si="246"/>
        <v>15159</v>
      </c>
    </row>
    <row r="15778" spans="1:9">
      <c r="A15778" s="66"/>
      <c r="C15778" s="66">
        <v>15159</v>
      </c>
      <c r="D15778" s="2" t="s">
        <v>63</v>
      </c>
      <c r="E15778" s="20" t="s">
        <v>1151</v>
      </c>
      <c r="F15778" s="69" t="s">
        <v>64</v>
      </c>
      <c r="G15778" s="3"/>
      <c r="H15778" s="3"/>
      <c r="I15778" s="10" t="str">
        <f t="shared" si="246"/>
        <v>15159</v>
      </c>
    </row>
    <row r="15779" spans="1:9">
      <c r="A15779" s="66"/>
      <c r="C15779" s="66">
        <v>15159</v>
      </c>
      <c r="D15779" s="2" t="s">
        <v>65</v>
      </c>
      <c r="E15779" s="19" t="s">
        <v>1150</v>
      </c>
      <c r="F15779" s="69" t="s">
        <v>66</v>
      </c>
      <c r="G15779" s="3"/>
      <c r="H15779" s="3"/>
      <c r="I15779" s="10" t="str">
        <f t="shared" si="246"/>
        <v>15159</v>
      </c>
    </row>
    <row r="15780" spans="1:9">
      <c r="A15780" s="66"/>
      <c r="C15780" s="66">
        <v>15159</v>
      </c>
      <c r="D15780" s="2" t="s">
        <v>67</v>
      </c>
      <c r="E15780" s="22" t="s">
        <v>1153</v>
      </c>
      <c r="F15780" s="69" t="s">
        <v>68</v>
      </c>
      <c r="G15780" s="3"/>
      <c r="H15780" s="3"/>
      <c r="I15780" s="10" t="str">
        <f t="shared" si="246"/>
        <v>15159</v>
      </c>
    </row>
    <row r="15781" spans="1:9">
      <c r="A15781" s="66"/>
      <c r="C15781" s="66">
        <v>15159</v>
      </c>
      <c r="D15781" s="2" t="s">
        <v>69</v>
      </c>
      <c r="E15781" s="21" t="s">
        <v>1152</v>
      </c>
      <c r="F15781" s="69" t="s">
        <v>70</v>
      </c>
      <c r="G15781" s="3"/>
      <c r="H15781" s="3"/>
      <c r="I15781" s="10" t="str">
        <f t="shared" si="246"/>
        <v>15159</v>
      </c>
    </row>
    <row r="15782" spans="1:9">
      <c r="A15782" s="66"/>
      <c r="C15782" s="66">
        <v>15159</v>
      </c>
      <c r="E15782" s="71"/>
      <c r="F15782" s="69" t="s">
        <v>71</v>
      </c>
      <c r="G15782" s="3"/>
      <c r="H15782" s="3"/>
      <c r="I15782" s="10" t="str">
        <f t="shared" si="246"/>
        <v>15159</v>
      </c>
    </row>
    <row r="15783" spans="1:9">
      <c r="A15783" s="65" t="s">
        <v>1051</v>
      </c>
      <c r="B15783" s="2" t="s">
        <v>1052</v>
      </c>
      <c r="C15783" s="65">
        <v>15171</v>
      </c>
      <c r="D15783" s="2" t="s">
        <v>9</v>
      </c>
      <c r="E15783" s="14" t="s">
        <v>1144</v>
      </c>
      <c r="F15783" s="69" t="s">
        <v>10</v>
      </c>
      <c r="G15783" s="3"/>
      <c r="H15783" s="3"/>
      <c r="I15783" s="10" t="str">
        <f t="shared" si="246"/>
        <v>15171</v>
      </c>
    </row>
    <row r="15784" spans="1:9">
      <c r="A15784" s="66"/>
      <c r="C15784" s="66">
        <v>15171</v>
      </c>
      <c r="D15784" s="2" t="s">
        <v>11</v>
      </c>
      <c r="E15784" s="14" t="s">
        <v>1144</v>
      </c>
      <c r="F15784" s="69" t="s">
        <v>12</v>
      </c>
      <c r="G15784" s="3"/>
      <c r="H15784" s="3"/>
      <c r="I15784" s="10" t="str">
        <f t="shared" si="246"/>
        <v>15171</v>
      </c>
    </row>
    <row r="15785" spans="1:9">
      <c r="A15785" s="66"/>
      <c r="C15785" s="66">
        <v>15171</v>
      </c>
      <c r="D15785" s="2" t="s">
        <v>13</v>
      </c>
      <c r="E15785" s="14" t="s">
        <v>1144</v>
      </c>
      <c r="F15785" s="69" t="s">
        <v>14</v>
      </c>
      <c r="G15785" s="3"/>
      <c r="H15785" s="3"/>
      <c r="I15785" s="10" t="str">
        <f t="shared" si="246"/>
        <v>15171</v>
      </c>
    </row>
    <row r="15786" spans="1:9">
      <c r="A15786" s="66"/>
      <c r="C15786" s="66">
        <v>15171</v>
      </c>
      <c r="D15786" s="2" t="s">
        <v>15</v>
      </c>
      <c r="E15786" s="15" t="s">
        <v>1145</v>
      </c>
      <c r="F15786" s="69" t="s">
        <v>16</v>
      </c>
      <c r="G15786" s="3"/>
      <c r="H15786" s="3"/>
      <c r="I15786" s="10" t="str">
        <f t="shared" si="246"/>
        <v>15171</v>
      </c>
    </row>
    <row r="15787" spans="1:9">
      <c r="A15787" s="66"/>
      <c r="C15787" s="66">
        <v>15171</v>
      </c>
      <c r="D15787" s="2" t="s">
        <v>17</v>
      </c>
      <c r="E15787" s="14" t="s">
        <v>1144</v>
      </c>
      <c r="F15787" s="69" t="s">
        <v>18</v>
      </c>
      <c r="G15787" s="3"/>
      <c r="H15787" s="3"/>
      <c r="I15787" s="10" t="str">
        <f t="shared" si="246"/>
        <v>15171</v>
      </c>
    </row>
    <row r="15788" spans="1:9">
      <c r="A15788" s="66"/>
      <c r="C15788" s="66">
        <v>15171</v>
      </c>
      <c r="D15788" s="2" t="s">
        <v>19</v>
      </c>
      <c r="E15788" s="14" t="s">
        <v>1144</v>
      </c>
      <c r="F15788" s="69" t="s">
        <v>20</v>
      </c>
      <c r="G15788" s="3"/>
      <c r="H15788" s="3"/>
      <c r="I15788" s="10" t="str">
        <f t="shared" si="246"/>
        <v>15171</v>
      </c>
    </row>
    <row r="15789" spans="1:9">
      <c r="A15789" s="66"/>
      <c r="C15789" s="66">
        <v>15171</v>
      </c>
      <c r="D15789" s="2" t="s">
        <v>21</v>
      </c>
      <c r="E15789" s="4"/>
      <c r="F15789" s="69" t="s">
        <v>22</v>
      </c>
      <c r="G15789" s="3"/>
      <c r="H15789" s="3"/>
      <c r="I15789" s="10" t="str">
        <f t="shared" si="246"/>
        <v>15171</v>
      </c>
    </row>
    <row r="15790" spans="1:9">
      <c r="A15790" s="66"/>
      <c r="C15790" s="66">
        <v>15171</v>
      </c>
      <c r="D15790" s="2" t="s">
        <v>23</v>
      </c>
      <c r="E15790" s="17" t="s">
        <v>1147</v>
      </c>
      <c r="F15790" s="69" t="s">
        <v>24</v>
      </c>
      <c r="G15790" s="3"/>
      <c r="H15790" s="3"/>
      <c r="I15790" s="10" t="str">
        <f t="shared" si="246"/>
        <v>15171</v>
      </c>
    </row>
    <row r="15791" spans="1:9">
      <c r="A15791" s="66"/>
      <c r="C15791" s="66">
        <v>15171</v>
      </c>
      <c r="D15791" s="2" t="s">
        <v>25</v>
      </c>
      <c r="E15791" s="17" t="s">
        <v>1147</v>
      </c>
      <c r="F15791" s="69" t="s">
        <v>26</v>
      </c>
      <c r="G15791" s="3"/>
      <c r="H15791" s="3"/>
      <c r="I15791" s="10" t="str">
        <f t="shared" si="246"/>
        <v>15171</v>
      </c>
    </row>
    <row r="15792" spans="1:9">
      <c r="A15792" s="66"/>
      <c r="C15792" s="66">
        <v>15171</v>
      </c>
      <c r="D15792" s="2" t="s">
        <v>27</v>
      </c>
      <c r="E15792" s="17" t="s">
        <v>1147</v>
      </c>
      <c r="F15792" s="69" t="s">
        <v>28</v>
      </c>
      <c r="G15792" s="3"/>
      <c r="H15792" s="3"/>
      <c r="I15792" s="10" t="str">
        <f t="shared" si="246"/>
        <v>15171</v>
      </c>
    </row>
    <row r="15793" spans="1:9">
      <c r="A15793" s="66"/>
      <c r="C15793" s="66">
        <v>15171</v>
      </c>
      <c r="D15793" s="2" t="s">
        <v>29</v>
      </c>
      <c r="E15793" s="18" t="s">
        <v>1148</v>
      </c>
      <c r="F15793" s="69" t="s">
        <v>30</v>
      </c>
      <c r="G15793" s="3"/>
      <c r="H15793" s="3"/>
      <c r="I15793" s="10" t="str">
        <f t="shared" si="246"/>
        <v>15171</v>
      </c>
    </row>
    <row r="15794" spans="1:9">
      <c r="A15794" s="66"/>
      <c r="C15794" s="66">
        <v>15171</v>
      </c>
      <c r="D15794" s="2" t="s">
        <v>31</v>
      </c>
      <c r="E15794" s="18" t="s">
        <v>1148</v>
      </c>
      <c r="F15794" s="69" t="s">
        <v>32</v>
      </c>
      <c r="G15794" s="3"/>
      <c r="H15794" s="3"/>
      <c r="I15794" s="10" t="str">
        <f t="shared" si="246"/>
        <v>15171</v>
      </c>
    </row>
    <row r="15795" spans="1:9">
      <c r="A15795" s="66"/>
      <c r="C15795" s="66">
        <v>15171</v>
      </c>
      <c r="D15795" s="2" t="s">
        <v>33</v>
      </c>
      <c r="E15795" s="18" t="s">
        <v>1148</v>
      </c>
      <c r="F15795" s="69" t="s">
        <v>34</v>
      </c>
      <c r="G15795" s="3"/>
      <c r="H15795" s="3"/>
      <c r="I15795" s="10" t="str">
        <f t="shared" si="246"/>
        <v>15171</v>
      </c>
    </row>
    <row r="15796" spans="1:9">
      <c r="A15796" s="66"/>
      <c r="C15796" s="66">
        <v>15171</v>
      </c>
      <c r="D15796" s="2" t="s">
        <v>35</v>
      </c>
      <c r="E15796" s="19" t="s">
        <v>1150</v>
      </c>
      <c r="F15796" s="69" t="s">
        <v>36</v>
      </c>
      <c r="G15796" s="3"/>
      <c r="H15796" s="3"/>
      <c r="I15796" s="10" t="str">
        <f t="shared" si="246"/>
        <v>15171</v>
      </c>
    </row>
    <row r="15797" spans="1:9">
      <c r="A15797" s="66"/>
      <c r="C15797" s="66">
        <v>15171</v>
      </c>
      <c r="D15797" s="2" t="s">
        <v>37</v>
      </c>
      <c r="E15797" s="23" t="s">
        <v>1149</v>
      </c>
      <c r="F15797" s="69" t="s">
        <v>38</v>
      </c>
      <c r="G15797" s="3"/>
      <c r="H15797" s="3"/>
      <c r="I15797" s="10" t="str">
        <f t="shared" si="246"/>
        <v>15171</v>
      </c>
    </row>
    <row r="15798" spans="1:9">
      <c r="A15798" s="66"/>
      <c r="C15798" s="66">
        <v>15171</v>
      </c>
      <c r="D15798" s="2" t="s">
        <v>39</v>
      </c>
      <c r="E15798" s="23" t="s">
        <v>1149</v>
      </c>
      <c r="F15798" s="69" t="s">
        <v>40</v>
      </c>
      <c r="G15798" s="3"/>
      <c r="H15798" s="3"/>
      <c r="I15798" s="10" t="str">
        <f t="shared" si="246"/>
        <v>15171</v>
      </c>
    </row>
    <row r="15799" spans="1:9">
      <c r="A15799" s="66"/>
      <c r="C15799" s="66">
        <v>15171</v>
      </c>
      <c r="D15799" s="2" t="s">
        <v>41</v>
      </c>
      <c r="E15799" s="16" t="s">
        <v>1146</v>
      </c>
      <c r="F15799" s="69" t="s">
        <v>42</v>
      </c>
      <c r="G15799" s="3"/>
      <c r="H15799" s="3"/>
      <c r="I15799" s="10" t="str">
        <f t="shared" si="246"/>
        <v>15171</v>
      </c>
    </row>
    <row r="15800" spans="1:9">
      <c r="A15800" s="66"/>
      <c r="C15800" s="66">
        <v>15171</v>
      </c>
      <c r="D15800" s="2" t="s">
        <v>43</v>
      </c>
      <c r="E15800" s="16" t="s">
        <v>1146</v>
      </c>
      <c r="F15800" s="69" t="s">
        <v>44</v>
      </c>
      <c r="G15800" s="3"/>
      <c r="H15800" s="3"/>
      <c r="I15800" s="10" t="str">
        <f t="shared" si="246"/>
        <v>15171</v>
      </c>
    </row>
    <row r="15801" spans="1:9">
      <c r="A15801" s="66"/>
      <c r="C15801" s="66">
        <v>15171</v>
      </c>
      <c r="D15801" s="2" t="s">
        <v>45</v>
      </c>
      <c r="E15801" s="16" t="s">
        <v>1146</v>
      </c>
      <c r="F15801" s="69" t="s">
        <v>46</v>
      </c>
      <c r="G15801" s="3"/>
      <c r="H15801" s="3"/>
      <c r="I15801" s="10" t="str">
        <f t="shared" si="246"/>
        <v>15171</v>
      </c>
    </row>
    <row r="15802" spans="1:9">
      <c r="A15802" s="66"/>
      <c r="C15802" s="66">
        <v>15171</v>
      </c>
      <c r="D15802" s="2" t="s">
        <v>47</v>
      </c>
      <c r="E15802" s="16" t="s">
        <v>1146</v>
      </c>
      <c r="F15802" s="69" t="s">
        <v>48</v>
      </c>
      <c r="G15802" s="3"/>
      <c r="H15802" s="3"/>
      <c r="I15802" s="10" t="str">
        <f t="shared" si="246"/>
        <v>15171</v>
      </c>
    </row>
    <row r="15803" spans="1:9">
      <c r="A15803" s="66"/>
      <c r="C15803" s="66">
        <v>15171</v>
      </c>
      <c r="D15803" s="2" t="s">
        <v>49</v>
      </c>
      <c r="E15803" s="14" t="s">
        <v>1144</v>
      </c>
      <c r="F15803" s="69" t="s">
        <v>50</v>
      </c>
      <c r="G15803" s="3"/>
      <c r="H15803" s="3"/>
      <c r="I15803" s="10" t="str">
        <f t="shared" si="246"/>
        <v>15171</v>
      </c>
    </row>
    <row r="15804" spans="1:9">
      <c r="A15804" s="66"/>
      <c r="C15804" s="66">
        <v>15171</v>
      </c>
      <c r="D15804" s="2" t="s">
        <v>51</v>
      </c>
      <c r="E15804" s="15" t="s">
        <v>1145</v>
      </c>
      <c r="F15804" s="69" t="s">
        <v>52</v>
      </c>
      <c r="G15804" s="3"/>
      <c r="H15804" s="3"/>
      <c r="I15804" s="10" t="str">
        <f t="shared" si="246"/>
        <v>15171</v>
      </c>
    </row>
    <row r="15805" spans="1:9">
      <c r="A15805" s="66"/>
      <c r="C15805" s="66">
        <v>15171</v>
      </c>
      <c r="D15805" s="2" t="s">
        <v>53</v>
      </c>
      <c r="E15805" s="15" t="s">
        <v>1145</v>
      </c>
      <c r="F15805" s="69" t="s">
        <v>54</v>
      </c>
      <c r="G15805" s="3"/>
      <c r="H15805" s="3"/>
      <c r="I15805" s="10" t="str">
        <f t="shared" si="246"/>
        <v>15171</v>
      </c>
    </row>
    <row r="15806" spans="1:9">
      <c r="A15806" s="66"/>
      <c r="C15806" s="66">
        <v>15171</v>
      </c>
      <c r="D15806" s="2" t="s">
        <v>55</v>
      </c>
      <c r="E15806" s="21" t="s">
        <v>1152</v>
      </c>
      <c r="F15806" s="69" t="s">
        <v>56</v>
      </c>
      <c r="G15806" s="3"/>
      <c r="H15806" s="3"/>
      <c r="I15806" s="10" t="str">
        <f t="shared" si="246"/>
        <v>15171</v>
      </c>
    </row>
    <row r="15807" spans="1:9">
      <c r="A15807" s="66"/>
      <c r="C15807" s="66">
        <v>15171</v>
      </c>
      <c r="D15807" s="2" t="s">
        <v>57</v>
      </c>
      <c r="E15807" s="21" t="s">
        <v>1152</v>
      </c>
      <c r="F15807" s="69" t="s">
        <v>58</v>
      </c>
      <c r="G15807" s="3"/>
      <c r="H15807" s="3"/>
      <c r="I15807" s="10" t="str">
        <f t="shared" si="246"/>
        <v>15171</v>
      </c>
    </row>
    <row r="15808" spans="1:9">
      <c r="A15808" s="66"/>
      <c r="C15808" s="66">
        <v>15171</v>
      </c>
      <c r="D15808" s="2" t="s">
        <v>59</v>
      </c>
      <c r="E15808" s="21" t="s">
        <v>1152</v>
      </c>
      <c r="F15808" s="69" t="s">
        <v>60</v>
      </c>
      <c r="G15808" s="3"/>
      <c r="H15808" s="3"/>
      <c r="I15808" s="10" t="str">
        <f t="shared" si="246"/>
        <v>15171</v>
      </c>
    </row>
    <row r="15809" spans="1:9">
      <c r="A15809" s="66"/>
      <c r="C15809" s="66">
        <v>15171</v>
      </c>
      <c r="D15809" s="2" t="s">
        <v>61</v>
      </c>
      <c r="E15809" s="20" t="s">
        <v>1151</v>
      </c>
      <c r="F15809" s="69" t="s">
        <v>62</v>
      </c>
      <c r="G15809" s="3"/>
      <c r="H15809" s="3"/>
      <c r="I15809" s="10" t="str">
        <f t="shared" si="246"/>
        <v>15171</v>
      </c>
    </row>
    <row r="15810" spans="1:9">
      <c r="A15810" s="66"/>
      <c r="C15810" s="66">
        <v>15171</v>
      </c>
      <c r="D15810" s="2" t="s">
        <v>63</v>
      </c>
      <c r="E15810" s="20" t="s">
        <v>1151</v>
      </c>
      <c r="F15810" s="69" t="s">
        <v>64</v>
      </c>
      <c r="G15810" s="3"/>
      <c r="H15810" s="3"/>
      <c r="I15810" s="10" t="str">
        <f t="shared" si="246"/>
        <v>15171</v>
      </c>
    </row>
    <row r="15811" spans="1:9">
      <c r="A15811" s="66"/>
      <c r="C15811" s="66">
        <v>15171</v>
      </c>
      <c r="D15811" s="2" t="s">
        <v>65</v>
      </c>
      <c r="E15811" s="19" t="s">
        <v>1150</v>
      </c>
      <c r="F15811" s="69" t="s">
        <v>66</v>
      </c>
      <c r="G15811" s="3"/>
      <c r="H15811" s="3"/>
      <c r="I15811" s="10" t="str">
        <f t="shared" si="246"/>
        <v>15171</v>
      </c>
    </row>
    <row r="15812" spans="1:9">
      <c r="A15812" s="66"/>
      <c r="C15812" s="66">
        <v>15171</v>
      </c>
      <c r="D15812" s="2" t="s">
        <v>67</v>
      </c>
      <c r="E15812" s="22" t="s">
        <v>1153</v>
      </c>
      <c r="F15812" s="69" t="s">
        <v>68</v>
      </c>
      <c r="G15812" s="3"/>
      <c r="H15812" s="3"/>
      <c r="I15812" s="10" t="str">
        <f t="shared" si="246"/>
        <v>15171</v>
      </c>
    </row>
    <row r="15813" spans="1:9">
      <c r="A15813" s="66"/>
      <c r="C15813" s="66">
        <v>15171</v>
      </c>
      <c r="D15813" s="2" t="s">
        <v>69</v>
      </c>
      <c r="E15813" s="21" t="s">
        <v>1152</v>
      </c>
      <c r="F15813" s="69" t="s">
        <v>70</v>
      </c>
      <c r="G15813" s="3"/>
      <c r="H15813" s="3"/>
      <c r="I15813" s="10" t="str">
        <f t="shared" si="246"/>
        <v>15171</v>
      </c>
    </row>
    <row r="15814" spans="1:9">
      <c r="A15814" s="66"/>
      <c r="C15814" s="66">
        <v>15171</v>
      </c>
      <c r="E15814" s="71"/>
      <c r="F15814" s="69" t="s">
        <v>71</v>
      </c>
      <c r="G15814" s="3"/>
      <c r="H15814" s="3"/>
      <c r="I15814" s="10" t="str">
        <f t="shared" si="246"/>
        <v>15171</v>
      </c>
    </row>
    <row r="15815" spans="1:9">
      <c r="A15815" s="65" t="s">
        <v>1053</v>
      </c>
      <c r="B15815" s="2" t="s">
        <v>1054</v>
      </c>
      <c r="C15815" s="65">
        <v>152</v>
      </c>
      <c r="D15815" s="2" t="s">
        <v>9</v>
      </c>
      <c r="E15815" s="14" t="s">
        <v>1144</v>
      </c>
      <c r="F15815" s="69" t="s">
        <v>10</v>
      </c>
      <c r="G15815" s="3"/>
      <c r="H15815" s="3"/>
      <c r="I15815" s="10" t="str">
        <f t="shared" si="246"/>
        <v>152</v>
      </c>
    </row>
    <row r="15816" spans="1:9">
      <c r="A15816" s="66"/>
      <c r="C15816" s="66">
        <v>152</v>
      </c>
      <c r="D15816" s="2" t="s">
        <v>11</v>
      </c>
      <c r="E15816" s="14" t="s">
        <v>1144</v>
      </c>
      <c r="F15816" s="69" t="s">
        <v>12</v>
      </c>
      <c r="G15816" s="3"/>
      <c r="H15816" s="3"/>
      <c r="I15816" s="10" t="str">
        <f t="shared" si="246"/>
        <v>152</v>
      </c>
    </row>
    <row r="15817" spans="1:9">
      <c r="A15817" s="66"/>
      <c r="C15817" s="66">
        <v>152</v>
      </c>
      <c r="D15817" s="2" t="s">
        <v>13</v>
      </c>
      <c r="E15817" s="14" t="s">
        <v>1144</v>
      </c>
      <c r="F15817" s="69" t="s">
        <v>14</v>
      </c>
      <c r="G15817" s="3"/>
      <c r="H15817" s="3"/>
      <c r="I15817" s="10" t="str">
        <f t="shared" ref="I15817:I15880" si="247">IF(A15817="",I15816,A15817)</f>
        <v>152</v>
      </c>
    </row>
    <row r="15818" spans="1:9">
      <c r="A15818" s="66"/>
      <c r="C15818" s="66">
        <v>152</v>
      </c>
      <c r="D15818" s="2" t="s">
        <v>15</v>
      </c>
      <c r="E15818" s="15" t="s">
        <v>1145</v>
      </c>
      <c r="F15818" s="69" t="s">
        <v>16</v>
      </c>
      <c r="G15818" s="3"/>
      <c r="H15818" s="3"/>
      <c r="I15818" s="10" t="str">
        <f t="shared" si="247"/>
        <v>152</v>
      </c>
    </row>
    <row r="15819" spans="1:9">
      <c r="A15819" s="66"/>
      <c r="C15819" s="66">
        <v>152</v>
      </c>
      <c r="D15819" s="2" t="s">
        <v>17</v>
      </c>
      <c r="E15819" s="14" t="s">
        <v>1144</v>
      </c>
      <c r="F15819" s="69" t="s">
        <v>18</v>
      </c>
      <c r="G15819" s="3"/>
      <c r="H15819" s="3"/>
      <c r="I15819" s="10" t="str">
        <f t="shared" si="247"/>
        <v>152</v>
      </c>
    </row>
    <row r="15820" spans="1:9">
      <c r="A15820" s="66"/>
      <c r="C15820" s="66">
        <v>152</v>
      </c>
      <c r="D15820" s="2" t="s">
        <v>19</v>
      </c>
      <c r="E15820" s="14" t="s">
        <v>1144</v>
      </c>
      <c r="F15820" s="69" t="s">
        <v>20</v>
      </c>
      <c r="G15820" s="3"/>
      <c r="H15820" s="3"/>
      <c r="I15820" s="10" t="str">
        <f t="shared" si="247"/>
        <v>152</v>
      </c>
    </row>
    <row r="15821" spans="1:9">
      <c r="A15821" s="66"/>
      <c r="C15821" s="66">
        <v>152</v>
      </c>
      <c r="D15821" s="2" t="s">
        <v>21</v>
      </c>
      <c r="E15821" s="4"/>
      <c r="F15821" s="69" t="s">
        <v>22</v>
      </c>
      <c r="G15821" s="3"/>
      <c r="H15821" s="3"/>
      <c r="I15821" s="10" t="str">
        <f t="shared" si="247"/>
        <v>152</v>
      </c>
    </row>
    <row r="15822" spans="1:9">
      <c r="A15822" s="66"/>
      <c r="C15822" s="66">
        <v>152</v>
      </c>
      <c r="D15822" s="2" t="s">
        <v>23</v>
      </c>
      <c r="E15822" s="17" t="s">
        <v>1147</v>
      </c>
      <c r="F15822" s="69" t="s">
        <v>24</v>
      </c>
      <c r="G15822" s="3"/>
      <c r="H15822" s="3"/>
      <c r="I15822" s="10" t="str">
        <f t="shared" si="247"/>
        <v>152</v>
      </c>
    </row>
    <row r="15823" spans="1:9">
      <c r="A15823" s="66"/>
      <c r="C15823" s="66">
        <v>152</v>
      </c>
      <c r="D15823" s="2" t="s">
        <v>25</v>
      </c>
      <c r="E15823" s="17" t="s">
        <v>1147</v>
      </c>
      <c r="F15823" s="69" t="s">
        <v>26</v>
      </c>
      <c r="G15823" s="3"/>
      <c r="H15823" s="3"/>
      <c r="I15823" s="10" t="str">
        <f t="shared" si="247"/>
        <v>152</v>
      </c>
    </row>
    <row r="15824" spans="1:9">
      <c r="A15824" s="66"/>
      <c r="C15824" s="66">
        <v>152</v>
      </c>
      <c r="D15824" s="2" t="s">
        <v>27</v>
      </c>
      <c r="E15824" s="17" t="s">
        <v>1147</v>
      </c>
      <c r="F15824" s="69" t="s">
        <v>28</v>
      </c>
      <c r="G15824" s="3"/>
      <c r="H15824" s="3"/>
      <c r="I15824" s="10" t="str">
        <f t="shared" si="247"/>
        <v>152</v>
      </c>
    </row>
    <row r="15825" spans="1:9">
      <c r="A15825" s="66"/>
      <c r="C15825" s="66">
        <v>152</v>
      </c>
      <c r="D15825" s="2" t="s">
        <v>29</v>
      </c>
      <c r="E15825" s="18" t="s">
        <v>1148</v>
      </c>
      <c r="F15825" s="69" t="s">
        <v>30</v>
      </c>
      <c r="G15825" s="3"/>
      <c r="H15825" s="3"/>
      <c r="I15825" s="10" t="str">
        <f t="shared" si="247"/>
        <v>152</v>
      </c>
    </row>
    <row r="15826" spans="1:9">
      <c r="A15826" s="66"/>
      <c r="C15826" s="66">
        <v>152</v>
      </c>
      <c r="D15826" s="2" t="s">
        <v>31</v>
      </c>
      <c r="E15826" s="18" t="s">
        <v>1148</v>
      </c>
      <c r="F15826" s="69" t="s">
        <v>32</v>
      </c>
      <c r="G15826" s="3"/>
      <c r="H15826" s="3"/>
      <c r="I15826" s="10" t="str">
        <f t="shared" si="247"/>
        <v>152</v>
      </c>
    </row>
    <row r="15827" spans="1:9">
      <c r="A15827" s="66"/>
      <c r="C15827" s="66">
        <v>152</v>
      </c>
      <c r="D15827" s="2" t="s">
        <v>33</v>
      </c>
      <c r="E15827" s="18" t="s">
        <v>1148</v>
      </c>
      <c r="F15827" s="69" t="s">
        <v>34</v>
      </c>
      <c r="G15827" s="3"/>
      <c r="H15827" s="3"/>
      <c r="I15827" s="10" t="str">
        <f t="shared" si="247"/>
        <v>152</v>
      </c>
    </row>
    <row r="15828" spans="1:9">
      <c r="A15828" s="66"/>
      <c r="C15828" s="66">
        <v>152</v>
      </c>
      <c r="D15828" s="2" t="s">
        <v>35</v>
      </c>
      <c r="E15828" s="19" t="s">
        <v>1150</v>
      </c>
      <c r="F15828" s="69" t="s">
        <v>36</v>
      </c>
      <c r="G15828" s="3"/>
      <c r="H15828" s="3"/>
      <c r="I15828" s="10" t="str">
        <f t="shared" si="247"/>
        <v>152</v>
      </c>
    </row>
    <row r="15829" spans="1:9">
      <c r="A15829" s="66"/>
      <c r="C15829" s="66">
        <v>152</v>
      </c>
      <c r="D15829" s="2" t="s">
        <v>37</v>
      </c>
      <c r="E15829" s="23" t="s">
        <v>1149</v>
      </c>
      <c r="F15829" s="69" t="s">
        <v>38</v>
      </c>
      <c r="G15829" s="3"/>
      <c r="H15829" s="3"/>
      <c r="I15829" s="10" t="str">
        <f t="shared" si="247"/>
        <v>152</v>
      </c>
    </row>
    <row r="15830" spans="1:9">
      <c r="A15830" s="66"/>
      <c r="C15830" s="66">
        <v>152</v>
      </c>
      <c r="D15830" s="2" t="s">
        <v>39</v>
      </c>
      <c r="E15830" s="23" t="s">
        <v>1149</v>
      </c>
      <c r="F15830" s="69" t="s">
        <v>40</v>
      </c>
      <c r="G15830" s="3"/>
      <c r="H15830" s="3"/>
      <c r="I15830" s="10" t="str">
        <f t="shared" si="247"/>
        <v>152</v>
      </c>
    </row>
    <row r="15831" spans="1:9">
      <c r="A15831" s="66"/>
      <c r="C15831" s="66">
        <v>152</v>
      </c>
      <c r="D15831" s="2" t="s">
        <v>41</v>
      </c>
      <c r="E15831" s="16" t="s">
        <v>1146</v>
      </c>
      <c r="F15831" s="69" t="s">
        <v>42</v>
      </c>
      <c r="G15831" s="3"/>
      <c r="H15831" s="3"/>
      <c r="I15831" s="10" t="str">
        <f t="shared" si="247"/>
        <v>152</v>
      </c>
    </row>
    <row r="15832" spans="1:9">
      <c r="A15832" s="66"/>
      <c r="C15832" s="66">
        <v>152</v>
      </c>
      <c r="D15832" s="2" t="s">
        <v>43</v>
      </c>
      <c r="E15832" s="16" t="s">
        <v>1146</v>
      </c>
      <c r="F15832" s="69" t="s">
        <v>44</v>
      </c>
      <c r="G15832" s="3"/>
      <c r="H15832" s="3"/>
      <c r="I15832" s="10" t="str">
        <f t="shared" si="247"/>
        <v>152</v>
      </c>
    </row>
    <row r="15833" spans="1:9">
      <c r="A15833" s="66"/>
      <c r="C15833" s="66">
        <v>152</v>
      </c>
      <c r="D15833" s="2" t="s">
        <v>45</v>
      </c>
      <c r="E15833" s="16" t="s">
        <v>1146</v>
      </c>
      <c r="F15833" s="69" t="s">
        <v>46</v>
      </c>
      <c r="G15833" s="3"/>
      <c r="H15833" s="3"/>
      <c r="I15833" s="10" t="str">
        <f t="shared" si="247"/>
        <v>152</v>
      </c>
    </row>
    <row r="15834" spans="1:9">
      <c r="A15834" s="66"/>
      <c r="C15834" s="66">
        <v>152</v>
      </c>
      <c r="D15834" s="2" t="s">
        <v>47</v>
      </c>
      <c r="E15834" s="16" t="s">
        <v>1146</v>
      </c>
      <c r="F15834" s="69" t="s">
        <v>48</v>
      </c>
      <c r="G15834" s="3"/>
      <c r="H15834" s="3"/>
      <c r="I15834" s="10" t="str">
        <f t="shared" si="247"/>
        <v>152</v>
      </c>
    </row>
    <row r="15835" spans="1:9">
      <c r="A15835" s="66"/>
      <c r="C15835" s="66">
        <v>152</v>
      </c>
      <c r="D15835" s="2" t="s">
        <v>49</v>
      </c>
      <c r="E15835" s="14" t="s">
        <v>1144</v>
      </c>
      <c r="F15835" s="69" t="s">
        <v>50</v>
      </c>
      <c r="G15835" s="3"/>
      <c r="H15835" s="3"/>
      <c r="I15835" s="10" t="str">
        <f t="shared" si="247"/>
        <v>152</v>
      </c>
    </row>
    <row r="15836" spans="1:9">
      <c r="A15836" s="66"/>
      <c r="C15836" s="66">
        <v>152</v>
      </c>
      <c r="D15836" s="2" t="s">
        <v>51</v>
      </c>
      <c r="E15836" s="15" t="s">
        <v>1145</v>
      </c>
      <c r="F15836" s="69" t="s">
        <v>52</v>
      </c>
      <c r="G15836" s="3"/>
      <c r="H15836" s="3"/>
      <c r="I15836" s="10" t="str">
        <f t="shared" si="247"/>
        <v>152</v>
      </c>
    </row>
    <row r="15837" spans="1:9">
      <c r="A15837" s="66"/>
      <c r="C15837" s="66">
        <v>152</v>
      </c>
      <c r="D15837" s="2" t="s">
        <v>53</v>
      </c>
      <c r="E15837" s="15" t="s">
        <v>1145</v>
      </c>
      <c r="F15837" s="69" t="s">
        <v>54</v>
      </c>
      <c r="G15837" s="3"/>
      <c r="H15837" s="3"/>
      <c r="I15837" s="10" t="str">
        <f t="shared" si="247"/>
        <v>152</v>
      </c>
    </row>
    <row r="15838" spans="1:9">
      <c r="A15838" s="66"/>
      <c r="C15838" s="66">
        <v>152</v>
      </c>
      <c r="D15838" s="2" t="s">
        <v>55</v>
      </c>
      <c r="E15838" s="21" t="s">
        <v>1152</v>
      </c>
      <c r="F15838" s="69" t="s">
        <v>56</v>
      </c>
      <c r="G15838" s="3"/>
      <c r="H15838" s="3"/>
      <c r="I15838" s="10" t="str">
        <f t="shared" si="247"/>
        <v>152</v>
      </c>
    </row>
    <row r="15839" spans="1:9">
      <c r="A15839" s="66"/>
      <c r="C15839" s="66">
        <v>152</v>
      </c>
      <c r="D15839" s="2" t="s">
        <v>57</v>
      </c>
      <c r="E15839" s="21" t="s">
        <v>1152</v>
      </c>
      <c r="F15839" s="69" t="s">
        <v>58</v>
      </c>
      <c r="G15839" s="3"/>
      <c r="H15839" s="3"/>
      <c r="I15839" s="10" t="str">
        <f t="shared" si="247"/>
        <v>152</v>
      </c>
    </row>
    <row r="15840" spans="1:9">
      <c r="A15840" s="66"/>
      <c r="C15840" s="66">
        <v>152</v>
      </c>
      <c r="D15840" s="2" t="s">
        <v>59</v>
      </c>
      <c r="E15840" s="21" t="s">
        <v>1152</v>
      </c>
      <c r="F15840" s="69" t="s">
        <v>60</v>
      </c>
      <c r="G15840" s="3"/>
      <c r="H15840" s="3"/>
      <c r="I15840" s="10" t="str">
        <f t="shared" si="247"/>
        <v>152</v>
      </c>
    </row>
    <row r="15841" spans="1:9">
      <c r="A15841" s="66"/>
      <c r="C15841" s="66">
        <v>152</v>
      </c>
      <c r="D15841" s="2" t="s">
        <v>61</v>
      </c>
      <c r="E15841" s="20" t="s">
        <v>1151</v>
      </c>
      <c r="F15841" s="69" t="s">
        <v>62</v>
      </c>
      <c r="G15841" s="3"/>
      <c r="H15841" s="3"/>
      <c r="I15841" s="10" t="str">
        <f t="shared" si="247"/>
        <v>152</v>
      </c>
    </row>
    <row r="15842" spans="1:9">
      <c r="A15842" s="66"/>
      <c r="C15842" s="66">
        <v>152</v>
      </c>
      <c r="D15842" s="2" t="s">
        <v>63</v>
      </c>
      <c r="E15842" s="20" t="s">
        <v>1151</v>
      </c>
      <c r="F15842" s="69" t="s">
        <v>64</v>
      </c>
      <c r="G15842" s="3"/>
      <c r="H15842" s="3"/>
      <c r="I15842" s="10" t="str">
        <f t="shared" si="247"/>
        <v>152</v>
      </c>
    </row>
    <row r="15843" spans="1:9">
      <c r="A15843" s="66"/>
      <c r="C15843" s="66">
        <v>152</v>
      </c>
      <c r="D15843" s="2" t="s">
        <v>65</v>
      </c>
      <c r="E15843" s="19" t="s">
        <v>1150</v>
      </c>
      <c r="F15843" s="69" t="s">
        <v>66</v>
      </c>
      <c r="G15843" s="3"/>
      <c r="H15843" s="3"/>
      <c r="I15843" s="10" t="str">
        <f t="shared" si="247"/>
        <v>152</v>
      </c>
    </row>
    <row r="15844" spans="1:9">
      <c r="A15844" s="66"/>
      <c r="C15844" s="66">
        <v>152</v>
      </c>
      <c r="D15844" s="2" t="s">
        <v>67</v>
      </c>
      <c r="E15844" s="22" t="s">
        <v>1153</v>
      </c>
      <c r="F15844" s="69" t="s">
        <v>68</v>
      </c>
      <c r="G15844" s="3"/>
      <c r="H15844" s="3"/>
      <c r="I15844" s="10" t="str">
        <f t="shared" si="247"/>
        <v>152</v>
      </c>
    </row>
    <row r="15845" spans="1:9">
      <c r="A15845" s="66"/>
      <c r="C15845" s="66">
        <v>152</v>
      </c>
      <c r="D15845" s="2" t="s">
        <v>69</v>
      </c>
      <c r="E15845" s="21" t="s">
        <v>1152</v>
      </c>
      <c r="F15845" s="69" t="s">
        <v>70</v>
      </c>
      <c r="G15845" s="3"/>
      <c r="H15845" s="3"/>
      <c r="I15845" s="10" t="str">
        <f t="shared" si="247"/>
        <v>152</v>
      </c>
    </row>
    <row r="15846" spans="1:9">
      <c r="A15846" s="66"/>
      <c r="C15846" s="66">
        <v>152</v>
      </c>
      <c r="E15846" s="71"/>
      <c r="F15846" s="69" t="s">
        <v>71</v>
      </c>
      <c r="G15846" s="3"/>
      <c r="H15846" s="3"/>
      <c r="I15846" s="10" t="str">
        <f t="shared" si="247"/>
        <v>152</v>
      </c>
    </row>
    <row r="15847" spans="1:9">
      <c r="A15847" s="65" t="s">
        <v>1055</v>
      </c>
      <c r="B15847" s="2" t="s">
        <v>1014</v>
      </c>
      <c r="C15847" s="65">
        <v>15202</v>
      </c>
      <c r="D15847" s="2" t="s">
        <v>9</v>
      </c>
      <c r="E15847" s="14" t="s">
        <v>1144</v>
      </c>
      <c r="F15847" s="69" t="s">
        <v>10</v>
      </c>
      <c r="G15847" s="3"/>
      <c r="H15847" s="3"/>
      <c r="I15847" s="10" t="str">
        <f t="shared" si="247"/>
        <v>15202</v>
      </c>
    </row>
    <row r="15848" spans="1:9">
      <c r="A15848" s="66"/>
      <c r="C15848" s="66">
        <v>15202</v>
      </c>
      <c r="D15848" s="2" t="s">
        <v>11</v>
      </c>
      <c r="E15848" s="14" t="s">
        <v>1144</v>
      </c>
      <c r="F15848" s="69" t="s">
        <v>12</v>
      </c>
      <c r="G15848" s="3"/>
      <c r="H15848" s="3"/>
      <c r="I15848" s="10" t="str">
        <f t="shared" si="247"/>
        <v>15202</v>
      </c>
    </row>
    <row r="15849" spans="1:9">
      <c r="A15849" s="66"/>
      <c r="C15849" s="66">
        <v>15202</v>
      </c>
      <c r="D15849" s="2" t="s">
        <v>13</v>
      </c>
      <c r="E15849" s="14" t="s">
        <v>1144</v>
      </c>
      <c r="F15849" s="69" t="s">
        <v>14</v>
      </c>
      <c r="G15849" s="3"/>
      <c r="H15849" s="3"/>
      <c r="I15849" s="10" t="str">
        <f t="shared" si="247"/>
        <v>15202</v>
      </c>
    </row>
    <row r="15850" spans="1:9">
      <c r="A15850" s="66"/>
      <c r="C15850" s="66">
        <v>15202</v>
      </c>
      <c r="D15850" s="2" t="s">
        <v>15</v>
      </c>
      <c r="E15850" s="15" t="s">
        <v>1145</v>
      </c>
      <c r="F15850" s="69" t="s">
        <v>16</v>
      </c>
      <c r="G15850" s="3"/>
      <c r="H15850" s="3"/>
      <c r="I15850" s="10" t="str">
        <f t="shared" si="247"/>
        <v>15202</v>
      </c>
    </row>
    <row r="15851" spans="1:9">
      <c r="A15851" s="66"/>
      <c r="C15851" s="66">
        <v>15202</v>
      </c>
      <c r="D15851" s="2" t="s">
        <v>17</v>
      </c>
      <c r="E15851" s="14" t="s">
        <v>1144</v>
      </c>
      <c r="F15851" s="69" t="s">
        <v>18</v>
      </c>
      <c r="G15851" s="3"/>
      <c r="H15851" s="3"/>
      <c r="I15851" s="10" t="str">
        <f t="shared" si="247"/>
        <v>15202</v>
      </c>
    </row>
    <row r="15852" spans="1:9">
      <c r="A15852" s="66"/>
      <c r="C15852" s="66">
        <v>15202</v>
      </c>
      <c r="D15852" s="2" t="s">
        <v>19</v>
      </c>
      <c r="E15852" s="14" t="s">
        <v>1144</v>
      </c>
      <c r="F15852" s="69" t="s">
        <v>20</v>
      </c>
      <c r="G15852" s="3"/>
      <c r="H15852" s="3"/>
      <c r="I15852" s="10" t="str">
        <f t="shared" si="247"/>
        <v>15202</v>
      </c>
    </row>
    <row r="15853" spans="1:9">
      <c r="A15853" s="66"/>
      <c r="C15853" s="66">
        <v>15202</v>
      </c>
      <c r="D15853" s="2" t="s">
        <v>21</v>
      </c>
      <c r="E15853" s="4"/>
      <c r="F15853" s="69" t="s">
        <v>22</v>
      </c>
      <c r="G15853" s="3"/>
      <c r="H15853" s="3"/>
      <c r="I15853" s="10" t="str">
        <f t="shared" si="247"/>
        <v>15202</v>
      </c>
    </row>
    <row r="15854" spans="1:9">
      <c r="A15854" s="66"/>
      <c r="C15854" s="66">
        <v>15202</v>
      </c>
      <c r="D15854" s="2" t="s">
        <v>23</v>
      </c>
      <c r="E15854" s="17" t="s">
        <v>1147</v>
      </c>
      <c r="F15854" s="69" t="s">
        <v>24</v>
      </c>
      <c r="G15854" s="3"/>
      <c r="H15854" s="3"/>
      <c r="I15854" s="10" t="str">
        <f t="shared" si="247"/>
        <v>15202</v>
      </c>
    </row>
    <row r="15855" spans="1:9">
      <c r="A15855" s="66"/>
      <c r="C15855" s="66">
        <v>15202</v>
      </c>
      <c r="D15855" s="2" t="s">
        <v>25</v>
      </c>
      <c r="E15855" s="17" t="s">
        <v>1147</v>
      </c>
      <c r="F15855" s="69" t="s">
        <v>26</v>
      </c>
      <c r="G15855" s="3"/>
      <c r="H15855" s="3"/>
      <c r="I15855" s="10" t="str">
        <f t="shared" si="247"/>
        <v>15202</v>
      </c>
    </row>
    <row r="15856" spans="1:9">
      <c r="A15856" s="66"/>
      <c r="C15856" s="66">
        <v>15202</v>
      </c>
      <c r="D15856" s="2" t="s">
        <v>27</v>
      </c>
      <c r="E15856" s="17" t="s">
        <v>1147</v>
      </c>
      <c r="F15856" s="69" t="s">
        <v>28</v>
      </c>
      <c r="G15856" s="3"/>
      <c r="H15856" s="3"/>
      <c r="I15856" s="10" t="str">
        <f t="shared" si="247"/>
        <v>15202</v>
      </c>
    </row>
    <row r="15857" spans="1:9">
      <c r="A15857" s="66"/>
      <c r="C15857" s="66">
        <v>15202</v>
      </c>
      <c r="D15857" s="2" t="s">
        <v>29</v>
      </c>
      <c r="E15857" s="18" t="s">
        <v>1148</v>
      </c>
      <c r="F15857" s="69" t="s">
        <v>30</v>
      </c>
      <c r="G15857" s="3"/>
      <c r="H15857" s="3"/>
      <c r="I15857" s="10" t="str">
        <f t="shared" si="247"/>
        <v>15202</v>
      </c>
    </row>
    <row r="15858" spans="1:9">
      <c r="A15858" s="66"/>
      <c r="C15858" s="66">
        <v>15202</v>
      </c>
      <c r="D15858" s="2" t="s">
        <v>31</v>
      </c>
      <c r="E15858" s="18" t="s">
        <v>1148</v>
      </c>
      <c r="F15858" s="69" t="s">
        <v>32</v>
      </c>
      <c r="G15858" s="3"/>
      <c r="H15858" s="3"/>
      <c r="I15858" s="10" t="str">
        <f t="shared" si="247"/>
        <v>15202</v>
      </c>
    </row>
    <row r="15859" spans="1:9">
      <c r="A15859" s="66"/>
      <c r="C15859" s="66">
        <v>15202</v>
      </c>
      <c r="D15859" s="2" t="s">
        <v>33</v>
      </c>
      <c r="E15859" s="18" t="s">
        <v>1148</v>
      </c>
      <c r="F15859" s="69" t="s">
        <v>34</v>
      </c>
      <c r="G15859" s="3"/>
      <c r="H15859" s="3"/>
      <c r="I15859" s="10" t="str">
        <f t="shared" si="247"/>
        <v>15202</v>
      </c>
    </row>
    <row r="15860" spans="1:9">
      <c r="A15860" s="66"/>
      <c r="C15860" s="66">
        <v>15202</v>
      </c>
      <c r="D15860" s="2" t="s">
        <v>35</v>
      </c>
      <c r="E15860" s="19" t="s">
        <v>1150</v>
      </c>
      <c r="F15860" s="69" t="s">
        <v>36</v>
      </c>
      <c r="G15860" s="3"/>
      <c r="H15860" s="3"/>
      <c r="I15860" s="10" t="str">
        <f t="shared" si="247"/>
        <v>15202</v>
      </c>
    </row>
    <row r="15861" spans="1:9">
      <c r="A15861" s="66"/>
      <c r="C15861" s="66">
        <v>15202</v>
      </c>
      <c r="D15861" s="2" t="s">
        <v>37</v>
      </c>
      <c r="E15861" s="23" t="s">
        <v>1149</v>
      </c>
      <c r="F15861" s="69" t="s">
        <v>38</v>
      </c>
      <c r="G15861" s="3"/>
      <c r="H15861" s="3"/>
      <c r="I15861" s="10" t="str">
        <f t="shared" si="247"/>
        <v>15202</v>
      </c>
    </row>
    <row r="15862" spans="1:9">
      <c r="A15862" s="66"/>
      <c r="C15862" s="66">
        <v>15202</v>
      </c>
      <c r="D15862" s="2" t="s">
        <v>39</v>
      </c>
      <c r="E15862" s="23" t="s">
        <v>1149</v>
      </c>
      <c r="F15862" s="69" t="s">
        <v>40</v>
      </c>
      <c r="G15862" s="3"/>
      <c r="H15862" s="3"/>
      <c r="I15862" s="10" t="str">
        <f t="shared" si="247"/>
        <v>15202</v>
      </c>
    </row>
    <row r="15863" spans="1:9">
      <c r="A15863" s="66"/>
      <c r="C15863" s="66">
        <v>15202</v>
      </c>
      <c r="D15863" s="2" t="s">
        <v>41</v>
      </c>
      <c r="E15863" s="16" t="s">
        <v>1146</v>
      </c>
      <c r="F15863" s="69" t="s">
        <v>42</v>
      </c>
      <c r="G15863" s="3"/>
      <c r="H15863" s="3"/>
      <c r="I15863" s="10" t="str">
        <f t="shared" si="247"/>
        <v>15202</v>
      </c>
    </row>
    <row r="15864" spans="1:9">
      <c r="A15864" s="66"/>
      <c r="C15864" s="66">
        <v>15202</v>
      </c>
      <c r="D15864" s="2" t="s">
        <v>43</v>
      </c>
      <c r="E15864" s="16" t="s">
        <v>1146</v>
      </c>
      <c r="F15864" s="69" t="s">
        <v>44</v>
      </c>
      <c r="G15864" s="3"/>
      <c r="H15864" s="3"/>
      <c r="I15864" s="10" t="str">
        <f t="shared" si="247"/>
        <v>15202</v>
      </c>
    </row>
    <row r="15865" spans="1:9">
      <c r="A15865" s="66"/>
      <c r="C15865" s="66">
        <v>15202</v>
      </c>
      <c r="D15865" s="2" t="s">
        <v>45</v>
      </c>
      <c r="E15865" s="16" t="s">
        <v>1146</v>
      </c>
      <c r="F15865" s="69" t="s">
        <v>46</v>
      </c>
      <c r="G15865" s="3"/>
      <c r="H15865" s="3"/>
      <c r="I15865" s="10" t="str">
        <f t="shared" si="247"/>
        <v>15202</v>
      </c>
    </row>
    <row r="15866" spans="1:9">
      <c r="A15866" s="66"/>
      <c r="C15866" s="66">
        <v>15202</v>
      </c>
      <c r="D15866" s="2" t="s">
        <v>47</v>
      </c>
      <c r="E15866" s="16" t="s">
        <v>1146</v>
      </c>
      <c r="F15866" s="69" t="s">
        <v>48</v>
      </c>
      <c r="G15866" s="3"/>
      <c r="H15866" s="3"/>
      <c r="I15866" s="10" t="str">
        <f t="shared" si="247"/>
        <v>15202</v>
      </c>
    </row>
    <row r="15867" spans="1:9">
      <c r="A15867" s="66"/>
      <c r="C15867" s="66">
        <v>15202</v>
      </c>
      <c r="D15867" s="2" t="s">
        <v>49</v>
      </c>
      <c r="E15867" s="14" t="s">
        <v>1144</v>
      </c>
      <c r="F15867" s="69" t="s">
        <v>50</v>
      </c>
      <c r="G15867" s="3"/>
      <c r="H15867" s="3"/>
      <c r="I15867" s="10" t="str">
        <f t="shared" si="247"/>
        <v>15202</v>
      </c>
    </row>
    <row r="15868" spans="1:9">
      <c r="A15868" s="66"/>
      <c r="C15868" s="66">
        <v>15202</v>
      </c>
      <c r="D15868" s="2" t="s">
        <v>51</v>
      </c>
      <c r="E15868" s="15" t="s">
        <v>1145</v>
      </c>
      <c r="F15868" s="69" t="s">
        <v>52</v>
      </c>
      <c r="G15868" s="3"/>
      <c r="H15868" s="3"/>
      <c r="I15868" s="10" t="str">
        <f t="shared" si="247"/>
        <v>15202</v>
      </c>
    </row>
    <row r="15869" spans="1:9">
      <c r="A15869" s="66"/>
      <c r="C15869" s="66">
        <v>15202</v>
      </c>
      <c r="D15869" s="2" t="s">
        <v>53</v>
      </c>
      <c r="E15869" s="15" t="s">
        <v>1145</v>
      </c>
      <c r="F15869" s="69" t="s">
        <v>54</v>
      </c>
      <c r="G15869" s="3"/>
      <c r="H15869" s="3"/>
      <c r="I15869" s="10" t="str">
        <f t="shared" si="247"/>
        <v>15202</v>
      </c>
    </row>
    <row r="15870" spans="1:9">
      <c r="A15870" s="66"/>
      <c r="C15870" s="66">
        <v>15202</v>
      </c>
      <c r="D15870" s="2" t="s">
        <v>55</v>
      </c>
      <c r="E15870" s="21" t="s">
        <v>1152</v>
      </c>
      <c r="F15870" s="69" t="s">
        <v>56</v>
      </c>
      <c r="G15870" s="3"/>
      <c r="H15870" s="3"/>
      <c r="I15870" s="10" t="str">
        <f t="shared" si="247"/>
        <v>15202</v>
      </c>
    </row>
    <row r="15871" spans="1:9">
      <c r="A15871" s="66"/>
      <c r="C15871" s="66">
        <v>15202</v>
      </c>
      <c r="D15871" s="2" t="s">
        <v>57</v>
      </c>
      <c r="E15871" s="21" t="s">
        <v>1152</v>
      </c>
      <c r="F15871" s="69" t="s">
        <v>58</v>
      </c>
      <c r="G15871" s="3"/>
      <c r="H15871" s="3"/>
      <c r="I15871" s="10" t="str">
        <f t="shared" si="247"/>
        <v>15202</v>
      </c>
    </row>
    <row r="15872" spans="1:9">
      <c r="A15872" s="66"/>
      <c r="C15872" s="66">
        <v>15202</v>
      </c>
      <c r="D15872" s="2" t="s">
        <v>59</v>
      </c>
      <c r="E15872" s="21" t="s">
        <v>1152</v>
      </c>
      <c r="F15872" s="69" t="s">
        <v>60</v>
      </c>
      <c r="G15872" s="3"/>
      <c r="H15872" s="3"/>
      <c r="I15872" s="10" t="str">
        <f t="shared" si="247"/>
        <v>15202</v>
      </c>
    </row>
    <row r="15873" spans="1:9">
      <c r="A15873" s="66"/>
      <c r="C15873" s="66">
        <v>15202</v>
      </c>
      <c r="D15873" s="2" t="s">
        <v>61</v>
      </c>
      <c r="E15873" s="20" t="s">
        <v>1151</v>
      </c>
      <c r="F15873" s="69" t="s">
        <v>62</v>
      </c>
      <c r="G15873" s="3"/>
      <c r="H15873" s="3"/>
      <c r="I15873" s="10" t="str">
        <f t="shared" si="247"/>
        <v>15202</v>
      </c>
    </row>
    <row r="15874" spans="1:9">
      <c r="A15874" s="66"/>
      <c r="C15874" s="66">
        <v>15202</v>
      </c>
      <c r="D15874" s="2" t="s">
        <v>63</v>
      </c>
      <c r="E15874" s="20" t="s">
        <v>1151</v>
      </c>
      <c r="F15874" s="69" t="s">
        <v>64</v>
      </c>
      <c r="G15874" s="3"/>
      <c r="H15874" s="3"/>
      <c r="I15874" s="10" t="str">
        <f t="shared" si="247"/>
        <v>15202</v>
      </c>
    </row>
    <row r="15875" spans="1:9">
      <c r="A15875" s="66"/>
      <c r="C15875" s="66">
        <v>15202</v>
      </c>
      <c r="D15875" s="2" t="s">
        <v>65</v>
      </c>
      <c r="E15875" s="19" t="s">
        <v>1150</v>
      </c>
      <c r="F15875" s="69" t="s">
        <v>66</v>
      </c>
      <c r="G15875" s="3"/>
      <c r="H15875" s="3"/>
      <c r="I15875" s="10" t="str">
        <f t="shared" si="247"/>
        <v>15202</v>
      </c>
    </row>
    <row r="15876" spans="1:9">
      <c r="A15876" s="66"/>
      <c r="C15876" s="66">
        <v>15202</v>
      </c>
      <c r="D15876" s="2" t="s">
        <v>67</v>
      </c>
      <c r="E15876" s="22" t="s">
        <v>1153</v>
      </c>
      <c r="F15876" s="69" t="s">
        <v>68</v>
      </c>
      <c r="G15876" s="3"/>
      <c r="H15876" s="3"/>
      <c r="I15876" s="10" t="str">
        <f t="shared" si="247"/>
        <v>15202</v>
      </c>
    </row>
    <row r="15877" spans="1:9">
      <c r="A15877" s="66"/>
      <c r="C15877" s="66">
        <v>15202</v>
      </c>
      <c r="D15877" s="2" t="s">
        <v>69</v>
      </c>
      <c r="E15877" s="21" t="s">
        <v>1152</v>
      </c>
      <c r="F15877" s="69" t="s">
        <v>70</v>
      </c>
      <c r="G15877" s="3"/>
      <c r="H15877" s="3"/>
      <c r="I15877" s="10" t="str">
        <f t="shared" si="247"/>
        <v>15202</v>
      </c>
    </row>
    <row r="15878" spans="1:9">
      <c r="A15878" s="66"/>
      <c r="C15878" s="66">
        <v>15202</v>
      </c>
      <c r="E15878" s="71"/>
      <c r="F15878" s="69" t="s">
        <v>71</v>
      </c>
      <c r="G15878" s="3"/>
      <c r="H15878" s="3"/>
      <c r="I15878" s="10" t="str">
        <f t="shared" si="247"/>
        <v>15202</v>
      </c>
    </row>
    <row r="15879" spans="1:9">
      <c r="A15879" s="65" t="s">
        <v>1056</v>
      </c>
      <c r="B15879" s="2" t="s">
        <v>1024</v>
      </c>
      <c r="C15879" s="65">
        <v>15256</v>
      </c>
      <c r="D15879" s="2" t="s">
        <v>9</v>
      </c>
      <c r="E15879" s="14" t="s">
        <v>1144</v>
      </c>
      <c r="F15879" s="69" t="s">
        <v>10</v>
      </c>
      <c r="G15879" s="3"/>
      <c r="H15879" s="3"/>
      <c r="I15879" s="10" t="str">
        <f t="shared" si="247"/>
        <v>15256</v>
      </c>
    </row>
    <row r="15880" spans="1:9">
      <c r="A15880" s="66"/>
      <c r="C15880" s="66">
        <v>15256</v>
      </c>
      <c r="D15880" s="2" t="s">
        <v>11</v>
      </c>
      <c r="E15880" s="14" t="s">
        <v>1144</v>
      </c>
      <c r="F15880" s="69" t="s">
        <v>12</v>
      </c>
      <c r="G15880" s="3"/>
      <c r="H15880" s="3"/>
      <c r="I15880" s="10" t="str">
        <f t="shared" si="247"/>
        <v>15256</v>
      </c>
    </row>
    <row r="15881" spans="1:9">
      <c r="A15881" s="66"/>
      <c r="C15881" s="66">
        <v>15256</v>
      </c>
      <c r="D15881" s="2" t="s">
        <v>13</v>
      </c>
      <c r="E15881" s="14" t="s">
        <v>1144</v>
      </c>
      <c r="F15881" s="69" t="s">
        <v>14</v>
      </c>
      <c r="G15881" s="3"/>
      <c r="H15881" s="3"/>
      <c r="I15881" s="10" t="str">
        <f t="shared" ref="I15881:I15944" si="248">IF(A15881="",I15880,A15881)</f>
        <v>15256</v>
      </c>
    </row>
    <row r="15882" spans="1:9">
      <c r="A15882" s="66"/>
      <c r="C15882" s="66">
        <v>15256</v>
      </c>
      <c r="D15882" s="2" t="s">
        <v>15</v>
      </c>
      <c r="E15882" s="15" t="s">
        <v>1145</v>
      </c>
      <c r="F15882" s="69" t="s">
        <v>16</v>
      </c>
      <c r="G15882" s="3"/>
      <c r="H15882" s="3"/>
      <c r="I15882" s="10" t="str">
        <f t="shared" si="248"/>
        <v>15256</v>
      </c>
    </row>
    <row r="15883" spans="1:9">
      <c r="A15883" s="66"/>
      <c r="C15883" s="66">
        <v>15256</v>
      </c>
      <c r="D15883" s="2" t="s">
        <v>17</v>
      </c>
      <c r="E15883" s="14" t="s">
        <v>1144</v>
      </c>
      <c r="F15883" s="69" t="s">
        <v>18</v>
      </c>
      <c r="G15883" s="3"/>
      <c r="H15883" s="3"/>
      <c r="I15883" s="10" t="str">
        <f t="shared" si="248"/>
        <v>15256</v>
      </c>
    </row>
    <row r="15884" spans="1:9">
      <c r="A15884" s="66"/>
      <c r="C15884" s="66">
        <v>15256</v>
      </c>
      <c r="D15884" s="2" t="s">
        <v>19</v>
      </c>
      <c r="E15884" s="14" t="s">
        <v>1144</v>
      </c>
      <c r="F15884" s="69" t="s">
        <v>20</v>
      </c>
      <c r="G15884" s="3"/>
      <c r="H15884" s="3"/>
      <c r="I15884" s="10" t="str">
        <f t="shared" si="248"/>
        <v>15256</v>
      </c>
    </row>
    <row r="15885" spans="1:9">
      <c r="A15885" s="66"/>
      <c r="C15885" s="66">
        <v>15256</v>
      </c>
      <c r="D15885" s="2" t="s">
        <v>21</v>
      </c>
      <c r="E15885" s="4"/>
      <c r="F15885" s="69" t="s">
        <v>22</v>
      </c>
      <c r="G15885" s="3"/>
      <c r="H15885" s="3"/>
      <c r="I15885" s="10" t="str">
        <f t="shared" si="248"/>
        <v>15256</v>
      </c>
    </row>
    <row r="15886" spans="1:9">
      <c r="A15886" s="66"/>
      <c r="C15886" s="66">
        <v>15256</v>
      </c>
      <c r="D15886" s="2" t="s">
        <v>23</v>
      </c>
      <c r="E15886" s="17" t="s">
        <v>1147</v>
      </c>
      <c r="F15886" s="69" t="s">
        <v>24</v>
      </c>
      <c r="G15886" s="3"/>
      <c r="H15886" s="3"/>
      <c r="I15886" s="10" t="str">
        <f t="shared" si="248"/>
        <v>15256</v>
      </c>
    </row>
    <row r="15887" spans="1:9">
      <c r="A15887" s="66"/>
      <c r="C15887" s="66">
        <v>15256</v>
      </c>
      <c r="D15887" s="2" t="s">
        <v>25</v>
      </c>
      <c r="E15887" s="17" t="s">
        <v>1147</v>
      </c>
      <c r="F15887" s="69" t="s">
        <v>26</v>
      </c>
      <c r="G15887" s="3"/>
      <c r="H15887" s="3"/>
      <c r="I15887" s="10" t="str">
        <f t="shared" si="248"/>
        <v>15256</v>
      </c>
    </row>
    <row r="15888" spans="1:9">
      <c r="A15888" s="66"/>
      <c r="C15888" s="66">
        <v>15256</v>
      </c>
      <c r="D15888" s="2" t="s">
        <v>27</v>
      </c>
      <c r="E15888" s="17" t="s">
        <v>1147</v>
      </c>
      <c r="F15888" s="69" t="s">
        <v>28</v>
      </c>
      <c r="G15888" s="3"/>
      <c r="H15888" s="3"/>
      <c r="I15888" s="10" t="str">
        <f t="shared" si="248"/>
        <v>15256</v>
      </c>
    </row>
    <row r="15889" spans="1:9">
      <c r="A15889" s="66"/>
      <c r="C15889" s="66">
        <v>15256</v>
      </c>
      <c r="D15889" s="2" t="s">
        <v>29</v>
      </c>
      <c r="E15889" s="18" t="s">
        <v>1148</v>
      </c>
      <c r="F15889" s="69" t="s">
        <v>30</v>
      </c>
      <c r="G15889" s="3"/>
      <c r="H15889" s="3"/>
      <c r="I15889" s="10" t="str">
        <f t="shared" si="248"/>
        <v>15256</v>
      </c>
    </row>
    <row r="15890" spans="1:9">
      <c r="A15890" s="66"/>
      <c r="C15890" s="66">
        <v>15256</v>
      </c>
      <c r="D15890" s="2" t="s">
        <v>31</v>
      </c>
      <c r="E15890" s="18" t="s">
        <v>1148</v>
      </c>
      <c r="F15890" s="69" t="s">
        <v>32</v>
      </c>
      <c r="G15890" s="3"/>
      <c r="H15890" s="3"/>
      <c r="I15890" s="10" t="str">
        <f t="shared" si="248"/>
        <v>15256</v>
      </c>
    </row>
    <row r="15891" spans="1:9">
      <c r="A15891" s="66"/>
      <c r="C15891" s="66">
        <v>15256</v>
      </c>
      <c r="D15891" s="2" t="s">
        <v>33</v>
      </c>
      <c r="E15891" s="18" t="s">
        <v>1148</v>
      </c>
      <c r="F15891" s="69" t="s">
        <v>34</v>
      </c>
      <c r="G15891" s="3"/>
      <c r="H15891" s="3"/>
      <c r="I15891" s="10" t="str">
        <f t="shared" si="248"/>
        <v>15256</v>
      </c>
    </row>
    <row r="15892" spans="1:9">
      <c r="A15892" s="66"/>
      <c r="C15892" s="66">
        <v>15256</v>
      </c>
      <c r="D15892" s="2" t="s">
        <v>35</v>
      </c>
      <c r="E15892" s="19" t="s">
        <v>1150</v>
      </c>
      <c r="F15892" s="69" t="s">
        <v>36</v>
      </c>
      <c r="G15892" s="3"/>
      <c r="H15892" s="3"/>
      <c r="I15892" s="10" t="str">
        <f t="shared" si="248"/>
        <v>15256</v>
      </c>
    </row>
    <row r="15893" spans="1:9">
      <c r="A15893" s="66"/>
      <c r="C15893" s="66">
        <v>15256</v>
      </c>
      <c r="D15893" s="2" t="s">
        <v>37</v>
      </c>
      <c r="E15893" s="23" t="s">
        <v>1149</v>
      </c>
      <c r="F15893" s="69" t="s">
        <v>38</v>
      </c>
      <c r="G15893" s="3"/>
      <c r="H15893" s="3"/>
      <c r="I15893" s="10" t="str">
        <f t="shared" si="248"/>
        <v>15256</v>
      </c>
    </row>
    <row r="15894" spans="1:9">
      <c r="A15894" s="66"/>
      <c r="C15894" s="66">
        <v>15256</v>
      </c>
      <c r="D15894" s="2" t="s">
        <v>39</v>
      </c>
      <c r="E15894" s="23" t="s">
        <v>1149</v>
      </c>
      <c r="F15894" s="69" t="s">
        <v>40</v>
      </c>
      <c r="G15894" s="3"/>
      <c r="H15894" s="3"/>
      <c r="I15894" s="10" t="str">
        <f t="shared" si="248"/>
        <v>15256</v>
      </c>
    </row>
    <row r="15895" spans="1:9">
      <c r="A15895" s="66"/>
      <c r="C15895" s="66">
        <v>15256</v>
      </c>
      <c r="D15895" s="2" t="s">
        <v>41</v>
      </c>
      <c r="E15895" s="16" t="s">
        <v>1146</v>
      </c>
      <c r="F15895" s="69" t="s">
        <v>42</v>
      </c>
      <c r="G15895" s="3"/>
      <c r="H15895" s="3"/>
      <c r="I15895" s="10" t="str">
        <f t="shared" si="248"/>
        <v>15256</v>
      </c>
    </row>
    <row r="15896" spans="1:9">
      <c r="A15896" s="66"/>
      <c r="C15896" s="66">
        <v>15256</v>
      </c>
      <c r="D15896" s="2" t="s">
        <v>43</v>
      </c>
      <c r="E15896" s="16" t="s">
        <v>1146</v>
      </c>
      <c r="F15896" s="69" t="s">
        <v>44</v>
      </c>
      <c r="G15896" s="3"/>
      <c r="H15896" s="3"/>
      <c r="I15896" s="10" t="str">
        <f t="shared" si="248"/>
        <v>15256</v>
      </c>
    </row>
    <row r="15897" spans="1:9">
      <c r="A15897" s="66"/>
      <c r="C15897" s="66">
        <v>15256</v>
      </c>
      <c r="D15897" s="2" t="s">
        <v>45</v>
      </c>
      <c r="E15897" s="16" t="s">
        <v>1146</v>
      </c>
      <c r="F15897" s="69" t="s">
        <v>46</v>
      </c>
      <c r="G15897" s="3"/>
      <c r="H15897" s="3"/>
      <c r="I15897" s="10" t="str">
        <f t="shared" si="248"/>
        <v>15256</v>
      </c>
    </row>
    <row r="15898" spans="1:9">
      <c r="A15898" s="66"/>
      <c r="C15898" s="66">
        <v>15256</v>
      </c>
      <c r="D15898" s="2" t="s">
        <v>47</v>
      </c>
      <c r="E15898" s="16" t="s">
        <v>1146</v>
      </c>
      <c r="F15898" s="69" t="s">
        <v>48</v>
      </c>
      <c r="G15898" s="3"/>
      <c r="H15898" s="3"/>
      <c r="I15898" s="10" t="str">
        <f t="shared" si="248"/>
        <v>15256</v>
      </c>
    </row>
    <row r="15899" spans="1:9">
      <c r="A15899" s="66"/>
      <c r="C15899" s="66">
        <v>15256</v>
      </c>
      <c r="D15899" s="2" t="s">
        <v>49</v>
      </c>
      <c r="E15899" s="14" t="s">
        <v>1144</v>
      </c>
      <c r="F15899" s="69" t="s">
        <v>50</v>
      </c>
      <c r="G15899" s="3"/>
      <c r="H15899" s="3"/>
      <c r="I15899" s="10" t="str">
        <f t="shared" si="248"/>
        <v>15256</v>
      </c>
    </row>
    <row r="15900" spans="1:9">
      <c r="A15900" s="66"/>
      <c r="C15900" s="66">
        <v>15256</v>
      </c>
      <c r="D15900" s="2" t="s">
        <v>51</v>
      </c>
      <c r="E15900" s="15" t="s">
        <v>1145</v>
      </c>
      <c r="F15900" s="69" t="s">
        <v>52</v>
      </c>
      <c r="G15900" s="3"/>
      <c r="H15900" s="3"/>
      <c r="I15900" s="10" t="str">
        <f t="shared" si="248"/>
        <v>15256</v>
      </c>
    </row>
    <row r="15901" spans="1:9">
      <c r="A15901" s="66"/>
      <c r="C15901" s="66">
        <v>15256</v>
      </c>
      <c r="D15901" s="2" t="s">
        <v>53</v>
      </c>
      <c r="E15901" s="15" t="s">
        <v>1145</v>
      </c>
      <c r="F15901" s="69" t="s">
        <v>54</v>
      </c>
      <c r="G15901" s="3"/>
      <c r="H15901" s="3"/>
      <c r="I15901" s="10" t="str">
        <f t="shared" si="248"/>
        <v>15256</v>
      </c>
    </row>
    <row r="15902" spans="1:9">
      <c r="A15902" s="66"/>
      <c r="C15902" s="66">
        <v>15256</v>
      </c>
      <c r="D15902" s="2" t="s">
        <v>55</v>
      </c>
      <c r="E15902" s="21" t="s">
        <v>1152</v>
      </c>
      <c r="F15902" s="69" t="s">
        <v>56</v>
      </c>
      <c r="G15902" s="3"/>
      <c r="H15902" s="3"/>
      <c r="I15902" s="10" t="str">
        <f t="shared" si="248"/>
        <v>15256</v>
      </c>
    </row>
    <row r="15903" spans="1:9">
      <c r="A15903" s="66"/>
      <c r="C15903" s="66">
        <v>15256</v>
      </c>
      <c r="D15903" s="2" t="s">
        <v>57</v>
      </c>
      <c r="E15903" s="21" t="s">
        <v>1152</v>
      </c>
      <c r="F15903" s="69" t="s">
        <v>58</v>
      </c>
      <c r="G15903" s="3"/>
      <c r="H15903" s="3"/>
      <c r="I15903" s="10" t="str">
        <f t="shared" si="248"/>
        <v>15256</v>
      </c>
    </row>
    <row r="15904" spans="1:9">
      <c r="A15904" s="66"/>
      <c r="C15904" s="66">
        <v>15256</v>
      </c>
      <c r="D15904" s="2" t="s">
        <v>59</v>
      </c>
      <c r="E15904" s="21" t="s">
        <v>1152</v>
      </c>
      <c r="F15904" s="69" t="s">
        <v>60</v>
      </c>
      <c r="G15904" s="3"/>
      <c r="H15904" s="3"/>
      <c r="I15904" s="10" t="str">
        <f t="shared" si="248"/>
        <v>15256</v>
      </c>
    </row>
    <row r="15905" spans="1:9">
      <c r="A15905" s="66"/>
      <c r="C15905" s="66">
        <v>15256</v>
      </c>
      <c r="D15905" s="2" t="s">
        <v>61</v>
      </c>
      <c r="E15905" s="20" t="s">
        <v>1151</v>
      </c>
      <c r="F15905" s="69" t="s">
        <v>62</v>
      </c>
      <c r="G15905" s="3"/>
      <c r="H15905" s="3"/>
      <c r="I15905" s="10" t="str">
        <f t="shared" si="248"/>
        <v>15256</v>
      </c>
    </row>
    <row r="15906" spans="1:9">
      <c r="A15906" s="66"/>
      <c r="C15906" s="66">
        <v>15256</v>
      </c>
      <c r="D15906" s="2" t="s">
        <v>63</v>
      </c>
      <c r="E15906" s="20" t="s">
        <v>1151</v>
      </c>
      <c r="F15906" s="69" t="s">
        <v>64</v>
      </c>
      <c r="G15906" s="3"/>
      <c r="H15906" s="3"/>
      <c r="I15906" s="10" t="str">
        <f t="shared" si="248"/>
        <v>15256</v>
      </c>
    </row>
    <row r="15907" spans="1:9">
      <c r="A15907" s="66"/>
      <c r="C15907" s="66">
        <v>15256</v>
      </c>
      <c r="D15907" s="2" t="s">
        <v>65</v>
      </c>
      <c r="E15907" s="19" t="s">
        <v>1150</v>
      </c>
      <c r="F15907" s="69" t="s">
        <v>66</v>
      </c>
      <c r="G15907" s="3"/>
      <c r="H15907" s="3"/>
      <c r="I15907" s="10" t="str">
        <f t="shared" si="248"/>
        <v>15256</v>
      </c>
    </row>
    <row r="15908" spans="1:9">
      <c r="A15908" s="66"/>
      <c r="C15908" s="66">
        <v>15256</v>
      </c>
      <c r="D15908" s="2" t="s">
        <v>67</v>
      </c>
      <c r="E15908" s="22" t="s">
        <v>1153</v>
      </c>
      <c r="F15908" s="69" t="s">
        <v>68</v>
      </c>
      <c r="G15908" s="3"/>
      <c r="H15908" s="3"/>
      <c r="I15908" s="10" t="str">
        <f t="shared" si="248"/>
        <v>15256</v>
      </c>
    </row>
    <row r="15909" spans="1:9">
      <c r="A15909" s="66"/>
      <c r="C15909" s="66">
        <v>15256</v>
      </c>
      <c r="D15909" s="2" t="s">
        <v>69</v>
      </c>
      <c r="E15909" s="21" t="s">
        <v>1152</v>
      </c>
      <c r="F15909" s="69" t="s">
        <v>70</v>
      </c>
      <c r="G15909" s="3"/>
      <c r="H15909" s="3"/>
      <c r="I15909" s="10" t="str">
        <f t="shared" si="248"/>
        <v>15256</v>
      </c>
    </row>
    <row r="15910" spans="1:9">
      <c r="A15910" s="66"/>
      <c r="C15910" s="66">
        <v>15256</v>
      </c>
      <c r="E15910" s="71"/>
      <c r="F15910" s="69" t="s">
        <v>71</v>
      </c>
      <c r="G15910" s="3"/>
      <c r="H15910" s="3"/>
      <c r="I15910" s="10" t="str">
        <f t="shared" si="248"/>
        <v>15256</v>
      </c>
    </row>
    <row r="15911" spans="1:9">
      <c r="A15911" s="65" t="s">
        <v>1057</v>
      </c>
      <c r="B15911" s="2" t="s">
        <v>1058</v>
      </c>
      <c r="C15911" s="65">
        <v>15260</v>
      </c>
      <c r="D15911" s="2" t="s">
        <v>9</v>
      </c>
      <c r="E15911" s="14" t="s">
        <v>1144</v>
      </c>
      <c r="F15911" s="69" t="s">
        <v>10</v>
      </c>
      <c r="G15911" s="3"/>
      <c r="H15911" s="3"/>
      <c r="I15911" s="10" t="str">
        <f t="shared" si="248"/>
        <v>15260</v>
      </c>
    </row>
    <row r="15912" spans="1:9">
      <c r="A15912" s="66"/>
      <c r="C15912" s="66">
        <v>15260</v>
      </c>
      <c r="D15912" s="2" t="s">
        <v>11</v>
      </c>
      <c r="E15912" s="14" t="s">
        <v>1144</v>
      </c>
      <c r="F15912" s="69" t="s">
        <v>12</v>
      </c>
      <c r="G15912" s="3"/>
      <c r="H15912" s="3"/>
      <c r="I15912" s="10" t="str">
        <f t="shared" si="248"/>
        <v>15260</v>
      </c>
    </row>
    <row r="15913" spans="1:9">
      <c r="A15913" s="66"/>
      <c r="C15913" s="66">
        <v>15260</v>
      </c>
      <c r="D15913" s="2" t="s">
        <v>13</v>
      </c>
      <c r="E15913" s="14" t="s">
        <v>1144</v>
      </c>
      <c r="F15913" s="69" t="s">
        <v>14</v>
      </c>
      <c r="G15913" s="3"/>
      <c r="H15913" s="3"/>
      <c r="I15913" s="10" t="str">
        <f t="shared" si="248"/>
        <v>15260</v>
      </c>
    </row>
    <row r="15914" spans="1:9">
      <c r="A15914" s="66"/>
      <c r="C15914" s="66">
        <v>15260</v>
      </c>
      <c r="D15914" s="2" t="s">
        <v>15</v>
      </c>
      <c r="E15914" s="15" t="s">
        <v>1145</v>
      </c>
      <c r="F15914" s="69" t="s">
        <v>16</v>
      </c>
      <c r="G15914" s="3"/>
      <c r="H15914" s="3"/>
      <c r="I15914" s="10" t="str">
        <f t="shared" si="248"/>
        <v>15260</v>
      </c>
    </row>
    <row r="15915" spans="1:9">
      <c r="A15915" s="66"/>
      <c r="C15915" s="66">
        <v>15260</v>
      </c>
      <c r="D15915" s="2" t="s">
        <v>17</v>
      </c>
      <c r="E15915" s="14" t="s">
        <v>1144</v>
      </c>
      <c r="F15915" s="69" t="s">
        <v>18</v>
      </c>
      <c r="G15915" s="3"/>
      <c r="H15915" s="3"/>
      <c r="I15915" s="10" t="str">
        <f t="shared" si="248"/>
        <v>15260</v>
      </c>
    </row>
    <row r="15916" spans="1:9">
      <c r="A15916" s="66"/>
      <c r="C15916" s="66">
        <v>15260</v>
      </c>
      <c r="D15916" s="2" t="s">
        <v>19</v>
      </c>
      <c r="E15916" s="14" t="s">
        <v>1144</v>
      </c>
      <c r="F15916" s="69" t="s">
        <v>20</v>
      </c>
      <c r="G15916" s="3"/>
      <c r="H15916" s="3"/>
      <c r="I15916" s="10" t="str">
        <f t="shared" si="248"/>
        <v>15260</v>
      </c>
    </row>
    <row r="15917" spans="1:9">
      <c r="A15917" s="66"/>
      <c r="C15917" s="66">
        <v>15260</v>
      </c>
      <c r="D15917" s="2" t="s">
        <v>21</v>
      </c>
      <c r="E15917" s="4"/>
      <c r="F15917" s="69" t="s">
        <v>22</v>
      </c>
      <c r="G15917" s="3"/>
      <c r="H15917" s="3"/>
      <c r="I15917" s="10" t="str">
        <f t="shared" si="248"/>
        <v>15260</v>
      </c>
    </row>
    <row r="15918" spans="1:9">
      <c r="A15918" s="66"/>
      <c r="C15918" s="66">
        <v>15260</v>
      </c>
      <c r="D15918" s="2" t="s">
        <v>23</v>
      </c>
      <c r="E15918" s="17" t="s">
        <v>1147</v>
      </c>
      <c r="F15918" s="69" t="s">
        <v>24</v>
      </c>
      <c r="G15918" s="3"/>
      <c r="H15918" s="3"/>
      <c r="I15918" s="10" t="str">
        <f t="shared" si="248"/>
        <v>15260</v>
      </c>
    </row>
    <row r="15919" spans="1:9">
      <c r="A15919" s="66"/>
      <c r="C15919" s="66">
        <v>15260</v>
      </c>
      <c r="D15919" s="2" t="s">
        <v>25</v>
      </c>
      <c r="E15919" s="17" t="s">
        <v>1147</v>
      </c>
      <c r="F15919" s="69" t="s">
        <v>26</v>
      </c>
      <c r="G15919" s="3"/>
      <c r="H15919" s="3"/>
      <c r="I15919" s="10" t="str">
        <f t="shared" si="248"/>
        <v>15260</v>
      </c>
    </row>
    <row r="15920" spans="1:9">
      <c r="A15920" s="66"/>
      <c r="C15920" s="66">
        <v>15260</v>
      </c>
      <c r="D15920" s="2" t="s">
        <v>27</v>
      </c>
      <c r="E15920" s="17" t="s">
        <v>1147</v>
      </c>
      <c r="F15920" s="69" t="s">
        <v>28</v>
      </c>
      <c r="G15920" s="3"/>
      <c r="H15920" s="3"/>
      <c r="I15920" s="10" t="str">
        <f t="shared" si="248"/>
        <v>15260</v>
      </c>
    </row>
    <row r="15921" spans="1:9">
      <c r="A15921" s="66"/>
      <c r="C15921" s="66">
        <v>15260</v>
      </c>
      <c r="D15921" s="2" t="s">
        <v>29</v>
      </c>
      <c r="E15921" s="18" t="s">
        <v>1148</v>
      </c>
      <c r="F15921" s="69" t="s">
        <v>30</v>
      </c>
      <c r="G15921" s="3"/>
      <c r="H15921" s="3"/>
      <c r="I15921" s="10" t="str">
        <f t="shared" si="248"/>
        <v>15260</v>
      </c>
    </row>
    <row r="15922" spans="1:9">
      <c r="A15922" s="66"/>
      <c r="C15922" s="66">
        <v>15260</v>
      </c>
      <c r="D15922" s="2" t="s">
        <v>31</v>
      </c>
      <c r="E15922" s="18" t="s">
        <v>1148</v>
      </c>
      <c r="F15922" s="69" t="s">
        <v>32</v>
      </c>
      <c r="G15922" s="3"/>
      <c r="H15922" s="3"/>
      <c r="I15922" s="10" t="str">
        <f t="shared" si="248"/>
        <v>15260</v>
      </c>
    </row>
    <row r="15923" spans="1:9">
      <c r="A15923" s="66"/>
      <c r="C15923" s="66">
        <v>15260</v>
      </c>
      <c r="D15923" s="2" t="s">
        <v>33</v>
      </c>
      <c r="E15923" s="18" t="s">
        <v>1148</v>
      </c>
      <c r="F15923" s="69" t="s">
        <v>34</v>
      </c>
      <c r="G15923" s="3"/>
      <c r="H15923" s="3"/>
      <c r="I15923" s="10" t="str">
        <f t="shared" si="248"/>
        <v>15260</v>
      </c>
    </row>
    <row r="15924" spans="1:9">
      <c r="A15924" s="66"/>
      <c r="C15924" s="66">
        <v>15260</v>
      </c>
      <c r="D15924" s="2" t="s">
        <v>35</v>
      </c>
      <c r="E15924" s="19" t="s">
        <v>1150</v>
      </c>
      <c r="F15924" s="69" t="s">
        <v>36</v>
      </c>
      <c r="G15924" s="3"/>
      <c r="H15924" s="3"/>
      <c r="I15924" s="10" t="str">
        <f t="shared" si="248"/>
        <v>15260</v>
      </c>
    </row>
    <row r="15925" spans="1:9">
      <c r="A15925" s="66"/>
      <c r="C15925" s="66">
        <v>15260</v>
      </c>
      <c r="D15925" s="2" t="s">
        <v>37</v>
      </c>
      <c r="E15925" s="23" t="s">
        <v>1149</v>
      </c>
      <c r="F15925" s="69" t="s">
        <v>38</v>
      </c>
      <c r="G15925" s="3"/>
      <c r="H15925" s="3"/>
      <c r="I15925" s="10" t="str">
        <f t="shared" si="248"/>
        <v>15260</v>
      </c>
    </row>
    <row r="15926" spans="1:9">
      <c r="A15926" s="66"/>
      <c r="C15926" s="66">
        <v>15260</v>
      </c>
      <c r="D15926" s="2" t="s">
        <v>39</v>
      </c>
      <c r="E15926" s="23" t="s">
        <v>1149</v>
      </c>
      <c r="F15926" s="69" t="s">
        <v>40</v>
      </c>
      <c r="G15926" s="3"/>
      <c r="H15926" s="3"/>
      <c r="I15926" s="10" t="str">
        <f t="shared" si="248"/>
        <v>15260</v>
      </c>
    </row>
    <row r="15927" spans="1:9">
      <c r="A15927" s="66"/>
      <c r="C15927" s="66">
        <v>15260</v>
      </c>
      <c r="D15927" s="2" t="s">
        <v>41</v>
      </c>
      <c r="E15927" s="16" t="s">
        <v>1146</v>
      </c>
      <c r="F15927" s="69" t="s">
        <v>42</v>
      </c>
      <c r="G15927" s="3"/>
      <c r="H15927" s="3"/>
      <c r="I15927" s="10" t="str">
        <f t="shared" si="248"/>
        <v>15260</v>
      </c>
    </row>
    <row r="15928" spans="1:9">
      <c r="A15928" s="66"/>
      <c r="C15928" s="66">
        <v>15260</v>
      </c>
      <c r="D15928" s="2" t="s">
        <v>43</v>
      </c>
      <c r="E15928" s="16" t="s">
        <v>1146</v>
      </c>
      <c r="F15928" s="69" t="s">
        <v>44</v>
      </c>
      <c r="G15928" s="3"/>
      <c r="H15928" s="3"/>
      <c r="I15928" s="10" t="str">
        <f t="shared" si="248"/>
        <v>15260</v>
      </c>
    </row>
    <row r="15929" spans="1:9">
      <c r="A15929" s="66"/>
      <c r="C15929" s="66">
        <v>15260</v>
      </c>
      <c r="D15929" s="2" t="s">
        <v>45</v>
      </c>
      <c r="E15929" s="16" t="s">
        <v>1146</v>
      </c>
      <c r="F15929" s="69" t="s">
        <v>46</v>
      </c>
      <c r="G15929" s="3"/>
      <c r="H15929" s="3"/>
      <c r="I15929" s="10" t="str">
        <f t="shared" si="248"/>
        <v>15260</v>
      </c>
    </row>
    <row r="15930" spans="1:9">
      <c r="A15930" s="66"/>
      <c r="C15930" s="66">
        <v>15260</v>
      </c>
      <c r="D15930" s="2" t="s">
        <v>47</v>
      </c>
      <c r="E15930" s="16" t="s">
        <v>1146</v>
      </c>
      <c r="F15930" s="69" t="s">
        <v>48</v>
      </c>
      <c r="G15930" s="3"/>
      <c r="H15930" s="3"/>
      <c r="I15930" s="10" t="str">
        <f t="shared" si="248"/>
        <v>15260</v>
      </c>
    </row>
    <row r="15931" spans="1:9">
      <c r="A15931" s="66"/>
      <c r="C15931" s="66">
        <v>15260</v>
      </c>
      <c r="D15931" s="2" t="s">
        <v>49</v>
      </c>
      <c r="E15931" s="14" t="s">
        <v>1144</v>
      </c>
      <c r="F15931" s="69" t="s">
        <v>50</v>
      </c>
      <c r="G15931" s="3"/>
      <c r="H15931" s="3"/>
      <c r="I15931" s="10" t="str">
        <f t="shared" si="248"/>
        <v>15260</v>
      </c>
    </row>
    <row r="15932" spans="1:9">
      <c r="A15932" s="66"/>
      <c r="C15932" s="66">
        <v>15260</v>
      </c>
      <c r="D15932" s="2" t="s">
        <v>51</v>
      </c>
      <c r="E15932" s="15" t="s">
        <v>1145</v>
      </c>
      <c r="F15932" s="69" t="s">
        <v>52</v>
      </c>
      <c r="G15932" s="3"/>
      <c r="H15932" s="3"/>
      <c r="I15932" s="10" t="str">
        <f t="shared" si="248"/>
        <v>15260</v>
      </c>
    </row>
    <row r="15933" spans="1:9">
      <c r="A15933" s="66"/>
      <c r="C15933" s="66">
        <v>15260</v>
      </c>
      <c r="D15933" s="2" t="s">
        <v>53</v>
      </c>
      <c r="E15933" s="15" t="s">
        <v>1145</v>
      </c>
      <c r="F15933" s="69" t="s">
        <v>54</v>
      </c>
      <c r="G15933" s="3"/>
      <c r="H15933" s="3"/>
      <c r="I15933" s="10" t="str">
        <f t="shared" si="248"/>
        <v>15260</v>
      </c>
    </row>
    <row r="15934" spans="1:9">
      <c r="A15934" s="66"/>
      <c r="C15934" s="66">
        <v>15260</v>
      </c>
      <c r="D15934" s="2" t="s">
        <v>55</v>
      </c>
      <c r="E15934" s="21" t="s">
        <v>1152</v>
      </c>
      <c r="F15934" s="69" t="s">
        <v>56</v>
      </c>
      <c r="G15934" s="3"/>
      <c r="H15934" s="3"/>
      <c r="I15934" s="10" t="str">
        <f t="shared" si="248"/>
        <v>15260</v>
      </c>
    </row>
    <row r="15935" spans="1:9">
      <c r="A15935" s="66"/>
      <c r="C15935" s="66">
        <v>15260</v>
      </c>
      <c r="D15935" s="2" t="s">
        <v>57</v>
      </c>
      <c r="E15935" s="21" t="s">
        <v>1152</v>
      </c>
      <c r="F15935" s="69" t="s">
        <v>58</v>
      </c>
      <c r="G15935" s="3"/>
      <c r="H15935" s="3"/>
      <c r="I15935" s="10" t="str">
        <f t="shared" si="248"/>
        <v>15260</v>
      </c>
    </row>
    <row r="15936" spans="1:9">
      <c r="A15936" s="66"/>
      <c r="C15936" s="66">
        <v>15260</v>
      </c>
      <c r="D15936" s="2" t="s">
        <v>59</v>
      </c>
      <c r="E15936" s="21" t="s">
        <v>1152</v>
      </c>
      <c r="F15936" s="69" t="s">
        <v>60</v>
      </c>
      <c r="G15936" s="3"/>
      <c r="H15936" s="3"/>
      <c r="I15936" s="10" t="str">
        <f t="shared" si="248"/>
        <v>15260</v>
      </c>
    </row>
    <row r="15937" spans="1:9">
      <c r="A15937" s="66"/>
      <c r="C15937" s="66">
        <v>15260</v>
      </c>
      <c r="D15937" s="2" t="s">
        <v>61</v>
      </c>
      <c r="E15937" s="20" t="s">
        <v>1151</v>
      </c>
      <c r="F15937" s="69" t="s">
        <v>62</v>
      </c>
      <c r="G15937" s="3"/>
      <c r="H15937" s="3"/>
      <c r="I15937" s="10" t="str">
        <f t="shared" si="248"/>
        <v>15260</v>
      </c>
    </row>
    <row r="15938" spans="1:9">
      <c r="A15938" s="66"/>
      <c r="C15938" s="66">
        <v>15260</v>
      </c>
      <c r="D15938" s="2" t="s">
        <v>63</v>
      </c>
      <c r="E15938" s="20" t="s">
        <v>1151</v>
      </c>
      <c r="F15938" s="69" t="s">
        <v>64</v>
      </c>
      <c r="G15938" s="3"/>
      <c r="H15938" s="3"/>
      <c r="I15938" s="10" t="str">
        <f t="shared" si="248"/>
        <v>15260</v>
      </c>
    </row>
    <row r="15939" spans="1:9">
      <c r="A15939" s="66"/>
      <c r="C15939" s="66">
        <v>15260</v>
      </c>
      <c r="D15939" s="2" t="s">
        <v>65</v>
      </c>
      <c r="E15939" s="19" t="s">
        <v>1150</v>
      </c>
      <c r="F15939" s="69" t="s">
        <v>66</v>
      </c>
      <c r="G15939" s="3"/>
      <c r="H15939" s="3"/>
      <c r="I15939" s="10" t="str">
        <f t="shared" si="248"/>
        <v>15260</v>
      </c>
    </row>
    <row r="15940" spans="1:9">
      <c r="A15940" s="66"/>
      <c r="C15940" s="66">
        <v>15260</v>
      </c>
      <c r="D15940" s="2" t="s">
        <v>67</v>
      </c>
      <c r="E15940" s="22" t="s">
        <v>1153</v>
      </c>
      <c r="F15940" s="69" t="s">
        <v>68</v>
      </c>
      <c r="G15940" s="3"/>
      <c r="H15940" s="3"/>
      <c r="I15940" s="10" t="str">
        <f t="shared" si="248"/>
        <v>15260</v>
      </c>
    </row>
    <row r="15941" spans="1:9">
      <c r="A15941" s="66"/>
      <c r="C15941" s="66">
        <v>15260</v>
      </c>
      <c r="D15941" s="2" t="s">
        <v>69</v>
      </c>
      <c r="E15941" s="21" t="s">
        <v>1152</v>
      </c>
      <c r="F15941" s="69" t="s">
        <v>70</v>
      </c>
      <c r="G15941" s="3"/>
      <c r="H15941" s="3"/>
      <c r="I15941" s="10" t="str">
        <f t="shared" si="248"/>
        <v>15260</v>
      </c>
    </row>
    <row r="15942" spans="1:9">
      <c r="A15942" s="66"/>
      <c r="C15942" s="66">
        <v>15260</v>
      </c>
      <c r="E15942" s="71"/>
      <c r="F15942" s="69" t="s">
        <v>71</v>
      </c>
      <c r="G15942" s="3"/>
      <c r="H15942" s="3"/>
      <c r="I15942" s="10" t="str">
        <f t="shared" si="248"/>
        <v>15260</v>
      </c>
    </row>
    <row r="15943" spans="1:9">
      <c r="A15943" s="65" t="s">
        <v>1059</v>
      </c>
      <c r="B15943" s="2" t="s">
        <v>1060</v>
      </c>
      <c r="C15943" s="65">
        <v>15261</v>
      </c>
      <c r="D15943" s="2" t="s">
        <v>9</v>
      </c>
      <c r="E15943" s="14" t="s">
        <v>1144</v>
      </c>
      <c r="F15943" s="69" t="s">
        <v>10</v>
      </c>
      <c r="G15943" s="3"/>
      <c r="H15943" s="3"/>
      <c r="I15943" s="10" t="str">
        <f t="shared" si="248"/>
        <v>15261</v>
      </c>
    </row>
    <row r="15944" spans="1:9">
      <c r="A15944" s="66"/>
      <c r="C15944" s="66">
        <v>15261</v>
      </c>
      <c r="D15944" s="2" t="s">
        <v>11</v>
      </c>
      <c r="E15944" s="14" t="s">
        <v>1144</v>
      </c>
      <c r="F15944" s="69" t="s">
        <v>12</v>
      </c>
      <c r="G15944" s="3"/>
      <c r="H15944" s="3"/>
      <c r="I15944" s="10" t="str">
        <f t="shared" si="248"/>
        <v>15261</v>
      </c>
    </row>
    <row r="15945" spans="1:9">
      <c r="A15945" s="66"/>
      <c r="C15945" s="66">
        <v>15261</v>
      </c>
      <c r="D15945" s="2" t="s">
        <v>13</v>
      </c>
      <c r="E15945" s="14" t="s">
        <v>1144</v>
      </c>
      <c r="F15945" s="69" t="s">
        <v>14</v>
      </c>
      <c r="G15945" s="3"/>
      <c r="H15945" s="3"/>
      <c r="I15945" s="10" t="str">
        <f t="shared" ref="I15945:I16008" si="249">IF(A15945="",I15944,A15945)</f>
        <v>15261</v>
      </c>
    </row>
    <row r="15946" spans="1:9">
      <c r="A15946" s="66"/>
      <c r="C15946" s="66">
        <v>15261</v>
      </c>
      <c r="D15946" s="2" t="s">
        <v>15</v>
      </c>
      <c r="E15946" s="15" t="s">
        <v>1145</v>
      </c>
      <c r="F15946" s="69" t="s">
        <v>16</v>
      </c>
      <c r="G15946" s="3"/>
      <c r="H15946" s="3"/>
      <c r="I15946" s="10" t="str">
        <f t="shared" si="249"/>
        <v>15261</v>
      </c>
    </row>
    <row r="15947" spans="1:9">
      <c r="A15947" s="66"/>
      <c r="C15947" s="66">
        <v>15261</v>
      </c>
      <c r="D15947" s="2" t="s">
        <v>17</v>
      </c>
      <c r="E15947" s="14" t="s">
        <v>1144</v>
      </c>
      <c r="F15947" s="69" t="s">
        <v>18</v>
      </c>
      <c r="G15947" s="3"/>
      <c r="H15947" s="3"/>
      <c r="I15947" s="10" t="str">
        <f t="shared" si="249"/>
        <v>15261</v>
      </c>
    </row>
    <row r="15948" spans="1:9">
      <c r="A15948" s="66"/>
      <c r="C15948" s="66">
        <v>15261</v>
      </c>
      <c r="D15948" s="2" t="s">
        <v>19</v>
      </c>
      <c r="E15948" s="14" t="s">
        <v>1144</v>
      </c>
      <c r="F15948" s="69" t="s">
        <v>20</v>
      </c>
      <c r="G15948" s="3"/>
      <c r="H15948" s="3"/>
      <c r="I15948" s="10" t="str">
        <f t="shared" si="249"/>
        <v>15261</v>
      </c>
    </row>
    <row r="15949" spans="1:9">
      <c r="A15949" s="66"/>
      <c r="C15949" s="66">
        <v>15261</v>
      </c>
      <c r="D15949" s="2" t="s">
        <v>21</v>
      </c>
      <c r="E15949" s="4"/>
      <c r="F15949" s="69" t="s">
        <v>22</v>
      </c>
      <c r="G15949" s="3"/>
      <c r="H15949" s="3"/>
      <c r="I15949" s="10" t="str">
        <f t="shared" si="249"/>
        <v>15261</v>
      </c>
    </row>
    <row r="15950" spans="1:9">
      <c r="A15950" s="66"/>
      <c r="C15950" s="66">
        <v>15261</v>
      </c>
      <c r="D15950" s="2" t="s">
        <v>23</v>
      </c>
      <c r="E15950" s="17" t="s">
        <v>1147</v>
      </c>
      <c r="F15950" s="69" t="s">
        <v>24</v>
      </c>
      <c r="G15950" s="3"/>
      <c r="H15950" s="3"/>
      <c r="I15950" s="10" t="str">
        <f t="shared" si="249"/>
        <v>15261</v>
      </c>
    </row>
    <row r="15951" spans="1:9">
      <c r="A15951" s="66"/>
      <c r="C15951" s="66">
        <v>15261</v>
      </c>
      <c r="D15951" s="2" t="s">
        <v>25</v>
      </c>
      <c r="E15951" s="17" t="s">
        <v>1147</v>
      </c>
      <c r="F15951" s="69" t="s">
        <v>26</v>
      </c>
      <c r="G15951" s="3"/>
      <c r="H15951" s="3"/>
      <c r="I15951" s="10" t="str">
        <f t="shared" si="249"/>
        <v>15261</v>
      </c>
    </row>
    <row r="15952" spans="1:9">
      <c r="A15952" s="66"/>
      <c r="C15952" s="66">
        <v>15261</v>
      </c>
      <c r="D15952" s="2" t="s">
        <v>27</v>
      </c>
      <c r="E15952" s="17" t="s">
        <v>1147</v>
      </c>
      <c r="F15952" s="69" t="s">
        <v>28</v>
      </c>
      <c r="G15952" s="3"/>
      <c r="H15952" s="3"/>
      <c r="I15952" s="10" t="str">
        <f t="shared" si="249"/>
        <v>15261</v>
      </c>
    </row>
    <row r="15953" spans="1:9">
      <c r="A15953" s="66"/>
      <c r="C15953" s="66">
        <v>15261</v>
      </c>
      <c r="D15953" s="2" t="s">
        <v>29</v>
      </c>
      <c r="E15953" s="18" t="s">
        <v>1148</v>
      </c>
      <c r="F15953" s="69" t="s">
        <v>30</v>
      </c>
      <c r="G15953" s="3"/>
      <c r="H15953" s="3"/>
      <c r="I15953" s="10" t="str">
        <f t="shared" si="249"/>
        <v>15261</v>
      </c>
    </row>
    <row r="15954" spans="1:9">
      <c r="A15954" s="66"/>
      <c r="C15954" s="66">
        <v>15261</v>
      </c>
      <c r="D15954" s="2" t="s">
        <v>31</v>
      </c>
      <c r="E15954" s="18" t="s">
        <v>1148</v>
      </c>
      <c r="F15954" s="69" t="s">
        <v>32</v>
      </c>
      <c r="G15954" s="3"/>
      <c r="H15954" s="3"/>
      <c r="I15954" s="10" t="str">
        <f t="shared" si="249"/>
        <v>15261</v>
      </c>
    </row>
    <row r="15955" spans="1:9">
      <c r="A15955" s="66"/>
      <c r="C15955" s="66">
        <v>15261</v>
      </c>
      <c r="D15955" s="2" t="s">
        <v>33</v>
      </c>
      <c r="E15955" s="18" t="s">
        <v>1148</v>
      </c>
      <c r="F15955" s="69" t="s">
        <v>34</v>
      </c>
      <c r="G15955" s="3"/>
      <c r="H15955" s="3"/>
      <c r="I15955" s="10" t="str">
        <f t="shared" si="249"/>
        <v>15261</v>
      </c>
    </row>
    <row r="15956" spans="1:9">
      <c r="A15956" s="66"/>
      <c r="C15956" s="66">
        <v>15261</v>
      </c>
      <c r="D15956" s="2" t="s">
        <v>35</v>
      </c>
      <c r="E15956" s="19" t="s">
        <v>1150</v>
      </c>
      <c r="F15956" s="69" t="s">
        <v>36</v>
      </c>
      <c r="G15956" s="3"/>
      <c r="H15956" s="3"/>
      <c r="I15956" s="10" t="str">
        <f t="shared" si="249"/>
        <v>15261</v>
      </c>
    </row>
    <row r="15957" spans="1:9">
      <c r="A15957" s="66"/>
      <c r="C15957" s="66">
        <v>15261</v>
      </c>
      <c r="D15957" s="2" t="s">
        <v>37</v>
      </c>
      <c r="E15957" s="23" t="s">
        <v>1149</v>
      </c>
      <c r="F15957" s="69" t="s">
        <v>38</v>
      </c>
      <c r="G15957" s="3"/>
      <c r="H15957" s="3"/>
      <c r="I15957" s="10" t="str">
        <f t="shared" si="249"/>
        <v>15261</v>
      </c>
    </row>
    <row r="15958" spans="1:9">
      <c r="A15958" s="66"/>
      <c r="C15958" s="66">
        <v>15261</v>
      </c>
      <c r="D15958" s="2" t="s">
        <v>39</v>
      </c>
      <c r="E15958" s="23" t="s">
        <v>1149</v>
      </c>
      <c r="F15958" s="69" t="s">
        <v>40</v>
      </c>
      <c r="G15958" s="3"/>
      <c r="H15958" s="3"/>
      <c r="I15958" s="10" t="str">
        <f t="shared" si="249"/>
        <v>15261</v>
      </c>
    </row>
    <row r="15959" spans="1:9">
      <c r="A15959" s="66"/>
      <c r="C15959" s="66">
        <v>15261</v>
      </c>
      <c r="D15959" s="2" t="s">
        <v>41</v>
      </c>
      <c r="E15959" s="16" t="s">
        <v>1146</v>
      </c>
      <c r="F15959" s="69" t="s">
        <v>42</v>
      </c>
      <c r="G15959" s="3"/>
      <c r="H15959" s="3"/>
      <c r="I15959" s="10" t="str">
        <f t="shared" si="249"/>
        <v>15261</v>
      </c>
    </row>
    <row r="15960" spans="1:9">
      <c r="A15960" s="66"/>
      <c r="C15960" s="66">
        <v>15261</v>
      </c>
      <c r="D15960" s="2" t="s">
        <v>43</v>
      </c>
      <c r="E15960" s="16" t="s">
        <v>1146</v>
      </c>
      <c r="F15960" s="69" t="s">
        <v>44</v>
      </c>
      <c r="G15960" s="3"/>
      <c r="H15960" s="3"/>
      <c r="I15960" s="10" t="str">
        <f t="shared" si="249"/>
        <v>15261</v>
      </c>
    </row>
    <row r="15961" spans="1:9">
      <c r="A15961" s="66"/>
      <c r="C15961" s="66">
        <v>15261</v>
      </c>
      <c r="D15961" s="2" t="s">
        <v>45</v>
      </c>
      <c r="E15961" s="16" t="s">
        <v>1146</v>
      </c>
      <c r="F15961" s="69" t="s">
        <v>46</v>
      </c>
      <c r="G15961" s="3"/>
      <c r="H15961" s="3"/>
      <c r="I15961" s="10" t="str">
        <f t="shared" si="249"/>
        <v>15261</v>
      </c>
    </row>
    <row r="15962" spans="1:9">
      <c r="A15962" s="66"/>
      <c r="C15962" s="66">
        <v>15261</v>
      </c>
      <c r="D15962" s="2" t="s">
        <v>47</v>
      </c>
      <c r="E15962" s="16" t="s">
        <v>1146</v>
      </c>
      <c r="F15962" s="69" t="s">
        <v>48</v>
      </c>
      <c r="G15962" s="3"/>
      <c r="H15962" s="3"/>
      <c r="I15962" s="10" t="str">
        <f t="shared" si="249"/>
        <v>15261</v>
      </c>
    </row>
    <row r="15963" spans="1:9">
      <c r="A15963" s="66"/>
      <c r="C15963" s="66">
        <v>15261</v>
      </c>
      <c r="D15963" s="2" t="s">
        <v>49</v>
      </c>
      <c r="E15963" s="14" t="s">
        <v>1144</v>
      </c>
      <c r="F15963" s="69" t="s">
        <v>50</v>
      </c>
      <c r="G15963" s="3"/>
      <c r="H15963" s="3"/>
      <c r="I15963" s="10" t="str">
        <f t="shared" si="249"/>
        <v>15261</v>
      </c>
    </row>
    <row r="15964" spans="1:9">
      <c r="A15964" s="66"/>
      <c r="C15964" s="66">
        <v>15261</v>
      </c>
      <c r="D15964" s="2" t="s">
        <v>51</v>
      </c>
      <c r="E15964" s="15" t="s">
        <v>1145</v>
      </c>
      <c r="F15964" s="69" t="s">
        <v>52</v>
      </c>
      <c r="G15964" s="3"/>
      <c r="H15964" s="3"/>
      <c r="I15964" s="10" t="str">
        <f t="shared" si="249"/>
        <v>15261</v>
      </c>
    </row>
    <row r="15965" spans="1:9">
      <c r="A15965" s="66"/>
      <c r="C15965" s="66">
        <v>15261</v>
      </c>
      <c r="D15965" s="2" t="s">
        <v>53</v>
      </c>
      <c r="E15965" s="15" t="s">
        <v>1145</v>
      </c>
      <c r="F15965" s="69" t="s">
        <v>54</v>
      </c>
      <c r="G15965" s="3"/>
      <c r="H15965" s="3"/>
      <c r="I15965" s="10" t="str">
        <f t="shared" si="249"/>
        <v>15261</v>
      </c>
    </row>
    <row r="15966" spans="1:9">
      <c r="A15966" s="66"/>
      <c r="C15966" s="66">
        <v>15261</v>
      </c>
      <c r="D15966" s="2" t="s">
        <v>55</v>
      </c>
      <c r="E15966" s="21" t="s">
        <v>1152</v>
      </c>
      <c r="F15966" s="69" t="s">
        <v>56</v>
      </c>
      <c r="G15966" s="3"/>
      <c r="H15966" s="3"/>
      <c r="I15966" s="10" t="str">
        <f t="shared" si="249"/>
        <v>15261</v>
      </c>
    </row>
    <row r="15967" spans="1:9">
      <c r="A15967" s="66"/>
      <c r="C15967" s="66">
        <v>15261</v>
      </c>
      <c r="D15967" s="2" t="s">
        <v>57</v>
      </c>
      <c r="E15967" s="21" t="s">
        <v>1152</v>
      </c>
      <c r="F15967" s="69" t="s">
        <v>58</v>
      </c>
      <c r="G15967" s="3"/>
      <c r="H15967" s="3"/>
      <c r="I15967" s="10" t="str">
        <f t="shared" si="249"/>
        <v>15261</v>
      </c>
    </row>
    <row r="15968" spans="1:9">
      <c r="A15968" s="66"/>
      <c r="C15968" s="66">
        <v>15261</v>
      </c>
      <c r="D15968" s="2" t="s">
        <v>59</v>
      </c>
      <c r="E15968" s="21" t="s">
        <v>1152</v>
      </c>
      <c r="F15968" s="69" t="s">
        <v>60</v>
      </c>
      <c r="G15968" s="3"/>
      <c r="H15968" s="3"/>
      <c r="I15968" s="10" t="str">
        <f t="shared" si="249"/>
        <v>15261</v>
      </c>
    </row>
    <row r="15969" spans="1:9">
      <c r="A15969" s="66"/>
      <c r="C15969" s="66">
        <v>15261</v>
      </c>
      <c r="D15969" s="2" t="s">
        <v>61</v>
      </c>
      <c r="E15969" s="20" t="s">
        <v>1151</v>
      </c>
      <c r="F15969" s="69" t="s">
        <v>62</v>
      </c>
      <c r="G15969" s="3"/>
      <c r="H15969" s="3"/>
      <c r="I15969" s="10" t="str">
        <f t="shared" si="249"/>
        <v>15261</v>
      </c>
    </row>
    <row r="15970" spans="1:9">
      <c r="A15970" s="66"/>
      <c r="C15970" s="66">
        <v>15261</v>
      </c>
      <c r="D15970" s="2" t="s">
        <v>63</v>
      </c>
      <c r="E15970" s="20" t="s">
        <v>1151</v>
      </c>
      <c r="F15970" s="69" t="s">
        <v>64</v>
      </c>
      <c r="G15970" s="3"/>
      <c r="H15970" s="3"/>
      <c r="I15970" s="10" t="str">
        <f t="shared" si="249"/>
        <v>15261</v>
      </c>
    </row>
    <row r="15971" spans="1:9">
      <c r="A15971" s="66"/>
      <c r="C15971" s="66">
        <v>15261</v>
      </c>
      <c r="D15971" s="2" t="s">
        <v>65</v>
      </c>
      <c r="E15971" s="19" t="s">
        <v>1150</v>
      </c>
      <c r="F15971" s="69" t="s">
        <v>66</v>
      </c>
      <c r="G15971" s="3"/>
      <c r="H15971" s="3"/>
      <c r="I15971" s="10" t="str">
        <f t="shared" si="249"/>
        <v>15261</v>
      </c>
    </row>
    <row r="15972" spans="1:9">
      <c r="A15972" s="66"/>
      <c r="C15972" s="66">
        <v>15261</v>
      </c>
      <c r="D15972" s="2" t="s">
        <v>67</v>
      </c>
      <c r="E15972" s="22" t="s">
        <v>1153</v>
      </c>
      <c r="F15972" s="69" t="s">
        <v>68</v>
      </c>
      <c r="G15972" s="3"/>
      <c r="H15972" s="3"/>
      <c r="I15972" s="10" t="str">
        <f t="shared" si="249"/>
        <v>15261</v>
      </c>
    </row>
    <row r="15973" spans="1:9">
      <c r="A15973" s="66"/>
      <c r="C15973" s="66">
        <v>15261</v>
      </c>
      <c r="D15973" s="2" t="s">
        <v>69</v>
      </c>
      <c r="E15973" s="21" t="s">
        <v>1152</v>
      </c>
      <c r="F15973" s="69" t="s">
        <v>70</v>
      </c>
      <c r="G15973" s="3"/>
      <c r="H15973" s="3"/>
      <c r="I15973" s="10" t="str">
        <f t="shared" si="249"/>
        <v>15261</v>
      </c>
    </row>
    <row r="15974" spans="1:9">
      <c r="A15974" s="66"/>
      <c r="C15974" s="66">
        <v>15261</v>
      </c>
      <c r="E15974" s="71"/>
      <c r="F15974" s="69" t="s">
        <v>71</v>
      </c>
      <c r="G15974" s="3"/>
      <c r="H15974" s="3"/>
      <c r="I15974" s="10" t="str">
        <f t="shared" si="249"/>
        <v>15261</v>
      </c>
    </row>
    <row r="15975" spans="1:9">
      <c r="A15975" s="65" t="s">
        <v>1061</v>
      </c>
      <c r="B15975" s="2" t="s">
        <v>1062</v>
      </c>
      <c r="C15975" s="65">
        <v>15265</v>
      </c>
      <c r="D15975" s="2" t="s">
        <v>9</v>
      </c>
      <c r="E15975" s="14" t="s">
        <v>1144</v>
      </c>
      <c r="F15975" s="69" t="s">
        <v>10</v>
      </c>
      <c r="G15975" s="3"/>
      <c r="H15975" s="3"/>
      <c r="I15975" s="10" t="str">
        <f t="shared" si="249"/>
        <v>15265</v>
      </c>
    </row>
    <row r="15976" spans="1:9">
      <c r="A15976" s="66"/>
      <c r="C15976" s="66">
        <v>15265</v>
      </c>
      <c r="D15976" s="2" t="s">
        <v>11</v>
      </c>
      <c r="E15976" s="14" t="s">
        <v>1144</v>
      </c>
      <c r="F15976" s="69" t="s">
        <v>12</v>
      </c>
      <c r="G15976" s="3"/>
      <c r="H15976" s="3"/>
      <c r="I15976" s="10" t="str">
        <f t="shared" si="249"/>
        <v>15265</v>
      </c>
    </row>
    <row r="15977" spans="1:9">
      <c r="A15977" s="66"/>
      <c r="C15977" s="66">
        <v>15265</v>
      </c>
      <c r="D15977" s="2" t="s">
        <v>13</v>
      </c>
      <c r="E15977" s="14" t="s">
        <v>1144</v>
      </c>
      <c r="F15977" s="69" t="s">
        <v>14</v>
      </c>
      <c r="G15977" s="3"/>
      <c r="H15977" s="3"/>
      <c r="I15977" s="10" t="str">
        <f t="shared" si="249"/>
        <v>15265</v>
      </c>
    </row>
    <row r="15978" spans="1:9">
      <c r="A15978" s="66"/>
      <c r="C15978" s="66">
        <v>15265</v>
      </c>
      <c r="D15978" s="2" t="s">
        <v>15</v>
      </c>
      <c r="E15978" s="15" t="s">
        <v>1145</v>
      </c>
      <c r="F15978" s="69" t="s">
        <v>16</v>
      </c>
      <c r="G15978" s="3"/>
      <c r="H15978" s="3"/>
      <c r="I15978" s="10" t="str">
        <f t="shared" si="249"/>
        <v>15265</v>
      </c>
    </row>
    <row r="15979" spans="1:9">
      <c r="A15979" s="66"/>
      <c r="C15979" s="66">
        <v>15265</v>
      </c>
      <c r="D15979" s="2" t="s">
        <v>17</v>
      </c>
      <c r="E15979" s="14" t="s">
        <v>1144</v>
      </c>
      <c r="F15979" s="69" t="s">
        <v>18</v>
      </c>
      <c r="G15979" s="3"/>
      <c r="H15979" s="3"/>
      <c r="I15979" s="10" t="str">
        <f t="shared" si="249"/>
        <v>15265</v>
      </c>
    </row>
    <row r="15980" spans="1:9">
      <c r="A15980" s="66"/>
      <c r="C15980" s="66">
        <v>15265</v>
      </c>
      <c r="D15980" s="2" t="s">
        <v>19</v>
      </c>
      <c r="E15980" s="14" t="s">
        <v>1144</v>
      </c>
      <c r="F15980" s="69" t="s">
        <v>20</v>
      </c>
      <c r="G15980" s="3"/>
      <c r="H15980" s="3"/>
      <c r="I15980" s="10" t="str">
        <f t="shared" si="249"/>
        <v>15265</v>
      </c>
    </row>
    <row r="15981" spans="1:9">
      <c r="A15981" s="66"/>
      <c r="C15981" s="66">
        <v>15265</v>
      </c>
      <c r="D15981" s="2" t="s">
        <v>21</v>
      </c>
      <c r="E15981" s="4"/>
      <c r="F15981" s="69" t="s">
        <v>22</v>
      </c>
      <c r="G15981" s="3"/>
      <c r="H15981" s="3"/>
      <c r="I15981" s="10" t="str">
        <f t="shared" si="249"/>
        <v>15265</v>
      </c>
    </row>
    <row r="15982" spans="1:9">
      <c r="A15982" s="66"/>
      <c r="C15982" s="66">
        <v>15265</v>
      </c>
      <c r="D15982" s="2" t="s">
        <v>23</v>
      </c>
      <c r="E15982" s="17" t="s">
        <v>1147</v>
      </c>
      <c r="F15982" s="69" t="s">
        <v>24</v>
      </c>
      <c r="G15982" s="3"/>
      <c r="H15982" s="3"/>
      <c r="I15982" s="10" t="str">
        <f t="shared" si="249"/>
        <v>15265</v>
      </c>
    </row>
    <row r="15983" spans="1:9">
      <c r="A15983" s="66"/>
      <c r="C15983" s="66">
        <v>15265</v>
      </c>
      <c r="D15983" s="2" t="s">
        <v>25</v>
      </c>
      <c r="E15983" s="17" t="s">
        <v>1147</v>
      </c>
      <c r="F15983" s="69" t="s">
        <v>26</v>
      </c>
      <c r="G15983" s="3"/>
      <c r="H15983" s="3"/>
      <c r="I15983" s="10" t="str">
        <f t="shared" si="249"/>
        <v>15265</v>
      </c>
    </row>
    <row r="15984" spans="1:9">
      <c r="A15984" s="66"/>
      <c r="C15984" s="66">
        <v>15265</v>
      </c>
      <c r="D15984" s="2" t="s">
        <v>27</v>
      </c>
      <c r="E15984" s="17" t="s">
        <v>1147</v>
      </c>
      <c r="F15984" s="69" t="s">
        <v>28</v>
      </c>
      <c r="G15984" s="3"/>
      <c r="H15984" s="3"/>
      <c r="I15984" s="10" t="str">
        <f t="shared" si="249"/>
        <v>15265</v>
      </c>
    </row>
    <row r="15985" spans="1:9">
      <c r="A15985" s="66"/>
      <c r="C15985" s="66">
        <v>15265</v>
      </c>
      <c r="D15985" s="2" t="s">
        <v>29</v>
      </c>
      <c r="E15985" s="18" t="s">
        <v>1148</v>
      </c>
      <c r="F15985" s="69" t="s">
        <v>30</v>
      </c>
      <c r="G15985" s="3"/>
      <c r="H15985" s="3"/>
      <c r="I15985" s="10" t="str">
        <f t="shared" si="249"/>
        <v>15265</v>
      </c>
    </row>
    <row r="15986" spans="1:9">
      <c r="A15986" s="66"/>
      <c r="C15986" s="66">
        <v>15265</v>
      </c>
      <c r="D15986" s="2" t="s">
        <v>31</v>
      </c>
      <c r="E15986" s="18" t="s">
        <v>1148</v>
      </c>
      <c r="F15986" s="69" t="s">
        <v>32</v>
      </c>
      <c r="G15986" s="3"/>
      <c r="H15986" s="3"/>
      <c r="I15986" s="10" t="str">
        <f t="shared" si="249"/>
        <v>15265</v>
      </c>
    </row>
    <row r="15987" spans="1:9">
      <c r="A15987" s="66"/>
      <c r="C15987" s="66">
        <v>15265</v>
      </c>
      <c r="D15987" s="2" t="s">
        <v>33</v>
      </c>
      <c r="E15987" s="18" t="s">
        <v>1148</v>
      </c>
      <c r="F15987" s="69" t="s">
        <v>34</v>
      </c>
      <c r="G15987" s="3"/>
      <c r="H15987" s="3"/>
      <c r="I15987" s="10" t="str">
        <f t="shared" si="249"/>
        <v>15265</v>
      </c>
    </row>
    <row r="15988" spans="1:9">
      <c r="A15988" s="66"/>
      <c r="C15988" s="66">
        <v>15265</v>
      </c>
      <c r="D15988" s="2" t="s">
        <v>35</v>
      </c>
      <c r="E15988" s="19" t="s">
        <v>1150</v>
      </c>
      <c r="F15988" s="69" t="s">
        <v>36</v>
      </c>
      <c r="G15988" s="3"/>
      <c r="H15988" s="3"/>
      <c r="I15988" s="10" t="str">
        <f t="shared" si="249"/>
        <v>15265</v>
      </c>
    </row>
    <row r="15989" spans="1:9">
      <c r="A15989" s="66"/>
      <c r="C15989" s="66">
        <v>15265</v>
      </c>
      <c r="D15989" s="2" t="s">
        <v>37</v>
      </c>
      <c r="E15989" s="23" t="s">
        <v>1149</v>
      </c>
      <c r="F15989" s="69" t="s">
        <v>38</v>
      </c>
      <c r="G15989" s="3"/>
      <c r="H15989" s="3"/>
      <c r="I15989" s="10" t="str">
        <f t="shared" si="249"/>
        <v>15265</v>
      </c>
    </row>
    <row r="15990" spans="1:9">
      <c r="A15990" s="66"/>
      <c r="C15990" s="66">
        <v>15265</v>
      </c>
      <c r="D15990" s="2" t="s">
        <v>39</v>
      </c>
      <c r="E15990" s="23" t="s">
        <v>1149</v>
      </c>
      <c r="F15990" s="69" t="s">
        <v>40</v>
      </c>
      <c r="G15990" s="3"/>
      <c r="H15990" s="3"/>
      <c r="I15990" s="10" t="str">
        <f t="shared" si="249"/>
        <v>15265</v>
      </c>
    </row>
    <row r="15991" spans="1:9">
      <c r="A15991" s="66"/>
      <c r="C15991" s="66">
        <v>15265</v>
      </c>
      <c r="D15991" s="2" t="s">
        <v>41</v>
      </c>
      <c r="E15991" s="16" t="s">
        <v>1146</v>
      </c>
      <c r="F15991" s="69" t="s">
        <v>42</v>
      </c>
      <c r="G15991" s="3"/>
      <c r="H15991" s="3"/>
      <c r="I15991" s="10" t="str">
        <f t="shared" si="249"/>
        <v>15265</v>
      </c>
    </row>
    <row r="15992" spans="1:9">
      <c r="A15992" s="66"/>
      <c r="C15992" s="66">
        <v>15265</v>
      </c>
      <c r="D15992" s="2" t="s">
        <v>43</v>
      </c>
      <c r="E15992" s="16" t="s">
        <v>1146</v>
      </c>
      <c r="F15992" s="69" t="s">
        <v>44</v>
      </c>
      <c r="G15992" s="3"/>
      <c r="H15992" s="3"/>
      <c r="I15992" s="10" t="str">
        <f t="shared" si="249"/>
        <v>15265</v>
      </c>
    </row>
    <row r="15993" spans="1:9">
      <c r="A15993" s="66"/>
      <c r="C15993" s="66">
        <v>15265</v>
      </c>
      <c r="D15993" s="2" t="s">
        <v>45</v>
      </c>
      <c r="E15993" s="16" t="s">
        <v>1146</v>
      </c>
      <c r="F15993" s="69" t="s">
        <v>46</v>
      </c>
      <c r="G15993" s="3"/>
      <c r="H15993" s="3"/>
      <c r="I15993" s="10" t="str">
        <f t="shared" si="249"/>
        <v>15265</v>
      </c>
    </row>
    <row r="15994" spans="1:9">
      <c r="A15994" s="66"/>
      <c r="C15994" s="66">
        <v>15265</v>
      </c>
      <c r="D15994" s="2" t="s">
        <v>47</v>
      </c>
      <c r="E15994" s="16" t="s">
        <v>1146</v>
      </c>
      <c r="F15994" s="69" t="s">
        <v>48</v>
      </c>
      <c r="G15994" s="3"/>
      <c r="H15994" s="3"/>
      <c r="I15994" s="10" t="str">
        <f t="shared" si="249"/>
        <v>15265</v>
      </c>
    </row>
    <row r="15995" spans="1:9">
      <c r="A15995" s="66"/>
      <c r="C15995" s="66">
        <v>15265</v>
      </c>
      <c r="D15995" s="2" t="s">
        <v>49</v>
      </c>
      <c r="E15995" s="14" t="s">
        <v>1144</v>
      </c>
      <c r="F15995" s="69" t="s">
        <v>50</v>
      </c>
      <c r="G15995" s="3"/>
      <c r="H15995" s="3"/>
      <c r="I15995" s="10" t="str">
        <f t="shared" si="249"/>
        <v>15265</v>
      </c>
    </row>
    <row r="15996" spans="1:9">
      <c r="A15996" s="66"/>
      <c r="C15996" s="66">
        <v>15265</v>
      </c>
      <c r="D15996" s="2" t="s">
        <v>51</v>
      </c>
      <c r="E15996" s="15" t="s">
        <v>1145</v>
      </c>
      <c r="F15996" s="69" t="s">
        <v>52</v>
      </c>
      <c r="G15996" s="3"/>
      <c r="H15996" s="3"/>
      <c r="I15996" s="10" t="str">
        <f t="shared" si="249"/>
        <v>15265</v>
      </c>
    </row>
    <row r="15997" spans="1:9">
      <c r="A15997" s="66"/>
      <c r="C15997" s="66">
        <v>15265</v>
      </c>
      <c r="D15997" s="2" t="s">
        <v>53</v>
      </c>
      <c r="E15997" s="15" t="s">
        <v>1145</v>
      </c>
      <c r="F15997" s="69" t="s">
        <v>54</v>
      </c>
      <c r="G15997" s="3"/>
      <c r="H15997" s="3"/>
      <c r="I15997" s="10" t="str">
        <f t="shared" si="249"/>
        <v>15265</v>
      </c>
    </row>
    <row r="15998" spans="1:9">
      <c r="A15998" s="66"/>
      <c r="C15998" s="66">
        <v>15265</v>
      </c>
      <c r="D15998" s="2" t="s">
        <v>55</v>
      </c>
      <c r="E15998" s="21" t="s">
        <v>1152</v>
      </c>
      <c r="F15998" s="69" t="s">
        <v>56</v>
      </c>
      <c r="G15998" s="3"/>
      <c r="H15998" s="3"/>
      <c r="I15998" s="10" t="str">
        <f t="shared" si="249"/>
        <v>15265</v>
      </c>
    </row>
    <row r="15999" spans="1:9">
      <c r="A15999" s="66"/>
      <c r="C15999" s="66">
        <v>15265</v>
      </c>
      <c r="D15999" s="2" t="s">
        <v>57</v>
      </c>
      <c r="E15999" s="21" t="s">
        <v>1152</v>
      </c>
      <c r="F15999" s="69" t="s">
        <v>58</v>
      </c>
      <c r="G15999" s="3"/>
      <c r="H15999" s="3"/>
      <c r="I15999" s="10" t="str">
        <f t="shared" si="249"/>
        <v>15265</v>
      </c>
    </row>
    <row r="16000" spans="1:9">
      <c r="A16000" s="66"/>
      <c r="C16000" s="66">
        <v>15265</v>
      </c>
      <c r="D16000" s="2" t="s">
        <v>59</v>
      </c>
      <c r="E16000" s="21" t="s">
        <v>1152</v>
      </c>
      <c r="F16000" s="69" t="s">
        <v>60</v>
      </c>
      <c r="G16000" s="3"/>
      <c r="H16000" s="3"/>
      <c r="I16000" s="10" t="str">
        <f t="shared" si="249"/>
        <v>15265</v>
      </c>
    </row>
    <row r="16001" spans="1:9">
      <c r="A16001" s="66"/>
      <c r="C16001" s="66">
        <v>15265</v>
      </c>
      <c r="D16001" s="2" t="s">
        <v>61</v>
      </c>
      <c r="E16001" s="20" t="s">
        <v>1151</v>
      </c>
      <c r="F16001" s="69" t="s">
        <v>62</v>
      </c>
      <c r="G16001" s="3"/>
      <c r="H16001" s="3"/>
      <c r="I16001" s="10" t="str">
        <f t="shared" si="249"/>
        <v>15265</v>
      </c>
    </row>
    <row r="16002" spans="1:9">
      <c r="A16002" s="66"/>
      <c r="C16002" s="66">
        <v>15265</v>
      </c>
      <c r="D16002" s="2" t="s">
        <v>63</v>
      </c>
      <c r="E16002" s="20" t="s">
        <v>1151</v>
      </c>
      <c r="F16002" s="69" t="s">
        <v>64</v>
      </c>
      <c r="G16002" s="3"/>
      <c r="H16002" s="3"/>
      <c r="I16002" s="10" t="str">
        <f t="shared" si="249"/>
        <v>15265</v>
      </c>
    </row>
    <row r="16003" spans="1:9">
      <c r="A16003" s="66"/>
      <c r="C16003" s="66">
        <v>15265</v>
      </c>
      <c r="D16003" s="2" t="s">
        <v>65</v>
      </c>
      <c r="E16003" s="19" t="s">
        <v>1150</v>
      </c>
      <c r="F16003" s="69" t="s">
        <v>66</v>
      </c>
      <c r="G16003" s="3"/>
      <c r="H16003" s="3"/>
      <c r="I16003" s="10" t="str">
        <f t="shared" si="249"/>
        <v>15265</v>
      </c>
    </row>
    <row r="16004" spans="1:9">
      <c r="A16004" s="66"/>
      <c r="C16004" s="66">
        <v>15265</v>
      </c>
      <c r="D16004" s="2" t="s">
        <v>67</v>
      </c>
      <c r="E16004" s="22" t="s">
        <v>1153</v>
      </c>
      <c r="F16004" s="69" t="s">
        <v>68</v>
      </c>
      <c r="G16004" s="3"/>
      <c r="H16004" s="3"/>
      <c r="I16004" s="10" t="str">
        <f t="shared" si="249"/>
        <v>15265</v>
      </c>
    </row>
    <row r="16005" spans="1:9">
      <c r="A16005" s="66"/>
      <c r="C16005" s="66">
        <v>15265</v>
      </c>
      <c r="D16005" s="2" t="s">
        <v>69</v>
      </c>
      <c r="E16005" s="21" t="s">
        <v>1152</v>
      </c>
      <c r="F16005" s="69" t="s">
        <v>70</v>
      </c>
      <c r="G16005" s="3"/>
      <c r="H16005" s="3"/>
      <c r="I16005" s="10" t="str">
        <f t="shared" si="249"/>
        <v>15265</v>
      </c>
    </row>
    <row r="16006" spans="1:9">
      <c r="A16006" s="66"/>
      <c r="C16006" s="66">
        <v>15265</v>
      </c>
      <c r="E16006" s="71"/>
      <c r="F16006" s="69" t="s">
        <v>71</v>
      </c>
      <c r="G16006" s="3"/>
      <c r="H16006" s="3"/>
      <c r="I16006" s="10" t="str">
        <f t="shared" si="249"/>
        <v>15265</v>
      </c>
    </row>
    <row r="16007" spans="1:9">
      <c r="A16007" s="65" t="s">
        <v>1063</v>
      </c>
      <c r="B16007" s="2" t="s">
        <v>1064</v>
      </c>
      <c r="C16007" s="65">
        <v>15266</v>
      </c>
      <c r="D16007" s="2" t="s">
        <v>9</v>
      </c>
      <c r="E16007" s="14" t="s">
        <v>1144</v>
      </c>
      <c r="F16007" s="69" t="s">
        <v>10</v>
      </c>
      <c r="G16007" s="3"/>
      <c r="H16007" s="3"/>
      <c r="I16007" s="10" t="str">
        <f t="shared" si="249"/>
        <v>15266</v>
      </c>
    </row>
    <row r="16008" spans="1:9">
      <c r="A16008" s="66"/>
      <c r="C16008" s="66">
        <v>15266</v>
      </c>
      <c r="D16008" s="2" t="s">
        <v>11</v>
      </c>
      <c r="E16008" s="14" t="s">
        <v>1144</v>
      </c>
      <c r="F16008" s="69" t="s">
        <v>12</v>
      </c>
      <c r="G16008" s="3"/>
      <c r="H16008" s="3"/>
      <c r="I16008" s="10" t="str">
        <f t="shared" si="249"/>
        <v>15266</v>
      </c>
    </row>
    <row r="16009" spans="1:9">
      <c r="A16009" s="66"/>
      <c r="C16009" s="66">
        <v>15266</v>
      </c>
      <c r="D16009" s="2" t="s">
        <v>13</v>
      </c>
      <c r="E16009" s="14" t="s">
        <v>1144</v>
      </c>
      <c r="F16009" s="69" t="s">
        <v>14</v>
      </c>
      <c r="G16009" s="3"/>
      <c r="H16009" s="3"/>
      <c r="I16009" s="10" t="str">
        <f t="shared" ref="I16009:I16072" si="250">IF(A16009="",I16008,A16009)</f>
        <v>15266</v>
      </c>
    </row>
    <row r="16010" spans="1:9">
      <c r="A16010" s="66"/>
      <c r="C16010" s="66">
        <v>15266</v>
      </c>
      <c r="D16010" s="2" t="s">
        <v>15</v>
      </c>
      <c r="E16010" s="15" t="s">
        <v>1145</v>
      </c>
      <c r="F16010" s="69" t="s">
        <v>16</v>
      </c>
      <c r="G16010" s="3"/>
      <c r="H16010" s="3"/>
      <c r="I16010" s="10" t="str">
        <f t="shared" si="250"/>
        <v>15266</v>
      </c>
    </row>
    <row r="16011" spans="1:9">
      <c r="A16011" s="66"/>
      <c r="C16011" s="66">
        <v>15266</v>
      </c>
      <c r="D16011" s="2" t="s">
        <v>17</v>
      </c>
      <c r="E16011" s="14" t="s">
        <v>1144</v>
      </c>
      <c r="F16011" s="69" t="s">
        <v>18</v>
      </c>
      <c r="G16011" s="3"/>
      <c r="H16011" s="3"/>
      <c r="I16011" s="10" t="str">
        <f t="shared" si="250"/>
        <v>15266</v>
      </c>
    </row>
    <row r="16012" spans="1:9">
      <c r="A16012" s="66"/>
      <c r="C16012" s="66">
        <v>15266</v>
      </c>
      <c r="D16012" s="2" t="s">
        <v>19</v>
      </c>
      <c r="E16012" s="14" t="s">
        <v>1144</v>
      </c>
      <c r="F16012" s="69" t="s">
        <v>20</v>
      </c>
      <c r="G16012" s="3"/>
      <c r="H16012" s="3"/>
      <c r="I16012" s="10" t="str">
        <f t="shared" si="250"/>
        <v>15266</v>
      </c>
    </row>
    <row r="16013" spans="1:9">
      <c r="A16013" s="66"/>
      <c r="C16013" s="66">
        <v>15266</v>
      </c>
      <c r="D16013" s="2" t="s">
        <v>21</v>
      </c>
      <c r="E16013" s="4"/>
      <c r="F16013" s="69" t="s">
        <v>22</v>
      </c>
      <c r="G16013" s="3"/>
      <c r="H16013" s="3"/>
      <c r="I16013" s="10" t="str">
        <f t="shared" si="250"/>
        <v>15266</v>
      </c>
    </row>
    <row r="16014" spans="1:9">
      <c r="A16014" s="66"/>
      <c r="C16014" s="66">
        <v>15266</v>
      </c>
      <c r="D16014" s="2" t="s">
        <v>23</v>
      </c>
      <c r="E16014" s="17" t="s">
        <v>1147</v>
      </c>
      <c r="F16014" s="69" t="s">
        <v>24</v>
      </c>
      <c r="G16014" s="3"/>
      <c r="H16014" s="3"/>
      <c r="I16014" s="10" t="str">
        <f t="shared" si="250"/>
        <v>15266</v>
      </c>
    </row>
    <row r="16015" spans="1:9">
      <c r="A16015" s="66"/>
      <c r="C16015" s="66">
        <v>15266</v>
      </c>
      <c r="D16015" s="2" t="s">
        <v>25</v>
      </c>
      <c r="E16015" s="17" t="s">
        <v>1147</v>
      </c>
      <c r="F16015" s="69" t="s">
        <v>26</v>
      </c>
      <c r="G16015" s="3"/>
      <c r="H16015" s="3"/>
      <c r="I16015" s="10" t="str">
        <f t="shared" si="250"/>
        <v>15266</v>
      </c>
    </row>
    <row r="16016" spans="1:9">
      <c r="A16016" s="66"/>
      <c r="C16016" s="66">
        <v>15266</v>
      </c>
      <c r="D16016" s="2" t="s">
        <v>27</v>
      </c>
      <c r="E16016" s="17" t="s">
        <v>1147</v>
      </c>
      <c r="F16016" s="69" t="s">
        <v>28</v>
      </c>
      <c r="G16016" s="3"/>
      <c r="H16016" s="3"/>
      <c r="I16016" s="10" t="str">
        <f t="shared" si="250"/>
        <v>15266</v>
      </c>
    </row>
    <row r="16017" spans="1:9">
      <c r="A16017" s="66"/>
      <c r="C16017" s="66">
        <v>15266</v>
      </c>
      <c r="D16017" s="2" t="s">
        <v>29</v>
      </c>
      <c r="E16017" s="18" t="s">
        <v>1148</v>
      </c>
      <c r="F16017" s="69" t="s">
        <v>30</v>
      </c>
      <c r="G16017" s="3"/>
      <c r="H16017" s="3"/>
      <c r="I16017" s="10" t="str">
        <f t="shared" si="250"/>
        <v>15266</v>
      </c>
    </row>
    <row r="16018" spans="1:9">
      <c r="A16018" s="66"/>
      <c r="C16018" s="66">
        <v>15266</v>
      </c>
      <c r="D16018" s="2" t="s">
        <v>31</v>
      </c>
      <c r="E16018" s="18" t="s">
        <v>1148</v>
      </c>
      <c r="F16018" s="69" t="s">
        <v>32</v>
      </c>
      <c r="G16018" s="3"/>
      <c r="H16018" s="3"/>
      <c r="I16018" s="10" t="str">
        <f t="shared" si="250"/>
        <v>15266</v>
      </c>
    </row>
    <row r="16019" spans="1:9">
      <c r="A16019" s="66"/>
      <c r="C16019" s="66">
        <v>15266</v>
      </c>
      <c r="D16019" s="2" t="s">
        <v>33</v>
      </c>
      <c r="E16019" s="18" t="s">
        <v>1148</v>
      </c>
      <c r="F16019" s="69" t="s">
        <v>34</v>
      </c>
      <c r="G16019" s="3"/>
      <c r="H16019" s="3"/>
      <c r="I16019" s="10" t="str">
        <f t="shared" si="250"/>
        <v>15266</v>
      </c>
    </row>
    <row r="16020" spans="1:9">
      <c r="A16020" s="66"/>
      <c r="C16020" s="66">
        <v>15266</v>
      </c>
      <c r="D16020" s="2" t="s">
        <v>35</v>
      </c>
      <c r="E16020" s="19" t="s">
        <v>1150</v>
      </c>
      <c r="F16020" s="69" t="s">
        <v>36</v>
      </c>
      <c r="G16020" s="3"/>
      <c r="H16020" s="3"/>
      <c r="I16020" s="10" t="str">
        <f t="shared" si="250"/>
        <v>15266</v>
      </c>
    </row>
    <row r="16021" spans="1:9">
      <c r="A16021" s="66"/>
      <c r="C16021" s="66">
        <v>15266</v>
      </c>
      <c r="D16021" s="2" t="s">
        <v>37</v>
      </c>
      <c r="E16021" s="23" t="s">
        <v>1149</v>
      </c>
      <c r="F16021" s="69" t="s">
        <v>38</v>
      </c>
      <c r="G16021" s="3"/>
      <c r="H16021" s="3"/>
      <c r="I16021" s="10" t="str">
        <f t="shared" si="250"/>
        <v>15266</v>
      </c>
    </row>
    <row r="16022" spans="1:9">
      <c r="A16022" s="66"/>
      <c r="C16022" s="66">
        <v>15266</v>
      </c>
      <c r="D16022" s="2" t="s">
        <v>39</v>
      </c>
      <c r="E16022" s="23" t="s">
        <v>1149</v>
      </c>
      <c r="F16022" s="69" t="s">
        <v>40</v>
      </c>
      <c r="G16022" s="3"/>
      <c r="H16022" s="3"/>
      <c r="I16022" s="10" t="str">
        <f t="shared" si="250"/>
        <v>15266</v>
      </c>
    </row>
    <row r="16023" spans="1:9">
      <c r="A16023" s="66"/>
      <c r="C16023" s="66">
        <v>15266</v>
      </c>
      <c r="D16023" s="2" t="s">
        <v>41</v>
      </c>
      <c r="E16023" s="16" t="s">
        <v>1146</v>
      </c>
      <c r="F16023" s="69" t="s">
        <v>42</v>
      </c>
      <c r="G16023" s="3"/>
      <c r="H16023" s="3"/>
      <c r="I16023" s="10" t="str">
        <f t="shared" si="250"/>
        <v>15266</v>
      </c>
    </row>
    <row r="16024" spans="1:9">
      <c r="A16024" s="66"/>
      <c r="C16024" s="66">
        <v>15266</v>
      </c>
      <c r="D16024" s="2" t="s">
        <v>43</v>
      </c>
      <c r="E16024" s="16" t="s">
        <v>1146</v>
      </c>
      <c r="F16024" s="69" t="s">
        <v>44</v>
      </c>
      <c r="G16024" s="3"/>
      <c r="H16024" s="3"/>
      <c r="I16024" s="10" t="str">
        <f t="shared" si="250"/>
        <v>15266</v>
      </c>
    </row>
    <row r="16025" spans="1:9">
      <c r="A16025" s="66"/>
      <c r="C16025" s="66">
        <v>15266</v>
      </c>
      <c r="D16025" s="2" t="s">
        <v>45</v>
      </c>
      <c r="E16025" s="16" t="s">
        <v>1146</v>
      </c>
      <c r="F16025" s="69" t="s">
        <v>46</v>
      </c>
      <c r="G16025" s="3"/>
      <c r="H16025" s="3"/>
      <c r="I16025" s="10" t="str">
        <f t="shared" si="250"/>
        <v>15266</v>
      </c>
    </row>
    <row r="16026" spans="1:9">
      <c r="A16026" s="66"/>
      <c r="C16026" s="66">
        <v>15266</v>
      </c>
      <c r="D16026" s="2" t="s">
        <v>47</v>
      </c>
      <c r="E16026" s="16" t="s">
        <v>1146</v>
      </c>
      <c r="F16026" s="69" t="s">
        <v>48</v>
      </c>
      <c r="G16026" s="3"/>
      <c r="H16026" s="3"/>
      <c r="I16026" s="10" t="str">
        <f t="shared" si="250"/>
        <v>15266</v>
      </c>
    </row>
    <row r="16027" spans="1:9">
      <c r="A16027" s="66"/>
      <c r="C16027" s="66">
        <v>15266</v>
      </c>
      <c r="D16027" s="2" t="s">
        <v>49</v>
      </c>
      <c r="E16027" s="14" t="s">
        <v>1144</v>
      </c>
      <c r="F16027" s="69" t="s">
        <v>50</v>
      </c>
      <c r="G16027" s="3"/>
      <c r="H16027" s="3"/>
      <c r="I16027" s="10" t="str">
        <f t="shared" si="250"/>
        <v>15266</v>
      </c>
    </row>
    <row r="16028" spans="1:9">
      <c r="A16028" s="66"/>
      <c r="C16028" s="66">
        <v>15266</v>
      </c>
      <c r="D16028" s="2" t="s">
        <v>51</v>
      </c>
      <c r="E16028" s="15" t="s">
        <v>1145</v>
      </c>
      <c r="F16028" s="69" t="s">
        <v>52</v>
      </c>
      <c r="G16028" s="3"/>
      <c r="H16028" s="3"/>
      <c r="I16028" s="10" t="str">
        <f t="shared" si="250"/>
        <v>15266</v>
      </c>
    </row>
    <row r="16029" spans="1:9">
      <c r="A16029" s="66"/>
      <c r="C16029" s="66">
        <v>15266</v>
      </c>
      <c r="D16029" s="2" t="s">
        <v>53</v>
      </c>
      <c r="E16029" s="15" t="s">
        <v>1145</v>
      </c>
      <c r="F16029" s="69" t="s">
        <v>54</v>
      </c>
      <c r="G16029" s="3"/>
      <c r="H16029" s="3"/>
      <c r="I16029" s="10" t="str">
        <f t="shared" si="250"/>
        <v>15266</v>
      </c>
    </row>
    <row r="16030" spans="1:9">
      <c r="A16030" s="66"/>
      <c r="C16030" s="66">
        <v>15266</v>
      </c>
      <c r="D16030" s="2" t="s">
        <v>55</v>
      </c>
      <c r="E16030" s="21" t="s">
        <v>1152</v>
      </c>
      <c r="F16030" s="69" t="s">
        <v>56</v>
      </c>
      <c r="G16030" s="3"/>
      <c r="H16030" s="3"/>
      <c r="I16030" s="10" t="str">
        <f t="shared" si="250"/>
        <v>15266</v>
      </c>
    </row>
    <row r="16031" spans="1:9">
      <c r="A16031" s="66"/>
      <c r="C16031" s="66">
        <v>15266</v>
      </c>
      <c r="D16031" s="2" t="s">
        <v>57</v>
      </c>
      <c r="E16031" s="21" t="s">
        <v>1152</v>
      </c>
      <c r="F16031" s="69" t="s">
        <v>58</v>
      </c>
      <c r="G16031" s="3"/>
      <c r="H16031" s="3"/>
      <c r="I16031" s="10" t="str">
        <f t="shared" si="250"/>
        <v>15266</v>
      </c>
    </row>
    <row r="16032" spans="1:9">
      <c r="A16032" s="66"/>
      <c r="C16032" s="66">
        <v>15266</v>
      </c>
      <c r="D16032" s="2" t="s">
        <v>59</v>
      </c>
      <c r="E16032" s="21" t="s">
        <v>1152</v>
      </c>
      <c r="F16032" s="69" t="s">
        <v>60</v>
      </c>
      <c r="G16032" s="3"/>
      <c r="H16032" s="3"/>
      <c r="I16032" s="10" t="str">
        <f t="shared" si="250"/>
        <v>15266</v>
      </c>
    </row>
    <row r="16033" spans="1:9">
      <c r="A16033" s="66"/>
      <c r="C16033" s="66">
        <v>15266</v>
      </c>
      <c r="D16033" s="2" t="s">
        <v>61</v>
      </c>
      <c r="E16033" s="20" t="s">
        <v>1151</v>
      </c>
      <c r="F16033" s="69" t="s">
        <v>62</v>
      </c>
      <c r="G16033" s="3"/>
      <c r="H16033" s="3"/>
      <c r="I16033" s="10" t="str">
        <f t="shared" si="250"/>
        <v>15266</v>
      </c>
    </row>
    <row r="16034" spans="1:9">
      <c r="A16034" s="66"/>
      <c r="C16034" s="66">
        <v>15266</v>
      </c>
      <c r="D16034" s="2" t="s">
        <v>63</v>
      </c>
      <c r="E16034" s="20" t="s">
        <v>1151</v>
      </c>
      <c r="F16034" s="69" t="s">
        <v>64</v>
      </c>
      <c r="G16034" s="3"/>
      <c r="H16034" s="3"/>
      <c r="I16034" s="10" t="str">
        <f t="shared" si="250"/>
        <v>15266</v>
      </c>
    </row>
    <row r="16035" spans="1:9">
      <c r="A16035" s="66"/>
      <c r="C16035" s="66">
        <v>15266</v>
      </c>
      <c r="D16035" s="2" t="s">
        <v>65</v>
      </c>
      <c r="E16035" s="19" t="s">
        <v>1150</v>
      </c>
      <c r="F16035" s="69" t="s">
        <v>66</v>
      </c>
      <c r="G16035" s="3"/>
      <c r="H16035" s="3"/>
      <c r="I16035" s="10" t="str">
        <f t="shared" si="250"/>
        <v>15266</v>
      </c>
    </row>
    <row r="16036" spans="1:9">
      <c r="A16036" s="66"/>
      <c r="C16036" s="66">
        <v>15266</v>
      </c>
      <c r="D16036" s="2" t="s">
        <v>67</v>
      </c>
      <c r="E16036" s="22" t="s">
        <v>1153</v>
      </c>
      <c r="F16036" s="69" t="s">
        <v>68</v>
      </c>
      <c r="G16036" s="3"/>
      <c r="H16036" s="3"/>
      <c r="I16036" s="10" t="str">
        <f t="shared" si="250"/>
        <v>15266</v>
      </c>
    </row>
    <row r="16037" spans="1:9">
      <c r="A16037" s="66"/>
      <c r="C16037" s="66">
        <v>15266</v>
      </c>
      <c r="D16037" s="2" t="s">
        <v>69</v>
      </c>
      <c r="E16037" s="21" t="s">
        <v>1152</v>
      </c>
      <c r="F16037" s="69" t="s">
        <v>70</v>
      </c>
      <c r="G16037" s="3"/>
      <c r="H16037" s="3"/>
      <c r="I16037" s="10" t="str">
        <f t="shared" si="250"/>
        <v>15266</v>
      </c>
    </row>
    <row r="16038" spans="1:9">
      <c r="A16038" s="66"/>
      <c r="C16038" s="66">
        <v>15266</v>
      </c>
      <c r="E16038" s="71"/>
      <c r="F16038" s="69" t="s">
        <v>71</v>
      </c>
      <c r="G16038" s="3"/>
      <c r="H16038" s="3"/>
      <c r="I16038" s="10" t="str">
        <f t="shared" si="250"/>
        <v>15266</v>
      </c>
    </row>
    <row r="16039" spans="1:9">
      <c r="A16039" s="65" t="s">
        <v>1065</v>
      </c>
      <c r="B16039" s="2" t="s">
        <v>1066</v>
      </c>
      <c r="C16039" s="65">
        <v>15268</v>
      </c>
      <c r="D16039" s="2" t="s">
        <v>9</v>
      </c>
      <c r="E16039" s="14" t="s">
        <v>1144</v>
      </c>
      <c r="F16039" s="69" t="s">
        <v>10</v>
      </c>
      <c r="G16039" s="3"/>
      <c r="H16039" s="3"/>
      <c r="I16039" s="10" t="str">
        <f t="shared" si="250"/>
        <v>15268</v>
      </c>
    </row>
    <row r="16040" spans="1:9">
      <c r="A16040" s="66"/>
      <c r="C16040" s="66">
        <v>15268</v>
      </c>
      <c r="D16040" s="2" t="s">
        <v>11</v>
      </c>
      <c r="E16040" s="14" t="s">
        <v>1144</v>
      </c>
      <c r="F16040" s="69" t="s">
        <v>12</v>
      </c>
      <c r="G16040" s="3"/>
      <c r="H16040" s="3"/>
      <c r="I16040" s="10" t="str">
        <f t="shared" si="250"/>
        <v>15268</v>
      </c>
    </row>
    <row r="16041" spans="1:9">
      <c r="A16041" s="66"/>
      <c r="C16041" s="66">
        <v>15268</v>
      </c>
      <c r="D16041" s="2" t="s">
        <v>13</v>
      </c>
      <c r="E16041" s="14" t="s">
        <v>1144</v>
      </c>
      <c r="F16041" s="69" t="s">
        <v>14</v>
      </c>
      <c r="G16041" s="3"/>
      <c r="H16041" s="3"/>
      <c r="I16041" s="10" t="str">
        <f t="shared" si="250"/>
        <v>15268</v>
      </c>
    </row>
    <row r="16042" spans="1:9">
      <c r="A16042" s="66"/>
      <c r="C16042" s="66">
        <v>15268</v>
      </c>
      <c r="D16042" s="2" t="s">
        <v>15</v>
      </c>
      <c r="E16042" s="15" t="s">
        <v>1145</v>
      </c>
      <c r="F16042" s="69" t="s">
        <v>16</v>
      </c>
      <c r="G16042" s="3"/>
      <c r="H16042" s="3"/>
      <c r="I16042" s="10" t="str">
        <f t="shared" si="250"/>
        <v>15268</v>
      </c>
    </row>
    <row r="16043" spans="1:9">
      <c r="A16043" s="66"/>
      <c r="C16043" s="66">
        <v>15268</v>
      </c>
      <c r="D16043" s="2" t="s">
        <v>17</v>
      </c>
      <c r="E16043" s="14" t="s">
        <v>1144</v>
      </c>
      <c r="F16043" s="69" t="s">
        <v>18</v>
      </c>
      <c r="G16043" s="3"/>
      <c r="H16043" s="3"/>
      <c r="I16043" s="10" t="str">
        <f t="shared" si="250"/>
        <v>15268</v>
      </c>
    </row>
    <row r="16044" spans="1:9">
      <c r="A16044" s="66"/>
      <c r="C16044" s="66">
        <v>15268</v>
      </c>
      <c r="D16044" s="2" t="s">
        <v>19</v>
      </c>
      <c r="E16044" s="14" t="s">
        <v>1144</v>
      </c>
      <c r="F16044" s="69" t="s">
        <v>20</v>
      </c>
      <c r="G16044" s="3"/>
      <c r="H16044" s="3"/>
      <c r="I16044" s="10" t="str">
        <f t="shared" si="250"/>
        <v>15268</v>
      </c>
    </row>
    <row r="16045" spans="1:9">
      <c r="A16045" s="66"/>
      <c r="C16045" s="66">
        <v>15268</v>
      </c>
      <c r="D16045" s="2" t="s">
        <v>21</v>
      </c>
      <c r="E16045" s="4"/>
      <c r="F16045" s="69" t="s">
        <v>22</v>
      </c>
      <c r="G16045" s="3"/>
      <c r="H16045" s="3"/>
      <c r="I16045" s="10" t="str">
        <f t="shared" si="250"/>
        <v>15268</v>
      </c>
    </row>
    <row r="16046" spans="1:9">
      <c r="A16046" s="66"/>
      <c r="C16046" s="66">
        <v>15268</v>
      </c>
      <c r="D16046" s="2" t="s">
        <v>23</v>
      </c>
      <c r="E16046" s="17" t="s">
        <v>1147</v>
      </c>
      <c r="F16046" s="69" t="s">
        <v>24</v>
      </c>
      <c r="G16046" s="3"/>
      <c r="H16046" s="3"/>
      <c r="I16046" s="10" t="str">
        <f t="shared" si="250"/>
        <v>15268</v>
      </c>
    </row>
    <row r="16047" spans="1:9">
      <c r="A16047" s="66"/>
      <c r="C16047" s="66">
        <v>15268</v>
      </c>
      <c r="D16047" s="2" t="s">
        <v>25</v>
      </c>
      <c r="E16047" s="17" t="s">
        <v>1147</v>
      </c>
      <c r="F16047" s="69" t="s">
        <v>26</v>
      </c>
      <c r="G16047" s="3"/>
      <c r="H16047" s="3"/>
      <c r="I16047" s="10" t="str">
        <f t="shared" si="250"/>
        <v>15268</v>
      </c>
    </row>
    <row r="16048" spans="1:9">
      <c r="A16048" s="66"/>
      <c r="C16048" s="66">
        <v>15268</v>
      </c>
      <c r="D16048" s="2" t="s">
        <v>27</v>
      </c>
      <c r="E16048" s="17" t="s">
        <v>1147</v>
      </c>
      <c r="F16048" s="69" t="s">
        <v>28</v>
      </c>
      <c r="G16048" s="3"/>
      <c r="H16048" s="3"/>
      <c r="I16048" s="10" t="str">
        <f t="shared" si="250"/>
        <v>15268</v>
      </c>
    </row>
    <row r="16049" spans="1:9">
      <c r="A16049" s="66"/>
      <c r="C16049" s="66">
        <v>15268</v>
      </c>
      <c r="D16049" s="2" t="s">
        <v>29</v>
      </c>
      <c r="E16049" s="18" t="s">
        <v>1148</v>
      </c>
      <c r="F16049" s="69" t="s">
        <v>30</v>
      </c>
      <c r="G16049" s="3"/>
      <c r="H16049" s="3"/>
      <c r="I16049" s="10" t="str">
        <f t="shared" si="250"/>
        <v>15268</v>
      </c>
    </row>
    <row r="16050" spans="1:9">
      <c r="A16050" s="66"/>
      <c r="C16050" s="66">
        <v>15268</v>
      </c>
      <c r="D16050" s="2" t="s">
        <v>31</v>
      </c>
      <c r="E16050" s="18" t="s">
        <v>1148</v>
      </c>
      <c r="F16050" s="69" t="s">
        <v>32</v>
      </c>
      <c r="G16050" s="3"/>
      <c r="H16050" s="3"/>
      <c r="I16050" s="10" t="str">
        <f t="shared" si="250"/>
        <v>15268</v>
      </c>
    </row>
    <row r="16051" spans="1:9">
      <c r="A16051" s="66"/>
      <c r="C16051" s="66">
        <v>15268</v>
      </c>
      <c r="D16051" s="2" t="s">
        <v>33</v>
      </c>
      <c r="E16051" s="18" t="s">
        <v>1148</v>
      </c>
      <c r="F16051" s="69" t="s">
        <v>34</v>
      </c>
      <c r="G16051" s="3"/>
      <c r="H16051" s="3"/>
      <c r="I16051" s="10" t="str">
        <f t="shared" si="250"/>
        <v>15268</v>
      </c>
    </row>
    <row r="16052" spans="1:9">
      <c r="A16052" s="66"/>
      <c r="C16052" s="66">
        <v>15268</v>
      </c>
      <c r="D16052" s="2" t="s">
        <v>35</v>
      </c>
      <c r="E16052" s="19" t="s">
        <v>1150</v>
      </c>
      <c r="F16052" s="69" t="s">
        <v>36</v>
      </c>
      <c r="G16052" s="3"/>
      <c r="H16052" s="3"/>
      <c r="I16052" s="10" t="str">
        <f t="shared" si="250"/>
        <v>15268</v>
      </c>
    </row>
    <row r="16053" spans="1:9">
      <c r="A16053" s="66"/>
      <c r="C16053" s="66">
        <v>15268</v>
      </c>
      <c r="D16053" s="2" t="s">
        <v>37</v>
      </c>
      <c r="E16053" s="23" t="s">
        <v>1149</v>
      </c>
      <c r="F16053" s="69" t="s">
        <v>38</v>
      </c>
      <c r="G16053" s="3"/>
      <c r="H16053" s="3"/>
      <c r="I16053" s="10" t="str">
        <f t="shared" si="250"/>
        <v>15268</v>
      </c>
    </row>
    <row r="16054" spans="1:9">
      <c r="A16054" s="66"/>
      <c r="C16054" s="66">
        <v>15268</v>
      </c>
      <c r="D16054" s="2" t="s">
        <v>39</v>
      </c>
      <c r="E16054" s="23" t="s">
        <v>1149</v>
      </c>
      <c r="F16054" s="69" t="s">
        <v>40</v>
      </c>
      <c r="G16054" s="3"/>
      <c r="H16054" s="3"/>
      <c r="I16054" s="10" t="str">
        <f t="shared" si="250"/>
        <v>15268</v>
      </c>
    </row>
    <row r="16055" spans="1:9">
      <c r="A16055" s="66"/>
      <c r="C16055" s="66">
        <v>15268</v>
      </c>
      <c r="D16055" s="2" t="s">
        <v>41</v>
      </c>
      <c r="E16055" s="16" t="s">
        <v>1146</v>
      </c>
      <c r="F16055" s="69" t="s">
        <v>42</v>
      </c>
      <c r="G16055" s="3"/>
      <c r="H16055" s="3"/>
      <c r="I16055" s="10" t="str">
        <f t="shared" si="250"/>
        <v>15268</v>
      </c>
    </row>
    <row r="16056" spans="1:9">
      <c r="A16056" s="66"/>
      <c r="C16056" s="66">
        <v>15268</v>
      </c>
      <c r="D16056" s="2" t="s">
        <v>43</v>
      </c>
      <c r="E16056" s="16" t="s">
        <v>1146</v>
      </c>
      <c r="F16056" s="69" t="s">
        <v>44</v>
      </c>
      <c r="G16056" s="3"/>
      <c r="H16056" s="3"/>
      <c r="I16056" s="10" t="str">
        <f t="shared" si="250"/>
        <v>15268</v>
      </c>
    </row>
    <row r="16057" spans="1:9">
      <c r="A16057" s="66"/>
      <c r="C16057" s="66">
        <v>15268</v>
      </c>
      <c r="D16057" s="2" t="s">
        <v>45</v>
      </c>
      <c r="E16057" s="16" t="s">
        <v>1146</v>
      </c>
      <c r="F16057" s="69" t="s">
        <v>46</v>
      </c>
      <c r="G16057" s="3"/>
      <c r="H16057" s="3"/>
      <c r="I16057" s="10" t="str">
        <f t="shared" si="250"/>
        <v>15268</v>
      </c>
    </row>
    <row r="16058" spans="1:9">
      <c r="A16058" s="66"/>
      <c r="C16058" s="66">
        <v>15268</v>
      </c>
      <c r="D16058" s="2" t="s">
        <v>47</v>
      </c>
      <c r="E16058" s="16" t="s">
        <v>1146</v>
      </c>
      <c r="F16058" s="69" t="s">
        <v>48</v>
      </c>
      <c r="G16058" s="3"/>
      <c r="H16058" s="3"/>
      <c r="I16058" s="10" t="str">
        <f t="shared" si="250"/>
        <v>15268</v>
      </c>
    </row>
    <row r="16059" spans="1:9">
      <c r="A16059" s="66"/>
      <c r="C16059" s="66">
        <v>15268</v>
      </c>
      <c r="D16059" s="2" t="s">
        <v>49</v>
      </c>
      <c r="E16059" s="14" t="s">
        <v>1144</v>
      </c>
      <c r="F16059" s="69" t="s">
        <v>50</v>
      </c>
      <c r="G16059" s="3"/>
      <c r="H16059" s="3"/>
      <c r="I16059" s="10" t="str">
        <f t="shared" si="250"/>
        <v>15268</v>
      </c>
    </row>
    <row r="16060" spans="1:9">
      <c r="A16060" s="66"/>
      <c r="C16060" s="66">
        <v>15268</v>
      </c>
      <c r="D16060" s="2" t="s">
        <v>51</v>
      </c>
      <c r="E16060" s="15" t="s">
        <v>1145</v>
      </c>
      <c r="F16060" s="69" t="s">
        <v>52</v>
      </c>
      <c r="G16060" s="3"/>
      <c r="H16060" s="3"/>
      <c r="I16060" s="10" t="str">
        <f t="shared" si="250"/>
        <v>15268</v>
      </c>
    </row>
    <row r="16061" spans="1:9">
      <c r="A16061" s="66"/>
      <c r="C16061" s="66">
        <v>15268</v>
      </c>
      <c r="D16061" s="2" t="s">
        <v>53</v>
      </c>
      <c r="E16061" s="15" t="s">
        <v>1145</v>
      </c>
      <c r="F16061" s="69" t="s">
        <v>54</v>
      </c>
      <c r="G16061" s="3"/>
      <c r="H16061" s="3"/>
      <c r="I16061" s="10" t="str">
        <f t="shared" si="250"/>
        <v>15268</v>
      </c>
    </row>
    <row r="16062" spans="1:9">
      <c r="A16062" s="66"/>
      <c r="C16062" s="66">
        <v>15268</v>
      </c>
      <c r="D16062" s="2" t="s">
        <v>55</v>
      </c>
      <c r="E16062" s="21" t="s">
        <v>1152</v>
      </c>
      <c r="F16062" s="69" t="s">
        <v>56</v>
      </c>
      <c r="G16062" s="3"/>
      <c r="H16062" s="3"/>
      <c r="I16062" s="10" t="str">
        <f t="shared" si="250"/>
        <v>15268</v>
      </c>
    </row>
    <row r="16063" spans="1:9">
      <c r="A16063" s="66"/>
      <c r="C16063" s="66">
        <v>15268</v>
      </c>
      <c r="D16063" s="2" t="s">
        <v>57</v>
      </c>
      <c r="E16063" s="21" t="s">
        <v>1152</v>
      </c>
      <c r="F16063" s="69" t="s">
        <v>58</v>
      </c>
      <c r="G16063" s="3"/>
      <c r="H16063" s="3"/>
      <c r="I16063" s="10" t="str">
        <f t="shared" si="250"/>
        <v>15268</v>
      </c>
    </row>
    <row r="16064" spans="1:9">
      <c r="A16064" s="66"/>
      <c r="C16064" s="66">
        <v>15268</v>
      </c>
      <c r="D16064" s="2" t="s">
        <v>59</v>
      </c>
      <c r="E16064" s="21" t="s">
        <v>1152</v>
      </c>
      <c r="F16064" s="69" t="s">
        <v>60</v>
      </c>
      <c r="G16064" s="3"/>
      <c r="H16064" s="3"/>
      <c r="I16064" s="10" t="str">
        <f t="shared" si="250"/>
        <v>15268</v>
      </c>
    </row>
    <row r="16065" spans="1:9">
      <c r="A16065" s="66"/>
      <c r="C16065" s="66">
        <v>15268</v>
      </c>
      <c r="D16065" s="2" t="s">
        <v>61</v>
      </c>
      <c r="E16065" s="20" t="s">
        <v>1151</v>
      </c>
      <c r="F16065" s="69" t="s">
        <v>62</v>
      </c>
      <c r="G16065" s="3"/>
      <c r="H16065" s="3"/>
      <c r="I16065" s="10" t="str">
        <f t="shared" si="250"/>
        <v>15268</v>
      </c>
    </row>
    <row r="16066" spans="1:9">
      <c r="A16066" s="66"/>
      <c r="C16066" s="66">
        <v>15268</v>
      </c>
      <c r="D16066" s="2" t="s">
        <v>63</v>
      </c>
      <c r="E16066" s="20" t="s">
        <v>1151</v>
      </c>
      <c r="F16066" s="69" t="s">
        <v>64</v>
      </c>
      <c r="G16066" s="3"/>
      <c r="H16066" s="3"/>
      <c r="I16066" s="10" t="str">
        <f t="shared" si="250"/>
        <v>15268</v>
      </c>
    </row>
    <row r="16067" spans="1:9">
      <c r="A16067" s="66"/>
      <c r="C16067" s="66">
        <v>15268</v>
      </c>
      <c r="D16067" s="2" t="s">
        <v>65</v>
      </c>
      <c r="E16067" s="19" t="s">
        <v>1150</v>
      </c>
      <c r="F16067" s="69" t="s">
        <v>66</v>
      </c>
      <c r="G16067" s="3"/>
      <c r="H16067" s="3"/>
      <c r="I16067" s="10" t="str">
        <f t="shared" si="250"/>
        <v>15268</v>
      </c>
    </row>
    <row r="16068" spans="1:9">
      <c r="A16068" s="66"/>
      <c r="C16068" s="66">
        <v>15268</v>
      </c>
      <c r="D16068" s="2" t="s">
        <v>67</v>
      </c>
      <c r="E16068" s="22" t="s">
        <v>1153</v>
      </c>
      <c r="F16068" s="69" t="s">
        <v>68</v>
      </c>
      <c r="G16068" s="3"/>
      <c r="H16068" s="3"/>
      <c r="I16068" s="10" t="str">
        <f t="shared" si="250"/>
        <v>15268</v>
      </c>
    </row>
    <row r="16069" spans="1:9">
      <c r="A16069" s="66"/>
      <c r="C16069" s="66">
        <v>15268</v>
      </c>
      <c r="D16069" s="2" t="s">
        <v>69</v>
      </c>
      <c r="E16069" s="21" t="s">
        <v>1152</v>
      </c>
      <c r="F16069" s="69" t="s">
        <v>70</v>
      </c>
      <c r="G16069" s="3"/>
      <c r="H16069" s="3"/>
      <c r="I16069" s="10" t="str">
        <f t="shared" si="250"/>
        <v>15268</v>
      </c>
    </row>
    <row r="16070" spans="1:9">
      <c r="A16070" s="66"/>
      <c r="C16070" s="66">
        <v>15268</v>
      </c>
      <c r="E16070" s="71"/>
      <c r="F16070" s="69" t="s">
        <v>71</v>
      </c>
      <c r="G16070" s="3"/>
      <c r="H16070" s="3"/>
      <c r="I16070" s="10" t="str">
        <f t="shared" si="250"/>
        <v>15268</v>
      </c>
    </row>
    <row r="16071" spans="1:9">
      <c r="A16071" s="65" t="s">
        <v>1067</v>
      </c>
      <c r="B16071" s="2" t="s">
        <v>1068</v>
      </c>
      <c r="C16071" s="65">
        <v>153</v>
      </c>
      <c r="D16071" s="2" t="s">
        <v>9</v>
      </c>
      <c r="E16071" s="14" t="s">
        <v>1144</v>
      </c>
      <c r="F16071" s="69" t="s">
        <v>10</v>
      </c>
      <c r="G16071" s="3"/>
      <c r="H16071" s="3"/>
      <c r="I16071" s="10" t="str">
        <f t="shared" si="250"/>
        <v>153</v>
      </c>
    </row>
    <row r="16072" spans="1:9">
      <c r="A16072" s="66"/>
      <c r="C16072" s="66">
        <v>153</v>
      </c>
      <c r="D16072" s="2" t="s">
        <v>11</v>
      </c>
      <c r="E16072" s="14" t="s">
        <v>1144</v>
      </c>
      <c r="F16072" s="69" t="s">
        <v>12</v>
      </c>
      <c r="G16072" s="3"/>
      <c r="H16072" s="3"/>
      <c r="I16072" s="10" t="str">
        <f t="shared" si="250"/>
        <v>153</v>
      </c>
    </row>
    <row r="16073" spans="1:9">
      <c r="A16073" s="66"/>
      <c r="C16073" s="66">
        <v>153</v>
      </c>
      <c r="D16073" s="2" t="s">
        <v>13</v>
      </c>
      <c r="E16073" s="14" t="s">
        <v>1144</v>
      </c>
      <c r="F16073" s="69" t="s">
        <v>14</v>
      </c>
      <c r="G16073" s="3"/>
      <c r="H16073" s="3"/>
      <c r="I16073" s="10" t="str">
        <f t="shared" ref="I16073:I16136" si="251">IF(A16073="",I16072,A16073)</f>
        <v>153</v>
      </c>
    </row>
    <row r="16074" spans="1:9">
      <c r="A16074" s="66"/>
      <c r="C16074" s="66">
        <v>153</v>
      </c>
      <c r="D16074" s="2" t="s">
        <v>15</v>
      </c>
      <c r="E16074" s="15" t="s">
        <v>1145</v>
      </c>
      <c r="F16074" s="69" t="s">
        <v>16</v>
      </c>
      <c r="G16074" s="3"/>
      <c r="H16074" s="3"/>
      <c r="I16074" s="10" t="str">
        <f t="shared" si="251"/>
        <v>153</v>
      </c>
    </row>
    <row r="16075" spans="1:9">
      <c r="A16075" s="66"/>
      <c r="C16075" s="66">
        <v>153</v>
      </c>
      <c r="D16075" s="2" t="s">
        <v>17</v>
      </c>
      <c r="E16075" s="14" t="s">
        <v>1144</v>
      </c>
      <c r="F16075" s="69" t="s">
        <v>18</v>
      </c>
      <c r="G16075" s="3"/>
      <c r="H16075" s="3"/>
      <c r="I16075" s="10" t="str">
        <f t="shared" si="251"/>
        <v>153</v>
      </c>
    </row>
    <row r="16076" spans="1:9">
      <c r="A16076" s="66"/>
      <c r="C16076" s="66">
        <v>153</v>
      </c>
      <c r="D16076" s="2" t="s">
        <v>19</v>
      </c>
      <c r="E16076" s="14" t="s">
        <v>1144</v>
      </c>
      <c r="F16076" s="69" t="s">
        <v>20</v>
      </c>
      <c r="G16076" s="3"/>
      <c r="H16076" s="3"/>
      <c r="I16076" s="10" t="str">
        <f t="shared" si="251"/>
        <v>153</v>
      </c>
    </row>
    <row r="16077" spans="1:9">
      <c r="A16077" s="66"/>
      <c r="C16077" s="66">
        <v>153</v>
      </c>
      <c r="D16077" s="2" t="s">
        <v>21</v>
      </c>
      <c r="E16077" s="4"/>
      <c r="F16077" s="69" t="s">
        <v>22</v>
      </c>
      <c r="G16077" s="3"/>
      <c r="H16077" s="3"/>
      <c r="I16077" s="10" t="str">
        <f t="shared" si="251"/>
        <v>153</v>
      </c>
    </row>
    <row r="16078" spans="1:9">
      <c r="A16078" s="66"/>
      <c r="C16078" s="66">
        <v>153</v>
      </c>
      <c r="D16078" s="2" t="s">
        <v>23</v>
      </c>
      <c r="E16078" s="17" t="s">
        <v>1147</v>
      </c>
      <c r="F16078" s="69" t="s">
        <v>24</v>
      </c>
      <c r="G16078" s="3"/>
      <c r="H16078" s="3"/>
      <c r="I16078" s="10" t="str">
        <f t="shared" si="251"/>
        <v>153</v>
      </c>
    </row>
    <row r="16079" spans="1:9">
      <c r="A16079" s="66"/>
      <c r="C16079" s="66">
        <v>153</v>
      </c>
      <c r="D16079" s="2" t="s">
        <v>25</v>
      </c>
      <c r="E16079" s="17" t="s">
        <v>1147</v>
      </c>
      <c r="F16079" s="69" t="s">
        <v>26</v>
      </c>
      <c r="G16079" s="3"/>
      <c r="H16079" s="3"/>
      <c r="I16079" s="10" t="str">
        <f t="shared" si="251"/>
        <v>153</v>
      </c>
    </row>
    <row r="16080" spans="1:9">
      <c r="A16080" s="66"/>
      <c r="C16080" s="66">
        <v>153</v>
      </c>
      <c r="D16080" s="2" t="s">
        <v>27</v>
      </c>
      <c r="E16080" s="17" t="s">
        <v>1147</v>
      </c>
      <c r="F16080" s="69" t="s">
        <v>28</v>
      </c>
      <c r="G16080" s="3"/>
      <c r="H16080" s="3"/>
      <c r="I16080" s="10" t="str">
        <f t="shared" si="251"/>
        <v>153</v>
      </c>
    </row>
    <row r="16081" spans="1:9">
      <c r="A16081" s="66"/>
      <c r="C16081" s="66">
        <v>153</v>
      </c>
      <c r="D16081" s="2" t="s">
        <v>29</v>
      </c>
      <c r="E16081" s="18" t="s">
        <v>1148</v>
      </c>
      <c r="F16081" s="69" t="s">
        <v>30</v>
      </c>
      <c r="G16081" s="3"/>
      <c r="H16081" s="3"/>
      <c r="I16081" s="10" t="str">
        <f t="shared" si="251"/>
        <v>153</v>
      </c>
    </row>
    <row r="16082" spans="1:9">
      <c r="A16082" s="66"/>
      <c r="C16082" s="66">
        <v>153</v>
      </c>
      <c r="D16082" s="2" t="s">
        <v>31</v>
      </c>
      <c r="E16082" s="18" t="s">
        <v>1148</v>
      </c>
      <c r="F16082" s="69" t="s">
        <v>32</v>
      </c>
      <c r="G16082" s="3"/>
      <c r="H16082" s="3"/>
      <c r="I16082" s="10" t="str">
        <f t="shared" si="251"/>
        <v>153</v>
      </c>
    </row>
    <row r="16083" spans="1:9">
      <c r="A16083" s="66"/>
      <c r="C16083" s="66">
        <v>153</v>
      </c>
      <c r="D16083" s="2" t="s">
        <v>33</v>
      </c>
      <c r="E16083" s="18" t="s">
        <v>1148</v>
      </c>
      <c r="F16083" s="69" t="s">
        <v>34</v>
      </c>
      <c r="G16083" s="3"/>
      <c r="H16083" s="3"/>
      <c r="I16083" s="10" t="str">
        <f t="shared" si="251"/>
        <v>153</v>
      </c>
    </row>
    <row r="16084" spans="1:9">
      <c r="A16084" s="66"/>
      <c r="C16084" s="66">
        <v>153</v>
      </c>
      <c r="D16084" s="2" t="s">
        <v>35</v>
      </c>
      <c r="E16084" s="19" t="s">
        <v>1150</v>
      </c>
      <c r="F16084" s="69" t="s">
        <v>36</v>
      </c>
      <c r="G16084" s="3"/>
      <c r="H16084" s="3"/>
      <c r="I16084" s="10" t="str">
        <f t="shared" si="251"/>
        <v>153</v>
      </c>
    </row>
    <row r="16085" spans="1:9">
      <c r="A16085" s="66"/>
      <c r="C16085" s="66">
        <v>153</v>
      </c>
      <c r="D16085" s="2" t="s">
        <v>37</v>
      </c>
      <c r="E16085" s="23" t="s">
        <v>1149</v>
      </c>
      <c r="F16085" s="69" t="s">
        <v>38</v>
      </c>
      <c r="G16085" s="3"/>
      <c r="H16085" s="3"/>
      <c r="I16085" s="10" t="str">
        <f t="shared" si="251"/>
        <v>153</v>
      </c>
    </row>
    <row r="16086" spans="1:9">
      <c r="A16086" s="66"/>
      <c r="C16086" s="66">
        <v>153</v>
      </c>
      <c r="D16086" s="2" t="s">
        <v>39</v>
      </c>
      <c r="E16086" s="23" t="s">
        <v>1149</v>
      </c>
      <c r="F16086" s="69" t="s">
        <v>40</v>
      </c>
      <c r="G16086" s="3"/>
      <c r="H16086" s="3"/>
      <c r="I16086" s="10" t="str">
        <f t="shared" si="251"/>
        <v>153</v>
      </c>
    </row>
    <row r="16087" spans="1:9">
      <c r="A16087" s="66"/>
      <c r="C16087" s="66">
        <v>153</v>
      </c>
      <c r="D16087" s="2" t="s">
        <v>41</v>
      </c>
      <c r="E16087" s="16" t="s">
        <v>1146</v>
      </c>
      <c r="F16087" s="69" t="s">
        <v>42</v>
      </c>
      <c r="G16087" s="3"/>
      <c r="H16087" s="3"/>
      <c r="I16087" s="10" t="str">
        <f t="shared" si="251"/>
        <v>153</v>
      </c>
    </row>
    <row r="16088" spans="1:9">
      <c r="A16088" s="66"/>
      <c r="C16088" s="66">
        <v>153</v>
      </c>
      <c r="D16088" s="2" t="s">
        <v>43</v>
      </c>
      <c r="E16088" s="16" t="s">
        <v>1146</v>
      </c>
      <c r="F16088" s="69" t="s">
        <v>44</v>
      </c>
      <c r="G16088" s="3"/>
      <c r="H16088" s="3"/>
      <c r="I16088" s="10" t="str">
        <f t="shared" si="251"/>
        <v>153</v>
      </c>
    </row>
    <row r="16089" spans="1:9">
      <c r="A16089" s="66"/>
      <c r="C16089" s="66">
        <v>153</v>
      </c>
      <c r="D16089" s="2" t="s">
        <v>45</v>
      </c>
      <c r="E16089" s="16" t="s">
        <v>1146</v>
      </c>
      <c r="F16089" s="69" t="s">
        <v>46</v>
      </c>
      <c r="G16089" s="3"/>
      <c r="H16089" s="3"/>
      <c r="I16089" s="10" t="str">
        <f t="shared" si="251"/>
        <v>153</v>
      </c>
    </row>
    <row r="16090" spans="1:9">
      <c r="A16090" s="66"/>
      <c r="C16090" s="66">
        <v>153</v>
      </c>
      <c r="D16090" s="2" t="s">
        <v>47</v>
      </c>
      <c r="E16090" s="16" t="s">
        <v>1146</v>
      </c>
      <c r="F16090" s="69" t="s">
        <v>48</v>
      </c>
      <c r="G16090" s="3"/>
      <c r="H16090" s="3"/>
      <c r="I16090" s="10" t="str">
        <f t="shared" si="251"/>
        <v>153</v>
      </c>
    </row>
    <row r="16091" spans="1:9">
      <c r="A16091" s="66"/>
      <c r="C16091" s="66">
        <v>153</v>
      </c>
      <c r="D16091" s="2" t="s">
        <v>49</v>
      </c>
      <c r="E16091" s="14" t="s">
        <v>1144</v>
      </c>
      <c r="F16091" s="69" t="s">
        <v>50</v>
      </c>
      <c r="G16091" s="3"/>
      <c r="H16091" s="3"/>
      <c r="I16091" s="10" t="str">
        <f t="shared" si="251"/>
        <v>153</v>
      </c>
    </row>
    <row r="16092" spans="1:9">
      <c r="A16092" s="66"/>
      <c r="C16092" s="66">
        <v>153</v>
      </c>
      <c r="D16092" s="2" t="s">
        <v>51</v>
      </c>
      <c r="E16092" s="15" t="s">
        <v>1145</v>
      </c>
      <c r="F16092" s="69" t="s">
        <v>52</v>
      </c>
      <c r="G16092" s="3"/>
      <c r="H16092" s="3"/>
      <c r="I16092" s="10" t="str">
        <f t="shared" si="251"/>
        <v>153</v>
      </c>
    </row>
    <row r="16093" spans="1:9">
      <c r="A16093" s="66"/>
      <c r="C16093" s="66">
        <v>153</v>
      </c>
      <c r="D16093" s="2" t="s">
        <v>53</v>
      </c>
      <c r="E16093" s="15" t="s">
        <v>1145</v>
      </c>
      <c r="F16093" s="69" t="s">
        <v>54</v>
      </c>
      <c r="G16093" s="3"/>
      <c r="H16093" s="3"/>
      <c r="I16093" s="10" t="str">
        <f t="shared" si="251"/>
        <v>153</v>
      </c>
    </row>
    <row r="16094" spans="1:9">
      <c r="A16094" s="66"/>
      <c r="C16094" s="66">
        <v>153</v>
      </c>
      <c r="D16094" s="2" t="s">
        <v>55</v>
      </c>
      <c r="E16094" s="21" t="s">
        <v>1152</v>
      </c>
      <c r="F16094" s="69" t="s">
        <v>56</v>
      </c>
      <c r="G16094" s="3"/>
      <c r="H16094" s="3"/>
      <c r="I16094" s="10" t="str">
        <f t="shared" si="251"/>
        <v>153</v>
      </c>
    </row>
    <row r="16095" spans="1:9">
      <c r="A16095" s="66"/>
      <c r="C16095" s="66">
        <v>153</v>
      </c>
      <c r="D16095" s="2" t="s">
        <v>57</v>
      </c>
      <c r="E16095" s="21" t="s">
        <v>1152</v>
      </c>
      <c r="F16095" s="69" t="s">
        <v>58</v>
      </c>
      <c r="G16095" s="3"/>
      <c r="H16095" s="3"/>
      <c r="I16095" s="10" t="str">
        <f t="shared" si="251"/>
        <v>153</v>
      </c>
    </row>
    <row r="16096" spans="1:9">
      <c r="A16096" s="66"/>
      <c r="C16096" s="66">
        <v>153</v>
      </c>
      <c r="D16096" s="2" t="s">
        <v>59</v>
      </c>
      <c r="E16096" s="21" t="s">
        <v>1152</v>
      </c>
      <c r="F16096" s="69" t="s">
        <v>60</v>
      </c>
      <c r="G16096" s="3"/>
      <c r="H16096" s="3"/>
      <c r="I16096" s="10" t="str">
        <f t="shared" si="251"/>
        <v>153</v>
      </c>
    </row>
    <row r="16097" spans="1:9">
      <c r="A16097" s="66"/>
      <c r="C16097" s="66">
        <v>153</v>
      </c>
      <c r="D16097" s="2" t="s">
        <v>61</v>
      </c>
      <c r="E16097" s="20" t="s">
        <v>1151</v>
      </c>
      <c r="F16097" s="69" t="s">
        <v>62</v>
      </c>
      <c r="G16097" s="3"/>
      <c r="H16097" s="3"/>
      <c r="I16097" s="10" t="str">
        <f t="shared" si="251"/>
        <v>153</v>
      </c>
    </row>
    <row r="16098" spans="1:9">
      <c r="A16098" s="66"/>
      <c r="C16098" s="66">
        <v>153</v>
      </c>
      <c r="D16098" s="2" t="s">
        <v>63</v>
      </c>
      <c r="E16098" s="20" t="s">
        <v>1151</v>
      </c>
      <c r="F16098" s="69" t="s">
        <v>64</v>
      </c>
      <c r="G16098" s="3"/>
      <c r="H16098" s="3"/>
      <c r="I16098" s="10" t="str">
        <f t="shared" si="251"/>
        <v>153</v>
      </c>
    </row>
    <row r="16099" spans="1:9">
      <c r="A16099" s="66"/>
      <c r="C16099" s="66">
        <v>153</v>
      </c>
      <c r="D16099" s="2" t="s">
        <v>65</v>
      </c>
      <c r="E16099" s="19" t="s">
        <v>1150</v>
      </c>
      <c r="F16099" s="69" t="s">
        <v>66</v>
      </c>
      <c r="G16099" s="3"/>
      <c r="H16099" s="3"/>
      <c r="I16099" s="10" t="str">
        <f t="shared" si="251"/>
        <v>153</v>
      </c>
    </row>
    <row r="16100" spans="1:9">
      <c r="A16100" s="66"/>
      <c r="C16100" s="66">
        <v>153</v>
      </c>
      <c r="D16100" s="2" t="s">
        <v>67</v>
      </c>
      <c r="E16100" s="22" t="s">
        <v>1153</v>
      </c>
      <c r="F16100" s="69" t="s">
        <v>68</v>
      </c>
      <c r="G16100" s="3"/>
      <c r="H16100" s="3"/>
      <c r="I16100" s="10" t="str">
        <f t="shared" si="251"/>
        <v>153</v>
      </c>
    </row>
    <row r="16101" spans="1:9">
      <c r="A16101" s="66"/>
      <c r="C16101" s="66">
        <v>153</v>
      </c>
      <c r="D16101" s="2" t="s">
        <v>69</v>
      </c>
      <c r="E16101" s="21" t="s">
        <v>1152</v>
      </c>
      <c r="F16101" s="69" t="s">
        <v>70</v>
      </c>
      <c r="G16101" s="3"/>
      <c r="H16101" s="3"/>
      <c r="I16101" s="10" t="str">
        <f t="shared" si="251"/>
        <v>153</v>
      </c>
    </row>
    <row r="16102" spans="1:9">
      <c r="A16102" s="66"/>
      <c r="C16102" s="66">
        <v>153</v>
      </c>
      <c r="E16102" s="71"/>
      <c r="F16102" s="69" t="s">
        <v>71</v>
      </c>
      <c r="G16102" s="3"/>
      <c r="H16102" s="3"/>
      <c r="I16102" s="10" t="str">
        <f t="shared" si="251"/>
        <v>153</v>
      </c>
    </row>
    <row r="16103" spans="1:9">
      <c r="A16103" s="65" t="s">
        <v>1069</v>
      </c>
      <c r="B16103" s="2" t="s">
        <v>1016</v>
      </c>
      <c r="C16103" s="65">
        <v>15303</v>
      </c>
      <c r="D16103" s="2" t="s">
        <v>9</v>
      </c>
      <c r="E16103" s="14" t="s">
        <v>1144</v>
      </c>
      <c r="F16103" s="69" t="s">
        <v>10</v>
      </c>
      <c r="G16103" s="3"/>
      <c r="H16103" s="3"/>
      <c r="I16103" s="10" t="str">
        <f t="shared" si="251"/>
        <v>15303</v>
      </c>
    </row>
    <row r="16104" spans="1:9">
      <c r="A16104" s="66"/>
      <c r="C16104" s="66">
        <v>15303</v>
      </c>
      <c r="D16104" s="2" t="s">
        <v>11</v>
      </c>
      <c r="E16104" s="14" t="s">
        <v>1144</v>
      </c>
      <c r="F16104" s="69" t="s">
        <v>12</v>
      </c>
      <c r="G16104" s="3"/>
      <c r="H16104" s="3"/>
      <c r="I16104" s="10" t="str">
        <f t="shared" si="251"/>
        <v>15303</v>
      </c>
    </row>
    <row r="16105" spans="1:9">
      <c r="A16105" s="66"/>
      <c r="C16105" s="66">
        <v>15303</v>
      </c>
      <c r="D16105" s="2" t="s">
        <v>13</v>
      </c>
      <c r="E16105" s="14" t="s">
        <v>1144</v>
      </c>
      <c r="F16105" s="69" t="s">
        <v>14</v>
      </c>
      <c r="G16105" s="3"/>
      <c r="H16105" s="3"/>
      <c r="I16105" s="10" t="str">
        <f t="shared" si="251"/>
        <v>15303</v>
      </c>
    </row>
    <row r="16106" spans="1:9">
      <c r="A16106" s="66"/>
      <c r="C16106" s="66">
        <v>15303</v>
      </c>
      <c r="D16106" s="2" t="s">
        <v>15</v>
      </c>
      <c r="E16106" s="15" t="s">
        <v>1145</v>
      </c>
      <c r="F16106" s="69" t="s">
        <v>16</v>
      </c>
      <c r="G16106" s="3"/>
      <c r="H16106" s="3"/>
      <c r="I16106" s="10" t="str">
        <f t="shared" si="251"/>
        <v>15303</v>
      </c>
    </row>
    <row r="16107" spans="1:9">
      <c r="A16107" s="66"/>
      <c r="C16107" s="66">
        <v>15303</v>
      </c>
      <c r="D16107" s="2" t="s">
        <v>17</v>
      </c>
      <c r="E16107" s="14" t="s">
        <v>1144</v>
      </c>
      <c r="F16107" s="69" t="s">
        <v>18</v>
      </c>
      <c r="G16107" s="3"/>
      <c r="H16107" s="3"/>
      <c r="I16107" s="10" t="str">
        <f t="shared" si="251"/>
        <v>15303</v>
      </c>
    </row>
    <row r="16108" spans="1:9">
      <c r="A16108" s="66"/>
      <c r="C16108" s="66">
        <v>15303</v>
      </c>
      <c r="D16108" s="2" t="s">
        <v>19</v>
      </c>
      <c r="E16108" s="14" t="s">
        <v>1144</v>
      </c>
      <c r="F16108" s="69" t="s">
        <v>20</v>
      </c>
      <c r="G16108" s="3"/>
      <c r="H16108" s="3"/>
      <c r="I16108" s="10" t="str">
        <f t="shared" si="251"/>
        <v>15303</v>
      </c>
    </row>
    <row r="16109" spans="1:9">
      <c r="A16109" s="66"/>
      <c r="C16109" s="66">
        <v>15303</v>
      </c>
      <c r="D16109" s="2" t="s">
        <v>21</v>
      </c>
      <c r="E16109" s="4"/>
      <c r="F16109" s="69" t="s">
        <v>22</v>
      </c>
      <c r="G16109" s="3"/>
      <c r="H16109" s="3"/>
      <c r="I16109" s="10" t="str">
        <f t="shared" si="251"/>
        <v>15303</v>
      </c>
    </row>
    <row r="16110" spans="1:9">
      <c r="A16110" s="66"/>
      <c r="C16110" s="66">
        <v>15303</v>
      </c>
      <c r="D16110" s="2" t="s">
        <v>23</v>
      </c>
      <c r="E16110" s="17" t="s">
        <v>1147</v>
      </c>
      <c r="F16110" s="69" t="s">
        <v>24</v>
      </c>
      <c r="G16110" s="3"/>
      <c r="H16110" s="3"/>
      <c r="I16110" s="10" t="str">
        <f t="shared" si="251"/>
        <v>15303</v>
      </c>
    </row>
    <row r="16111" spans="1:9">
      <c r="A16111" s="66"/>
      <c r="C16111" s="66">
        <v>15303</v>
      </c>
      <c r="D16111" s="2" t="s">
        <v>25</v>
      </c>
      <c r="E16111" s="17" t="s">
        <v>1147</v>
      </c>
      <c r="F16111" s="69" t="s">
        <v>26</v>
      </c>
      <c r="G16111" s="3"/>
      <c r="H16111" s="3"/>
      <c r="I16111" s="10" t="str">
        <f t="shared" si="251"/>
        <v>15303</v>
      </c>
    </row>
    <row r="16112" spans="1:9">
      <c r="A16112" s="66"/>
      <c r="C16112" s="66">
        <v>15303</v>
      </c>
      <c r="D16112" s="2" t="s">
        <v>27</v>
      </c>
      <c r="E16112" s="17" t="s">
        <v>1147</v>
      </c>
      <c r="F16112" s="69" t="s">
        <v>28</v>
      </c>
      <c r="G16112" s="3"/>
      <c r="H16112" s="3"/>
      <c r="I16112" s="10" t="str">
        <f t="shared" si="251"/>
        <v>15303</v>
      </c>
    </row>
    <row r="16113" spans="1:9">
      <c r="A16113" s="66"/>
      <c r="C16113" s="66">
        <v>15303</v>
      </c>
      <c r="D16113" s="2" t="s">
        <v>29</v>
      </c>
      <c r="E16113" s="18" t="s">
        <v>1148</v>
      </c>
      <c r="F16113" s="69" t="s">
        <v>30</v>
      </c>
      <c r="G16113" s="3"/>
      <c r="H16113" s="3"/>
      <c r="I16113" s="10" t="str">
        <f t="shared" si="251"/>
        <v>15303</v>
      </c>
    </row>
    <row r="16114" spans="1:9">
      <c r="A16114" s="66"/>
      <c r="C16114" s="66">
        <v>15303</v>
      </c>
      <c r="D16114" s="2" t="s">
        <v>31</v>
      </c>
      <c r="E16114" s="18" t="s">
        <v>1148</v>
      </c>
      <c r="F16114" s="69" t="s">
        <v>32</v>
      </c>
      <c r="G16114" s="3"/>
      <c r="H16114" s="3"/>
      <c r="I16114" s="10" t="str">
        <f t="shared" si="251"/>
        <v>15303</v>
      </c>
    </row>
    <row r="16115" spans="1:9">
      <c r="A16115" s="66"/>
      <c r="C16115" s="66">
        <v>15303</v>
      </c>
      <c r="D16115" s="2" t="s">
        <v>33</v>
      </c>
      <c r="E16115" s="18" t="s">
        <v>1148</v>
      </c>
      <c r="F16115" s="69" t="s">
        <v>34</v>
      </c>
      <c r="G16115" s="3"/>
      <c r="H16115" s="3"/>
      <c r="I16115" s="10" t="str">
        <f t="shared" si="251"/>
        <v>15303</v>
      </c>
    </row>
    <row r="16116" spans="1:9">
      <c r="A16116" s="66"/>
      <c r="C16116" s="66">
        <v>15303</v>
      </c>
      <c r="D16116" s="2" t="s">
        <v>35</v>
      </c>
      <c r="E16116" s="19" t="s">
        <v>1150</v>
      </c>
      <c r="F16116" s="69" t="s">
        <v>36</v>
      </c>
      <c r="G16116" s="3"/>
      <c r="H16116" s="3"/>
      <c r="I16116" s="10" t="str">
        <f t="shared" si="251"/>
        <v>15303</v>
      </c>
    </row>
    <row r="16117" spans="1:9">
      <c r="A16117" s="66"/>
      <c r="C16117" s="66">
        <v>15303</v>
      </c>
      <c r="D16117" s="2" t="s">
        <v>37</v>
      </c>
      <c r="E16117" s="23" t="s">
        <v>1149</v>
      </c>
      <c r="F16117" s="69" t="s">
        <v>38</v>
      </c>
      <c r="G16117" s="3"/>
      <c r="H16117" s="3"/>
      <c r="I16117" s="10" t="str">
        <f t="shared" si="251"/>
        <v>15303</v>
      </c>
    </row>
    <row r="16118" spans="1:9">
      <c r="A16118" s="66"/>
      <c r="C16118" s="66">
        <v>15303</v>
      </c>
      <c r="D16118" s="2" t="s">
        <v>39</v>
      </c>
      <c r="E16118" s="23" t="s">
        <v>1149</v>
      </c>
      <c r="F16118" s="69" t="s">
        <v>40</v>
      </c>
      <c r="G16118" s="3"/>
      <c r="H16118" s="3"/>
      <c r="I16118" s="10" t="str">
        <f t="shared" si="251"/>
        <v>15303</v>
      </c>
    </row>
    <row r="16119" spans="1:9">
      <c r="A16119" s="66"/>
      <c r="C16119" s="66">
        <v>15303</v>
      </c>
      <c r="D16119" s="2" t="s">
        <v>41</v>
      </c>
      <c r="E16119" s="16" t="s">
        <v>1146</v>
      </c>
      <c r="F16119" s="69" t="s">
        <v>42</v>
      </c>
      <c r="G16119" s="3"/>
      <c r="H16119" s="3"/>
      <c r="I16119" s="10" t="str">
        <f t="shared" si="251"/>
        <v>15303</v>
      </c>
    </row>
    <row r="16120" spans="1:9">
      <c r="A16120" s="66"/>
      <c r="C16120" s="66">
        <v>15303</v>
      </c>
      <c r="D16120" s="2" t="s">
        <v>43</v>
      </c>
      <c r="E16120" s="16" t="s">
        <v>1146</v>
      </c>
      <c r="F16120" s="69" t="s">
        <v>44</v>
      </c>
      <c r="G16120" s="3"/>
      <c r="H16120" s="3"/>
      <c r="I16120" s="10" t="str">
        <f t="shared" si="251"/>
        <v>15303</v>
      </c>
    </row>
    <row r="16121" spans="1:9">
      <c r="A16121" s="66"/>
      <c r="C16121" s="66">
        <v>15303</v>
      </c>
      <c r="D16121" s="2" t="s">
        <v>45</v>
      </c>
      <c r="E16121" s="16" t="s">
        <v>1146</v>
      </c>
      <c r="F16121" s="69" t="s">
        <v>46</v>
      </c>
      <c r="G16121" s="3"/>
      <c r="H16121" s="3"/>
      <c r="I16121" s="10" t="str">
        <f t="shared" si="251"/>
        <v>15303</v>
      </c>
    </row>
    <row r="16122" spans="1:9">
      <c r="A16122" s="66"/>
      <c r="C16122" s="66">
        <v>15303</v>
      </c>
      <c r="D16122" s="2" t="s">
        <v>47</v>
      </c>
      <c r="E16122" s="16" t="s">
        <v>1146</v>
      </c>
      <c r="F16122" s="69" t="s">
        <v>48</v>
      </c>
      <c r="G16122" s="3"/>
      <c r="H16122" s="3"/>
      <c r="I16122" s="10" t="str">
        <f t="shared" si="251"/>
        <v>15303</v>
      </c>
    </row>
    <row r="16123" spans="1:9">
      <c r="A16123" s="66"/>
      <c r="C16123" s="66">
        <v>15303</v>
      </c>
      <c r="D16123" s="2" t="s">
        <v>49</v>
      </c>
      <c r="E16123" s="14" t="s">
        <v>1144</v>
      </c>
      <c r="F16123" s="69" t="s">
        <v>50</v>
      </c>
      <c r="G16123" s="3"/>
      <c r="H16123" s="3"/>
      <c r="I16123" s="10" t="str">
        <f t="shared" si="251"/>
        <v>15303</v>
      </c>
    </row>
    <row r="16124" spans="1:9">
      <c r="A16124" s="66"/>
      <c r="C16124" s="66">
        <v>15303</v>
      </c>
      <c r="D16124" s="2" t="s">
        <v>51</v>
      </c>
      <c r="E16124" s="15" t="s">
        <v>1145</v>
      </c>
      <c r="F16124" s="69" t="s">
        <v>52</v>
      </c>
      <c r="G16124" s="3"/>
      <c r="H16124" s="3"/>
      <c r="I16124" s="10" t="str">
        <f t="shared" si="251"/>
        <v>15303</v>
      </c>
    </row>
    <row r="16125" spans="1:9">
      <c r="A16125" s="66"/>
      <c r="C16125" s="66">
        <v>15303</v>
      </c>
      <c r="D16125" s="2" t="s">
        <v>53</v>
      </c>
      <c r="E16125" s="15" t="s">
        <v>1145</v>
      </c>
      <c r="F16125" s="69" t="s">
        <v>54</v>
      </c>
      <c r="G16125" s="3"/>
      <c r="H16125" s="3"/>
      <c r="I16125" s="10" t="str">
        <f t="shared" si="251"/>
        <v>15303</v>
      </c>
    </row>
    <row r="16126" spans="1:9">
      <c r="A16126" s="66"/>
      <c r="C16126" s="66">
        <v>15303</v>
      </c>
      <c r="D16126" s="2" t="s">
        <v>55</v>
      </c>
      <c r="E16126" s="21" t="s">
        <v>1152</v>
      </c>
      <c r="F16126" s="69" t="s">
        <v>56</v>
      </c>
      <c r="G16126" s="3"/>
      <c r="H16126" s="3"/>
      <c r="I16126" s="10" t="str">
        <f t="shared" si="251"/>
        <v>15303</v>
      </c>
    </row>
    <row r="16127" spans="1:9">
      <c r="A16127" s="66"/>
      <c r="C16127" s="66">
        <v>15303</v>
      </c>
      <c r="D16127" s="2" t="s">
        <v>57</v>
      </c>
      <c r="E16127" s="21" t="s">
        <v>1152</v>
      </c>
      <c r="F16127" s="69" t="s">
        <v>58</v>
      </c>
      <c r="G16127" s="3"/>
      <c r="H16127" s="3"/>
      <c r="I16127" s="10" t="str">
        <f t="shared" si="251"/>
        <v>15303</v>
      </c>
    </row>
    <row r="16128" spans="1:9">
      <c r="A16128" s="66"/>
      <c r="C16128" s="66">
        <v>15303</v>
      </c>
      <c r="D16128" s="2" t="s">
        <v>59</v>
      </c>
      <c r="E16128" s="21" t="s">
        <v>1152</v>
      </c>
      <c r="F16128" s="69" t="s">
        <v>60</v>
      </c>
      <c r="G16128" s="3"/>
      <c r="H16128" s="3"/>
      <c r="I16128" s="10" t="str">
        <f t="shared" si="251"/>
        <v>15303</v>
      </c>
    </row>
    <row r="16129" spans="1:9">
      <c r="A16129" s="66"/>
      <c r="C16129" s="66">
        <v>15303</v>
      </c>
      <c r="D16129" s="2" t="s">
        <v>61</v>
      </c>
      <c r="E16129" s="20" t="s">
        <v>1151</v>
      </c>
      <c r="F16129" s="69" t="s">
        <v>62</v>
      </c>
      <c r="G16129" s="3"/>
      <c r="H16129" s="3"/>
      <c r="I16129" s="10" t="str">
        <f t="shared" si="251"/>
        <v>15303</v>
      </c>
    </row>
    <row r="16130" spans="1:9">
      <c r="A16130" s="66"/>
      <c r="C16130" s="66">
        <v>15303</v>
      </c>
      <c r="D16130" s="2" t="s">
        <v>63</v>
      </c>
      <c r="E16130" s="20" t="s">
        <v>1151</v>
      </c>
      <c r="F16130" s="69" t="s">
        <v>64</v>
      </c>
      <c r="G16130" s="3"/>
      <c r="H16130" s="3"/>
      <c r="I16130" s="10" t="str">
        <f t="shared" si="251"/>
        <v>15303</v>
      </c>
    </row>
    <row r="16131" spans="1:9">
      <c r="A16131" s="66"/>
      <c r="C16131" s="66">
        <v>15303</v>
      </c>
      <c r="D16131" s="2" t="s">
        <v>65</v>
      </c>
      <c r="E16131" s="19" t="s">
        <v>1150</v>
      </c>
      <c r="F16131" s="69" t="s">
        <v>66</v>
      </c>
      <c r="G16131" s="3"/>
      <c r="H16131" s="3"/>
      <c r="I16131" s="10" t="str">
        <f t="shared" si="251"/>
        <v>15303</v>
      </c>
    </row>
    <row r="16132" spans="1:9">
      <c r="A16132" s="66"/>
      <c r="C16132" s="66">
        <v>15303</v>
      </c>
      <c r="D16132" s="2" t="s">
        <v>67</v>
      </c>
      <c r="E16132" s="22" t="s">
        <v>1153</v>
      </c>
      <c r="F16132" s="69" t="s">
        <v>68</v>
      </c>
      <c r="G16132" s="3"/>
      <c r="H16132" s="3"/>
      <c r="I16132" s="10" t="str">
        <f t="shared" si="251"/>
        <v>15303</v>
      </c>
    </row>
    <row r="16133" spans="1:9">
      <c r="A16133" s="66"/>
      <c r="C16133" s="66">
        <v>15303</v>
      </c>
      <c r="D16133" s="2" t="s">
        <v>69</v>
      </c>
      <c r="E16133" s="21" t="s">
        <v>1152</v>
      </c>
      <c r="F16133" s="69" t="s">
        <v>70</v>
      </c>
      <c r="G16133" s="3"/>
      <c r="H16133" s="3"/>
      <c r="I16133" s="10" t="str">
        <f t="shared" si="251"/>
        <v>15303</v>
      </c>
    </row>
    <row r="16134" spans="1:9">
      <c r="A16134" s="66"/>
      <c r="C16134" s="66">
        <v>15303</v>
      </c>
      <c r="E16134" s="71"/>
      <c r="F16134" s="69" t="s">
        <v>71</v>
      </c>
      <c r="G16134" s="3"/>
      <c r="H16134" s="3"/>
      <c r="I16134" s="10" t="str">
        <f t="shared" si="251"/>
        <v>15303</v>
      </c>
    </row>
    <row r="16135" spans="1:9">
      <c r="A16135" s="65" t="s">
        <v>1070</v>
      </c>
      <c r="B16135" s="2" t="s">
        <v>1071</v>
      </c>
      <c r="C16135" s="65">
        <v>15352</v>
      </c>
      <c r="D16135" s="2" t="s">
        <v>9</v>
      </c>
      <c r="E16135" s="14" t="s">
        <v>1144</v>
      </c>
      <c r="F16135" s="69" t="s">
        <v>10</v>
      </c>
      <c r="G16135" s="3"/>
      <c r="H16135" s="3"/>
      <c r="I16135" s="10" t="str">
        <f t="shared" si="251"/>
        <v>15352</v>
      </c>
    </row>
    <row r="16136" spans="1:9">
      <c r="A16136" s="66"/>
      <c r="C16136" s="66">
        <v>15352</v>
      </c>
      <c r="D16136" s="2" t="s">
        <v>11</v>
      </c>
      <c r="E16136" s="14" t="s">
        <v>1144</v>
      </c>
      <c r="F16136" s="69" t="s">
        <v>12</v>
      </c>
      <c r="G16136" s="3"/>
      <c r="H16136" s="3"/>
      <c r="I16136" s="10" t="str">
        <f t="shared" si="251"/>
        <v>15352</v>
      </c>
    </row>
    <row r="16137" spans="1:9">
      <c r="A16137" s="66"/>
      <c r="C16137" s="66">
        <v>15352</v>
      </c>
      <c r="D16137" s="2" t="s">
        <v>13</v>
      </c>
      <c r="E16137" s="14" t="s">
        <v>1144</v>
      </c>
      <c r="F16137" s="69" t="s">
        <v>14</v>
      </c>
      <c r="G16137" s="3"/>
      <c r="H16137" s="3"/>
      <c r="I16137" s="10" t="str">
        <f t="shared" ref="I16137:I16200" si="252">IF(A16137="",I16136,A16137)</f>
        <v>15352</v>
      </c>
    </row>
    <row r="16138" spans="1:9">
      <c r="A16138" s="66"/>
      <c r="C16138" s="66">
        <v>15352</v>
      </c>
      <c r="D16138" s="2" t="s">
        <v>15</v>
      </c>
      <c r="E16138" s="15" t="s">
        <v>1145</v>
      </c>
      <c r="F16138" s="69" t="s">
        <v>16</v>
      </c>
      <c r="G16138" s="3"/>
      <c r="H16138" s="3"/>
      <c r="I16138" s="10" t="str">
        <f t="shared" si="252"/>
        <v>15352</v>
      </c>
    </row>
    <row r="16139" spans="1:9">
      <c r="A16139" s="66"/>
      <c r="C16139" s="66">
        <v>15352</v>
      </c>
      <c r="D16139" s="2" t="s">
        <v>17</v>
      </c>
      <c r="E16139" s="14" t="s">
        <v>1144</v>
      </c>
      <c r="F16139" s="69" t="s">
        <v>18</v>
      </c>
      <c r="G16139" s="3"/>
      <c r="H16139" s="3"/>
      <c r="I16139" s="10" t="str">
        <f t="shared" si="252"/>
        <v>15352</v>
      </c>
    </row>
    <row r="16140" spans="1:9">
      <c r="A16140" s="66"/>
      <c r="C16140" s="66">
        <v>15352</v>
      </c>
      <c r="D16140" s="2" t="s">
        <v>19</v>
      </c>
      <c r="E16140" s="14" t="s">
        <v>1144</v>
      </c>
      <c r="F16140" s="69" t="s">
        <v>20</v>
      </c>
      <c r="G16140" s="3"/>
      <c r="H16140" s="3"/>
      <c r="I16140" s="10" t="str">
        <f t="shared" si="252"/>
        <v>15352</v>
      </c>
    </row>
    <row r="16141" spans="1:9">
      <c r="A16141" s="66"/>
      <c r="C16141" s="66">
        <v>15352</v>
      </c>
      <c r="D16141" s="2" t="s">
        <v>21</v>
      </c>
      <c r="E16141" s="4"/>
      <c r="F16141" s="69" t="s">
        <v>22</v>
      </c>
      <c r="G16141" s="3"/>
      <c r="H16141" s="3"/>
      <c r="I16141" s="10" t="str">
        <f t="shared" si="252"/>
        <v>15352</v>
      </c>
    </row>
    <row r="16142" spans="1:9">
      <c r="A16142" s="66"/>
      <c r="C16142" s="66">
        <v>15352</v>
      </c>
      <c r="D16142" s="2" t="s">
        <v>23</v>
      </c>
      <c r="E16142" s="17" t="s">
        <v>1147</v>
      </c>
      <c r="F16142" s="69" t="s">
        <v>24</v>
      </c>
      <c r="G16142" s="3"/>
      <c r="H16142" s="3"/>
      <c r="I16142" s="10" t="str">
        <f t="shared" si="252"/>
        <v>15352</v>
      </c>
    </row>
    <row r="16143" spans="1:9">
      <c r="A16143" s="66"/>
      <c r="C16143" s="66">
        <v>15352</v>
      </c>
      <c r="D16143" s="2" t="s">
        <v>25</v>
      </c>
      <c r="E16143" s="17" t="s">
        <v>1147</v>
      </c>
      <c r="F16143" s="69" t="s">
        <v>26</v>
      </c>
      <c r="G16143" s="3"/>
      <c r="H16143" s="3"/>
      <c r="I16143" s="10" t="str">
        <f t="shared" si="252"/>
        <v>15352</v>
      </c>
    </row>
    <row r="16144" spans="1:9">
      <c r="A16144" s="66"/>
      <c r="C16144" s="66">
        <v>15352</v>
      </c>
      <c r="D16144" s="2" t="s">
        <v>27</v>
      </c>
      <c r="E16144" s="17" t="s">
        <v>1147</v>
      </c>
      <c r="F16144" s="69" t="s">
        <v>28</v>
      </c>
      <c r="G16144" s="3"/>
      <c r="H16144" s="3"/>
      <c r="I16144" s="10" t="str">
        <f t="shared" si="252"/>
        <v>15352</v>
      </c>
    </row>
    <row r="16145" spans="1:9">
      <c r="A16145" s="66"/>
      <c r="C16145" s="66">
        <v>15352</v>
      </c>
      <c r="D16145" s="2" t="s">
        <v>29</v>
      </c>
      <c r="E16145" s="18" t="s">
        <v>1148</v>
      </c>
      <c r="F16145" s="69" t="s">
        <v>30</v>
      </c>
      <c r="G16145" s="3"/>
      <c r="H16145" s="3"/>
      <c r="I16145" s="10" t="str">
        <f t="shared" si="252"/>
        <v>15352</v>
      </c>
    </row>
    <row r="16146" spans="1:9">
      <c r="A16146" s="66"/>
      <c r="C16146" s="66">
        <v>15352</v>
      </c>
      <c r="D16146" s="2" t="s">
        <v>31</v>
      </c>
      <c r="E16146" s="18" t="s">
        <v>1148</v>
      </c>
      <c r="F16146" s="69" t="s">
        <v>32</v>
      </c>
      <c r="G16146" s="3"/>
      <c r="H16146" s="3"/>
      <c r="I16146" s="10" t="str">
        <f t="shared" si="252"/>
        <v>15352</v>
      </c>
    </row>
    <row r="16147" spans="1:9">
      <c r="A16147" s="66"/>
      <c r="C16147" s="66">
        <v>15352</v>
      </c>
      <c r="D16147" s="2" t="s">
        <v>33</v>
      </c>
      <c r="E16147" s="18" t="s">
        <v>1148</v>
      </c>
      <c r="F16147" s="69" t="s">
        <v>34</v>
      </c>
      <c r="G16147" s="3"/>
      <c r="H16147" s="3"/>
      <c r="I16147" s="10" t="str">
        <f t="shared" si="252"/>
        <v>15352</v>
      </c>
    </row>
    <row r="16148" spans="1:9">
      <c r="A16148" s="66"/>
      <c r="C16148" s="66">
        <v>15352</v>
      </c>
      <c r="D16148" s="2" t="s">
        <v>35</v>
      </c>
      <c r="E16148" s="19" t="s">
        <v>1150</v>
      </c>
      <c r="F16148" s="69" t="s">
        <v>36</v>
      </c>
      <c r="G16148" s="3"/>
      <c r="H16148" s="3"/>
      <c r="I16148" s="10" t="str">
        <f t="shared" si="252"/>
        <v>15352</v>
      </c>
    </row>
    <row r="16149" spans="1:9">
      <c r="A16149" s="66"/>
      <c r="C16149" s="66">
        <v>15352</v>
      </c>
      <c r="D16149" s="2" t="s">
        <v>37</v>
      </c>
      <c r="E16149" s="23" t="s">
        <v>1149</v>
      </c>
      <c r="F16149" s="69" t="s">
        <v>38</v>
      </c>
      <c r="G16149" s="3"/>
      <c r="H16149" s="3"/>
      <c r="I16149" s="10" t="str">
        <f t="shared" si="252"/>
        <v>15352</v>
      </c>
    </row>
    <row r="16150" spans="1:9">
      <c r="A16150" s="66"/>
      <c r="C16150" s="66">
        <v>15352</v>
      </c>
      <c r="D16150" s="2" t="s">
        <v>39</v>
      </c>
      <c r="E16150" s="23" t="s">
        <v>1149</v>
      </c>
      <c r="F16150" s="69" t="s">
        <v>40</v>
      </c>
      <c r="G16150" s="3"/>
      <c r="H16150" s="3"/>
      <c r="I16150" s="10" t="str">
        <f t="shared" si="252"/>
        <v>15352</v>
      </c>
    </row>
    <row r="16151" spans="1:9">
      <c r="A16151" s="66"/>
      <c r="C16151" s="66">
        <v>15352</v>
      </c>
      <c r="D16151" s="2" t="s">
        <v>41</v>
      </c>
      <c r="E16151" s="16" t="s">
        <v>1146</v>
      </c>
      <c r="F16151" s="69" t="s">
        <v>42</v>
      </c>
      <c r="G16151" s="3"/>
      <c r="H16151" s="3"/>
      <c r="I16151" s="10" t="str">
        <f t="shared" si="252"/>
        <v>15352</v>
      </c>
    </row>
    <row r="16152" spans="1:9">
      <c r="A16152" s="66"/>
      <c r="C16152" s="66">
        <v>15352</v>
      </c>
      <c r="D16152" s="2" t="s">
        <v>43</v>
      </c>
      <c r="E16152" s="16" t="s">
        <v>1146</v>
      </c>
      <c r="F16152" s="69" t="s">
        <v>44</v>
      </c>
      <c r="G16152" s="3"/>
      <c r="H16152" s="3"/>
      <c r="I16152" s="10" t="str">
        <f t="shared" si="252"/>
        <v>15352</v>
      </c>
    </row>
    <row r="16153" spans="1:9">
      <c r="A16153" s="66"/>
      <c r="C16153" s="66">
        <v>15352</v>
      </c>
      <c r="D16153" s="2" t="s">
        <v>45</v>
      </c>
      <c r="E16153" s="16" t="s">
        <v>1146</v>
      </c>
      <c r="F16153" s="69" t="s">
        <v>46</v>
      </c>
      <c r="G16153" s="3"/>
      <c r="H16153" s="3"/>
      <c r="I16153" s="10" t="str">
        <f t="shared" si="252"/>
        <v>15352</v>
      </c>
    </row>
    <row r="16154" spans="1:9">
      <c r="A16154" s="66"/>
      <c r="C16154" s="66">
        <v>15352</v>
      </c>
      <c r="D16154" s="2" t="s">
        <v>47</v>
      </c>
      <c r="E16154" s="16" t="s">
        <v>1146</v>
      </c>
      <c r="F16154" s="69" t="s">
        <v>48</v>
      </c>
      <c r="G16154" s="3"/>
      <c r="H16154" s="3"/>
      <c r="I16154" s="10" t="str">
        <f t="shared" si="252"/>
        <v>15352</v>
      </c>
    </row>
    <row r="16155" spans="1:9">
      <c r="A16155" s="66"/>
      <c r="C16155" s="66">
        <v>15352</v>
      </c>
      <c r="D16155" s="2" t="s">
        <v>49</v>
      </c>
      <c r="E16155" s="14" t="s">
        <v>1144</v>
      </c>
      <c r="F16155" s="69" t="s">
        <v>50</v>
      </c>
      <c r="G16155" s="3"/>
      <c r="H16155" s="3"/>
      <c r="I16155" s="10" t="str">
        <f t="shared" si="252"/>
        <v>15352</v>
      </c>
    </row>
    <row r="16156" spans="1:9">
      <c r="A16156" s="66"/>
      <c r="C16156" s="66">
        <v>15352</v>
      </c>
      <c r="D16156" s="2" t="s">
        <v>51</v>
      </c>
      <c r="E16156" s="15" t="s">
        <v>1145</v>
      </c>
      <c r="F16156" s="69" t="s">
        <v>52</v>
      </c>
      <c r="G16156" s="3"/>
      <c r="H16156" s="3"/>
      <c r="I16156" s="10" t="str">
        <f t="shared" si="252"/>
        <v>15352</v>
      </c>
    </row>
    <row r="16157" spans="1:9">
      <c r="A16157" s="66"/>
      <c r="C16157" s="66">
        <v>15352</v>
      </c>
      <c r="D16157" s="2" t="s">
        <v>53</v>
      </c>
      <c r="E16157" s="15" t="s">
        <v>1145</v>
      </c>
      <c r="F16157" s="69" t="s">
        <v>54</v>
      </c>
      <c r="G16157" s="3"/>
      <c r="H16157" s="3"/>
      <c r="I16157" s="10" t="str">
        <f t="shared" si="252"/>
        <v>15352</v>
      </c>
    </row>
    <row r="16158" spans="1:9">
      <c r="A16158" s="66"/>
      <c r="C16158" s="66">
        <v>15352</v>
      </c>
      <c r="D16158" s="2" t="s">
        <v>55</v>
      </c>
      <c r="E16158" s="21" t="s">
        <v>1152</v>
      </c>
      <c r="F16158" s="69" t="s">
        <v>56</v>
      </c>
      <c r="G16158" s="3"/>
      <c r="H16158" s="3"/>
      <c r="I16158" s="10" t="str">
        <f t="shared" si="252"/>
        <v>15352</v>
      </c>
    </row>
    <row r="16159" spans="1:9">
      <c r="A16159" s="66"/>
      <c r="C16159" s="66">
        <v>15352</v>
      </c>
      <c r="D16159" s="2" t="s">
        <v>57</v>
      </c>
      <c r="E16159" s="21" t="s">
        <v>1152</v>
      </c>
      <c r="F16159" s="69" t="s">
        <v>58</v>
      </c>
      <c r="G16159" s="3"/>
      <c r="H16159" s="3"/>
      <c r="I16159" s="10" t="str">
        <f t="shared" si="252"/>
        <v>15352</v>
      </c>
    </row>
    <row r="16160" spans="1:9">
      <c r="A16160" s="66"/>
      <c r="C16160" s="66">
        <v>15352</v>
      </c>
      <c r="D16160" s="2" t="s">
        <v>59</v>
      </c>
      <c r="E16160" s="21" t="s">
        <v>1152</v>
      </c>
      <c r="F16160" s="69" t="s">
        <v>60</v>
      </c>
      <c r="G16160" s="3"/>
      <c r="H16160" s="3"/>
      <c r="I16160" s="10" t="str">
        <f t="shared" si="252"/>
        <v>15352</v>
      </c>
    </row>
    <row r="16161" spans="1:9">
      <c r="A16161" s="66"/>
      <c r="C16161" s="66">
        <v>15352</v>
      </c>
      <c r="D16161" s="2" t="s">
        <v>61</v>
      </c>
      <c r="E16161" s="20" t="s">
        <v>1151</v>
      </c>
      <c r="F16161" s="69" t="s">
        <v>62</v>
      </c>
      <c r="G16161" s="3"/>
      <c r="H16161" s="3"/>
      <c r="I16161" s="10" t="str">
        <f t="shared" si="252"/>
        <v>15352</v>
      </c>
    </row>
    <row r="16162" spans="1:9">
      <c r="A16162" s="66"/>
      <c r="C16162" s="66">
        <v>15352</v>
      </c>
      <c r="D16162" s="2" t="s">
        <v>63</v>
      </c>
      <c r="E16162" s="20" t="s">
        <v>1151</v>
      </c>
      <c r="F16162" s="69" t="s">
        <v>64</v>
      </c>
      <c r="G16162" s="3"/>
      <c r="H16162" s="3"/>
      <c r="I16162" s="10" t="str">
        <f t="shared" si="252"/>
        <v>15352</v>
      </c>
    </row>
    <row r="16163" spans="1:9">
      <c r="A16163" s="66"/>
      <c r="C16163" s="66">
        <v>15352</v>
      </c>
      <c r="D16163" s="2" t="s">
        <v>65</v>
      </c>
      <c r="E16163" s="19" t="s">
        <v>1150</v>
      </c>
      <c r="F16163" s="69" t="s">
        <v>66</v>
      </c>
      <c r="G16163" s="3"/>
      <c r="H16163" s="3"/>
      <c r="I16163" s="10" t="str">
        <f t="shared" si="252"/>
        <v>15352</v>
      </c>
    </row>
    <row r="16164" spans="1:9">
      <c r="A16164" s="66"/>
      <c r="C16164" s="66">
        <v>15352</v>
      </c>
      <c r="D16164" s="2" t="s">
        <v>67</v>
      </c>
      <c r="E16164" s="22" t="s">
        <v>1153</v>
      </c>
      <c r="F16164" s="69" t="s">
        <v>68</v>
      </c>
      <c r="G16164" s="3"/>
      <c r="H16164" s="3"/>
      <c r="I16164" s="10" t="str">
        <f t="shared" si="252"/>
        <v>15352</v>
      </c>
    </row>
    <row r="16165" spans="1:9">
      <c r="A16165" s="66"/>
      <c r="C16165" s="66">
        <v>15352</v>
      </c>
      <c r="D16165" s="2" t="s">
        <v>69</v>
      </c>
      <c r="E16165" s="21" t="s">
        <v>1152</v>
      </c>
      <c r="F16165" s="69" t="s">
        <v>70</v>
      </c>
      <c r="G16165" s="3"/>
      <c r="H16165" s="3"/>
      <c r="I16165" s="10" t="str">
        <f t="shared" si="252"/>
        <v>15352</v>
      </c>
    </row>
    <row r="16166" spans="1:9">
      <c r="A16166" s="66"/>
      <c r="C16166" s="66">
        <v>15352</v>
      </c>
      <c r="E16166" s="71"/>
      <c r="F16166" s="69" t="s">
        <v>71</v>
      </c>
      <c r="G16166" s="3"/>
      <c r="H16166" s="3"/>
      <c r="I16166" s="10" t="str">
        <f t="shared" si="252"/>
        <v>15352</v>
      </c>
    </row>
    <row r="16167" spans="1:9">
      <c r="A16167" s="65" t="s">
        <v>1072</v>
      </c>
      <c r="B16167" s="2" t="s">
        <v>1073</v>
      </c>
      <c r="C16167" s="65">
        <v>15355</v>
      </c>
      <c r="D16167" s="2" t="s">
        <v>9</v>
      </c>
      <c r="E16167" s="14" t="s">
        <v>1144</v>
      </c>
      <c r="F16167" s="69" t="s">
        <v>10</v>
      </c>
      <c r="G16167" s="3"/>
      <c r="H16167" s="3"/>
      <c r="I16167" s="10" t="str">
        <f t="shared" si="252"/>
        <v>15355</v>
      </c>
    </row>
    <row r="16168" spans="1:9">
      <c r="A16168" s="66"/>
      <c r="C16168" s="66">
        <v>15355</v>
      </c>
      <c r="D16168" s="2" t="s">
        <v>11</v>
      </c>
      <c r="E16168" s="14" t="s">
        <v>1144</v>
      </c>
      <c r="F16168" s="69" t="s">
        <v>12</v>
      </c>
      <c r="G16168" s="3"/>
      <c r="H16168" s="3"/>
      <c r="I16168" s="10" t="str">
        <f t="shared" si="252"/>
        <v>15355</v>
      </c>
    </row>
    <row r="16169" spans="1:9">
      <c r="A16169" s="66"/>
      <c r="C16169" s="66">
        <v>15355</v>
      </c>
      <c r="D16169" s="2" t="s">
        <v>13</v>
      </c>
      <c r="E16169" s="14" t="s">
        <v>1144</v>
      </c>
      <c r="F16169" s="69" t="s">
        <v>14</v>
      </c>
      <c r="G16169" s="3"/>
      <c r="H16169" s="3"/>
      <c r="I16169" s="10" t="str">
        <f t="shared" si="252"/>
        <v>15355</v>
      </c>
    </row>
    <row r="16170" spans="1:9">
      <c r="A16170" s="66"/>
      <c r="C16170" s="66">
        <v>15355</v>
      </c>
      <c r="D16170" s="2" t="s">
        <v>15</v>
      </c>
      <c r="E16170" s="15" t="s">
        <v>1145</v>
      </c>
      <c r="F16170" s="69" t="s">
        <v>16</v>
      </c>
      <c r="G16170" s="3"/>
      <c r="H16170" s="3"/>
      <c r="I16170" s="10" t="str">
        <f t="shared" si="252"/>
        <v>15355</v>
      </c>
    </row>
    <row r="16171" spans="1:9">
      <c r="A16171" s="66"/>
      <c r="C16171" s="66">
        <v>15355</v>
      </c>
      <c r="D16171" s="2" t="s">
        <v>17</v>
      </c>
      <c r="E16171" s="14" t="s">
        <v>1144</v>
      </c>
      <c r="F16171" s="69" t="s">
        <v>18</v>
      </c>
      <c r="G16171" s="3"/>
      <c r="H16171" s="3"/>
      <c r="I16171" s="10" t="str">
        <f t="shared" si="252"/>
        <v>15355</v>
      </c>
    </row>
    <row r="16172" spans="1:9">
      <c r="A16172" s="66"/>
      <c r="C16172" s="66">
        <v>15355</v>
      </c>
      <c r="D16172" s="2" t="s">
        <v>19</v>
      </c>
      <c r="E16172" s="14" t="s">
        <v>1144</v>
      </c>
      <c r="F16172" s="69" t="s">
        <v>20</v>
      </c>
      <c r="G16172" s="3"/>
      <c r="H16172" s="3"/>
      <c r="I16172" s="10" t="str">
        <f t="shared" si="252"/>
        <v>15355</v>
      </c>
    </row>
    <row r="16173" spans="1:9">
      <c r="A16173" s="66"/>
      <c r="C16173" s="66">
        <v>15355</v>
      </c>
      <c r="D16173" s="2" t="s">
        <v>21</v>
      </c>
      <c r="E16173" s="4"/>
      <c r="F16173" s="69" t="s">
        <v>22</v>
      </c>
      <c r="G16173" s="3"/>
      <c r="H16173" s="3"/>
      <c r="I16173" s="10" t="str">
        <f t="shared" si="252"/>
        <v>15355</v>
      </c>
    </row>
    <row r="16174" spans="1:9">
      <c r="A16174" s="66"/>
      <c r="C16174" s="66">
        <v>15355</v>
      </c>
      <c r="D16174" s="2" t="s">
        <v>23</v>
      </c>
      <c r="E16174" s="17" t="s">
        <v>1147</v>
      </c>
      <c r="F16174" s="69" t="s">
        <v>24</v>
      </c>
      <c r="G16174" s="3"/>
      <c r="H16174" s="3"/>
      <c r="I16174" s="10" t="str">
        <f t="shared" si="252"/>
        <v>15355</v>
      </c>
    </row>
    <row r="16175" spans="1:9">
      <c r="A16175" s="66"/>
      <c r="C16175" s="66">
        <v>15355</v>
      </c>
      <c r="D16175" s="2" t="s">
        <v>25</v>
      </c>
      <c r="E16175" s="17" t="s">
        <v>1147</v>
      </c>
      <c r="F16175" s="69" t="s">
        <v>26</v>
      </c>
      <c r="G16175" s="3"/>
      <c r="H16175" s="3"/>
      <c r="I16175" s="10" t="str">
        <f t="shared" si="252"/>
        <v>15355</v>
      </c>
    </row>
    <row r="16176" spans="1:9">
      <c r="A16176" s="66"/>
      <c r="C16176" s="66">
        <v>15355</v>
      </c>
      <c r="D16176" s="2" t="s">
        <v>27</v>
      </c>
      <c r="E16176" s="17" t="s">
        <v>1147</v>
      </c>
      <c r="F16176" s="69" t="s">
        <v>28</v>
      </c>
      <c r="G16176" s="3"/>
      <c r="H16176" s="3"/>
      <c r="I16176" s="10" t="str">
        <f t="shared" si="252"/>
        <v>15355</v>
      </c>
    </row>
    <row r="16177" spans="1:9">
      <c r="A16177" s="66"/>
      <c r="C16177" s="66">
        <v>15355</v>
      </c>
      <c r="D16177" s="2" t="s">
        <v>29</v>
      </c>
      <c r="E16177" s="18" t="s">
        <v>1148</v>
      </c>
      <c r="F16177" s="69" t="s">
        <v>30</v>
      </c>
      <c r="G16177" s="3"/>
      <c r="H16177" s="3"/>
      <c r="I16177" s="10" t="str">
        <f t="shared" si="252"/>
        <v>15355</v>
      </c>
    </row>
    <row r="16178" spans="1:9">
      <c r="A16178" s="66"/>
      <c r="C16178" s="66">
        <v>15355</v>
      </c>
      <c r="D16178" s="2" t="s">
        <v>31</v>
      </c>
      <c r="E16178" s="18" t="s">
        <v>1148</v>
      </c>
      <c r="F16178" s="69" t="s">
        <v>32</v>
      </c>
      <c r="G16178" s="3"/>
      <c r="H16178" s="3"/>
      <c r="I16178" s="10" t="str">
        <f t="shared" si="252"/>
        <v>15355</v>
      </c>
    </row>
    <row r="16179" spans="1:9">
      <c r="A16179" s="66"/>
      <c r="C16179" s="66">
        <v>15355</v>
      </c>
      <c r="D16179" s="2" t="s">
        <v>33</v>
      </c>
      <c r="E16179" s="18" t="s">
        <v>1148</v>
      </c>
      <c r="F16179" s="69" t="s">
        <v>34</v>
      </c>
      <c r="G16179" s="3"/>
      <c r="H16179" s="3"/>
      <c r="I16179" s="10" t="str">
        <f t="shared" si="252"/>
        <v>15355</v>
      </c>
    </row>
    <row r="16180" spans="1:9">
      <c r="A16180" s="66"/>
      <c r="C16180" s="66">
        <v>15355</v>
      </c>
      <c r="D16180" s="2" t="s">
        <v>35</v>
      </c>
      <c r="E16180" s="19" t="s">
        <v>1150</v>
      </c>
      <c r="F16180" s="69" t="s">
        <v>36</v>
      </c>
      <c r="G16180" s="3"/>
      <c r="H16180" s="3"/>
      <c r="I16180" s="10" t="str">
        <f t="shared" si="252"/>
        <v>15355</v>
      </c>
    </row>
    <row r="16181" spans="1:9">
      <c r="A16181" s="66"/>
      <c r="C16181" s="66">
        <v>15355</v>
      </c>
      <c r="D16181" s="2" t="s">
        <v>37</v>
      </c>
      <c r="E16181" s="23" t="s">
        <v>1149</v>
      </c>
      <c r="F16181" s="69" t="s">
        <v>38</v>
      </c>
      <c r="G16181" s="3"/>
      <c r="H16181" s="3"/>
      <c r="I16181" s="10" t="str">
        <f t="shared" si="252"/>
        <v>15355</v>
      </c>
    </row>
    <row r="16182" spans="1:9">
      <c r="A16182" s="66"/>
      <c r="C16182" s="66">
        <v>15355</v>
      </c>
      <c r="D16182" s="2" t="s">
        <v>39</v>
      </c>
      <c r="E16182" s="23" t="s">
        <v>1149</v>
      </c>
      <c r="F16182" s="69" t="s">
        <v>40</v>
      </c>
      <c r="G16182" s="3"/>
      <c r="H16182" s="3"/>
      <c r="I16182" s="10" t="str">
        <f t="shared" si="252"/>
        <v>15355</v>
      </c>
    </row>
    <row r="16183" spans="1:9">
      <c r="A16183" s="66"/>
      <c r="C16183" s="66">
        <v>15355</v>
      </c>
      <c r="D16183" s="2" t="s">
        <v>41</v>
      </c>
      <c r="E16183" s="16" t="s">
        <v>1146</v>
      </c>
      <c r="F16183" s="69" t="s">
        <v>42</v>
      </c>
      <c r="G16183" s="3"/>
      <c r="H16183" s="3"/>
      <c r="I16183" s="10" t="str">
        <f t="shared" si="252"/>
        <v>15355</v>
      </c>
    </row>
    <row r="16184" spans="1:9">
      <c r="A16184" s="66"/>
      <c r="C16184" s="66">
        <v>15355</v>
      </c>
      <c r="D16184" s="2" t="s">
        <v>43</v>
      </c>
      <c r="E16184" s="16" t="s">
        <v>1146</v>
      </c>
      <c r="F16184" s="69" t="s">
        <v>44</v>
      </c>
      <c r="G16184" s="3"/>
      <c r="H16184" s="3"/>
      <c r="I16184" s="10" t="str">
        <f t="shared" si="252"/>
        <v>15355</v>
      </c>
    </row>
    <row r="16185" spans="1:9">
      <c r="A16185" s="66"/>
      <c r="C16185" s="66">
        <v>15355</v>
      </c>
      <c r="D16185" s="2" t="s">
        <v>45</v>
      </c>
      <c r="E16185" s="16" t="s">
        <v>1146</v>
      </c>
      <c r="F16185" s="69" t="s">
        <v>46</v>
      </c>
      <c r="G16185" s="3"/>
      <c r="H16185" s="3"/>
      <c r="I16185" s="10" t="str">
        <f t="shared" si="252"/>
        <v>15355</v>
      </c>
    </row>
    <row r="16186" spans="1:9">
      <c r="A16186" s="66"/>
      <c r="C16186" s="66">
        <v>15355</v>
      </c>
      <c r="D16186" s="2" t="s">
        <v>47</v>
      </c>
      <c r="E16186" s="16" t="s">
        <v>1146</v>
      </c>
      <c r="F16186" s="69" t="s">
        <v>48</v>
      </c>
      <c r="G16186" s="3"/>
      <c r="H16186" s="3"/>
      <c r="I16186" s="10" t="str">
        <f t="shared" si="252"/>
        <v>15355</v>
      </c>
    </row>
    <row r="16187" spans="1:9">
      <c r="A16187" s="66"/>
      <c r="C16187" s="66">
        <v>15355</v>
      </c>
      <c r="D16187" s="2" t="s">
        <v>49</v>
      </c>
      <c r="E16187" s="14" t="s">
        <v>1144</v>
      </c>
      <c r="F16187" s="69" t="s">
        <v>50</v>
      </c>
      <c r="G16187" s="3"/>
      <c r="H16187" s="3"/>
      <c r="I16187" s="10" t="str">
        <f t="shared" si="252"/>
        <v>15355</v>
      </c>
    </row>
    <row r="16188" spans="1:9">
      <c r="A16188" s="66"/>
      <c r="C16188" s="66">
        <v>15355</v>
      </c>
      <c r="D16188" s="2" t="s">
        <v>51</v>
      </c>
      <c r="E16188" s="15" t="s">
        <v>1145</v>
      </c>
      <c r="F16188" s="69" t="s">
        <v>52</v>
      </c>
      <c r="G16188" s="3"/>
      <c r="H16188" s="3"/>
      <c r="I16188" s="10" t="str">
        <f t="shared" si="252"/>
        <v>15355</v>
      </c>
    </row>
    <row r="16189" spans="1:9">
      <c r="A16189" s="66"/>
      <c r="C16189" s="66">
        <v>15355</v>
      </c>
      <c r="D16189" s="2" t="s">
        <v>53</v>
      </c>
      <c r="E16189" s="15" t="s">
        <v>1145</v>
      </c>
      <c r="F16189" s="69" t="s">
        <v>54</v>
      </c>
      <c r="G16189" s="3"/>
      <c r="H16189" s="3"/>
      <c r="I16189" s="10" t="str">
        <f t="shared" si="252"/>
        <v>15355</v>
      </c>
    </row>
    <row r="16190" spans="1:9">
      <c r="A16190" s="66"/>
      <c r="C16190" s="66">
        <v>15355</v>
      </c>
      <c r="D16190" s="2" t="s">
        <v>55</v>
      </c>
      <c r="E16190" s="21" t="s">
        <v>1152</v>
      </c>
      <c r="F16190" s="69" t="s">
        <v>56</v>
      </c>
      <c r="G16190" s="3"/>
      <c r="H16190" s="3"/>
      <c r="I16190" s="10" t="str">
        <f t="shared" si="252"/>
        <v>15355</v>
      </c>
    </row>
    <row r="16191" spans="1:9">
      <c r="A16191" s="66"/>
      <c r="C16191" s="66">
        <v>15355</v>
      </c>
      <c r="D16191" s="2" t="s">
        <v>57</v>
      </c>
      <c r="E16191" s="21" t="s">
        <v>1152</v>
      </c>
      <c r="F16191" s="69" t="s">
        <v>58</v>
      </c>
      <c r="G16191" s="3"/>
      <c r="H16191" s="3"/>
      <c r="I16191" s="10" t="str">
        <f t="shared" si="252"/>
        <v>15355</v>
      </c>
    </row>
    <row r="16192" spans="1:9">
      <c r="A16192" s="66"/>
      <c r="C16192" s="66">
        <v>15355</v>
      </c>
      <c r="D16192" s="2" t="s">
        <v>59</v>
      </c>
      <c r="E16192" s="21" t="s">
        <v>1152</v>
      </c>
      <c r="F16192" s="69" t="s">
        <v>60</v>
      </c>
      <c r="G16192" s="3"/>
      <c r="H16192" s="3"/>
      <c r="I16192" s="10" t="str">
        <f t="shared" si="252"/>
        <v>15355</v>
      </c>
    </row>
    <row r="16193" spans="1:9">
      <c r="A16193" s="66"/>
      <c r="C16193" s="66">
        <v>15355</v>
      </c>
      <c r="D16193" s="2" t="s">
        <v>61</v>
      </c>
      <c r="E16193" s="20" t="s">
        <v>1151</v>
      </c>
      <c r="F16193" s="69" t="s">
        <v>62</v>
      </c>
      <c r="G16193" s="3"/>
      <c r="H16193" s="3"/>
      <c r="I16193" s="10" t="str">
        <f t="shared" si="252"/>
        <v>15355</v>
      </c>
    </row>
    <row r="16194" spans="1:9">
      <c r="A16194" s="66"/>
      <c r="C16194" s="66">
        <v>15355</v>
      </c>
      <c r="D16194" s="2" t="s">
        <v>63</v>
      </c>
      <c r="E16194" s="20" t="s">
        <v>1151</v>
      </c>
      <c r="F16194" s="69" t="s">
        <v>64</v>
      </c>
      <c r="G16194" s="3"/>
      <c r="H16194" s="3"/>
      <c r="I16194" s="10" t="str">
        <f t="shared" si="252"/>
        <v>15355</v>
      </c>
    </row>
    <row r="16195" spans="1:9">
      <c r="A16195" s="66"/>
      <c r="C16195" s="66">
        <v>15355</v>
      </c>
      <c r="D16195" s="2" t="s">
        <v>65</v>
      </c>
      <c r="E16195" s="19" t="s">
        <v>1150</v>
      </c>
      <c r="F16195" s="69" t="s">
        <v>66</v>
      </c>
      <c r="G16195" s="3"/>
      <c r="H16195" s="3"/>
      <c r="I16195" s="10" t="str">
        <f t="shared" si="252"/>
        <v>15355</v>
      </c>
    </row>
    <row r="16196" spans="1:9">
      <c r="A16196" s="66"/>
      <c r="C16196" s="66">
        <v>15355</v>
      </c>
      <c r="D16196" s="2" t="s">
        <v>67</v>
      </c>
      <c r="E16196" s="22" t="s">
        <v>1153</v>
      </c>
      <c r="F16196" s="69" t="s">
        <v>68</v>
      </c>
      <c r="G16196" s="3"/>
      <c r="H16196" s="3"/>
      <c r="I16196" s="10" t="str">
        <f t="shared" si="252"/>
        <v>15355</v>
      </c>
    </row>
    <row r="16197" spans="1:9">
      <c r="A16197" s="66"/>
      <c r="C16197" s="66">
        <v>15355</v>
      </c>
      <c r="D16197" s="2" t="s">
        <v>69</v>
      </c>
      <c r="E16197" s="21" t="s">
        <v>1152</v>
      </c>
      <c r="F16197" s="69" t="s">
        <v>70</v>
      </c>
      <c r="G16197" s="3"/>
      <c r="H16197" s="3"/>
      <c r="I16197" s="10" t="str">
        <f t="shared" si="252"/>
        <v>15355</v>
      </c>
    </row>
    <row r="16198" spans="1:9">
      <c r="A16198" s="66"/>
      <c r="C16198" s="66">
        <v>15355</v>
      </c>
      <c r="E16198" s="71"/>
      <c r="F16198" s="69" t="s">
        <v>71</v>
      </c>
      <c r="G16198" s="3"/>
      <c r="H16198" s="3"/>
      <c r="I16198" s="10" t="str">
        <f t="shared" si="252"/>
        <v>15355</v>
      </c>
    </row>
    <row r="16199" spans="1:9">
      <c r="A16199" s="65" t="s">
        <v>1074</v>
      </c>
      <c r="B16199" s="2" t="s">
        <v>1075</v>
      </c>
      <c r="C16199" s="65">
        <v>15357</v>
      </c>
      <c r="D16199" s="2" t="s">
        <v>9</v>
      </c>
      <c r="E16199" s="14" t="s">
        <v>1144</v>
      </c>
      <c r="F16199" s="69" t="s">
        <v>10</v>
      </c>
      <c r="G16199" s="3"/>
      <c r="H16199" s="3"/>
      <c r="I16199" s="10" t="str">
        <f t="shared" si="252"/>
        <v>15357</v>
      </c>
    </row>
    <row r="16200" spans="1:9">
      <c r="A16200" s="66"/>
      <c r="C16200" s="66">
        <v>15357</v>
      </c>
      <c r="D16200" s="2" t="s">
        <v>11</v>
      </c>
      <c r="E16200" s="14" t="s">
        <v>1144</v>
      </c>
      <c r="F16200" s="69" t="s">
        <v>12</v>
      </c>
      <c r="G16200" s="3"/>
      <c r="H16200" s="3"/>
      <c r="I16200" s="10" t="str">
        <f t="shared" si="252"/>
        <v>15357</v>
      </c>
    </row>
    <row r="16201" spans="1:9">
      <c r="A16201" s="66"/>
      <c r="C16201" s="66">
        <v>15357</v>
      </c>
      <c r="D16201" s="2" t="s">
        <v>13</v>
      </c>
      <c r="E16201" s="14" t="s">
        <v>1144</v>
      </c>
      <c r="F16201" s="69" t="s">
        <v>14</v>
      </c>
      <c r="G16201" s="3"/>
      <c r="H16201" s="3"/>
      <c r="I16201" s="10" t="str">
        <f t="shared" ref="I16201:I16264" si="253">IF(A16201="",I16200,A16201)</f>
        <v>15357</v>
      </c>
    </row>
    <row r="16202" spans="1:9">
      <c r="A16202" s="66"/>
      <c r="C16202" s="66">
        <v>15357</v>
      </c>
      <c r="D16202" s="2" t="s">
        <v>15</v>
      </c>
      <c r="E16202" s="15" t="s">
        <v>1145</v>
      </c>
      <c r="F16202" s="69" t="s">
        <v>16</v>
      </c>
      <c r="G16202" s="3"/>
      <c r="H16202" s="3"/>
      <c r="I16202" s="10" t="str">
        <f t="shared" si="253"/>
        <v>15357</v>
      </c>
    </row>
    <row r="16203" spans="1:9">
      <c r="A16203" s="66"/>
      <c r="C16203" s="66">
        <v>15357</v>
      </c>
      <c r="D16203" s="2" t="s">
        <v>17</v>
      </c>
      <c r="E16203" s="14" t="s">
        <v>1144</v>
      </c>
      <c r="F16203" s="69" t="s">
        <v>18</v>
      </c>
      <c r="G16203" s="3"/>
      <c r="H16203" s="3"/>
      <c r="I16203" s="10" t="str">
        <f t="shared" si="253"/>
        <v>15357</v>
      </c>
    </row>
    <row r="16204" spans="1:9">
      <c r="A16204" s="66"/>
      <c r="C16204" s="66">
        <v>15357</v>
      </c>
      <c r="D16204" s="2" t="s">
        <v>19</v>
      </c>
      <c r="E16204" s="14" t="s">
        <v>1144</v>
      </c>
      <c r="F16204" s="69" t="s">
        <v>20</v>
      </c>
      <c r="G16204" s="3"/>
      <c r="H16204" s="3"/>
      <c r="I16204" s="10" t="str">
        <f t="shared" si="253"/>
        <v>15357</v>
      </c>
    </row>
    <row r="16205" spans="1:9">
      <c r="A16205" s="66"/>
      <c r="C16205" s="66">
        <v>15357</v>
      </c>
      <c r="D16205" s="2" t="s">
        <v>21</v>
      </c>
      <c r="E16205" s="4"/>
      <c r="F16205" s="69" t="s">
        <v>22</v>
      </c>
      <c r="G16205" s="3"/>
      <c r="H16205" s="3"/>
      <c r="I16205" s="10" t="str">
        <f t="shared" si="253"/>
        <v>15357</v>
      </c>
    </row>
    <row r="16206" spans="1:9">
      <c r="A16206" s="66"/>
      <c r="C16206" s="66">
        <v>15357</v>
      </c>
      <c r="D16206" s="2" t="s">
        <v>23</v>
      </c>
      <c r="E16206" s="17" t="s">
        <v>1147</v>
      </c>
      <c r="F16206" s="69" t="s">
        <v>24</v>
      </c>
      <c r="G16206" s="3"/>
      <c r="H16206" s="3"/>
      <c r="I16206" s="10" t="str">
        <f t="shared" si="253"/>
        <v>15357</v>
      </c>
    </row>
    <row r="16207" spans="1:9">
      <c r="A16207" s="66"/>
      <c r="C16207" s="66">
        <v>15357</v>
      </c>
      <c r="D16207" s="2" t="s">
        <v>25</v>
      </c>
      <c r="E16207" s="17" t="s">
        <v>1147</v>
      </c>
      <c r="F16207" s="69" t="s">
        <v>26</v>
      </c>
      <c r="G16207" s="3"/>
      <c r="H16207" s="3"/>
      <c r="I16207" s="10" t="str">
        <f t="shared" si="253"/>
        <v>15357</v>
      </c>
    </row>
    <row r="16208" spans="1:9">
      <c r="A16208" s="66"/>
      <c r="C16208" s="66">
        <v>15357</v>
      </c>
      <c r="D16208" s="2" t="s">
        <v>27</v>
      </c>
      <c r="E16208" s="17" t="s">
        <v>1147</v>
      </c>
      <c r="F16208" s="69" t="s">
        <v>28</v>
      </c>
      <c r="G16208" s="3"/>
      <c r="H16208" s="3"/>
      <c r="I16208" s="10" t="str">
        <f t="shared" si="253"/>
        <v>15357</v>
      </c>
    </row>
    <row r="16209" spans="1:9">
      <c r="A16209" s="66"/>
      <c r="C16209" s="66">
        <v>15357</v>
      </c>
      <c r="D16209" s="2" t="s">
        <v>29</v>
      </c>
      <c r="E16209" s="18" t="s">
        <v>1148</v>
      </c>
      <c r="F16209" s="69" t="s">
        <v>30</v>
      </c>
      <c r="G16209" s="3"/>
      <c r="H16209" s="3"/>
      <c r="I16209" s="10" t="str">
        <f t="shared" si="253"/>
        <v>15357</v>
      </c>
    </row>
    <row r="16210" spans="1:9">
      <c r="A16210" s="66"/>
      <c r="C16210" s="66">
        <v>15357</v>
      </c>
      <c r="D16210" s="2" t="s">
        <v>31</v>
      </c>
      <c r="E16210" s="18" t="s">
        <v>1148</v>
      </c>
      <c r="F16210" s="69" t="s">
        <v>32</v>
      </c>
      <c r="G16210" s="3"/>
      <c r="H16210" s="3"/>
      <c r="I16210" s="10" t="str">
        <f t="shared" si="253"/>
        <v>15357</v>
      </c>
    </row>
    <row r="16211" spans="1:9">
      <c r="A16211" s="66"/>
      <c r="C16211" s="66">
        <v>15357</v>
      </c>
      <c r="D16211" s="2" t="s">
        <v>33</v>
      </c>
      <c r="E16211" s="18" t="s">
        <v>1148</v>
      </c>
      <c r="F16211" s="69" t="s">
        <v>34</v>
      </c>
      <c r="G16211" s="3"/>
      <c r="H16211" s="3"/>
      <c r="I16211" s="10" t="str">
        <f t="shared" si="253"/>
        <v>15357</v>
      </c>
    </row>
    <row r="16212" spans="1:9">
      <c r="A16212" s="66"/>
      <c r="C16212" s="66">
        <v>15357</v>
      </c>
      <c r="D16212" s="2" t="s">
        <v>35</v>
      </c>
      <c r="E16212" s="19" t="s">
        <v>1150</v>
      </c>
      <c r="F16212" s="69" t="s">
        <v>36</v>
      </c>
      <c r="G16212" s="3"/>
      <c r="H16212" s="3"/>
      <c r="I16212" s="10" t="str">
        <f t="shared" si="253"/>
        <v>15357</v>
      </c>
    </row>
    <row r="16213" spans="1:9">
      <c r="A16213" s="66"/>
      <c r="C16213" s="66">
        <v>15357</v>
      </c>
      <c r="D16213" s="2" t="s">
        <v>37</v>
      </c>
      <c r="E16213" s="23" t="s">
        <v>1149</v>
      </c>
      <c r="F16213" s="69" t="s">
        <v>38</v>
      </c>
      <c r="G16213" s="3"/>
      <c r="H16213" s="3"/>
      <c r="I16213" s="10" t="str">
        <f t="shared" si="253"/>
        <v>15357</v>
      </c>
    </row>
    <row r="16214" spans="1:9">
      <c r="A16214" s="66"/>
      <c r="C16214" s="66">
        <v>15357</v>
      </c>
      <c r="D16214" s="2" t="s">
        <v>39</v>
      </c>
      <c r="E16214" s="23" t="s">
        <v>1149</v>
      </c>
      <c r="F16214" s="69" t="s">
        <v>40</v>
      </c>
      <c r="G16214" s="3"/>
      <c r="H16214" s="3"/>
      <c r="I16214" s="10" t="str">
        <f t="shared" si="253"/>
        <v>15357</v>
      </c>
    </row>
    <row r="16215" spans="1:9">
      <c r="A16215" s="66"/>
      <c r="C16215" s="66">
        <v>15357</v>
      </c>
      <c r="D16215" s="2" t="s">
        <v>41</v>
      </c>
      <c r="E16215" s="16" t="s">
        <v>1146</v>
      </c>
      <c r="F16215" s="69" t="s">
        <v>42</v>
      </c>
      <c r="G16215" s="3"/>
      <c r="H16215" s="3"/>
      <c r="I16215" s="10" t="str">
        <f t="shared" si="253"/>
        <v>15357</v>
      </c>
    </row>
    <row r="16216" spans="1:9">
      <c r="A16216" s="66"/>
      <c r="C16216" s="66">
        <v>15357</v>
      </c>
      <c r="D16216" s="2" t="s">
        <v>43</v>
      </c>
      <c r="E16216" s="16" t="s">
        <v>1146</v>
      </c>
      <c r="F16216" s="69" t="s">
        <v>44</v>
      </c>
      <c r="G16216" s="3"/>
      <c r="H16216" s="3"/>
      <c r="I16216" s="10" t="str">
        <f t="shared" si="253"/>
        <v>15357</v>
      </c>
    </row>
    <row r="16217" spans="1:9">
      <c r="A16217" s="66"/>
      <c r="C16217" s="66">
        <v>15357</v>
      </c>
      <c r="D16217" s="2" t="s">
        <v>45</v>
      </c>
      <c r="E16217" s="16" t="s">
        <v>1146</v>
      </c>
      <c r="F16217" s="69" t="s">
        <v>46</v>
      </c>
      <c r="G16217" s="3"/>
      <c r="H16217" s="3"/>
      <c r="I16217" s="10" t="str">
        <f t="shared" si="253"/>
        <v>15357</v>
      </c>
    </row>
    <row r="16218" spans="1:9">
      <c r="A16218" s="66"/>
      <c r="C16218" s="66">
        <v>15357</v>
      </c>
      <c r="D16218" s="2" t="s">
        <v>47</v>
      </c>
      <c r="E16218" s="16" t="s">
        <v>1146</v>
      </c>
      <c r="F16218" s="69" t="s">
        <v>48</v>
      </c>
      <c r="G16218" s="3"/>
      <c r="H16218" s="3"/>
      <c r="I16218" s="10" t="str">
        <f t="shared" si="253"/>
        <v>15357</v>
      </c>
    </row>
    <row r="16219" spans="1:9">
      <c r="A16219" s="66"/>
      <c r="C16219" s="66">
        <v>15357</v>
      </c>
      <c r="D16219" s="2" t="s">
        <v>49</v>
      </c>
      <c r="E16219" s="14" t="s">
        <v>1144</v>
      </c>
      <c r="F16219" s="69" t="s">
        <v>50</v>
      </c>
      <c r="G16219" s="3"/>
      <c r="H16219" s="3"/>
      <c r="I16219" s="10" t="str">
        <f t="shared" si="253"/>
        <v>15357</v>
      </c>
    </row>
    <row r="16220" spans="1:9">
      <c r="A16220" s="66"/>
      <c r="C16220" s="66">
        <v>15357</v>
      </c>
      <c r="D16220" s="2" t="s">
        <v>51</v>
      </c>
      <c r="E16220" s="15" t="s">
        <v>1145</v>
      </c>
      <c r="F16220" s="69" t="s">
        <v>52</v>
      </c>
      <c r="G16220" s="3"/>
      <c r="H16220" s="3"/>
      <c r="I16220" s="10" t="str">
        <f t="shared" si="253"/>
        <v>15357</v>
      </c>
    </row>
    <row r="16221" spans="1:9">
      <c r="A16221" s="66"/>
      <c r="C16221" s="66">
        <v>15357</v>
      </c>
      <c r="D16221" s="2" t="s">
        <v>53</v>
      </c>
      <c r="E16221" s="15" t="s">
        <v>1145</v>
      </c>
      <c r="F16221" s="69" t="s">
        <v>54</v>
      </c>
      <c r="G16221" s="3"/>
      <c r="H16221" s="3"/>
      <c r="I16221" s="10" t="str">
        <f t="shared" si="253"/>
        <v>15357</v>
      </c>
    </row>
    <row r="16222" spans="1:9">
      <c r="A16222" s="66"/>
      <c r="C16222" s="66">
        <v>15357</v>
      </c>
      <c r="D16222" s="2" t="s">
        <v>55</v>
      </c>
      <c r="E16222" s="21" t="s">
        <v>1152</v>
      </c>
      <c r="F16222" s="69" t="s">
        <v>56</v>
      </c>
      <c r="G16222" s="3"/>
      <c r="H16222" s="3"/>
      <c r="I16222" s="10" t="str">
        <f t="shared" si="253"/>
        <v>15357</v>
      </c>
    </row>
    <row r="16223" spans="1:9">
      <c r="A16223" s="66"/>
      <c r="C16223" s="66">
        <v>15357</v>
      </c>
      <c r="D16223" s="2" t="s">
        <v>57</v>
      </c>
      <c r="E16223" s="21" t="s">
        <v>1152</v>
      </c>
      <c r="F16223" s="69" t="s">
        <v>58</v>
      </c>
      <c r="G16223" s="3"/>
      <c r="H16223" s="3"/>
      <c r="I16223" s="10" t="str">
        <f t="shared" si="253"/>
        <v>15357</v>
      </c>
    </row>
    <row r="16224" spans="1:9">
      <c r="A16224" s="66"/>
      <c r="C16224" s="66">
        <v>15357</v>
      </c>
      <c r="D16224" s="2" t="s">
        <v>59</v>
      </c>
      <c r="E16224" s="21" t="s">
        <v>1152</v>
      </c>
      <c r="F16224" s="69" t="s">
        <v>60</v>
      </c>
      <c r="G16224" s="3"/>
      <c r="H16224" s="3"/>
      <c r="I16224" s="10" t="str">
        <f t="shared" si="253"/>
        <v>15357</v>
      </c>
    </row>
    <row r="16225" spans="1:9">
      <c r="A16225" s="66"/>
      <c r="C16225" s="66">
        <v>15357</v>
      </c>
      <c r="D16225" s="2" t="s">
        <v>61</v>
      </c>
      <c r="E16225" s="20" t="s">
        <v>1151</v>
      </c>
      <c r="F16225" s="69" t="s">
        <v>62</v>
      </c>
      <c r="G16225" s="3"/>
      <c r="H16225" s="3"/>
      <c r="I16225" s="10" t="str">
        <f t="shared" si="253"/>
        <v>15357</v>
      </c>
    </row>
    <row r="16226" spans="1:9">
      <c r="A16226" s="66"/>
      <c r="C16226" s="66">
        <v>15357</v>
      </c>
      <c r="D16226" s="2" t="s">
        <v>63</v>
      </c>
      <c r="E16226" s="20" t="s">
        <v>1151</v>
      </c>
      <c r="F16226" s="69" t="s">
        <v>64</v>
      </c>
      <c r="G16226" s="3"/>
      <c r="H16226" s="3"/>
      <c r="I16226" s="10" t="str">
        <f t="shared" si="253"/>
        <v>15357</v>
      </c>
    </row>
    <row r="16227" spans="1:9">
      <c r="A16227" s="66"/>
      <c r="C16227" s="66">
        <v>15357</v>
      </c>
      <c r="D16227" s="2" t="s">
        <v>65</v>
      </c>
      <c r="E16227" s="19" t="s">
        <v>1150</v>
      </c>
      <c r="F16227" s="69" t="s">
        <v>66</v>
      </c>
      <c r="G16227" s="3"/>
      <c r="H16227" s="3"/>
      <c r="I16227" s="10" t="str">
        <f t="shared" si="253"/>
        <v>15357</v>
      </c>
    </row>
    <row r="16228" spans="1:9">
      <c r="A16228" s="66"/>
      <c r="C16228" s="66">
        <v>15357</v>
      </c>
      <c r="D16228" s="2" t="s">
        <v>67</v>
      </c>
      <c r="E16228" s="22" t="s">
        <v>1153</v>
      </c>
      <c r="F16228" s="69" t="s">
        <v>68</v>
      </c>
      <c r="G16228" s="3"/>
      <c r="H16228" s="3"/>
      <c r="I16228" s="10" t="str">
        <f t="shared" si="253"/>
        <v>15357</v>
      </c>
    </row>
    <row r="16229" spans="1:9">
      <c r="A16229" s="66"/>
      <c r="C16229" s="66">
        <v>15357</v>
      </c>
      <c r="D16229" s="2" t="s">
        <v>69</v>
      </c>
      <c r="E16229" s="21" t="s">
        <v>1152</v>
      </c>
      <c r="F16229" s="69" t="s">
        <v>70</v>
      </c>
      <c r="G16229" s="3"/>
      <c r="H16229" s="3"/>
      <c r="I16229" s="10" t="str">
        <f t="shared" si="253"/>
        <v>15357</v>
      </c>
    </row>
    <row r="16230" spans="1:9">
      <c r="A16230" s="66"/>
      <c r="C16230" s="66">
        <v>15357</v>
      </c>
      <c r="E16230" s="71"/>
      <c r="F16230" s="69" t="s">
        <v>71</v>
      </c>
      <c r="G16230" s="3"/>
      <c r="H16230" s="3"/>
      <c r="I16230" s="10" t="str">
        <f t="shared" si="253"/>
        <v>15357</v>
      </c>
    </row>
    <row r="16231" spans="1:9">
      <c r="A16231" s="65" t="s">
        <v>1076</v>
      </c>
      <c r="B16231" s="2" t="s">
        <v>1077</v>
      </c>
      <c r="C16231" s="65">
        <v>15358</v>
      </c>
      <c r="D16231" s="2" t="s">
        <v>9</v>
      </c>
      <c r="E16231" s="14" t="s">
        <v>1144</v>
      </c>
      <c r="F16231" s="69" t="s">
        <v>10</v>
      </c>
      <c r="G16231" s="3"/>
      <c r="H16231" s="3"/>
      <c r="I16231" s="10" t="str">
        <f t="shared" si="253"/>
        <v>15358</v>
      </c>
    </row>
    <row r="16232" spans="1:9">
      <c r="A16232" s="66"/>
      <c r="C16232" s="66">
        <v>15358</v>
      </c>
      <c r="D16232" s="2" t="s">
        <v>11</v>
      </c>
      <c r="E16232" s="14" t="s">
        <v>1144</v>
      </c>
      <c r="F16232" s="69" t="s">
        <v>12</v>
      </c>
      <c r="G16232" s="3"/>
      <c r="H16232" s="3"/>
      <c r="I16232" s="10" t="str">
        <f t="shared" si="253"/>
        <v>15358</v>
      </c>
    </row>
    <row r="16233" spans="1:9">
      <c r="A16233" s="66"/>
      <c r="C16233" s="66">
        <v>15358</v>
      </c>
      <c r="D16233" s="2" t="s">
        <v>13</v>
      </c>
      <c r="E16233" s="14" t="s">
        <v>1144</v>
      </c>
      <c r="F16233" s="69" t="s">
        <v>14</v>
      </c>
      <c r="G16233" s="3"/>
      <c r="H16233" s="3"/>
      <c r="I16233" s="10" t="str">
        <f t="shared" si="253"/>
        <v>15358</v>
      </c>
    </row>
    <row r="16234" spans="1:9">
      <c r="A16234" s="66"/>
      <c r="C16234" s="66">
        <v>15358</v>
      </c>
      <c r="D16234" s="2" t="s">
        <v>15</v>
      </c>
      <c r="E16234" s="15" t="s">
        <v>1145</v>
      </c>
      <c r="F16234" s="69" t="s">
        <v>16</v>
      </c>
      <c r="G16234" s="3"/>
      <c r="H16234" s="3"/>
      <c r="I16234" s="10" t="str">
        <f t="shared" si="253"/>
        <v>15358</v>
      </c>
    </row>
    <row r="16235" spans="1:9">
      <c r="A16235" s="66"/>
      <c r="C16235" s="66">
        <v>15358</v>
      </c>
      <c r="D16235" s="2" t="s">
        <v>17</v>
      </c>
      <c r="E16235" s="14" t="s">
        <v>1144</v>
      </c>
      <c r="F16235" s="69" t="s">
        <v>18</v>
      </c>
      <c r="G16235" s="3"/>
      <c r="H16235" s="3"/>
      <c r="I16235" s="10" t="str">
        <f t="shared" si="253"/>
        <v>15358</v>
      </c>
    </row>
    <row r="16236" spans="1:9">
      <c r="A16236" s="66"/>
      <c r="C16236" s="66">
        <v>15358</v>
      </c>
      <c r="D16236" s="2" t="s">
        <v>19</v>
      </c>
      <c r="E16236" s="14" t="s">
        <v>1144</v>
      </c>
      <c r="F16236" s="69" t="s">
        <v>20</v>
      </c>
      <c r="G16236" s="3"/>
      <c r="H16236" s="3"/>
      <c r="I16236" s="10" t="str">
        <f t="shared" si="253"/>
        <v>15358</v>
      </c>
    </row>
    <row r="16237" spans="1:9">
      <c r="A16237" s="66"/>
      <c r="C16237" s="66">
        <v>15358</v>
      </c>
      <c r="D16237" s="2" t="s">
        <v>21</v>
      </c>
      <c r="E16237" s="4"/>
      <c r="F16237" s="69" t="s">
        <v>22</v>
      </c>
      <c r="G16237" s="3"/>
      <c r="H16237" s="3"/>
      <c r="I16237" s="10" t="str">
        <f t="shared" si="253"/>
        <v>15358</v>
      </c>
    </row>
    <row r="16238" spans="1:9">
      <c r="A16238" s="66"/>
      <c r="C16238" s="66">
        <v>15358</v>
      </c>
      <c r="D16238" s="2" t="s">
        <v>23</v>
      </c>
      <c r="E16238" s="17" t="s">
        <v>1147</v>
      </c>
      <c r="F16238" s="69" t="s">
        <v>24</v>
      </c>
      <c r="G16238" s="3"/>
      <c r="H16238" s="3"/>
      <c r="I16238" s="10" t="str">
        <f t="shared" si="253"/>
        <v>15358</v>
      </c>
    </row>
    <row r="16239" spans="1:9">
      <c r="A16239" s="66"/>
      <c r="C16239" s="66">
        <v>15358</v>
      </c>
      <c r="D16239" s="2" t="s">
        <v>25</v>
      </c>
      <c r="E16239" s="17" t="s">
        <v>1147</v>
      </c>
      <c r="F16239" s="69" t="s">
        <v>26</v>
      </c>
      <c r="G16239" s="3"/>
      <c r="H16239" s="3"/>
      <c r="I16239" s="10" t="str">
        <f t="shared" si="253"/>
        <v>15358</v>
      </c>
    </row>
    <row r="16240" spans="1:9">
      <c r="A16240" s="66"/>
      <c r="C16240" s="66">
        <v>15358</v>
      </c>
      <c r="D16240" s="2" t="s">
        <v>27</v>
      </c>
      <c r="E16240" s="17" t="s">
        <v>1147</v>
      </c>
      <c r="F16240" s="69" t="s">
        <v>28</v>
      </c>
      <c r="G16240" s="3"/>
      <c r="H16240" s="3"/>
      <c r="I16240" s="10" t="str">
        <f t="shared" si="253"/>
        <v>15358</v>
      </c>
    </row>
    <row r="16241" spans="1:9">
      <c r="A16241" s="66"/>
      <c r="C16241" s="66">
        <v>15358</v>
      </c>
      <c r="D16241" s="2" t="s">
        <v>29</v>
      </c>
      <c r="E16241" s="18" t="s">
        <v>1148</v>
      </c>
      <c r="F16241" s="69" t="s">
        <v>30</v>
      </c>
      <c r="G16241" s="3"/>
      <c r="H16241" s="3"/>
      <c r="I16241" s="10" t="str">
        <f t="shared" si="253"/>
        <v>15358</v>
      </c>
    </row>
    <row r="16242" spans="1:9">
      <c r="A16242" s="66"/>
      <c r="C16242" s="66">
        <v>15358</v>
      </c>
      <c r="D16242" s="2" t="s">
        <v>31</v>
      </c>
      <c r="E16242" s="18" t="s">
        <v>1148</v>
      </c>
      <c r="F16242" s="69" t="s">
        <v>32</v>
      </c>
      <c r="G16242" s="3"/>
      <c r="H16242" s="3"/>
      <c r="I16242" s="10" t="str">
        <f t="shared" si="253"/>
        <v>15358</v>
      </c>
    </row>
    <row r="16243" spans="1:9">
      <c r="A16243" s="66"/>
      <c r="C16243" s="66">
        <v>15358</v>
      </c>
      <c r="D16243" s="2" t="s">
        <v>33</v>
      </c>
      <c r="E16243" s="18" t="s">
        <v>1148</v>
      </c>
      <c r="F16243" s="69" t="s">
        <v>34</v>
      </c>
      <c r="G16243" s="3"/>
      <c r="H16243" s="3"/>
      <c r="I16243" s="10" t="str">
        <f t="shared" si="253"/>
        <v>15358</v>
      </c>
    </row>
    <row r="16244" spans="1:9">
      <c r="A16244" s="66"/>
      <c r="C16244" s="66">
        <v>15358</v>
      </c>
      <c r="D16244" s="2" t="s">
        <v>35</v>
      </c>
      <c r="E16244" s="19" t="s">
        <v>1150</v>
      </c>
      <c r="F16244" s="69" t="s">
        <v>36</v>
      </c>
      <c r="G16244" s="3"/>
      <c r="H16244" s="3"/>
      <c r="I16244" s="10" t="str">
        <f t="shared" si="253"/>
        <v>15358</v>
      </c>
    </row>
    <row r="16245" spans="1:9">
      <c r="A16245" s="66"/>
      <c r="C16245" s="66">
        <v>15358</v>
      </c>
      <c r="D16245" s="2" t="s">
        <v>37</v>
      </c>
      <c r="E16245" s="23" t="s">
        <v>1149</v>
      </c>
      <c r="F16245" s="69" t="s">
        <v>38</v>
      </c>
      <c r="G16245" s="3"/>
      <c r="H16245" s="3"/>
      <c r="I16245" s="10" t="str">
        <f t="shared" si="253"/>
        <v>15358</v>
      </c>
    </row>
    <row r="16246" spans="1:9">
      <c r="A16246" s="66"/>
      <c r="C16246" s="66">
        <v>15358</v>
      </c>
      <c r="D16246" s="2" t="s">
        <v>39</v>
      </c>
      <c r="E16246" s="23" t="s">
        <v>1149</v>
      </c>
      <c r="F16246" s="69" t="s">
        <v>40</v>
      </c>
      <c r="G16246" s="3"/>
      <c r="H16246" s="3"/>
      <c r="I16246" s="10" t="str">
        <f t="shared" si="253"/>
        <v>15358</v>
      </c>
    </row>
    <row r="16247" spans="1:9">
      <c r="A16247" s="66"/>
      <c r="C16247" s="66">
        <v>15358</v>
      </c>
      <c r="D16247" s="2" t="s">
        <v>41</v>
      </c>
      <c r="E16247" s="16" t="s">
        <v>1146</v>
      </c>
      <c r="F16247" s="69" t="s">
        <v>42</v>
      </c>
      <c r="G16247" s="3"/>
      <c r="H16247" s="3"/>
      <c r="I16247" s="10" t="str">
        <f t="shared" si="253"/>
        <v>15358</v>
      </c>
    </row>
    <row r="16248" spans="1:9">
      <c r="A16248" s="66"/>
      <c r="C16248" s="66">
        <v>15358</v>
      </c>
      <c r="D16248" s="2" t="s">
        <v>43</v>
      </c>
      <c r="E16248" s="16" t="s">
        <v>1146</v>
      </c>
      <c r="F16248" s="69" t="s">
        <v>44</v>
      </c>
      <c r="G16248" s="3"/>
      <c r="H16248" s="3"/>
      <c r="I16248" s="10" t="str">
        <f t="shared" si="253"/>
        <v>15358</v>
      </c>
    </row>
    <row r="16249" spans="1:9">
      <c r="A16249" s="66"/>
      <c r="C16249" s="66">
        <v>15358</v>
      </c>
      <c r="D16249" s="2" t="s">
        <v>45</v>
      </c>
      <c r="E16249" s="16" t="s">
        <v>1146</v>
      </c>
      <c r="F16249" s="69" t="s">
        <v>46</v>
      </c>
      <c r="G16249" s="3"/>
      <c r="H16249" s="3"/>
      <c r="I16249" s="10" t="str">
        <f t="shared" si="253"/>
        <v>15358</v>
      </c>
    </row>
    <row r="16250" spans="1:9">
      <c r="A16250" s="66"/>
      <c r="C16250" s="66">
        <v>15358</v>
      </c>
      <c r="D16250" s="2" t="s">
        <v>47</v>
      </c>
      <c r="E16250" s="16" t="s">
        <v>1146</v>
      </c>
      <c r="F16250" s="69" t="s">
        <v>48</v>
      </c>
      <c r="G16250" s="3"/>
      <c r="H16250" s="3"/>
      <c r="I16250" s="10" t="str">
        <f t="shared" si="253"/>
        <v>15358</v>
      </c>
    </row>
    <row r="16251" spans="1:9">
      <c r="A16251" s="66"/>
      <c r="C16251" s="66">
        <v>15358</v>
      </c>
      <c r="D16251" s="2" t="s">
        <v>49</v>
      </c>
      <c r="E16251" s="14" t="s">
        <v>1144</v>
      </c>
      <c r="F16251" s="69" t="s">
        <v>50</v>
      </c>
      <c r="G16251" s="3"/>
      <c r="H16251" s="3"/>
      <c r="I16251" s="10" t="str">
        <f t="shared" si="253"/>
        <v>15358</v>
      </c>
    </row>
    <row r="16252" spans="1:9">
      <c r="A16252" s="66"/>
      <c r="C16252" s="66">
        <v>15358</v>
      </c>
      <c r="D16252" s="2" t="s">
        <v>51</v>
      </c>
      <c r="E16252" s="15" t="s">
        <v>1145</v>
      </c>
      <c r="F16252" s="69" t="s">
        <v>52</v>
      </c>
      <c r="G16252" s="3"/>
      <c r="H16252" s="3"/>
      <c r="I16252" s="10" t="str">
        <f t="shared" si="253"/>
        <v>15358</v>
      </c>
    </row>
    <row r="16253" spans="1:9">
      <c r="A16253" s="66"/>
      <c r="C16253" s="66">
        <v>15358</v>
      </c>
      <c r="D16253" s="2" t="s">
        <v>53</v>
      </c>
      <c r="E16253" s="15" t="s">
        <v>1145</v>
      </c>
      <c r="F16253" s="69" t="s">
        <v>54</v>
      </c>
      <c r="G16253" s="3"/>
      <c r="H16253" s="3"/>
      <c r="I16253" s="10" t="str">
        <f t="shared" si="253"/>
        <v>15358</v>
      </c>
    </row>
    <row r="16254" spans="1:9">
      <c r="A16254" s="66"/>
      <c r="C16254" s="66">
        <v>15358</v>
      </c>
      <c r="D16254" s="2" t="s">
        <v>55</v>
      </c>
      <c r="E16254" s="21" t="s">
        <v>1152</v>
      </c>
      <c r="F16254" s="69" t="s">
        <v>56</v>
      </c>
      <c r="G16254" s="3"/>
      <c r="H16254" s="3"/>
      <c r="I16254" s="10" t="str">
        <f t="shared" si="253"/>
        <v>15358</v>
      </c>
    </row>
    <row r="16255" spans="1:9">
      <c r="A16255" s="66"/>
      <c r="C16255" s="66">
        <v>15358</v>
      </c>
      <c r="D16255" s="2" t="s">
        <v>57</v>
      </c>
      <c r="E16255" s="21" t="s">
        <v>1152</v>
      </c>
      <c r="F16255" s="69" t="s">
        <v>58</v>
      </c>
      <c r="G16255" s="3"/>
      <c r="H16255" s="3"/>
      <c r="I16255" s="10" t="str">
        <f t="shared" si="253"/>
        <v>15358</v>
      </c>
    </row>
    <row r="16256" spans="1:9">
      <c r="A16256" s="66"/>
      <c r="C16256" s="66">
        <v>15358</v>
      </c>
      <c r="D16256" s="2" t="s">
        <v>59</v>
      </c>
      <c r="E16256" s="21" t="s">
        <v>1152</v>
      </c>
      <c r="F16256" s="69" t="s">
        <v>60</v>
      </c>
      <c r="G16256" s="3"/>
      <c r="H16256" s="3"/>
      <c r="I16256" s="10" t="str">
        <f t="shared" si="253"/>
        <v>15358</v>
      </c>
    </row>
    <row r="16257" spans="1:9">
      <c r="A16257" s="66"/>
      <c r="C16257" s="66">
        <v>15358</v>
      </c>
      <c r="D16257" s="2" t="s">
        <v>61</v>
      </c>
      <c r="E16257" s="20" t="s">
        <v>1151</v>
      </c>
      <c r="F16257" s="69" t="s">
        <v>62</v>
      </c>
      <c r="G16257" s="3"/>
      <c r="H16257" s="3"/>
      <c r="I16257" s="10" t="str">
        <f t="shared" si="253"/>
        <v>15358</v>
      </c>
    </row>
    <row r="16258" spans="1:9">
      <c r="A16258" s="66"/>
      <c r="C16258" s="66">
        <v>15358</v>
      </c>
      <c r="D16258" s="2" t="s">
        <v>63</v>
      </c>
      <c r="E16258" s="20" t="s">
        <v>1151</v>
      </c>
      <c r="F16258" s="69" t="s">
        <v>64</v>
      </c>
      <c r="G16258" s="3"/>
      <c r="H16258" s="3"/>
      <c r="I16258" s="10" t="str">
        <f t="shared" si="253"/>
        <v>15358</v>
      </c>
    </row>
    <row r="16259" spans="1:9">
      <c r="A16259" s="66"/>
      <c r="C16259" s="66">
        <v>15358</v>
      </c>
      <c r="D16259" s="2" t="s">
        <v>65</v>
      </c>
      <c r="E16259" s="19" t="s">
        <v>1150</v>
      </c>
      <c r="F16259" s="69" t="s">
        <v>66</v>
      </c>
      <c r="G16259" s="3"/>
      <c r="H16259" s="3"/>
      <c r="I16259" s="10" t="str">
        <f t="shared" si="253"/>
        <v>15358</v>
      </c>
    </row>
    <row r="16260" spans="1:9">
      <c r="A16260" s="66"/>
      <c r="C16260" s="66">
        <v>15358</v>
      </c>
      <c r="D16260" s="2" t="s">
        <v>67</v>
      </c>
      <c r="E16260" s="22" t="s">
        <v>1153</v>
      </c>
      <c r="F16260" s="69" t="s">
        <v>68</v>
      </c>
      <c r="G16260" s="3"/>
      <c r="H16260" s="3"/>
      <c r="I16260" s="10" t="str">
        <f t="shared" si="253"/>
        <v>15358</v>
      </c>
    </row>
    <row r="16261" spans="1:9">
      <c r="A16261" s="66"/>
      <c r="C16261" s="66">
        <v>15358</v>
      </c>
      <c r="D16261" s="2" t="s">
        <v>69</v>
      </c>
      <c r="E16261" s="21" t="s">
        <v>1152</v>
      </c>
      <c r="F16261" s="69" t="s">
        <v>70</v>
      </c>
      <c r="G16261" s="3"/>
      <c r="H16261" s="3"/>
      <c r="I16261" s="10" t="str">
        <f t="shared" si="253"/>
        <v>15358</v>
      </c>
    </row>
    <row r="16262" spans="1:9">
      <c r="A16262" s="66"/>
      <c r="C16262" s="66">
        <v>15358</v>
      </c>
      <c r="E16262" s="71"/>
      <c r="F16262" s="69" t="s">
        <v>71</v>
      </c>
      <c r="G16262" s="3"/>
      <c r="H16262" s="3"/>
      <c r="I16262" s="10" t="str">
        <f t="shared" si="253"/>
        <v>15358</v>
      </c>
    </row>
    <row r="16263" spans="1:9">
      <c r="A16263" s="65" t="s">
        <v>1078</v>
      </c>
      <c r="B16263" s="2" t="s">
        <v>1079</v>
      </c>
      <c r="C16263" s="65">
        <v>15362</v>
      </c>
      <c r="D16263" s="2" t="s">
        <v>9</v>
      </c>
      <c r="E16263" s="14" t="s">
        <v>1144</v>
      </c>
      <c r="F16263" s="69" t="s">
        <v>10</v>
      </c>
      <c r="G16263" s="3"/>
      <c r="H16263" s="3"/>
      <c r="I16263" s="10" t="str">
        <f t="shared" si="253"/>
        <v>15362</v>
      </c>
    </row>
    <row r="16264" spans="1:9">
      <c r="A16264" s="66"/>
      <c r="C16264" s="66">
        <v>15362</v>
      </c>
      <c r="D16264" s="2" t="s">
        <v>11</v>
      </c>
      <c r="E16264" s="14" t="s">
        <v>1144</v>
      </c>
      <c r="F16264" s="69" t="s">
        <v>12</v>
      </c>
      <c r="G16264" s="3"/>
      <c r="H16264" s="3"/>
      <c r="I16264" s="10" t="str">
        <f t="shared" si="253"/>
        <v>15362</v>
      </c>
    </row>
    <row r="16265" spans="1:9">
      <c r="A16265" s="66"/>
      <c r="C16265" s="66">
        <v>15362</v>
      </c>
      <c r="D16265" s="2" t="s">
        <v>13</v>
      </c>
      <c r="E16265" s="14" t="s">
        <v>1144</v>
      </c>
      <c r="F16265" s="69" t="s">
        <v>14</v>
      </c>
      <c r="G16265" s="3"/>
      <c r="H16265" s="3"/>
      <c r="I16265" s="10" t="str">
        <f t="shared" ref="I16265:I16328" si="254">IF(A16265="",I16264,A16265)</f>
        <v>15362</v>
      </c>
    </row>
    <row r="16266" spans="1:9">
      <c r="A16266" s="66"/>
      <c r="C16266" s="66">
        <v>15362</v>
      </c>
      <c r="D16266" s="2" t="s">
        <v>15</v>
      </c>
      <c r="E16266" s="15" t="s">
        <v>1145</v>
      </c>
      <c r="F16266" s="69" t="s">
        <v>16</v>
      </c>
      <c r="G16266" s="3"/>
      <c r="H16266" s="3"/>
      <c r="I16266" s="10" t="str">
        <f t="shared" si="254"/>
        <v>15362</v>
      </c>
    </row>
    <row r="16267" spans="1:9">
      <c r="A16267" s="66"/>
      <c r="C16267" s="66">
        <v>15362</v>
      </c>
      <c r="D16267" s="2" t="s">
        <v>17</v>
      </c>
      <c r="E16267" s="14" t="s">
        <v>1144</v>
      </c>
      <c r="F16267" s="69" t="s">
        <v>18</v>
      </c>
      <c r="G16267" s="3"/>
      <c r="H16267" s="3"/>
      <c r="I16267" s="10" t="str">
        <f t="shared" si="254"/>
        <v>15362</v>
      </c>
    </row>
    <row r="16268" spans="1:9">
      <c r="A16268" s="66"/>
      <c r="C16268" s="66">
        <v>15362</v>
      </c>
      <c r="D16268" s="2" t="s">
        <v>19</v>
      </c>
      <c r="E16268" s="14" t="s">
        <v>1144</v>
      </c>
      <c r="F16268" s="69" t="s">
        <v>20</v>
      </c>
      <c r="G16268" s="3"/>
      <c r="H16268" s="3"/>
      <c r="I16268" s="10" t="str">
        <f t="shared" si="254"/>
        <v>15362</v>
      </c>
    </row>
    <row r="16269" spans="1:9">
      <c r="A16269" s="66"/>
      <c r="C16269" s="66">
        <v>15362</v>
      </c>
      <c r="D16269" s="2" t="s">
        <v>21</v>
      </c>
      <c r="E16269" s="4"/>
      <c r="F16269" s="69" t="s">
        <v>22</v>
      </c>
      <c r="G16269" s="3"/>
      <c r="H16269" s="3"/>
      <c r="I16269" s="10" t="str">
        <f t="shared" si="254"/>
        <v>15362</v>
      </c>
    </row>
    <row r="16270" spans="1:9">
      <c r="A16270" s="66"/>
      <c r="C16270" s="66">
        <v>15362</v>
      </c>
      <c r="D16270" s="2" t="s">
        <v>23</v>
      </c>
      <c r="E16270" s="17" t="s">
        <v>1147</v>
      </c>
      <c r="F16270" s="69" t="s">
        <v>24</v>
      </c>
      <c r="G16270" s="3"/>
      <c r="H16270" s="3"/>
      <c r="I16270" s="10" t="str">
        <f t="shared" si="254"/>
        <v>15362</v>
      </c>
    </row>
    <row r="16271" spans="1:9">
      <c r="A16271" s="66"/>
      <c r="C16271" s="66">
        <v>15362</v>
      </c>
      <c r="D16271" s="2" t="s">
        <v>25</v>
      </c>
      <c r="E16271" s="17" t="s">
        <v>1147</v>
      </c>
      <c r="F16271" s="69" t="s">
        <v>26</v>
      </c>
      <c r="G16271" s="3"/>
      <c r="H16271" s="3"/>
      <c r="I16271" s="10" t="str">
        <f t="shared" si="254"/>
        <v>15362</v>
      </c>
    </row>
    <row r="16272" spans="1:9">
      <c r="A16272" s="66"/>
      <c r="C16272" s="66">
        <v>15362</v>
      </c>
      <c r="D16272" s="2" t="s">
        <v>27</v>
      </c>
      <c r="E16272" s="17" t="s">
        <v>1147</v>
      </c>
      <c r="F16272" s="69" t="s">
        <v>28</v>
      </c>
      <c r="G16272" s="3"/>
      <c r="H16272" s="3"/>
      <c r="I16272" s="10" t="str">
        <f t="shared" si="254"/>
        <v>15362</v>
      </c>
    </row>
    <row r="16273" spans="1:9">
      <c r="A16273" s="66"/>
      <c r="C16273" s="66">
        <v>15362</v>
      </c>
      <c r="D16273" s="2" t="s">
        <v>29</v>
      </c>
      <c r="E16273" s="18" t="s">
        <v>1148</v>
      </c>
      <c r="F16273" s="69" t="s">
        <v>30</v>
      </c>
      <c r="G16273" s="3"/>
      <c r="H16273" s="3"/>
      <c r="I16273" s="10" t="str">
        <f t="shared" si="254"/>
        <v>15362</v>
      </c>
    </row>
    <row r="16274" spans="1:9">
      <c r="A16274" s="66"/>
      <c r="C16274" s="66">
        <v>15362</v>
      </c>
      <c r="D16274" s="2" t="s">
        <v>31</v>
      </c>
      <c r="E16274" s="18" t="s">
        <v>1148</v>
      </c>
      <c r="F16274" s="69" t="s">
        <v>32</v>
      </c>
      <c r="G16274" s="3"/>
      <c r="H16274" s="3"/>
      <c r="I16274" s="10" t="str">
        <f t="shared" si="254"/>
        <v>15362</v>
      </c>
    </row>
    <row r="16275" spans="1:9">
      <c r="A16275" s="66"/>
      <c r="C16275" s="66">
        <v>15362</v>
      </c>
      <c r="D16275" s="2" t="s">
        <v>33</v>
      </c>
      <c r="E16275" s="18" t="s">
        <v>1148</v>
      </c>
      <c r="F16275" s="69" t="s">
        <v>34</v>
      </c>
      <c r="G16275" s="3"/>
      <c r="H16275" s="3"/>
      <c r="I16275" s="10" t="str">
        <f t="shared" si="254"/>
        <v>15362</v>
      </c>
    </row>
    <row r="16276" spans="1:9">
      <c r="A16276" s="66"/>
      <c r="C16276" s="66">
        <v>15362</v>
      </c>
      <c r="D16276" s="2" t="s">
        <v>35</v>
      </c>
      <c r="E16276" s="19" t="s">
        <v>1150</v>
      </c>
      <c r="F16276" s="69" t="s">
        <v>36</v>
      </c>
      <c r="G16276" s="3"/>
      <c r="H16276" s="3"/>
      <c r="I16276" s="10" t="str">
        <f t="shared" si="254"/>
        <v>15362</v>
      </c>
    </row>
    <row r="16277" spans="1:9">
      <c r="A16277" s="66"/>
      <c r="C16277" s="66">
        <v>15362</v>
      </c>
      <c r="D16277" s="2" t="s">
        <v>37</v>
      </c>
      <c r="E16277" s="23" t="s">
        <v>1149</v>
      </c>
      <c r="F16277" s="69" t="s">
        <v>38</v>
      </c>
      <c r="G16277" s="3"/>
      <c r="H16277" s="3"/>
      <c r="I16277" s="10" t="str">
        <f t="shared" si="254"/>
        <v>15362</v>
      </c>
    </row>
    <row r="16278" spans="1:9">
      <c r="A16278" s="66"/>
      <c r="C16278" s="66">
        <v>15362</v>
      </c>
      <c r="D16278" s="2" t="s">
        <v>39</v>
      </c>
      <c r="E16278" s="23" t="s">
        <v>1149</v>
      </c>
      <c r="F16278" s="69" t="s">
        <v>40</v>
      </c>
      <c r="G16278" s="3"/>
      <c r="H16278" s="3"/>
      <c r="I16278" s="10" t="str">
        <f t="shared" si="254"/>
        <v>15362</v>
      </c>
    </row>
    <row r="16279" spans="1:9">
      <c r="A16279" s="66"/>
      <c r="C16279" s="66">
        <v>15362</v>
      </c>
      <c r="D16279" s="2" t="s">
        <v>41</v>
      </c>
      <c r="E16279" s="16" t="s">
        <v>1146</v>
      </c>
      <c r="F16279" s="69" t="s">
        <v>42</v>
      </c>
      <c r="G16279" s="3"/>
      <c r="H16279" s="3"/>
      <c r="I16279" s="10" t="str">
        <f t="shared" si="254"/>
        <v>15362</v>
      </c>
    </row>
    <row r="16280" spans="1:9">
      <c r="A16280" s="66"/>
      <c r="C16280" s="66">
        <v>15362</v>
      </c>
      <c r="D16280" s="2" t="s">
        <v>43</v>
      </c>
      <c r="E16280" s="16" t="s">
        <v>1146</v>
      </c>
      <c r="F16280" s="69" t="s">
        <v>44</v>
      </c>
      <c r="G16280" s="3"/>
      <c r="H16280" s="3"/>
      <c r="I16280" s="10" t="str">
        <f t="shared" si="254"/>
        <v>15362</v>
      </c>
    </row>
    <row r="16281" spans="1:9">
      <c r="A16281" s="66"/>
      <c r="C16281" s="66">
        <v>15362</v>
      </c>
      <c r="D16281" s="2" t="s">
        <v>45</v>
      </c>
      <c r="E16281" s="16" t="s">
        <v>1146</v>
      </c>
      <c r="F16281" s="69" t="s">
        <v>46</v>
      </c>
      <c r="G16281" s="3"/>
      <c r="H16281" s="3"/>
      <c r="I16281" s="10" t="str">
        <f t="shared" si="254"/>
        <v>15362</v>
      </c>
    </row>
    <row r="16282" spans="1:9">
      <c r="A16282" s="66"/>
      <c r="C16282" s="66">
        <v>15362</v>
      </c>
      <c r="D16282" s="2" t="s">
        <v>47</v>
      </c>
      <c r="E16282" s="16" t="s">
        <v>1146</v>
      </c>
      <c r="F16282" s="69" t="s">
        <v>48</v>
      </c>
      <c r="G16282" s="3"/>
      <c r="H16282" s="3"/>
      <c r="I16282" s="10" t="str">
        <f t="shared" si="254"/>
        <v>15362</v>
      </c>
    </row>
    <row r="16283" spans="1:9">
      <c r="A16283" s="66"/>
      <c r="C16283" s="66">
        <v>15362</v>
      </c>
      <c r="D16283" s="2" t="s">
        <v>49</v>
      </c>
      <c r="E16283" s="14" t="s">
        <v>1144</v>
      </c>
      <c r="F16283" s="69" t="s">
        <v>50</v>
      </c>
      <c r="G16283" s="3"/>
      <c r="H16283" s="3"/>
      <c r="I16283" s="10" t="str">
        <f t="shared" si="254"/>
        <v>15362</v>
      </c>
    </row>
    <row r="16284" spans="1:9">
      <c r="A16284" s="66"/>
      <c r="C16284" s="66">
        <v>15362</v>
      </c>
      <c r="D16284" s="2" t="s">
        <v>51</v>
      </c>
      <c r="E16284" s="15" t="s">
        <v>1145</v>
      </c>
      <c r="F16284" s="69" t="s">
        <v>52</v>
      </c>
      <c r="G16284" s="3"/>
      <c r="H16284" s="3"/>
      <c r="I16284" s="10" t="str">
        <f t="shared" si="254"/>
        <v>15362</v>
      </c>
    </row>
    <row r="16285" spans="1:9">
      <c r="A16285" s="66"/>
      <c r="C16285" s="66">
        <v>15362</v>
      </c>
      <c r="D16285" s="2" t="s">
        <v>53</v>
      </c>
      <c r="E16285" s="15" t="s">
        <v>1145</v>
      </c>
      <c r="F16285" s="69" t="s">
        <v>54</v>
      </c>
      <c r="G16285" s="3"/>
      <c r="H16285" s="3"/>
      <c r="I16285" s="10" t="str">
        <f t="shared" si="254"/>
        <v>15362</v>
      </c>
    </row>
    <row r="16286" spans="1:9">
      <c r="A16286" s="66"/>
      <c r="C16286" s="66">
        <v>15362</v>
      </c>
      <c r="D16286" s="2" t="s">
        <v>55</v>
      </c>
      <c r="E16286" s="21" t="s">
        <v>1152</v>
      </c>
      <c r="F16286" s="69" t="s">
        <v>56</v>
      </c>
      <c r="G16286" s="3"/>
      <c r="H16286" s="3"/>
      <c r="I16286" s="10" t="str">
        <f t="shared" si="254"/>
        <v>15362</v>
      </c>
    </row>
    <row r="16287" spans="1:9">
      <c r="A16287" s="66"/>
      <c r="C16287" s="66">
        <v>15362</v>
      </c>
      <c r="D16287" s="2" t="s">
        <v>57</v>
      </c>
      <c r="E16287" s="21" t="s">
        <v>1152</v>
      </c>
      <c r="F16287" s="69" t="s">
        <v>58</v>
      </c>
      <c r="G16287" s="3"/>
      <c r="H16287" s="3"/>
      <c r="I16287" s="10" t="str">
        <f t="shared" si="254"/>
        <v>15362</v>
      </c>
    </row>
    <row r="16288" spans="1:9">
      <c r="A16288" s="66"/>
      <c r="C16288" s="66">
        <v>15362</v>
      </c>
      <c r="D16288" s="2" t="s">
        <v>59</v>
      </c>
      <c r="E16288" s="21" t="s">
        <v>1152</v>
      </c>
      <c r="F16288" s="69" t="s">
        <v>60</v>
      </c>
      <c r="G16288" s="3"/>
      <c r="H16288" s="3"/>
      <c r="I16288" s="10" t="str">
        <f t="shared" si="254"/>
        <v>15362</v>
      </c>
    </row>
    <row r="16289" spans="1:9">
      <c r="A16289" s="66"/>
      <c r="C16289" s="66">
        <v>15362</v>
      </c>
      <c r="D16289" s="2" t="s">
        <v>61</v>
      </c>
      <c r="E16289" s="20" t="s">
        <v>1151</v>
      </c>
      <c r="F16289" s="69" t="s">
        <v>62</v>
      </c>
      <c r="G16289" s="3"/>
      <c r="H16289" s="3"/>
      <c r="I16289" s="10" t="str">
        <f t="shared" si="254"/>
        <v>15362</v>
      </c>
    </row>
    <row r="16290" spans="1:9">
      <c r="A16290" s="66"/>
      <c r="C16290" s="66">
        <v>15362</v>
      </c>
      <c r="D16290" s="2" t="s">
        <v>63</v>
      </c>
      <c r="E16290" s="20" t="s">
        <v>1151</v>
      </c>
      <c r="F16290" s="69" t="s">
        <v>64</v>
      </c>
      <c r="G16290" s="3"/>
      <c r="H16290" s="3"/>
      <c r="I16290" s="10" t="str">
        <f t="shared" si="254"/>
        <v>15362</v>
      </c>
    </row>
    <row r="16291" spans="1:9">
      <c r="A16291" s="66"/>
      <c r="C16291" s="66">
        <v>15362</v>
      </c>
      <c r="D16291" s="2" t="s">
        <v>65</v>
      </c>
      <c r="E16291" s="19" t="s">
        <v>1150</v>
      </c>
      <c r="F16291" s="69" t="s">
        <v>66</v>
      </c>
      <c r="G16291" s="3"/>
      <c r="H16291" s="3"/>
      <c r="I16291" s="10" t="str">
        <f t="shared" si="254"/>
        <v>15362</v>
      </c>
    </row>
    <row r="16292" spans="1:9">
      <c r="A16292" s="66"/>
      <c r="C16292" s="66">
        <v>15362</v>
      </c>
      <c r="D16292" s="2" t="s">
        <v>67</v>
      </c>
      <c r="E16292" s="22" t="s">
        <v>1153</v>
      </c>
      <c r="F16292" s="69" t="s">
        <v>68</v>
      </c>
      <c r="G16292" s="3"/>
      <c r="H16292" s="3"/>
      <c r="I16292" s="10" t="str">
        <f t="shared" si="254"/>
        <v>15362</v>
      </c>
    </row>
    <row r="16293" spans="1:9">
      <c r="A16293" s="66"/>
      <c r="C16293" s="66">
        <v>15362</v>
      </c>
      <c r="D16293" s="2" t="s">
        <v>69</v>
      </c>
      <c r="E16293" s="21" t="s">
        <v>1152</v>
      </c>
      <c r="F16293" s="69" t="s">
        <v>70</v>
      </c>
      <c r="G16293" s="3"/>
      <c r="H16293" s="3"/>
      <c r="I16293" s="10" t="str">
        <f t="shared" si="254"/>
        <v>15362</v>
      </c>
    </row>
    <row r="16294" spans="1:9">
      <c r="A16294" s="66"/>
      <c r="C16294" s="66">
        <v>15362</v>
      </c>
      <c r="E16294" s="71"/>
      <c r="F16294" s="69" t="s">
        <v>71</v>
      </c>
      <c r="G16294" s="3"/>
      <c r="H16294" s="3"/>
      <c r="I16294" s="10" t="str">
        <f t="shared" si="254"/>
        <v>15362</v>
      </c>
    </row>
    <row r="16295" spans="1:9">
      <c r="A16295" s="65" t="s">
        <v>1080</v>
      </c>
      <c r="B16295" s="2" t="s">
        <v>1081</v>
      </c>
      <c r="C16295" s="65">
        <v>15363</v>
      </c>
      <c r="D16295" s="2" t="s">
        <v>9</v>
      </c>
      <c r="E16295" s="14" t="s">
        <v>1144</v>
      </c>
      <c r="F16295" s="69" t="s">
        <v>10</v>
      </c>
      <c r="G16295" s="3"/>
      <c r="H16295" s="3"/>
      <c r="I16295" s="10" t="str">
        <f t="shared" si="254"/>
        <v>15363</v>
      </c>
    </row>
    <row r="16296" spans="1:9">
      <c r="A16296" s="66"/>
      <c r="C16296" s="66">
        <v>15363</v>
      </c>
      <c r="D16296" s="2" t="s">
        <v>11</v>
      </c>
      <c r="E16296" s="14" t="s">
        <v>1144</v>
      </c>
      <c r="F16296" s="69" t="s">
        <v>12</v>
      </c>
      <c r="G16296" s="3"/>
      <c r="H16296" s="3"/>
      <c r="I16296" s="10" t="str">
        <f t="shared" si="254"/>
        <v>15363</v>
      </c>
    </row>
    <row r="16297" spans="1:9">
      <c r="A16297" s="66"/>
      <c r="C16297" s="66">
        <v>15363</v>
      </c>
      <c r="D16297" s="2" t="s">
        <v>13</v>
      </c>
      <c r="E16297" s="14" t="s">
        <v>1144</v>
      </c>
      <c r="F16297" s="69" t="s">
        <v>14</v>
      </c>
      <c r="G16297" s="3"/>
      <c r="H16297" s="3"/>
      <c r="I16297" s="10" t="str">
        <f t="shared" si="254"/>
        <v>15363</v>
      </c>
    </row>
    <row r="16298" spans="1:9">
      <c r="A16298" s="66"/>
      <c r="C16298" s="66">
        <v>15363</v>
      </c>
      <c r="D16298" s="2" t="s">
        <v>15</v>
      </c>
      <c r="E16298" s="15" t="s">
        <v>1145</v>
      </c>
      <c r="F16298" s="69" t="s">
        <v>16</v>
      </c>
      <c r="G16298" s="3"/>
      <c r="H16298" s="3"/>
      <c r="I16298" s="10" t="str">
        <f t="shared" si="254"/>
        <v>15363</v>
      </c>
    </row>
    <row r="16299" spans="1:9">
      <c r="A16299" s="66"/>
      <c r="C16299" s="66">
        <v>15363</v>
      </c>
      <c r="D16299" s="2" t="s">
        <v>17</v>
      </c>
      <c r="E16299" s="14" t="s">
        <v>1144</v>
      </c>
      <c r="F16299" s="69" t="s">
        <v>18</v>
      </c>
      <c r="G16299" s="3"/>
      <c r="H16299" s="3"/>
      <c r="I16299" s="10" t="str">
        <f t="shared" si="254"/>
        <v>15363</v>
      </c>
    </row>
    <row r="16300" spans="1:9">
      <c r="A16300" s="66"/>
      <c r="C16300" s="66">
        <v>15363</v>
      </c>
      <c r="D16300" s="2" t="s">
        <v>19</v>
      </c>
      <c r="E16300" s="14" t="s">
        <v>1144</v>
      </c>
      <c r="F16300" s="69" t="s">
        <v>20</v>
      </c>
      <c r="G16300" s="3"/>
      <c r="H16300" s="3"/>
      <c r="I16300" s="10" t="str">
        <f t="shared" si="254"/>
        <v>15363</v>
      </c>
    </row>
    <row r="16301" spans="1:9">
      <c r="A16301" s="66"/>
      <c r="C16301" s="66">
        <v>15363</v>
      </c>
      <c r="D16301" s="2" t="s">
        <v>21</v>
      </c>
      <c r="E16301" s="4"/>
      <c r="F16301" s="69" t="s">
        <v>22</v>
      </c>
      <c r="G16301" s="3"/>
      <c r="H16301" s="3"/>
      <c r="I16301" s="10" t="str">
        <f t="shared" si="254"/>
        <v>15363</v>
      </c>
    </row>
    <row r="16302" spans="1:9">
      <c r="A16302" s="66"/>
      <c r="C16302" s="66">
        <v>15363</v>
      </c>
      <c r="D16302" s="2" t="s">
        <v>23</v>
      </c>
      <c r="E16302" s="17" t="s">
        <v>1147</v>
      </c>
      <c r="F16302" s="69" t="s">
        <v>24</v>
      </c>
      <c r="G16302" s="3"/>
      <c r="H16302" s="3"/>
      <c r="I16302" s="10" t="str">
        <f t="shared" si="254"/>
        <v>15363</v>
      </c>
    </row>
    <row r="16303" spans="1:9">
      <c r="A16303" s="66"/>
      <c r="C16303" s="66">
        <v>15363</v>
      </c>
      <c r="D16303" s="2" t="s">
        <v>25</v>
      </c>
      <c r="E16303" s="17" t="s">
        <v>1147</v>
      </c>
      <c r="F16303" s="69" t="s">
        <v>26</v>
      </c>
      <c r="G16303" s="3"/>
      <c r="H16303" s="3"/>
      <c r="I16303" s="10" t="str">
        <f t="shared" si="254"/>
        <v>15363</v>
      </c>
    </row>
    <row r="16304" spans="1:9">
      <c r="A16304" s="66"/>
      <c r="C16304" s="66">
        <v>15363</v>
      </c>
      <c r="D16304" s="2" t="s">
        <v>27</v>
      </c>
      <c r="E16304" s="17" t="s">
        <v>1147</v>
      </c>
      <c r="F16304" s="69" t="s">
        <v>28</v>
      </c>
      <c r="G16304" s="3"/>
      <c r="H16304" s="3"/>
      <c r="I16304" s="10" t="str">
        <f t="shared" si="254"/>
        <v>15363</v>
      </c>
    </row>
    <row r="16305" spans="1:9">
      <c r="A16305" s="66"/>
      <c r="C16305" s="66">
        <v>15363</v>
      </c>
      <c r="D16305" s="2" t="s">
        <v>29</v>
      </c>
      <c r="E16305" s="18" t="s">
        <v>1148</v>
      </c>
      <c r="F16305" s="69" t="s">
        <v>30</v>
      </c>
      <c r="G16305" s="3"/>
      <c r="H16305" s="3"/>
      <c r="I16305" s="10" t="str">
        <f t="shared" si="254"/>
        <v>15363</v>
      </c>
    </row>
    <row r="16306" spans="1:9">
      <c r="A16306" s="66"/>
      <c r="C16306" s="66">
        <v>15363</v>
      </c>
      <c r="D16306" s="2" t="s">
        <v>31</v>
      </c>
      <c r="E16306" s="18" t="s">
        <v>1148</v>
      </c>
      <c r="F16306" s="69" t="s">
        <v>32</v>
      </c>
      <c r="G16306" s="3"/>
      <c r="H16306" s="3"/>
      <c r="I16306" s="10" t="str">
        <f t="shared" si="254"/>
        <v>15363</v>
      </c>
    </row>
    <row r="16307" spans="1:9">
      <c r="A16307" s="66"/>
      <c r="C16307" s="66">
        <v>15363</v>
      </c>
      <c r="D16307" s="2" t="s">
        <v>33</v>
      </c>
      <c r="E16307" s="18" t="s">
        <v>1148</v>
      </c>
      <c r="F16307" s="69" t="s">
        <v>34</v>
      </c>
      <c r="G16307" s="3"/>
      <c r="H16307" s="3"/>
      <c r="I16307" s="10" t="str">
        <f t="shared" si="254"/>
        <v>15363</v>
      </c>
    </row>
    <row r="16308" spans="1:9">
      <c r="A16308" s="66"/>
      <c r="C16308" s="66">
        <v>15363</v>
      </c>
      <c r="D16308" s="2" t="s">
        <v>35</v>
      </c>
      <c r="E16308" s="19" t="s">
        <v>1150</v>
      </c>
      <c r="F16308" s="69" t="s">
        <v>36</v>
      </c>
      <c r="G16308" s="3"/>
      <c r="H16308" s="3"/>
      <c r="I16308" s="10" t="str">
        <f t="shared" si="254"/>
        <v>15363</v>
      </c>
    </row>
    <row r="16309" spans="1:9">
      <c r="A16309" s="66"/>
      <c r="C16309" s="66">
        <v>15363</v>
      </c>
      <c r="D16309" s="2" t="s">
        <v>37</v>
      </c>
      <c r="E16309" s="23" t="s">
        <v>1149</v>
      </c>
      <c r="F16309" s="69" t="s">
        <v>38</v>
      </c>
      <c r="G16309" s="3"/>
      <c r="H16309" s="3"/>
      <c r="I16309" s="10" t="str">
        <f t="shared" si="254"/>
        <v>15363</v>
      </c>
    </row>
    <row r="16310" spans="1:9">
      <c r="A16310" s="66"/>
      <c r="C16310" s="66">
        <v>15363</v>
      </c>
      <c r="D16310" s="2" t="s">
        <v>39</v>
      </c>
      <c r="E16310" s="23" t="s">
        <v>1149</v>
      </c>
      <c r="F16310" s="69" t="s">
        <v>40</v>
      </c>
      <c r="G16310" s="3"/>
      <c r="H16310" s="3"/>
      <c r="I16310" s="10" t="str">
        <f t="shared" si="254"/>
        <v>15363</v>
      </c>
    </row>
    <row r="16311" spans="1:9">
      <c r="A16311" s="66"/>
      <c r="C16311" s="66">
        <v>15363</v>
      </c>
      <c r="D16311" s="2" t="s">
        <v>41</v>
      </c>
      <c r="E16311" s="16" t="s">
        <v>1146</v>
      </c>
      <c r="F16311" s="69" t="s">
        <v>42</v>
      </c>
      <c r="G16311" s="3"/>
      <c r="H16311" s="3"/>
      <c r="I16311" s="10" t="str">
        <f t="shared" si="254"/>
        <v>15363</v>
      </c>
    </row>
    <row r="16312" spans="1:9">
      <c r="A16312" s="66"/>
      <c r="C16312" s="66">
        <v>15363</v>
      </c>
      <c r="D16312" s="2" t="s">
        <v>43</v>
      </c>
      <c r="E16312" s="16" t="s">
        <v>1146</v>
      </c>
      <c r="F16312" s="69" t="s">
        <v>44</v>
      </c>
      <c r="G16312" s="3"/>
      <c r="H16312" s="3"/>
      <c r="I16312" s="10" t="str">
        <f t="shared" si="254"/>
        <v>15363</v>
      </c>
    </row>
    <row r="16313" spans="1:9">
      <c r="A16313" s="66"/>
      <c r="C16313" s="66">
        <v>15363</v>
      </c>
      <c r="D16313" s="2" t="s">
        <v>45</v>
      </c>
      <c r="E16313" s="16" t="s">
        <v>1146</v>
      </c>
      <c r="F16313" s="69" t="s">
        <v>46</v>
      </c>
      <c r="G16313" s="3"/>
      <c r="H16313" s="3"/>
      <c r="I16313" s="10" t="str">
        <f t="shared" si="254"/>
        <v>15363</v>
      </c>
    </row>
    <row r="16314" spans="1:9">
      <c r="A16314" s="66"/>
      <c r="C16314" s="66">
        <v>15363</v>
      </c>
      <c r="D16314" s="2" t="s">
        <v>47</v>
      </c>
      <c r="E16314" s="16" t="s">
        <v>1146</v>
      </c>
      <c r="F16314" s="69" t="s">
        <v>48</v>
      </c>
      <c r="G16314" s="3"/>
      <c r="H16314" s="3"/>
      <c r="I16314" s="10" t="str">
        <f t="shared" si="254"/>
        <v>15363</v>
      </c>
    </row>
    <row r="16315" spans="1:9">
      <c r="A16315" s="66"/>
      <c r="C16315" s="66">
        <v>15363</v>
      </c>
      <c r="D16315" s="2" t="s">
        <v>49</v>
      </c>
      <c r="E16315" s="14" t="s">
        <v>1144</v>
      </c>
      <c r="F16315" s="69" t="s">
        <v>50</v>
      </c>
      <c r="G16315" s="3"/>
      <c r="H16315" s="3"/>
      <c r="I16315" s="10" t="str">
        <f t="shared" si="254"/>
        <v>15363</v>
      </c>
    </row>
    <row r="16316" spans="1:9">
      <c r="A16316" s="66"/>
      <c r="C16316" s="66">
        <v>15363</v>
      </c>
      <c r="D16316" s="2" t="s">
        <v>51</v>
      </c>
      <c r="E16316" s="15" t="s">
        <v>1145</v>
      </c>
      <c r="F16316" s="69" t="s">
        <v>52</v>
      </c>
      <c r="G16316" s="3"/>
      <c r="H16316" s="3"/>
      <c r="I16316" s="10" t="str">
        <f t="shared" si="254"/>
        <v>15363</v>
      </c>
    </row>
    <row r="16317" spans="1:9">
      <c r="A16317" s="66"/>
      <c r="C16317" s="66">
        <v>15363</v>
      </c>
      <c r="D16317" s="2" t="s">
        <v>53</v>
      </c>
      <c r="E16317" s="15" t="s">
        <v>1145</v>
      </c>
      <c r="F16317" s="69" t="s">
        <v>54</v>
      </c>
      <c r="G16317" s="3"/>
      <c r="H16317" s="3"/>
      <c r="I16317" s="10" t="str">
        <f t="shared" si="254"/>
        <v>15363</v>
      </c>
    </row>
    <row r="16318" spans="1:9">
      <c r="A16318" s="66"/>
      <c r="C16318" s="66">
        <v>15363</v>
      </c>
      <c r="D16318" s="2" t="s">
        <v>55</v>
      </c>
      <c r="E16318" s="21" t="s">
        <v>1152</v>
      </c>
      <c r="F16318" s="69" t="s">
        <v>56</v>
      </c>
      <c r="G16318" s="3"/>
      <c r="H16318" s="3"/>
      <c r="I16318" s="10" t="str">
        <f t="shared" si="254"/>
        <v>15363</v>
      </c>
    </row>
    <row r="16319" spans="1:9">
      <c r="A16319" s="66"/>
      <c r="C16319" s="66">
        <v>15363</v>
      </c>
      <c r="D16319" s="2" t="s">
        <v>57</v>
      </c>
      <c r="E16319" s="21" t="s">
        <v>1152</v>
      </c>
      <c r="F16319" s="69" t="s">
        <v>58</v>
      </c>
      <c r="G16319" s="3"/>
      <c r="H16319" s="3"/>
      <c r="I16319" s="10" t="str">
        <f t="shared" si="254"/>
        <v>15363</v>
      </c>
    </row>
    <row r="16320" spans="1:9">
      <c r="A16320" s="66"/>
      <c r="C16320" s="66">
        <v>15363</v>
      </c>
      <c r="D16320" s="2" t="s">
        <v>59</v>
      </c>
      <c r="E16320" s="21" t="s">
        <v>1152</v>
      </c>
      <c r="F16320" s="69" t="s">
        <v>60</v>
      </c>
      <c r="G16320" s="3"/>
      <c r="H16320" s="3"/>
      <c r="I16320" s="10" t="str">
        <f t="shared" si="254"/>
        <v>15363</v>
      </c>
    </row>
    <row r="16321" spans="1:9">
      <c r="A16321" s="66"/>
      <c r="C16321" s="66">
        <v>15363</v>
      </c>
      <c r="D16321" s="2" t="s">
        <v>61</v>
      </c>
      <c r="E16321" s="20" t="s">
        <v>1151</v>
      </c>
      <c r="F16321" s="69" t="s">
        <v>62</v>
      </c>
      <c r="G16321" s="3"/>
      <c r="H16321" s="3"/>
      <c r="I16321" s="10" t="str">
        <f t="shared" si="254"/>
        <v>15363</v>
      </c>
    </row>
    <row r="16322" spans="1:9">
      <c r="A16322" s="66"/>
      <c r="C16322" s="66">
        <v>15363</v>
      </c>
      <c r="D16322" s="2" t="s">
        <v>63</v>
      </c>
      <c r="E16322" s="20" t="s">
        <v>1151</v>
      </c>
      <c r="F16322" s="69" t="s">
        <v>64</v>
      </c>
      <c r="G16322" s="3"/>
      <c r="H16322" s="3"/>
      <c r="I16322" s="10" t="str">
        <f t="shared" si="254"/>
        <v>15363</v>
      </c>
    </row>
    <row r="16323" spans="1:9">
      <c r="A16323" s="66"/>
      <c r="C16323" s="66">
        <v>15363</v>
      </c>
      <c r="D16323" s="2" t="s">
        <v>65</v>
      </c>
      <c r="E16323" s="19" t="s">
        <v>1150</v>
      </c>
      <c r="F16323" s="69" t="s">
        <v>66</v>
      </c>
      <c r="G16323" s="3"/>
      <c r="H16323" s="3"/>
      <c r="I16323" s="10" t="str">
        <f t="shared" si="254"/>
        <v>15363</v>
      </c>
    </row>
    <row r="16324" spans="1:9">
      <c r="A16324" s="66"/>
      <c r="C16324" s="66">
        <v>15363</v>
      </c>
      <c r="D16324" s="2" t="s">
        <v>67</v>
      </c>
      <c r="E16324" s="22" t="s">
        <v>1153</v>
      </c>
      <c r="F16324" s="69" t="s">
        <v>68</v>
      </c>
      <c r="G16324" s="3"/>
      <c r="H16324" s="3"/>
      <c r="I16324" s="10" t="str">
        <f t="shared" si="254"/>
        <v>15363</v>
      </c>
    </row>
    <row r="16325" spans="1:9">
      <c r="A16325" s="66"/>
      <c r="C16325" s="66">
        <v>15363</v>
      </c>
      <c r="D16325" s="2" t="s">
        <v>69</v>
      </c>
      <c r="E16325" s="21" t="s">
        <v>1152</v>
      </c>
      <c r="F16325" s="69" t="s">
        <v>70</v>
      </c>
      <c r="G16325" s="3"/>
      <c r="H16325" s="3"/>
      <c r="I16325" s="10" t="str">
        <f t="shared" si="254"/>
        <v>15363</v>
      </c>
    </row>
    <row r="16326" spans="1:9">
      <c r="A16326" s="66"/>
      <c r="C16326" s="66">
        <v>15363</v>
      </c>
      <c r="E16326" s="71"/>
      <c r="F16326" s="69" t="s">
        <v>71</v>
      </c>
      <c r="G16326" s="3"/>
      <c r="H16326" s="3"/>
      <c r="I16326" s="10" t="str">
        <f t="shared" si="254"/>
        <v>15363</v>
      </c>
    </row>
    <row r="16327" spans="1:9">
      <c r="A16327" s="65" t="s">
        <v>1082</v>
      </c>
      <c r="B16327" s="2" t="s">
        <v>1083</v>
      </c>
      <c r="C16327" s="65">
        <v>15364</v>
      </c>
      <c r="D16327" s="2" t="s">
        <v>9</v>
      </c>
      <c r="E16327" s="14" t="s">
        <v>1144</v>
      </c>
      <c r="F16327" s="69" t="s">
        <v>10</v>
      </c>
      <c r="G16327" s="3"/>
      <c r="H16327" s="3"/>
      <c r="I16327" s="10" t="str">
        <f t="shared" si="254"/>
        <v>15364</v>
      </c>
    </row>
    <row r="16328" spans="1:9">
      <c r="A16328" s="66"/>
      <c r="C16328" s="66">
        <v>15364</v>
      </c>
      <c r="D16328" s="2" t="s">
        <v>11</v>
      </c>
      <c r="E16328" s="14" t="s">
        <v>1144</v>
      </c>
      <c r="F16328" s="69" t="s">
        <v>12</v>
      </c>
      <c r="G16328" s="3"/>
      <c r="H16328" s="3"/>
      <c r="I16328" s="10" t="str">
        <f t="shared" si="254"/>
        <v>15364</v>
      </c>
    </row>
    <row r="16329" spans="1:9">
      <c r="A16329" s="66"/>
      <c r="C16329" s="66">
        <v>15364</v>
      </c>
      <c r="D16329" s="2" t="s">
        <v>13</v>
      </c>
      <c r="E16329" s="14" t="s">
        <v>1144</v>
      </c>
      <c r="F16329" s="69" t="s">
        <v>14</v>
      </c>
      <c r="G16329" s="3"/>
      <c r="H16329" s="3"/>
      <c r="I16329" s="10" t="str">
        <f t="shared" ref="I16329:I16392" si="255">IF(A16329="",I16328,A16329)</f>
        <v>15364</v>
      </c>
    </row>
    <row r="16330" spans="1:9">
      <c r="A16330" s="66"/>
      <c r="C16330" s="66">
        <v>15364</v>
      </c>
      <c r="D16330" s="2" t="s">
        <v>15</v>
      </c>
      <c r="E16330" s="15" t="s">
        <v>1145</v>
      </c>
      <c r="F16330" s="69" t="s">
        <v>16</v>
      </c>
      <c r="G16330" s="3"/>
      <c r="H16330" s="3"/>
      <c r="I16330" s="10" t="str">
        <f t="shared" si="255"/>
        <v>15364</v>
      </c>
    </row>
    <row r="16331" spans="1:9">
      <c r="A16331" s="66"/>
      <c r="C16331" s="66">
        <v>15364</v>
      </c>
      <c r="D16331" s="2" t="s">
        <v>17</v>
      </c>
      <c r="E16331" s="14" t="s">
        <v>1144</v>
      </c>
      <c r="F16331" s="69" t="s">
        <v>18</v>
      </c>
      <c r="G16331" s="3"/>
      <c r="H16331" s="3"/>
      <c r="I16331" s="10" t="str">
        <f t="shared" si="255"/>
        <v>15364</v>
      </c>
    </row>
    <row r="16332" spans="1:9">
      <c r="A16332" s="66"/>
      <c r="C16332" s="66">
        <v>15364</v>
      </c>
      <c r="D16332" s="2" t="s">
        <v>19</v>
      </c>
      <c r="E16332" s="14" t="s">
        <v>1144</v>
      </c>
      <c r="F16332" s="69" t="s">
        <v>20</v>
      </c>
      <c r="G16332" s="3"/>
      <c r="H16332" s="3"/>
      <c r="I16332" s="10" t="str">
        <f t="shared" si="255"/>
        <v>15364</v>
      </c>
    </row>
    <row r="16333" spans="1:9">
      <c r="A16333" s="66"/>
      <c r="C16333" s="66">
        <v>15364</v>
      </c>
      <c r="D16333" s="2" t="s">
        <v>21</v>
      </c>
      <c r="E16333" s="4"/>
      <c r="F16333" s="69" t="s">
        <v>22</v>
      </c>
      <c r="G16333" s="3"/>
      <c r="H16333" s="3"/>
      <c r="I16333" s="10" t="str">
        <f t="shared" si="255"/>
        <v>15364</v>
      </c>
    </row>
    <row r="16334" spans="1:9">
      <c r="A16334" s="66"/>
      <c r="C16334" s="66">
        <v>15364</v>
      </c>
      <c r="D16334" s="2" t="s">
        <v>23</v>
      </c>
      <c r="E16334" s="17" t="s">
        <v>1147</v>
      </c>
      <c r="F16334" s="69" t="s">
        <v>24</v>
      </c>
      <c r="G16334" s="3"/>
      <c r="H16334" s="3"/>
      <c r="I16334" s="10" t="str">
        <f t="shared" si="255"/>
        <v>15364</v>
      </c>
    </row>
    <row r="16335" spans="1:9">
      <c r="A16335" s="66"/>
      <c r="C16335" s="66">
        <v>15364</v>
      </c>
      <c r="D16335" s="2" t="s">
        <v>25</v>
      </c>
      <c r="E16335" s="17" t="s">
        <v>1147</v>
      </c>
      <c r="F16335" s="69" t="s">
        <v>26</v>
      </c>
      <c r="G16335" s="3"/>
      <c r="H16335" s="3"/>
      <c r="I16335" s="10" t="str">
        <f t="shared" si="255"/>
        <v>15364</v>
      </c>
    </row>
    <row r="16336" spans="1:9">
      <c r="A16336" s="66"/>
      <c r="C16336" s="66">
        <v>15364</v>
      </c>
      <c r="D16336" s="2" t="s">
        <v>27</v>
      </c>
      <c r="E16336" s="17" t="s">
        <v>1147</v>
      </c>
      <c r="F16336" s="69" t="s">
        <v>28</v>
      </c>
      <c r="G16336" s="3"/>
      <c r="H16336" s="3"/>
      <c r="I16336" s="10" t="str">
        <f t="shared" si="255"/>
        <v>15364</v>
      </c>
    </row>
    <row r="16337" spans="1:9">
      <c r="A16337" s="66"/>
      <c r="C16337" s="66">
        <v>15364</v>
      </c>
      <c r="D16337" s="2" t="s">
        <v>29</v>
      </c>
      <c r="E16337" s="18" t="s">
        <v>1148</v>
      </c>
      <c r="F16337" s="69" t="s">
        <v>30</v>
      </c>
      <c r="G16337" s="3"/>
      <c r="H16337" s="3"/>
      <c r="I16337" s="10" t="str">
        <f t="shared" si="255"/>
        <v>15364</v>
      </c>
    </row>
    <row r="16338" spans="1:9">
      <c r="A16338" s="66"/>
      <c r="C16338" s="66">
        <v>15364</v>
      </c>
      <c r="D16338" s="2" t="s">
        <v>31</v>
      </c>
      <c r="E16338" s="18" t="s">
        <v>1148</v>
      </c>
      <c r="F16338" s="69" t="s">
        <v>32</v>
      </c>
      <c r="G16338" s="3"/>
      <c r="H16338" s="3"/>
      <c r="I16338" s="10" t="str">
        <f t="shared" si="255"/>
        <v>15364</v>
      </c>
    </row>
    <row r="16339" spans="1:9">
      <c r="A16339" s="66"/>
      <c r="C16339" s="66">
        <v>15364</v>
      </c>
      <c r="D16339" s="2" t="s">
        <v>33</v>
      </c>
      <c r="E16339" s="18" t="s">
        <v>1148</v>
      </c>
      <c r="F16339" s="69" t="s">
        <v>34</v>
      </c>
      <c r="G16339" s="3"/>
      <c r="H16339" s="3"/>
      <c r="I16339" s="10" t="str">
        <f t="shared" si="255"/>
        <v>15364</v>
      </c>
    </row>
    <row r="16340" spans="1:9">
      <c r="A16340" s="66"/>
      <c r="C16340" s="66">
        <v>15364</v>
      </c>
      <c r="D16340" s="2" t="s">
        <v>35</v>
      </c>
      <c r="E16340" s="19" t="s">
        <v>1150</v>
      </c>
      <c r="F16340" s="69" t="s">
        <v>36</v>
      </c>
      <c r="G16340" s="3"/>
      <c r="H16340" s="3"/>
      <c r="I16340" s="10" t="str">
        <f t="shared" si="255"/>
        <v>15364</v>
      </c>
    </row>
    <row r="16341" spans="1:9">
      <c r="A16341" s="66"/>
      <c r="C16341" s="66">
        <v>15364</v>
      </c>
      <c r="D16341" s="2" t="s">
        <v>37</v>
      </c>
      <c r="E16341" s="23" t="s">
        <v>1149</v>
      </c>
      <c r="F16341" s="69" t="s">
        <v>38</v>
      </c>
      <c r="G16341" s="3"/>
      <c r="H16341" s="3"/>
      <c r="I16341" s="10" t="str">
        <f t="shared" si="255"/>
        <v>15364</v>
      </c>
    </row>
    <row r="16342" spans="1:9">
      <c r="A16342" s="66"/>
      <c r="C16342" s="66">
        <v>15364</v>
      </c>
      <c r="D16342" s="2" t="s">
        <v>39</v>
      </c>
      <c r="E16342" s="23" t="s">
        <v>1149</v>
      </c>
      <c r="F16342" s="69" t="s">
        <v>40</v>
      </c>
      <c r="G16342" s="3"/>
      <c r="H16342" s="3"/>
      <c r="I16342" s="10" t="str">
        <f t="shared" si="255"/>
        <v>15364</v>
      </c>
    </row>
    <row r="16343" spans="1:9">
      <c r="A16343" s="66"/>
      <c r="C16343" s="66">
        <v>15364</v>
      </c>
      <c r="D16343" s="2" t="s">
        <v>41</v>
      </c>
      <c r="E16343" s="16" t="s">
        <v>1146</v>
      </c>
      <c r="F16343" s="69" t="s">
        <v>42</v>
      </c>
      <c r="G16343" s="3"/>
      <c r="H16343" s="3"/>
      <c r="I16343" s="10" t="str">
        <f t="shared" si="255"/>
        <v>15364</v>
      </c>
    </row>
    <row r="16344" spans="1:9">
      <c r="A16344" s="66"/>
      <c r="C16344" s="66">
        <v>15364</v>
      </c>
      <c r="D16344" s="2" t="s">
        <v>43</v>
      </c>
      <c r="E16344" s="16" t="s">
        <v>1146</v>
      </c>
      <c r="F16344" s="69" t="s">
        <v>44</v>
      </c>
      <c r="G16344" s="3"/>
      <c r="H16344" s="3"/>
      <c r="I16344" s="10" t="str">
        <f t="shared" si="255"/>
        <v>15364</v>
      </c>
    </row>
    <row r="16345" spans="1:9">
      <c r="A16345" s="66"/>
      <c r="C16345" s="66">
        <v>15364</v>
      </c>
      <c r="D16345" s="2" t="s">
        <v>45</v>
      </c>
      <c r="E16345" s="16" t="s">
        <v>1146</v>
      </c>
      <c r="F16345" s="69" t="s">
        <v>46</v>
      </c>
      <c r="G16345" s="3"/>
      <c r="H16345" s="3"/>
      <c r="I16345" s="10" t="str">
        <f t="shared" si="255"/>
        <v>15364</v>
      </c>
    </row>
    <row r="16346" spans="1:9">
      <c r="A16346" s="66"/>
      <c r="C16346" s="66">
        <v>15364</v>
      </c>
      <c r="D16346" s="2" t="s">
        <v>47</v>
      </c>
      <c r="E16346" s="16" t="s">
        <v>1146</v>
      </c>
      <c r="F16346" s="69" t="s">
        <v>48</v>
      </c>
      <c r="G16346" s="3"/>
      <c r="H16346" s="3"/>
      <c r="I16346" s="10" t="str">
        <f t="shared" si="255"/>
        <v>15364</v>
      </c>
    </row>
    <row r="16347" spans="1:9">
      <c r="A16347" s="66"/>
      <c r="C16347" s="66">
        <v>15364</v>
      </c>
      <c r="D16347" s="2" t="s">
        <v>49</v>
      </c>
      <c r="E16347" s="14" t="s">
        <v>1144</v>
      </c>
      <c r="F16347" s="69" t="s">
        <v>50</v>
      </c>
      <c r="G16347" s="3"/>
      <c r="H16347" s="3"/>
      <c r="I16347" s="10" t="str">
        <f t="shared" si="255"/>
        <v>15364</v>
      </c>
    </row>
    <row r="16348" spans="1:9">
      <c r="A16348" s="66"/>
      <c r="C16348" s="66">
        <v>15364</v>
      </c>
      <c r="D16348" s="2" t="s">
        <v>51</v>
      </c>
      <c r="E16348" s="15" t="s">
        <v>1145</v>
      </c>
      <c r="F16348" s="69" t="s">
        <v>52</v>
      </c>
      <c r="G16348" s="3"/>
      <c r="H16348" s="3"/>
      <c r="I16348" s="10" t="str">
        <f t="shared" si="255"/>
        <v>15364</v>
      </c>
    </row>
    <row r="16349" spans="1:9">
      <c r="A16349" s="66"/>
      <c r="C16349" s="66">
        <v>15364</v>
      </c>
      <c r="D16349" s="2" t="s">
        <v>53</v>
      </c>
      <c r="E16349" s="15" t="s">
        <v>1145</v>
      </c>
      <c r="F16349" s="69" t="s">
        <v>54</v>
      </c>
      <c r="G16349" s="3"/>
      <c r="H16349" s="3"/>
      <c r="I16349" s="10" t="str">
        <f t="shared" si="255"/>
        <v>15364</v>
      </c>
    </row>
    <row r="16350" spans="1:9">
      <c r="A16350" s="66"/>
      <c r="C16350" s="66">
        <v>15364</v>
      </c>
      <c r="D16350" s="2" t="s">
        <v>55</v>
      </c>
      <c r="E16350" s="21" t="s">
        <v>1152</v>
      </c>
      <c r="F16350" s="69" t="s">
        <v>56</v>
      </c>
      <c r="G16350" s="3"/>
      <c r="H16350" s="3"/>
      <c r="I16350" s="10" t="str">
        <f t="shared" si="255"/>
        <v>15364</v>
      </c>
    </row>
    <row r="16351" spans="1:9">
      <c r="A16351" s="66"/>
      <c r="C16351" s="66">
        <v>15364</v>
      </c>
      <c r="D16351" s="2" t="s">
        <v>57</v>
      </c>
      <c r="E16351" s="21" t="s">
        <v>1152</v>
      </c>
      <c r="F16351" s="69" t="s">
        <v>58</v>
      </c>
      <c r="G16351" s="3"/>
      <c r="H16351" s="3"/>
      <c r="I16351" s="10" t="str">
        <f t="shared" si="255"/>
        <v>15364</v>
      </c>
    </row>
    <row r="16352" spans="1:9">
      <c r="A16352" s="66"/>
      <c r="C16352" s="66">
        <v>15364</v>
      </c>
      <c r="D16352" s="2" t="s">
        <v>59</v>
      </c>
      <c r="E16352" s="21" t="s">
        <v>1152</v>
      </c>
      <c r="F16352" s="69" t="s">
        <v>60</v>
      </c>
      <c r="G16352" s="3"/>
      <c r="H16352" s="3"/>
      <c r="I16352" s="10" t="str">
        <f t="shared" si="255"/>
        <v>15364</v>
      </c>
    </row>
    <row r="16353" spans="1:9">
      <c r="A16353" s="66"/>
      <c r="C16353" s="66">
        <v>15364</v>
      </c>
      <c r="D16353" s="2" t="s">
        <v>61</v>
      </c>
      <c r="E16353" s="20" t="s">
        <v>1151</v>
      </c>
      <c r="F16353" s="69" t="s">
        <v>62</v>
      </c>
      <c r="G16353" s="3"/>
      <c r="H16353" s="3"/>
      <c r="I16353" s="10" t="str">
        <f t="shared" si="255"/>
        <v>15364</v>
      </c>
    </row>
    <row r="16354" spans="1:9">
      <c r="A16354" s="66"/>
      <c r="C16354" s="66">
        <v>15364</v>
      </c>
      <c r="D16354" s="2" t="s">
        <v>63</v>
      </c>
      <c r="E16354" s="20" t="s">
        <v>1151</v>
      </c>
      <c r="F16354" s="69" t="s">
        <v>64</v>
      </c>
      <c r="G16354" s="3"/>
      <c r="H16354" s="3"/>
      <c r="I16354" s="10" t="str">
        <f t="shared" si="255"/>
        <v>15364</v>
      </c>
    </row>
    <row r="16355" spans="1:9">
      <c r="A16355" s="66"/>
      <c r="C16355" s="66">
        <v>15364</v>
      </c>
      <c r="D16355" s="2" t="s">
        <v>65</v>
      </c>
      <c r="E16355" s="19" t="s">
        <v>1150</v>
      </c>
      <c r="F16355" s="69" t="s">
        <v>66</v>
      </c>
      <c r="G16355" s="3"/>
      <c r="H16355" s="3"/>
      <c r="I16355" s="10" t="str">
        <f t="shared" si="255"/>
        <v>15364</v>
      </c>
    </row>
    <row r="16356" spans="1:9">
      <c r="A16356" s="66"/>
      <c r="C16356" s="66">
        <v>15364</v>
      </c>
      <c r="D16356" s="2" t="s">
        <v>67</v>
      </c>
      <c r="E16356" s="22" t="s">
        <v>1153</v>
      </c>
      <c r="F16356" s="69" t="s">
        <v>68</v>
      </c>
      <c r="G16356" s="3"/>
      <c r="H16356" s="3"/>
      <c r="I16356" s="10" t="str">
        <f t="shared" si="255"/>
        <v>15364</v>
      </c>
    </row>
    <row r="16357" spans="1:9">
      <c r="A16357" s="66"/>
      <c r="C16357" s="66">
        <v>15364</v>
      </c>
      <c r="D16357" s="2" t="s">
        <v>69</v>
      </c>
      <c r="E16357" s="21" t="s">
        <v>1152</v>
      </c>
      <c r="F16357" s="69" t="s">
        <v>70</v>
      </c>
      <c r="G16357" s="3"/>
      <c r="H16357" s="3"/>
      <c r="I16357" s="10" t="str">
        <f t="shared" si="255"/>
        <v>15364</v>
      </c>
    </row>
    <row r="16358" spans="1:9">
      <c r="A16358" s="66"/>
      <c r="C16358" s="66">
        <v>15364</v>
      </c>
      <c r="E16358" s="71"/>
      <c r="F16358" s="69" t="s">
        <v>71</v>
      </c>
      <c r="G16358" s="3"/>
      <c r="H16358" s="3"/>
      <c r="I16358" s="10" t="str">
        <f t="shared" si="255"/>
        <v>15364</v>
      </c>
    </row>
    <row r="16359" spans="1:9">
      <c r="A16359" s="65" t="s">
        <v>1084</v>
      </c>
      <c r="B16359" s="2" t="s">
        <v>1085</v>
      </c>
      <c r="C16359" s="65">
        <v>15367</v>
      </c>
      <c r="D16359" s="2" t="s">
        <v>9</v>
      </c>
      <c r="E16359" s="14" t="s">
        <v>1144</v>
      </c>
      <c r="F16359" s="69" t="s">
        <v>10</v>
      </c>
      <c r="G16359" s="3"/>
      <c r="H16359" s="3"/>
      <c r="I16359" s="10" t="str">
        <f t="shared" si="255"/>
        <v>15367</v>
      </c>
    </row>
    <row r="16360" spans="1:9">
      <c r="A16360" s="66"/>
      <c r="C16360" s="66">
        <v>15367</v>
      </c>
      <c r="D16360" s="2" t="s">
        <v>11</v>
      </c>
      <c r="E16360" s="14" t="s">
        <v>1144</v>
      </c>
      <c r="F16360" s="69" t="s">
        <v>12</v>
      </c>
      <c r="G16360" s="3"/>
      <c r="H16360" s="3"/>
      <c r="I16360" s="10" t="str">
        <f t="shared" si="255"/>
        <v>15367</v>
      </c>
    </row>
    <row r="16361" spans="1:9">
      <c r="A16361" s="66"/>
      <c r="C16361" s="66">
        <v>15367</v>
      </c>
      <c r="D16361" s="2" t="s">
        <v>13</v>
      </c>
      <c r="E16361" s="14" t="s">
        <v>1144</v>
      </c>
      <c r="F16361" s="69" t="s">
        <v>14</v>
      </c>
      <c r="G16361" s="3"/>
      <c r="H16361" s="3"/>
      <c r="I16361" s="10" t="str">
        <f t="shared" si="255"/>
        <v>15367</v>
      </c>
    </row>
    <row r="16362" spans="1:9">
      <c r="A16362" s="66"/>
      <c r="C16362" s="66">
        <v>15367</v>
      </c>
      <c r="D16362" s="2" t="s">
        <v>15</v>
      </c>
      <c r="E16362" s="15" t="s">
        <v>1145</v>
      </c>
      <c r="F16362" s="69" t="s">
        <v>16</v>
      </c>
      <c r="G16362" s="3"/>
      <c r="H16362" s="3"/>
      <c r="I16362" s="10" t="str">
        <f t="shared" si="255"/>
        <v>15367</v>
      </c>
    </row>
    <row r="16363" spans="1:9">
      <c r="A16363" s="66"/>
      <c r="C16363" s="66">
        <v>15367</v>
      </c>
      <c r="D16363" s="2" t="s">
        <v>17</v>
      </c>
      <c r="E16363" s="14" t="s">
        <v>1144</v>
      </c>
      <c r="F16363" s="69" t="s">
        <v>18</v>
      </c>
      <c r="G16363" s="3"/>
      <c r="H16363" s="3"/>
      <c r="I16363" s="10" t="str">
        <f t="shared" si="255"/>
        <v>15367</v>
      </c>
    </row>
    <row r="16364" spans="1:9">
      <c r="A16364" s="66"/>
      <c r="C16364" s="66">
        <v>15367</v>
      </c>
      <c r="D16364" s="2" t="s">
        <v>19</v>
      </c>
      <c r="E16364" s="14" t="s">
        <v>1144</v>
      </c>
      <c r="F16364" s="69" t="s">
        <v>20</v>
      </c>
      <c r="G16364" s="3"/>
      <c r="H16364" s="3"/>
      <c r="I16364" s="10" t="str">
        <f t="shared" si="255"/>
        <v>15367</v>
      </c>
    </row>
    <row r="16365" spans="1:9">
      <c r="A16365" s="66"/>
      <c r="C16365" s="66">
        <v>15367</v>
      </c>
      <c r="D16365" s="2" t="s">
        <v>21</v>
      </c>
      <c r="E16365" s="4"/>
      <c r="F16365" s="69" t="s">
        <v>22</v>
      </c>
      <c r="G16365" s="3"/>
      <c r="H16365" s="3"/>
      <c r="I16365" s="10" t="str">
        <f t="shared" si="255"/>
        <v>15367</v>
      </c>
    </row>
    <row r="16366" spans="1:9">
      <c r="A16366" s="66"/>
      <c r="C16366" s="66">
        <v>15367</v>
      </c>
      <c r="D16366" s="2" t="s">
        <v>23</v>
      </c>
      <c r="E16366" s="17" t="s">
        <v>1147</v>
      </c>
      <c r="F16366" s="69" t="s">
        <v>24</v>
      </c>
      <c r="G16366" s="3"/>
      <c r="H16366" s="3"/>
      <c r="I16366" s="10" t="str">
        <f t="shared" si="255"/>
        <v>15367</v>
      </c>
    </row>
    <row r="16367" spans="1:9">
      <c r="A16367" s="66"/>
      <c r="C16367" s="66">
        <v>15367</v>
      </c>
      <c r="D16367" s="2" t="s">
        <v>25</v>
      </c>
      <c r="E16367" s="17" t="s">
        <v>1147</v>
      </c>
      <c r="F16367" s="69" t="s">
        <v>26</v>
      </c>
      <c r="G16367" s="3"/>
      <c r="H16367" s="3"/>
      <c r="I16367" s="10" t="str">
        <f t="shared" si="255"/>
        <v>15367</v>
      </c>
    </row>
    <row r="16368" spans="1:9">
      <c r="A16368" s="66"/>
      <c r="C16368" s="66">
        <v>15367</v>
      </c>
      <c r="D16368" s="2" t="s">
        <v>27</v>
      </c>
      <c r="E16368" s="17" t="s">
        <v>1147</v>
      </c>
      <c r="F16368" s="69" t="s">
        <v>28</v>
      </c>
      <c r="G16368" s="3"/>
      <c r="H16368" s="3"/>
      <c r="I16368" s="10" t="str">
        <f t="shared" si="255"/>
        <v>15367</v>
      </c>
    </row>
    <row r="16369" spans="1:9">
      <c r="A16369" s="66"/>
      <c r="C16369" s="66">
        <v>15367</v>
      </c>
      <c r="D16369" s="2" t="s">
        <v>29</v>
      </c>
      <c r="E16369" s="18" t="s">
        <v>1148</v>
      </c>
      <c r="F16369" s="69" t="s">
        <v>30</v>
      </c>
      <c r="G16369" s="3"/>
      <c r="H16369" s="3"/>
      <c r="I16369" s="10" t="str">
        <f t="shared" si="255"/>
        <v>15367</v>
      </c>
    </row>
    <row r="16370" spans="1:9">
      <c r="A16370" s="66"/>
      <c r="C16370" s="66">
        <v>15367</v>
      </c>
      <c r="D16370" s="2" t="s">
        <v>31</v>
      </c>
      <c r="E16370" s="18" t="s">
        <v>1148</v>
      </c>
      <c r="F16370" s="69" t="s">
        <v>32</v>
      </c>
      <c r="G16370" s="3"/>
      <c r="H16370" s="3"/>
      <c r="I16370" s="10" t="str">
        <f t="shared" si="255"/>
        <v>15367</v>
      </c>
    </row>
    <row r="16371" spans="1:9">
      <c r="A16371" s="66"/>
      <c r="C16371" s="66">
        <v>15367</v>
      </c>
      <c r="D16371" s="2" t="s">
        <v>33</v>
      </c>
      <c r="E16371" s="18" t="s">
        <v>1148</v>
      </c>
      <c r="F16371" s="69" t="s">
        <v>34</v>
      </c>
      <c r="G16371" s="3"/>
      <c r="H16371" s="3"/>
      <c r="I16371" s="10" t="str">
        <f t="shared" si="255"/>
        <v>15367</v>
      </c>
    </row>
    <row r="16372" spans="1:9">
      <c r="A16372" s="66"/>
      <c r="C16372" s="66">
        <v>15367</v>
      </c>
      <c r="D16372" s="2" t="s">
        <v>35</v>
      </c>
      <c r="E16372" s="19" t="s">
        <v>1150</v>
      </c>
      <c r="F16372" s="69" t="s">
        <v>36</v>
      </c>
      <c r="G16372" s="3"/>
      <c r="H16372" s="3"/>
      <c r="I16372" s="10" t="str">
        <f t="shared" si="255"/>
        <v>15367</v>
      </c>
    </row>
    <row r="16373" spans="1:9">
      <c r="A16373" s="66"/>
      <c r="C16373" s="66">
        <v>15367</v>
      </c>
      <c r="D16373" s="2" t="s">
        <v>37</v>
      </c>
      <c r="E16373" s="23" t="s">
        <v>1149</v>
      </c>
      <c r="F16373" s="69" t="s">
        <v>38</v>
      </c>
      <c r="G16373" s="3"/>
      <c r="H16373" s="3"/>
      <c r="I16373" s="10" t="str">
        <f t="shared" si="255"/>
        <v>15367</v>
      </c>
    </row>
    <row r="16374" spans="1:9">
      <c r="A16374" s="66"/>
      <c r="C16374" s="66">
        <v>15367</v>
      </c>
      <c r="D16374" s="2" t="s">
        <v>39</v>
      </c>
      <c r="E16374" s="23" t="s">
        <v>1149</v>
      </c>
      <c r="F16374" s="69" t="s">
        <v>40</v>
      </c>
      <c r="G16374" s="3"/>
      <c r="H16374" s="3"/>
      <c r="I16374" s="10" t="str">
        <f t="shared" si="255"/>
        <v>15367</v>
      </c>
    </row>
    <row r="16375" spans="1:9">
      <c r="A16375" s="66"/>
      <c r="C16375" s="66">
        <v>15367</v>
      </c>
      <c r="D16375" s="2" t="s">
        <v>41</v>
      </c>
      <c r="E16375" s="16" t="s">
        <v>1146</v>
      </c>
      <c r="F16375" s="69" t="s">
        <v>42</v>
      </c>
      <c r="G16375" s="3"/>
      <c r="H16375" s="3"/>
      <c r="I16375" s="10" t="str">
        <f t="shared" si="255"/>
        <v>15367</v>
      </c>
    </row>
    <row r="16376" spans="1:9">
      <c r="A16376" s="66"/>
      <c r="C16376" s="66">
        <v>15367</v>
      </c>
      <c r="D16376" s="2" t="s">
        <v>43</v>
      </c>
      <c r="E16376" s="16" t="s">
        <v>1146</v>
      </c>
      <c r="F16376" s="69" t="s">
        <v>44</v>
      </c>
      <c r="G16376" s="3"/>
      <c r="H16376" s="3"/>
      <c r="I16376" s="10" t="str">
        <f t="shared" si="255"/>
        <v>15367</v>
      </c>
    </row>
    <row r="16377" spans="1:9">
      <c r="A16377" s="66"/>
      <c r="C16377" s="66">
        <v>15367</v>
      </c>
      <c r="D16377" s="2" t="s">
        <v>45</v>
      </c>
      <c r="E16377" s="16" t="s">
        <v>1146</v>
      </c>
      <c r="F16377" s="69" t="s">
        <v>46</v>
      </c>
      <c r="G16377" s="3"/>
      <c r="H16377" s="3"/>
      <c r="I16377" s="10" t="str">
        <f t="shared" si="255"/>
        <v>15367</v>
      </c>
    </row>
    <row r="16378" spans="1:9">
      <c r="A16378" s="66"/>
      <c r="C16378" s="66">
        <v>15367</v>
      </c>
      <c r="D16378" s="2" t="s">
        <v>47</v>
      </c>
      <c r="E16378" s="16" t="s">
        <v>1146</v>
      </c>
      <c r="F16378" s="69" t="s">
        <v>48</v>
      </c>
      <c r="G16378" s="3"/>
      <c r="H16378" s="3"/>
      <c r="I16378" s="10" t="str">
        <f t="shared" si="255"/>
        <v>15367</v>
      </c>
    </row>
    <row r="16379" spans="1:9">
      <c r="A16379" s="66"/>
      <c r="C16379" s="66">
        <v>15367</v>
      </c>
      <c r="D16379" s="2" t="s">
        <v>49</v>
      </c>
      <c r="E16379" s="14" t="s">
        <v>1144</v>
      </c>
      <c r="F16379" s="69" t="s">
        <v>50</v>
      </c>
      <c r="G16379" s="3"/>
      <c r="H16379" s="3"/>
      <c r="I16379" s="10" t="str">
        <f t="shared" si="255"/>
        <v>15367</v>
      </c>
    </row>
    <row r="16380" spans="1:9">
      <c r="A16380" s="66"/>
      <c r="C16380" s="66">
        <v>15367</v>
      </c>
      <c r="D16380" s="2" t="s">
        <v>51</v>
      </c>
      <c r="E16380" s="15" t="s">
        <v>1145</v>
      </c>
      <c r="F16380" s="69" t="s">
        <v>52</v>
      </c>
      <c r="G16380" s="3"/>
      <c r="H16380" s="3"/>
      <c r="I16380" s="10" t="str">
        <f t="shared" si="255"/>
        <v>15367</v>
      </c>
    </row>
    <row r="16381" spans="1:9">
      <c r="A16381" s="66"/>
      <c r="C16381" s="66">
        <v>15367</v>
      </c>
      <c r="D16381" s="2" t="s">
        <v>53</v>
      </c>
      <c r="E16381" s="15" t="s">
        <v>1145</v>
      </c>
      <c r="F16381" s="69" t="s">
        <v>54</v>
      </c>
      <c r="G16381" s="3"/>
      <c r="H16381" s="3"/>
      <c r="I16381" s="10" t="str">
        <f t="shared" si="255"/>
        <v>15367</v>
      </c>
    </row>
    <row r="16382" spans="1:9">
      <c r="A16382" s="66"/>
      <c r="C16382" s="66">
        <v>15367</v>
      </c>
      <c r="D16382" s="2" t="s">
        <v>55</v>
      </c>
      <c r="E16382" s="21" t="s">
        <v>1152</v>
      </c>
      <c r="F16382" s="69" t="s">
        <v>56</v>
      </c>
      <c r="G16382" s="3"/>
      <c r="H16382" s="3"/>
      <c r="I16382" s="10" t="str">
        <f t="shared" si="255"/>
        <v>15367</v>
      </c>
    </row>
    <row r="16383" spans="1:9">
      <c r="A16383" s="66"/>
      <c r="C16383" s="66">
        <v>15367</v>
      </c>
      <c r="D16383" s="2" t="s">
        <v>57</v>
      </c>
      <c r="E16383" s="21" t="s">
        <v>1152</v>
      </c>
      <c r="F16383" s="69" t="s">
        <v>58</v>
      </c>
      <c r="G16383" s="3"/>
      <c r="H16383" s="3"/>
      <c r="I16383" s="10" t="str">
        <f t="shared" si="255"/>
        <v>15367</v>
      </c>
    </row>
    <row r="16384" spans="1:9">
      <c r="A16384" s="66"/>
      <c r="C16384" s="66">
        <v>15367</v>
      </c>
      <c r="D16384" s="2" t="s">
        <v>59</v>
      </c>
      <c r="E16384" s="21" t="s">
        <v>1152</v>
      </c>
      <c r="F16384" s="69" t="s">
        <v>60</v>
      </c>
      <c r="G16384" s="3"/>
      <c r="H16384" s="3"/>
      <c r="I16384" s="10" t="str">
        <f t="shared" si="255"/>
        <v>15367</v>
      </c>
    </row>
    <row r="16385" spans="1:9">
      <c r="A16385" s="66"/>
      <c r="C16385" s="66">
        <v>15367</v>
      </c>
      <c r="D16385" s="2" t="s">
        <v>61</v>
      </c>
      <c r="E16385" s="20" t="s">
        <v>1151</v>
      </c>
      <c r="F16385" s="69" t="s">
        <v>62</v>
      </c>
      <c r="G16385" s="3"/>
      <c r="H16385" s="3"/>
      <c r="I16385" s="10" t="str">
        <f t="shared" si="255"/>
        <v>15367</v>
      </c>
    </row>
    <row r="16386" spans="1:9">
      <c r="A16386" s="66"/>
      <c r="C16386" s="66">
        <v>15367</v>
      </c>
      <c r="D16386" s="2" t="s">
        <v>63</v>
      </c>
      <c r="E16386" s="20" t="s">
        <v>1151</v>
      </c>
      <c r="F16386" s="69" t="s">
        <v>64</v>
      </c>
      <c r="G16386" s="3"/>
      <c r="H16386" s="3"/>
      <c r="I16386" s="10" t="str">
        <f t="shared" si="255"/>
        <v>15367</v>
      </c>
    </row>
    <row r="16387" spans="1:9">
      <c r="A16387" s="66"/>
      <c r="C16387" s="66">
        <v>15367</v>
      </c>
      <c r="D16387" s="2" t="s">
        <v>65</v>
      </c>
      <c r="E16387" s="19" t="s">
        <v>1150</v>
      </c>
      <c r="F16387" s="69" t="s">
        <v>66</v>
      </c>
      <c r="G16387" s="3"/>
      <c r="H16387" s="3"/>
      <c r="I16387" s="10" t="str">
        <f t="shared" si="255"/>
        <v>15367</v>
      </c>
    </row>
    <row r="16388" spans="1:9">
      <c r="A16388" s="66"/>
      <c r="C16388" s="66">
        <v>15367</v>
      </c>
      <c r="D16388" s="2" t="s">
        <v>67</v>
      </c>
      <c r="E16388" s="22" t="s">
        <v>1153</v>
      </c>
      <c r="F16388" s="69" t="s">
        <v>68</v>
      </c>
      <c r="G16388" s="3"/>
      <c r="H16388" s="3"/>
      <c r="I16388" s="10" t="str">
        <f t="shared" si="255"/>
        <v>15367</v>
      </c>
    </row>
    <row r="16389" spans="1:9">
      <c r="A16389" s="66"/>
      <c r="C16389" s="66">
        <v>15367</v>
      </c>
      <c r="D16389" s="2" t="s">
        <v>69</v>
      </c>
      <c r="E16389" s="21" t="s">
        <v>1152</v>
      </c>
      <c r="F16389" s="69" t="s">
        <v>70</v>
      </c>
      <c r="G16389" s="3"/>
      <c r="H16389" s="3"/>
      <c r="I16389" s="10" t="str">
        <f t="shared" si="255"/>
        <v>15367</v>
      </c>
    </row>
    <row r="16390" spans="1:9">
      <c r="A16390" s="66"/>
      <c r="C16390" s="66">
        <v>15367</v>
      </c>
      <c r="E16390" s="71"/>
      <c r="F16390" s="69" t="s">
        <v>71</v>
      </c>
      <c r="G16390" s="3"/>
      <c r="H16390" s="3"/>
      <c r="I16390" s="10" t="str">
        <f t="shared" si="255"/>
        <v>15367</v>
      </c>
    </row>
    <row r="16391" spans="1:9">
      <c r="A16391" s="65" t="s">
        <v>1086</v>
      </c>
      <c r="B16391" s="2" t="s">
        <v>1087</v>
      </c>
      <c r="C16391" s="65">
        <v>15369</v>
      </c>
      <c r="D16391" s="2" t="s">
        <v>9</v>
      </c>
      <c r="E16391" s="14" t="s">
        <v>1144</v>
      </c>
      <c r="F16391" s="69" t="s">
        <v>10</v>
      </c>
      <c r="G16391" s="3"/>
      <c r="H16391" s="3"/>
      <c r="I16391" s="10" t="str">
        <f t="shared" si="255"/>
        <v>15369</v>
      </c>
    </row>
    <row r="16392" spans="1:9">
      <c r="A16392" s="66"/>
      <c r="C16392" s="66">
        <v>15369</v>
      </c>
      <c r="D16392" s="2" t="s">
        <v>11</v>
      </c>
      <c r="E16392" s="14" t="s">
        <v>1144</v>
      </c>
      <c r="F16392" s="69" t="s">
        <v>12</v>
      </c>
      <c r="G16392" s="3"/>
      <c r="H16392" s="3"/>
      <c r="I16392" s="10" t="str">
        <f t="shared" si="255"/>
        <v>15369</v>
      </c>
    </row>
    <row r="16393" spans="1:9">
      <c r="A16393" s="66"/>
      <c r="C16393" s="66">
        <v>15369</v>
      </c>
      <c r="D16393" s="2" t="s">
        <v>13</v>
      </c>
      <c r="E16393" s="14" t="s">
        <v>1144</v>
      </c>
      <c r="F16393" s="69" t="s">
        <v>14</v>
      </c>
      <c r="G16393" s="3"/>
      <c r="H16393" s="3"/>
      <c r="I16393" s="10" t="str">
        <f t="shared" ref="I16393:I16456" si="256">IF(A16393="",I16392,A16393)</f>
        <v>15369</v>
      </c>
    </row>
    <row r="16394" spans="1:9">
      <c r="A16394" s="66"/>
      <c r="C16394" s="66">
        <v>15369</v>
      </c>
      <c r="D16394" s="2" t="s">
        <v>15</v>
      </c>
      <c r="E16394" s="15" t="s">
        <v>1145</v>
      </c>
      <c r="F16394" s="69" t="s">
        <v>16</v>
      </c>
      <c r="G16394" s="3"/>
      <c r="H16394" s="3"/>
      <c r="I16394" s="10" t="str">
        <f t="shared" si="256"/>
        <v>15369</v>
      </c>
    </row>
    <row r="16395" spans="1:9">
      <c r="A16395" s="66"/>
      <c r="C16395" s="66">
        <v>15369</v>
      </c>
      <c r="D16395" s="2" t="s">
        <v>17</v>
      </c>
      <c r="E16395" s="14" t="s">
        <v>1144</v>
      </c>
      <c r="F16395" s="69" t="s">
        <v>18</v>
      </c>
      <c r="G16395" s="3"/>
      <c r="H16395" s="3"/>
      <c r="I16395" s="10" t="str">
        <f t="shared" si="256"/>
        <v>15369</v>
      </c>
    </row>
    <row r="16396" spans="1:9">
      <c r="A16396" s="66"/>
      <c r="C16396" s="66">
        <v>15369</v>
      </c>
      <c r="D16396" s="2" t="s">
        <v>19</v>
      </c>
      <c r="E16396" s="14" t="s">
        <v>1144</v>
      </c>
      <c r="F16396" s="69" t="s">
        <v>20</v>
      </c>
      <c r="G16396" s="3"/>
      <c r="H16396" s="3"/>
      <c r="I16396" s="10" t="str">
        <f t="shared" si="256"/>
        <v>15369</v>
      </c>
    </row>
    <row r="16397" spans="1:9">
      <c r="A16397" s="66"/>
      <c r="C16397" s="66">
        <v>15369</v>
      </c>
      <c r="D16397" s="2" t="s">
        <v>21</v>
      </c>
      <c r="E16397" s="4"/>
      <c r="F16397" s="69" t="s">
        <v>22</v>
      </c>
      <c r="G16397" s="3"/>
      <c r="H16397" s="3"/>
      <c r="I16397" s="10" t="str">
        <f t="shared" si="256"/>
        <v>15369</v>
      </c>
    </row>
    <row r="16398" spans="1:9">
      <c r="A16398" s="66"/>
      <c r="C16398" s="66">
        <v>15369</v>
      </c>
      <c r="D16398" s="2" t="s">
        <v>23</v>
      </c>
      <c r="E16398" s="17" t="s">
        <v>1147</v>
      </c>
      <c r="F16398" s="69" t="s">
        <v>24</v>
      </c>
      <c r="G16398" s="3"/>
      <c r="H16398" s="3"/>
      <c r="I16398" s="10" t="str">
        <f t="shared" si="256"/>
        <v>15369</v>
      </c>
    </row>
    <row r="16399" spans="1:9">
      <c r="A16399" s="66"/>
      <c r="C16399" s="66">
        <v>15369</v>
      </c>
      <c r="D16399" s="2" t="s">
        <v>25</v>
      </c>
      <c r="E16399" s="17" t="s">
        <v>1147</v>
      </c>
      <c r="F16399" s="69" t="s">
        <v>26</v>
      </c>
      <c r="G16399" s="3"/>
      <c r="H16399" s="3"/>
      <c r="I16399" s="10" t="str">
        <f t="shared" si="256"/>
        <v>15369</v>
      </c>
    </row>
    <row r="16400" spans="1:9">
      <c r="A16400" s="66"/>
      <c r="C16400" s="66">
        <v>15369</v>
      </c>
      <c r="D16400" s="2" t="s">
        <v>27</v>
      </c>
      <c r="E16400" s="17" t="s">
        <v>1147</v>
      </c>
      <c r="F16400" s="69" t="s">
        <v>28</v>
      </c>
      <c r="G16400" s="3"/>
      <c r="H16400" s="3"/>
      <c r="I16400" s="10" t="str">
        <f t="shared" si="256"/>
        <v>15369</v>
      </c>
    </row>
    <row r="16401" spans="1:9">
      <c r="A16401" s="66"/>
      <c r="C16401" s="66">
        <v>15369</v>
      </c>
      <c r="D16401" s="2" t="s">
        <v>29</v>
      </c>
      <c r="E16401" s="18" t="s">
        <v>1148</v>
      </c>
      <c r="F16401" s="69" t="s">
        <v>30</v>
      </c>
      <c r="G16401" s="3"/>
      <c r="H16401" s="3"/>
      <c r="I16401" s="10" t="str">
        <f t="shared" si="256"/>
        <v>15369</v>
      </c>
    </row>
    <row r="16402" spans="1:9">
      <c r="A16402" s="66"/>
      <c r="C16402" s="66">
        <v>15369</v>
      </c>
      <c r="D16402" s="2" t="s">
        <v>31</v>
      </c>
      <c r="E16402" s="18" t="s">
        <v>1148</v>
      </c>
      <c r="F16402" s="69" t="s">
        <v>32</v>
      </c>
      <c r="G16402" s="3"/>
      <c r="H16402" s="3"/>
      <c r="I16402" s="10" t="str">
        <f t="shared" si="256"/>
        <v>15369</v>
      </c>
    </row>
    <row r="16403" spans="1:9">
      <c r="A16403" s="66"/>
      <c r="C16403" s="66">
        <v>15369</v>
      </c>
      <c r="D16403" s="2" t="s">
        <v>33</v>
      </c>
      <c r="E16403" s="18" t="s">
        <v>1148</v>
      </c>
      <c r="F16403" s="69" t="s">
        <v>34</v>
      </c>
      <c r="G16403" s="3"/>
      <c r="H16403" s="3"/>
      <c r="I16403" s="10" t="str">
        <f t="shared" si="256"/>
        <v>15369</v>
      </c>
    </row>
    <row r="16404" spans="1:9">
      <c r="A16404" s="66"/>
      <c r="C16404" s="66">
        <v>15369</v>
      </c>
      <c r="D16404" s="2" t="s">
        <v>35</v>
      </c>
      <c r="E16404" s="19" t="s">
        <v>1150</v>
      </c>
      <c r="F16404" s="69" t="s">
        <v>36</v>
      </c>
      <c r="G16404" s="3"/>
      <c r="H16404" s="3"/>
      <c r="I16404" s="10" t="str">
        <f t="shared" si="256"/>
        <v>15369</v>
      </c>
    </row>
    <row r="16405" spans="1:9">
      <c r="A16405" s="66"/>
      <c r="C16405" s="66">
        <v>15369</v>
      </c>
      <c r="D16405" s="2" t="s">
        <v>37</v>
      </c>
      <c r="E16405" s="23" t="s">
        <v>1149</v>
      </c>
      <c r="F16405" s="69" t="s">
        <v>38</v>
      </c>
      <c r="G16405" s="3"/>
      <c r="H16405" s="3"/>
      <c r="I16405" s="10" t="str">
        <f t="shared" si="256"/>
        <v>15369</v>
      </c>
    </row>
    <row r="16406" spans="1:9">
      <c r="A16406" s="66"/>
      <c r="C16406" s="66">
        <v>15369</v>
      </c>
      <c r="D16406" s="2" t="s">
        <v>39</v>
      </c>
      <c r="E16406" s="23" t="s">
        <v>1149</v>
      </c>
      <c r="F16406" s="69" t="s">
        <v>40</v>
      </c>
      <c r="G16406" s="3"/>
      <c r="H16406" s="3"/>
      <c r="I16406" s="10" t="str">
        <f t="shared" si="256"/>
        <v>15369</v>
      </c>
    </row>
    <row r="16407" spans="1:9">
      <c r="A16407" s="66"/>
      <c r="C16407" s="66">
        <v>15369</v>
      </c>
      <c r="D16407" s="2" t="s">
        <v>41</v>
      </c>
      <c r="E16407" s="16" t="s">
        <v>1146</v>
      </c>
      <c r="F16407" s="69" t="s">
        <v>42</v>
      </c>
      <c r="G16407" s="3"/>
      <c r="H16407" s="3"/>
      <c r="I16407" s="10" t="str">
        <f t="shared" si="256"/>
        <v>15369</v>
      </c>
    </row>
    <row r="16408" spans="1:9">
      <c r="A16408" s="66"/>
      <c r="C16408" s="66">
        <v>15369</v>
      </c>
      <c r="D16408" s="2" t="s">
        <v>43</v>
      </c>
      <c r="E16408" s="16" t="s">
        <v>1146</v>
      </c>
      <c r="F16408" s="69" t="s">
        <v>44</v>
      </c>
      <c r="G16408" s="3"/>
      <c r="H16408" s="3"/>
      <c r="I16408" s="10" t="str">
        <f t="shared" si="256"/>
        <v>15369</v>
      </c>
    </row>
    <row r="16409" spans="1:9">
      <c r="A16409" s="66"/>
      <c r="C16409" s="66">
        <v>15369</v>
      </c>
      <c r="D16409" s="2" t="s">
        <v>45</v>
      </c>
      <c r="E16409" s="16" t="s">
        <v>1146</v>
      </c>
      <c r="F16409" s="69" t="s">
        <v>46</v>
      </c>
      <c r="G16409" s="3"/>
      <c r="H16409" s="3"/>
      <c r="I16409" s="10" t="str">
        <f t="shared" si="256"/>
        <v>15369</v>
      </c>
    </row>
    <row r="16410" spans="1:9">
      <c r="A16410" s="66"/>
      <c r="C16410" s="66">
        <v>15369</v>
      </c>
      <c r="D16410" s="2" t="s">
        <v>47</v>
      </c>
      <c r="E16410" s="16" t="s">
        <v>1146</v>
      </c>
      <c r="F16410" s="69" t="s">
        <v>48</v>
      </c>
      <c r="G16410" s="3"/>
      <c r="H16410" s="3"/>
      <c r="I16410" s="10" t="str">
        <f t="shared" si="256"/>
        <v>15369</v>
      </c>
    </row>
    <row r="16411" spans="1:9">
      <c r="A16411" s="66"/>
      <c r="C16411" s="66">
        <v>15369</v>
      </c>
      <c r="D16411" s="2" t="s">
        <v>49</v>
      </c>
      <c r="E16411" s="14" t="s">
        <v>1144</v>
      </c>
      <c r="F16411" s="69" t="s">
        <v>50</v>
      </c>
      <c r="G16411" s="3"/>
      <c r="H16411" s="3"/>
      <c r="I16411" s="10" t="str">
        <f t="shared" si="256"/>
        <v>15369</v>
      </c>
    </row>
    <row r="16412" spans="1:9">
      <c r="A16412" s="66"/>
      <c r="C16412" s="66">
        <v>15369</v>
      </c>
      <c r="D16412" s="2" t="s">
        <v>51</v>
      </c>
      <c r="E16412" s="15" t="s">
        <v>1145</v>
      </c>
      <c r="F16412" s="69" t="s">
        <v>52</v>
      </c>
      <c r="G16412" s="3"/>
      <c r="H16412" s="3"/>
      <c r="I16412" s="10" t="str">
        <f t="shared" si="256"/>
        <v>15369</v>
      </c>
    </row>
    <row r="16413" spans="1:9">
      <c r="A16413" s="66"/>
      <c r="C16413" s="66">
        <v>15369</v>
      </c>
      <c r="D16413" s="2" t="s">
        <v>53</v>
      </c>
      <c r="E16413" s="15" t="s">
        <v>1145</v>
      </c>
      <c r="F16413" s="69" t="s">
        <v>54</v>
      </c>
      <c r="G16413" s="3"/>
      <c r="H16413" s="3"/>
      <c r="I16413" s="10" t="str">
        <f t="shared" si="256"/>
        <v>15369</v>
      </c>
    </row>
    <row r="16414" spans="1:9">
      <c r="A16414" s="66"/>
      <c r="C16414" s="66">
        <v>15369</v>
      </c>
      <c r="D16414" s="2" t="s">
        <v>55</v>
      </c>
      <c r="E16414" s="21" t="s">
        <v>1152</v>
      </c>
      <c r="F16414" s="69" t="s">
        <v>56</v>
      </c>
      <c r="G16414" s="3"/>
      <c r="H16414" s="3"/>
      <c r="I16414" s="10" t="str">
        <f t="shared" si="256"/>
        <v>15369</v>
      </c>
    </row>
    <row r="16415" spans="1:9">
      <c r="A16415" s="66"/>
      <c r="C16415" s="66">
        <v>15369</v>
      </c>
      <c r="D16415" s="2" t="s">
        <v>57</v>
      </c>
      <c r="E16415" s="21" t="s">
        <v>1152</v>
      </c>
      <c r="F16415" s="69" t="s">
        <v>58</v>
      </c>
      <c r="G16415" s="3"/>
      <c r="H16415" s="3"/>
      <c r="I16415" s="10" t="str">
        <f t="shared" si="256"/>
        <v>15369</v>
      </c>
    </row>
    <row r="16416" spans="1:9">
      <c r="A16416" s="66"/>
      <c r="C16416" s="66">
        <v>15369</v>
      </c>
      <c r="D16416" s="2" t="s">
        <v>59</v>
      </c>
      <c r="E16416" s="21" t="s">
        <v>1152</v>
      </c>
      <c r="F16416" s="69" t="s">
        <v>60</v>
      </c>
      <c r="G16416" s="3"/>
      <c r="H16416" s="3"/>
      <c r="I16416" s="10" t="str">
        <f t="shared" si="256"/>
        <v>15369</v>
      </c>
    </row>
    <row r="16417" spans="1:9">
      <c r="A16417" s="66"/>
      <c r="C16417" s="66">
        <v>15369</v>
      </c>
      <c r="D16417" s="2" t="s">
        <v>61</v>
      </c>
      <c r="E16417" s="20" t="s">
        <v>1151</v>
      </c>
      <c r="F16417" s="69" t="s">
        <v>62</v>
      </c>
      <c r="G16417" s="3"/>
      <c r="H16417" s="3"/>
      <c r="I16417" s="10" t="str">
        <f t="shared" si="256"/>
        <v>15369</v>
      </c>
    </row>
    <row r="16418" spans="1:9">
      <c r="A16418" s="66"/>
      <c r="C16418" s="66">
        <v>15369</v>
      </c>
      <c r="D16418" s="2" t="s">
        <v>63</v>
      </c>
      <c r="E16418" s="20" t="s">
        <v>1151</v>
      </c>
      <c r="F16418" s="69" t="s">
        <v>64</v>
      </c>
      <c r="G16418" s="3"/>
      <c r="H16418" s="3"/>
      <c r="I16418" s="10" t="str">
        <f t="shared" si="256"/>
        <v>15369</v>
      </c>
    </row>
    <row r="16419" spans="1:9">
      <c r="A16419" s="66"/>
      <c r="C16419" s="66">
        <v>15369</v>
      </c>
      <c r="D16419" s="2" t="s">
        <v>65</v>
      </c>
      <c r="E16419" s="19" t="s">
        <v>1150</v>
      </c>
      <c r="F16419" s="69" t="s">
        <v>66</v>
      </c>
      <c r="G16419" s="3"/>
      <c r="H16419" s="3"/>
      <c r="I16419" s="10" t="str">
        <f t="shared" si="256"/>
        <v>15369</v>
      </c>
    </row>
    <row r="16420" spans="1:9">
      <c r="A16420" s="66"/>
      <c r="C16420" s="66">
        <v>15369</v>
      </c>
      <c r="D16420" s="2" t="s">
        <v>67</v>
      </c>
      <c r="E16420" s="22" t="s">
        <v>1153</v>
      </c>
      <c r="F16420" s="69" t="s">
        <v>68</v>
      </c>
      <c r="G16420" s="3"/>
      <c r="H16420" s="3"/>
      <c r="I16420" s="10" t="str">
        <f t="shared" si="256"/>
        <v>15369</v>
      </c>
    </row>
    <row r="16421" spans="1:9">
      <c r="A16421" s="66"/>
      <c r="C16421" s="66">
        <v>15369</v>
      </c>
      <c r="D16421" s="2" t="s">
        <v>69</v>
      </c>
      <c r="E16421" s="21" t="s">
        <v>1152</v>
      </c>
      <c r="F16421" s="69" t="s">
        <v>70</v>
      </c>
      <c r="G16421" s="3"/>
      <c r="H16421" s="3"/>
      <c r="I16421" s="10" t="str">
        <f t="shared" si="256"/>
        <v>15369</v>
      </c>
    </row>
    <row r="16422" spans="1:9">
      <c r="A16422" s="66"/>
      <c r="C16422" s="66">
        <v>15369</v>
      </c>
      <c r="E16422" s="71"/>
      <c r="F16422" s="69" t="s">
        <v>71</v>
      </c>
      <c r="G16422" s="3"/>
      <c r="H16422" s="3"/>
      <c r="I16422" s="10" t="str">
        <f t="shared" si="256"/>
        <v>15369</v>
      </c>
    </row>
    <row r="16423" spans="1:9">
      <c r="A16423" s="65" t="s">
        <v>1088</v>
      </c>
      <c r="B16423" s="2" t="s">
        <v>1089</v>
      </c>
      <c r="C16423" s="65">
        <v>15370</v>
      </c>
      <c r="D16423" s="2" t="s">
        <v>9</v>
      </c>
      <c r="E16423" s="14" t="s">
        <v>1144</v>
      </c>
      <c r="F16423" s="69" t="s">
        <v>10</v>
      </c>
      <c r="G16423" s="3"/>
      <c r="H16423" s="3"/>
      <c r="I16423" s="10" t="str">
        <f t="shared" si="256"/>
        <v>15370</v>
      </c>
    </row>
    <row r="16424" spans="1:9">
      <c r="A16424" s="66"/>
      <c r="C16424" s="66">
        <v>15370</v>
      </c>
      <c r="D16424" s="2" t="s">
        <v>11</v>
      </c>
      <c r="E16424" s="14" t="s">
        <v>1144</v>
      </c>
      <c r="F16424" s="69" t="s">
        <v>12</v>
      </c>
      <c r="G16424" s="3"/>
      <c r="H16424" s="3"/>
      <c r="I16424" s="10" t="str">
        <f t="shared" si="256"/>
        <v>15370</v>
      </c>
    </row>
    <row r="16425" spans="1:9">
      <c r="A16425" s="66"/>
      <c r="C16425" s="66">
        <v>15370</v>
      </c>
      <c r="D16425" s="2" t="s">
        <v>13</v>
      </c>
      <c r="E16425" s="14" t="s">
        <v>1144</v>
      </c>
      <c r="F16425" s="69" t="s">
        <v>14</v>
      </c>
      <c r="G16425" s="3"/>
      <c r="H16425" s="3"/>
      <c r="I16425" s="10" t="str">
        <f t="shared" si="256"/>
        <v>15370</v>
      </c>
    </row>
    <row r="16426" spans="1:9">
      <c r="A16426" s="66"/>
      <c r="C16426" s="66">
        <v>15370</v>
      </c>
      <c r="D16426" s="2" t="s">
        <v>15</v>
      </c>
      <c r="E16426" s="15" t="s">
        <v>1145</v>
      </c>
      <c r="F16426" s="69" t="s">
        <v>16</v>
      </c>
      <c r="G16426" s="3"/>
      <c r="H16426" s="3"/>
      <c r="I16426" s="10" t="str">
        <f t="shared" si="256"/>
        <v>15370</v>
      </c>
    </row>
    <row r="16427" spans="1:9">
      <c r="A16427" s="66"/>
      <c r="C16427" s="66">
        <v>15370</v>
      </c>
      <c r="D16427" s="2" t="s">
        <v>17</v>
      </c>
      <c r="E16427" s="14" t="s">
        <v>1144</v>
      </c>
      <c r="F16427" s="69" t="s">
        <v>18</v>
      </c>
      <c r="G16427" s="3"/>
      <c r="H16427" s="3"/>
      <c r="I16427" s="10" t="str">
        <f t="shared" si="256"/>
        <v>15370</v>
      </c>
    </row>
    <row r="16428" spans="1:9">
      <c r="A16428" s="66"/>
      <c r="C16428" s="66">
        <v>15370</v>
      </c>
      <c r="D16428" s="2" t="s">
        <v>19</v>
      </c>
      <c r="E16428" s="14" t="s">
        <v>1144</v>
      </c>
      <c r="F16428" s="69" t="s">
        <v>20</v>
      </c>
      <c r="G16428" s="3"/>
      <c r="H16428" s="3"/>
      <c r="I16428" s="10" t="str">
        <f t="shared" si="256"/>
        <v>15370</v>
      </c>
    </row>
    <row r="16429" spans="1:9">
      <c r="A16429" s="66"/>
      <c r="C16429" s="66">
        <v>15370</v>
      </c>
      <c r="D16429" s="2" t="s">
        <v>21</v>
      </c>
      <c r="E16429" s="4"/>
      <c r="F16429" s="69" t="s">
        <v>22</v>
      </c>
      <c r="G16429" s="3"/>
      <c r="H16429" s="3"/>
      <c r="I16429" s="10" t="str">
        <f t="shared" si="256"/>
        <v>15370</v>
      </c>
    </row>
    <row r="16430" spans="1:9">
      <c r="A16430" s="66"/>
      <c r="C16430" s="66">
        <v>15370</v>
      </c>
      <c r="D16430" s="2" t="s">
        <v>23</v>
      </c>
      <c r="E16430" s="17" t="s">
        <v>1147</v>
      </c>
      <c r="F16430" s="69" t="s">
        <v>24</v>
      </c>
      <c r="G16430" s="3"/>
      <c r="H16430" s="3"/>
      <c r="I16430" s="10" t="str">
        <f t="shared" si="256"/>
        <v>15370</v>
      </c>
    </row>
    <row r="16431" spans="1:9">
      <c r="A16431" s="66"/>
      <c r="C16431" s="66">
        <v>15370</v>
      </c>
      <c r="D16431" s="2" t="s">
        <v>25</v>
      </c>
      <c r="E16431" s="17" t="s">
        <v>1147</v>
      </c>
      <c r="F16431" s="69" t="s">
        <v>26</v>
      </c>
      <c r="G16431" s="3"/>
      <c r="H16431" s="3"/>
      <c r="I16431" s="10" t="str">
        <f t="shared" si="256"/>
        <v>15370</v>
      </c>
    </row>
    <row r="16432" spans="1:9">
      <c r="A16432" s="66"/>
      <c r="C16432" s="66">
        <v>15370</v>
      </c>
      <c r="D16432" s="2" t="s">
        <v>27</v>
      </c>
      <c r="E16432" s="17" t="s">
        <v>1147</v>
      </c>
      <c r="F16432" s="69" t="s">
        <v>28</v>
      </c>
      <c r="G16432" s="3"/>
      <c r="H16432" s="3"/>
      <c r="I16432" s="10" t="str">
        <f t="shared" si="256"/>
        <v>15370</v>
      </c>
    </row>
    <row r="16433" spans="1:9">
      <c r="A16433" s="66"/>
      <c r="C16433" s="66">
        <v>15370</v>
      </c>
      <c r="D16433" s="2" t="s">
        <v>29</v>
      </c>
      <c r="E16433" s="18" t="s">
        <v>1148</v>
      </c>
      <c r="F16433" s="69" t="s">
        <v>30</v>
      </c>
      <c r="G16433" s="3"/>
      <c r="H16433" s="3"/>
      <c r="I16433" s="10" t="str">
        <f t="shared" si="256"/>
        <v>15370</v>
      </c>
    </row>
    <row r="16434" spans="1:9">
      <c r="A16434" s="66"/>
      <c r="C16434" s="66">
        <v>15370</v>
      </c>
      <c r="D16434" s="2" t="s">
        <v>31</v>
      </c>
      <c r="E16434" s="18" t="s">
        <v>1148</v>
      </c>
      <c r="F16434" s="69" t="s">
        <v>32</v>
      </c>
      <c r="G16434" s="3"/>
      <c r="H16434" s="3"/>
      <c r="I16434" s="10" t="str">
        <f t="shared" si="256"/>
        <v>15370</v>
      </c>
    </row>
    <row r="16435" spans="1:9">
      <c r="A16435" s="66"/>
      <c r="C16435" s="66">
        <v>15370</v>
      </c>
      <c r="D16435" s="2" t="s">
        <v>33</v>
      </c>
      <c r="E16435" s="18" t="s">
        <v>1148</v>
      </c>
      <c r="F16435" s="69" t="s">
        <v>34</v>
      </c>
      <c r="G16435" s="3"/>
      <c r="H16435" s="3"/>
      <c r="I16435" s="10" t="str">
        <f t="shared" si="256"/>
        <v>15370</v>
      </c>
    </row>
    <row r="16436" spans="1:9">
      <c r="A16436" s="66"/>
      <c r="C16436" s="66">
        <v>15370</v>
      </c>
      <c r="D16436" s="2" t="s">
        <v>35</v>
      </c>
      <c r="E16436" s="19" t="s">
        <v>1150</v>
      </c>
      <c r="F16436" s="69" t="s">
        <v>36</v>
      </c>
      <c r="G16436" s="3"/>
      <c r="H16436" s="3"/>
      <c r="I16436" s="10" t="str">
        <f t="shared" si="256"/>
        <v>15370</v>
      </c>
    </row>
    <row r="16437" spans="1:9">
      <c r="A16437" s="66"/>
      <c r="C16437" s="66">
        <v>15370</v>
      </c>
      <c r="D16437" s="2" t="s">
        <v>37</v>
      </c>
      <c r="E16437" s="23" t="s">
        <v>1149</v>
      </c>
      <c r="F16437" s="69" t="s">
        <v>38</v>
      </c>
      <c r="G16437" s="3"/>
      <c r="H16437" s="3"/>
      <c r="I16437" s="10" t="str">
        <f t="shared" si="256"/>
        <v>15370</v>
      </c>
    </row>
    <row r="16438" spans="1:9">
      <c r="A16438" s="66"/>
      <c r="C16438" s="66">
        <v>15370</v>
      </c>
      <c r="D16438" s="2" t="s">
        <v>39</v>
      </c>
      <c r="E16438" s="23" t="s">
        <v>1149</v>
      </c>
      <c r="F16438" s="69" t="s">
        <v>40</v>
      </c>
      <c r="G16438" s="3"/>
      <c r="H16438" s="3"/>
      <c r="I16438" s="10" t="str">
        <f t="shared" si="256"/>
        <v>15370</v>
      </c>
    </row>
    <row r="16439" spans="1:9">
      <c r="A16439" s="66"/>
      <c r="C16439" s="66">
        <v>15370</v>
      </c>
      <c r="D16439" s="2" t="s">
        <v>41</v>
      </c>
      <c r="E16439" s="16" t="s">
        <v>1146</v>
      </c>
      <c r="F16439" s="69" t="s">
        <v>42</v>
      </c>
      <c r="G16439" s="3"/>
      <c r="H16439" s="3"/>
      <c r="I16439" s="10" t="str">
        <f t="shared" si="256"/>
        <v>15370</v>
      </c>
    </row>
    <row r="16440" spans="1:9">
      <c r="A16440" s="66"/>
      <c r="C16440" s="66">
        <v>15370</v>
      </c>
      <c r="D16440" s="2" t="s">
        <v>43</v>
      </c>
      <c r="E16440" s="16" t="s">
        <v>1146</v>
      </c>
      <c r="F16440" s="69" t="s">
        <v>44</v>
      </c>
      <c r="G16440" s="3"/>
      <c r="H16440" s="3"/>
      <c r="I16440" s="10" t="str">
        <f t="shared" si="256"/>
        <v>15370</v>
      </c>
    </row>
    <row r="16441" spans="1:9">
      <c r="A16441" s="66"/>
      <c r="C16441" s="66">
        <v>15370</v>
      </c>
      <c r="D16441" s="2" t="s">
        <v>45</v>
      </c>
      <c r="E16441" s="16" t="s">
        <v>1146</v>
      </c>
      <c r="F16441" s="69" t="s">
        <v>46</v>
      </c>
      <c r="G16441" s="3"/>
      <c r="H16441" s="3"/>
      <c r="I16441" s="10" t="str">
        <f t="shared" si="256"/>
        <v>15370</v>
      </c>
    </row>
    <row r="16442" spans="1:9">
      <c r="A16442" s="66"/>
      <c r="C16442" s="66">
        <v>15370</v>
      </c>
      <c r="D16442" s="2" t="s">
        <v>47</v>
      </c>
      <c r="E16442" s="16" t="s">
        <v>1146</v>
      </c>
      <c r="F16442" s="69" t="s">
        <v>48</v>
      </c>
      <c r="G16442" s="3"/>
      <c r="H16442" s="3"/>
      <c r="I16442" s="10" t="str">
        <f t="shared" si="256"/>
        <v>15370</v>
      </c>
    </row>
    <row r="16443" spans="1:9">
      <c r="A16443" s="66"/>
      <c r="C16443" s="66">
        <v>15370</v>
      </c>
      <c r="D16443" s="2" t="s">
        <v>49</v>
      </c>
      <c r="E16443" s="14" t="s">
        <v>1144</v>
      </c>
      <c r="F16443" s="69" t="s">
        <v>50</v>
      </c>
      <c r="G16443" s="3"/>
      <c r="H16443" s="3"/>
      <c r="I16443" s="10" t="str">
        <f t="shared" si="256"/>
        <v>15370</v>
      </c>
    </row>
    <row r="16444" spans="1:9">
      <c r="A16444" s="66"/>
      <c r="C16444" s="66">
        <v>15370</v>
      </c>
      <c r="D16444" s="2" t="s">
        <v>51</v>
      </c>
      <c r="E16444" s="15" t="s">
        <v>1145</v>
      </c>
      <c r="F16444" s="69" t="s">
        <v>52</v>
      </c>
      <c r="G16444" s="3"/>
      <c r="H16444" s="3"/>
      <c r="I16444" s="10" t="str">
        <f t="shared" si="256"/>
        <v>15370</v>
      </c>
    </row>
    <row r="16445" spans="1:9">
      <c r="A16445" s="66"/>
      <c r="C16445" s="66">
        <v>15370</v>
      </c>
      <c r="D16445" s="2" t="s">
        <v>53</v>
      </c>
      <c r="E16445" s="15" t="s">
        <v>1145</v>
      </c>
      <c r="F16445" s="69" t="s">
        <v>54</v>
      </c>
      <c r="G16445" s="3"/>
      <c r="H16445" s="3"/>
      <c r="I16445" s="10" t="str">
        <f t="shared" si="256"/>
        <v>15370</v>
      </c>
    </row>
    <row r="16446" spans="1:9">
      <c r="A16446" s="66"/>
      <c r="C16446" s="66">
        <v>15370</v>
      </c>
      <c r="D16446" s="2" t="s">
        <v>55</v>
      </c>
      <c r="E16446" s="21" t="s">
        <v>1152</v>
      </c>
      <c r="F16446" s="69" t="s">
        <v>56</v>
      </c>
      <c r="G16446" s="3"/>
      <c r="H16446" s="3"/>
      <c r="I16446" s="10" t="str">
        <f t="shared" si="256"/>
        <v>15370</v>
      </c>
    </row>
    <row r="16447" spans="1:9">
      <c r="A16447" s="66"/>
      <c r="C16447" s="66">
        <v>15370</v>
      </c>
      <c r="D16447" s="2" t="s">
        <v>57</v>
      </c>
      <c r="E16447" s="21" t="s">
        <v>1152</v>
      </c>
      <c r="F16447" s="69" t="s">
        <v>58</v>
      </c>
      <c r="G16447" s="3"/>
      <c r="H16447" s="3"/>
      <c r="I16447" s="10" t="str">
        <f t="shared" si="256"/>
        <v>15370</v>
      </c>
    </row>
    <row r="16448" spans="1:9">
      <c r="A16448" s="66"/>
      <c r="C16448" s="66">
        <v>15370</v>
      </c>
      <c r="D16448" s="2" t="s">
        <v>59</v>
      </c>
      <c r="E16448" s="21" t="s">
        <v>1152</v>
      </c>
      <c r="F16448" s="69" t="s">
        <v>60</v>
      </c>
      <c r="G16448" s="3"/>
      <c r="H16448" s="3"/>
      <c r="I16448" s="10" t="str">
        <f t="shared" si="256"/>
        <v>15370</v>
      </c>
    </row>
    <row r="16449" spans="1:9">
      <c r="A16449" s="66"/>
      <c r="C16449" s="66">
        <v>15370</v>
      </c>
      <c r="D16449" s="2" t="s">
        <v>61</v>
      </c>
      <c r="E16449" s="20" t="s">
        <v>1151</v>
      </c>
      <c r="F16449" s="69" t="s">
        <v>62</v>
      </c>
      <c r="G16449" s="3"/>
      <c r="H16449" s="3"/>
      <c r="I16449" s="10" t="str">
        <f t="shared" si="256"/>
        <v>15370</v>
      </c>
    </row>
    <row r="16450" spans="1:9">
      <c r="A16450" s="66"/>
      <c r="C16450" s="66">
        <v>15370</v>
      </c>
      <c r="D16450" s="2" t="s">
        <v>63</v>
      </c>
      <c r="E16450" s="20" t="s">
        <v>1151</v>
      </c>
      <c r="F16450" s="69" t="s">
        <v>64</v>
      </c>
      <c r="G16450" s="3"/>
      <c r="H16450" s="3"/>
      <c r="I16450" s="10" t="str">
        <f t="shared" si="256"/>
        <v>15370</v>
      </c>
    </row>
    <row r="16451" spans="1:9">
      <c r="A16451" s="66"/>
      <c r="C16451" s="66">
        <v>15370</v>
      </c>
      <c r="D16451" s="2" t="s">
        <v>65</v>
      </c>
      <c r="E16451" s="19" t="s">
        <v>1150</v>
      </c>
      <c r="F16451" s="69" t="s">
        <v>66</v>
      </c>
      <c r="G16451" s="3"/>
      <c r="H16451" s="3"/>
      <c r="I16451" s="10" t="str">
        <f t="shared" si="256"/>
        <v>15370</v>
      </c>
    </row>
    <row r="16452" spans="1:9">
      <c r="A16452" s="66"/>
      <c r="C16452" s="66">
        <v>15370</v>
      </c>
      <c r="D16452" s="2" t="s">
        <v>67</v>
      </c>
      <c r="E16452" s="22" t="s">
        <v>1153</v>
      </c>
      <c r="F16452" s="69" t="s">
        <v>68</v>
      </c>
      <c r="G16452" s="3"/>
      <c r="H16452" s="3"/>
      <c r="I16452" s="10" t="str">
        <f t="shared" si="256"/>
        <v>15370</v>
      </c>
    </row>
    <row r="16453" spans="1:9">
      <c r="A16453" s="66"/>
      <c r="C16453" s="66">
        <v>15370</v>
      </c>
      <c r="D16453" s="2" t="s">
        <v>69</v>
      </c>
      <c r="E16453" s="21" t="s">
        <v>1152</v>
      </c>
      <c r="F16453" s="69" t="s">
        <v>70</v>
      </c>
      <c r="G16453" s="3"/>
      <c r="H16453" s="3"/>
      <c r="I16453" s="10" t="str">
        <f t="shared" si="256"/>
        <v>15370</v>
      </c>
    </row>
    <row r="16454" spans="1:9">
      <c r="A16454" s="66"/>
      <c r="C16454" s="66">
        <v>15370</v>
      </c>
      <c r="E16454" s="71"/>
      <c r="F16454" s="69" t="s">
        <v>71</v>
      </c>
      <c r="G16454" s="3"/>
      <c r="H16454" s="3"/>
      <c r="I16454" s="10" t="str">
        <f t="shared" si="256"/>
        <v>15370</v>
      </c>
    </row>
    <row r="16455" spans="1:9">
      <c r="A16455" s="65" t="s">
        <v>1090</v>
      </c>
      <c r="B16455" s="2" t="s">
        <v>1091</v>
      </c>
      <c r="C16455" s="65">
        <v>16</v>
      </c>
      <c r="D16455" s="2" t="s">
        <v>9</v>
      </c>
      <c r="E16455" s="14" t="s">
        <v>1144</v>
      </c>
      <c r="F16455" s="69" t="s">
        <v>10</v>
      </c>
      <c r="G16455" s="3">
        <v>38</v>
      </c>
      <c r="H16455" s="3">
        <v>803</v>
      </c>
      <c r="I16455" s="10" t="str">
        <f t="shared" si="256"/>
        <v>16</v>
      </c>
    </row>
    <row r="16456" spans="1:9">
      <c r="A16456" s="66"/>
      <c r="C16456" s="66">
        <v>16</v>
      </c>
      <c r="D16456" s="2" t="s">
        <v>11</v>
      </c>
      <c r="E16456" s="14" t="s">
        <v>1144</v>
      </c>
      <c r="F16456" s="69" t="s">
        <v>12</v>
      </c>
      <c r="G16456" s="3"/>
      <c r="H16456" s="3"/>
      <c r="I16456" s="10" t="str">
        <f t="shared" si="256"/>
        <v>16</v>
      </c>
    </row>
    <row r="16457" spans="1:9">
      <c r="A16457" s="66"/>
      <c r="C16457" s="66">
        <v>16</v>
      </c>
      <c r="D16457" s="2" t="s">
        <v>13</v>
      </c>
      <c r="E16457" s="14" t="s">
        <v>1144</v>
      </c>
      <c r="F16457" s="69" t="s">
        <v>14</v>
      </c>
      <c r="G16457" s="3">
        <v>1</v>
      </c>
      <c r="H16457" s="3"/>
      <c r="I16457" s="10" t="str">
        <f t="shared" ref="I16457:I16520" si="257">IF(A16457="",I16456,A16457)</f>
        <v>16</v>
      </c>
    </row>
    <row r="16458" spans="1:9">
      <c r="A16458" s="66"/>
      <c r="C16458" s="66">
        <v>16</v>
      </c>
      <c r="D16458" s="2" t="s">
        <v>15</v>
      </c>
      <c r="E16458" s="15" t="s">
        <v>1145</v>
      </c>
      <c r="F16458" s="69" t="s">
        <v>16</v>
      </c>
      <c r="G16458" s="3"/>
      <c r="H16458" s="3"/>
      <c r="I16458" s="10" t="str">
        <f t="shared" si="257"/>
        <v>16</v>
      </c>
    </row>
    <row r="16459" spans="1:9">
      <c r="A16459" s="66"/>
      <c r="C16459" s="66">
        <v>16</v>
      </c>
      <c r="D16459" s="2" t="s">
        <v>17</v>
      </c>
      <c r="E16459" s="14" t="s">
        <v>1144</v>
      </c>
      <c r="F16459" s="69" t="s">
        <v>18</v>
      </c>
      <c r="G16459" s="3">
        <v>37</v>
      </c>
      <c r="H16459" s="3"/>
      <c r="I16459" s="10" t="str">
        <f t="shared" si="257"/>
        <v>16</v>
      </c>
    </row>
    <row r="16460" spans="1:9">
      <c r="A16460" s="66"/>
      <c r="C16460" s="66">
        <v>16</v>
      </c>
      <c r="D16460" s="2" t="s">
        <v>19</v>
      </c>
      <c r="E16460" s="14" t="s">
        <v>1144</v>
      </c>
      <c r="F16460" s="69" t="s">
        <v>20</v>
      </c>
      <c r="G16460" s="3"/>
      <c r="H16460" s="3"/>
      <c r="I16460" s="10" t="str">
        <f t="shared" si="257"/>
        <v>16</v>
      </c>
    </row>
    <row r="16461" spans="1:9">
      <c r="A16461" s="66"/>
      <c r="C16461" s="66">
        <v>16</v>
      </c>
      <c r="D16461" s="2" t="s">
        <v>21</v>
      </c>
      <c r="E16461" s="4"/>
      <c r="F16461" s="69" t="s">
        <v>22</v>
      </c>
      <c r="G16461" s="3">
        <v>1698</v>
      </c>
      <c r="H16461" s="3">
        <v>175215</v>
      </c>
      <c r="I16461" s="10" t="str">
        <f t="shared" si="257"/>
        <v>16</v>
      </c>
    </row>
    <row r="16462" spans="1:9">
      <c r="A16462" s="66"/>
      <c r="C16462" s="66">
        <v>16</v>
      </c>
      <c r="D16462" s="2" t="s">
        <v>23</v>
      </c>
      <c r="E16462" s="17" t="s">
        <v>1147</v>
      </c>
      <c r="F16462" s="69" t="s">
        <v>24</v>
      </c>
      <c r="G16462" s="3">
        <v>154</v>
      </c>
      <c r="H16462" s="3">
        <v>19166</v>
      </c>
      <c r="I16462" s="10" t="str">
        <f t="shared" si="257"/>
        <v>16</v>
      </c>
    </row>
    <row r="16463" spans="1:9">
      <c r="A16463" s="66"/>
      <c r="C16463" s="66">
        <v>16</v>
      </c>
      <c r="D16463" s="2" t="s">
        <v>25</v>
      </c>
      <c r="E16463" s="17" t="s">
        <v>1147</v>
      </c>
      <c r="F16463" s="69" t="s">
        <v>26</v>
      </c>
      <c r="G16463" s="3">
        <v>14</v>
      </c>
      <c r="H16463" s="3">
        <v>1045</v>
      </c>
      <c r="I16463" s="10" t="str">
        <f t="shared" si="257"/>
        <v>16</v>
      </c>
    </row>
    <row r="16464" spans="1:9">
      <c r="A16464" s="66"/>
      <c r="C16464" s="66">
        <v>16</v>
      </c>
      <c r="D16464" s="2" t="s">
        <v>27</v>
      </c>
      <c r="E16464" s="17" t="s">
        <v>1147</v>
      </c>
      <c r="F16464" s="69" t="s">
        <v>28</v>
      </c>
      <c r="G16464" s="3">
        <v>2</v>
      </c>
      <c r="H16464" s="3"/>
      <c r="I16464" s="10" t="str">
        <f t="shared" si="257"/>
        <v>16</v>
      </c>
    </row>
    <row r="16465" spans="1:9">
      <c r="A16465" s="66"/>
      <c r="C16465" s="66">
        <v>16</v>
      </c>
      <c r="D16465" s="2" t="s">
        <v>29</v>
      </c>
      <c r="E16465" s="18" t="s">
        <v>1148</v>
      </c>
      <c r="F16465" s="69" t="s">
        <v>30</v>
      </c>
      <c r="G16465" s="3">
        <v>22</v>
      </c>
      <c r="H16465" s="3">
        <v>1693</v>
      </c>
      <c r="I16465" s="10" t="str">
        <f t="shared" si="257"/>
        <v>16</v>
      </c>
    </row>
    <row r="16466" spans="1:9">
      <c r="A16466" s="66"/>
      <c r="C16466" s="66">
        <v>16</v>
      </c>
      <c r="D16466" s="2" t="s">
        <v>31</v>
      </c>
      <c r="E16466" s="18" t="s">
        <v>1148</v>
      </c>
      <c r="F16466" s="69" t="s">
        <v>32</v>
      </c>
      <c r="G16466" s="3">
        <v>3</v>
      </c>
      <c r="H16466" s="3">
        <v>134</v>
      </c>
      <c r="I16466" s="10" t="str">
        <f t="shared" si="257"/>
        <v>16</v>
      </c>
    </row>
    <row r="16467" spans="1:9">
      <c r="A16467" s="66"/>
      <c r="C16467" s="66">
        <v>16</v>
      </c>
      <c r="D16467" s="2" t="s">
        <v>33</v>
      </c>
      <c r="E16467" s="18" t="s">
        <v>1148</v>
      </c>
      <c r="F16467" s="69" t="s">
        <v>34</v>
      </c>
      <c r="G16467" s="3">
        <v>6</v>
      </c>
      <c r="H16467" s="3">
        <v>274</v>
      </c>
      <c r="I16467" s="10" t="str">
        <f t="shared" si="257"/>
        <v>16</v>
      </c>
    </row>
    <row r="16468" spans="1:9">
      <c r="A16468" s="66"/>
      <c r="C16468" s="66">
        <v>16</v>
      </c>
      <c r="D16468" s="2" t="s">
        <v>35</v>
      </c>
      <c r="E16468" s="19" t="s">
        <v>1150</v>
      </c>
      <c r="F16468" s="69" t="s">
        <v>36</v>
      </c>
      <c r="G16468" s="3">
        <v>38</v>
      </c>
      <c r="H16468" s="3">
        <v>3483</v>
      </c>
      <c r="I16468" s="10" t="str">
        <f t="shared" si="257"/>
        <v>16</v>
      </c>
    </row>
    <row r="16469" spans="1:9">
      <c r="A16469" s="66"/>
      <c r="C16469" s="66">
        <v>16</v>
      </c>
      <c r="D16469" s="2" t="s">
        <v>37</v>
      </c>
      <c r="E16469" s="23" t="s">
        <v>1149</v>
      </c>
      <c r="F16469" s="69" t="s">
        <v>38</v>
      </c>
      <c r="G16469" s="3">
        <v>29</v>
      </c>
      <c r="H16469" s="3">
        <v>3638</v>
      </c>
      <c r="I16469" s="10" t="str">
        <f t="shared" si="257"/>
        <v>16</v>
      </c>
    </row>
    <row r="16470" spans="1:9">
      <c r="A16470" s="66"/>
      <c r="C16470" s="66">
        <v>16</v>
      </c>
      <c r="D16470" s="2" t="s">
        <v>39</v>
      </c>
      <c r="E16470" s="23" t="s">
        <v>1149</v>
      </c>
      <c r="F16470" s="69" t="s">
        <v>40</v>
      </c>
      <c r="G16470" s="3">
        <v>28</v>
      </c>
      <c r="H16470" s="3">
        <v>2528</v>
      </c>
      <c r="I16470" s="10" t="str">
        <f t="shared" si="257"/>
        <v>16</v>
      </c>
    </row>
    <row r="16471" spans="1:9">
      <c r="A16471" s="66"/>
      <c r="C16471" s="66">
        <v>16</v>
      </c>
      <c r="D16471" s="2" t="s">
        <v>41</v>
      </c>
      <c r="E16471" s="16" t="s">
        <v>1146</v>
      </c>
      <c r="F16471" s="69" t="s">
        <v>42</v>
      </c>
      <c r="G16471" s="3"/>
      <c r="H16471" s="3"/>
      <c r="I16471" s="10" t="str">
        <f t="shared" si="257"/>
        <v>16</v>
      </c>
    </row>
    <row r="16472" spans="1:9">
      <c r="A16472" s="66"/>
      <c r="C16472" s="66">
        <v>16</v>
      </c>
      <c r="D16472" s="2" t="s">
        <v>43</v>
      </c>
      <c r="E16472" s="16" t="s">
        <v>1146</v>
      </c>
      <c r="F16472" s="69" t="s">
        <v>44</v>
      </c>
      <c r="G16472" s="3">
        <v>40</v>
      </c>
      <c r="H16472" s="3">
        <v>4123</v>
      </c>
      <c r="I16472" s="10" t="str">
        <f t="shared" si="257"/>
        <v>16</v>
      </c>
    </row>
    <row r="16473" spans="1:9">
      <c r="A16473" s="66"/>
      <c r="C16473" s="66">
        <v>16</v>
      </c>
      <c r="D16473" s="2" t="s">
        <v>45</v>
      </c>
      <c r="E16473" s="16" t="s">
        <v>1146</v>
      </c>
      <c r="F16473" s="69" t="s">
        <v>46</v>
      </c>
      <c r="G16473" s="3">
        <v>14</v>
      </c>
      <c r="H16473" s="3">
        <v>1668</v>
      </c>
      <c r="I16473" s="10" t="str">
        <f t="shared" si="257"/>
        <v>16</v>
      </c>
    </row>
    <row r="16474" spans="1:9">
      <c r="A16474" s="66"/>
      <c r="C16474" s="66">
        <v>16</v>
      </c>
      <c r="D16474" s="2" t="s">
        <v>47</v>
      </c>
      <c r="E16474" s="16" t="s">
        <v>1146</v>
      </c>
      <c r="F16474" s="69" t="s">
        <v>48</v>
      </c>
      <c r="G16474" s="3">
        <v>187</v>
      </c>
      <c r="H16474" s="3">
        <v>19019</v>
      </c>
      <c r="I16474" s="10" t="str">
        <f t="shared" si="257"/>
        <v>16</v>
      </c>
    </row>
    <row r="16475" spans="1:9">
      <c r="A16475" s="66"/>
      <c r="C16475" s="66">
        <v>16</v>
      </c>
      <c r="D16475" s="2" t="s">
        <v>49</v>
      </c>
      <c r="E16475" s="14" t="s">
        <v>1144</v>
      </c>
      <c r="F16475" s="69" t="s">
        <v>50</v>
      </c>
      <c r="G16475" s="3">
        <v>138</v>
      </c>
      <c r="H16475" s="3">
        <v>9976</v>
      </c>
      <c r="I16475" s="10" t="str">
        <f t="shared" si="257"/>
        <v>16</v>
      </c>
    </row>
    <row r="16476" spans="1:9">
      <c r="A16476" s="66"/>
      <c r="C16476" s="66">
        <v>16</v>
      </c>
      <c r="D16476" s="2" t="s">
        <v>51</v>
      </c>
      <c r="E16476" s="15" t="s">
        <v>1145</v>
      </c>
      <c r="F16476" s="69" t="s">
        <v>52</v>
      </c>
      <c r="G16476" s="3">
        <v>30</v>
      </c>
      <c r="H16476" s="3">
        <v>4949</v>
      </c>
      <c r="I16476" s="10" t="str">
        <f t="shared" si="257"/>
        <v>16</v>
      </c>
    </row>
    <row r="16477" spans="1:9">
      <c r="A16477" s="66"/>
      <c r="C16477" s="66">
        <v>16</v>
      </c>
      <c r="D16477" s="2" t="s">
        <v>53</v>
      </c>
      <c r="E16477" s="15" t="s">
        <v>1145</v>
      </c>
      <c r="F16477" s="69" t="s">
        <v>54</v>
      </c>
      <c r="G16477" s="3">
        <v>350</v>
      </c>
      <c r="H16477" s="3">
        <v>29891</v>
      </c>
      <c r="I16477" s="10" t="str">
        <f t="shared" si="257"/>
        <v>16</v>
      </c>
    </row>
    <row r="16478" spans="1:9">
      <c r="A16478" s="66"/>
      <c r="C16478" s="66">
        <v>16</v>
      </c>
      <c r="D16478" s="2" t="s">
        <v>55</v>
      </c>
      <c r="E16478" s="21" t="s">
        <v>1152</v>
      </c>
      <c r="F16478" s="69" t="s">
        <v>56</v>
      </c>
      <c r="G16478" s="3">
        <v>126</v>
      </c>
      <c r="H16478" s="3">
        <v>14442</v>
      </c>
      <c r="I16478" s="10" t="str">
        <f t="shared" si="257"/>
        <v>16</v>
      </c>
    </row>
    <row r="16479" spans="1:9">
      <c r="A16479" s="66"/>
      <c r="C16479" s="66">
        <v>16</v>
      </c>
      <c r="D16479" s="2" t="s">
        <v>57</v>
      </c>
      <c r="E16479" s="21" t="s">
        <v>1152</v>
      </c>
      <c r="F16479" s="69" t="s">
        <v>58</v>
      </c>
      <c r="G16479" s="3">
        <v>89</v>
      </c>
      <c r="H16479" s="3">
        <v>10266</v>
      </c>
      <c r="I16479" s="10" t="str">
        <f t="shared" si="257"/>
        <v>16</v>
      </c>
    </row>
    <row r="16480" spans="1:9">
      <c r="A16480" s="66"/>
      <c r="C16480" s="66">
        <v>16</v>
      </c>
      <c r="D16480" s="2" t="s">
        <v>59</v>
      </c>
      <c r="E16480" s="21" t="s">
        <v>1152</v>
      </c>
      <c r="F16480" s="69" t="s">
        <v>60</v>
      </c>
      <c r="G16480" s="3">
        <v>168</v>
      </c>
      <c r="H16480" s="3">
        <v>18555</v>
      </c>
      <c r="I16480" s="10" t="str">
        <f t="shared" si="257"/>
        <v>16</v>
      </c>
    </row>
    <row r="16481" spans="1:9">
      <c r="A16481" s="66"/>
      <c r="C16481" s="66">
        <v>16</v>
      </c>
      <c r="D16481" s="2" t="s">
        <v>61</v>
      </c>
      <c r="E16481" s="20" t="s">
        <v>1151</v>
      </c>
      <c r="F16481" s="69" t="s">
        <v>62</v>
      </c>
      <c r="G16481" s="3">
        <v>81</v>
      </c>
      <c r="H16481" s="3">
        <v>16915</v>
      </c>
      <c r="I16481" s="10" t="str">
        <f t="shared" si="257"/>
        <v>16</v>
      </c>
    </row>
    <row r="16482" spans="1:9">
      <c r="A16482" s="66"/>
      <c r="C16482" s="66">
        <v>16</v>
      </c>
      <c r="D16482" s="2" t="s">
        <v>63</v>
      </c>
      <c r="E16482" s="20" t="s">
        <v>1151</v>
      </c>
      <c r="F16482" s="69" t="s">
        <v>64</v>
      </c>
      <c r="G16482" s="3">
        <v>3</v>
      </c>
      <c r="H16482" s="3"/>
      <c r="I16482" s="10" t="str">
        <f t="shared" si="257"/>
        <v>16</v>
      </c>
    </row>
    <row r="16483" spans="1:9">
      <c r="A16483" s="66"/>
      <c r="C16483" s="66">
        <v>16</v>
      </c>
      <c r="D16483" s="2" t="s">
        <v>65</v>
      </c>
      <c r="E16483" s="19" t="s">
        <v>1150</v>
      </c>
      <c r="F16483" s="69" t="s">
        <v>66</v>
      </c>
      <c r="G16483" s="3">
        <v>48</v>
      </c>
      <c r="H16483" s="3">
        <v>2811</v>
      </c>
      <c r="I16483" s="10" t="str">
        <f t="shared" si="257"/>
        <v>16</v>
      </c>
    </row>
    <row r="16484" spans="1:9">
      <c r="A16484" s="66"/>
      <c r="C16484" s="66">
        <v>16</v>
      </c>
      <c r="D16484" s="2" t="s">
        <v>67</v>
      </c>
      <c r="E16484" s="22" t="s">
        <v>1153</v>
      </c>
      <c r="F16484" s="69" t="s">
        <v>68</v>
      </c>
      <c r="G16484" s="3">
        <v>71</v>
      </c>
      <c r="H16484" s="3">
        <v>5793</v>
      </c>
      <c r="I16484" s="10" t="str">
        <f t="shared" si="257"/>
        <v>16</v>
      </c>
    </row>
    <row r="16485" spans="1:9">
      <c r="A16485" s="66"/>
      <c r="C16485" s="66">
        <v>16</v>
      </c>
      <c r="D16485" s="2" t="s">
        <v>69</v>
      </c>
      <c r="E16485" s="21" t="s">
        <v>1152</v>
      </c>
      <c r="F16485" s="69" t="s">
        <v>70</v>
      </c>
      <c r="G16485" s="3">
        <v>57</v>
      </c>
      <c r="H16485" s="3">
        <v>4382</v>
      </c>
      <c r="I16485" s="10" t="str">
        <f t="shared" si="257"/>
        <v>16</v>
      </c>
    </row>
    <row r="16486" spans="1:9">
      <c r="A16486" s="66"/>
      <c r="C16486" s="66">
        <v>16</v>
      </c>
      <c r="E16486" s="71"/>
      <c r="F16486" s="69" t="s">
        <v>71</v>
      </c>
      <c r="G16486" s="3">
        <v>1736</v>
      </c>
      <c r="H16486" s="3">
        <v>176018</v>
      </c>
      <c r="I16486" s="10" t="str">
        <f t="shared" si="257"/>
        <v>16</v>
      </c>
    </row>
    <row r="16487" spans="1:9">
      <c r="A16487" s="65" t="s">
        <v>1092</v>
      </c>
      <c r="B16487" s="2" t="s">
        <v>1093</v>
      </c>
      <c r="C16487" s="65">
        <v>16051</v>
      </c>
      <c r="D16487" s="2" t="s">
        <v>9</v>
      </c>
      <c r="E16487" s="14" t="s">
        <v>1144</v>
      </c>
      <c r="F16487" s="69" t="s">
        <v>10</v>
      </c>
      <c r="G16487" s="3">
        <v>1</v>
      </c>
      <c r="H16487" s="3"/>
      <c r="I16487" s="10" t="str">
        <f t="shared" si="257"/>
        <v>16051</v>
      </c>
    </row>
    <row r="16488" spans="1:9">
      <c r="A16488" s="66"/>
      <c r="C16488" s="66">
        <v>16051</v>
      </c>
      <c r="D16488" s="2" t="s">
        <v>11</v>
      </c>
      <c r="E16488" s="14" t="s">
        <v>1144</v>
      </c>
      <c r="F16488" s="69" t="s">
        <v>12</v>
      </c>
      <c r="G16488" s="3"/>
      <c r="H16488" s="3"/>
      <c r="I16488" s="10" t="str">
        <f t="shared" si="257"/>
        <v>16051</v>
      </c>
    </row>
    <row r="16489" spans="1:9">
      <c r="A16489" s="66"/>
      <c r="C16489" s="66">
        <v>16051</v>
      </c>
      <c r="D16489" s="2" t="s">
        <v>13</v>
      </c>
      <c r="E16489" s="14" t="s">
        <v>1144</v>
      </c>
      <c r="F16489" s="69" t="s">
        <v>14</v>
      </c>
      <c r="G16489" s="3"/>
      <c r="H16489" s="3"/>
      <c r="I16489" s="10" t="str">
        <f t="shared" si="257"/>
        <v>16051</v>
      </c>
    </row>
    <row r="16490" spans="1:9">
      <c r="A16490" s="66"/>
      <c r="C16490" s="66">
        <v>16051</v>
      </c>
      <c r="D16490" s="2" t="s">
        <v>15</v>
      </c>
      <c r="E16490" s="15" t="s">
        <v>1145</v>
      </c>
      <c r="F16490" s="69" t="s">
        <v>16</v>
      </c>
      <c r="G16490" s="3"/>
      <c r="H16490" s="3"/>
      <c r="I16490" s="10" t="str">
        <f t="shared" si="257"/>
        <v>16051</v>
      </c>
    </row>
    <row r="16491" spans="1:9">
      <c r="A16491" s="66"/>
      <c r="C16491" s="66">
        <v>16051</v>
      </c>
      <c r="D16491" s="2" t="s">
        <v>17</v>
      </c>
      <c r="E16491" s="14" t="s">
        <v>1144</v>
      </c>
      <c r="F16491" s="69" t="s">
        <v>18</v>
      </c>
      <c r="G16491" s="3">
        <v>1</v>
      </c>
      <c r="H16491" s="3"/>
      <c r="I16491" s="10" t="str">
        <f t="shared" si="257"/>
        <v>16051</v>
      </c>
    </row>
    <row r="16492" spans="1:9">
      <c r="A16492" s="66"/>
      <c r="C16492" s="66">
        <v>16051</v>
      </c>
      <c r="D16492" s="2" t="s">
        <v>19</v>
      </c>
      <c r="E16492" s="14" t="s">
        <v>1144</v>
      </c>
      <c r="F16492" s="69" t="s">
        <v>20</v>
      </c>
      <c r="G16492" s="3"/>
      <c r="H16492" s="3"/>
      <c r="I16492" s="10" t="str">
        <f t="shared" si="257"/>
        <v>16051</v>
      </c>
    </row>
    <row r="16493" spans="1:9">
      <c r="A16493" s="66"/>
      <c r="C16493" s="66">
        <v>16051</v>
      </c>
      <c r="D16493" s="2" t="s">
        <v>21</v>
      </c>
      <c r="E16493" s="4"/>
      <c r="F16493" s="69" t="s">
        <v>22</v>
      </c>
      <c r="G16493" s="3">
        <v>72</v>
      </c>
      <c r="H16493" s="3"/>
      <c r="I16493" s="10" t="str">
        <f t="shared" si="257"/>
        <v>16051</v>
      </c>
    </row>
    <row r="16494" spans="1:9">
      <c r="A16494" s="66"/>
      <c r="C16494" s="66">
        <v>16051</v>
      </c>
      <c r="D16494" s="2" t="s">
        <v>23</v>
      </c>
      <c r="E16494" s="17" t="s">
        <v>1147</v>
      </c>
      <c r="F16494" s="69" t="s">
        <v>24</v>
      </c>
      <c r="G16494" s="3">
        <v>10</v>
      </c>
      <c r="H16494" s="3">
        <v>882</v>
      </c>
      <c r="I16494" s="10" t="str">
        <f t="shared" si="257"/>
        <v>16051</v>
      </c>
    </row>
    <row r="16495" spans="1:9">
      <c r="A16495" s="66"/>
      <c r="C16495" s="66">
        <v>16051</v>
      </c>
      <c r="D16495" s="2" t="s">
        <v>25</v>
      </c>
      <c r="E16495" s="17" t="s">
        <v>1147</v>
      </c>
      <c r="F16495" s="69" t="s">
        <v>26</v>
      </c>
      <c r="G16495" s="3">
        <v>1</v>
      </c>
      <c r="H16495" s="3"/>
      <c r="I16495" s="10" t="str">
        <f t="shared" si="257"/>
        <v>16051</v>
      </c>
    </row>
    <row r="16496" spans="1:9">
      <c r="A16496" s="66"/>
      <c r="C16496" s="66">
        <v>16051</v>
      </c>
      <c r="D16496" s="2" t="s">
        <v>27</v>
      </c>
      <c r="E16496" s="17" t="s">
        <v>1147</v>
      </c>
      <c r="F16496" s="69" t="s">
        <v>28</v>
      </c>
      <c r="G16496" s="3"/>
      <c r="H16496" s="3"/>
      <c r="I16496" s="10" t="str">
        <f t="shared" si="257"/>
        <v>16051</v>
      </c>
    </row>
    <row r="16497" spans="1:9">
      <c r="A16497" s="66"/>
      <c r="C16497" s="66">
        <v>16051</v>
      </c>
      <c r="D16497" s="2" t="s">
        <v>29</v>
      </c>
      <c r="E16497" s="18" t="s">
        <v>1148</v>
      </c>
      <c r="F16497" s="69" t="s">
        <v>30</v>
      </c>
      <c r="G16497" s="3"/>
      <c r="H16497" s="3"/>
      <c r="I16497" s="10" t="str">
        <f t="shared" si="257"/>
        <v>16051</v>
      </c>
    </row>
    <row r="16498" spans="1:9">
      <c r="A16498" s="66"/>
      <c r="C16498" s="66">
        <v>16051</v>
      </c>
      <c r="D16498" s="2" t="s">
        <v>31</v>
      </c>
      <c r="E16498" s="18" t="s">
        <v>1148</v>
      </c>
      <c r="F16498" s="69" t="s">
        <v>32</v>
      </c>
      <c r="G16498" s="3"/>
      <c r="H16498" s="3"/>
      <c r="I16498" s="10" t="str">
        <f t="shared" si="257"/>
        <v>16051</v>
      </c>
    </row>
    <row r="16499" spans="1:9">
      <c r="A16499" s="66"/>
      <c r="C16499" s="66">
        <v>16051</v>
      </c>
      <c r="D16499" s="2" t="s">
        <v>33</v>
      </c>
      <c r="E16499" s="18" t="s">
        <v>1148</v>
      </c>
      <c r="F16499" s="69" t="s">
        <v>34</v>
      </c>
      <c r="G16499" s="3">
        <v>1</v>
      </c>
      <c r="H16499" s="3"/>
      <c r="I16499" s="10" t="str">
        <f t="shared" si="257"/>
        <v>16051</v>
      </c>
    </row>
    <row r="16500" spans="1:9">
      <c r="A16500" s="66"/>
      <c r="C16500" s="66">
        <v>16051</v>
      </c>
      <c r="D16500" s="2" t="s">
        <v>35</v>
      </c>
      <c r="E16500" s="19" t="s">
        <v>1150</v>
      </c>
      <c r="F16500" s="69" t="s">
        <v>36</v>
      </c>
      <c r="G16500" s="3"/>
      <c r="H16500" s="3"/>
      <c r="I16500" s="10" t="str">
        <f t="shared" si="257"/>
        <v>16051</v>
      </c>
    </row>
    <row r="16501" spans="1:9">
      <c r="A16501" s="66"/>
      <c r="C16501" s="66">
        <v>16051</v>
      </c>
      <c r="D16501" s="2" t="s">
        <v>37</v>
      </c>
      <c r="E16501" s="23" t="s">
        <v>1149</v>
      </c>
      <c r="F16501" s="69" t="s">
        <v>38</v>
      </c>
      <c r="G16501" s="3"/>
      <c r="H16501" s="3"/>
      <c r="I16501" s="10" t="str">
        <f t="shared" si="257"/>
        <v>16051</v>
      </c>
    </row>
    <row r="16502" spans="1:9">
      <c r="A16502" s="66"/>
      <c r="C16502" s="66">
        <v>16051</v>
      </c>
      <c r="D16502" s="2" t="s">
        <v>39</v>
      </c>
      <c r="E16502" s="23" t="s">
        <v>1149</v>
      </c>
      <c r="F16502" s="69" t="s">
        <v>40</v>
      </c>
      <c r="G16502" s="3">
        <v>3</v>
      </c>
      <c r="H16502" s="3">
        <v>145</v>
      </c>
      <c r="I16502" s="10" t="str">
        <f t="shared" si="257"/>
        <v>16051</v>
      </c>
    </row>
    <row r="16503" spans="1:9">
      <c r="A16503" s="66"/>
      <c r="C16503" s="66">
        <v>16051</v>
      </c>
      <c r="D16503" s="2" t="s">
        <v>41</v>
      </c>
      <c r="E16503" s="16" t="s">
        <v>1146</v>
      </c>
      <c r="F16503" s="69" t="s">
        <v>42</v>
      </c>
      <c r="G16503" s="3"/>
      <c r="H16503" s="3"/>
      <c r="I16503" s="10" t="str">
        <f t="shared" si="257"/>
        <v>16051</v>
      </c>
    </row>
    <row r="16504" spans="1:9">
      <c r="A16504" s="66"/>
      <c r="C16504" s="66">
        <v>16051</v>
      </c>
      <c r="D16504" s="2" t="s">
        <v>43</v>
      </c>
      <c r="E16504" s="16" t="s">
        <v>1146</v>
      </c>
      <c r="F16504" s="69" t="s">
        <v>44</v>
      </c>
      <c r="G16504" s="3">
        <v>3</v>
      </c>
      <c r="H16504" s="3">
        <v>138</v>
      </c>
      <c r="I16504" s="10" t="str">
        <f t="shared" si="257"/>
        <v>16051</v>
      </c>
    </row>
    <row r="16505" spans="1:9">
      <c r="A16505" s="66"/>
      <c r="C16505" s="66">
        <v>16051</v>
      </c>
      <c r="D16505" s="2" t="s">
        <v>45</v>
      </c>
      <c r="E16505" s="16" t="s">
        <v>1146</v>
      </c>
      <c r="F16505" s="69" t="s">
        <v>46</v>
      </c>
      <c r="G16505" s="3">
        <v>1</v>
      </c>
      <c r="H16505" s="3"/>
      <c r="I16505" s="10" t="str">
        <f t="shared" si="257"/>
        <v>16051</v>
      </c>
    </row>
    <row r="16506" spans="1:9">
      <c r="A16506" s="66"/>
      <c r="C16506" s="66">
        <v>16051</v>
      </c>
      <c r="D16506" s="2" t="s">
        <v>47</v>
      </c>
      <c r="E16506" s="16" t="s">
        <v>1146</v>
      </c>
      <c r="F16506" s="69" t="s">
        <v>48</v>
      </c>
      <c r="G16506" s="3">
        <v>5</v>
      </c>
      <c r="H16506" s="3">
        <v>252</v>
      </c>
      <c r="I16506" s="10" t="str">
        <f t="shared" si="257"/>
        <v>16051</v>
      </c>
    </row>
    <row r="16507" spans="1:9">
      <c r="A16507" s="66"/>
      <c r="C16507" s="66">
        <v>16051</v>
      </c>
      <c r="D16507" s="2" t="s">
        <v>49</v>
      </c>
      <c r="E16507" s="14" t="s">
        <v>1144</v>
      </c>
      <c r="F16507" s="69" t="s">
        <v>50</v>
      </c>
      <c r="G16507" s="3">
        <v>6</v>
      </c>
      <c r="H16507" s="3">
        <v>222</v>
      </c>
      <c r="I16507" s="10" t="str">
        <f t="shared" si="257"/>
        <v>16051</v>
      </c>
    </row>
    <row r="16508" spans="1:9">
      <c r="A16508" s="66"/>
      <c r="C16508" s="66">
        <v>16051</v>
      </c>
      <c r="D16508" s="2" t="s">
        <v>51</v>
      </c>
      <c r="E16508" s="15" t="s">
        <v>1145</v>
      </c>
      <c r="F16508" s="69" t="s">
        <v>52</v>
      </c>
      <c r="G16508" s="3"/>
      <c r="H16508" s="3"/>
      <c r="I16508" s="10" t="str">
        <f t="shared" si="257"/>
        <v>16051</v>
      </c>
    </row>
    <row r="16509" spans="1:9">
      <c r="A16509" s="66"/>
      <c r="C16509" s="66">
        <v>16051</v>
      </c>
      <c r="D16509" s="2" t="s">
        <v>53</v>
      </c>
      <c r="E16509" s="15" t="s">
        <v>1145</v>
      </c>
      <c r="F16509" s="69" t="s">
        <v>54</v>
      </c>
      <c r="G16509" s="3">
        <v>8</v>
      </c>
      <c r="H16509" s="3">
        <v>981</v>
      </c>
      <c r="I16509" s="10" t="str">
        <f t="shared" si="257"/>
        <v>16051</v>
      </c>
    </row>
    <row r="16510" spans="1:9">
      <c r="A16510" s="66"/>
      <c r="C16510" s="66">
        <v>16051</v>
      </c>
      <c r="D16510" s="2" t="s">
        <v>55</v>
      </c>
      <c r="E16510" s="21" t="s">
        <v>1152</v>
      </c>
      <c r="F16510" s="69" t="s">
        <v>56</v>
      </c>
      <c r="G16510" s="3">
        <v>9</v>
      </c>
      <c r="H16510" s="3">
        <v>1320</v>
      </c>
      <c r="I16510" s="10" t="str">
        <f t="shared" si="257"/>
        <v>16051</v>
      </c>
    </row>
    <row r="16511" spans="1:9">
      <c r="A16511" s="66"/>
      <c r="C16511" s="66">
        <v>16051</v>
      </c>
      <c r="D16511" s="2" t="s">
        <v>57</v>
      </c>
      <c r="E16511" s="21" t="s">
        <v>1152</v>
      </c>
      <c r="F16511" s="69" t="s">
        <v>58</v>
      </c>
      <c r="G16511" s="3">
        <v>5</v>
      </c>
      <c r="H16511" s="3">
        <v>1000</v>
      </c>
      <c r="I16511" s="10" t="str">
        <f t="shared" si="257"/>
        <v>16051</v>
      </c>
    </row>
    <row r="16512" spans="1:9">
      <c r="A16512" s="66"/>
      <c r="C16512" s="66">
        <v>16051</v>
      </c>
      <c r="D16512" s="2" t="s">
        <v>59</v>
      </c>
      <c r="E16512" s="21" t="s">
        <v>1152</v>
      </c>
      <c r="F16512" s="69" t="s">
        <v>60</v>
      </c>
      <c r="G16512" s="3">
        <v>5</v>
      </c>
      <c r="H16512" s="3">
        <v>115</v>
      </c>
      <c r="I16512" s="10" t="str">
        <f t="shared" si="257"/>
        <v>16051</v>
      </c>
    </row>
    <row r="16513" spans="1:9">
      <c r="A16513" s="66"/>
      <c r="C16513" s="66">
        <v>16051</v>
      </c>
      <c r="D16513" s="2" t="s">
        <v>61</v>
      </c>
      <c r="E16513" s="20" t="s">
        <v>1151</v>
      </c>
      <c r="F16513" s="69" t="s">
        <v>62</v>
      </c>
      <c r="G16513" s="3">
        <v>2</v>
      </c>
      <c r="H16513" s="3"/>
      <c r="I16513" s="10" t="str">
        <f t="shared" si="257"/>
        <v>16051</v>
      </c>
    </row>
    <row r="16514" spans="1:9">
      <c r="A16514" s="66"/>
      <c r="C16514" s="66">
        <v>16051</v>
      </c>
      <c r="D16514" s="2" t="s">
        <v>63</v>
      </c>
      <c r="E16514" s="20" t="s">
        <v>1151</v>
      </c>
      <c r="F16514" s="69" t="s">
        <v>64</v>
      </c>
      <c r="G16514" s="3"/>
      <c r="H16514" s="3"/>
      <c r="I16514" s="10" t="str">
        <f t="shared" si="257"/>
        <v>16051</v>
      </c>
    </row>
    <row r="16515" spans="1:9">
      <c r="A16515" s="66"/>
      <c r="C16515" s="66">
        <v>16051</v>
      </c>
      <c r="D16515" s="2" t="s">
        <v>65</v>
      </c>
      <c r="E16515" s="19" t="s">
        <v>1150</v>
      </c>
      <c r="F16515" s="69" t="s">
        <v>66</v>
      </c>
      <c r="G16515" s="3">
        <v>1</v>
      </c>
      <c r="H16515" s="3"/>
      <c r="I16515" s="10" t="str">
        <f t="shared" si="257"/>
        <v>16051</v>
      </c>
    </row>
    <row r="16516" spans="1:9">
      <c r="A16516" s="66"/>
      <c r="C16516" s="66">
        <v>16051</v>
      </c>
      <c r="D16516" s="2" t="s">
        <v>67</v>
      </c>
      <c r="E16516" s="22" t="s">
        <v>1153</v>
      </c>
      <c r="F16516" s="69" t="s">
        <v>68</v>
      </c>
      <c r="G16516" s="3">
        <v>3</v>
      </c>
      <c r="H16516" s="3">
        <v>179</v>
      </c>
      <c r="I16516" s="10" t="str">
        <f t="shared" si="257"/>
        <v>16051</v>
      </c>
    </row>
    <row r="16517" spans="1:9">
      <c r="A16517" s="66"/>
      <c r="C16517" s="66">
        <v>16051</v>
      </c>
      <c r="D16517" s="2" t="s">
        <v>69</v>
      </c>
      <c r="E16517" s="21" t="s">
        <v>1152</v>
      </c>
      <c r="F16517" s="69" t="s">
        <v>70</v>
      </c>
      <c r="G16517" s="3">
        <v>9</v>
      </c>
      <c r="H16517" s="3">
        <v>292</v>
      </c>
      <c r="I16517" s="10" t="str">
        <f t="shared" si="257"/>
        <v>16051</v>
      </c>
    </row>
    <row r="16518" spans="1:9">
      <c r="A16518" s="66"/>
      <c r="C16518" s="66">
        <v>16051</v>
      </c>
      <c r="E16518" s="71"/>
      <c r="F16518" s="69" t="s">
        <v>71</v>
      </c>
      <c r="G16518" s="3">
        <v>73</v>
      </c>
      <c r="H16518" s="3">
        <v>5890</v>
      </c>
      <c r="I16518" s="10" t="str">
        <f t="shared" si="257"/>
        <v>16051</v>
      </c>
    </row>
    <row r="16519" spans="1:9">
      <c r="A16519" s="65" t="s">
        <v>1094</v>
      </c>
      <c r="B16519" s="2" t="s">
        <v>1095</v>
      </c>
      <c r="C16519" s="65">
        <v>16052</v>
      </c>
      <c r="D16519" s="2" t="s">
        <v>9</v>
      </c>
      <c r="E16519" s="14" t="s">
        <v>1144</v>
      </c>
      <c r="F16519" s="69" t="s">
        <v>10</v>
      </c>
      <c r="G16519" s="3"/>
      <c r="H16519" s="3"/>
      <c r="I16519" s="10" t="str">
        <f t="shared" si="257"/>
        <v>16052</v>
      </c>
    </row>
    <row r="16520" spans="1:9">
      <c r="A16520" s="66"/>
      <c r="C16520" s="66">
        <v>16052</v>
      </c>
      <c r="D16520" s="2" t="s">
        <v>11</v>
      </c>
      <c r="E16520" s="14" t="s">
        <v>1144</v>
      </c>
      <c r="F16520" s="69" t="s">
        <v>12</v>
      </c>
      <c r="G16520" s="3"/>
      <c r="H16520" s="3"/>
      <c r="I16520" s="10" t="str">
        <f t="shared" si="257"/>
        <v>16052</v>
      </c>
    </row>
    <row r="16521" spans="1:9">
      <c r="A16521" s="66"/>
      <c r="C16521" s="66">
        <v>16052</v>
      </c>
      <c r="D16521" s="2" t="s">
        <v>13</v>
      </c>
      <c r="E16521" s="14" t="s">
        <v>1144</v>
      </c>
      <c r="F16521" s="69" t="s">
        <v>14</v>
      </c>
      <c r="G16521" s="3"/>
      <c r="H16521" s="3"/>
      <c r="I16521" s="10" t="str">
        <f t="shared" ref="I16521:I16584" si="258">IF(A16521="",I16520,A16521)</f>
        <v>16052</v>
      </c>
    </row>
    <row r="16522" spans="1:9">
      <c r="A16522" s="66"/>
      <c r="C16522" s="66">
        <v>16052</v>
      </c>
      <c r="D16522" s="2" t="s">
        <v>15</v>
      </c>
      <c r="E16522" s="15" t="s">
        <v>1145</v>
      </c>
      <c r="F16522" s="69" t="s">
        <v>16</v>
      </c>
      <c r="G16522" s="3"/>
      <c r="H16522" s="3"/>
      <c r="I16522" s="10" t="str">
        <f t="shared" si="258"/>
        <v>16052</v>
      </c>
    </row>
    <row r="16523" spans="1:9">
      <c r="A16523" s="66"/>
      <c r="C16523" s="66">
        <v>16052</v>
      </c>
      <c r="D16523" s="2" t="s">
        <v>17</v>
      </c>
      <c r="E16523" s="14" t="s">
        <v>1144</v>
      </c>
      <c r="F16523" s="69" t="s">
        <v>18</v>
      </c>
      <c r="G16523" s="3"/>
      <c r="H16523" s="3"/>
      <c r="I16523" s="10" t="str">
        <f t="shared" si="258"/>
        <v>16052</v>
      </c>
    </row>
    <row r="16524" spans="1:9">
      <c r="A16524" s="66"/>
      <c r="C16524" s="66">
        <v>16052</v>
      </c>
      <c r="D16524" s="2" t="s">
        <v>19</v>
      </c>
      <c r="E16524" s="14" t="s">
        <v>1144</v>
      </c>
      <c r="F16524" s="69" t="s">
        <v>20</v>
      </c>
      <c r="G16524" s="3"/>
      <c r="H16524" s="3"/>
      <c r="I16524" s="10" t="str">
        <f t="shared" si="258"/>
        <v>16052</v>
      </c>
    </row>
    <row r="16525" spans="1:9">
      <c r="A16525" s="66"/>
      <c r="C16525" s="66">
        <v>16052</v>
      </c>
      <c r="D16525" s="2" t="s">
        <v>21</v>
      </c>
      <c r="E16525" s="4"/>
      <c r="F16525" s="69" t="s">
        <v>22</v>
      </c>
      <c r="G16525" s="3">
        <v>43</v>
      </c>
      <c r="H16525" s="3">
        <v>3778</v>
      </c>
      <c r="I16525" s="10" t="str">
        <f t="shared" si="258"/>
        <v>16052</v>
      </c>
    </row>
    <row r="16526" spans="1:9">
      <c r="A16526" s="66"/>
      <c r="C16526" s="66">
        <v>16052</v>
      </c>
      <c r="D16526" s="2" t="s">
        <v>23</v>
      </c>
      <c r="E16526" s="17" t="s">
        <v>1147</v>
      </c>
      <c r="F16526" s="69" t="s">
        <v>24</v>
      </c>
      <c r="G16526" s="3">
        <v>6</v>
      </c>
      <c r="H16526" s="3">
        <v>659</v>
      </c>
      <c r="I16526" s="10" t="str">
        <f t="shared" si="258"/>
        <v>16052</v>
      </c>
    </row>
    <row r="16527" spans="1:9">
      <c r="A16527" s="66"/>
      <c r="C16527" s="66">
        <v>16052</v>
      </c>
      <c r="D16527" s="2" t="s">
        <v>25</v>
      </c>
      <c r="E16527" s="17" t="s">
        <v>1147</v>
      </c>
      <c r="F16527" s="69" t="s">
        <v>26</v>
      </c>
      <c r="G16527" s="3"/>
      <c r="H16527" s="3"/>
      <c r="I16527" s="10" t="str">
        <f t="shared" si="258"/>
        <v>16052</v>
      </c>
    </row>
    <row r="16528" spans="1:9">
      <c r="A16528" s="66"/>
      <c r="C16528" s="66">
        <v>16052</v>
      </c>
      <c r="D16528" s="2" t="s">
        <v>27</v>
      </c>
      <c r="E16528" s="17" t="s">
        <v>1147</v>
      </c>
      <c r="F16528" s="69" t="s">
        <v>28</v>
      </c>
      <c r="G16528" s="3"/>
      <c r="H16528" s="3"/>
      <c r="I16528" s="10" t="str">
        <f t="shared" si="258"/>
        <v>16052</v>
      </c>
    </row>
    <row r="16529" spans="1:9">
      <c r="A16529" s="66"/>
      <c r="C16529" s="66">
        <v>16052</v>
      </c>
      <c r="D16529" s="2" t="s">
        <v>29</v>
      </c>
      <c r="E16529" s="18" t="s">
        <v>1148</v>
      </c>
      <c r="F16529" s="69" t="s">
        <v>30</v>
      </c>
      <c r="G16529" s="3">
        <v>4</v>
      </c>
      <c r="H16529" s="3">
        <v>365</v>
      </c>
      <c r="I16529" s="10" t="str">
        <f t="shared" si="258"/>
        <v>16052</v>
      </c>
    </row>
    <row r="16530" spans="1:9">
      <c r="A16530" s="66"/>
      <c r="C16530" s="66">
        <v>16052</v>
      </c>
      <c r="D16530" s="2" t="s">
        <v>31</v>
      </c>
      <c r="E16530" s="18" t="s">
        <v>1148</v>
      </c>
      <c r="F16530" s="69" t="s">
        <v>32</v>
      </c>
      <c r="G16530" s="3"/>
      <c r="H16530" s="3"/>
      <c r="I16530" s="10" t="str">
        <f t="shared" si="258"/>
        <v>16052</v>
      </c>
    </row>
    <row r="16531" spans="1:9">
      <c r="A16531" s="66"/>
      <c r="C16531" s="66">
        <v>16052</v>
      </c>
      <c r="D16531" s="2" t="s">
        <v>33</v>
      </c>
      <c r="E16531" s="18" t="s">
        <v>1148</v>
      </c>
      <c r="F16531" s="69" t="s">
        <v>34</v>
      </c>
      <c r="G16531" s="3"/>
      <c r="H16531" s="3"/>
      <c r="I16531" s="10" t="str">
        <f t="shared" si="258"/>
        <v>16052</v>
      </c>
    </row>
    <row r="16532" spans="1:9">
      <c r="A16532" s="66"/>
      <c r="C16532" s="66">
        <v>16052</v>
      </c>
      <c r="D16532" s="2" t="s">
        <v>35</v>
      </c>
      <c r="E16532" s="19" t="s">
        <v>1150</v>
      </c>
      <c r="F16532" s="69" t="s">
        <v>36</v>
      </c>
      <c r="G16532" s="3"/>
      <c r="H16532" s="3"/>
      <c r="I16532" s="10" t="str">
        <f t="shared" si="258"/>
        <v>16052</v>
      </c>
    </row>
    <row r="16533" spans="1:9">
      <c r="A16533" s="66"/>
      <c r="C16533" s="66">
        <v>16052</v>
      </c>
      <c r="D16533" s="2" t="s">
        <v>37</v>
      </c>
      <c r="E16533" s="23" t="s">
        <v>1149</v>
      </c>
      <c r="F16533" s="69" t="s">
        <v>38</v>
      </c>
      <c r="G16533" s="3">
        <v>1</v>
      </c>
      <c r="H16533" s="3"/>
      <c r="I16533" s="10" t="str">
        <f t="shared" si="258"/>
        <v>16052</v>
      </c>
    </row>
    <row r="16534" spans="1:9">
      <c r="A16534" s="66"/>
      <c r="C16534" s="66">
        <v>16052</v>
      </c>
      <c r="D16534" s="2" t="s">
        <v>39</v>
      </c>
      <c r="E16534" s="23" t="s">
        <v>1149</v>
      </c>
      <c r="F16534" s="69" t="s">
        <v>40</v>
      </c>
      <c r="G16534" s="3">
        <v>1</v>
      </c>
      <c r="H16534" s="3"/>
      <c r="I16534" s="10" t="str">
        <f t="shared" si="258"/>
        <v>16052</v>
      </c>
    </row>
    <row r="16535" spans="1:9">
      <c r="A16535" s="66"/>
      <c r="C16535" s="66">
        <v>16052</v>
      </c>
      <c r="D16535" s="2" t="s">
        <v>41</v>
      </c>
      <c r="E16535" s="16" t="s">
        <v>1146</v>
      </c>
      <c r="F16535" s="69" t="s">
        <v>42</v>
      </c>
      <c r="G16535" s="3"/>
      <c r="H16535" s="3"/>
      <c r="I16535" s="10" t="str">
        <f t="shared" si="258"/>
        <v>16052</v>
      </c>
    </row>
    <row r="16536" spans="1:9">
      <c r="A16536" s="66"/>
      <c r="C16536" s="66">
        <v>16052</v>
      </c>
      <c r="D16536" s="2" t="s">
        <v>43</v>
      </c>
      <c r="E16536" s="16" t="s">
        <v>1146</v>
      </c>
      <c r="F16536" s="69" t="s">
        <v>44</v>
      </c>
      <c r="G16536" s="3"/>
      <c r="H16536" s="3"/>
      <c r="I16536" s="10" t="str">
        <f t="shared" si="258"/>
        <v>16052</v>
      </c>
    </row>
    <row r="16537" spans="1:9">
      <c r="A16537" s="66"/>
      <c r="C16537" s="66">
        <v>16052</v>
      </c>
      <c r="D16537" s="2" t="s">
        <v>45</v>
      </c>
      <c r="E16537" s="16" t="s">
        <v>1146</v>
      </c>
      <c r="F16537" s="69" t="s">
        <v>46</v>
      </c>
      <c r="G16537" s="3">
        <v>2</v>
      </c>
      <c r="H16537" s="3"/>
      <c r="I16537" s="10" t="str">
        <f t="shared" si="258"/>
        <v>16052</v>
      </c>
    </row>
    <row r="16538" spans="1:9">
      <c r="A16538" s="66"/>
      <c r="C16538" s="66">
        <v>16052</v>
      </c>
      <c r="D16538" s="2" t="s">
        <v>47</v>
      </c>
      <c r="E16538" s="16" t="s">
        <v>1146</v>
      </c>
      <c r="F16538" s="69" t="s">
        <v>48</v>
      </c>
      <c r="G16538" s="3">
        <v>3</v>
      </c>
      <c r="H16538" s="3">
        <v>99</v>
      </c>
      <c r="I16538" s="10" t="str">
        <f t="shared" si="258"/>
        <v>16052</v>
      </c>
    </row>
    <row r="16539" spans="1:9">
      <c r="A16539" s="66"/>
      <c r="C16539" s="66">
        <v>16052</v>
      </c>
      <c r="D16539" s="2" t="s">
        <v>49</v>
      </c>
      <c r="E16539" s="14" t="s">
        <v>1144</v>
      </c>
      <c r="F16539" s="69" t="s">
        <v>50</v>
      </c>
      <c r="G16539" s="3">
        <v>5</v>
      </c>
      <c r="H16539" s="3"/>
      <c r="I16539" s="10" t="str">
        <f t="shared" si="258"/>
        <v>16052</v>
      </c>
    </row>
    <row r="16540" spans="1:9">
      <c r="A16540" s="66"/>
      <c r="C16540" s="66">
        <v>16052</v>
      </c>
      <c r="D16540" s="2" t="s">
        <v>51</v>
      </c>
      <c r="E16540" s="15" t="s">
        <v>1145</v>
      </c>
      <c r="F16540" s="69" t="s">
        <v>52</v>
      </c>
      <c r="G16540" s="3">
        <v>1</v>
      </c>
      <c r="H16540" s="3"/>
      <c r="I16540" s="10" t="str">
        <f t="shared" si="258"/>
        <v>16052</v>
      </c>
    </row>
    <row r="16541" spans="1:9">
      <c r="A16541" s="66"/>
      <c r="C16541" s="66">
        <v>16052</v>
      </c>
      <c r="D16541" s="2" t="s">
        <v>53</v>
      </c>
      <c r="E16541" s="15" t="s">
        <v>1145</v>
      </c>
      <c r="F16541" s="69" t="s">
        <v>54</v>
      </c>
      <c r="G16541" s="3">
        <v>9</v>
      </c>
      <c r="H16541" s="3">
        <v>833</v>
      </c>
      <c r="I16541" s="10" t="str">
        <f t="shared" si="258"/>
        <v>16052</v>
      </c>
    </row>
    <row r="16542" spans="1:9">
      <c r="A16542" s="66"/>
      <c r="C16542" s="66">
        <v>16052</v>
      </c>
      <c r="D16542" s="2" t="s">
        <v>55</v>
      </c>
      <c r="E16542" s="21" t="s">
        <v>1152</v>
      </c>
      <c r="F16542" s="69" t="s">
        <v>56</v>
      </c>
      <c r="G16542" s="3">
        <v>1</v>
      </c>
      <c r="H16542" s="3"/>
      <c r="I16542" s="10" t="str">
        <f t="shared" si="258"/>
        <v>16052</v>
      </c>
    </row>
    <row r="16543" spans="1:9">
      <c r="A16543" s="66"/>
      <c r="C16543" s="66">
        <v>16052</v>
      </c>
      <c r="D16543" s="2" t="s">
        <v>57</v>
      </c>
      <c r="E16543" s="21" t="s">
        <v>1152</v>
      </c>
      <c r="F16543" s="69" t="s">
        <v>58</v>
      </c>
      <c r="G16543" s="3">
        <v>1</v>
      </c>
      <c r="H16543" s="3"/>
      <c r="I16543" s="10" t="str">
        <f t="shared" si="258"/>
        <v>16052</v>
      </c>
    </row>
    <row r="16544" spans="1:9">
      <c r="A16544" s="66"/>
      <c r="C16544" s="66">
        <v>16052</v>
      </c>
      <c r="D16544" s="2" t="s">
        <v>59</v>
      </c>
      <c r="E16544" s="21" t="s">
        <v>1152</v>
      </c>
      <c r="F16544" s="69" t="s">
        <v>60</v>
      </c>
      <c r="G16544" s="3">
        <v>4</v>
      </c>
      <c r="H16544" s="3">
        <v>432</v>
      </c>
      <c r="I16544" s="10" t="str">
        <f t="shared" si="258"/>
        <v>16052</v>
      </c>
    </row>
    <row r="16545" spans="1:9">
      <c r="A16545" s="66"/>
      <c r="C16545" s="66">
        <v>16052</v>
      </c>
      <c r="D16545" s="2" t="s">
        <v>61</v>
      </c>
      <c r="E16545" s="20" t="s">
        <v>1151</v>
      </c>
      <c r="F16545" s="69" t="s">
        <v>62</v>
      </c>
      <c r="G16545" s="3">
        <v>1</v>
      </c>
      <c r="H16545" s="3"/>
      <c r="I16545" s="10" t="str">
        <f t="shared" si="258"/>
        <v>16052</v>
      </c>
    </row>
    <row r="16546" spans="1:9">
      <c r="A16546" s="66"/>
      <c r="C16546" s="66">
        <v>16052</v>
      </c>
      <c r="D16546" s="2" t="s">
        <v>63</v>
      </c>
      <c r="E16546" s="20" t="s">
        <v>1151</v>
      </c>
      <c r="F16546" s="69" t="s">
        <v>64</v>
      </c>
      <c r="G16546" s="3"/>
      <c r="H16546" s="3"/>
      <c r="I16546" s="10" t="str">
        <f t="shared" si="258"/>
        <v>16052</v>
      </c>
    </row>
    <row r="16547" spans="1:9">
      <c r="A16547" s="66"/>
      <c r="C16547" s="66">
        <v>16052</v>
      </c>
      <c r="D16547" s="2" t="s">
        <v>65</v>
      </c>
      <c r="E16547" s="19" t="s">
        <v>1150</v>
      </c>
      <c r="F16547" s="69" t="s">
        <v>66</v>
      </c>
      <c r="G16547" s="3"/>
      <c r="H16547" s="3"/>
      <c r="I16547" s="10" t="str">
        <f t="shared" si="258"/>
        <v>16052</v>
      </c>
    </row>
    <row r="16548" spans="1:9">
      <c r="A16548" s="66"/>
      <c r="C16548" s="66">
        <v>16052</v>
      </c>
      <c r="D16548" s="2" t="s">
        <v>67</v>
      </c>
      <c r="E16548" s="22" t="s">
        <v>1153</v>
      </c>
      <c r="F16548" s="69" t="s">
        <v>68</v>
      </c>
      <c r="G16548" s="3">
        <v>4</v>
      </c>
      <c r="H16548" s="3">
        <v>182</v>
      </c>
      <c r="I16548" s="10" t="str">
        <f t="shared" si="258"/>
        <v>16052</v>
      </c>
    </row>
    <row r="16549" spans="1:9">
      <c r="A16549" s="66"/>
      <c r="C16549" s="66">
        <v>16052</v>
      </c>
      <c r="D16549" s="2" t="s">
        <v>69</v>
      </c>
      <c r="E16549" s="21" t="s">
        <v>1152</v>
      </c>
      <c r="F16549" s="69" t="s">
        <v>70</v>
      </c>
      <c r="G16549" s="3"/>
      <c r="H16549" s="3"/>
      <c r="I16549" s="10" t="str">
        <f t="shared" si="258"/>
        <v>16052</v>
      </c>
    </row>
    <row r="16550" spans="1:9">
      <c r="A16550" s="66"/>
      <c r="C16550" s="66">
        <v>16052</v>
      </c>
      <c r="E16550" s="71"/>
      <c r="F16550" s="69" t="s">
        <v>71</v>
      </c>
      <c r="G16550" s="3">
        <v>43</v>
      </c>
      <c r="H16550" s="3">
        <v>3778</v>
      </c>
      <c r="I16550" s="10" t="str">
        <f t="shared" si="258"/>
        <v>16052</v>
      </c>
    </row>
    <row r="16551" spans="1:9">
      <c r="A16551" s="65" t="s">
        <v>1096</v>
      </c>
      <c r="B16551" s="2" t="s">
        <v>1097</v>
      </c>
      <c r="C16551" s="65">
        <v>16053</v>
      </c>
      <c r="D16551" s="2" t="s">
        <v>9</v>
      </c>
      <c r="E16551" s="14" t="s">
        <v>1144</v>
      </c>
      <c r="F16551" s="69" t="s">
        <v>10</v>
      </c>
      <c r="G16551" s="3"/>
      <c r="H16551" s="3"/>
      <c r="I16551" s="10" t="str">
        <f t="shared" si="258"/>
        <v>16053</v>
      </c>
    </row>
    <row r="16552" spans="1:9">
      <c r="A16552" s="66"/>
      <c r="C16552" s="66">
        <v>16053</v>
      </c>
      <c r="D16552" s="2" t="s">
        <v>11</v>
      </c>
      <c r="E16552" s="14" t="s">
        <v>1144</v>
      </c>
      <c r="F16552" s="69" t="s">
        <v>12</v>
      </c>
      <c r="G16552" s="3"/>
      <c r="H16552" s="3"/>
      <c r="I16552" s="10" t="str">
        <f t="shared" si="258"/>
        <v>16053</v>
      </c>
    </row>
    <row r="16553" spans="1:9">
      <c r="A16553" s="66"/>
      <c r="C16553" s="66">
        <v>16053</v>
      </c>
      <c r="D16553" s="2" t="s">
        <v>13</v>
      </c>
      <c r="E16553" s="14" t="s">
        <v>1144</v>
      </c>
      <c r="F16553" s="69" t="s">
        <v>14</v>
      </c>
      <c r="G16553" s="3"/>
      <c r="H16553" s="3"/>
      <c r="I16553" s="10" t="str">
        <f t="shared" si="258"/>
        <v>16053</v>
      </c>
    </row>
    <row r="16554" spans="1:9">
      <c r="A16554" s="66"/>
      <c r="C16554" s="66">
        <v>16053</v>
      </c>
      <c r="D16554" s="2" t="s">
        <v>15</v>
      </c>
      <c r="E16554" s="15" t="s">
        <v>1145</v>
      </c>
      <c r="F16554" s="69" t="s">
        <v>16</v>
      </c>
      <c r="G16554" s="3"/>
      <c r="H16554" s="3"/>
      <c r="I16554" s="10" t="str">
        <f t="shared" si="258"/>
        <v>16053</v>
      </c>
    </row>
    <row r="16555" spans="1:9">
      <c r="A16555" s="66"/>
      <c r="C16555" s="66">
        <v>16053</v>
      </c>
      <c r="D16555" s="2" t="s">
        <v>17</v>
      </c>
      <c r="E16555" s="14" t="s">
        <v>1144</v>
      </c>
      <c r="F16555" s="69" t="s">
        <v>18</v>
      </c>
      <c r="G16555" s="3"/>
      <c r="H16555" s="3"/>
      <c r="I16555" s="10" t="str">
        <f t="shared" si="258"/>
        <v>16053</v>
      </c>
    </row>
    <row r="16556" spans="1:9">
      <c r="A16556" s="66"/>
      <c r="C16556" s="66">
        <v>16053</v>
      </c>
      <c r="D16556" s="2" t="s">
        <v>19</v>
      </c>
      <c r="E16556" s="14" t="s">
        <v>1144</v>
      </c>
      <c r="F16556" s="69" t="s">
        <v>20</v>
      </c>
      <c r="G16556" s="3"/>
      <c r="H16556" s="3"/>
      <c r="I16556" s="10" t="str">
        <f t="shared" si="258"/>
        <v>16053</v>
      </c>
    </row>
    <row r="16557" spans="1:9">
      <c r="A16557" s="66"/>
      <c r="C16557" s="66">
        <v>16053</v>
      </c>
      <c r="D16557" s="2" t="s">
        <v>21</v>
      </c>
      <c r="E16557" s="4"/>
      <c r="F16557" s="69" t="s">
        <v>22</v>
      </c>
      <c r="G16557" s="3">
        <v>70</v>
      </c>
      <c r="H16557" s="3">
        <v>8631</v>
      </c>
      <c r="I16557" s="10" t="str">
        <f t="shared" si="258"/>
        <v>16053</v>
      </c>
    </row>
    <row r="16558" spans="1:9">
      <c r="A16558" s="66"/>
      <c r="C16558" s="66">
        <v>16053</v>
      </c>
      <c r="D16558" s="2" t="s">
        <v>23</v>
      </c>
      <c r="E16558" s="17" t="s">
        <v>1147</v>
      </c>
      <c r="F16558" s="69" t="s">
        <v>24</v>
      </c>
      <c r="G16558" s="3">
        <v>1</v>
      </c>
      <c r="H16558" s="3"/>
      <c r="I16558" s="10" t="str">
        <f t="shared" si="258"/>
        <v>16053</v>
      </c>
    </row>
    <row r="16559" spans="1:9">
      <c r="A16559" s="66"/>
      <c r="C16559" s="66">
        <v>16053</v>
      </c>
      <c r="D16559" s="2" t="s">
        <v>25</v>
      </c>
      <c r="E16559" s="17" t="s">
        <v>1147</v>
      </c>
      <c r="F16559" s="69" t="s">
        <v>26</v>
      </c>
      <c r="G16559" s="3"/>
      <c r="H16559" s="3"/>
      <c r="I16559" s="10" t="str">
        <f t="shared" si="258"/>
        <v>16053</v>
      </c>
    </row>
    <row r="16560" spans="1:9">
      <c r="A16560" s="66"/>
      <c r="C16560" s="66">
        <v>16053</v>
      </c>
      <c r="D16560" s="2" t="s">
        <v>27</v>
      </c>
      <c r="E16560" s="17" t="s">
        <v>1147</v>
      </c>
      <c r="F16560" s="69" t="s">
        <v>28</v>
      </c>
      <c r="G16560" s="3"/>
      <c r="H16560" s="3"/>
      <c r="I16560" s="10" t="str">
        <f t="shared" si="258"/>
        <v>16053</v>
      </c>
    </row>
    <row r="16561" spans="1:9">
      <c r="A16561" s="66"/>
      <c r="C16561" s="66">
        <v>16053</v>
      </c>
      <c r="D16561" s="2" t="s">
        <v>29</v>
      </c>
      <c r="E16561" s="18" t="s">
        <v>1148</v>
      </c>
      <c r="F16561" s="69" t="s">
        <v>30</v>
      </c>
      <c r="G16561" s="3"/>
      <c r="H16561" s="3"/>
      <c r="I16561" s="10" t="str">
        <f t="shared" si="258"/>
        <v>16053</v>
      </c>
    </row>
    <row r="16562" spans="1:9">
      <c r="A16562" s="66"/>
      <c r="C16562" s="66">
        <v>16053</v>
      </c>
      <c r="D16562" s="2" t="s">
        <v>31</v>
      </c>
      <c r="E16562" s="18" t="s">
        <v>1148</v>
      </c>
      <c r="F16562" s="69" t="s">
        <v>32</v>
      </c>
      <c r="G16562" s="3"/>
      <c r="H16562" s="3"/>
      <c r="I16562" s="10" t="str">
        <f t="shared" si="258"/>
        <v>16053</v>
      </c>
    </row>
    <row r="16563" spans="1:9">
      <c r="A16563" s="66"/>
      <c r="C16563" s="66">
        <v>16053</v>
      </c>
      <c r="D16563" s="2" t="s">
        <v>33</v>
      </c>
      <c r="E16563" s="18" t="s">
        <v>1148</v>
      </c>
      <c r="F16563" s="69" t="s">
        <v>34</v>
      </c>
      <c r="G16563" s="3"/>
      <c r="H16563" s="3"/>
      <c r="I16563" s="10" t="str">
        <f t="shared" si="258"/>
        <v>16053</v>
      </c>
    </row>
    <row r="16564" spans="1:9">
      <c r="A16564" s="66"/>
      <c r="C16564" s="66">
        <v>16053</v>
      </c>
      <c r="D16564" s="2" t="s">
        <v>35</v>
      </c>
      <c r="E16564" s="19" t="s">
        <v>1150</v>
      </c>
      <c r="F16564" s="69" t="s">
        <v>36</v>
      </c>
      <c r="G16564" s="3"/>
      <c r="H16564" s="3"/>
      <c r="I16564" s="10" t="str">
        <f t="shared" si="258"/>
        <v>16053</v>
      </c>
    </row>
    <row r="16565" spans="1:9">
      <c r="A16565" s="66"/>
      <c r="C16565" s="66">
        <v>16053</v>
      </c>
      <c r="D16565" s="2" t="s">
        <v>37</v>
      </c>
      <c r="E16565" s="23" t="s">
        <v>1149</v>
      </c>
      <c r="F16565" s="69" t="s">
        <v>38</v>
      </c>
      <c r="G16565" s="3"/>
      <c r="H16565" s="3"/>
      <c r="I16565" s="10" t="str">
        <f t="shared" si="258"/>
        <v>16053</v>
      </c>
    </row>
    <row r="16566" spans="1:9">
      <c r="A16566" s="66"/>
      <c r="C16566" s="66">
        <v>16053</v>
      </c>
      <c r="D16566" s="2" t="s">
        <v>39</v>
      </c>
      <c r="E16566" s="23" t="s">
        <v>1149</v>
      </c>
      <c r="F16566" s="69" t="s">
        <v>40</v>
      </c>
      <c r="G16566" s="3">
        <v>1</v>
      </c>
      <c r="H16566" s="3"/>
      <c r="I16566" s="10" t="str">
        <f t="shared" si="258"/>
        <v>16053</v>
      </c>
    </row>
    <row r="16567" spans="1:9">
      <c r="A16567" s="66"/>
      <c r="C16567" s="66">
        <v>16053</v>
      </c>
      <c r="D16567" s="2" t="s">
        <v>41</v>
      </c>
      <c r="E16567" s="16" t="s">
        <v>1146</v>
      </c>
      <c r="F16567" s="69" t="s">
        <v>42</v>
      </c>
      <c r="G16567" s="3"/>
      <c r="H16567" s="3"/>
      <c r="I16567" s="10" t="str">
        <f t="shared" si="258"/>
        <v>16053</v>
      </c>
    </row>
    <row r="16568" spans="1:9">
      <c r="A16568" s="66"/>
      <c r="C16568" s="66">
        <v>16053</v>
      </c>
      <c r="D16568" s="2" t="s">
        <v>43</v>
      </c>
      <c r="E16568" s="16" t="s">
        <v>1146</v>
      </c>
      <c r="F16568" s="69" t="s">
        <v>44</v>
      </c>
      <c r="G16568" s="3">
        <v>1</v>
      </c>
      <c r="H16568" s="3"/>
      <c r="I16568" s="10" t="str">
        <f t="shared" si="258"/>
        <v>16053</v>
      </c>
    </row>
    <row r="16569" spans="1:9">
      <c r="A16569" s="66"/>
      <c r="C16569" s="66">
        <v>16053</v>
      </c>
      <c r="D16569" s="2" t="s">
        <v>45</v>
      </c>
      <c r="E16569" s="16" t="s">
        <v>1146</v>
      </c>
      <c r="F16569" s="69" t="s">
        <v>46</v>
      </c>
      <c r="G16569" s="3">
        <v>3</v>
      </c>
      <c r="H16569" s="3">
        <v>446</v>
      </c>
      <c r="I16569" s="10" t="str">
        <f t="shared" si="258"/>
        <v>16053</v>
      </c>
    </row>
    <row r="16570" spans="1:9">
      <c r="A16570" s="66"/>
      <c r="C16570" s="66">
        <v>16053</v>
      </c>
      <c r="D16570" s="2" t="s">
        <v>47</v>
      </c>
      <c r="E16570" s="16" t="s">
        <v>1146</v>
      </c>
      <c r="F16570" s="69" t="s">
        <v>48</v>
      </c>
      <c r="G16570" s="3">
        <v>1</v>
      </c>
      <c r="H16570" s="3"/>
      <c r="I16570" s="10" t="str">
        <f t="shared" si="258"/>
        <v>16053</v>
      </c>
    </row>
    <row r="16571" spans="1:9">
      <c r="A16571" s="66"/>
      <c r="C16571" s="66">
        <v>16053</v>
      </c>
      <c r="D16571" s="2" t="s">
        <v>49</v>
      </c>
      <c r="E16571" s="14" t="s">
        <v>1144</v>
      </c>
      <c r="F16571" s="69" t="s">
        <v>50</v>
      </c>
      <c r="G16571" s="3">
        <v>4</v>
      </c>
      <c r="H16571" s="3">
        <v>679</v>
      </c>
      <c r="I16571" s="10" t="str">
        <f t="shared" si="258"/>
        <v>16053</v>
      </c>
    </row>
    <row r="16572" spans="1:9">
      <c r="A16572" s="66"/>
      <c r="C16572" s="66">
        <v>16053</v>
      </c>
      <c r="D16572" s="2" t="s">
        <v>51</v>
      </c>
      <c r="E16572" s="15" t="s">
        <v>1145</v>
      </c>
      <c r="F16572" s="69" t="s">
        <v>52</v>
      </c>
      <c r="G16572" s="3"/>
      <c r="H16572" s="3"/>
      <c r="I16572" s="10" t="str">
        <f t="shared" si="258"/>
        <v>16053</v>
      </c>
    </row>
    <row r="16573" spans="1:9">
      <c r="A16573" s="66"/>
      <c r="C16573" s="66">
        <v>16053</v>
      </c>
      <c r="D16573" s="2" t="s">
        <v>53</v>
      </c>
      <c r="E16573" s="15" t="s">
        <v>1145</v>
      </c>
      <c r="F16573" s="69" t="s">
        <v>54</v>
      </c>
      <c r="G16573" s="3">
        <v>13</v>
      </c>
      <c r="H16573" s="3">
        <v>774</v>
      </c>
      <c r="I16573" s="10" t="str">
        <f t="shared" si="258"/>
        <v>16053</v>
      </c>
    </row>
    <row r="16574" spans="1:9">
      <c r="A16574" s="66"/>
      <c r="C16574" s="66">
        <v>16053</v>
      </c>
      <c r="D16574" s="2" t="s">
        <v>55</v>
      </c>
      <c r="E16574" s="21" t="s">
        <v>1152</v>
      </c>
      <c r="F16574" s="69" t="s">
        <v>56</v>
      </c>
      <c r="G16574" s="3">
        <v>27</v>
      </c>
      <c r="H16574" s="3">
        <v>4850</v>
      </c>
      <c r="I16574" s="10" t="str">
        <f t="shared" si="258"/>
        <v>16053</v>
      </c>
    </row>
    <row r="16575" spans="1:9">
      <c r="A16575" s="66"/>
      <c r="C16575" s="66">
        <v>16053</v>
      </c>
      <c r="D16575" s="2" t="s">
        <v>57</v>
      </c>
      <c r="E16575" s="21" t="s">
        <v>1152</v>
      </c>
      <c r="F16575" s="69" t="s">
        <v>58</v>
      </c>
      <c r="G16575" s="3">
        <v>2</v>
      </c>
      <c r="H16575" s="3"/>
      <c r="I16575" s="10" t="str">
        <f t="shared" si="258"/>
        <v>16053</v>
      </c>
    </row>
    <row r="16576" spans="1:9">
      <c r="A16576" s="66"/>
      <c r="C16576" s="66">
        <v>16053</v>
      </c>
      <c r="D16576" s="2" t="s">
        <v>59</v>
      </c>
      <c r="E16576" s="21" t="s">
        <v>1152</v>
      </c>
      <c r="F16576" s="69" t="s">
        <v>60</v>
      </c>
      <c r="G16576" s="3">
        <v>8</v>
      </c>
      <c r="H16576" s="3">
        <v>585</v>
      </c>
      <c r="I16576" s="10" t="str">
        <f t="shared" si="258"/>
        <v>16053</v>
      </c>
    </row>
    <row r="16577" spans="1:9">
      <c r="A16577" s="66"/>
      <c r="C16577" s="66">
        <v>16053</v>
      </c>
      <c r="D16577" s="2" t="s">
        <v>61</v>
      </c>
      <c r="E16577" s="20" t="s">
        <v>1151</v>
      </c>
      <c r="F16577" s="69" t="s">
        <v>62</v>
      </c>
      <c r="G16577" s="3"/>
      <c r="H16577" s="3"/>
      <c r="I16577" s="10" t="str">
        <f t="shared" si="258"/>
        <v>16053</v>
      </c>
    </row>
    <row r="16578" spans="1:9">
      <c r="A16578" s="66"/>
      <c r="C16578" s="66">
        <v>16053</v>
      </c>
      <c r="D16578" s="2" t="s">
        <v>63</v>
      </c>
      <c r="E16578" s="20" t="s">
        <v>1151</v>
      </c>
      <c r="F16578" s="69" t="s">
        <v>64</v>
      </c>
      <c r="G16578" s="3"/>
      <c r="H16578" s="3"/>
      <c r="I16578" s="10" t="str">
        <f t="shared" si="258"/>
        <v>16053</v>
      </c>
    </row>
    <row r="16579" spans="1:9">
      <c r="A16579" s="66"/>
      <c r="C16579" s="66">
        <v>16053</v>
      </c>
      <c r="D16579" s="2" t="s">
        <v>65</v>
      </c>
      <c r="E16579" s="19" t="s">
        <v>1150</v>
      </c>
      <c r="F16579" s="69" t="s">
        <v>66</v>
      </c>
      <c r="G16579" s="3">
        <v>1</v>
      </c>
      <c r="H16579" s="3"/>
      <c r="I16579" s="10" t="str">
        <f t="shared" si="258"/>
        <v>16053</v>
      </c>
    </row>
    <row r="16580" spans="1:9">
      <c r="A16580" s="66"/>
      <c r="C16580" s="66">
        <v>16053</v>
      </c>
      <c r="D16580" s="2" t="s">
        <v>67</v>
      </c>
      <c r="E16580" s="22" t="s">
        <v>1153</v>
      </c>
      <c r="F16580" s="69" t="s">
        <v>68</v>
      </c>
      <c r="G16580" s="3">
        <v>5</v>
      </c>
      <c r="H16580" s="3">
        <v>756</v>
      </c>
      <c r="I16580" s="10" t="str">
        <f t="shared" si="258"/>
        <v>16053</v>
      </c>
    </row>
    <row r="16581" spans="1:9">
      <c r="A16581" s="66"/>
      <c r="C16581" s="66">
        <v>16053</v>
      </c>
      <c r="D16581" s="2" t="s">
        <v>69</v>
      </c>
      <c r="E16581" s="21" t="s">
        <v>1152</v>
      </c>
      <c r="F16581" s="69" t="s">
        <v>70</v>
      </c>
      <c r="G16581" s="3">
        <v>3</v>
      </c>
      <c r="H16581" s="3">
        <v>79</v>
      </c>
      <c r="I16581" s="10" t="str">
        <f t="shared" si="258"/>
        <v>16053</v>
      </c>
    </row>
    <row r="16582" spans="1:9">
      <c r="A16582" s="66"/>
      <c r="C16582" s="66">
        <v>16053</v>
      </c>
      <c r="E16582" s="71"/>
      <c r="F16582" s="69" t="s">
        <v>71</v>
      </c>
      <c r="G16582" s="3">
        <v>70</v>
      </c>
      <c r="H16582" s="3">
        <v>8631</v>
      </c>
      <c r="I16582" s="10" t="str">
        <f t="shared" si="258"/>
        <v>16053</v>
      </c>
    </row>
    <row r="16583" spans="1:9">
      <c r="A16583" s="65" t="s">
        <v>1098</v>
      </c>
      <c r="B16583" s="2" t="s">
        <v>1099</v>
      </c>
      <c r="C16583" s="65">
        <v>16054</v>
      </c>
      <c r="D16583" s="2" t="s">
        <v>9</v>
      </c>
      <c r="E16583" s="14" t="s">
        <v>1144</v>
      </c>
      <c r="F16583" s="69" t="s">
        <v>10</v>
      </c>
      <c r="G16583" s="3"/>
      <c r="H16583" s="3"/>
      <c r="I16583" s="10" t="str">
        <f t="shared" si="258"/>
        <v>16054</v>
      </c>
    </row>
    <row r="16584" spans="1:9">
      <c r="A16584" s="66"/>
      <c r="C16584" s="66">
        <v>16054</v>
      </c>
      <c r="D16584" s="2" t="s">
        <v>11</v>
      </c>
      <c r="E16584" s="14" t="s">
        <v>1144</v>
      </c>
      <c r="F16584" s="69" t="s">
        <v>12</v>
      </c>
      <c r="G16584" s="3"/>
      <c r="H16584" s="3"/>
      <c r="I16584" s="10" t="str">
        <f t="shared" si="258"/>
        <v>16054</v>
      </c>
    </row>
    <row r="16585" spans="1:9">
      <c r="A16585" s="66"/>
      <c r="C16585" s="66">
        <v>16054</v>
      </c>
      <c r="D16585" s="2" t="s">
        <v>13</v>
      </c>
      <c r="E16585" s="14" t="s">
        <v>1144</v>
      </c>
      <c r="F16585" s="69" t="s">
        <v>14</v>
      </c>
      <c r="G16585" s="3"/>
      <c r="H16585" s="3"/>
      <c r="I16585" s="10" t="str">
        <f t="shared" ref="I16585:I16648" si="259">IF(A16585="",I16584,A16585)</f>
        <v>16054</v>
      </c>
    </row>
    <row r="16586" spans="1:9">
      <c r="A16586" s="66"/>
      <c r="C16586" s="66">
        <v>16054</v>
      </c>
      <c r="D16586" s="2" t="s">
        <v>15</v>
      </c>
      <c r="E16586" s="15" t="s">
        <v>1145</v>
      </c>
      <c r="F16586" s="69" t="s">
        <v>16</v>
      </c>
      <c r="G16586" s="3"/>
      <c r="H16586" s="3"/>
      <c r="I16586" s="10" t="str">
        <f t="shared" si="259"/>
        <v>16054</v>
      </c>
    </row>
    <row r="16587" spans="1:9">
      <c r="A16587" s="66"/>
      <c r="C16587" s="66">
        <v>16054</v>
      </c>
      <c r="D16587" s="2" t="s">
        <v>17</v>
      </c>
      <c r="E16587" s="14" t="s">
        <v>1144</v>
      </c>
      <c r="F16587" s="69" t="s">
        <v>18</v>
      </c>
      <c r="G16587" s="3"/>
      <c r="H16587" s="3"/>
      <c r="I16587" s="10" t="str">
        <f t="shared" si="259"/>
        <v>16054</v>
      </c>
    </row>
    <row r="16588" spans="1:9">
      <c r="A16588" s="66"/>
      <c r="C16588" s="66">
        <v>16054</v>
      </c>
      <c r="D16588" s="2" t="s">
        <v>19</v>
      </c>
      <c r="E16588" s="14" t="s">
        <v>1144</v>
      </c>
      <c r="F16588" s="69" t="s">
        <v>20</v>
      </c>
      <c r="G16588" s="3"/>
      <c r="H16588" s="3"/>
      <c r="I16588" s="10" t="str">
        <f t="shared" si="259"/>
        <v>16054</v>
      </c>
    </row>
    <row r="16589" spans="1:9">
      <c r="A16589" s="66"/>
      <c r="C16589" s="66">
        <v>16054</v>
      </c>
      <c r="D16589" s="2" t="s">
        <v>21</v>
      </c>
      <c r="E16589" s="4"/>
      <c r="F16589" s="69" t="s">
        <v>22</v>
      </c>
      <c r="G16589" s="3">
        <v>25</v>
      </c>
      <c r="H16589" s="3">
        <v>1988</v>
      </c>
      <c r="I16589" s="10" t="str">
        <f t="shared" si="259"/>
        <v>16054</v>
      </c>
    </row>
    <row r="16590" spans="1:9">
      <c r="A16590" s="66"/>
      <c r="C16590" s="66">
        <v>16054</v>
      </c>
      <c r="D16590" s="2" t="s">
        <v>23</v>
      </c>
      <c r="E16590" s="17" t="s">
        <v>1147</v>
      </c>
      <c r="F16590" s="69" t="s">
        <v>24</v>
      </c>
      <c r="G16590" s="3">
        <v>1</v>
      </c>
      <c r="H16590" s="3"/>
      <c r="I16590" s="10" t="str">
        <f t="shared" si="259"/>
        <v>16054</v>
      </c>
    </row>
    <row r="16591" spans="1:9">
      <c r="A16591" s="66"/>
      <c r="C16591" s="66">
        <v>16054</v>
      </c>
      <c r="D16591" s="2" t="s">
        <v>25</v>
      </c>
      <c r="E16591" s="17" t="s">
        <v>1147</v>
      </c>
      <c r="F16591" s="69" t="s">
        <v>26</v>
      </c>
      <c r="G16591" s="3"/>
      <c r="H16591" s="3"/>
      <c r="I16591" s="10" t="str">
        <f t="shared" si="259"/>
        <v>16054</v>
      </c>
    </row>
    <row r="16592" spans="1:9">
      <c r="A16592" s="66"/>
      <c r="C16592" s="66">
        <v>16054</v>
      </c>
      <c r="D16592" s="2" t="s">
        <v>27</v>
      </c>
      <c r="E16592" s="17" t="s">
        <v>1147</v>
      </c>
      <c r="F16592" s="69" t="s">
        <v>28</v>
      </c>
      <c r="G16592" s="3"/>
      <c r="H16592" s="3"/>
      <c r="I16592" s="10" t="str">
        <f t="shared" si="259"/>
        <v>16054</v>
      </c>
    </row>
    <row r="16593" spans="1:9">
      <c r="A16593" s="66"/>
      <c r="C16593" s="66">
        <v>16054</v>
      </c>
      <c r="D16593" s="2" t="s">
        <v>29</v>
      </c>
      <c r="E16593" s="18" t="s">
        <v>1148</v>
      </c>
      <c r="F16593" s="69" t="s">
        <v>30</v>
      </c>
      <c r="G16593" s="3"/>
      <c r="H16593" s="3"/>
      <c r="I16593" s="10" t="str">
        <f t="shared" si="259"/>
        <v>16054</v>
      </c>
    </row>
    <row r="16594" spans="1:9">
      <c r="A16594" s="66"/>
      <c r="C16594" s="66">
        <v>16054</v>
      </c>
      <c r="D16594" s="2" t="s">
        <v>31</v>
      </c>
      <c r="E16594" s="18" t="s">
        <v>1148</v>
      </c>
      <c r="F16594" s="69" t="s">
        <v>32</v>
      </c>
      <c r="G16594" s="3"/>
      <c r="H16594" s="3"/>
      <c r="I16594" s="10" t="str">
        <f t="shared" si="259"/>
        <v>16054</v>
      </c>
    </row>
    <row r="16595" spans="1:9">
      <c r="A16595" s="66"/>
      <c r="C16595" s="66">
        <v>16054</v>
      </c>
      <c r="D16595" s="2" t="s">
        <v>33</v>
      </c>
      <c r="E16595" s="18" t="s">
        <v>1148</v>
      </c>
      <c r="F16595" s="69" t="s">
        <v>34</v>
      </c>
      <c r="G16595" s="3"/>
      <c r="H16595" s="3"/>
      <c r="I16595" s="10" t="str">
        <f t="shared" si="259"/>
        <v>16054</v>
      </c>
    </row>
    <row r="16596" spans="1:9">
      <c r="A16596" s="66"/>
      <c r="C16596" s="66">
        <v>16054</v>
      </c>
      <c r="D16596" s="2" t="s">
        <v>35</v>
      </c>
      <c r="E16596" s="19" t="s">
        <v>1150</v>
      </c>
      <c r="F16596" s="69" t="s">
        <v>36</v>
      </c>
      <c r="G16596" s="3">
        <v>2</v>
      </c>
      <c r="H16596" s="3"/>
      <c r="I16596" s="10" t="str">
        <f t="shared" si="259"/>
        <v>16054</v>
      </c>
    </row>
    <row r="16597" spans="1:9">
      <c r="A16597" s="66"/>
      <c r="C16597" s="66">
        <v>16054</v>
      </c>
      <c r="D16597" s="2" t="s">
        <v>37</v>
      </c>
      <c r="E16597" s="23" t="s">
        <v>1149</v>
      </c>
      <c r="F16597" s="69" t="s">
        <v>38</v>
      </c>
      <c r="G16597" s="3"/>
      <c r="H16597" s="3"/>
      <c r="I16597" s="10" t="str">
        <f t="shared" si="259"/>
        <v>16054</v>
      </c>
    </row>
    <row r="16598" spans="1:9">
      <c r="A16598" s="66"/>
      <c r="C16598" s="66">
        <v>16054</v>
      </c>
      <c r="D16598" s="2" t="s">
        <v>39</v>
      </c>
      <c r="E16598" s="23" t="s">
        <v>1149</v>
      </c>
      <c r="F16598" s="69" t="s">
        <v>40</v>
      </c>
      <c r="G16598" s="3">
        <v>1</v>
      </c>
      <c r="H16598" s="3"/>
      <c r="I16598" s="10" t="str">
        <f t="shared" si="259"/>
        <v>16054</v>
      </c>
    </row>
    <row r="16599" spans="1:9">
      <c r="A16599" s="66"/>
      <c r="C16599" s="66">
        <v>16054</v>
      </c>
      <c r="D16599" s="2" t="s">
        <v>41</v>
      </c>
      <c r="E16599" s="16" t="s">
        <v>1146</v>
      </c>
      <c r="F16599" s="69" t="s">
        <v>42</v>
      </c>
      <c r="G16599" s="3"/>
      <c r="H16599" s="3"/>
      <c r="I16599" s="10" t="str">
        <f t="shared" si="259"/>
        <v>16054</v>
      </c>
    </row>
    <row r="16600" spans="1:9">
      <c r="A16600" s="66"/>
      <c r="C16600" s="66">
        <v>16054</v>
      </c>
      <c r="D16600" s="2" t="s">
        <v>43</v>
      </c>
      <c r="E16600" s="16" t="s">
        <v>1146</v>
      </c>
      <c r="F16600" s="69" t="s">
        <v>44</v>
      </c>
      <c r="G16600" s="3"/>
      <c r="H16600" s="3"/>
      <c r="I16600" s="10" t="str">
        <f t="shared" si="259"/>
        <v>16054</v>
      </c>
    </row>
    <row r="16601" spans="1:9">
      <c r="A16601" s="66"/>
      <c r="C16601" s="66">
        <v>16054</v>
      </c>
      <c r="D16601" s="2" t="s">
        <v>45</v>
      </c>
      <c r="E16601" s="16" t="s">
        <v>1146</v>
      </c>
      <c r="F16601" s="69" t="s">
        <v>46</v>
      </c>
      <c r="G16601" s="3"/>
      <c r="H16601" s="3"/>
      <c r="I16601" s="10" t="str">
        <f t="shared" si="259"/>
        <v>16054</v>
      </c>
    </row>
    <row r="16602" spans="1:9">
      <c r="A16602" s="66"/>
      <c r="C16602" s="66">
        <v>16054</v>
      </c>
      <c r="D16602" s="2" t="s">
        <v>47</v>
      </c>
      <c r="E16602" s="16" t="s">
        <v>1146</v>
      </c>
      <c r="F16602" s="69" t="s">
        <v>48</v>
      </c>
      <c r="G16602" s="3">
        <v>1</v>
      </c>
      <c r="H16602" s="3"/>
      <c r="I16602" s="10" t="str">
        <f t="shared" si="259"/>
        <v>16054</v>
      </c>
    </row>
    <row r="16603" spans="1:9">
      <c r="A16603" s="66"/>
      <c r="C16603" s="66">
        <v>16054</v>
      </c>
      <c r="D16603" s="2" t="s">
        <v>49</v>
      </c>
      <c r="E16603" s="14" t="s">
        <v>1144</v>
      </c>
      <c r="F16603" s="69" t="s">
        <v>50</v>
      </c>
      <c r="G16603" s="3"/>
      <c r="H16603" s="3"/>
      <c r="I16603" s="10" t="str">
        <f t="shared" si="259"/>
        <v>16054</v>
      </c>
    </row>
    <row r="16604" spans="1:9">
      <c r="A16604" s="66"/>
      <c r="C16604" s="66">
        <v>16054</v>
      </c>
      <c r="D16604" s="2" t="s">
        <v>51</v>
      </c>
      <c r="E16604" s="15" t="s">
        <v>1145</v>
      </c>
      <c r="F16604" s="69" t="s">
        <v>52</v>
      </c>
      <c r="G16604" s="3"/>
      <c r="H16604" s="3"/>
      <c r="I16604" s="10" t="str">
        <f t="shared" si="259"/>
        <v>16054</v>
      </c>
    </row>
    <row r="16605" spans="1:9">
      <c r="A16605" s="66"/>
      <c r="C16605" s="66">
        <v>16054</v>
      </c>
      <c r="D16605" s="2" t="s">
        <v>53</v>
      </c>
      <c r="E16605" s="15" t="s">
        <v>1145</v>
      </c>
      <c r="F16605" s="69" t="s">
        <v>54</v>
      </c>
      <c r="G16605" s="3">
        <v>5</v>
      </c>
      <c r="H16605" s="3">
        <v>253</v>
      </c>
      <c r="I16605" s="10" t="str">
        <f t="shared" si="259"/>
        <v>16054</v>
      </c>
    </row>
    <row r="16606" spans="1:9">
      <c r="A16606" s="66"/>
      <c r="C16606" s="66">
        <v>16054</v>
      </c>
      <c r="D16606" s="2" t="s">
        <v>55</v>
      </c>
      <c r="E16606" s="21" t="s">
        <v>1152</v>
      </c>
      <c r="F16606" s="69" t="s">
        <v>56</v>
      </c>
      <c r="G16606" s="3">
        <v>5</v>
      </c>
      <c r="H16606" s="3">
        <v>344</v>
      </c>
      <c r="I16606" s="10" t="str">
        <f t="shared" si="259"/>
        <v>16054</v>
      </c>
    </row>
    <row r="16607" spans="1:9">
      <c r="A16607" s="66"/>
      <c r="C16607" s="66">
        <v>16054</v>
      </c>
      <c r="D16607" s="2" t="s">
        <v>57</v>
      </c>
      <c r="E16607" s="21" t="s">
        <v>1152</v>
      </c>
      <c r="F16607" s="69" t="s">
        <v>58</v>
      </c>
      <c r="G16607" s="3">
        <v>2</v>
      </c>
      <c r="H16607" s="3"/>
      <c r="I16607" s="10" t="str">
        <f t="shared" si="259"/>
        <v>16054</v>
      </c>
    </row>
    <row r="16608" spans="1:9">
      <c r="A16608" s="66"/>
      <c r="C16608" s="66">
        <v>16054</v>
      </c>
      <c r="D16608" s="2" t="s">
        <v>59</v>
      </c>
      <c r="E16608" s="21" t="s">
        <v>1152</v>
      </c>
      <c r="F16608" s="69" t="s">
        <v>60</v>
      </c>
      <c r="G16608" s="3">
        <v>6</v>
      </c>
      <c r="H16608" s="3">
        <v>594</v>
      </c>
      <c r="I16608" s="10" t="str">
        <f t="shared" si="259"/>
        <v>16054</v>
      </c>
    </row>
    <row r="16609" spans="1:9">
      <c r="A16609" s="66"/>
      <c r="C16609" s="66">
        <v>16054</v>
      </c>
      <c r="D16609" s="2" t="s">
        <v>61</v>
      </c>
      <c r="E16609" s="20" t="s">
        <v>1151</v>
      </c>
      <c r="F16609" s="69" t="s">
        <v>62</v>
      </c>
      <c r="G16609" s="3">
        <v>1</v>
      </c>
      <c r="H16609" s="3"/>
      <c r="I16609" s="10" t="str">
        <f t="shared" si="259"/>
        <v>16054</v>
      </c>
    </row>
    <row r="16610" spans="1:9">
      <c r="A16610" s="66"/>
      <c r="C16610" s="66">
        <v>16054</v>
      </c>
      <c r="D16610" s="2" t="s">
        <v>63</v>
      </c>
      <c r="E16610" s="20" t="s">
        <v>1151</v>
      </c>
      <c r="F16610" s="69" t="s">
        <v>64</v>
      </c>
      <c r="G16610" s="3"/>
      <c r="H16610" s="3"/>
      <c r="I16610" s="10" t="str">
        <f t="shared" si="259"/>
        <v>16054</v>
      </c>
    </row>
    <row r="16611" spans="1:9">
      <c r="A16611" s="66"/>
      <c r="C16611" s="66">
        <v>16054</v>
      </c>
      <c r="D16611" s="2" t="s">
        <v>65</v>
      </c>
      <c r="E16611" s="19" t="s">
        <v>1150</v>
      </c>
      <c r="F16611" s="69" t="s">
        <v>66</v>
      </c>
      <c r="G16611" s="3"/>
      <c r="H16611" s="3"/>
      <c r="I16611" s="10" t="str">
        <f t="shared" si="259"/>
        <v>16054</v>
      </c>
    </row>
    <row r="16612" spans="1:9">
      <c r="A16612" s="66"/>
      <c r="C16612" s="66">
        <v>16054</v>
      </c>
      <c r="D16612" s="2" t="s">
        <v>67</v>
      </c>
      <c r="E16612" s="22" t="s">
        <v>1153</v>
      </c>
      <c r="F16612" s="69" t="s">
        <v>68</v>
      </c>
      <c r="G16612" s="3">
        <v>1</v>
      </c>
      <c r="H16612" s="3"/>
      <c r="I16612" s="10" t="str">
        <f t="shared" si="259"/>
        <v>16054</v>
      </c>
    </row>
    <row r="16613" spans="1:9">
      <c r="A16613" s="66"/>
      <c r="C16613" s="66">
        <v>16054</v>
      </c>
      <c r="D16613" s="2" t="s">
        <v>69</v>
      </c>
      <c r="E16613" s="21" t="s">
        <v>1152</v>
      </c>
      <c r="F16613" s="69" t="s">
        <v>70</v>
      </c>
      <c r="G16613" s="3"/>
      <c r="H16613" s="3"/>
      <c r="I16613" s="10" t="str">
        <f t="shared" si="259"/>
        <v>16054</v>
      </c>
    </row>
    <row r="16614" spans="1:9">
      <c r="A16614" s="66"/>
      <c r="C16614" s="66">
        <v>16054</v>
      </c>
      <c r="E16614" s="71"/>
      <c r="F16614" s="69" t="s">
        <v>71</v>
      </c>
      <c r="G16614" s="3">
        <v>25</v>
      </c>
      <c r="H16614" s="3">
        <v>1988</v>
      </c>
      <c r="I16614" s="10" t="str">
        <f t="shared" si="259"/>
        <v>16054</v>
      </c>
    </row>
    <row r="16615" spans="1:9">
      <c r="A16615" s="65" t="s">
        <v>1100</v>
      </c>
      <c r="B16615" s="2" t="s">
        <v>1101</v>
      </c>
      <c r="C16615" s="65">
        <v>16055</v>
      </c>
      <c r="D16615" s="2" t="s">
        <v>9</v>
      </c>
      <c r="E16615" s="14" t="s">
        <v>1144</v>
      </c>
      <c r="F16615" s="69" t="s">
        <v>10</v>
      </c>
      <c r="G16615" s="3"/>
      <c r="H16615" s="3"/>
      <c r="I16615" s="10" t="str">
        <f t="shared" si="259"/>
        <v>16055</v>
      </c>
    </row>
    <row r="16616" spans="1:9">
      <c r="A16616" s="66"/>
      <c r="C16616" s="66">
        <v>16055</v>
      </c>
      <c r="D16616" s="2" t="s">
        <v>11</v>
      </c>
      <c r="E16616" s="14" t="s">
        <v>1144</v>
      </c>
      <c r="F16616" s="69" t="s">
        <v>12</v>
      </c>
      <c r="G16616" s="3"/>
      <c r="H16616" s="3"/>
      <c r="I16616" s="10" t="str">
        <f t="shared" si="259"/>
        <v>16055</v>
      </c>
    </row>
    <row r="16617" spans="1:9">
      <c r="A16617" s="66"/>
      <c r="C16617" s="66">
        <v>16055</v>
      </c>
      <c r="D16617" s="2" t="s">
        <v>13</v>
      </c>
      <c r="E16617" s="14" t="s">
        <v>1144</v>
      </c>
      <c r="F16617" s="69" t="s">
        <v>14</v>
      </c>
      <c r="G16617" s="3"/>
      <c r="H16617" s="3"/>
      <c r="I16617" s="10" t="str">
        <f t="shared" si="259"/>
        <v>16055</v>
      </c>
    </row>
    <row r="16618" spans="1:9">
      <c r="A16618" s="66"/>
      <c r="C16618" s="66">
        <v>16055</v>
      </c>
      <c r="D16618" s="2" t="s">
        <v>15</v>
      </c>
      <c r="E16618" s="15" t="s">
        <v>1145</v>
      </c>
      <c r="F16618" s="69" t="s">
        <v>16</v>
      </c>
      <c r="G16618" s="3"/>
      <c r="H16618" s="3"/>
      <c r="I16618" s="10" t="str">
        <f t="shared" si="259"/>
        <v>16055</v>
      </c>
    </row>
    <row r="16619" spans="1:9">
      <c r="A16619" s="66"/>
      <c r="C16619" s="66">
        <v>16055</v>
      </c>
      <c r="D16619" s="2" t="s">
        <v>17</v>
      </c>
      <c r="E16619" s="14" t="s">
        <v>1144</v>
      </c>
      <c r="F16619" s="69" t="s">
        <v>18</v>
      </c>
      <c r="G16619" s="3"/>
      <c r="H16619" s="3"/>
      <c r="I16619" s="10" t="str">
        <f t="shared" si="259"/>
        <v>16055</v>
      </c>
    </row>
    <row r="16620" spans="1:9">
      <c r="A16620" s="66"/>
      <c r="C16620" s="66">
        <v>16055</v>
      </c>
      <c r="D16620" s="2" t="s">
        <v>19</v>
      </c>
      <c r="E16620" s="14" t="s">
        <v>1144</v>
      </c>
      <c r="F16620" s="69" t="s">
        <v>20</v>
      </c>
      <c r="G16620" s="3"/>
      <c r="H16620" s="3"/>
      <c r="I16620" s="10" t="str">
        <f t="shared" si="259"/>
        <v>16055</v>
      </c>
    </row>
    <row r="16621" spans="1:9">
      <c r="A16621" s="66"/>
      <c r="C16621" s="66">
        <v>16055</v>
      </c>
      <c r="D16621" s="2" t="s">
        <v>21</v>
      </c>
      <c r="E16621" s="4"/>
      <c r="F16621" s="69" t="s">
        <v>22</v>
      </c>
      <c r="G16621" s="3">
        <v>21</v>
      </c>
      <c r="H16621" s="3">
        <v>1694</v>
      </c>
      <c r="I16621" s="10" t="str">
        <f t="shared" si="259"/>
        <v>16055</v>
      </c>
    </row>
    <row r="16622" spans="1:9">
      <c r="A16622" s="66"/>
      <c r="C16622" s="66">
        <v>16055</v>
      </c>
      <c r="D16622" s="2" t="s">
        <v>23</v>
      </c>
      <c r="E16622" s="17" t="s">
        <v>1147</v>
      </c>
      <c r="F16622" s="69" t="s">
        <v>24</v>
      </c>
      <c r="G16622" s="3">
        <v>2</v>
      </c>
      <c r="H16622" s="3"/>
      <c r="I16622" s="10" t="str">
        <f t="shared" si="259"/>
        <v>16055</v>
      </c>
    </row>
    <row r="16623" spans="1:9">
      <c r="A16623" s="66"/>
      <c r="C16623" s="66">
        <v>16055</v>
      </c>
      <c r="D16623" s="2" t="s">
        <v>25</v>
      </c>
      <c r="E16623" s="17" t="s">
        <v>1147</v>
      </c>
      <c r="F16623" s="69" t="s">
        <v>26</v>
      </c>
      <c r="G16623" s="3"/>
      <c r="H16623" s="3"/>
      <c r="I16623" s="10" t="str">
        <f t="shared" si="259"/>
        <v>16055</v>
      </c>
    </row>
    <row r="16624" spans="1:9">
      <c r="A16624" s="66"/>
      <c r="C16624" s="66">
        <v>16055</v>
      </c>
      <c r="D16624" s="2" t="s">
        <v>27</v>
      </c>
      <c r="E16624" s="17" t="s">
        <v>1147</v>
      </c>
      <c r="F16624" s="69" t="s">
        <v>28</v>
      </c>
      <c r="G16624" s="3"/>
      <c r="H16624" s="3"/>
      <c r="I16624" s="10" t="str">
        <f t="shared" si="259"/>
        <v>16055</v>
      </c>
    </row>
    <row r="16625" spans="1:9">
      <c r="A16625" s="66"/>
      <c r="C16625" s="66">
        <v>16055</v>
      </c>
      <c r="D16625" s="2" t="s">
        <v>29</v>
      </c>
      <c r="E16625" s="18" t="s">
        <v>1148</v>
      </c>
      <c r="F16625" s="69" t="s">
        <v>30</v>
      </c>
      <c r="G16625" s="3"/>
      <c r="H16625" s="3"/>
      <c r="I16625" s="10" t="str">
        <f t="shared" si="259"/>
        <v>16055</v>
      </c>
    </row>
    <row r="16626" spans="1:9">
      <c r="A16626" s="66"/>
      <c r="C16626" s="66">
        <v>16055</v>
      </c>
      <c r="D16626" s="2" t="s">
        <v>31</v>
      </c>
      <c r="E16626" s="18" t="s">
        <v>1148</v>
      </c>
      <c r="F16626" s="69" t="s">
        <v>32</v>
      </c>
      <c r="G16626" s="3"/>
      <c r="H16626" s="3"/>
      <c r="I16626" s="10" t="str">
        <f t="shared" si="259"/>
        <v>16055</v>
      </c>
    </row>
    <row r="16627" spans="1:9">
      <c r="A16627" s="66"/>
      <c r="C16627" s="66">
        <v>16055</v>
      </c>
      <c r="D16627" s="2" t="s">
        <v>33</v>
      </c>
      <c r="E16627" s="18" t="s">
        <v>1148</v>
      </c>
      <c r="F16627" s="69" t="s">
        <v>34</v>
      </c>
      <c r="G16627" s="3"/>
      <c r="H16627" s="3"/>
      <c r="I16627" s="10" t="str">
        <f t="shared" si="259"/>
        <v>16055</v>
      </c>
    </row>
    <row r="16628" spans="1:9">
      <c r="A16628" s="66"/>
      <c r="C16628" s="66">
        <v>16055</v>
      </c>
      <c r="D16628" s="2" t="s">
        <v>35</v>
      </c>
      <c r="E16628" s="19" t="s">
        <v>1150</v>
      </c>
      <c r="F16628" s="69" t="s">
        <v>36</v>
      </c>
      <c r="G16628" s="3"/>
      <c r="H16628" s="3"/>
      <c r="I16628" s="10" t="str">
        <f t="shared" si="259"/>
        <v>16055</v>
      </c>
    </row>
    <row r="16629" spans="1:9">
      <c r="A16629" s="66"/>
      <c r="C16629" s="66">
        <v>16055</v>
      </c>
      <c r="D16629" s="2" t="s">
        <v>37</v>
      </c>
      <c r="E16629" s="23" t="s">
        <v>1149</v>
      </c>
      <c r="F16629" s="69" t="s">
        <v>38</v>
      </c>
      <c r="G16629" s="3">
        <v>1</v>
      </c>
      <c r="H16629" s="3"/>
      <c r="I16629" s="10" t="str">
        <f t="shared" si="259"/>
        <v>16055</v>
      </c>
    </row>
    <row r="16630" spans="1:9">
      <c r="A16630" s="66"/>
      <c r="C16630" s="66">
        <v>16055</v>
      </c>
      <c r="D16630" s="2" t="s">
        <v>39</v>
      </c>
      <c r="E16630" s="23" t="s">
        <v>1149</v>
      </c>
      <c r="F16630" s="69" t="s">
        <v>40</v>
      </c>
      <c r="G16630" s="3"/>
      <c r="H16630" s="3"/>
      <c r="I16630" s="10" t="str">
        <f t="shared" si="259"/>
        <v>16055</v>
      </c>
    </row>
    <row r="16631" spans="1:9">
      <c r="A16631" s="66"/>
      <c r="C16631" s="66">
        <v>16055</v>
      </c>
      <c r="D16631" s="2" t="s">
        <v>41</v>
      </c>
      <c r="E16631" s="16" t="s">
        <v>1146</v>
      </c>
      <c r="F16631" s="69" t="s">
        <v>42</v>
      </c>
      <c r="G16631" s="3"/>
      <c r="H16631" s="3"/>
      <c r="I16631" s="10" t="str">
        <f t="shared" si="259"/>
        <v>16055</v>
      </c>
    </row>
    <row r="16632" spans="1:9">
      <c r="A16632" s="66"/>
      <c r="C16632" s="66">
        <v>16055</v>
      </c>
      <c r="D16632" s="2" t="s">
        <v>43</v>
      </c>
      <c r="E16632" s="16" t="s">
        <v>1146</v>
      </c>
      <c r="F16632" s="69" t="s">
        <v>44</v>
      </c>
      <c r="G16632" s="3">
        <v>1</v>
      </c>
      <c r="H16632" s="3"/>
      <c r="I16632" s="10" t="str">
        <f t="shared" si="259"/>
        <v>16055</v>
      </c>
    </row>
    <row r="16633" spans="1:9">
      <c r="A16633" s="66"/>
      <c r="C16633" s="66">
        <v>16055</v>
      </c>
      <c r="D16633" s="2" t="s">
        <v>45</v>
      </c>
      <c r="E16633" s="16" t="s">
        <v>1146</v>
      </c>
      <c r="F16633" s="69" t="s">
        <v>46</v>
      </c>
      <c r="G16633" s="3">
        <v>2</v>
      </c>
      <c r="H16633" s="3"/>
      <c r="I16633" s="10" t="str">
        <f t="shared" si="259"/>
        <v>16055</v>
      </c>
    </row>
    <row r="16634" spans="1:9">
      <c r="A16634" s="66"/>
      <c r="C16634" s="66">
        <v>16055</v>
      </c>
      <c r="D16634" s="2" t="s">
        <v>47</v>
      </c>
      <c r="E16634" s="16" t="s">
        <v>1146</v>
      </c>
      <c r="F16634" s="69" t="s">
        <v>48</v>
      </c>
      <c r="G16634" s="3"/>
      <c r="H16634" s="3"/>
      <c r="I16634" s="10" t="str">
        <f t="shared" si="259"/>
        <v>16055</v>
      </c>
    </row>
    <row r="16635" spans="1:9">
      <c r="A16635" s="66"/>
      <c r="C16635" s="66">
        <v>16055</v>
      </c>
      <c r="D16635" s="2" t="s">
        <v>49</v>
      </c>
      <c r="E16635" s="14" t="s">
        <v>1144</v>
      </c>
      <c r="F16635" s="69" t="s">
        <v>50</v>
      </c>
      <c r="G16635" s="3">
        <v>2</v>
      </c>
      <c r="H16635" s="3"/>
      <c r="I16635" s="10" t="str">
        <f t="shared" si="259"/>
        <v>16055</v>
      </c>
    </row>
    <row r="16636" spans="1:9">
      <c r="A16636" s="66"/>
      <c r="C16636" s="66">
        <v>16055</v>
      </c>
      <c r="D16636" s="2" t="s">
        <v>51</v>
      </c>
      <c r="E16636" s="15" t="s">
        <v>1145</v>
      </c>
      <c r="F16636" s="69" t="s">
        <v>52</v>
      </c>
      <c r="G16636" s="3">
        <v>1</v>
      </c>
      <c r="H16636" s="3"/>
      <c r="I16636" s="10" t="str">
        <f t="shared" si="259"/>
        <v>16055</v>
      </c>
    </row>
    <row r="16637" spans="1:9">
      <c r="A16637" s="66"/>
      <c r="C16637" s="66">
        <v>16055</v>
      </c>
      <c r="D16637" s="2" t="s">
        <v>53</v>
      </c>
      <c r="E16637" s="15" t="s">
        <v>1145</v>
      </c>
      <c r="F16637" s="69" t="s">
        <v>54</v>
      </c>
      <c r="G16637" s="3">
        <v>3</v>
      </c>
      <c r="H16637" s="3">
        <v>125</v>
      </c>
      <c r="I16637" s="10" t="str">
        <f t="shared" si="259"/>
        <v>16055</v>
      </c>
    </row>
    <row r="16638" spans="1:9">
      <c r="A16638" s="66"/>
      <c r="C16638" s="66">
        <v>16055</v>
      </c>
      <c r="D16638" s="2" t="s">
        <v>55</v>
      </c>
      <c r="E16638" s="21" t="s">
        <v>1152</v>
      </c>
      <c r="F16638" s="69" t="s">
        <v>56</v>
      </c>
      <c r="G16638" s="3">
        <v>1</v>
      </c>
      <c r="H16638" s="3"/>
      <c r="I16638" s="10" t="str">
        <f t="shared" si="259"/>
        <v>16055</v>
      </c>
    </row>
    <row r="16639" spans="1:9">
      <c r="A16639" s="66"/>
      <c r="C16639" s="66">
        <v>16055</v>
      </c>
      <c r="D16639" s="2" t="s">
        <v>57</v>
      </c>
      <c r="E16639" s="21" t="s">
        <v>1152</v>
      </c>
      <c r="F16639" s="69" t="s">
        <v>58</v>
      </c>
      <c r="G16639" s="3">
        <v>1</v>
      </c>
      <c r="H16639" s="3"/>
      <c r="I16639" s="10" t="str">
        <f t="shared" si="259"/>
        <v>16055</v>
      </c>
    </row>
    <row r="16640" spans="1:9">
      <c r="A16640" s="66"/>
      <c r="C16640" s="66">
        <v>16055</v>
      </c>
      <c r="D16640" s="2" t="s">
        <v>59</v>
      </c>
      <c r="E16640" s="21" t="s">
        <v>1152</v>
      </c>
      <c r="F16640" s="69" t="s">
        <v>60</v>
      </c>
      <c r="G16640" s="3">
        <v>2</v>
      </c>
      <c r="H16640" s="3"/>
      <c r="I16640" s="10" t="str">
        <f t="shared" si="259"/>
        <v>16055</v>
      </c>
    </row>
    <row r="16641" spans="1:9">
      <c r="A16641" s="66"/>
      <c r="C16641" s="66">
        <v>16055</v>
      </c>
      <c r="D16641" s="2" t="s">
        <v>61</v>
      </c>
      <c r="E16641" s="20" t="s">
        <v>1151</v>
      </c>
      <c r="F16641" s="69" t="s">
        <v>62</v>
      </c>
      <c r="G16641" s="3"/>
      <c r="H16641" s="3"/>
      <c r="I16641" s="10" t="str">
        <f t="shared" si="259"/>
        <v>16055</v>
      </c>
    </row>
    <row r="16642" spans="1:9">
      <c r="A16642" s="66"/>
      <c r="C16642" s="66">
        <v>16055</v>
      </c>
      <c r="D16642" s="2" t="s">
        <v>63</v>
      </c>
      <c r="E16642" s="20" t="s">
        <v>1151</v>
      </c>
      <c r="F16642" s="69" t="s">
        <v>64</v>
      </c>
      <c r="G16642" s="3"/>
      <c r="H16642" s="3"/>
      <c r="I16642" s="10" t="str">
        <f t="shared" si="259"/>
        <v>16055</v>
      </c>
    </row>
    <row r="16643" spans="1:9">
      <c r="A16643" s="66"/>
      <c r="C16643" s="66">
        <v>16055</v>
      </c>
      <c r="D16643" s="2" t="s">
        <v>65</v>
      </c>
      <c r="E16643" s="19" t="s">
        <v>1150</v>
      </c>
      <c r="F16643" s="69" t="s">
        <v>66</v>
      </c>
      <c r="G16643" s="3">
        <v>1</v>
      </c>
      <c r="H16643" s="3"/>
      <c r="I16643" s="10" t="str">
        <f t="shared" si="259"/>
        <v>16055</v>
      </c>
    </row>
    <row r="16644" spans="1:9">
      <c r="A16644" s="66"/>
      <c r="C16644" s="66">
        <v>16055</v>
      </c>
      <c r="D16644" s="2" t="s">
        <v>67</v>
      </c>
      <c r="E16644" s="22" t="s">
        <v>1153</v>
      </c>
      <c r="F16644" s="69" t="s">
        <v>68</v>
      </c>
      <c r="G16644" s="3">
        <v>1</v>
      </c>
      <c r="H16644" s="3"/>
      <c r="I16644" s="10" t="str">
        <f t="shared" si="259"/>
        <v>16055</v>
      </c>
    </row>
    <row r="16645" spans="1:9">
      <c r="A16645" s="66"/>
      <c r="C16645" s="66">
        <v>16055</v>
      </c>
      <c r="D16645" s="2" t="s">
        <v>69</v>
      </c>
      <c r="E16645" s="21" t="s">
        <v>1152</v>
      </c>
      <c r="F16645" s="69" t="s">
        <v>70</v>
      </c>
      <c r="G16645" s="3">
        <v>3</v>
      </c>
      <c r="H16645" s="3">
        <v>226</v>
      </c>
      <c r="I16645" s="10" t="str">
        <f t="shared" si="259"/>
        <v>16055</v>
      </c>
    </row>
    <row r="16646" spans="1:9">
      <c r="A16646" s="66"/>
      <c r="C16646" s="66">
        <v>16055</v>
      </c>
      <c r="E16646" s="71"/>
      <c r="F16646" s="69" t="s">
        <v>71</v>
      </c>
      <c r="G16646" s="3">
        <v>21</v>
      </c>
      <c r="H16646" s="3">
        <v>1694</v>
      </c>
      <c r="I16646" s="10" t="str">
        <f t="shared" si="259"/>
        <v>16055</v>
      </c>
    </row>
    <row r="16647" spans="1:9">
      <c r="A16647" s="65" t="s">
        <v>1102</v>
      </c>
      <c r="B16647" s="2" t="s">
        <v>1103</v>
      </c>
      <c r="C16647" s="65">
        <v>16056</v>
      </c>
      <c r="D16647" s="2" t="s">
        <v>9</v>
      </c>
      <c r="E16647" s="14" t="s">
        <v>1144</v>
      </c>
      <c r="F16647" s="69" t="s">
        <v>10</v>
      </c>
      <c r="G16647" s="3"/>
      <c r="H16647" s="3"/>
      <c r="I16647" s="10" t="str">
        <f t="shared" si="259"/>
        <v>16056</v>
      </c>
    </row>
    <row r="16648" spans="1:9">
      <c r="A16648" s="66"/>
      <c r="C16648" s="66">
        <v>16056</v>
      </c>
      <c r="D16648" s="2" t="s">
        <v>11</v>
      </c>
      <c r="E16648" s="14" t="s">
        <v>1144</v>
      </c>
      <c r="F16648" s="69" t="s">
        <v>12</v>
      </c>
      <c r="G16648" s="3"/>
      <c r="H16648" s="3"/>
      <c r="I16648" s="10" t="str">
        <f t="shared" si="259"/>
        <v>16056</v>
      </c>
    </row>
    <row r="16649" spans="1:9">
      <c r="A16649" s="66"/>
      <c r="C16649" s="66">
        <v>16056</v>
      </c>
      <c r="D16649" s="2" t="s">
        <v>13</v>
      </c>
      <c r="E16649" s="14" t="s">
        <v>1144</v>
      </c>
      <c r="F16649" s="69" t="s">
        <v>14</v>
      </c>
      <c r="G16649" s="3"/>
      <c r="H16649" s="3"/>
      <c r="I16649" s="10" t="str">
        <f t="shared" ref="I16649:I16712" si="260">IF(A16649="",I16648,A16649)</f>
        <v>16056</v>
      </c>
    </row>
    <row r="16650" spans="1:9">
      <c r="A16650" s="66"/>
      <c r="C16650" s="66">
        <v>16056</v>
      </c>
      <c r="D16650" s="2" t="s">
        <v>15</v>
      </c>
      <c r="E16650" s="15" t="s">
        <v>1145</v>
      </c>
      <c r="F16650" s="69" t="s">
        <v>16</v>
      </c>
      <c r="G16650" s="3"/>
      <c r="H16650" s="3"/>
      <c r="I16650" s="10" t="str">
        <f t="shared" si="260"/>
        <v>16056</v>
      </c>
    </row>
    <row r="16651" spans="1:9">
      <c r="A16651" s="66"/>
      <c r="C16651" s="66">
        <v>16056</v>
      </c>
      <c r="D16651" s="2" t="s">
        <v>17</v>
      </c>
      <c r="E16651" s="14" t="s">
        <v>1144</v>
      </c>
      <c r="F16651" s="69" t="s">
        <v>18</v>
      </c>
      <c r="G16651" s="3"/>
      <c r="H16651" s="3"/>
      <c r="I16651" s="10" t="str">
        <f t="shared" si="260"/>
        <v>16056</v>
      </c>
    </row>
    <row r="16652" spans="1:9">
      <c r="A16652" s="66"/>
      <c r="C16652" s="66">
        <v>16056</v>
      </c>
      <c r="D16652" s="2" t="s">
        <v>19</v>
      </c>
      <c r="E16652" s="14" t="s">
        <v>1144</v>
      </c>
      <c r="F16652" s="69" t="s">
        <v>20</v>
      </c>
      <c r="G16652" s="3"/>
      <c r="H16652" s="3"/>
      <c r="I16652" s="10" t="str">
        <f t="shared" si="260"/>
        <v>16056</v>
      </c>
    </row>
    <row r="16653" spans="1:9">
      <c r="A16653" s="66"/>
      <c r="C16653" s="66">
        <v>16056</v>
      </c>
      <c r="D16653" s="2" t="s">
        <v>21</v>
      </c>
      <c r="E16653" s="4"/>
      <c r="F16653" s="69" t="s">
        <v>22</v>
      </c>
      <c r="G16653" s="3">
        <v>23</v>
      </c>
      <c r="H16653" s="3">
        <v>5784</v>
      </c>
      <c r="I16653" s="10" t="str">
        <f t="shared" si="260"/>
        <v>16056</v>
      </c>
    </row>
    <row r="16654" spans="1:9">
      <c r="A16654" s="66"/>
      <c r="C16654" s="66">
        <v>16056</v>
      </c>
      <c r="D16654" s="2" t="s">
        <v>23</v>
      </c>
      <c r="E16654" s="17" t="s">
        <v>1147</v>
      </c>
      <c r="F16654" s="69" t="s">
        <v>24</v>
      </c>
      <c r="G16654" s="3">
        <v>1</v>
      </c>
      <c r="H16654" s="3"/>
      <c r="I16654" s="10" t="str">
        <f t="shared" si="260"/>
        <v>16056</v>
      </c>
    </row>
    <row r="16655" spans="1:9">
      <c r="A16655" s="66"/>
      <c r="C16655" s="66">
        <v>16056</v>
      </c>
      <c r="D16655" s="2" t="s">
        <v>25</v>
      </c>
      <c r="E16655" s="17" t="s">
        <v>1147</v>
      </c>
      <c r="F16655" s="69" t="s">
        <v>26</v>
      </c>
      <c r="G16655" s="3"/>
      <c r="H16655" s="3"/>
      <c r="I16655" s="10" t="str">
        <f t="shared" si="260"/>
        <v>16056</v>
      </c>
    </row>
    <row r="16656" spans="1:9">
      <c r="A16656" s="66"/>
      <c r="C16656" s="66">
        <v>16056</v>
      </c>
      <c r="D16656" s="2" t="s">
        <v>27</v>
      </c>
      <c r="E16656" s="17" t="s">
        <v>1147</v>
      </c>
      <c r="F16656" s="69" t="s">
        <v>28</v>
      </c>
      <c r="G16656" s="3"/>
      <c r="H16656" s="3"/>
      <c r="I16656" s="10" t="str">
        <f t="shared" si="260"/>
        <v>16056</v>
      </c>
    </row>
    <row r="16657" spans="1:9">
      <c r="A16657" s="66"/>
      <c r="C16657" s="66">
        <v>16056</v>
      </c>
      <c r="D16657" s="2" t="s">
        <v>29</v>
      </c>
      <c r="E16657" s="18" t="s">
        <v>1148</v>
      </c>
      <c r="F16657" s="69" t="s">
        <v>30</v>
      </c>
      <c r="G16657" s="3"/>
      <c r="H16657" s="3"/>
      <c r="I16657" s="10" t="str">
        <f t="shared" si="260"/>
        <v>16056</v>
      </c>
    </row>
    <row r="16658" spans="1:9">
      <c r="A16658" s="66"/>
      <c r="C16658" s="66">
        <v>16056</v>
      </c>
      <c r="D16658" s="2" t="s">
        <v>31</v>
      </c>
      <c r="E16658" s="18" t="s">
        <v>1148</v>
      </c>
      <c r="F16658" s="69" t="s">
        <v>32</v>
      </c>
      <c r="G16658" s="3"/>
      <c r="H16658" s="3"/>
      <c r="I16658" s="10" t="str">
        <f t="shared" si="260"/>
        <v>16056</v>
      </c>
    </row>
    <row r="16659" spans="1:9">
      <c r="A16659" s="66"/>
      <c r="C16659" s="66">
        <v>16056</v>
      </c>
      <c r="D16659" s="2" t="s">
        <v>33</v>
      </c>
      <c r="E16659" s="18" t="s">
        <v>1148</v>
      </c>
      <c r="F16659" s="69" t="s">
        <v>34</v>
      </c>
      <c r="G16659" s="3"/>
      <c r="H16659" s="3"/>
      <c r="I16659" s="10" t="str">
        <f t="shared" si="260"/>
        <v>16056</v>
      </c>
    </row>
    <row r="16660" spans="1:9">
      <c r="A16660" s="66"/>
      <c r="C16660" s="66">
        <v>16056</v>
      </c>
      <c r="D16660" s="2" t="s">
        <v>35</v>
      </c>
      <c r="E16660" s="19" t="s">
        <v>1150</v>
      </c>
      <c r="F16660" s="69" t="s">
        <v>36</v>
      </c>
      <c r="G16660" s="3"/>
      <c r="H16660" s="3"/>
      <c r="I16660" s="10" t="str">
        <f t="shared" si="260"/>
        <v>16056</v>
      </c>
    </row>
    <row r="16661" spans="1:9">
      <c r="A16661" s="66"/>
      <c r="C16661" s="66">
        <v>16056</v>
      </c>
      <c r="D16661" s="2" t="s">
        <v>37</v>
      </c>
      <c r="E16661" s="23" t="s">
        <v>1149</v>
      </c>
      <c r="F16661" s="69" t="s">
        <v>38</v>
      </c>
      <c r="G16661" s="3"/>
      <c r="H16661" s="3"/>
      <c r="I16661" s="10" t="str">
        <f t="shared" si="260"/>
        <v>16056</v>
      </c>
    </row>
    <row r="16662" spans="1:9">
      <c r="A16662" s="66"/>
      <c r="C16662" s="66">
        <v>16056</v>
      </c>
      <c r="D16662" s="2" t="s">
        <v>39</v>
      </c>
      <c r="E16662" s="23" t="s">
        <v>1149</v>
      </c>
      <c r="F16662" s="69" t="s">
        <v>40</v>
      </c>
      <c r="G16662" s="3"/>
      <c r="H16662" s="3"/>
      <c r="I16662" s="10" t="str">
        <f t="shared" si="260"/>
        <v>16056</v>
      </c>
    </row>
    <row r="16663" spans="1:9">
      <c r="A16663" s="66"/>
      <c r="C16663" s="66">
        <v>16056</v>
      </c>
      <c r="D16663" s="2" t="s">
        <v>41</v>
      </c>
      <c r="E16663" s="16" t="s">
        <v>1146</v>
      </c>
      <c r="F16663" s="69" t="s">
        <v>42</v>
      </c>
      <c r="G16663" s="3"/>
      <c r="H16663" s="3"/>
      <c r="I16663" s="10" t="str">
        <f t="shared" si="260"/>
        <v>16056</v>
      </c>
    </row>
    <row r="16664" spans="1:9">
      <c r="A16664" s="66"/>
      <c r="C16664" s="66">
        <v>16056</v>
      </c>
      <c r="D16664" s="2" t="s">
        <v>43</v>
      </c>
      <c r="E16664" s="16" t="s">
        <v>1146</v>
      </c>
      <c r="F16664" s="69" t="s">
        <v>44</v>
      </c>
      <c r="G16664" s="3"/>
      <c r="H16664" s="3"/>
      <c r="I16664" s="10" t="str">
        <f t="shared" si="260"/>
        <v>16056</v>
      </c>
    </row>
    <row r="16665" spans="1:9">
      <c r="A16665" s="66"/>
      <c r="C16665" s="66">
        <v>16056</v>
      </c>
      <c r="D16665" s="2" t="s">
        <v>45</v>
      </c>
      <c r="E16665" s="16" t="s">
        <v>1146</v>
      </c>
      <c r="F16665" s="69" t="s">
        <v>46</v>
      </c>
      <c r="G16665" s="3"/>
      <c r="H16665" s="3"/>
      <c r="I16665" s="10" t="str">
        <f t="shared" si="260"/>
        <v>16056</v>
      </c>
    </row>
    <row r="16666" spans="1:9">
      <c r="A16666" s="66"/>
      <c r="C16666" s="66">
        <v>16056</v>
      </c>
      <c r="D16666" s="2" t="s">
        <v>47</v>
      </c>
      <c r="E16666" s="16" t="s">
        <v>1146</v>
      </c>
      <c r="F16666" s="69" t="s">
        <v>48</v>
      </c>
      <c r="G16666" s="3">
        <v>1</v>
      </c>
      <c r="H16666" s="3"/>
      <c r="I16666" s="10" t="str">
        <f t="shared" si="260"/>
        <v>16056</v>
      </c>
    </row>
    <row r="16667" spans="1:9">
      <c r="A16667" s="66"/>
      <c r="C16667" s="66">
        <v>16056</v>
      </c>
      <c r="D16667" s="2" t="s">
        <v>49</v>
      </c>
      <c r="E16667" s="14" t="s">
        <v>1144</v>
      </c>
      <c r="F16667" s="69" t="s">
        <v>50</v>
      </c>
      <c r="G16667" s="3">
        <v>1</v>
      </c>
      <c r="H16667" s="3"/>
      <c r="I16667" s="10" t="str">
        <f t="shared" si="260"/>
        <v>16056</v>
      </c>
    </row>
    <row r="16668" spans="1:9">
      <c r="A16668" s="66"/>
      <c r="C16668" s="66">
        <v>16056</v>
      </c>
      <c r="D16668" s="2" t="s">
        <v>51</v>
      </c>
      <c r="E16668" s="15" t="s">
        <v>1145</v>
      </c>
      <c r="F16668" s="69" t="s">
        <v>52</v>
      </c>
      <c r="G16668" s="3"/>
      <c r="H16668" s="3"/>
      <c r="I16668" s="10" t="str">
        <f t="shared" si="260"/>
        <v>16056</v>
      </c>
    </row>
    <row r="16669" spans="1:9">
      <c r="A16669" s="66"/>
      <c r="C16669" s="66">
        <v>16056</v>
      </c>
      <c r="D16669" s="2" t="s">
        <v>53</v>
      </c>
      <c r="E16669" s="15" t="s">
        <v>1145</v>
      </c>
      <c r="F16669" s="69" t="s">
        <v>54</v>
      </c>
      <c r="G16669" s="3">
        <v>3</v>
      </c>
      <c r="H16669" s="3">
        <v>395</v>
      </c>
      <c r="I16669" s="10" t="str">
        <f t="shared" si="260"/>
        <v>16056</v>
      </c>
    </row>
    <row r="16670" spans="1:9">
      <c r="A16670" s="66"/>
      <c r="C16670" s="66">
        <v>16056</v>
      </c>
      <c r="D16670" s="2" t="s">
        <v>55</v>
      </c>
      <c r="E16670" s="21" t="s">
        <v>1152</v>
      </c>
      <c r="F16670" s="69" t="s">
        <v>56</v>
      </c>
      <c r="G16670" s="3">
        <v>1</v>
      </c>
      <c r="H16670" s="3"/>
      <c r="I16670" s="10" t="str">
        <f t="shared" si="260"/>
        <v>16056</v>
      </c>
    </row>
    <row r="16671" spans="1:9">
      <c r="A16671" s="66"/>
      <c r="C16671" s="66">
        <v>16056</v>
      </c>
      <c r="D16671" s="2" t="s">
        <v>57</v>
      </c>
      <c r="E16671" s="21" t="s">
        <v>1152</v>
      </c>
      <c r="F16671" s="69" t="s">
        <v>58</v>
      </c>
      <c r="G16671" s="3">
        <v>3</v>
      </c>
      <c r="H16671" s="3">
        <v>481</v>
      </c>
      <c r="I16671" s="10" t="str">
        <f t="shared" si="260"/>
        <v>16056</v>
      </c>
    </row>
    <row r="16672" spans="1:9">
      <c r="A16672" s="66"/>
      <c r="C16672" s="66">
        <v>16056</v>
      </c>
      <c r="D16672" s="2" t="s">
        <v>59</v>
      </c>
      <c r="E16672" s="21" t="s">
        <v>1152</v>
      </c>
      <c r="F16672" s="69" t="s">
        <v>60</v>
      </c>
      <c r="G16672" s="3">
        <v>1</v>
      </c>
      <c r="H16672" s="3"/>
      <c r="I16672" s="10" t="str">
        <f t="shared" si="260"/>
        <v>16056</v>
      </c>
    </row>
    <row r="16673" spans="1:9">
      <c r="A16673" s="66"/>
      <c r="C16673" s="66">
        <v>16056</v>
      </c>
      <c r="D16673" s="2" t="s">
        <v>61</v>
      </c>
      <c r="E16673" s="20" t="s">
        <v>1151</v>
      </c>
      <c r="F16673" s="69" t="s">
        <v>62</v>
      </c>
      <c r="G16673" s="3">
        <v>8</v>
      </c>
      <c r="H16673" s="3">
        <v>4501</v>
      </c>
      <c r="I16673" s="10" t="str">
        <f t="shared" si="260"/>
        <v>16056</v>
      </c>
    </row>
    <row r="16674" spans="1:9">
      <c r="A16674" s="66"/>
      <c r="C16674" s="66">
        <v>16056</v>
      </c>
      <c r="D16674" s="2" t="s">
        <v>63</v>
      </c>
      <c r="E16674" s="20" t="s">
        <v>1151</v>
      </c>
      <c r="F16674" s="69" t="s">
        <v>64</v>
      </c>
      <c r="G16674" s="3"/>
      <c r="H16674" s="3"/>
      <c r="I16674" s="10" t="str">
        <f t="shared" si="260"/>
        <v>16056</v>
      </c>
    </row>
    <row r="16675" spans="1:9">
      <c r="A16675" s="66"/>
      <c r="C16675" s="66">
        <v>16056</v>
      </c>
      <c r="D16675" s="2" t="s">
        <v>65</v>
      </c>
      <c r="E16675" s="19" t="s">
        <v>1150</v>
      </c>
      <c r="F16675" s="69" t="s">
        <v>66</v>
      </c>
      <c r="G16675" s="3">
        <v>1</v>
      </c>
      <c r="H16675" s="3"/>
      <c r="I16675" s="10" t="str">
        <f t="shared" si="260"/>
        <v>16056</v>
      </c>
    </row>
    <row r="16676" spans="1:9">
      <c r="A16676" s="66"/>
      <c r="C16676" s="66">
        <v>16056</v>
      </c>
      <c r="D16676" s="2" t="s">
        <v>67</v>
      </c>
      <c r="E16676" s="22" t="s">
        <v>1153</v>
      </c>
      <c r="F16676" s="69" t="s">
        <v>68</v>
      </c>
      <c r="G16676" s="3">
        <v>3</v>
      </c>
      <c r="H16676" s="3">
        <v>220</v>
      </c>
      <c r="I16676" s="10" t="str">
        <f t="shared" si="260"/>
        <v>16056</v>
      </c>
    </row>
    <row r="16677" spans="1:9">
      <c r="A16677" s="66"/>
      <c r="C16677" s="66">
        <v>16056</v>
      </c>
      <c r="D16677" s="2" t="s">
        <v>69</v>
      </c>
      <c r="E16677" s="21" t="s">
        <v>1152</v>
      </c>
      <c r="F16677" s="69" t="s">
        <v>70</v>
      </c>
      <c r="G16677" s="3"/>
      <c r="H16677" s="3"/>
      <c r="I16677" s="10" t="str">
        <f t="shared" si="260"/>
        <v>16056</v>
      </c>
    </row>
    <row r="16678" spans="1:9">
      <c r="A16678" s="66"/>
      <c r="C16678" s="66">
        <v>16056</v>
      </c>
      <c r="E16678" s="71"/>
      <c r="F16678" s="69" t="s">
        <v>71</v>
      </c>
      <c r="G16678" s="3">
        <v>23</v>
      </c>
      <c r="H16678" s="3">
        <v>5784</v>
      </c>
      <c r="I16678" s="10" t="str">
        <f t="shared" si="260"/>
        <v>16056</v>
      </c>
    </row>
    <row r="16679" spans="1:9">
      <c r="A16679" s="65" t="s">
        <v>1104</v>
      </c>
      <c r="B16679" s="2" t="s">
        <v>1105</v>
      </c>
      <c r="C16679" s="65">
        <v>16061</v>
      </c>
      <c r="D16679" s="2" t="s">
        <v>9</v>
      </c>
      <c r="E16679" s="14" t="s">
        <v>1144</v>
      </c>
      <c r="F16679" s="69" t="s">
        <v>10</v>
      </c>
      <c r="G16679" s="3"/>
      <c r="H16679" s="3"/>
      <c r="I16679" s="10" t="str">
        <f t="shared" si="260"/>
        <v>16061</v>
      </c>
    </row>
    <row r="16680" spans="1:9">
      <c r="A16680" s="66"/>
      <c r="C16680" s="66">
        <v>16061</v>
      </c>
      <c r="D16680" s="2" t="s">
        <v>11</v>
      </c>
      <c r="E16680" s="14" t="s">
        <v>1144</v>
      </c>
      <c r="F16680" s="69" t="s">
        <v>12</v>
      </c>
      <c r="G16680" s="3"/>
      <c r="H16680" s="3"/>
      <c r="I16680" s="10" t="str">
        <f t="shared" si="260"/>
        <v>16061</v>
      </c>
    </row>
    <row r="16681" spans="1:9">
      <c r="A16681" s="66"/>
      <c r="C16681" s="66">
        <v>16061</v>
      </c>
      <c r="D16681" s="2" t="s">
        <v>13</v>
      </c>
      <c r="E16681" s="14" t="s">
        <v>1144</v>
      </c>
      <c r="F16681" s="69" t="s">
        <v>14</v>
      </c>
      <c r="G16681" s="3"/>
      <c r="H16681" s="3"/>
      <c r="I16681" s="10" t="str">
        <f t="shared" si="260"/>
        <v>16061</v>
      </c>
    </row>
    <row r="16682" spans="1:9">
      <c r="A16682" s="66"/>
      <c r="C16682" s="66">
        <v>16061</v>
      </c>
      <c r="D16682" s="2" t="s">
        <v>15</v>
      </c>
      <c r="E16682" s="15" t="s">
        <v>1145</v>
      </c>
      <c r="F16682" s="69" t="s">
        <v>16</v>
      </c>
      <c r="G16682" s="3"/>
      <c r="H16682" s="3"/>
      <c r="I16682" s="10" t="str">
        <f t="shared" si="260"/>
        <v>16061</v>
      </c>
    </row>
    <row r="16683" spans="1:9">
      <c r="A16683" s="66"/>
      <c r="C16683" s="66">
        <v>16061</v>
      </c>
      <c r="D16683" s="2" t="s">
        <v>17</v>
      </c>
      <c r="E16683" s="14" t="s">
        <v>1144</v>
      </c>
      <c r="F16683" s="69" t="s">
        <v>18</v>
      </c>
      <c r="G16683" s="3"/>
      <c r="H16683" s="3"/>
      <c r="I16683" s="10" t="str">
        <f t="shared" si="260"/>
        <v>16061</v>
      </c>
    </row>
    <row r="16684" spans="1:9">
      <c r="A16684" s="66"/>
      <c r="C16684" s="66">
        <v>16061</v>
      </c>
      <c r="D16684" s="2" t="s">
        <v>19</v>
      </c>
      <c r="E16684" s="14" t="s">
        <v>1144</v>
      </c>
      <c r="F16684" s="69" t="s">
        <v>20</v>
      </c>
      <c r="G16684" s="3"/>
      <c r="H16684" s="3"/>
      <c r="I16684" s="10" t="str">
        <f t="shared" si="260"/>
        <v>16061</v>
      </c>
    </row>
    <row r="16685" spans="1:9">
      <c r="A16685" s="66"/>
      <c r="C16685" s="66">
        <v>16061</v>
      </c>
      <c r="D16685" s="2" t="s">
        <v>21</v>
      </c>
      <c r="E16685" s="4"/>
      <c r="F16685" s="69" t="s">
        <v>22</v>
      </c>
      <c r="G16685" s="3">
        <v>90</v>
      </c>
      <c r="H16685" s="3">
        <v>9539</v>
      </c>
      <c r="I16685" s="10" t="str">
        <f t="shared" si="260"/>
        <v>16061</v>
      </c>
    </row>
    <row r="16686" spans="1:9">
      <c r="A16686" s="66"/>
      <c r="C16686" s="66">
        <v>16061</v>
      </c>
      <c r="D16686" s="2" t="s">
        <v>23</v>
      </c>
      <c r="E16686" s="17" t="s">
        <v>1147</v>
      </c>
      <c r="F16686" s="69" t="s">
        <v>24</v>
      </c>
      <c r="G16686" s="3">
        <v>6</v>
      </c>
      <c r="H16686" s="3">
        <v>2171</v>
      </c>
      <c r="I16686" s="10" t="str">
        <f t="shared" si="260"/>
        <v>16061</v>
      </c>
    </row>
    <row r="16687" spans="1:9">
      <c r="A16687" s="66"/>
      <c r="C16687" s="66">
        <v>16061</v>
      </c>
      <c r="D16687" s="2" t="s">
        <v>25</v>
      </c>
      <c r="E16687" s="17" t="s">
        <v>1147</v>
      </c>
      <c r="F16687" s="69" t="s">
        <v>26</v>
      </c>
      <c r="G16687" s="3">
        <v>1</v>
      </c>
      <c r="H16687" s="3"/>
      <c r="I16687" s="10" t="str">
        <f t="shared" si="260"/>
        <v>16061</v>
      </c>
    </row>
    <row r="16688" spans="1:9">
      <c r="A16688" s="66"/>
      <c r="C16688" s="66">
        <v>16061</v>
      </c>
      <c r="D16688" s="2" t="s">
        <v>27</v>
      </c>
      <c r="E16688" s="17" t="s">
        <v>1147</v>
      </c>
      <c r="F16688" s="69" t="s">
        <v>28</v>
      </c>
      <c r="G16688" s="3">
        <v>1</v>
      </c>
      <c r="H16688" s="3"/>
      <c r="I16688" s="10" t="str">
        <f t="shared" si="260"/>
        <v>16061</v>
      </c>
    </row>
    <row r="16689" spans="1:9">
      <c r="A16689" s="66"/>
      <c r="C16689" s="66">
        <v>16061</v>
      </c>
      <c r="D16689" s="2" t="s">
        <v>29</v>
      </c>
      <c r="E16689" s="18" t="s">
        <v>1148</v>
      </c>
      <c r="F16689" s="69" t="s">
        <v>30</v>
      </c>
      <c r="G16689" s="3">
        <v>2</v>
      </c>
      <c r="H16689" s="3"/>
      <c r="I16689" s="10" t="str">
        <f t="shared" si="260"/>
        <v>16061</v>
      </c>
    </row>
    <row r="16690" spans="1:9">
      <c r="A16690" s="66"/>
      <c r="C16690" s="66">
        <v>16061</v>
      </c>
      <c r="D16690" s="2" t="s">
        <v>31</v>
      </c>
      <c r="E16690" s="18" t="s">
        <v>1148</v>
      </c>
      <c r="F16690" s="69" t="s">
        <v>32</v>
      </c>
      <c r="G16690" s="3">
        <v>1</v>
      </c>
      <c r="H16690" s="3"/>
      <c r="I16690" s="10" t="str">
        <f t="shared" si="260"/>
        <v>16061</v>
      </c>
    </row>
    <row r="16691" spans="1:9">
      <c r="A16691" s="66"/>
      <c r="C16691" s="66">
        <v>16061</v>
      </c>
      <c r="D16691" s="2" t="s">
        <v>33</v>
      </c>
      <c r="E16691" s="18" t="s">
        <v>1148</v>
      </c>
      <c r="F16691" s="69" t="s">
        <v>34</v>
      </c>
      <c r="G16691" s="3"/>
      <c r="H16691" s="3"/>
      <c r="I16691" s="10" t="str">
        <f t="shared" si="260"/>
        <v>16061</v>
      </c>
    </row>
    <row r="16692" spans="1:9">
      <c r="A16692" s="66"/>
      <c r="C16692" s="66">
        <v>16061</v>
      </c>
      <c r="D16692" s="2" t="s">
        <v>35</v>
      </c>
      <c r="E16692" s="19" t="s">
        <v>1150</v>
      </c>
      <c r="F16692" s="69" t="s">
        <v>36</v>
      </c>
      <c r="G16692" s="3">
        <v>3</v>
      </c>
      <c r="H16692" s="3">
        <v>109</v>
      </c>
      <c r="I16692" s="10" t="str">
        <f t="shared" si="260"/>
        <v>16061</v>
      </c>
    </row>
    <row r="16693" spans="1:9">
      <c r="A16693" s="66"/>
      <c r="C16693" s="66">
        <v>16061</v>
      </c>
      <c r="D16693" s="2" t="s">
        <v>37</v>
      </c>
      <c r="E16693" s="23" t="s">
        <v>1149</v>
      </c>
      <c r="F16693" s="69" t="s">
        <v>38</v>
      </c>
      <c r="G16693" s="3">
        <v>3</v>
      </c>
      <c r="H16693" s="3">
        <v>388</v>
      </c>
      <c r="I16693" s="10" t="str">
        <f t="shared" si="260"/>
        <v>16061</v>
      </c>
    </row>
    <row r="16694" spans="1:9">
      <c r="A16694" s="66"/>
      <c r="C16694" s="66">
        <v>16061</v>
      </c>
      <c r="D16694" s="2" t="s">
        <v>39</v>
      </c>
      <c r="E16694" s="23" t="s">
        <v>1149</v>
      </c>
      <c r="F16694" s="69" t="s">
        <v>40</v>
      </c>
      <c r="G16694" s="3">
        <v>4</v>
      </c>
      <c r="H16694" s="3">
        <v>159</v>
      </c>
      <c r="I16694" s="10" t="str">
        <f t="shared" si="260"/>
        <v>16061</v>
      </c>
    </row>
    <row r="16695" spans="1:9">
      <c r="A16695" s="66"/>
      <c r="C16695" s="66">
        <v>16061</v>
      </c>
      <c r="D16695" s="2" t="s">
        <v>41</v>
      </c>
      <c r="E16695" s="16" t="s">
        <v>1146</v>
      </c>
      <c r="F16695" s="69" t="s">
        <v>42</v>
      </c>
      <c r="G16695" s="3"/>
      <c r="H16695" s="3"/>
      <c r="I16695" s="10" t="str">
        <f t="shared" si="260"/>
        <v>16061</v>
      </c>
    </row>
    <row r="16696" spans="1:9">
      <c r="A16696" s="66"/>
      <c r="C16696" s="66">
        <v>16061</v>
      </c>
      <c r="D16696" s="2" t="s">
        <v>43</v>
      </c>
      <c r="E16696" s="16" t="s">
        <v>1146</v>
      </c>
      <c r="F16696" s="69" t="s">
        <v>44</v>
      </c>
      <c r="G16696" s="3">
        <v>2</v>
      </c>
      <c r="H16696" s="3"/>
      <c r="I16696" s="10" t="str">
        <f t="shared" si="260"/>
        <v>16061</v>
      </c>
    </row>
    <row r="16697" spans="1:9">
      <c r="A16697" s="66"/>
      <c r="C16697" s="66">
        <v>16061</v>
      </c>
      <c r="D16697" s="2" t="s">
        <v>45</v>
      </c>
      <c r="E16697" s="16" t="s">
        <v>1146</v>
      </c>
      <c r="F16697" s="69" t="s">
        <v>46</v>
      </c>
      <c r="G16697" s="3"/>
      <c r="H16697" s="3"/>
      <c r="I16697" s="10" t="str">
        <f t="shared" si="260"/>
        <v>16061</v>
      </c>
    </row>
    <row r="16698" spans="1:9">
      <c r="A16698" s="66"/>
      <c r="C16698" s="66">
        <v>16061</v>
      </c>
      <c r="D16698" s="2" t="s">
        <v>47</v>
      </c>
      <c r="E16698" s="16" t="s">
        <v>1146</v>
      </c>
      <c r="F16698" s="69" t="s">
        <v>48</v>
      </c>
      <c r="G16698" s="3">
        <v>6</v>
      </c>
      <c r="H16698" s="3">
        <v>517</v>
      </c>
      <c r="I16698" s="10" t="str">
        <f t="shared" si="260"/>
        <v>16061</v>
      </c>
    </row>
    <row r="16699" spans="1:9">
      <c r="A16699" s="66"/>
      <c r="C16699" s="66">
        <v>16061</v>
      </c>
      <c r="D16699" s="2" t="s">
        <v>49</v>
      </c>
      <c r="E16699" s="14" t="s">
        <v>1144</v>
      </c>
      <c r="F16699" s="69" t="s">
        <v>50</v>
      </c>
      <c r="G16699" s="3">
        <v>4</v>
      </c>
      <c r="H16699" s="3">
        <v>401</v>
      </c>
      <c r="I16699" s="10" t="str">
        <f t="shared" si="260"/>
        <v>16061</v>
      </c>
    </row>
    <row r="16700" spans="1:9">
      <c r="A16700" s="66"/>
      <c r="C16700" s="66">
        <v>16061</v>
      </c>
      <c r="D16700" s="2" t="s">
        <v>51</v>
      </c>
      <c r="E16700" s="15" t="s">
        <v>1145</v>
      </c>
      <c r="F16700" s="69" t="s">
        <v>52</v>
      </c>
      <c r="G16700" s="3">
        <v>3</v>
      </c>
      <c r="H16700" s="3"/>
      <c r="I16700" s="10" t="str">
        <f t="shared" si="260"/>
        <v>16061</v>
      </c>
    </row>
    <row r="16701" spans="1:9">
      <c r="A16701" s="66"/>
      <c r="C16701" s="66">
        <v>16061</v>
      </c>
      <c r="D16701" s="2" t="s">
        <v>53</v>
      </c>
      <c r="E16701" s="15" t="s">
        <v>1145</v>
      </c>
      <c r="F16701" s="69" t="s">
        <v>54</v>
      </c>
      <c r="G16701" s="3">
        <v>24</v>
      </c>
      <c r="H16701" s="3">
        <v>2357</v>
      </c>
      <c r="I16701" s="10" t="str">
        <f t="shared" si="260"/>
        <v>16061</v>
      </c>
    </row>
    <row r="16702" spans="1:9">
      <c r="A16702" s="66"/>
      <c r="C16702" s="66">
        <v>16061</v>
      </c>
      <c r="D16702" s="2" t="s">
        <v>55</v>
      </c>
      <c r="E16702" s="21" t="s">
        <v>1152</v>
      </c>
      <c r="F16702" s="69" t="s">
        <v>56</v>
      </c>
      <c r="G16702" s="3">
        <v>2</v>
      </c>
      <c r="H16702" s="3"/>
      <c r="I16702" s="10" t="str">
        <f t="shared" si="260"/>
        <v>16061</v>
      </c>
    </row>
    <row r="16703" spans="1:9">
      <c r="A16703" s="66"/>
      <c r="C16703" s="66">
        <v>16061</v>
      </c>
      <c r="D16703" s="2" t="s">
        <v>57</v>
      </c>
      <c r="E16703" s="21" t="s">
        <v>1152</v>
      </c>
      <c r="F16703" s="69" t="s">
        <v>58</v>
      </c>
      <c r="G16703" s="3">
        <v>5</v>
      </c>
      <c r="H16703" s="3">
        <v>291</v>
      </c>
      <c r="I16703" s="10" t="str">
        <f t="shared" si="260"/>
        <v>16061</v>
      </c>
    </row>
    <row r="16704" spans="1:9">
      <c r="A16704" s="66"/>
      <c r="C16704" s="66">
        <v>16061</v>
      </c>
      <c r="D16704" s="2" t="s">
        <v>59</v>
      </c>
      <c r="E16704" s="21" t="s">
        <v>1152</v>
      </c>
      <c r="F16704" s="69" t="s">
        <v>60</v>
      </c>
      <c r="G16704" s="3">
        <v>8</v>
      </c>
      <c r="H16704" s="3">
        <v>999</v>
      </c>
      <c r="I16704" s="10" t="str">
        <f t="shared" si="260"/>
        <v>16061</v>
      </c>
    </row>
    <row r="16705" spans="1:9">
      <c r="A16705" s="66"/>
      <c r="C16705" s="66">
        <v>16061</v>
      </c>
      <c r="D16705" s="2" t="s">
        <v>61</v>
      </c>
      <c r="E16705" s="20" t="s">
        <v>1151</v>
      </c>
      <c r="F16705" s="69" t="s">
        <v>62</v>
      </c>
      <c r="G16705" s="3">
        <v>3</v>
      </c>
      <c r="H16705" s="3">
        <v>677</v>
      </c>
      <c r="I16705" s="10" t="str">
        <f t="shared" si="260"/>
        <v>16061</v>
      </c>
    </row>
    <row r="16706" spans="1:9">
      <c r="A16706" s="66"/>
      <c r="C16706" s="66">
        <v>16061</v>
      </c>
      <c r="D16706" s="2" t="s">
        <v>63</v>
      </c>
      <c r="E16706" s="20" t="s">
        <v>1151</v>
      </c>
      <c r="F16706" s="69" t="s">
        <v>64</v>
      </c>
      <c r="G16706" s="3">
        <v>1</v>
      </c>
      <c r="H16706" s="3"/>
      <c r="I16706" s="10" t="str">
        <f t="shared" si="260"/>
        <v>16061</v>
      </c>
    </row>
    <row r="16707" spans="1:9">
      <c r="A16707" s="66"/>
      <c r="C16707" s="66">
        <v>16061</v>
      </c>
      <c r="D16707" s="2" t="s">
        <v>65</v>
      </c>
      <c r="E16707" s="19" t="s">
        <v>1150</v>
      </c>
      <c r="F16707" s="69" t="s">
        <v>66</v>
      </c>
      <c r="G16707" s="3">
        <v>4</v>
      </c>
      <c r="H16707" s="3">
        <v>159</v>
      </c>
      <c r="I16707" s="10" t="str">
        <f t="shared" si="260"/>
        <v>16061</v>
      </c>
    </row>
    <row r="16708" spans="1:9">
      <c r="A16708" s="66"/>
      <c r="C16708" s="66">
        <v>16061</v>
      </c>
      <c r="D16708" s="2" t="s">
        <v>67</v>
      </c>
      <c r="E16708" s="22" t="s">
        <v>1153</v>
      </c>
      <c r="F16708" s="69" t="s">
        <v>68</v>
      </c>
      <c r="G16708" s="3">
        <v>6</v>
      </c>
      <c r="H16708" s="3">
        <v>256</v>
      </c>
      <c r="I16708" s="10" t="str">
        <f t="shared" si="260"/>
        <v>16061</v>
      </c>
    </row>
    <row r="16709" spans="1:9">
      <c r="A16709" s="66"/>
      <c r="C16709" s="66">
        <v>16061</v>
      </c>
      <c r="D16709" s="2" t="s">
        <v>69</v>
      </c>
      <c r="E16709" s="21" t="s">
        <v>1152</v>
      </c>
      <c r="F16709" s="69" t="s">
        <v>70</v>
      </c>
      <c r="G16709" s="3">
        <v>1</v>
      </c>
      <c r="H16709" s="3"/>
      <c r="I16709" s="10" t="str">
        <f t="shared" si="260"/>
        <v>16061</v>
      </c>
    </row>
    <row r="16710" spans="1:9">
      <c r="A16710" s="66"/>
      <c r="C16710" s="66">
        <v>16061</v>
      </c>
      <c r="E16710" s="71"/>
      <c r="F16710" s="69" t="s">
        <v>71</v>
      </c>
      <c r="G16710" s="3">
        <v>90</v>
      </c>
      <c r="H16710" s="3">
        <v>9539</v>
      </c>
      <c r="I16710" s="10" t="str">
        <f t="shared" si="260"/>
        <v>16061</v>
      </c>
    </row>
    <row r="16711" spans="1:9">
      <c r="A16711" s="65" t="s">
        <v>1106</v>
      </c>
      <c r="B16711" s="2" t="s">
        <v>1107</v>
      </c>
      <c r="C16711" s="65">
        <v>16062</v>
      </c>
      <c r="D16711" s="2" t="s">
        <v>9</v>
      </c>
      <c r="E16711" s="14" t="s">
        <v>1144</v>
      </c>
      <c r="F16711" s="69" t="s">
        <v>10</v>
      </c>
      <c r="G16711" s="3">
        <v>2</v>
      </c>
      <c r="H16711" s="3"/>
      <c r="I16711" s="10" t="str">
        <f t="shared" si="260"/>
        <v>16062</v>
      </c>
    </row>
    <row r="16712" spans="1:9">
      <c r="A16712" s="66"/>
      <c r="C16712" s="66">
        <v>16062</v>
      </c>
      <c r="D16712" s="2" t="s">
        <v>11</v>
      </c>
      <c r="E16712" s="14" t="s">
        <v>1144</v>
      </c>
      <c r="F16712" s="69" t="s">
        <v>12</v>
      </c>
      <c r="G16712" s="3"/>
      <c r="H16712" s="3"/>
      <c r="I16712" s="10" t="str">
        <f t="shared" si="260"/>
        <v>16062</v>
      </c>
    </row>
    <row r="16713" spans="1:9">
      <c r="A16713" s="66"/>
      <c r="C16713" s="66">
        <v>16062</v>
      </c>
      <c r="D16713" s="2" t="s">
        <v>13</v>
      </c>
      <c r="E16713" s="14" t="s">
        <v>1144</v>
      </c>
      <c r="F16713" s="69" t="s">
        <v>14</v>
      </c>
      <c r="G16713" s="3"/>
      <c r="H16713" s="3"/>
      <c r="I16713" s="10" t="str">
        <f t="shared" ref="I16713:I16776" si="261">IF(A16713="",I16712,A16713)</f>
        <v>16062</v>
      </c>
    </row>
    <row r="16714" spans="1:9">
      <c r="A16714" s="66"/>
      <c r="C16714" s="66">
        <v>16062</v>
      </c>
      <c r="D16714" s="2" t="s">
        <v>15</v>
      </c>
      <c r="E16714" s="15" t="s">
        <v>1145</v>
      </c>
      <c r="F16714" s="69" t="s">
        <v>16</v>
      </c>
      <c r="G16714" s="3"/>
      <c r="H16714" s="3"/>
      <c r="I16714" s="10" t="str">
        <f t="shared" si="261"/>
        <v>16062</v>
      </c>
    </row>
    <row r="16715" spans="1:9">
      <c r="A16715" s="66"/>
      <c r="C16715" s="66">
        <v>16062</v>
      </c>
      <c r="D16715" s="2" t="s">
        <v>17</v>
      </c>
      <c r="E16715" s="14" t="s">
        <v>1144</v>
      </c>
      <c r="F16715" s="69" t="s">
        <v>18</v>
      </c>
      <c r="G16715" s="3">
        <v>2</v>
      </c>
      <c r="H16715" s="3"/>
      <c r="I16715" s="10" t="str">
        <f t="shared" si="261"/>
        <v>16062</v>
      </c>
    </row>
    <row r="16716" spans="1:9">
      <c r="A16716" s="66"/>
      <c r="C16716" s="66">
        <v>16062</v>
      </c>
      <c r="D16716" s="2" t="s">
        <v>19</v>
      </c>
      <c r="E16716" s="14" t="s">
        <v>1144</v>
      </c>
      <c r="F16716" s="69" t="s">
        <v>20</v>
      </c>
      <c r="G16716" s="3"/>
      <c r="H16716" s="3"/>
      <c r="I16716" s="10" t="str">
        <f t="shared" si="261"/>
        <v>16062</v>
      </c>
    </row>
    <row r="16717" spans="1:9">
      <c r="A16717" s="66"/>
      <c r="C16717" s="66">
        <v>16062</v>
      </c>
      <c r="D16717" s="2" t="s">
        <v>21</v>
      </c>
      <c r="E16717" s="4"/>
      <c r="F16717" s="69" t="s">
        <v>22</v>
      </c>
      <c r="G16717" s="3">
        <v>57</v>
      </c>
      <c r="H16717" s="3"/>
      <c r="I16717" s="10" t="str">
        <f t="shared" si="261"/>
        <v>16062</v>
      </c>
    </row>
    <row r="16718" spans="1:9">
      <c r="A16718" s="66"/>
      <c r="C16718" s="66">
        <v>16062</v>
      </c>
      <c r="D16718" s="2" t="s">
        <v>23</v>
      </c>
      <c r="E16718" s="17" t="s">
        <v>1147</v>
      </c>
      <c r="F16718" s="69" t="s">
        <v>24</v>
      </c>
      <c r="G16718" s="3">
        <v>4</v>
      </c>
      <c r="H16718" s="3">
        <v>586</v>
      </c>
      <c r="I16718" s="10" t="str">
        <f t="shared" si="261"/>
        <v>16062</v>
      </c>
    </row>
    <row r="16719" spans="1:9">
      <c r="A16719" s="66"/>
      <c r="C16719" s="66">
        <v>16062</v>
      </c>
      <c r="D16719" s="2" t="s">
        <v>25</v>
      </c>
      <c r="E16719" s="17" t="s">
        <v>1147</v>
      </c>
      <c r="F16719" s="69" t="s">
        <v>26</v>
      </c>
      <c r="G16719" s="3">
        <v>1</v>
      </c>
      <c r="H16719" s="3"/>
      <c r="I16719" s="10" t="str">
        <f t="shared" si="261"/>
        <v>16062</v>
      </c>
    </row>
    <row r="16720" spans="1:9">
      <c r="A16720" s="66"/>
      <c r="C16720" s="66">
        <v>16062</v>
      </c>
      <c r="D16720" s="2" t="s">
        <v>27</v>
      </c>
      <c r="E16720" s="17" t="s">
        <v>1147</v>
      </c>
      <c r="F16720" s="69" t="s">
        <v>28</v>
      </c>
      <c r="G16720" s="3"/>
      <c r="H16720" s="3"/>
      <c r="I16720" s="10" t="str">
        <f t="shared" si="261"/>
        <v>16062</v>
      </c>
    </row>
    <row r="16721" spans="1:9">
      <c r="A16721" s="66"/>
      <c r="C16721" s="66">
        <v>16062</v>
      </c>
      <c r="D16721" s="2" t="s">
        <v>29</v>
      </c>
      <c r="E16721" s="18" t="s">
        <v>1148</v>
      </c>
      <c r="F16721" s="69" t="s">
        <v>30</v>
      </c>
      <c r="G16721" s="3"/>
      <c r="H16721" s="3"/>
      <c r="I16721" s="10" t="str">
        <f t="shared" si="261"/>
        <v>16062</v>
      </c>
    </row>
    <row r="16722" spans="1:9">
      <c r="A16722" s="66"/>
      <c r="C16722" s="66">
        <v>16062</v>
      </c>
      <c r="D16722" s="2" t="s">
        <v>31</v>
      </c>
      <c r="E16722" s="18" t="s">
        <v>1148</v>
      </c>
      <c r="F16722" s="69" t="s">
        <v>32</v>
      </c>
      <c r="G16722" s="3"/>
      <c r="H16722" s="3"/>
      <c r="I16722" s="10" t="str">
        <f t="shared" si="261"/>
        <v>16062</v>
      </c>
    </row>
    <row r="16723" spans="1:9">
      <c r="A16723" s="66"/>
      <c r="C16723" s="66">
        <v>16062</v>
      </c>
      <c r="D16723" s="2" t="s">
        <v>33</v>
      </c>
      <c r="E16723" s="18" t="s">
        <v>1148</v>
      </c>
      <c r="F16723" s="69" t="s">
        <v>34</v>
      </c>
      <c r="G16723" s="3"/>
      <c r="H16723" s="3"/>
      <c r="I16723" s="10" t="str">
        <f t="shared" si="261"/>
        <v>16062</v>
      </c>
    </row>
    <row r="16724" spans="1:9">
      <c r="A16724" s="66"/>
      <c r="C16724" s="66">
        <v>16062</v>
      </c>
      <c r="D16724" s="2" t="s">
        <v>35</v>
      </c>
      <c r="E16724" s="19" t="s">
        <v>1150</v>
      </c>
      <c r="F16724" s="69" t="s">
        <v>36</v>
      </c>
      <c r="G16724" s="3">
        <v>1</v>
      </c>
      <c r="H16724" s="3"/>
      <c r="I16724" s="10" t="str">
        <f t="shared" si="261"/>
        <v>16062</v>
      </c>
    </row>
    <row r="16725" spans="1:9">
      <c r="A16725" s="66"/>
      <c r="C16725" s="66">
        <v>16062</v>
      </c>
      <c r="D16725" s="2" t="s">
        <v>37</v>
      </c>
      <c r="E16725" s="23" t="s">
        <v>1149</v>
      </c>
      <c r="F16725" s="69" t="s">
        <v>38</v>
      </c>
      <c r="G16725" s="3">
        <v>3</v>
      </c>
      <c r="H16725" s="3"/>
      <c r="I16725" s="10" t="str">
        <f t="shared" si="261"/>
        <v>16062</v>
      </c>
    </row>
    <row r="16726" spans="1:9">
      <c r="A16726" s="66"/>
      <c r="C16726" s="66">
        <v>16062</v>
      </c>
      <c r="D16726" s="2" t="s">
        <v>39</v>
      </c>
      <c r="E16726" s="23" t="s">
        <v>1149</v>
      </c>
      <c r="F16726" s="69" t="s">
        <v>40</v>
      </c>
      <c r="G16726" s="3"/>
      <c r="H16726" s="3"/>
      <c r="I16726" s="10" t="str">
        <f t="shared" si="261"/>
        <v>16062</v>
      </c>
    </row>
    <row r="16727" spans="1:9">
      <c r="A16727" s="66"/>
      <c r="C16727" s="66">
        <v>16062</v>
      </c>
      <c r="D16727" s="2" t="s">
        <v>41</v>
      </c>
      <c r="E16727" s="16" t="s">
        <v>1146</v>
      </c>
      <c r="F16727" s="69" t="s">
        <v>42</v>
      </c>
      <c r="G16727" s="3"/>
      <c r="H16727" s="3"/>
      <c r="I16727" s="10" t="str">
        <f t="shared" si="261"/>
        <v>16062</v>
      </c>
    </row>
    <row r="16728" spans="1:9">
      <c r="A16728" s="66"/>
      <c r="C16728" s="66">
        <v>16062</v>
      </c>
      <c r="D16728" s="2" t="s">
        <v>43</v>
      </c>
      <c r="E16728" s="16" t="s">
        <v>1146</v>
      </c>
      <c r="F16728" s="69" t="s">
        <v>44</v>
      </c>
      <c r="G16728" s="3">
        <v>1</v>
      </c>
      <c r="H16728" s="3"/>
      <c r="I16728" s="10" t="str">
        <f t="shared" si="261"/>
        <v>16062</v>
      </c>
    </row>
    <row r="16729" spans="1:9">
      <c r="A16729" s="66"/>
      <c r="C16729" s="66">
        <v>16062</v>
      </c>
      <c r="D16729" s="2" t="s">
        <v>45</v>
      </c>
      <c r="E16729" s="16" t="s">
        <v>1146</v>
      </c>
      <c r="F16729" s="69" t="s">
        <v>46</v>
      </c>
      <c r="G16729" s="3">
        <v>1</v>
      </c>
      <c r="H16729" s="3"/>
      <c r="I16729" s="10" t="str">
        <f t="shared" si="261"/>
        <v>16062</v>
      </c>
    </row>
    <row r="16730" spans="1:9">
      <c r="A16730" s="66"/>
      <c r="C16730" s="66">
        <v>16062</v>
      </c>
      <c r="D16730" s="2" t="s">
        <v>47</v>
      </c>
      <c r="E16730" s="16" t="s">
        <v>1146</v>
      </c>
      <c r="F16730" s="69" t="s">
        <v>48</v>
      </c>
      <c r="G16730" s="3">
        <v>6</v>
      </c>
      <c r="H16730" s="3">
        <v>401</v>
      </c>
      <c r="I16730" s="10" t="str">
        <f t="shared" si="261"/>
        <v>16062</v>
      </c>
    </row>
    <row r="16731" spans="1:9">
      <c r="A16731" s="66"/>
      <c r="C16731" s="66">
        <v>16062</v>
      </c>
      <c r="D16731" s="2" t="s">
        <v>49</v>
      </c>
      <c r="E16731" s="14" t="s">
        <v>1144</v>
      </c>
      <c r="F16731" s="69" t="s">
        <v>50</v>
      </c>
      <c r="G16731" s="3">
        <v>8</v>
      </c>
      <c r="H16731" s="3">
        <v>567</v>
      </c>
      <c r="I16731" s="10" t="str">
        <f t="shared" si="261"/>
        <v>16062</v>
      </c>
    </row>
    <row r="16732" spans="1:9">
      <c r="A16732" s="66"/>
      <c r="C16732" s="66">
        <v>16062</v>
      </c>
      <c r="D16732" s="2" t="s">
        <v>51</v>
      </c>
      <c r="E16732" s="15" t="s">
        <v>1145</v>
      </c>
      <c r="F16732" s="69" t="s">
        <v>52</v>
      </c>
      <c r="G16732" s="3">
        <v>1</v>
      </c>
      <c r="H16732" s="3"/>
      <c r="I16732" s="10" t="str">
        <f t="shared" si="261"/>
        <v>16062</v>
      </c>
    </row>
    <row r="16733" spans="1:9">
      <c r="A16733" s="66"/>
      <c r="C16733" s="66">
        <v>16062</v>
      </c>
      <c r="D16733" s="2" t="s">
        <v>53</v>
      </c>
      <c r="E16733" s="15" t="s">
        <v>1145</v>
      </c>
      <c r="F16733" s="69" t="s">
        <v>54</v>
      </c>
      <c r="G16733" s="3">
        <v>13</v>
      </c>
      <c r="H16733" s="3">
        <v>875</v>
      </c>
      <c r="I16733" s="10" t="str">
        <f t="shared" si="261"/>
        <v>16062</v>
      </c>
    </row>
    <row r="16734" spans="1:9">
      <c r="A16734" s="66"/>
      <c r="C16734" s="66">
        <v>16062</v>
      </c>
      <c r="D16734" s="2" t="s">
        <v>55</v>
      </c>
      <c r="E16734" s="21" t="s">
        <v>1152</v>
      </c>
      <c r="F16734" s="69" t="s">
        <v>56</v>
      </c>
      <c r="G16734" s="3">
        <v>2</v>
      </c>
      <c r="H16734" s="3"/>
      <c r="I16734" s="10" t="str">
        <f t="shared" si="261"/>
        <v>16062</v>
      </c>
    </row>
    <row r="16735" spans="1:9">
      <c r="A16735" s="66"/>
      <c r="C16735" s="66">
        <v>16062</v>
      </c>
      <c r="D16735" s="2" t="s">
        <v>57</v>
      </c>
      <c r="E16735" s="21" t="s">
        <v>1152</v>
      </c>
      <c r="F16735" s="69" t="s">
        <v>58</v>
      </c>
      <c r="G16735" s="3">
        <v>3</v>
      </c>
      <c r="H16735" s="3">
        <v>213</v>
      </c>
      <c r="I16735" s="10" t="str">
        <f t="shared" si="261"/>
        <v>16062</v>
      </c>
    </row>
    <row r="16736" spans="1:9">
      <c r="A16736" s="66"/>
      <c r="C16736" s="66">
        <v>16062</v>
      </c>
      <c r="D16736" s="2" t="s">
        <v>59</v>
      </c>
      <c r="E16736" s="21" t="s">
        <v>1152</v>
      </c>
      <c r="F16736" s="69" t="s">
        <v>60</v>
      </c>
      <c r="G16736" s="3">
        <v>8</v>
      </c>
      <c r="H16736" s="3">
        <v>2257</v>
      </c>
      <c r="I16736" s="10" t="str">
        <f t="shared" si="261"/>
        <v>16062</v>
      </c>
    </row>
    <row r="16737" spans="1:9">
      <c r="A16737" s="66"/>
      <c r="C16737" s="66">
        <v>16062</v>
      </c>
      <c r="D16737" s="2" t="s">
        <v>61</v>
      </c>
      <c r="E16737" s="20" t="s">
        <v>1151</v>
      </c>
      <c r="F16737" s="69" t="s">
        <v>62</v>
      </c>
      <c r="G16737" s="3">
        <v>1</v>
      </c>
      <c r="H16737" s="3"/>
      <c r="I16737" s="10" t="str">
        <f t="shared" si="261"/>
        <v>16062</v>
      </c>
    </row>
    <row r="16738" spans="1:9">
      <c r="A16738" s="66"/>
      <c r="C16738" s="66">
        <v>16062</v>
      </c>
      <c r="D16738" s="2" t="s">
        <v>63</v>
      </c>
      <c r="E16738" s="20" t="s">
        <v>1151</v>
      </c>
      <c r="F16738" s="69" t="s">
        <v>64</v>
      </c>
      <c r="G16738" s="3"/>
      <c r="H16738" s="3"/>
      <c r="I16738" s="10" t="str">
        <f t="shared" si="261"/>
        <v>16062</v>
      </c>
    </row>
    <row r="16739" spans="1:9">
      <c r="A16739" s="66"/>
      <c r="C16739" s="66">
        <v>16062</v>
      </c>
      <c r="D16739" s="2" t="s">
        <v>65</v>
      </c>
      <c r="E16739" s="19" t="s">
        <v>1150</v>
      </c>
      <c r="F16739" s="69" t="s">
        <v>66</v>
      </c>
      <c r="G16739" s="3">
        <v>1</v>
      </c>
      <c r="H16739" s="3"/>
      <c r="I16739" s="10" t="str">
        <f t="shared" si="261"/>
        <v>16062</v>
      </c>
    </row>
    <row r="16740" spans="1:9">
      <c r="A16740" s="66"/>
      <c r="C16740" s="66">
        <v>16062</v>
      </c>
      <c r="D16740" s="2" t="s">
        <v>67</v>
      </c>
      <c r="E16740" s="22" t="s">
        <v>1153</v>
      </c>
      <c r="F16740" s="69" t="s">
        <v>68</v>
      </c>
      <c r="G16740" s="3">
        <v>2</v>
      </c>
      <c r="H16740" s="3"/>
      <c r="I16740" s="10" t="str">
        <f t="shared" si="261"/>
        <v>16062</v>
      </c>
    </row>
    <row r="16741" spans="1:9">
      <c r="A16741" s="66"/>
      <c r="C16741" s="66">
        <v>16062</v>
      </c>
      <c r="D16741" s="2" t="s">
        <v>69</v>
      </c>
      <c r="E16741" s="21" t="s">
        <v>1152</v>
      </c>
      <c r="F16741" s="69" t="s">
        <v>70</v>
      </c>
      <c r="G16741" s="3">
        <v>1</v>
      </c>
      <c r="H16741" s="3"/>
      <c r="I16741" s="10" t="str">
        <f t="shared" si="261"/>
        <v>16062</v>
      </c>
    </row>
    <row r="16742" spans="1:9">
      <c r="A16742" s="66"/>
      <c r="C16742" s="66">
        <v>16062</v>
      </c>
      <c r="E16742" s="71"/>
      <c r="F16742" s="69" t="s">
        <v>71</v>
      </c>
      <c r="G16742" s="3">
        <v>59</v>
      </c>
      <c r="H16742" s="3">
        <v>6269</v>
      </c>
      <c r="I16742" s="10" t="str">
        <f t="shared" si="261"/>
        <v>16062</v>
      </c>
    </row>
    <row r="16743" spans="1:9">
      <c r="A16743" s="65" t="s">
        <v>1108</v>
      </c>
      <c r="B16743" s="2" t="s">
        <v>1109</v>
      </c>
      <c r="C16743" s="65">
        <v>16063</v>
      </c>
      <c r="D16743" s="2" t="s">
        <v>9</v>
      </c>
      <c r="E16743" s="14" t="s">
        <v>1144</v>
      </c>
      <c r="F16743" s="69" t="s">
        <v>10</v>
      </c>
      <c r="G16743" s="3">
        <v>3</v>
      </c>
      <c r="H16743" s="3">
        <v>33</v>
      </c>
      <c r="I16743" s="10" t="str">
        <f t="shared" si="261"/>
        <v>16063</v>
      </c>
    </row>
    <row r="16744" spans="1:9">
      <c r="A16744" s="66"/>
      <c r="C16744" s="66">
        <v>16063</v>
      </c>
      <c r="D16744" s="2" t="s">
        <v>11</v>
      </c>
      <c r="E16744" s="14" t="s">
        <v>1144</v>
      </c>
      <c r="F16744" s="69" t="s">
        <v>12</v>
      </c>
      <c r="G16744" s="3"/>
      <c r="H16744" s="3"/>
      <c r="I16744" s="10" t="str">
        <f t="shared" si="261"/>
        <v>16063</v>
      </c>
    </row>
    <row r="16745" spans="1:9">
      <c r="A16745" s="66"/>
      <c r="C16745" s="66">
        <v>16063</v>
      </c>
      <c r="D16745" s="2" t="s">
        <v>13</v>
      </c>
      <c r="E16745" s="14" t="s">
        <v>1144</v>
      </c>
      <c r="F16745" s="69" t="s">
        <v>14</v>
      </c>
      <c r="G16745" s="3"/>
      <c r="H16745" s="3"/>
      <c r="I16745" s="10" t="str">
        <f t="shared" si="261"/>
        <v>16063</v>
      </c>
    </row>
    <row r="16746" spans="1:9">
      <c r="A16746" s="66"/>
      <c r="C16746" s="66">
        <v>16063</v>
      </c>
      <c r="D16746" s="2" t="s">
        <v>15</v>
      </c>
      <c r="E16746" s="15" t="s">
        <v>1145</v>
      </c>
      <c r="F16746" s="69" t="s">
        <v>16</v>
      </c>
      <c r="G16746" s="3"/>
      <c r="H16746" s="3"/>
      <c r="I16746" s="10" t="str">
        <f t="shared" si="261"/>
        <v>16063</v>
      </c>
    </row>
    <row r="16747" spans="1:9">
      <c r="A16747" s="66"/>
      <c r="C16747" s="66">
        <v>16063</v>
      </c>
      <c r="D16747" s="2" t="s">
        <v>17</v>
      </c>
      <c r="E16747" s="14" t="s">
        <v>1144</v>
      </c>
      <c r="F16747" s="69" t="s">
        <v>18</v>
      </c>
      <c r="G16747" s="3">
        <v>3</v>
      </c>
      <c r="H16747" s="3">
        <v>33</v>
      </c>
      <c r="I16747" s="10" t="str">
        <f t="shared" si="261"/>
        <v>16063</v>
      </c>
    </row>
    <row r="16748" spans="1:9">
      <c r="A16748" s="66"/>
      <c r="C16748" s="66">
        <v>16063</v>
      </c>
      <c r="D16748" s="2" t="s">
        <v>19</v>
      </c>
      <c r="E16748" s="14" t="s">
        <v>1144</v>
      </c>
      <c r="F16748" s="69" t="s">
        <v>20</v>
      </c>
      <c r="G16748" s="3"/>
      <c r="H16748" s="3"/>
      <c r="I16748" s="10" t="str">
        <f t="shared" si="261"/>
        <v>16063</v>
      </c>
    </row>
    <row r="16749" spans="1:9">
      <c r="A16749" s="66"/>
      <c r="C16749" s="66">
        <v>16063</v>
      </c>
      <c r="D16749" s="2" t="s">
        <v>21</v>
      </c>
      <c r="E16749" s="4"/>
      <c r="F16749" s="69" t="s">
        <v>22</v>
      </c>
      <c r="G16749" s="3">
        <v>136</v>
      </c>
      <c r="H16749" s="3">
        <v>14729</v>
      </c>
      <c r="I16749" s="10" t="str">
        <f t="shared" si="261"/>
        <v>16063</v>
      </c>
    </row>
    <row r="16750" spans="1:9">
      <c r="A16750" s="66"/>
      <c r="C16750" s="66">
        <v>16063</v>
      </c>
      <c r="D16750" s="2" t="s">
        <v>23</v>
      </c>
      <c r="E16750" s="17" t="s">
        <v>1147</v>
      </c>
      <c r="F16750" s="69" t="s">
        <v>24</v>
      </c>
      <c r="G16750" s="3">
        <v>7</v>
      </c>
      <c r="H16750" s="3">
        <v>508</v>
      </c>
      <c r="I16750" s="10" t="str">
        <f t="shared" si="261"/>
        <v>16063</v>
      </c>
    </row>
    <row r="16751" spans="1:9">
      <c r="A16751" s="66"/>
      <c r="C16751" s="66">
        <v>16063</v>
      </c>
      <c r="D16751" s="2" t="s">
        <v>25</v>
      </c>
      <c r="E16751" s="17" t="s">
        <v>1147</v>
      </c>
      <c r="F16751" s="69" t="s">
        <v>26</v>
      </c>
      <c r="G16751" s="3"/>
      <c r="H16751" s="3"/>
      <c r="I16751" s="10" t="str">
        <f t="shared" si="261"/>
        <v>16063</v>
      </c>
    </row>
    <row r="16752" spans="1:9">
      <c r="A16752" s="66"/>
      <c r="C16752" s="66">
        <v>16063</v>
      </c>
      <c r="D16752" s="2" t="s">
        <v>27</v>
      </c>
      <c r="E16752" s="17" t="s">
        <v>1147</v>
      </c>
      <c r="F16752" s="69" t="s">
        <v>28</v>
      </c>
      <c r="G16752" s="3">
        <v>1</v>
      </c>
      <c r="H16752" s="3"/>
      <c r="I16752" s="10" t="str">
        <f t="shared" si="261"/>
        <v>16063</v>
      </c>
    </row>
    <row r="16753" spans="1:9">
      <c r="A16753" s="66"/>
      <c r="C16753" s="66">
        <v>16063</v>
      </c>
      <c r="D16753" s="2" t="s">
        <v>29</v>
      </c>
      <c r="E16753" s="18" t="s">
        <v>1148</v>
      </c>
      <c r="F16753" s="69" t="s">
        <v>30</v>
      </c>
      <c r="G16753" s="3">
        <v>2</v>
      </c>
      <c r="H16753" s="3"/>
      <c r="I16753" s="10" t="str">
        <f t="shared" si="261"/>
        <v>16063</v>
      </c>
    </row>
    <row r="16754" spans="1:9">
      <c r="A16754" s="66"/>
      <c r="C16754" s="66">
        <v>16063</v>
      </c>
      <c r="D16754" s="2" t="s">
        <v>31</v>
      </c>
      <c r="E16754" s="18" t="s">
        <v>1148</v>
      </c>
      <c r="F16754" s="69" t="s">
        <v>32</v>
      </c>
      <c r="G16754" s="3"/>
      <c r="H16754" s="3"/>
      <c r="I16754" s="10" t="str">
        <f t="shared" si="261"/>
        <v>16063</v>
      </c>
    </row>
    <row r="16755" spans="1:9">
      <c r="A16755" s="66"/>
      <c r="C16755" s="66">
        <v>16063</v>
      </c>
      <c r="D16755" s="2" t="s">
        <v>33</v>
      </c>
      <c r="E16755" s="18" t="s">
        <v>1148</v>
      </c>
      <c r="F16755" s="69" t="s">
        <v>34</v>
      </c>
      <c r="G16755" s="3"/>
      <c r="H16755" s="3"/>
      <c r="I16755" s="10" t="str">
        <f t="shared" si="261"/>
        <v>16063</v>
      </c>
    </row>
    <row r="16756" spans="1:9">
      <c r="A16756" s="66"/>
      <c r="C16756" s="66">
        <v>16063</v>
      </c>
      <c r="D16756" s="2" t="s">
        <v>35</v>
      </c>
      <c r="E16756" s="19" t="s">
        <v>1150</v>
      </c>
      <c r="F16756" s="69" t="s">
        <v>36</v>
      </c>
      <c r="G16756" s="3">
        <v>5</v>
      </c>
      <c r="H16756" s="3">
        <v>460</v>
      </c>
      <c r="I16756" s="10" t="str">
        <f t="shared" si="261"/>
        <v>16063</v>
      </c>
    </row>
    <row r="16757" spans="1:9">
      <c r="A16757" s="66"/>
      <c r="C16757" s="66">
        <v>16063</v>
      </c>
      <c r="D16757" s="2" t="s">
        <v>37</v>
      </c>
      <c r="E16757" s="23" t="s">
        <v>1149</v>
      </c>
      <c r="F16757" s="69" t="s">
        <v>38</v>
      </c>
      <c r="G16757" s="3">
        <v>1</v>
      </c>
      <c r="H16757" s="3"/>
      <c r="I16757" s="10" t="str">
        <f t="shared" si="261"/>
        <v>16063</v>
      </c>
    </row>
    <row r="16758" spans="1:9">
      <c r="A16758" s="66"/>
      <c r="C16758" s="66">
        <v>16063</v>
      </c>
      <c r="D16758" s="2" t="s">
        <v>39</v>
      </c>
      <c r="E16758" s="23" t="s">
        <v>1149</v>
      </c>
      <c r="F16758" s="69" t="s">
        <v>40</v>
      </c>
      <c r="G16758" s="3">
        <v>1</v>
      </c>
      <c r="H16758" s="3"/>
      <c r="I16758" s="10" t="str">
        <f t="shared" si="261"/>
        <v>16063</v>
      </c>
    </row>
    <row r="16759" spans="1:9">
      <c r="A16759" s="66"/>
      <c r="C16759" s="66">
        <v>16063</v>
      </c>
      <c r="D16759" s="2" t="s">
        <v>41</v>
      </c>
      <c r="E16759" s="16" t="s">
        <v>1146</v>
      </c>
      <c r="F16759" s="69" t="s">
        <v>42</v>
      </c>
      <c r="G16759" s="3"/>
      <c r="H16759" s="3"/>
      <c r="I16759" s="10" t="str">
        <f t="shared" si="261"/>
        <v>16063</v>
      </c>
    </row>
    <row r="16760" spans="1:9">
      <c r="A16760" s="66"/>
      <c r="C16760" s="66">
        <v>16063</v>
      </c>
      <c r="D16760" s="2" t="s">
        <v>43</v>
      </c>
      <c r="E16760" s="16" t="s">
        <v>1146</v>
      </c>
      <c r="F16760" s="69" t="s">
        <v>44</v>
      </c>
      <c r="G16760" s="3">
        <v>3</v>
      </c>
      <c r="H16760" s="3"/>
      <c r="I16760" s="10" t="str">
        <f t="shared" si="261"/>
        <v>16063</v>
      </c>
    </row>
    <row r="16761" spans="1:9">
      <c r="A16761" s="66"/>
      <c r="C16761" s="66">
        <v>16063</v>
      </c>
      <c r="D16761" s="2" t="s">
        <v>45</v>
      </c>
      <c r="E16761" s="16" t="s">
        <v>1146</v>
      </c>
      <c r="F16761" s="69" t="s">
        <v>46</v>
      </c>
      <c r="G16761" s="3"/>
      <c r="H16761" s="3"/>
      <c r="I16761" s="10" t="str">
        <f t="shared" si="261"/>
        <v>16063</v>
      </c>
    </row>
    <row r="16762" spans="1:9">
      <c r="A16762" s="66"/>
      <c r="C16762" s="66">
        <v>16063</v>
      </c>
      <c r="D16762" s="2" t="s">
        <v>47</v>
      </c>
      <c r="E16762" s="16" t="s">
        <v>1146</v>
      </c>
      <c r="F16762" s="69" t="s">
        <v>48</v>
      </c>
      <c r="G16762" s="3">
        <v>14</v>
      </c>
      <c r="H16762" s="3">
        <v>1093</v>
      </c>
      <c r="I16762" s="10" t="str">
        <f t="shared" si="261"/>
        <v>16063</v>
      </c>
    </row>
    <row r="16763" spans="1:9">
      <c r="A16763" s="66"/>
      <c r="C16763" s="66">
        <v>16063</v>
      </c>
      <c r="D16763" s="2" t="s">
        <v>49</v>
      </c>
      <c r="E16763" s="14" t="s">
        <v>1144</v>
      </c>
      <c r="F16763" s="69" t="s">
        <v>50</v>
      </c>
      <c r="G16763" s="3">
        <v>4</v>
      </c>
      <c r="H16763" s="3"/>
      <c r="I16763" s="10" t="str">
        <f t="shared" si="261"/>
        <v>16063</v>
      </c>
    </row>
    <row r="16764" spans="1:9">
      <c r="A16764" s="66"/>
      <c r="C16764" s="66">
        <v>16063</v>
      </c>
      <c r="D16764" s="2" t="s">
        <v>51</v>
      </c>
      <c r="E16764" s="15" t="s">
        <v>1145</v>
      </c>
      <c r="F16764" s="69" t="s">
        <v>52</v>
      </c>
      <c r="G16764" s="3">
        <v>3</v>
      </c>
      <c r="H16764" s="3">
        <v>791</v>
      </c>
      <c r="I16764" s="10" t="str">
        <f t="shared" si="261"/>
        <v>16063</v>
      </c>
    </row>
    <row r="16765" spans="1:9">
      <c r="A16765" s="66"/>
      <c r="C16765" s="66">
        <v>16063</v>
      </c>
      <c r="D16765" s="2" t="s">
        <v>53</v>
      </c>
      <c r="E16765" s="15" t="s">
        <v>1145</v>
      </c>
      <c r="F16765" s="69" t="s">
        <v>54</v>
      </c>
      <c r="G16765" s="3">
        <v>37</v>
      </c>
      <c r="H16765" s="3">
        <v>3385</v>
      </c>
      <c r="I16765" s="10" t="str">
        <f t="shared" si="261"/>
        <v>16063</v>
      </c>
    </row>
    <row r="16766" spans="1:9">
      <c r="A16766" s="66"/>
      <c r="C16766" s="66">
        <v>16063</v>
      </c>
      <c r="D16766" s="2" t="s">
        <v>55</v>
      </c>
      <c r="E16766" s="21" t="s">
        <v>1152</v>
      </c>
      <c r="F16766" s="69" t="s">
        <v>56</v>
      </c>
      <c r="G16766" s="3">
        <v>9</v>
      </c>
      <c r="H16766" s="3">
        <v>1027</v>
      </c>
      <c r="I16766" s="10" t="str">
        <f t="shared" si="261"/>
        <v>16063</v>
      </c>
    </row>
    <row r="16767" spans="1:9">
      <c r="A16767" s="66"/>
      <c r="C16767" s="66">
        <v>16063</v>
      </c>
      <c r="D16767" s="2" t="s">
        <v>57</v>
      </c>
      <c r="E16767" s="21" t="s">
        <v>1152</v>
      </c>
      <c r="F16767" s="69" t="s">
        <v>58</v>
      </c>
      <c r="G16767" s="3">
        <v>9</v>
      </c>
      <c r="H16767" s="3">
        <v>882</v>
      </c>
      <c r="I16767" s="10" t="str">
        <f t="shared" si="261"/>
        <v>16063</v>
      </c>
    </row>
    <row r="16768" spans="1:9">
      <c r="A16768" s="66"/>
      <c r="C16768" s="66">
        <v>16063</v>
      </c>
      <c r="D16768" s="2" t="s">
        <v>59</v>
      </c>
      <c r="E16768" s="21" t="s">
        <v>1152</v>
      </c>
      <c r="F16768" s="69" t="s">
        <v>60</v>
      </c>
      <c r="G16768" s="3">
        <v>19</v>
      </c>
      <c r="H16768" s="3">
        <v>3356</v>
      </c>
      <c r="I16768" s="10" t="str">
        <f t="shared" si="261"/>
        <v>16063</v>
      </c>
    </row>
    <row r="16769" spans="1:9">
      <c r="A16769" s="66"/>
      <c r="C16769" s="66">
        <v>16063</v>
      </c>
      <c r="D16769" s="2" t="s">
        <v>61</v>
      </c>
      <c r="E16769" s="20" t="s">
        <v>1151</v>
      </c>
      <c r="F16769" s="69" t="s">
        <v>62</v>
      </c>
      <c r="G16769" s="3">
        <v>8</v>
      </c>
      <c r="H16769" s="3">
        <v>786</v>
      </c>
      <c r="I16769" s="10" t="str">
        <f t="shared" si="261"/>
        <v>16063</v>
      </c>
    </row>
    <row r="16770" spans="1:9">
      <c r="A16770" s="66"/>
      <c r="C16770" s="66">
        <v>16063</v>
      </c>
      <c r="D16770" s="2" t="s">
        <v>63</v>
      </c>
      <c r="E16770" s="20" t="s">
        <v>1151</v>
      </c>
      <c r="F16770" s="69" t="s">
        <v>64</v>
      </c>
      <c r="G16770" s="3">
        <v>1</v>
      </c>
      <c r="H16770" s="3"/>
      <c r="I16770" s="10" t="str">
        <f t="shared" si="261"/>
        <v>16063</v>
      </c>
    </row>
    <row r="16771" spans="1:9">
      <c r="A16771" s="66"/>
      <c r="C16771" s="66">
        <v>16063</v>
      </c>
      <c r="D16771" s="2" t="s">
        <v>65</v>
      </c>
      <c r="E16771" s="19" t="s">
        <v>1150</v>
      </c>
      <c r="F16771" s="69" t="s">
        <v>66</v>
      </c>
      <c r="G16771" s="3">
        <v>3</v>
      </c>
      <c r="H16771" s="3">
        <v>109</v>
      </c>
      <c r="I16771" s="10" t="str">
        <f t="shared" si="261"/>
        <v>16063</v>
      </c>
    </row>
    <row r="16772" spans="1:9">
      <c r="A16772" s="66"/>
      <c r="C16772" s="66">
        <v>16063</v>
      </c>
      <c r="D16772" s="2" t="s">
        <v>67</v>
      </c>
      <c r="E16772" s="22" t="s">
        <v>1153</v>
      </c>
      <c r="F16772" s="69" t="s">
        <v>68</v>
      </c>
      <c r="G16772" s="3">
        <v>4</v>
      </c>
      <c r="H16772" s="3">
        <v>332</v>
      </c>
      <c r="I16772" s="10" t="str">
        <f t="shared" si="261"/>
        <v>16063</v>
      </c>
    </row>
    <row r="16773" spans="1:9">
      <c r="A16773" s="66"/>
      <c r="C16773" s="66">
        <v>16063</v>
      </c>
      <c r="D16773" s="2" t="s">
        <v>69</v>
      </c>
      <c r="E16773" s="21" t="s">
        <v>1152</v>
      </c>
      <c r="F16773" s="69" t="s">
        <v>70</v>
      </c>
      <c r="G16773" s="3">
        <v>5</v>
      </c>
      <c r="H16773" s="3">
        <v>170</v>
      </c>
      <c r="I16773" s="10" t="str">
        <f t="shared" si="261"/>
        <v>16063</v>
      </c>
    </row>
    <row r="16774" spans="1:9">
      <c r="A16774" s="66"/>
      <c r="C16774" s="66">
        <v>16063</v>
      </c>
      <c r="E16774" s="71"/>
      <c r="F16774" s="69" t="s">
        <v>71</v>
      </c>
      <c r="G16774" s="3">
        <v>139</v>
      </c>
      <c r="H16774" s="3">
        <v>14762</v>
      </c>
      <c r="I16774" s="10" t="str">
        <f t="shared" si="261"/>
        <v>16063</v>
      </c>
    </row>
    <row r="16775" spans="1:9">
      <c r="A16775" s="65" t="s">
        <v>1110</v>
      </c>
      <c r="B16775" s="2" t="s">
        <v>1111</v>
      </c>
      <c r="C16775" s="65">
        <v>16064</v>
      </c>
      <c r="D16775" s="2" t="s">
        <v>9</v>
      </c>
      <c r="E16775" s="14" t="s">
        <v>1144</v>
      </c>
      <c r="F16775" s="69" t="s">
        <v>10</v>
      </c>
      <c r="G16775" s="3">
        <v>2</v>
      </c>
      <c r="H16775" s="3"/>
      <c r="I16775" s="10" t="str">
        <f t="shared" si="261"/>
        <v>16064</v>
      </c>
    </row>
    <row r="16776" spans="1:9">
      <c r="A16776" s="66"/>
      <c r="C16776" s="66">
        <v>16064</v>
      </c>
      <c r="D16776" s="2" t="s">
        <v>11</v>
      </c>
      <c r="E16776" s="14" t="s">
        <v>1144</v>
      </c>
      <c r="F16776" s="69" t="s">
        <v>12</v>
      </c>
      <c r="G16776" s="3"/>
      <c r="H16776" s="3"/>
      <c r="I16776" s="10" t="str">
        <f t="shared" si="261"/>
        <v>16064</v>
      </c>
    </row>
    <row r="16777" spans="1:9">
      <c r="A16777" s="66"/>
      <c r="C16777" s="66">
        <v>16064</v>
      </c>
      <c r="D16777" s="2" t="s">
        <v>13</v>
      </c>
      <c r="E16777" s="14" t="s">
        <v>1144</v>
      </c>
      <c r="F16777" s="69" t="s">
        <v>14</v>
      </c>
      <c r="G16777" s="3">
        <v>1</v>
      </c>
      <c r="H16777" s="3"/>
      <c r="I16777" s="10" t="str">
        <f t="shared" ref="I16777:I16840" si="262">IF(A16777="",I16776,A16777)</f>
        <v>16064</v>
      </c>
    </row>
    <row r="16778" spans="1:9">
      <c r="A16778" s="66"/>
      <c r="C16778" s="66">
        <v>16064</v>
      </c>
      <c r="D16778" s="2" t="s">
        <v>15</v>
      </c>
      <c r="E16778" s="15" t="s">
        <v>1145</v>
      </c>
      <c r="F16778" s="69" t="s">
        <v>16</v>
      </c>
      <c r="G16778" s="3"/>
      <c r="H16778" s="3"/>
      <c r="I16778" s="10" t="str">
        <f t="shared" si="262"/>
        <v>16064</v>
      </c>
    </row>
    <row r="16779" spans="1:9">
      <c r="A16779" s="66"/>
      <c r="C16779" s="66">
        <v>16064</v>
      </c>
      <c r="D16779" s="2" t="s">
        <v>17</v>
      </c>
      <c r="E16779" s="14" t="s">
        <v>1144</v>
      </c>
      <c r="F16779" s="69" t="s">
        <v>18</v>
      </c>
      <c r="G16779" s="3">
        <v>1</v>
      </c>
      <c r="H16779" s="3"/>
      <c r="I16779" s="10" t="str">
        <f t="shared" si="262"/>
        <v>16064</v>
      </c>
    </row>
    <row r="16780" spans="1:9">
      <c r="A16780" s="66"/>
      <c r="C16780" s="66">
        <v>16064</v>
      </c>
      <c r="D16780" s="2" t="s">
        <v>19</v>
      </c>
      <c r="E16780" s="14" t="s">
        <v>1144</v>
      </c>
      <c r="F16780" s="69" t="s">
        <v>20</v>
      </c>
      <c r="G16780" s="3"/>
      <c r="H16780" s="3"/>
      <c r="I16780" s="10" t="str">
        <f t="shared" si="262"/>
        <v>16064</v>
      </c>
    </row>
    <row r="16781" spans="1:9">
      <c r="A16781" s="66"/>
      <c r="C16781" s="66">
        <v>16064</v>
      </c>
      <c r="D16781" s="2" t="s">
        <v>21</v>
      </c>
      <c r="E16781" s="4"/>
      <c r="F16781" s="69" t="s">
        <v>22</v>
      </c>
      <c r="G16781" s="3">
        <v>79</v>
      </c>
      <c r="H16781" s="3"/>
      <c r="I16781" s="10" t="str">
        <f t="shared" si="262"/>
        <v>16064</v>
      </c>
    </row>
    <row r="16782" spans="1:9">
      <c r="A16782" s="66"/>
      <c r="C16782" s="66">
        <v>16064</v>
      </c>
      <c r="D16782" s="2" t="s">
        <v>23</v>
      </c>
      <c r="E16782" s="17" t="s">
        <v>1147</v>
      </c>
      <c r="F16782" s="69" t="s">
        <v>24</v>
      </c>
      <c r="G16782" s="3">
        <v>8</v>
      </c>
      <c r="H16782" s="3">
        <v>469</v>
      </c>
      <c r="I16782" s="10" t="str">
        <f t="shared" si="262"/>
        <v>16064</v>
      </c>
    </row>
    <row r="16783" spans="1:9">
      <c r="A16783" s="66"/>
      <c r="C16783" s="66">
        <v>16064</v>
      </c>
      <c r="D16783" s="2" t="s">
        <v>25</v>
      </c>
      <c r="E16783" s="17" t="s">
        <v>1147</v>
      </c>
      <c r="F16783" s="69" t="s">
        <v>26</v>
      </c>
      <c r="G16783" s="3"/>
      <c r="H16783" s="3"/>
      <c r="I16783" s="10" t="str">
        <f t="shared" si="262"/>
        <v>16064</v>
      </c>
    </row>
    <row r="16784" spans="1:9">
      <c r="A16784" s="66"/>
      <c r="C16784" s="66">
        <v>16064</v>
      </c>
      <c r="D16784" s="2" t="s">
        <v>27</v>
      </c>
      <c r="E16784" s="17" t="s">
        <v>1147</v>
      </c>
      <c r="F16784" s="69" t="s">
        <v>28</v>
      </c>
      <c r="G16784" s="3"/>
      <c r="H16784" s="3"/>
      <c r="I16784" s="10" t="str">
        <f t="shared" si="262"/>
        <v>16064</v>
      </c>
    </row>
    <row r="16785" spans="1:9">
      <c r="A16785" s="66"/>
      <c r="C16785" s="66">
        <v>16064</v>
      </c>
      <c r="D16785" s="2" t="s">
        <v>29</v>
      </c>
      <c r="E16785" s="18" t="s">
        <v>1148</v>
      </c>
      <c r="F16785" s="69" t="s">
        <v>30</v>
      </c>
      <c r="G16785" s="3">
        <v>7</v>
      </c>
      <c r="H16785" s="3">
        <v>313</v>
      </c>
      <c r="I16785" s="10" t="str">
        <f t="shared" si="262"/>
        <v>16064</v>
      </c>
    </row>
    <row r="16786" spans="1:9">
      <c r="A16786" s="66"/>
      <c r="C16786" s="66">
        <v>16064</v>
      </c>
      <c r="D16786" s="2" t="s">
        <v>31</v>
      </c>
      <c r="E16786" s="18" t="s">
        <v>1148</v>
      </c>
      <c r="F16786" s="69" t="s">
        <v>32</v>
      </c>
      <c r="G16786" s="3">
        <v>2</v>
      </c>
      <c r="H16786" s="3"/>
      <c r="I16786" s="10" t="str">
        <f t="shared" si="262"/>
        <v>16064</v>
      </c>
    </row>
    <row r="16787" spans="1:9">
      <c r="A16787" s="66"/>
      <c r="C16787" s="66">
        <v>16064</v>
      </c>
      <c r="D16787" s="2" t="s">
        <v>33</v>
      </c>
      <c r="E16787" s="18" t="s">
        <v>1148</v>
      </c>
      <c r="F16787" s="69" t="s">
        <v>34</v>
      </c>
      <c r="G16787" s="3"/>
      <c r="H16787" s="3"/>
      <c r="I16787" s="10" t="str">
        <f t="shared" si="262"/>
        <v>16064</v>
      </c>
    </row>
    <row r="16788" spans="1:9">
      <c r="A16788" s="66"/>
      <c r="C16788" s="66">
        <v>16064</v>
      </c>
      <c r="D16788" s="2" t="s">
        <v>35</v>
      </c>
      <c r="E16788" s="19" t="s">
        <v>1150</v>
      </c>
      <c r="F16788" s="69" t="s">
        <v>36</v>
      </c>
      <c r="G16788" s="3">
        <v>3</v>
      </c>
      <c r="H16788" s="3">
        <v>95</v>
      </c>
      <c r="I16788" s="10" t="str">
        <f t="shared" si="262"/>
        <v>16064</v>
      </c>
    </row>
    <row r="16789" spans="1:9">
      <c r="A16789" s="66"/>
      <c r="C16789" s="66">
        <v>16064</v>
      </c>
      <c r="D16789" s="2" t="s">
        <v>37</v>
      </c>
      <c r="E16789" s="23" t="s">
        <v>1149</v>
      </c>
      <c r="F16789" s="69" t="s">
        <v>38</v>
      </c>
      <c r="G16789" s="3"/>
      <c r="H16789" s="3"/>
      <c r="I16789" s="10" t="str">
        <f t="shared" si="262"/>
        <v>16064</v>
      </c>
    </row>
    <row r="16790" spans="1:9">
      <c r="A16790" s="66"/>
      <c r="C16790" s="66">
        <v>16064</v>
      </c>
      <c r="D16790" s="2" t="s">
        <v>39</v>
      </c>
      <c r="E16790" s="23" t="s">
        <v>1149</v>
      </c>
      <c r="F16790" s="69" t="s">
        <v>40</v>
      </c>
      <c r="G16790" s="3">
        <v>2</v>
      </c>
      <c r="H16790" s="3"/>
      <c r="I16790" s="10" t="str">
        <f t="shared" si="262"/>
        <v>16064</v>
      </c>
    </row>
    <row r="16791" spans="1:9">
      <c r="A16791" s="66"/>
      <c r="C16791" s="66">
        <v>16064</v>
      </c>
      <c r="D16791" s="2" t="s">
        <v>41</v>
      </c>
      <c r="E16791" s="16" t="s">
        <v>1146</v>
      </c>
      <c r="F16791" s="69" t="s">
        <v>42</v>
      </c>
      <c r="G16791" s="3"/>
      <c r="H16791" s="3"/>
      <c r="I16791" s="10" t="str">
        <f t="shared" si="262"/>
        <v>16064</v>
      </c>
    </row>
    <row r="16792" spans="1:9">
      <c r="A16792" s="66"/>
      <c r="C16792" s="66">
        <v>16064</v>
      </c>
      <c r="D16792" s="2" t="s">
        <v>43</v>
      </c>
      <c r="E16792" s="16" t="s">
        <v>1146</v>
      </c>
      <c r="F16792" s="69" t="s">
        <v>44</v>
      </c>
      <c r="G16792" s="3">
        <v>3</v>
      </c>
      <c r="H16792" s="3">
        <v>81</v>
      </c>
      <c r="I16792" s="10" t="str">
        <f t="shared" si="262"/>
        <v>16064</v>
      </c>
    </row>
    <row r="16793" spans="1:9">
      <c r="A16793" s="66"/>
      <c r="C16793" s="66">
        <v>16064</v>
      </c>
      <c r="D16793" s="2" t="s">
        <v>45</v>
      </c>
      <c r="E16793" s="16" t="s">
        <v>1146</v>
      </c>
      <c r="F16793" s="69" t="s">
        <v>46</v>
      </c>
      <c r="G16793" s="3"/>
      <c r="H16793" s="3"/>
      <c r="I16793" s="10" t="str">
        <f t="shared" si="262"/>
        <v>16064</v>
      </c>
    </row>
    <row r="16794" spans="1:9">
      <c r="A16794" s="66"/>
      <c r="C16794" s="66">
        <v>16064</v>
      </c>
      <c r="D16794" s="2" t="s">
        <v>47</v>
      </c>
      <c r="E16794" s="16" t="s">
        <v>1146</v>
      </c>
      <c r="F16794" s="69" t="s">
        <v>48</v>
      </c>
      <c r="G16794" s="3">
        <v>4</v>
      </c>
      <c r="H16794" s="3">
        <v>338</v>
      </c>
      <c r="I16794" s="10" t="str">
        <f t="shared" si="262"/>
        <v>16064</v>
      </c>
    </row>
    <row r="16795" spans="1:9">
      <c r="A16795" s="66"/>
      <c r="C16795" s="66">
        <v>16064</v>
      </c>
      <c r="D16795" s="2" t="s">
        <v>49</v>
      </c>
      <c r="E16795" s="14" t="s">
        <v>1144</v>
      </c>
      <c r="F16795" s="69" t="s">
        <v>50</v>
      </c>
      <c r="G16795" s="3">
        <v>6</v>
      </c>
      <c r="H16795" s="3">
        <v>495</v>
      </c>
      <c r="I16795" s="10" t="str">
        <f t="shared" si="262"/>
        <v>16064</v>
      </c>
    </row>
    <row r="16796" spans="1:9">
      <c r="A16796" s="66"/>
      <c r="C16796" s="66">
        <v>16064</v>
      </c>
      <c r="D16796" s="2" t="s">
        <v>51</v>
      </c>
      <c r="E16796" s="15" t="s">
        <v>1145</v>
      </c>
      <c r="F16796" s="69" t="s">
        <v>52</v>
      </c>
      <c r="G16796" s="3">
        <v>2</v>
      </c>
      <c r="H16796" s="3"/>
      <c r="I16796" s="10" t="str">
        <f t="shared" si="262"/>
        <v>16064</v>
      </c>
    </row>
    <row r="16797" spans="1:9">
      <c r="A16797" s="66"/>
      <c r="C16797" s="66">
        <v>16064</v>
      </c>
      <c r="D16797" s="2" t="s">
        <v>53</v>
      </c>
      <c r="E16797" s="15" t="s">
        <v>1145</v>
      </c>
      <c r="F16797" s="69" t="s">
        <v>54</v>
      </c>
      <c r="G16797" s="3">
        <v>14</v>
      </c>
      <c r="H16797" s="3">
        <v>743</v>
      </c>
      <c r="I16797" s="10" t="str">
        <f t="shared" si="262"/>
        <v>16064</v>
      </c>
    </row>
    <row r="16798" spans="1:9">
      <c r="A16798" s="66"/>
      <c r="C16798" s="66">
        <v>16064</v>
      </c>
      <c r="D16798" s="2" t="s">
        <v>55</v>
      </c>
      <c r="E16798" s="21" t="s">
        <v>1152</v>
      </c>
      <c r="F16798" s="69" t="s">
        <v>56</v>
      </c>
      <c r="G16798" s="3">
        <v>5</v>
      </c>
      <c r="H16798" s="3">
        <v>383</v>
      </c>
      <c r="I16798" s="10" t="str">
        <f t="shared" si="262"/>
        <v>16064</v>
      </c>
    </row>
    <row r="16799" spans="1:9">
      <c r="A16799" s="66"/>
      <c r="C16799" s="66">
        <v>16064</v>
      </c>
      <c r="D16799" s="2" t="s">
        <v>57</v>
      </c>
      <c r="E16799" s="21" t="s">
        <v>1152</v>
      </c>
      <c r="F16799" s="69" t="s">
        <v>58</v>
      </c>
      <c r="G16799" s="3">
        <v>2</v>
      </c>
      <c r="H16799" s="3"/>
      <c r="I16799" s="10" t="str">
        <f t="shared" si="262"/>
        <v>16064</v>
      </c>
    </row>
    <row r="16800" spans="1:9">
      <c r="A16800" s="66"/>
      <c r="C16800" s="66">
        <v>16064</v>
      </c>
      <c r="D16800" s="2" t="s">
        <v>59</v>
      </c>
      <c r="E16800" s="21" t="s">
        <v>1152</v>
      </c>
      <c r="F16800" s="69" t="s">
        <v>60</v>
      </c>
      <c r="G16800" s="3">
        <v>6</v>
      </c>
      <c r="H16800" s="3">
        <v>304</v>
      </c>
      <c r="I16800" s="10" t="str">
        <f t="shared" si="262"/>
        <v>16064</v>
      </c>
    </row>
    <row r="16801" spans="1:9">
      <c r="A16801" s="66"/>
      <c r="C16801" s="66">
        <v>16064</v>
      </c>
      <c r="D16801" s="2" t="s">
        <v>61</v>
      </c>
      <c r="E16801" s="20" t="s">
        <v>1151</v>
      </c>
      <c r="F16801" s="69" t="s">
        <v>62</v>
      </c>
      <c r="G16801" s="3">
        <v>8</v>
      </c>
      <c r="H16801" s="3">
        <v>2038</v>
      </c>
      <c r="I16801" s="10" t="str">
        <f t="shared" si="262"/>
        <v>16064</v>
      </c>
    </row>
    <row r="16802" spans="1:9">
      <c r="A16802" s="66"/>
      <c r="C16802" s="66">
        <v>16064</v>
      </c>
      <c r="D16802" s="2" t="s">
        <v>63</v>
      </c>
      <c r="E16802" s="20" t="s">
        <v>1151</v>
      </c>
      <c r="F16802" s="69" t="s">
        <v>64</v>
      </c>
      <c r="G16802" s="3"/>
      <c r="H16802" s="3"/>
      <c r="I16802" s="10" t="str">
        <f t="shared" si="262"/>
        <v>16064</v>
      </c>
    </row>
    <row r="16803" spans="1:9">
      <c r="A16803" s="66"/>
      <c r="C16803" s="66">
        <v>16064</v>
      </c>
      <c r="D16803" s="2" t="s">
        <v>65</v>
      </c>
      <c r="E16803" s="19" t="s">
        <v>1150</v>
      </c>
      <c r="F16803" s="69" t="s">
        <v>66</v>
      </c>
      <c r="G16803" s="3">
        <v>2</v>
      </c>
      <c r="H16803" s="3"/>
      <c r="I16803" s="10" t="str">
        <f t="shared" si="262"/>
        <v>16064</v>
      </c>
    </row>
    <row r="16804" spans="1:9">
      <c r="A16804" s="66"/>
      <c r="C16804" s="66">
        <v>16064</v>
      </c>
      <c r="D16804" s="2" t="s">
        <v>67</v>
      </c>
      <c r="E16804" s="22" t="s">
        <v>1153</v>
      </c>
      <c r="F16804" s="69" t="s">
        <v>68</v>
      </c>
      <c r="G16804" s="3">
        <v>2</v>
      </c>
      <c r="H16804" s="3"/>
      <c r="I16804" s="10" t="str">
        <f t="shared" si="262"/>
        <v>16064</v>
      </c>
    </row>
    <row r="16805" spans="1:9">
      <c r="A16805" s="66"/>
      <c r="C16805" s="66">
        <v>16064</v>
      </c>
      <c r="D16805" s="2" t="s">
        <v>69</v>
      </c>
      <c r="E16805" s="21" t="s">
        <v>1152</v>
      </c>
      <c r="F16805" s="69" t="s">
        <v>70</v>
      </c>
      <c r="G16805" s="3">
        <v>3</v>
      </c>
      <c r="H16805" s="3">
        <v>134</v>
      </c>
      <c r="I16805" s="10" t="str">
        <f t="shared" si="262"/>
        <v>16064</v>
      </c>
    </row>
    <row r="16806" spans="1:9">
      <c r="A16806" s="66"/>
      <c r="C16806" s="66">
        <v>16064</v>
      </c>
      <c r="E16806" s="71"/>
      <c r="F16806" s="69" t="s">
        <v>71</v>
      </c>
      <c r="G16806" s="3">
        <v>81</v>
      </c>
      <c r="H16806" s="3">
        <v>6194</v>
      </c>
      <c r="I16806" s="10" t="str">
        <f t="shared" si="262"/>
        <v>16064</v>
      </c>
    </row>
    <row r="16807" spans="1:9">
      <c r="A16807" s="65" t="s">
        <v>1112</v>
      </c>
      <c r="B16807" s="2" t="s">
        <v>1113</v>
      </c>
      <c r="C16807" s="65">
        <v>16065</v>
      </c>
      <c r="D16807" s="2" t="s">
        <v>9</v>
      </c>
      <c r="E16807" s="14" t="s">
        <v>1144</v>
      </c>
      <c r="F16807" s="69" t="s">
        <v>10</v>
      </c>
      <c r="G16807" s="3">
        <v>2</v>
      </c>
      <c r="H16807" s="3"/>
      <c r="I16807" s="10" t="str">
        <f t="shared" si="262"/>
        <v>16065</v>
      </c>
    </row>
    <row r="16808" spans="1:9">
      <c r="A16808" s="66"/>
      <c r="C16808" s="66">
        <v>16065</v>
      </c>
      <c r="D16808" s="2" t="s">
        <v>11</v>
      </c>
      <c r="E16808" s="14" t="s">
        <v>1144</v>
      </c>
      <c r="F16808" s="69" t="s">
        <v>12</v>
      </c>
      <c r="G16808" s="3"/>
      <c r="H16808" s="3"/>
      <c r="I16808" s="10" t="str">
        <f t="shared" si="262"/>
        <v>16065</v>
      </c>
    </row>
    <row r="16809" spans="1:9">
      <c r="A16809" s="66"/>
      <c r="C16809" s="66">
        <v>16065</v>
      </c>
      <c r="D16809" s="2" t="s">
        <v>13</v>
      </c>
      <c r="E16809" s="14" t="s">
        <v>1144</v>
      </c>
      <c r="F16809" s="69" t="s">
        <v>14</v>
      </c>
      <c r="G16809" s="3"/>
      <c r="H16809" s="3"/>
      <c r="I16809" s="10" t="str">
        <f t="shared" si="262"/>
        <v>16065</v>
      </c>
    </row>
    <row r="16810" spans="1:9">
      <c r="A16810" s="66"/>
      <c r="C16810" s="66">
        <v>16065</v>
      </c>
      <c r="D16810" s="2" t="s">
        <v>15</v>
      </c>
      <c r="E16810" s="15" t="s">
        <v>1145</v>
      </c>
      <c r="F16810" s="69" t="s">
        <v>16</v>
      </c>
      <c r="G16810" s="3"/>
      <c r="H16810" s="3"/>
      <c r="I16810" s="10" t="str">
        <f t="shared" si="262"/>
        <v>16065</v>
      </c>
    </row>
    <row r="16811" spans="1:9">
      <c r="A16811" s="66"/>
      <c r="C16811" s="66">
        <v>16065</v>
      </c>
      <c r="D16811" s="2" t="s">
        <v>17</v>
      </c>
      <c r="E16811" s="14" t="s">
        <v>1144</v>
      </c>
      <c r="F16811" s="69" t="s">
        <v>18</v>
      </c>
      <c r="G16811" s="3">
        <v>2</v>
      </c>
      <c r="H16811" s="3"/>
      <c r="I16811" s="10" t="str">
        <f t="shared" si="262"/>
        <v>16065</v>
      </c>
    </row>
    <row r="16812" spans="1:9">
      <c r="A16812" s="66"/>
      <c r="C16812" s="66">
        <v>16065</v>
      </c>
      <c r="D16812" s="2" t="s">
        <v>19</v>
      </c>
      <c r="E16812" s="14" t="s">
        <v>1144</v>
      </c>
      <c r="F16812" s="69" t="s">
        <v>20</v>
      </c>
      <c r="G16812" s="3"/>
      <c r="H16812" s="3"/>
      <c r="I16812" s="10" t="str">
        <f t="shared" si="262"/>
        <v>16065</v>
      </c>
    </row>
    <row r="16813" spans="1:9">
      <c r="A16813" s="66"/>
      <c r="C16813" s="66">
        <v>16065</v>
      </c>
      <c r="D16813" s="2" t="s">
        <v>21</v>
      </c>
      <c r="E16813" s="4"/>
      <c r="F16813" s="69" t="s">
        <v>22</v>
      </c>
      <c r="G16813" s="3">
        <v>46</v>
      </c>
      <c r="H16813" s="3"/>
      <c r="I16813" s="10" t="str">
        <f t="shared" si="262"/>
        <v>16065</v>
      </c>
    </row>
    <row r="16814" spans="1:9">
      <c r="A16814" s="66"/>
      <c r="C16814" s="66">
        <v>16065</v>
      </c>
      <c r="D16814" s="2" t="s">
        <v>23</v>
      </c>
      <c r="E16814" s="17" t="s">
        <v>1147</v>
      </c>
      <c r="F16814" s="69" t="s">
        <v>24</v>
      </c>
      <c r="G16814" s="3">
        <v>7</v>
      </c>
      <c r="H16814" s="3">
        <v>492</v>
      </c>
      <c r="I16814" s="10" t="str">
        <f t="shared" si="262"/>
        <v>16065</v>
      </c>
    </row>
    <row r="16815" spans="1:9">
      <c r="A16815" s="66"/>
      <c r="C16815" s="66">
        <v>16065</v>
      </c>
      <c r="D16815" s="2" t="s">
        <v>25</v>
      </c>
      <c r="E16815" s="17" t="s">
        <v>1147</v>
      </c>
      <c r="F16815" s="69" t="s">
        <v>26</v>
      </c>
      <c r="G16815" s="3">
        <v>1</v>
      </c>
      <c r="H16815" s="3"/>
      <c r="I16815" s="10" t="str">
        <f t="shared" si="262"/>
        <v>16065</v>
      </c>
    </row>
    <row r="16816" spans="1:9">
      <c r="A16816" s="66"/>
      <c r="C16816" s="66">
        <v>16065</v>
      </c>
      <c r="D16816" s="2" t="s">
        <v>27</v>
      </c>
      <c r="E16816" s="17" t="s">
        <v>1147</v>
      </c>
      <c r="F16816" s="69" t="s">
        <v>28</v>
      </c>
      <c r="G16816" s="3"/>
      <c r="H16816" s="3"/>
      <c r="I16816" s="10" t="str">
        <f t="shared" si="262"/>
        <v>16065</v>
      </c>
    </row>
    <row r="16817" spans="1:9">
      <c r="A16817" s="66"/>
      <c r="C16817" s="66">
        <v>16065</v>
      </c>
      <c r="D16817" s="2" t="s">
        <v>29</v>
      </c>
      <c r="E16817" s="18" t="s">
        <v>1148</v>
      </c>
      <c r="F16817" s="69" t="s">
        <v>30</v>
      </c>
      <c r="G16817" s="3"/>
      <c r="H16817" s="3"/>
      <c r="I16817" s="10" t="str">
        <f t="shared" si="262"/>
        <v>16065</v>
      </c>
    </row>
    <row r="16818" spans="1:9">
      <c r="A16818" s="66"/>
      <c r="C16818" s="66">
        <v>16065</v>
      </c>
      <c r="D16818" s="2" t="s">
        <v>31</v>
      </c>
      <c r="E16818" s="18" t="s">
        <v>1148</v>
      </c>
      <c r="F16818" s="69" t="s">
        <v>32</v>
      </c>
      <c r="G16818" s="3"/>
      <c r="H16818" s="3"/>
      <c r="I16818" s="10" t="str">
        <f t="shared" si="262"/>
        <v>16065</v>
      </c>
    </row>
    <row r="16819" spans="1:9">
      <c r="A16819" s="66"/>
      <c r="C16819" s="66">
        <v>16065</v>
      </c>
      <c r="D16819" s="2" t="s">
        <v>33</v>
      </c>
      <c r="E16819" s="18" t="s">
        <v>1148</v>
      </c>
      <c r="F16819" s="69" t="s">
        <v>34</v>
      </c>
      <c r="G16819" s="3"/>
      <c r="H16819" s="3"/>
      <c r="I16819" s="10" t="str">
        <f t="shared" si="262"/>
        <v>16065</v>
      </c>
    </row>
    <row r="16820" spans="1:9">
      <c r="A16820" s="66"/>
      <c r="C16820" s="66">
        <v>16065</v>
      </c>
      <c r="D16820" s="2" t="s">
        <v>35</v>
      </c>
      <c r="E16820" s="19" t="s">
        <v>1150</v>
      </c>
      <c r="F16820" s="69" t="s">
        <v>36</v>
      </c>
      <c r="G16820" s="3">
        <v>1</v>
      </c>
      <c r="H16820" s="3"/>
      <c r="I16820" s="10" t="str">
        <f t="shared" si="262"/>
        <v>16065</v>
      </c>
    </row>
    <row r="16821" spans="1:9">
      <c r="A16821" s="66"/>
      <c r="C16821" s="66">
        <v>16065</v>
      </c>
      <c r="D16821" s="2" t="s">
        <v>37</v>
      </c>
      <c r="E16821" s="23" t="s">
        <v>1149</v>
      </c>
      <c r="F16821" s="69" t="s">
        <v>38</v>
      </c>
      <c r="G16821" s="3"/>
      <c r="H16821" s="3"/>
      <c r="I16821" s="10" t="str">
        <f t="shared" si="262"/>
        <v>16065</v>
      </c>
    </row>
    <row r="16822" spans="1:9">
      <c r="A16822" s="66"/>
      <c r="C16822" s="66">
        <v>16065</v>
      </c>
      <c r="D16822" s="2" t="s">
        <v>39</v>
      </c>
      <c r="E16822" s="23" t="s">
        <v>1149</v>
      </c>
      <c r="F16822" s="69" t="s">
        <v>40</v>
      </c>
      <c r="G16822" s="3"/>
      <c r="H16822" s="3"/>
      <c r="I16822" s="10" t="str">
        <f t="shared" si="262"/>
        <v>16065</v>
      </c>
    </row>
    <row r="16823" spans="1:9">
      <c r="A16823" s="66"/>
      <c r="C16823" s="66">
        <v>16065</v>
      </c>
      <c r="D16823" s="2" t="s">
        <v>41</v>
      </c>
      <c r="E16823" s="16" t="s">
        <v>1146</v>
      </c>
      <c r="F16823" s="69" t="s">
        <v>42</v>
      </c>
      <c r="G16823" s="3"/>
      <c r="H16823" s="3"/>
      <c r="I16823" s="10" t="str">
        <f t="shared" si="262"/>
        <v>16065</v>
      </c>
    </row>
    <row r="16824" spans="1:9">
      <c r="A16824" s="66"/>
      <c r="C16824" s="66">
        <v>16065</v>
      </c>
      <c r="D16824" s="2" t="s">
        <v>43</v>
      </c>
      <c r="E16824" s="16" t="s">
        <v>1146</v>
      </c>
      <c r="F16824" s="69" t="s">
        <v>44</v>
      </c>
      <c r="G16824" s="3">
        <v>1</v>
      </c>
      <c r="H16824" s="3"/>
      <c r="I16824" s="10" t="str">
        <f t="shared" si="262"/>
        <v>16065</v>
      </c>
    </row>
    <row r="16825" spans="1:9">
      <c r="A16825" s="66"/>
      <c r="C16825" s="66">
        <v>16065</v>
      </c>
      <c r="D16825" s="2" t="s">
        <v>45</v>
      </c>
      <c r="E16825" s="16" t="s">
        <v>1146</v>
      </c>
      <c r="F16825" s="69" t="s">
        <v>46</v>
      </c>
      <c r="G16825" s="3"/>
      <c r="H16825" s="3"/>
      <c r="I16825" s="10" t="str">
        <f t="shared" si="262"/>
        <v>16065</v>
      </c>
    </row>
    <row r="16826" spans="1:9">
      <c r="A16826" s="66"/>
      <c r="C16826" s="66">
        <v>16065</v>
      </c>
      <c r="D16826" s="2" t="s">
        <v>47</v>
      </c>
      <c r="E16826" s="16" t="s">
        <v>1146</v>
      </c>
      <c r="F16826" s="69" t="s">
        <v>48</v>
      </c>
      <c r="G16826" s="3">
        <v>5</v>
      </c>
      <c r="H16826" s="3">
        <v>610</v>
      </c>
      <c r="I16826" s="10" t="str">
        <f t="shared" si="262"/>
        <v>16065</v>
      </c>
    </row>
    <row r="16827" spans="1:9">
      <c r="A16827" s="66"/>
      <c r="C16827" s="66">
        <v>16065</v>
      </c>
      <c r="D16827" s="2" t="s">
        <v>49</v>
      </c>
      <c r="E16827" s="14" t="s">
        <v>1144</v>
      </c>
      <c r="F16827" s="69" t="s">
        <v>50</v>
      </c>
      <c r="G16827" s="3">
        <v>1</v>
      </c>
      <c r="H16827" s="3"/>
      <c r="I16827" s="10" t="str">
        <f t="shared" si="262"/>
        <v>16065</v>
      </c>
    </row>
    <row r="16828" spans="1:9">
      <c r="A16828" s="66"/>
      <c r="C16828" s="66">
        <v>16065</v>
      </c>
      <c r="D16828" s="2" t="s">
        <v>51</v>
      </c>
      <c r="E16828" s="15" t="s">
        <v>1145</v>
      </c>
      <c r="F16828" s="69" t="s">
        <v>52</v>
      </c>
      <c r="G16828" s="3"/>
      <c r="H16828" s="3"/>
      <c r="I16828" s="10" t="str">
        <f t="shared" si="262"/>
        <v>16065</v>
      </c>
    </row>
    <row r="16829" spans="1:9">
      <c r="A16829" s="66"/>
      <c r="C16829" s="66">
        <v>16065</v>
      </c>
      <c r="D16829" s="2" t="s">
        <v>53</v>
      </c>
      <c r="E16829" s="15" t="s">
        <v>1145</v>
      </c>
      <c r="F16829" s="69" t="s">
        <v>54</v>
      </c>
      <c r="G16829" s="3">
        <v>14</v>
      </c>
      <c r="H16829" s="3">
        <v>717</v>
      </c>
      <c r="I16829" s="10" t="str">
        <f t="shared" si="262"/>
        <v>16065</v>
      </c>
    </row>
    <row r="16830" spans="1:9">
      <c r="A16830" s="66"/>
      <c r="C16830" s="66">
        <v>16065</v>
      </c>
      <c r="D16830" s="2" t="s">
        <v>55</v>
      </c>
      <c r="E16830" s="21" t="s">
        <v>1152</v>
      </c>
      <c r="F16830" s="69" t="s">
        <v>56</v>
      </c>
      <c r="G16830" s="3">
        <v>1</v>
      </c>
      <c r="H16830" s="3"/>
      <c r="I16830" s="10" t="str">
        <f t="shared" si="262"/>
        <v>16065</v>
      </c>
    </row>
    <row r="16831" spans="1:9">
      <c r="A16831" s="66"/>
      <c r="C16831" s="66">
        <v>16065</v>
      </c>
      <c r="D16831" s="2" t="s">
        <v>57</v>
      </c>
      <c r="E16831" s="21" t="s">
        <v>1152</v>
      </c>
      <c r="F16831" s="69" t="s">
        <v>58</v>
      </c>
      <c r="G16831" s="3">
        <v>5</v>
      </c>
      <c r="H16831" s="3">
        <v>1384</v>
      </c>
      <c r="I16831" s="10" t="str">
        <f t="shared" si="262"/>
        <v>16065</v>
      </c>
    </row>
    <row r="16832" spans="1:9">
      <c r="A16832" s="66"/>
      <c r="C16832" s="66">
        <v>16065</v>
      </c>
      <c r="D16832" s="2" t="s">
        <v>59</v>
      </c>
      <c r="E16832" s="21" t="s">
        <v>1152</v>
      </c>
      <c r="F16832" s="69" t="s">
        <v>60</v>
      </c>
      <c r="G16832" s="3">
        <v>6</v>
      </c>
      <c r="H16832" s="3">
        <v>474</v>
      </c>
      <c r="I16832" s="10" t="str">
        <f t="shared" si="262"/>
        <v>16065</v>
      </c>
    </row>
    <row r="16833" spans="1:9">
      <c r="A16833" s="66"/>
      <c r="C16833" s="66">
        <v>16065</v>
      </c>
      <c r="D16833" s="2" t="s">
        <v>61</v>
      </c>
      <c r="E16833" s="20" t="s">
        <v>1151</v>
      </c>
      <c r="F16833" s="69" t="s">
        <v>62</v>
      </c>
      <c r="G16833" s="3">
        <v>2</v>
      </c>
      <c r="H16833" s="3"/>
      <c r="I16833" s="10" t="str">
        <f t="shared" si="262"/>
        <v>16065</v>
      </c>
    </row>
    <row r="16834" spans="1:9">
      <c r="A16834" s="66"/>
      <c r="C16834" s="66">
        <v>16065</v>
      </c>
      <c r="D16834" s="2" t="s">
        <v>63</v>
      </c>
      <c r="E16834" s="20" t="s">
        <v>1151</v>
      </c>
      <c r="F16834" s="69" t="s">
        <v>64</v>
      </c>
      <c r="G16834" s="3"/>
      <c r="H16834" s="3"/>
      <c r="I16834" s="10" t="str">
        <f t="shared" si="262"/>
        <v>16065</v>
      </c>
    </row>
    <row r="16835" spans="1:9">
      <c r="A16835" s="66"/>
      <c r="C16835" s="66">
        <v>16065</v>
      </c>
      <c r="D16835" s="2" t="s">
        <v>65</v>
      </c>
      <c r="E16835" s="19" t="s">
        <v>1150</v>
      </c>
      <c r="F16835" s="69" t="s">
        <v>66</v>
      </c>
      <c r="G16835" s="3">
        <v>1</v>
      </c>
      <c r="H16835" s="3"/>
      <c r="I16835" s="10" t="str">
        <f t="shared" si="262"/>
        <v>16065</v>
      </c>
    </row>
    <row r="16836" spans="1:9">
      <c r="A16836" s="66"/>
      <c r="C16836" s="66">
        <v>16065</v>
      </c>
      <c r="D16836" s="2" t="s">
        <v>67</v>
      </c>
      <c r="E16836" s="22" t="s">
        <v>1153</v>
      </c>
      <c r="F16836" s="69" t="s">
        <v>68</v>
      </c>
      <c r="G16836" s="3">
        <v>1</v>
      </c>
      <c r="H16836" s="3"/>
      <c r="I16836" s="10" t="str">
        <f t="shared" si="262"/>
        <v>16065</v>
      </c>
    </row>
    <row r="16837" spans="1:9">
      <c r="A16837" s="66"/>
      <c r="C16837" s="66">
        <v>16065</v>
      </c>
      <c r="D16837" s="2" t="s">
        <v>69</v>
      </c>
      <c r="E16837" s="21" t="s">
        <v>1152</v>
      </c>
      <c r="F16837" s="69" t="s">
        <v>70</v>
      </c>
      <c r="G16837" s="3"/>
      <c r="H16837" s="3"/>
      <c r="I16837" s="10" t="str">
        <f t="shared" si="262"/>
        <v>16065</v>
      </c>
    </row>
    <row r="16838" spans="1:9">
      <c r="A16838" s="66"/>
      <c r="C16838" s="66">
        <v>16065</v>
      </c>
      <c r="E16838" s="71"/>
      <c r="F16838" s="69" t="s">
        <v>71</v>
      </c>
      <c r="G16838" s="3">
        <v>48</v>
      </c>
      <c r="H16838" s="3">
        <v>4311</v>
      </c>
      <c r="I16838" s="10" t="str">
        <f t="shared" si="262"/>
        <v>16065</v>
      </c>
    </row>
    <row r="16839" spans="1:9">
      <c r="A16839" s="65" t="s">
        <v>1114</v>
      </c>
      <c r="B16839" s="2" t="s">
        <v>1115</v>
      </c>
      <c r="C16839" s="65">
        <v>16066</v>
      </c>
      <c r="D16839" s="2" t="s">
        <v>9</v>
      </c>
      <c r="E16839" s="14" t="s">
        <v>1144</v>
      </c>
      <c r="F16839" s="69" t="s">
        <v>10</v>
      </c>
      <c r="G16839" s="3">
        <v>4</v>
      </c>
      <c r="H16839" s="3">
        <v>37</v>
      </c>
      <c r="I16839" s="10" t="str">
        <f t="shared" si="262"/>
        <v>16066</v>
      </c>
    </row>
    <row r="16840" spans="1:9">
      <c r="A16840" s="66"/>
      <c r="C16840" s="66">
        <v>16066</v>
      </c>
      <c r="D16840" s="2" t="s">
        <v>11</v>
      </c>
      <c r="E16840" s="14" t="s">
        <v>1144</v>
      </c>
      <c r="F16840" s="69" t="s">
        <v>12</v>
      </c>
      <c r="G16840" s="3"/>
      <c r="H16840" s="3"/>
      <c r="I16840" s="10" t="str">
        <f t="shared" si="262"/>
        <v>16066</v>
      </c>
    </row>
    <row r="16841" spans="1:9">
      <c r="A16841" s="66"/>
      <c r="C16841" s="66">
        <v>16066</v>
      </c>
      <c r="D16841" s="2" t="s">
        <v>13</v>
      </c>
      <c r="E16841" s="14" t="s">
        <v>1144</v>
      </c>
      <c r="F16841" s="69" t="s">
        <v>14</v>
      </c>
      <c r="G16841" s="3"/>
      <c r="H16841" s="3"/>
      <c r="I16841" s="10" t="str">
        <f t="shared" ref="I16841:I16904" si="263">IF(A16841="",I16840,A16841)</f>
        <v>16066</v>
      </c>
    </row>
    <row r="16842" spans="1:9">
      <c r="A16842" s="66"/>
      <c r="C16842" s="66">
        <v>16066</v>
      </c>
      <c r="D16842" s="2" t="s">
        <v>15</v>
      </c>
      <c r="E16842" s="15" t="s">
        <v>1145</v>
      </c>
      <c r="F16842" s="69" t="s">
        <v>16</v>
      </c>
      <c r="G16842" s="3"/>
      <c r="H16842" s="3"/>
      <c r="I16842" s="10" t="str">
        <f t="shared" si="263"/>
        <v>16066</v>
      </c>
    </row>
    <row r="16843" spans="1:9">
      <c r="A16843" s="66"/>
      <c r="C16843" s="66">
        <v>16066</v>
      </c>
      <c r="D16843" s="2" t="s">
        <v>17</v>
      </c>
      <c r="E16843" s="14" t="s">
        <v>1144</v>
      </c>
      <c r="F16843" s="69" t="s">
        <v>18</v>
      </c>
      <c r="G16843" s="3">
        <v>4</v>
      </c>
      <c r="H16843" s="3">
        <v>37</v>
      </c>
      <c r="I16843" s="10" t="str">
        <f t="shared" si="263"/>
        <v>16066</v>
      </c>
    </row>
    <row r="16844" spans="1:9">
      <c r="A16844" s="66"/>
      <c r="C16844" s="66">
        <v>16066</v>
      </c>
      <c r="D16844" s="2" t="s">
        <v>19</v>
      </c>
      <c r="E16844" s="14" t="s">
        <v>1144</v>
      </c>
      <c r="F16844" s="69" t="s">
        <v>20</v>
      </c>
      <c r="G16844" s="3"/>
      <c r="H16844" s="3"/>
      <c r="I16844" s="10" t="str">
        <f t="shared" si="263"/>
        <v>16066</v>
      </c>
    </row>
    <row r="16845" spans="1:9">
      <c r="A16845" s="66"/>
      <c r="C16845" s="66">
        <v>16066</v>
      </c>
      <c r="D16845" s="2" t="s">
        <v>21</v>
      </c>
      <c r="E16845" s="4"/>
      <c r="F16845" s="69" t="s">
        <v>22</v>
      </c>
      <c r="G16845" s="3">
        <v>142</v>
      </c>
      <c r="H16845" s="3">
        <v>12738</v>
      </c>
      <c r="I16845" s="10" t="str">
        <f t="shared" si="263"/>
        <v>16066</v>
      </c>
    </row>
    <row r="16846" spans="1:9">
      <c r="A16846" s="66"/>
      <c r="C16846" s="66">
        <v>16066</v>
      </c>
      <c r="D16846" s="2" t="s">
        <v>23</v>
      </c>
      <c r="E16846" s="17" t="s">
        <v>1147</v>
      </c>
      <c r="F16846" s="69" t="s">
        <v>24</v>
      </c>
      <c r="G16846" s="3">
        <v>13</v>
      </c>
      <c r="H16846" s="3">
        <v>1902</v>
      </c>
      <c r="I16846" s="10" t="str">
        <f t="shared" si="263"/>
        <v>16066</v>
      </c>
    </row>
    <row r="16847" spans="1:9">
      <c r="A16847" s="66"/>
      <c r="C16847" s="66">
        <v>16066</v>
      </c>
      <c r="D16847" s="2" t="s">
        <v>25</v>
      </c>
      <c r="E16847" s="17" t="s">
        <v>1147</v>
      </c>
      <c r="F16847" s="69" t="s">
        <v>26</v>
      </c>
      <c r="G16847" s="3">
        <v>1</v>
      </c>
      <c r="H16847" s="3"/>
      <c r="I16847" s="10" t="str">
        <f t="shared" si="263"/>
        <v>16066</v>
      </c>
    </row>
    <row r="16848" spans="1:9">
      <c r="A16848" s="66"/>
      <c r="C16848" s="66">
        <v>16066</v>
      </c>
      <c r="D16848" s="2" t="s">
        <v>27</v>
      </c>
      <c r="E16848" s="17" t="s">
        <v>1147</v>
      </c>
      <c r="F16848" s="69" t="s">
        <v>28</v>
      </c>
      <c r="G16848" s="3"/>
      <c r="H16848" s="3"/>
      <c r="I16848" s="10" t="str">
        <f t="shared" si="263"/>
        <v>16066</v>
      </c>
    </row>
    <row r="16849" spans="1:9">
      <c r="A16849" s="66"/>
      <c r="C16849" s="66">
        <v>16066</v>
      </c>
      <c r="D16849" s="2" t="s">
        <v>29</v>
      </c>
      <c r="E16849" s="18" t="s">
        <v>1148</v>
      </c>
      <c r="F16849" s="69" t="s">
        <v>30</v>
      </c>
      <c r="G16849" s="3"/>
      <c r="H16849" s="3"/>
      <c r="I16849" s="10" t="str">
        <f t="shared" si="263"/>
        <v>16066</v>
      </c>
    </row>
    <row r="16850" spans="1:9">
      <c r="A16850" s="66"/>
      <c r="C16850" s="66">
        <v>16066</v>
      </c>
      <c r="D16850" s="2" t="s">
        <v>31</v>
      </c>
      <c r="E16850" s="18" t="s">
        <v>1148</v>
      </c>
      <c r="F16850" s="69" t="s">
        <v>32</v>
      </c>
      <c r="G16850" s="3"/>
      <c r="H16850" s="3"/>
      <c r="I16850" s="10" t="str">
        <f t="shared" si="263"/>
        <v>16066</v>
      </c>
    </row>
    <row r="16851" spans="1:9">
      <c r="A16851" s="66"/>
      <c r="C16851" s="66">
        <v>16066</v>
      </c>
      <c r="D16851" s="2" t="s">
        <v>33</v>
      </c>
      <c r="E16851" s="18" t="s">
        <v>1148</v>
      </c>
      <c r="F16851" s="69" t="s">
        <v>34</v>
      </c>
      <c r="G16851" s="3">
        <v>3</v>
      </c>
      <c r="H16851" s="3">
        <v>96</v>
      </c>
      <c r="I16851" s="10" t="str">
        <f t="shared" si="263"/>
        <v>16066</v>
      </c>
    </row>
    <row r="16852" spans="1:9">
      <c r="A16852" s="66"/>
      <c r="C16852" s="66">
        <v>16066</v>
      </c>
      <c r="D16852" s="2" t="s">
        <v>35</v>
      </c>
      <c r="E16852" s="19" t="s">
        <v>1150</v>
      </c>
      <c r="F16852" s="69" t="s">
        <v>36</v>
      </c>
      <c r="G16852" s="3"/>
      <c r="H16852" s="3"/>
      <c r="I16852" s="10" t="str">
        <f t="shared" si="263"/>
        <v>16066</v>
      </c>
    </row>
    <row r="16853" spans="1:9">
      <c r="A16853" s="66"/>
      <c r="C16853" s="66">
        <v>16066</v>
      </c>
      <c r="D16853" s="2" t="s">
        <v>37</v>
      </c>
      <c r="E16853" s="23" t="s">
        <v>1149</v>
      </c>
      <c r="F16853" s="69" t="s">
        <v>38</v>
      </c>
      <c r="G16853" s="3">
        <v>2</v>
      </c>
      <c r="H16853" s="3"/>
      <c r="I16853" s="10" t="str">
        <f t="shared" si="263"/>
        <v>16066</v>
      </c>
    </row>
    <row r="16854" spans="1:9">
      <c r="A16854" s="66"/>
      <c r="C16854" s="66">
        <v>16066</v>
      </c>
      <c r="D16854" s="2" t="s">
        <v>39</v>
      </c>
      <c r="E16854" s="23" t="s">
        <v>1149</v>
      </c>
      <c r="F16854" s="69" t="s">
        <v>40</v>
      </c>
      <c r="G16854" s="3">
        <v>1</v>
      </c>
      <c r="H16854" s="3"/>
      <c r="I16854" s="10" t="str">
        <f t="shared" si="263"/>
        <v>16066</v>
      </c>
    </row>
    <row r="16855" spans="1:9">
      <c r="A16855" s="66"/>
      <c r="C16855" s="66">
        <v>16066</v>
      </c>
      <c r="D16855" s="2" t="s">
        <v>41</v>
      </c>
      <c r="E16855" s="16" t="s">
        <v>1146</v>
      </c>
      <c r="F16855" s="69" t="s">
        <v>42</v>
      </c>
      <c r="G16855" s="3"/>
      <c r="H16855" s="3"/>
      <c r="I16855" s="10" t="str">
        <f t="shared" si="263"/>
        <v>16066</v>
      </c>
    </row>
    <row r="16856" spans="1:9">
      <c r="A16856" s="66"/>
      <c r="C16856" s="66">
        <v>16066</v>
      </c>
      <c r="D16856" s="2" t="s">
        <v>43</v>
      </c>
      <c r="E16856" s="16" t="s">
        <v>1146</v>
      </c>
      <c r="F16856" s="69" t="s">
        <v>44</v>
      </c>
      <c r="G16856" s="3">
        <v>1</v>
      </c>
      <c r="H16856" s="3"/>
      <c r="I16856" s="10" t="str">
        <f t="shared" si="263"/>
        <v>16066</v>
      </c>
    </row>
    <row r="16857" spans="1:9">
      <c r="A16857" s="66"/>
      <c r="C16857" s="66">
        <v>16066</v>
      </c>
      <c r="D16857" s="2" t="s">
        <v>45</v>
      </c>
      <c r="E16857" s="16" t="s">
        <v>1146</v>
      </c>
      <c r="F16857" s="69" t="s">
        <v>46</v>
      </c>
      <c r="G16857" s="3"/>
      <c r="H16857" s="3"/>
      <c r="I16857" s="10" t="str">
        <f t="shared" si="263"/>
        <v>16066</v>
      </c>
    </row>
    <row r="16858" spans="1:9">
      <c r="A16858" s="66"/>
      <c r="C16858" s="66">
        <v>16066</v>
      </c>
      <c r="D16858" s="2" t="s">
        <v>47</v>
      </c>
      <c r="E16858" s="16" t="s">
        <v>1146</v>
      </c>
      <c r="F16858" s="69" t="s">
        <v>48</v>
      </c>
      <c r="G16858" s="3">
        <v>19</v>
      </c>
      <c r="H16858" s="3">
        <v>1523</v>
      </c>
      <c r="I16858" s="10" t="str">
        <f t="shared" si="263"/>
        <v>16066</v>
      </c>
    </row>
    <row r="16859" spans="1:9">
      <c r="A16859" s="66"/>
      <c r="C16859" s="66">
        <v>16066</v>
      </c>
      <c r="D16859" s="2" t="s">
        <v>49</v>
      </c>
      <c r="E16859" s="14" t="s">
        <v>1144</v>
      </c>
      <c r="F16859" s="69" t="s">
        <v>50</v>
      </c>
      <c r="G16859" s="3">
        <v>6</v>
      </c>
      <c r="H16859" s="3">
        <v>148</v>
      </c>
      <c r="I16859" s="10" t="str">
        <f t="shared" si="263"/>
        <v>16066</v>
      </c>
    </row>
    <row r="16860" spans="1:9">
      <c r="A16860" s="66"/>
      <c r="C16860" s="66">
        <v>16066</v>
      </c>
      <c r="D16860" s="2" t="s">
        <v>51</v>
      </c>
      <c r="E16860" s="15" t="s">
        <v>1145</v>
      </c>
      <c r="F16860" s="69" t="s">
        <v>52</v>
      </c>
      <c r="G16860" s="3">
        <v>3</v>
      </c>
      <c r="H16860" s="3">
        <v>152</v>
      </c>
      <c r="I16860" s="10" t="str">
        <f t="shared" si="263"/>
        <v>16066</v>
      </c>
    </row>
    <row r="16861" spans="1:9">
      <c r="A16861" s="66"/>
      <c r="C16861" s="66">
        <v>16066</v>
      </c>
      <c r="D16861" s="2" t="s">
        <v>53</v>
      </c>
      <c r="E16861" s="15" t="s">
        <v>1145</v>
      </c>
      <c r="F16861" s="69" t="s">
        <v>54</v>
      </c>
      <c r="G16861" s="3">
        <v>53</v>
      </c>
      <c r="H16861" s="3">
        <v>4003</v>
      </c>
      <c r="I16861" s="10" t="str">
        <f t="shared" si="263"/>
        <v>16066</v>
      </c>
    </row>
    <row r="16862" spans="1:9">
      <c r="A16862" s="66"/>
      <c r="C16862" s="66">
        <v>16066</v>
      </c>
      <c r="D16862" s="2" t="s">
        <v>55</v>
      </c>
      <c r="E16862" s="21" t="s">
        <v>1152</v>
      </c>
      <c r="F16862" s="69" t="s">
        <v>56</v>
      </c>
      <c r="G16862" s="3">
        <v>6</v>
      </c>
      <c r="H16862" s="3">
        <v>729</v>
      </c>
      <c r="I16862" s="10" t="str">
        <f t="shared" si="263"/>
        <v>16066</v>
      </c>
    </row>
    <row r="16863" spans="1:9">
      <c r="A16863" s="66"/>
      <c r="C16863" s="66">
        <v>16066</v>
      </c>
      <c r="D16863" s="2" t="s">
        <v>57</v>
      </c>
      <c r="E16863" s="21" t="s">
        <v>1152</v>
      </c>
      <c r="F16863" s="69" t="s">
        <v>58</v>
      </c>
      <c r="G16863" s="3">
        <v>3</v>
      </c>
      <c r="H16863" s="3"/>
      <c r="I16863" s="10" t="str">
        <f t="shared" si="263"/>
        <v>16066</v>
      </c>
    </row>
    <row r="16864" spans="1:9">
      <c r="A16864" s="66"/>
      <c r="C16864" s="66">
        <v>16066</v>
      </c>
      <c r="D16864" s="2" t="s">
        <v>59</v>
      </c>
      <c r="E16864" s="21" t="s">
        <v>1152</v>
      </c>
      <c r="F16864" s="69" t="s">
        <v>60</v>
      </c>
      <c r="G16864" s="3">
        <v>13</v>
      </c>
      <c r="H16864" s="3">
        <v>1244</v>
      </c>
      <c r="I16864" s="10" t="str">
        <f t="shared" si="263"/>
        <v>16066</v>
      </c>
    </row>
    <row r="16865" spans="1:9">
      <c r="A16865" s="66"/>
      <c r="C16865" s="66">
        <v>16066</v>
      </c>
      <c r="D16865" s="2" t="s">
        <v>61</v>
      </c>
      <c r="E16865" s="20" t="s">
        <v>1151</v>
      </c>
      <c r="F16865" s="69" t="s">
        <v>62</v>
      </c>
      <c r="G16865" s="3">
        <v>5</v>
      </c>
      <c r="H16865" s="3">
        <v>404</v>
      </c>
      <c r="I16865" s="10" t="str">
        <f t="shared" si="263"/>
        <v>16066</v>
      </c>
    </row>
    <row r="16866" spans="1:9">
      <c r="A16866" s="66"/>
      <c r="C16866" s="66">
        <v>16066</v>
      </c>
      <c r="D16866" s="2" t="s">
        <v>63</v>
      </c>
      <c r="E16866" s="20" t="s">
        <v>1151</v>
      </c>
      <c r="F16866" s="69" t="s">
        <v>64</v>
      </c>
      <c r="G16866" s="3"/>
      <c r="H16866" s="3"/>
      <c r="I16866" s="10" t="str">
        <f t="shared" si="263"/>
        <v>16066</v>
      </c>
    </row>
    <row r="16867" spans="1:9">
      <c r="A16867" s="66"/>
      <c r="C16867" s="66">
        <v>16066</v>
      </c>
      <c r="D16867" s="2" t="s">
        <v>65</v>
      </c>
      <c r="E16867" s="19" t="s">
        <v>1150</v>
      </c>
      <c r="F16867" s="69" t="s">
        <v>66</v>
      </c>
      <c r="G16867" s="3">
        <v>7</v>
      </c>
      <c r="H16867" s="3">
        <v>458</v>
      </c>
      <c r="I16867" s="10" t="str">
        <f t="shared" si="263"/>
        <v>16066</v>
      </c>
    </row>
    <row r="16868" spans="1:9">
      <c r="A16868" s="66"/>
      <c r="C16868" s="66">
        <v>16066</v>
      </c>
      <c r="D16868" s="2" t="s">
        <v>67</v>
      </c>
      <c r="E16868" s="22" t="s">
        <v>1153</v>
      </c>
      <c r="F16868" s="69" t="s">
        <v>68</v>
      </c>
      <c r="G16868" s="3">
        <v>2</v>
      </c>
      <c r="H16868" s="3"/>
      <c r="I16868" s="10" t="str">
        <f t="shared" si="263"/>
        <v>16066</v>
      </c>
    </row>
    <row r="16869" spans="1:9">
      <c r="A16869" s="66"/>
      <c r="C16869" s="66">
        <v>16066</v>
      </c>
      <c r="D16869" s="2" t="s">
        <v>69</v>
      </c>
      <c r="E16869" s="21" t="s">
        <v>1152</v>
      </c>
      <c r="F16869" s="69" t="s">
        <v>70</v>
      </c>
      <c r="G16869" s="3">
        <v>4</v>
      </c>
      <c r="H16869" s="3">
        <v>393</v>
      </c>
      <c r="I16869" s="10" t="str">
        <f t="shared" si="263"/>
        <v>16066</v>
      </c>
    </row>
    <row r="16870" spans="1:9">
      <c r="A16870" s="66"/>
      <c r="C16870" s="66">
        <v>16066</v>
      </c>
      <c r="E16870" s="71"/>
      <c r="F16870" s="69" t="s">
        <v>71</v>
      </c>
      <c r="G16870" s="3">
        <v>146</v>
      </c>
      <c r="H16870" s="3">
        <v>12775</v>
      </c>
      <c r="I16870" s="10" t="str">
        <f t="shared" si="263"/>
        <v>16066</v>
      </c>
    </row>
    <row r="16871" spans="1:9">
      <c r="A16871" s="65" t="s">
        <v>1116</v>
      </c>
      <c r="B16871" s="2" t="s">
        <v>1117</v>
      </c>
      <c r="C16871" s="65">
        <v>16067</v>
      </c>
      <c r="D16871" s="2" t="s">
        <v>9</v>
      </c>
      <c r="E16871" s="14" t="s">
        <v>1144</v>
      </c>
      <c r="F16871" s="69" t="s">
        <v>10</v>
      </c>
      <c r="G16871" s="3">
        <v>3</v>
      </c>
      <c r="H16871" s="3">
        <v>14</v>
      </c>
      <c r="I16871" s="10" t="str">
        <f t="shared" si="263"/>
        <v>16067</v>
      </c>
    </row>
    <row r="16872" spans="1:9">
      <c r="A16872" s="66"/>
      <c r="C16872" s="66">
        <v>16067</v>
      </c>
      <c r="D16872" s="2" t="s">
        <v>11</v>
      </c>
      <c r="E16872" s="14" t="s">
        <v>1144</v>
      </c>
      <c r="F16872" s="69" t="s">
        <v>12</v>
      </c>
      <c r="G16872" s="3"/>
      <c r="H16872" s="3"/>
      <c r="I16872" s="10" t="str">
        <f t="shared" si="263"/>
        <v>16067</v>
      </c>
    </row>
    <row r="16873" spans="1:9">
      <c r="A16873" s="66"/>
      <c r="C16873" s="66">
        <v>16067</v>
      </c>
      <c r="D16873" s="2" t="s">
        <v>13</v>
      </c>
      <c r="E16873" s="14" t="s">
        <v>1144</v>
      </c>
      <c r="F16873" s="69" t="s">
        <v>14</v>
      </c>
      <c r="G16873" s="3"/>
      <c r="H16873" s="3"/>
      <c r="I16873" s="10" t="str">
        <f t="shared" si="263"/>
        <v>16067</v>
      </c>
    </row>
    <row r="16874" spans="1:9">
      <c r="A16874" s="66"/>
      <c r="C16874" s="66">
        <v>16067</v>
      </c>
      <c r="D16874" s="2" t="s">
        <v>15</v>
      </c>
      <c r="E16874" s="15" t="s">
        <v>1145</v>
      </c>
      <c r="F16874" s="69" t="s">
        <v>16</v>
      </c>
      <c r="G16874" s="3"/>
      <c r="H16874" s="3"/>
      <c r="I16874" s="10" t="str">
        <f t="shared" si="263"/>
        <v>16067</v>
      </c>
    </row>
    <row r="16875" spans="1:9">
      <c r="A16875" s="66"/>
      <c r="C16875" s="66">
        <v>16067</v>
      </c>
      <c r="D16875" s="2" t="s">
        <v>17</v>
      </c>
      <c r="E16875" s="14" t="s">
        <v>1144</v>
      </c>
      <c r="F16875" s="69" t="s">
        <v>18</v>
      </c>
      <c r="G16875" s="3">
        <v>3</v>
      </c>
      <c r="H16875" s="3">
        <v>14</v>
      </c>
      <c r="I16875" s="10" t="str">
        <f t="shared" si="263"/>
        <v>16067</v>
      </c>
    </row>
    <row r="16876" spans="1:9">
      <c r="A16876" s="66"/>
      <c r="C16876" s="66">
        <v>16067</v>
      </c>
      <c r="D16876" s="2" t="s">
        <v>19</v>
      </c>
      <c r="E16876" s="14" t="s">
        <v>1144</v>
      </c>
      <c r="F16876" s="69" t="s">
        <v>20</v>
      </c>
      <c r="G16876" s="3"/>
      <c r="H16876" s="3"/>
      <c r="I16876" s="10" t="str">
        <f t="shared" si="263"/>
        <v>16067</v>
      </c>
    </row>
    <row r="16877" spans="1:9">
      <c r="A16877" s="66"/>
      <c r="C16877" s="66">
        <v>16067</v>
      </c>
      <c r="D16877" s="2" t="s">
        <v>21</v>
      </c>
      <c r="E16877" s="4"/>
      <c r="F16877" s="69" t="s">
        <v>22</v>
      </c>
      <c r="G16877" s="3">
        <v>105</v>
      </c>
      <c r="H16877" s="3">
        <v>14049</v>
      </c>
      <c r="I16877" s="10" t="str">
        <f t="shared" si="263"/>
        <v>16067</v>
      </c>
    </row>
    <row r="16878" spans="1:9">
      <c r="A16878" s="66"/>
      <c r="C16878" s="66">
        <v>16067</v>
      </c>
      <c r="D16878" s="2" t="s">
        <v>23</v>
      </c>
      <c r="E16878" s="17" t="s">
        <v>1147</v>
      </c>
      <c r="F16878" s="69" t="s">
        <v>24</v>
      </c>
      <c r="G16878" s="3">
        <v>10</v>
      </c>
      <c r="H16878" s="3">
        <v>2453</v>
      </c>
      <c r="I16878" s="10" t="str">
        <f t="shared" si="263"/>
        <v>16067</v>
      </c>
    </row>
    <row r="16879" spans="1:9">
      <c r="A16879" s="66"/>
      <c r="C16879" s="66">
        <v>16067</v>
      </c>
      <c r="D16879" s="2" t="s">
        <v>25</v>
      </c>
      <c r="E16879" s="17" t="s">
        <v>1147</v>
      </c>
      <c r="F16879" s="69" t="s">
        <v>26</v>
      </c>
      <c r="G16879" s="3">
        <v>1</v>
      </c>
      <c r="H16879" s="3"/>
      <c r="I16879" s="10" t="str">
        <f t="shared" si="263"/>
        <v>16067</v>
      </c>
    </row>
    <row r="16880" spans="1:9">
      <c r="A16880" s="66"/>
      <c r="C16880" s="66">
        <v>16067</v>
      </c>
      <c r="D16880" s="2" t="s">
        <v>27</v>
      </c>
      <c r="E16880" s="17" t="s">
        <v>1147</v>
      </c>
      <c r="F16880" s="69" t="s">
        <v>28</v>
      </c>
      <c r="G16880" s="3"/>
      <c r="H16880" s="3"/>
      <c r="I16880" s="10" t="str">
        <f t="shared" si="263"/>
        <v>16067</v>
      </c>
    </row>
    <row r="16881" spans="1:9">
      <c r="A16881" s="66"/>
      <c r="C16881" s="66">
        <v>16067</v>
      </c>
      <c r="D16881" s="2" t="s">
        <v>29</v>
      </c>
      <c r="E16881" s="18" t="s">
        <v>1148</v>
      </c>
      <c r="F16881" s="69" t="s">
        <v>30</v>
      </c>
      <c r="G16881" s="3">
        <v>1</v>
      </c>
      <c r="H16881" s="3"/>
      <c r="I16881" s="10" t="str">
        <f t="shared" si="263"/>
        <v>16067</v>
      </c>
    </row>
    <row r="16882" spans="1:9">
      <c r="A16882" s="66"/>
      <c r="C16882" s="66">
        <v>16067</v>
      </c>
      <c r="D16882" s="2" t="s">
        <v>31</v>
      </c>
      <c r="E16882" s="18" t="s">
        <v>1148</v>
      </c>
      <c r="F16882" s="69" t="s">
        <v>32</v>
      </c>
      <c r="G16882" s="3"/>
      <c r="H16882" s="3"/>
      <c r="I16882" s="10" t="str">
        <f t="shared" si="263"/>
        <v>16067</v>
      </c>
    </row>
    <row r="16883" spans="1:9">
      <c r="A16883" s="66"/>
      <c r="C16883" s="66">
        <v>16067</v>
      </c>
      <c r="D16883" s="2" t="s">
        <v>33</v>
      </c>
      <c r="E16883" s="18" t="s">
        <v>1148</v>
      </c>
      <c r="F16883" s="69" t="s">
        <v>34</v>
      </c>
      <c r="G16883" s="3"/>
      <c r="H16883" s="3"/>
      <c r="I16883" s="10" t="str">
        <f t="shared" si="263"/>
        <v>16067</v>
      </c>
    </row>
    <row r="16884" spans="1:9">
      <c r="A16884" s="66"/>
      <c r="C16884" s="66">
        <v>16067</v>
      </c>
      <c r="D16884" s="2" t="s">
        <v>35</v>
      </c>
      <c r="E16884" s="19" t="s">
        <v>1150</v>
      </c>
      <c r="F16884" s="69" t="s">
        <v>36</v>
      </c>
      <c r="G16884" s="3">
        <v>2</v>
      </c>
      <c r="H16884" s="3"/>
      <c r="I16884" s="10" t="str">
        <f t="shared" si="263"/>
        <v>16067</v>
      </c>
    </row>
    <row r="16885" spans="1:9">
      <c r="A16885" s="66"/>
      <c r="C16885" s="66">
        <v>16067</v>
      </c>
      <c r="D16885" s="2" t="s">
        <v>37</v>
      </c>
      <c r="E16885" s="23" t="s">
        <v>1149</v>
      </c>
      <c r="F16885" s="69" t="s">
        <v>38</v>
      </c>
      <c r="G16885" s="3"/>
      <c r="H16885" s="3"/>
      <c r="I16885" s="10" t="str">
        <f t="shared" si="263"/>
        <v>16067</v>
      </c>
    </row>
    <row r="16886" spans="1:9">
      <c r="A16886" s="66"/>
      <c r="C16886" s="66">
        <v>16067</v>
      </c>
      <c r="D16886" s="2" t="s">
        <v>39</v>
      </c>
      <c r="E16886" s="23" t="s">
        <v>1149</v>
      </c>
      <c r="F16886" s="69" t="s">
        <v>40</v>
      </c>
      <c r="G16886" s="3">
        <v>3</v>
      </c>
      <c r="H16886" s="3">
        <v>355</v>
      </c>
      <c r="I16886" s="10" t="str">
        <f t="shared" si="263"/>
        <v>16067</v>
      </c>
    </row>
    <row r="16887" spans="1:9">
      <c r="A16887" s="66"/>
      <c r="C16887" s="66">
        <v>16067</v>
      </c>
      <c r="D16887" s="2" t="s">
        <v>41</v>
      </c>
      <c r="E16887" s="16" t="s">
        <v>1146</v>
      </c>
      <c r="F16887" s="69" t="s">
        <v>42</v>
      </c>
      <c r="G16887" s="3"/>
      <c r="H16887" s="3"/>
      <c r="I16887" s="10" t="str">
        <f t="shared" si="263"/>
        <v>16067</v>
      </c>
    </row>
    <row r="16888" spans="1:9">
      <c r="A16888" s="66"/>
      <c r="C16888" s="66">
        <v>16067</v>
      </c>
      <c r="D16888" s="2" t="s">
        <v>43</v>
      </c>
      <c r="E16888" s="16" t="s">
        <v>1146</v>
      </c>
      <c r="F16888" s="69" t="s">
        <v>44</v>
      </c>
      <c r="G16888" s="3">
        <v>1</v>
      </c>
      <c r="H16888" s="3"/>
      <c r="I16888" s="10" t="str">
        <f t="shared" si="263"/>
        <v>16067</v>
      </c>
    </row>
    <row r="16889" spans="1:9">
      <c r="A16889" s="66"/>
      <c r="C16889" s="66">
        <v>16067</v>
      </c>
      <c r="D16889" s="2" t="s">
        <v>45</v>
      </c>
      <c r="E16889" s="16" t="s">
        <v>1146</v>
      </c>
      <c r="F16889" s="69" t="s">
        <v>46</v>
      </c>
      <c r="G16889" s="3">
        <v>2</v>
      </c>
      <c r="H16889" s="3"/>
      <c r="I16889" s="10" t="str">
        <f t="shared" si="263"/>
        <v>16067</v>
      </c>
    </row>
    <row r="16890" spans="1:9">
      <c r="A16890" s="66"/>
      <c r="C16890" s="66">
        <v>16067</v>
      </c>
      <c r="D16890" s="2" t="s">
        <v>47</v>
      </c>
      <c r="E16890" s="16" t="s">
        <v>1146</v>
      </c>
      <c r="F16890" s="69" t="s">
        <v>48</v>
      </c>
      <c r="G16890" s="3">
        <v>26</v>
      </c>
      <c r="H16890" s="3">
        <v>3873</v>
      </c>
      <c r="I16890" s="10" t="str">
        <f t="shared" si="263"/>
        <v>16067</v>
      </c>
    </row>
    <row r="16891" spans="1:9">
      <c r="A16891" s="66"/>
      <c r="C16891" s="66">
        <v>16067</v>
      </c>
      <c r="D16891" s="2" t="s">
        <v>49</v>
      </c>
      <c r="E16891" s="14" t="s">
        <v>1144</v>
      </c>
      <c r="F16891" s="69" t="s">
        <v>50</v>
      </c>
      <c r="G16891" s="3">
        <v>8</v>
      </c>
      <c r="H16891" s="3">
        <v>301</v>
      </c>
      <c r="I16891" s="10" t="str">
        <f t="shared" si="263"/>
        <v>16067</v>
      </c>
    </row>
    <row r="16892" spans="1:9">
      <c r="A16892" s="66"/>
      <c r="C16892" s="66">
        <v>16067</v>
      </c>
      <c r="D16892" s="2" t="s">
        <v>51</v>
      </c>
      <c r="E16892" s="15" t="s">
        <v>1145</v>
      </c>
      <c r="F16892" s="69" t="s">
        <v>52</v>
      </c>
      <c r="G16892" s="3">
        <v>1</v>
      </c>
      <c r="H16892" s="3"/>
      <c r="I16892" s="10" t="str">
        <f t="shared" si="263"/>
        <v>16067</v>
      </c>
    </row>
    <row r="16893" spans="1:9">
      <c r="A16893" s="66"/>
      <c r="C16893" s="66">
        <v>16067</v>
      </c>
      <c r="D16893" s="2" t="s">
        <v>53</v>
      </c>
      <c r="E16893" s="15" t="s">
        <v>1145</v>
      </c>
      <c r="F16893" s="69" t="s">
        <v>54</v>
      </c>
      <c r="G16893" s="3">
        <v>18</v>
      </c>
      <c r="H16893" s="3">
        <v>2434</v>
      </c>
      <c r="I16893" s="10" t="str">
        <f t="shared" si="263"/>
        <v>16067</v>
      </c>
    </row>
    <row r="16894" spans="1:9">
      <c r="A16894" s="66"/>
      <c r="C16894" s="66">
        <v>16067</v>
      </c>
      <c r="D16894" s="2" t="s">
        <v>55</v>
      </c>
      <c r="E16894" s="21" t="s">
        <v>1152</v>
      </c>
      <c r="F16894" s="69" t="s">
        <v>56</v>
      </c>
      <c r="G16894" s="3">
        <v>1</v>
      </c>
      <c r="H16894" s="3"/>
      <c r="I16894" s="10" t="str">
        <f t="shared" si="263"/>
        <v>16067</v>
      </c>
    </row>
    <row r="16895" spans="1:9">
      <c r="A16895" s="66"/>
      <c r="C16895" s="66">
        <v>16067</v>
      </c>
      <c r="D16895" s="2" t="s">
        <v>57</v>
      </c>
      <c r="E16895" s="21" t="s">
        <v>1152</v>
      </c>
      <c r="F16895" s="69" t="s">
        <v>58</v>
      </c>
      <c r="G16895" s="3">
        <v>1</v>
      </c>
      <c r="H16895" s="3"/>
      <c r="I16895" s="10" t="str">
        <f t="shared" si="263"/>
        <v>16067</v>
      </c>
    </row>
    <row r="16896" spans="1:9">
      <c r="A16896" s="66"/>
      <c r="C16896" s="66">
        <v>16067</v>
      </c>
      <c r="D16896" s="2" t="s">
        <v>59</v>
      </c>
      <c r="E16896" s="21" t="s">
        <v>1152</v>
      </c>
      <c r="F16896" s="69" t="s">
        <v>60</v>
      </c>
      <c r="G16896" s="3">
        <v>13</v>
      </c>
      <c r="H16896" s="3">
        <v>1098</v>
      </c>
      <c r="I16896" s="10" t="str">
        <f t="shared" si="263"/>
        <v>16067</v>
      </c>
    </row>
    <row r="16897" spans="1:9">
      <c r="A16897" s="66"/>
      <c r="C16897" s="66">
        <v>16067</v>
      </c>
      <c r="D16897" s="2" t="s">
        <v>61</v>
      </c>
      <c r="E16897" s="20" t="s">
        <v>1151</v>
      </c>
      <c r="F16897" s="69" t="s">
        <v>62</v>
      </c>
      <c r="G16897" s="3">
        <v>6</v>
      </c>
      <c r="H16897" s="3">
        <v>1786</v>
      </c>
      <c r="I16897" s="10" t="str">
        <f t="shared" si="263"/>
        <v>16067</v>
      </c>
    </row>
    <row r="16898" spans="1:9">
      <c r="A16898" s="66"/>
      <c r="C16898" s="66">
        <v>16067</v>
      </c>
      <c r="D16898" s="2" t="s">
        <v>63</v>
      </c>
      <c r="E16898" s="20" t="s">
        <v>1151</v>
      </c>
      <c r="F16898" s="69" t="s">
        <v>64</v>
      </c>
      <c r="G16898" s="3"/>
      <c r="H16898" s="3"/>
      <c r="I16898" s="10" t="str">
        <f t="shared" si="263"/>
        <v>16067</v>
      </c>
    </row>
    <row r="16899" spans="1:9">
      <c r="A16899" s="66"/>
      <c r="C16899" s="66">
        <v>16067</v>
      </c>
      <c r="D16899" s="2" t="s">
        <v>65</v>
      </c>
      <c r="E16899" s="19" t="s">
        <v>1150</v>
      </c>
      <c r="F16899" s="69" t="s">
        <v>66</v>
      </c>
      <c r="G16899" s="3">
        <v>2</v>
      </c>
      <c r="H16899" s="3"/>
      <c r="I16899" s="10" t="str">
        <f t="shared" si="263"/>
        <v>16067</v>
      </c>
    </row>
    <row r="16900" spans="1:9">
      <c r="A16900" s="66"/>
      <c r="C16900" s="66">
        <v>16067</v>
      </c>
      <c r="D16900" s="2" t="s">
        <v>67</v>
      </c>
      <c r="E16900" s="22" t="s">
        <v>1153</v>
      </c>
      <c r="F16900" s="69" t="s">
        <v>68</v>
      </c>
      <c r="G16900" s="3">
        <v>3</v>
      </c>
      <c r="H16900" s="3">
        <v>349</v>
      </c>
      <c r="I16900" s="10" t="str">
        <f t="shared" si="263"/>
        <v>16067</v>
      </c>
    </row>
    <row r="16901" spans="1:9">
      <c r="A16901" s="66"/>
      <c r="C16901" s="66">
        <v>16067</v>
      </c>
      <c r="D16901" s="2" t="s">
        <v>69</v>
      </c>
      <c r="E16901" s="21" t="s">
        <v>1152</v>
      </c>
      <c r="F16901" s="69" t="s">
        <v>70</v>
      </c>
      <c r="G16901" s="3">
        <v>6</v>
      </c>
      <c r="H16901" s="3">
        <v>272</v>
      </c>
      <c r="I16901" s="10" t="str">
        <f t="shared" si="263"/>
        <v>16067</v>
      </c>
    </row>
    <row r="16902" spans="1:9">
      <c r="A16902" s="66"/>
      <c r="C16902" s="66">
        <v>16067</v>
      </c>
      <c r="E16902" s="71"/>
      <c r="F16902" s="69" t="s">
        <v>71</v>
      </c>
      <c r="G16902" s="3">
        <v>108</v>
      </c>
      <c r="H16902" s="3">
        <v>14063</v>
      </c>
      <c r="I16902" s="10" t="str">
        <f t="shared" si="263"/>
        <v>16067</v>
      </c>
    </row>
    <row r="16903" spans="1:9">
      <c r="A16903" s="65" t="s">
        <v>1118</v>
      </c>
      <c r="B16903" s="2" t="s">
        <v>1119</v>
      </c>
      <c r="C16903" s="65">
        <v>16068</v>
      </c>
      <c r="D16903" s="2" t="s">
        <v>9</v>
      </c>
      <c r="E16903" s="14" t="s">
        <v>1144</v>
      </c>
      <c r="F16903" s="69" t="s">
        <v>10</v>
      </c>
      <c r="G16903" s="3">
        <v>1</v>
      </c>
      <c r="H16903" s="3"/>
      <c r="I16903" s="10" t="str">
        <f t="shared" si="263"/>
        <v>16068</v>
      </c>
    </row>
    <row r="16904" spans="1:9">
      <c r="A16904" s="66"/>
      <c r="C16904" s="66">
        <v>16068</v>
      </c>
      <c r="D16904" s="2" t="s">
        <v>11</v>
      </c>
      <c r="E16904" s="14" t="s">
        <v>1144</v>
      </c>
      <c r="F16904" s="69" t="s">
        <v>12</v>
      </c>
      <c r="G16904" s="3"/>
      <c r="H16904" s="3"/>
      <c r="I16904" s="10" t="str">
        <f t="shared" si="263"/>
        <v>16068</v>
      </c>
    </row>
    <row r="16905" spans="1:9">
      <c r="A16905" s="66"/>
      <c r="C16905" s="66">
        <v>16068</v>
      </c>
      <c r="D16905" s="2" t="s">
        <v>13</v>
      </c>
      <c r="E16905" s="14" t="s">
        <v>1144</v>
      </c>
      <c r="F16905" s="69" t="s">
        <v>14</v>
      </c>
      <c r="G16905" s="3"/>
      <c r="H16905" s="3"/>
      <c r="I16905" s="10" t="str">
        <f t="shared" ref="I16905:I16968" si="264">IF(A16905="",I16904,A16905)</f>
        <v>16068</v>
      </c>
    </row>
    <row r="16906" spans="1:9">
      <c r="A16906" s="66"/>
      <c r="C16906" s="66">
        <v>16068</v>
      </c>
      <c r="D16906" s="2" t="s">
        <v>15</v>
      </c>
      <c r="E16906" s="15" t="s">
        <v>1145</v>
      </c>
      <c r="F16906" s="69" t="s">
        <v>16</v>
      </c>
      <c r="G16906" s="3"/>
      <c r="H16906" s="3"/>
      <c r="I16906" s="10" t="str">
        <f t="shared" si="264"/>
        <v>16068</v>
      </c>
    </row>
    <row r="16907" spans="1:9">
      <c r="A16907" s="66"/>
      <c r="C16907" s="66">
        <v>16068</v>
      </c>
      <c r="D16907" s="2" t="s">
        <v>17</v>
      </c>
      <c r="E16907" s="14" t="s">
        <v>1144</v>
      </c>
      <c r="F16907" s="69" t="s">
        <v>18</v>
      </c>
      <c r="G16907" s="3">
        <v>1</v>
      </c>
      <c r="H16907" s="3"/>
      <c r="I16907" s="10" t="str">
        <f t="shared" si="264"/>
        <v>16068</v>
      </c>
    </row>
    <row r="16908" spans="1:9">
      <c r="A16908" s="66"/>
      <c r="C16908" s="66">
        <v>16068</v>
      </c>
      <c r="D16908" s="2" t="s">
        <v>19</v>
      </c>
      <c r="E16908" s="14" t="s">
        <v>1144</v>
      </c>
      <c r="F16908" s="69" t="s">
        <v>20</v>
      </c>
      <c r="G16908" s="3"/>
      <c r="H16908" s="3"/>
      <c r="I16908" s="10" t="str">
        <f t="shared" si="264"/>
        <v>16068</v>
      </c>
    </row>
    <row r="16909" spans="1:9">
      <c r="A16909" s="66"/>
      <c r="C16909" s="66">
        <v>16068</v>
      </c>
      <c r="D16909" s="2" t="s">
        <v>21</v>
      </c>
      <c r="E16909" s="4"/>
      <c r="F16909" s="69" t="s">
        <v>22</v>
      </c>
      <c r="G16909" s="3">
        <v>53</v>
      </c>
      <c r="H16909" s="3"/>
      <c r="I16909" s="10" t="str">
        <f t="shared" si="264"/>
        <v>16068</v>
      </c>
    </row>
    <row r="16910" spans="1:9">
      <c r="A16910" s="66"/>
      <c r="C16910" s="66">
        <v>16068</v>
      </c>
      <c r="D16910" s="2" t="s">
        <v>23</v>
      </c>
      <c r="E16910" s="17" t="s">
        <v>1147</v>
      </c>
      <c r="F16910" s="69" t="s">
        <v>24</v>
      </c>
      <c r="G16910" s="3">
        <v>12</v>
      </c>
      <c r="H16910" s="3">
        <v>1315</v>
      </c>
      <c r="I16910" s="10" t="str">
        <f t="shared" si="264"/>
        <v>16068</v>
      </c>
    </row>
    <row r="16911" spans="1:9">
      <c r="A16911" s="66"/>
      <c r="C16911" s="66">
        <v>16068</v>
      </c>
      <c r="D16911" s="2" t="s">
        <v>25</v>
      </c>
      <c r="E16911" s="17" t="s">
        <v>1147</v>
      </c>
      <c r="F16911" s="69" t="s">
        <v>26</v>
      </c>
      <c r="G16911" s="3"/>
      <c r="H16911" s="3"/>
      <c r="I16911" s="10" t="str">
        <f t="shared" si="264"/>
        <v>16068</v>
      </c>
    </row>
    <row r="16912" spans="1:9">
      <c r="A16912" s="66"/>
      <c r="C16912" s="66">
        <v>16068</v>
      </c>
      <c r="D16912" s="2" t="s">
        <v>27</v>
      </c>
      <c r="E16912" s="17" t="s">
        <v>1147</v>
      </c>
      <c r="F16912" s="69" t="s">
        <v>28</v>
      </c>
      <c r="G16912" s="3"/>
      <c r="H16912" s="3"/>
      <c r="I16912" s="10" t="str">
        <f t="shared" si="264"/>
        <v>16068</v>
      </c>
    </row>
    <row r="16913" spans="1:9">
      <c r="A16913" s="66"/>
      <c r="C16913" s="66">
        <v>16068</v>
      </c>
      <c r="D16913" s="2" t="s">
        <v>29</v>
      </c>
      <c r="E16913" s="18" t="s">
        <v>1148</v>
      </c>
      <c r="F16913" s="69" t="s">
        <v>30</v>
      </c>
      <c r="G16913" s="3"/>
      <c r="H16913" s="3"/>
      <c r="I16913" s="10" t="str">
        <f t="shared" si="264"/>
        <v>16068</v>
      </c>
    </row>
    <row r="16914" spans="1:9">
      <c r="A16914" s="66"/>
      <c r="C16914" s="66">
        <v>16068</v>
      </c>
      <c r="D16914" s="2" t="s">
        <v>31</v>
      </c>
      <c r="E16914" s="18" t="s">
        <v>1148</v>
      </c>
      <c r="F16914" s="69" t="s">
        <v>32</v>
      </c>
      <c r="G16914" s="3"/>
      <c r="H16914" s="3"/>
      <c r="I16914" s="10" t="str">
        <f t="shared" si="264"/>
        <v>16068</v>
      </c>
    </row>
    <row r="16915" spans="1:9">
      <c r="A16915" s="66"/>
      <c r="C16915" s="66">
        <v>16068</v>
      </c>
      <c r="D16915" s="2" t="s">
        <v>33</v>
      </c>
      <c r="E16915" s="18" t="s">
        <v>1148</v>
      </c>
      <c r="F16915" s="69" t="s">
        <v>34</v>
      </c>
      <c r="G16915" s="3"/>
      <c r="H16915" s="3"/>
      <c r="I16915" s="10" t="str">
        <f t="shared" si="264"/>
        <v>16068</v>
      </c>
    </row>
    <row r="16916" spans="1:9">
      <c r="A16916" s="66"/>
      <c r="C16916" s="66">
        <v>16068</v>
      </c>
      <c r="D16916" s="2" t="s">
        <v>35</v>
      </c>
      <c r="E16916" s="19" t="s">
        <v>1150</v>
      </c>
      <c r="F16916" s="69" t="s">
        <v>36</v>
      </c>
      <c r="G16916" s="3"/>
      <c r="H16916" s="3"/>
      <c r="I16916" s="10" t="str">
        <f t="shared" si="264"/>
        <v>16068</v>
      </c>
    </row>
    <row r="16917" spans="1:9">
      <c r="A16917" s="66"/>
      <c r="C16917" s="66">
        <v>16068</v>
      </c>
      <c r="D16917" s="2" t="s">
        <v>37</v>
      </c>
      <c r="E16917" s="23" t="s">
        <v>1149</v>
      </c>
      <c r="F16917" s="69" t="s">
        <v>38</v>
      </c>
      <c r="G16917" s="3"/>
      <c r="H16917" s="3"/>
      <c r="I16917" s="10" t="str">
        <f t="shared" si="264"/>
        <v>16068</v>
      </c>
    </row>
    <row r="16918" spans="1:9">
      <c r="A16918" s="66"/>
      <c r="C16918" s="66">
        <v>16068</v>
      </c>
      <c r="D16918" s="2" t="s">
        <v>39</v>
      </c>
      <c r="E16918" s="23" t="s">
        <v>1149</v>
      </c>
      <c r="F16918" s="69" t="s">
        <v>40</v>
      </c>
      <c r="G16918" s="3">
        <v>1</v>
      </c>
      <c r="H16918" s="3"/>
      <c r="I16918" s="10" t="str">
        <f t="shared" si="264"/>
        <v>16068</v>
      </c>
    </row>
    <row r="16919" spans="1:9">
      <c r="A16919" s="66"/>
      <c r="C16919" s="66">
        <v>16068</v>
      </c>
      <c r="D16919" s="2" t="s">
        <v>41</v>
      </c>
      <c r="E16919" s="16" t="s">
        <v>1146</v>
      </c>
      <c r="F16919" s="69" t="s">
        <v>42</v>
      </c>
      <c r="G16919" s="3"/>
      <c r="H16919" s="3"/>
      <c r="I16919" s="10" t="str">
        <f t="shared" si="264"/>
        <v>16068</v>
      </c>
    </row>
    <row r="16920" spans="1:9">
      <c r="A16920" s="66"/>
      <c r="C16920" s="66">
        <v>16068</v>
      </c>
      <c r="D16920" s="2" t="s">
        <v>43</v>
      </c>
      <c r="E16920" s="16" t="s">
        <v>1146</v>
      </c>
      <c r="F16920" s="69" t="s">
        <v>44</v>
      </c>
      <c r="G16920" s="3"/>
      <c r="H16920" s="3"/>
      <c r="I16920" s="10" t="str">
        <f t="shared" si="264"/>
        <v>16068</v>
      </c>
    </row>
    <row r="16921" spans="1:9">
      <c r="A16921" s="66"/>
      <c r="C16921" s="66">
        <v>16068</v>
      </c>
      <c r="D16921" s="2" t="s">
        <v>45</v>
      </c>
      <c r="E16921" s="16" t="s">
        <v>1146</v>
      </c>
      <c r="F16921" s="69" t="s">
        <v>46</v>
      </c>
      <c r="G16921" s="3"/>
      <c r="H16921" s="3"/>
      <c r="I16921" s="10" t="str">
        <f t="shared" si="264"/>
        <v>16068</v>
      </c>
    </row>
    <row r="16922" spans="1:9">
      <c r="A16922" s="66"/>
      <c r="C16922" s="66">
        <v>16068</v>
      </c>
      <c r="D16922" s="2" t="s">
        <v>47</v>
      </c>
      <c r="E16922" s="16" t="s">
        <v>1146</v>
      </c>
      <c r="F16922" s="69" t="s">
        <v>48</v>
      </c>
      <c r="G16922" s="3">
        <v>5</v>
      </c>
      <c r="H16922" s="3">
        <v>599</v>
      </c>
      <c r="I16922" s="10" t="str">
        <f t="shared" si="264"/>
        <v>16068</v>
      </c>
    </row>
    <row r="16923" spans="1:9">
      <c r="A16923" s="66"/>
      <c r="C16923" s="66">
        <v>16068</v>
      </c>
      <c r="D16923" s="2" t="s">
        <v>49</v>
      </c>
      <c r="E16923" s="14" t="s">
        <v>1144</v>
      </c>
      <c r="F16923" s="69" t="s">
        <v>50</v>
      </c>
      <c r="G16923" s="3">
        <v>5</v>
      </c>
      <c r="H16923" s="3">
        <v>91</v>
      </c>
      <c r="I16923" s="10" t="str">
        <f t="shared" si="264"/>
        <v>16068</v>
      </c>
    </row>
    <row r="16924" spans="1:9">
      <c r="A16924" s="66"/>
      <c r="C16924" s="66">
        <v>16068</v>
      </c>
      <c r="D16924" s="2" t="s">
        <v>51</v>
      </c>
      <c r="E16924" s="15" t="s">
        <v>1145</v>
      </c>
      <c r="F16924" s="69" t="s">
        <v>52</v>
      </c>
      <c r="G16924" s="3">
        <v>1</v>
      </c>
      <c r="H16924" s="3"/>
      <c r="I16924" s="10" t="str">
        <f t="shared" si="264"/>
        <v>16068</v>
      </c>
    </row>
    <row r="16925" spans="1:9">
      <c r="A16925" s="66"/>
      <c r="C16925" s="66">
        <v>16068</v>
      </c>
      <c r="D16925" s="2" t="s">
        <v>53</v>
      </c>
      <c r="E16925" s="15" t="s">
        <v>1145</v>
      </c>
      <c r="F16925" s="69" t="s">
        <v>54</v>
      </c>
      <c r="G16925" s="3">
        <v>9</v>
      </c>
      <c r="H16925" s="3">
        <v>2043</v>
      </c>
      <c r="I16925" s="10" t="str">
        <f t="shared" si="264"/>
        <v>16068</v>
      </c>
    </row>
    <row r="16926" spans="1:9">
      <c r="A16926" s="66"/>
      <c r="C16926" s="66">
        <v>16068</v>
      </c>
      <c r="D16926" s="2" t="s">
        <v>55</v>
      </c>
      <c r="E16926" s="21" t="s">
        <v>1152</v>
      </c>
      <c r="F16926" s="69" t="s">
        <v>56</v>
      </c>
      <c r="G16926" s="3">
        <v>7</v>
      </c>
      <c r="H16926" s="3">
        <v>618</v>
      </c>
      <c r="I16926" s="10" t="str">
        <f t="shared" si="264"/>
        <v>16068</v>
      </c>
    </row>
    <row r="16927" spans="1:9">
      <c r="A16927" s="66"/>
      <c r="C16927" s="66">
        <v>16068</v>
      </c>
      <c r="D16927" s="2" t="s">
        <v>57</v>
      </c>
      <c r="E16927" s="21" t="s">
        <v>1152</v>
      </c>
      <c r="F16927" s="69" t="s">
        <v>58</v>
      </c>
      <c r="G16927" s="3">
        <v>5</v>
      </c>
      <c r="H16927" s="3">
        <v>486</v>
      </c>
      <c r="I16927" s="10" t="str">
        <f t="shared" si="264"/>
        <v>16068</v>
      </c>
    </row>
    <row r="16928" spans="1:9">
      <c r="A16928" s="66"/>
      <c r="C16928" s="66">
        <v>16068</v>
      </c>
      <c r="D16928" s="2" t="s">
        <v>59</v>
      </c>
      <c r="E16928" s="21" t="s">
        <v>1152</v>
      </c>
      <c r="F16928" s="69" t="s">
        <v>60</v>
      </c>
      <c r="G16928" s="3">
        <v>1</v>
      </c>
      <c r="H16928" s="3"/>
      <c r="I16928" s="10" t="str">
        <f t="shared" si="264"/>
        <v>16068</v>
      </c>
    </row>
    <row r="16929" spans="1:9">
      <c r="A16929" s="66"/>
      <c r="C16929" s="66">
        <v>16068</v>
      </c>
      <c r="D16929" s="2" t="s">
        <v>61</v>
      </c>
      <c r="E16929" s="20" t="s">
        <v>1151</v>
      </c>
      <c r="F16929" s="69" t="s">
        <v>62</v>
      </c>
      <c r="G16929" s="3">
        <v>2</v>
      </c>
      <c r="H16929" s="3"/>
      <c r="I16929" s="10" t="str">
        <f t="shared" si="264"/>
        <v>16068</v>
      </c>
    </row>
    <row r="16930" spans="1:9">
      <c r="A16930" s="66"/>
      <c r="C16930" s="66">
        <v>16068</v>
      </c>
      <c r="D16930" s="2" t="s">
        <v>63</v>
      </c>
      <c r="E16930" s="20" t="s">
        <v>1151</v>
      </c>
      <c r="F16930" s="69" t="s">
        <v>64</v>
      </c>
      <c r="G16930" s="3"/>
      <c r="H16930" s="3"/>
      <c r="I16930" s="10" t="str">
        <f t="shared" si="264"/>
        <v>16068</v>
      </c>
    </row>
    <row r="16931" spans="1:9">
      <c r="A16931" s="66"/>
      <c r="C16931" s="66">
        <v>16068</v>
      </c>
      <c r="D16931" s="2" t="s">
        <v>65</v>
      </c>
      <c r="E16931" s="19" t="s">
        <v>1150</v>
      </c>
      <c r="F16931" s="69" t="s">
        <v>66</v>
      </c>
      <c r="G16931" s="3">
        <v>2</v>
      </c>
      <c r="H16931" s="3"/>
      <c r="I16931" s="10" t="str">
        <f t="shared" si="264"/>
        <v>16068</v>
      </c>
    </row>
    <row r="16932" spans="1:9">
      <c r="A16932" s="66"/>
      <c r="C16932" s="66">
        <v>16068</v>
      </c>
      <c r="D16932" s="2" t="s">
        <v>67</v>
      </c>
      <c r="E16932" s="22" t="s">
        <v>1153</v>
      </c>
      <c r="F16932" s="69" t="s">
        <v>68</v>
      </c>
      <c r="G16932" s="3">
        <v>2</v>
      </c>
      <c r="H16932" s="3"/>
      <c r="I16932" s="10" t="str">
        <f t="shared" si="264"/>
        <v>16068</v>
      </c>
    </row>
    <row r="16933" spans="1:9">
      <c r="A16933" s="66"/>
      <c r="C16933" s="66">
        <v>16068</v>
      </c>
      <c r="D16933" s="2" t="s">
        <v>69</v>
      </c>
      <c r="E16933" s="21" t="s">
        <v>1152</v>
      </c>
      <c r="F16933" s="69" t="s">
        <v>70</v>
      </c>
      <c r="G16933" s="3">
        <v>1</v>
      </c>
      <c r="H16933" s="3"/>
      <c r="I16933" s="10" t="str">
        <f t="shared" si="264"/>
        <v>16068</v>
      </c>
    </row>
    <row r="16934" spans="1:9">
      <c r="A16934" s="66"/>
      <c r="C16934" s="66">
        <v>16068</v>
      </c>
      <c r="E16934" s="71"/>
      <c r="F16934" s="69" t="s">
        <v>71</v>
      </c>
      <c r="G16934" s="3">
        <v>54</v>
      </c>
      <c r="H16934" s="3">
        <v>7473</v>
      </c>
      <c r="I16934" s="10" t="str">
        <f t="shared" si="264"/>
        <v>16068</v>
      </c>
    </row>
    <row r="16935" spans="1:9">
      <c r="A16935" s="65" t="s">
        <v>1120</v>
      </c>
      <c r="B16935" s="2" t="s">
        <v>1121</v>
      </c>
      <c r="C16935" s="65">
        <v>16069</v>
      </c>
      <c r="D16935" s="2" t="s">
        <v>9</v>
      </c>
      <c r="E16935" s="14" t="s">
        <v>1144</v>
      </c>
      <c r="F16935" s="69" t="s">
        <v>10</v>
      </c>
      <c r="G16935" s="3">
        <v>1</v>
      </c>
      <c r="H16935" s="3"/>
      <c r="I16935" s="10" t="str">
        <f t="shared" si="264"/>
        <v>16069</v>
      </c>
    </row>
    <row r="16936" spans="1:9">
      <c r="A16936" s="66"/>
      <c r="C16936" s="66">
        <v>16069</v>
      </c>
      <c r="D16936" s="2" t="s">
        <v>11</v>
      </c>
      <c r="E16936" s="14" t="s">
        <v>1144</v>
      </c>
      <c r="F16936" s="69" t="s">
        <v>12</v>
      </c>
      <c r="G16936" s="3"/>
      <c r="H16936" s="3"/>
      <c r="I16936" s="10" t="str">
        <f t="shared" si="264"/>
        <v>16069</v>
      </c>
    </row>
    <row r="16937" spans="1:9">
      <c r="A16937" s="66"/>
      <c r="C16937" s="66">
        <v>16069</v>
      </c>
      <c r="D16937" s="2" t="s">
        <v>13</v>
      </c>
      <c r="E16937" s="14" t="s">
        <v>1144</v>
      </c>
      <c r="F16937" s="69" t="s">
        <v>14</v>
      </c>
      <c r="G16937" s="3"/>
      <c r="H16937" s="3"/>
      <c r="I16937" s="10" t="str">
        <f t="shared" si="264"/>
        <v>16069</v>
      </c>
    </row>
    <row r="16938" spans="1:9">
      <c r="A16938" s="66"/>
      <c r="C16938" s="66">
        <v>16069</v>
      </c>
      <c r="D16938" s="2" t="s">
        <v>15</v>
      </c>
      <c r="E16938" s="15" t="s">
        <v>1145</v>
      </c>
      <c r="F16938" s="69" t="s">
        <v>16</v>
      </c>
      <c r="G16938" s="3"/>
      <c r="H16938" s="3"/>
      <c r="I16938" s="10" t="str">
        <f t="shared" si="264"/>
        <v>16069</v>
      </c>
    </row>
    <row r="16939" spans="1:9">
      <c r="A16939" s="66"/>
      <c r="C16939" s="66">
        <v>16069</v>
      </c>
      <c r="D16939" s="2" t="s">
        <v>17</v>
      </c>
      <c r="E16939" s="14" t="s">
        <v>1144</v>
      </c>
      <c r="F16939" s="69" t="s">
        <v>18</v>
      </c>
      <c r="G16939" s="3">
        <v>1</v>
      </c>
      <c r="H16939" s="3"/>
      <c r="I16939" s="10" t="str">
        <f t="shared" si="264"/>
        <v>16069</v>
      </c>
    </row>
    <row r="16940" spans="1:9">
      <c r="A16940" s="66"/>
      <c r="C16940" s="66">
        <v>16069</v>
      </c>
      <c r="D16940" s="2" t="s">
        <v>19</v>
      </c>
      <c r="E16940" s="14" t="s">
        <v>1144</v>
      </c>
      <c r="F16940" s="69" t="s">
        <v>20</v>
      </c>
      <c r="G16940" s="3"/>
      <c r="H16940" s="3"/>
      <c r="I16940" s="10" t="str">
        <f t="shared" si="264"/>
        <v>16069</v>
      </c>
    </row>
    <row r="16941" spans="1:9">
      <c r="A16941" s="66"/>
      <c r="C16941" s="66">
        <v>16069</v>
      </c>
      <c r="D16941" s="2" t="s">
        <v>21</v>
      </c>
      <c r="E16941" s="4"/>
      <c r="F16941" s="69" t="s">
        <v>22</v>
      </c>
      <c r="G16941" s="3">
        <v>59</v>
      </c>
      <c r="H16941" s="3"/>
      <c r="I16941" s="10" t="str">
        <f t="shared" si="264"/>
        <v>16069</v>
      </c>
    </row>
    <row r="16942" spans="1:9">
      <c r="A16942" s="66"/>
      <c r="C16942" s="66">
        <v>16069</v>
      </c>
      <c r="D16942" s="2" t="s">
        <v>23</v>
      </c>
      <c r="E16942" s="17" t="s">
        <v>1147</v>
      </c>
      <c r="F16942" s="69" t="s">
        <v>24</v>
      </c>
      <c r="G16942" s="3">
        <v>3</v>
      </c>
      <c r="H16942" s="3"/>
      <c r="I16942" s="10" t="str">
        <f t="shared" si="264"/>
        <v>16069</v>
      </c>
    </row>
    <row r="16943" spans="1:9">
      <c r="A16943" s="66"/>
      <c r="C16943" s="66">
        <v>16069</v>
      </c>
      <c r="D16943" s="2" t="s">
        <v>25</v>
      </c>
      <c r="E16943" s="17" t="s">
        <v>1147</v>
      </c>
      <c r="F16943" s="69" t="s">
        <v>26</v>
      </c>
      <c r="G16943" s="3">
        <v>1</v>
      </c>
      <c r="H16943" s="3"/>
      <c r="I16943" s="10" t="str">
        <f t="shared" si="264"/>
        <v>16069</v>
      </c>
    </row>
    <row r="16944" spans="1:9">
      <c r="A16944" s="66"/>
      <c r="C16944" s="66">
        <v>16069</v>
      </c>
      <c r="D16944" s="2" t="s">
        <v>27</v>
      </c>
      <c r="E16944" s="17" t="s">
        <v>1147</v>
      </c>
      <c r="F16944" s="69" t="s">
        <v>28</v>
      </c>
      <c r="G16944" s="3"/>
      <c r="H16944" s="3"/>
      <c r="I16944" s="10" t="str">
        <f t="shared" si="264"/>
        <v>16069</v>
      </c>
    </row>
    <row r="16945" spans="1:9">
      <c r="A16945" s="66"/>
      <c r="C16945" s="66">
        <v>16069</v>
      </c>
      <c r="D16945" s="2" t="s">
        <v>29</v>
      </c>
      <c r="E16945" s="18" t="s">
        <v>1148</v>
      </c>
      <c r="F16945" s="69" t="s">
        <v>30</v>
      </c>
      <c r="G16945" s="3"/>
      <c r="H16945" s="3"/>
      <c r="I16945" s="10" t="str">
        <f t="shared" si="264"/>
        <v>16069</v>
      </c>
    </row>
    <row r="16946" spans="1:9">
      <c r="A16946" s="66"/>
      <c r="C16946" s="66">
        <v>16069</v>
      </c>
      <c r="D16946" s="2" t="s">
        <v>31</v>
      </c>
      <c r="E16946" s="18" t="s">
        <v>1148</v>
      </c>
      <c r="F16946" s="69" t="s">
        <v>32</v>
      </c>
      <c r="G16946" s="3"/>
      <c r="H16946" s="3"/>
      <c r="I16946" s="10" t="str">
        <f t="shared" si="264"/>
        <v>16069</v>
      </c>
    </row>
    <row r="16947" spans="1:9">
      <c r="A16947" s="66"/>
      <c r="C16947" s="66">
        <v>16069</v>
      </c>
      <c r="D16947" s="2" t="s">
        <v>33</v>
      </c>
      <c r="E16947" s="18" t="s">
        <v>1148</v>
      </c>
      <c r="F16947" s="69" t="s">
        <v>34</v>
      </c>
      <c r="G16947" s="3"/>
      <c r="H16947" s="3"/>
      <c r="I16947" s="10" t="str">
        <f t="shared" si="264"/>
        <v>16069</v>
      </c>
    </row>
    <row r="16948" spans="1:9">
      <c r="A16948" s="66"/>
      <c r="C16948" s="66">
        <v>16069</v>
      </c>
      <c r="D16948" s="2" t="s">
        <v>35</v>
      </c>
      <c r="E16948" s="19" t="s">
        <v>1150</v>
      </c>
      <c r="F16948" s="69" t="s">
        <v>36</v>
      </c>
      <c r="G16948" s="3"/>
      <c r="H16948" s="3"/>
      <c r="I16948" s="10" t="str">
        <f t="shared" si="264"/>
        <v>16069</v>
      </c>
    </row>
    <row r="16949" spans="1:9">
      <c r="A16949" s="66"/>
      <c r="C16949" s="66">
        <v>16069</v>
      </c>
      <c r="D16949" s="2" t="s">
        <v>37</v>
      </c>
      <c r="E16949" s="23" t="s">
        <v>1149</v>
      </c>
      <c r="F16949" s="69" t="s">
        <v>38</v>
      </c>
      <c r="G16949" s="3">
        <v>2</v>
      </c>
      <c r="H16949" s="3"/>
      <c r="I16949" s="10" t="str">
        <f t="shared" si="264"/>
        <v>16069</v>
      </c>
    </row>
    <row r="16950" spans="1:9">
      <c r="A16950" s="66"/>
      <c r="C16950" s="66">
        <v>16069</v>
      </c>
      <c r="D16950" s="2" t="s">
        <v>39</v>
      </c>
      <c r="E16950" s="23" t="s">
        <v>1149</v>
      </c>
      <c r="F16950" s="69" t="s">
        <v>40</v>
      </c>
      <c r="G16950" s="3">
        <v>1</v>
      </c>
      <c r="H16950" s="3"/>
      <c r="I16950" s="10" t="str">
        <f t="shared" si="264"/>
        <v>16069</v>
      </c>
    </row>
    <row r="16951" spans="1:9">
      <c r="A16951" s="66"/>
      <c r="C16951" s="66">
        <v>16069</v>
      </c>
      <c r="D16951" s="2" t="s">
        <v>41</v>
      </c>
      <c r="E16951" s="16" t="s">
        <v>1146</v>
      </c>
      <c r="F16951" s="69" t="s">
        <v>42</v>
      </c>
      <c r="G16951" s="3"/>
      <c r="H16951" s="3"/>
      <c r="I16951" s="10" t="str">
        <f t="shared" si="264"/>
        <v>16069</v>
      </c>
    </row>
    <row r="16952" spans="1:9">
      <c r="A16952" s="66"/>
      <c r="C16952" s="66">
        <v>16069</v>
      </c>
      <c r="D16952" s="2" t="s">
        <v>43</v>
      </c>
      <c r="E16952" s="16" t="s">
        <v>1146</v>
      </c>
      <c r="F16952" s="69" t="s">
        <v>44</v>
      </c>
      <c r="G16952" s="3">
        <v>3</v>
      </c>
      <c r="H16952" s="3">
        <v>285</v>
      </c>
      <c r="I16952" s="10" t="str">
        <f t="shared" si="264"/>
        <v>16069</v>
      </c>
    </row>
    <row r="16953" spans="1:9">
      <c r="A16953" s="66"/>
      <c r="C16953" s="66">
        <v>16069</v>
      </c>
      <c r="D16953" s="2" t="s">
        <v>45</v>
      </c>
      <c r="E16953" s="16" t="s">
        <v>1146</v>
      </c>
      <c r="F16953" s="69" t="s">
        <v>46</v>
      </c>
      <c r="G16953" s="3"/>
      <c r="H16953" s="3"/>
      <c r="I16953" s="10" t="str">
        <f t="shared" si="264"/>
        <v>16069</v>
      </c>
    </row>
    <row r="16954" spans="1:9">
      <c r="A16954" s="66"/>
      <c r="C16954" s="66">
        <v>16069</v>
      </c>
      <c r="D16954" s="2" t="s">
        <v>47</v>
      </c>
      <c r="E16954" s="16" t="s">
        <v>1146</v>
      </c>
      <c r="F16954" s="69" t="s">
        <v>48</v>
      </c>
      <c r="G16954" s="3">
        <v>8</v>
      </c>
      <c r="H16954" s="3">
        <v>699</v>
      </c>
      <c r="I16954" s="10" t="str">
        <f t="shared" si="264"/>
        <v>16069</v>
      </c>
    </row>
    <row r="16955" spans="1:9">
      <c r="A16955" s="66"/>
      <c r="C16955" s="66">
        <v>16069</v>
      </c>
      <c r="D16955" s="2" t="s">
        <v>49</v>
      </c>
      <c r="E16955" s="14" t="s">
        <v>1144</v>
      </c>
      <c r="F16955" s="69" t="s">
        <v>50</v>
      </c>
      <c r="G16955" s="3">
        <v>6</v>
      </c>
      <c r="H16955" s="3">
        <v>744</v>
      </c>
      <c r="I16955" s="10" t="str">
        <f t="shared" si="264"/>
        <v>16069</v>
      </c>
    </row>
    <row r="16956" spans="1:9">
      <c r="A16956" s="66"/>
      <c r="C16956" s="66">
        <v>16069</v>
      </c>
      <c r="D16956" s="2" t="s">
        <v>51</v>
      </c>
      <c r="E16956" s="15" t="s">
        <v>1145</v>
      </c>
      <c r="F16956" s="69" t="s">
        <v>52</v>
      </c>
      <c r="G16956" s="3">
        <v>1</v>
      </c>
      <c r="H16956" s="3"/>
      <c r="I16956" s="10" t="str">
        <f t="shared" si="264"/>
        <v>16069</v>
      </c>
    </row>
    <row r="16957" spans="1:9">
      <c r="A16957" s="66"/>
      <c r="C16957" s="66">
        <v>16069</v>
      </c>
      <c r="D16957" s="2" t="s">
        <v>53</v>
      </c>
      <c r="E16957" s="15" t="s">
        <v>1145</v>
      </c>
      <c r="F16957" s="69" t="s">
        <v>54</v>
      </c>
      <c r="G16957" s="3">
        <v>16</v>
      </c>
      <c r="H16957" s="3">
        <v>1553</v>
      </c>
      <c r="I16957" s="10" t="str">
        <f t="shared" si="264"/>
        <v>16069</v>
      </c>
    </row>
    <row r="16958" spans="1:9">
      <c r="A16958" s="66"/>
      <c r="C16958" s="66">
        <v>16069</v>
      </c>
      <c r="D16958" s="2" t="s">
        <v>55</v>
      </c>
      <c r="E16958" s="21" t="s">
        <v>1152</v>
      </c>
      <c r="F16958" s="69" t="s">
        <v>56</v>
      </c>
      <c r="G16958" s="3">
        <v>2</v>
      </c>
      <c r="H16958" s="3"/>
      <c r="I16958" s="10" t="str">
        <f t="shared" si="264"/>
        <v>16069</v>
      </c>
    </row>
    <row r="16959" spans="1:9">
      <c r="A16959" s="66"/>
      <c r="C16959" s="66">
        <v>16069</v>
      </c>
      <c r="D16959" s="2" t="s">
        <v>57</v>
      </c>
      <c r="E16959" s="21" t="s">
        <v>1152</v>
      </c>
      <c r="F16959" s="69" t="s">
        <v>58</v>
      </c>
      <c r="G16959" s="3">
        <v>6</v>
      </c>
      <c r="H16959" s="3">
        <v>412</v>
      </c>
      <c r="I16959" s="10" t="str">
        <f t="shared" si="264"/>
        <v>16069</v>
      </c>
    </row>
    <row r="16960" spans="1:9">
      <c r="A16960" s="66"/>
      <c r="C16960" s="66">
        <v>16069</v>
      </c>
      <c r="D16960" s="2" t="s">
        <v>59</v>
      </c>
      <c r="E16960" s="21" t="s">
        <v>1152</v>
      </c>
      <c r="F16960" s="69" t="s">
        <v>60</v>
      </c>
      <c r="G16960" s="3">
        <v>5</v>
      </c>
      <c r="H16960" s="3">
        <v>1262</v>
      </c>
      <c r="I16960" s="10" t="str">
        <f t="shared" si="264"/>
        <v>16069</v>
      </c>
    </row>
    <row r="16961" spans="1:9">
      <c r="A16961" s="66"/>
      <c r="C16961" s="66">
        <v>16069</v>
      </c>
      <c r="D16961" s="2" t="s">
        <v>61</v>
      </c>
      <c r="E16961" s="20" t="s">
        <v>1151</v>
      </c>
      <c r="F16961" s="69" t="s">
        <v>62</v>
      </c>
      <c r="G16961" s="3">
        <v>2</v>
      </c>
      <c r="H16961" s="3"/>
      <c r="I16961" s="10" t="str">
        <f t="shared" si="264"/>
        <v>16069</v>
      </c>
    </row>
    <row r="16962" spans="1:9">
      <c r="A16962" s="66"/>
      <c r="C16962" s="66">
        <v>16069</v>
      </c>
      <c r="D16962" s="2" t="s">
        <v>63</v>
      </c>
      <c r="E16962" s="20" t="s">
        <v>1151</v>
      </c>
      <c r="F16962" s="69" t="s">
        <v>64</v>
      </c>
      <c r="G16962" s="3"/>
      <c r="H16962" s="3"/>
      <c r="I16962" s="10" t="str">
        <f t="shared" si="264"/>
        <v>16069</v>
      </c>
    </row>
    <row r="16963" spans="1:9">
      <c r="A16963" s="66"/>
      <c r="C16963" s="66">
        <v>16069</v>
      </c>
      <c r="D16963" s="2" t="s">
        <v>65</v>
      </c>
      <c r="E16963" s="19" t="s">
        <v>1150</v>
      </c>
      <c r="F16963" s="69" t="s">
        <v>66</v>
      </c>
      <c r="G16963" s="3">
        <v>2</v>
      </c>
      <c r="H16963" s="3"/>
      <c r="I16963" s="10" t="str">
        <f t="shared" si="264"/>
        <v>16069</v>
      </c>
    </row>
    <row r="16964" spans="1:9">
      <c r="A16964" s="66"/>
      <c r="C16964" s="66">
        <v>16069</v>
      </c>
      <c r="D16964" s="2" t="s">
        <v>67</v>
      </c>
      <c r="E16964" s="22" t="s">
        <v>1153</v>
      </c>
      <c r="F16964" s="69" t="s">
        <v>68</v>
      </c>
      <c r="G16964" s="3">
        <v>1</v>
      </c>
      <c r="H16964" s="3"/>
      <c r="I16964" s="10" t="str">
        <f t="shared" si="264"/>
        <v>16069</v>
      </c>
    </row>
    <row r="16965" spans="1:9">
      <c r="A16965" s="66"/>
      <c r="C16965" s="66">
        <v>16069</v>
      </c>
      <c r="D16965" s="2" t="s">
        <v>69</v>
      </c>
      <c r="E16965" s="21" t="s">
        <v>1152</v>
      </c>
      <c r="F16965" s="69" t="s">
        <v>70</v>
      </c>
      <c r="G16965" s="3"/>
      <c r="H16965" s="3"/>
      <c r="I16965" s="10" t="str">
        <f t="shared" si="264"/>
        <v>16069</v>
      </c>
    </row>
    <row r="16966" spans="1:9">
      <c r="A16966" s="66"/>
      <c r="C16966" s="66">
        <v>16069</v>
      </c>
      <c r="E16966" s="71"/>
      <c r="F16966" s="69" t="s">
        <v>71</v>
      </c>
      <c r="G16966" s="3">
        <v>60</v>
      </c>
      <c r="H16966" s="3">
        <v>6623</v>
      </c>
      <c r="I16966" s="10" t="str">
        <f t="shared" si="264"/>
        <v>16069</v>
      </c>
    </row>
    <row r="16967" spans="1:9">
      <c r="A16967" s="65" t="s">
        <v>1122</v>
      </c>
      <c r="B16967" s="2" t="s">
        <v>1123</v>
      </c>
      <c r="C16967" s="65">
        <v>16070</v>
      </c>
      <c r="D16967" s="2" t="s">
        <v>9</v>
      </c>
      <c r="E16967" s="14" t="s">
        <v>1144</v>
      </c>
      <c r="F16967" s="69" t="s">
        <v>10</v>
      </c>
      <c r="G16967" s="3">
        <v>3</v>
      </c>
      <c r="H16967" s="3">
        <v>37</v>
      </c>
      <c r="I16967" s="10" t="str">
        <f t="shared" si="264"/>
        <v>16070</v>
      </c>
    </row>
    <row r="16968" spans="1:9">
      <c r="A16968" s="66"/>
      <c r="C16968" s="66">
        <v>16070</v>
      </c>
      <c r="D16968" s="2" t="s">
        <v>11</v>
      </c>
      <c r="E16968" s="14" t="s">
        <v>1144</v>
      </c>
      <c r="F16968" s="69" t="s">
        <v>12</v>
      </c>
      <c r="G16968" s="3"/>
      <c r="H16968" s="3"/>
      <c r="I16968" s="10" t="str">
        <f t="shared" si="264"/>
        <v>16070</v>
      </c>
    </row>
    <row r="16969" spans="1:9">
      <c r="A16969" s="66"/>
      <c r="C16969" s="66">
        <v>16070</v>
      </c>
      <c r="D16969" s="2" t="s">
        <v>13</v>
      </c>
      <c r="E16969" s="14" t="s">
        <v>1144</v>
      </c>
      <c r="F16969" s="69" t="s">
        <v>14</v>
      </c>
      <c r="G16969" s="3"/>
      <c r="H16969" s="3"/>
      <c r="I16969" s="10" t="str">
        <f t="shared" ref="I16969:I17032" si="265">IF(A16969="",I16968,A16969)</f>
        <v>16070</v>
      </c>
    </row>
    <row r="16970" spans="1:9">
      <c r="A16970" s="66"/>
      <c r="C16970" s="66">
        <v>16070</v>
      </c>
      <c r="D16970" s="2" t="s">
        <v>15</v>
      </c>
      <c r="E16970" s="15" t="s">
        <v>1145</v>
      </c>
      <c r="F16970" s="69" t="s">
        <v>16</v>
      </c>
      <c r="G16970" s="3"/>
      <c r="H16970" s="3"/>
      <c r="I16970" s="10" t="str">
        <f t="shared" si="265"/>
        <v>16070</v>
      </c>
    </row>
    <row r="16971" spans="1:9">
      <c r="A16971" s="66"/>
      <c r="C16971" s="66">
        <v>16070</v>
      </c>
      <c r="D16971" s="2" t="s">
        <v>17</v>
      </c>
      <c r="E16971" s="14" t="s">
        <v>1144</v>
      </c>
      <c r="F16971" s="69" t="s">
        <v>18</v>
      </c>
      <c r="G16971" s="3">
        <v>3</v>
      </c>
      <c r="H16971" s="3">
        <v>37</v>
      </c>
      <c r="I16971" s="10" t="str">
        <f t="shared" si="265"/>
        <v>16070</v>
      </c>
    </row>
    <row r="16972" spans="1:9">
      <c r="A16972" s="66"/>
      <c r="C16972" s="66">
        <v>16070</v>
      </c>
      <c r="D16972" s="2" t="s">
        <v>19</v>
      </c>
      <c r="E16972" s="14" t="s">
        <v>1144</v>
      </c>
      <c r="F16972" s="69" t="s">
        <v>20</v>
      </c>
      <c r="G16972" s="3"/>
      <c r="H16972" s="3"/>
      <c r="I16972" s="10" t="str">
        <f t="shared" si="265"/>
        <v>16070</v>
      </c>
    </row>
    <row r="16973" spans="1:9">
      <c r="A16973" s="66"/>
      <c r="C16973" s="66">
        <v>16070</v>
      </c>
      <c r="D16973" s="2" t="s">
        <v>21</v>
      </c>
      <c r="E16973" s="4"/>
      <c r="F16973" s="69" t="s">
        <v>22</v>
      </c>
      <c r="G16973" s="3">
        <v>117</v>
      </c>
      <c r="H16973" s="3">
        <v>11680</v>
      </c>
      <c r="I16973" s="10" t="str">
        <f t="shared" si="265"/>
        <v>16070</v>
      </c>
    </row>
    <row r="16974" spans="1:9">
      <c r="A16974" s="66"/>
      <c r="C16974" s="66">
        <v>16070</v>
      </c>
      <c r="D16974" s="2" t="s">
        <v>23</v>
      </c>
      <c r="E16974" s="17" t="s">
        <v>1147</v>
      </c>
      <c r="F16974" s="69" t="s">
        <v>24</v>
      </c>
      <c r="G16974" s="3">
        <v>5</v>
      </c>
      <c r="H16974" s="3">
        <v>693</v>
      </c>
      <c r="I16974" s="10" t="str">
        <f t="shared" si="265"/>
        <v>16070</v>
      </c>
    </row>
    <row r="16975" spans="1:9">
      <c r="A16975" s="66"/>
      <c r="C16975" s="66">
        <v>16070</v>
      </c>
      <c r="D16975" s="2" t="s">
        <v>25</v>
      </c>
      <c r="E16975" s="17" t="s">
        <v>1147</v>
      </c>
      <c r="F16975" s="69" t="s">
        <v>26</v>
      </c>
      <c r="G16975" s="3"/>
      <c r="H16975" s="3"/>
      <c r="I16975" s="10" t="str">
        <f t="shared" si="265"/>
        <v>16070</v>
      </c>
    </row>
    <row r="16976" spans="1:9">
      <c r="A16976" s="66"/>
      <c r="C16976" s="66">
        <v>16070</v>
      </c>
      <c r="D16976" s="2" t="s">
        <v>27</v>
      </c>
      <c r="E16976" s="17" t="s">
        <v>1147</v>
      </c>
      <c r="F16976" s="69" t="s">
        <v>28</v>
      </c>
      <c r="G16976" s="3"/>
      <c r="H16976" s="3"/>
      <c r="I16976" s="10" t="str">
        <f t="shared" si="265"/>
        <v>16070</v>
      </c>
    </row>
    <row r="16977" spans="1:9">
      <c r="A16977" s="66"/>
      <c r="C16977" s="66">
        <v>16070</v>
      </c>
      <c r="D16977" s="2" t="s">
        <v>29</v>
      </c>
      <c r="E16977" s="18" t="s">
        <v>1148</v>
      </c>
      <c r="F16977" s="69" t="s">
        <v>30</v>
      </c>
      <c r="G16977" s="3"/>
      <c r="H16977" s="3"/>
      <c r="I16977" s="10" t="str">
        <f t="shared" si="265"/>
        <v>16070</v>
      </c>
    </row>
    <row r="16978" spans="1:9">
      <c r="A16978" s="66"/>
      <c r="C16978" s="66">
        <v>16070</v>
      </c>
      <c r="D16978" s="2" t="s">
        <v>31</v>
      </c>
      <c r="E16978" s="18" t="s">
        <v>1148</v>
      </c>
      <c r="F16978" s="69" t="s">
        <v>32</v>
      </c>
      <c r="G16978" s="3"/>
      <c r="H16978" s="3"/>
      <c r="I16978" s="10" t="str">
        <f t="shared" si="265"/>
        <v>16070</v>
      </c>
    </row>
    <row r="16979" spans="1:9">
      <c r="A16979" s="66"/>
      <c r="C16979" s="66">
        <v>16070</v>
      </c>
      <c r="D16979" s="2" t="s">
        <v>33</v>
      </c>
      <c r="E16979" s="18" t="s">
        <v>1148</v>
      </c>
      <c r="F16979" s="69" t="s">
        <v>34</v>
      </c>
      <c r="G16979" s="3"/>
      <c r="H16979" s="3"/>
      <c r="I16979" s="10" t="str">
        <f t="shared" si="265"/>
        <v>16070</v>
      </c>
    </row>
    <row r="16980" spans="1:9">
      <c r="A16980" s="66"/>
      <c r="C16980" s="66">
        <v>16070</v>
      </c>
      <c r="D16980" s="2" t="s">
        <v>35</v>
      </c>
      <c r="E16980" s="19" t="s">
        <v>1150</v>
      </c>
      <c r="F16980" s="69" t="s">
        <v>36</v>
      </c>
      <c r="G16980" s="3">
        <v>2</v>
      </c>
      <c r="H16980" s="3"/>
      <c r="I16980" s="10" t="str">
        <f t="shared" si="265"/>
        <v>16070</v>
      </c>
    </row>
    <row r="16981" spans="1:9">
      <c r="A16981" s="66"/>
      <c r="C16981" s="66">
        <v>16070</v>
      </c>
      <c r="D16981" s="2" t="s">
        <v>37</v>
      </c>
      <c r="E16981" s="23" t="s">
        <v>1149</v>
      </c>
      <c r="F16981" s="69" t="s">
        <v>38</v>
      </c>
      <c r="G16981" s="3">
        <v>3</v>
      </c>
      <c r="H16981" s="3">
        <v>339</v>
      </c>
      <c r="I16981" s="10" t="str">
        <f t="shared" si="265"/>
        <v>16070</v>
      </c>
    </row>
    <row r="16982" spans="1:9">
      <c r="A16982" s="66"/>
      <c r="C16982" s="66">
        <v>16070</v>
      </c>
      <c r="D16982" s="2" t="s">
        <v>39</v>
      </c>
      <c r="E16982" s="23" t="s">
        <v>1149</v>
      </c>
      <c r="F16982" s="69" t="s">
        <v>40</v>
      </c>
      <c r="G16982" s="3">
        <v>1</v>
      </c>
      <c r="H16982" s="3"/>
      <c r="I16982" s="10" t="str">
        <f t="shared" si="265"/>
        <v>16070</v>
      </c>
    </row>
    <row r="16983" spans="1:9">
      <c r="A16983" s="66"/>
      <c r="C16983" s="66">
        <v>16070</v>
      </c>
      <c r="D16983" s="2" t="s">
        <v>41</v>
      </c>
      <c r="E16983" s="16" t="s">
        <v>1146</v>
      </c>
      <c r="F16983" s="69" t="s">
        <v>42</v>
      </c>
      <c r="G16983" s="3"/>
      <c r="H16983" s="3"/>
      <c r="I16983" s="10" t="str">
        <f t="shared" si="265"/>
        <v>16070</v>
      </c>
    </row>
    <row r="16984" spans="1:9">
      <c r="A16984" s="66"/>
      <c r="C16984" s="66">
        <v>16070</v>
      </c>
      <c r="D16984" s="2" t="s">
        <v>43</v>
      </c>
      <c r="E16984" s="16" t="s">
        <v>1146</v>
      </c>
      <c r="F16984" s="69" t="s">
        <v>44</v>
      </c>
      <c r="G16984" s="3">
        <v>2</v>
      </c>
      <c r="H16984" s="3"/>
      <c r="I16984" s="10" t="str">
        <f t="shared" si="265"/>
        <v>16070</v>
      </c>
    </row>
    <row r="16985" spans="1:9">
      <c r="A16985" s="66"/>
      <c r="C16985" s="66">
        <v>16070</v>
      </c>
      <c r="D16985" s="2" t="s">
        <v>45</v>
      </c>
      <c r="E16985" s="16" t="s">
        <v>1146</v>
      </c>
      <c r="F16985" s="69" t="s">
        <v>46</v>
      </c>
      <c r="G16985" s="3">
        <v>1</v>
      </c>
      <c r="H16985" s="3"/>
      <c r="I16985" s="10" t="str">
        <f t="shared" si="265"/>
        <v>16070</v>
      </c>
    </row>
    <row r="16986" spans="1:9">
      <c r="A16986" s="66"/>
      <c r="C16986" s="66">
        <v>16070</v>
      </c>
      <c r="D16986" s="2" t="s">
        <v>47</v>
      </c>
      <c r="E16986" s="16" t="s">
        <v>1146</v>
      </c>
      <c r="F16986" s="69" t="s">
        <v>48</v>
      </c>
      <c r="G16986" s="3">
        <v>9</v>
      </c>
      <c r="H16986" s="3">
        <v>526</v>
      </c>
      <c r="I16986" s="10" t="str">
        <f t="shared" si="265"/>
        <v>16070</v>
      </c>
    </row>
    <row r="16987" spans="1:9">
      <c r="A16987" s="66"/>
      <c r="C16987" s="66">
        <v>16070</v>
      </c>
      <c r="D16987" s="2" t="s">
        <v>49</v>
      </c>
      <c r="E16987" s="14" t="s">
        <v>1144</v>
      </c>
      <c r="F16987" s="69" t="s">
        <v>50</v>
      </c>
      <c r="G16987" s="3">
        <v>13</v>
      </c>
      <c r="H16987" s="3">
        <v>1010</v>
      </c>
      <c r="I16987" s="10" t="str">
        <f t="shared" si="265"/>
        <v>16070</v>
      </c>
    </row>
    <row r="16988" spans="1:9">
      <c r="A16988" s="66"/>
      <c r="C16988" s="66">
        <v>16070</v>
      </c>
      <c r="D16988" s="2" t="s">
        <v>51</v>
      </c>
      <c r="E16988" s="15" t="s">
        <v>1145</v>
      </c>
      <c r="F16988" s="69" t="s">
        <v>52</v>
      </c>
      <c r="G16988" s="3">
        <v>2</v>
      </c>
      <c r="H16988" s="3"/>
      <c r="I16988" s="10" t="str">
        <f t="shared" si="265"/>
        <v>16070</v>
      </c>
    </row>
    <row r="16989" spans="1:9">
      <c r="A16989" s="66"/>
      <c r="C16989" s="66">
        <v>16070</v>
      </c>
      <c r="D16989" s="2" t="s">
        <v>53</v>
      </c>
      <c r="E16989" s="15" t="s">
        <v>1145</v>
      </c>
      <c r="F16989" s="69" t="s">
        <v>54</v>
      </c>
      <c r="G16989" s="3">
        <v>21</v>
      </c>
      <c r="H16989" s="3">
        <v>1741</v>
      </c>
      <c r="I16989" s="10" t="str">
        <f t="shared" si="265"/>
        <v>16070</v>
      </c>
    </row>
    <row r="16990" spans="1:9">
      <c r="A16990" s="66"/>
      <c r="C16990" s="66">
        <v>16070</v>
      </c>
      <c r="D16990" s="2" t="s">
        <v>55</v>
      </c>
      <c r="E16990" s="21" t="s">
        <v>1152</v>
      </c>
      <c r="F16990" s="69" t="s">
        <v>56</v>
      </c>
      <c r="G16990" s="3">
        <v>16</v>
      </c>
      <c r="H16990" s="3">
        <v>1000</v>
      </c>
      <c r="I16990" s="10" t="str">
        <f t="shared" si="265"/>
        <v>16070</v>
      </c>
    </row>
    <row r="16991" spans="1:9">
      <c r="A16991" s="66"/>
      <c r="C16991" s="66">
        <v>16070</v>
      </c>
      <c r="D16991" s="2" t="s">
        <v>57</v>
      </c>
      <c r="E16991" s="21" t="s">
        <v>1152</v>
      </c>
      <c r="F16991" s="69" t="s">
        <v>58</v>
      </c>
      <c r="G16991" s="3">
        <v>8</v>
      </c>
      <c r="H16991" s="3">
        <v>863</v>
      </c>
      <c r="I16991" s="10" t="str">
        <f t="shared" si="265"/>
        <v>16070</v>
      </c>
    </row>
    <row r="16992" spans="1:9">
      <c r="A16992" s="66"/>
      <c r="C16992" s="66">
        <v>16070</v>
      </c>
      <c r="D16992" s="2" t="s">
        <v>59</v>
      </c>
      <c r="E16992" s="21" t="s">
        <v>1152</v>
      </c>
      <c r="F16992" s="69" t="s">
        <v>60</v>
      </c>
      <c r="G16992" s="3">
        <v>14</v>
      </c>
      <c r="H16992" s="3">
        <v>942</v>
      </c>
      <c r="I16992" s="10" t="str">
        <f t="shared" si="265"/>
        <v>16070</v>
      </c>
    </row>
    <row r="16993" spans="1:9">
      <c r="A16993" s="66"/>
      <c r="C16993" s="66">
        <v>16070</v>
      </c>
      <c r="D16993" s="2" t="s">
        <v>61</v>
      </c>
      <c r="E16993" s="20" t="s">
        <v>1151</v>
      </c>
      <c r="F16993" s="69" t="s">
        <v>62</v>
      </c>
      <c r="G16993" s="3">
        <v>8</v>
      </c>
      <c r="H16993" s="3">
        <v>1592</v>
      </c>
      <c r="I16993" s="10" t="str">
        <f t="shared" si="265"/>
        <v>16070</v>
      </c>
    </row>
    <row r="16994" spans="1:9">
      <c r="A16994" s="66"/>
      <c r="C16994" s="66">
        <v>16070</v>
      </c>
      <c r="D16994" s="2" t="s">
        <v>63</v>
      </c>
      <c r="E16994" s="20" t="s">
        <v>1151</v>
      </c>
      <c r="F16994" s="69" t="s">
        <v>64</v>
      </c>
      <c r="G16994" s="3"/>
      <c r="H16994" s="3"/>
      <c r="I16994" s="10" t="str">
        <f t="shared" si="265"/>
        <v>16070</v>
      </c>
    </row>
    <row r="16995" spans="1:9">
      <c r="A16995" s="66"/>
      <c r="C16995" s="66">
        <v>16070</v>
      </c>
      <c r="D16995" s="2" t="s">
        <v>65</v>
      </c>
      <c r="E16995" s="19" t="s">
        <v>1150</v>
      </c>
      <c r="F16995" s="69" t="s">
        <v>66</v>
      </c>
      <c r="G16995" s="3">
        <v>6</v>
      </c>
      <c r="H16995" s="3">
        <v>308</v>
      </c>
      <c r="I16995" s="10" t="str">
        <f t="shared" si="265"/>
        <v>16070</v>
      </c>
    </row>
    <row r="16996" spans="1:9">
      <c r="A16996" s="66"/>
      <c r="C16996" s="66">
        <v>16070</v>
      </c>
      <c r="D16996" s="2" t="s">
        <v>67</v>
      </c>
      <c r="E16996" s="22" t="s">
        <v>1153</v>
      </c>
      <c r="F16996" s="69" t="s">
        <v>68</v>
      </c>
      <c r="G16996" s="3">
        <v>2</v>
      </c>
      <c r="H16996" s="3"/>
      <c r="I16996" s="10" t="str">
        <f t="shared" si="265"/>
        <v>16070</v>
      </c>
    </row>
    <row r="16997" spans="1:9">
      <c r="A16997" s="66"/>
      <c r="C16997" s="66">
        <v>16070</v>
      </c>
      <c r="D16997" s="2" t="s">
        <v>69</v>
      </c>
      <c r="E16997" s="21" t="s">
        <v>1152</v>
      </c>
      <c r="F16997" s="69" t="s">
        <v>70</v>
      </c>
      <c r="G16997" s="3">
        <v>4</v>
      </c>
      <c r="H16997" s="3">
        <v>1559</v>
      </c>
      <c r="I16997" s="10" t="str">
        <f t="shared" si="265"/>
        <v>16070</v>
      </c>
    </row>
    <row r="16998" spans="1:9">
      <c r="A16998" s="66"/>
      <c r="C16998" s="66">
        <v>16070</v>
      </c>
      <c r="E16998" s="71"/>
      <c r="F16998" s="69" t="s">
        <v>71</v>
      </c>
      <c r="G16998" s="3">
        <v>120</v>
      </c>
      <c r="H16998" s="3">
        <v>11717</v>
      </c>
      <c r="I16998" s="10" t="str">
        <f t="shared" si="265"/>
        <v>16070</v>
      </c>
    </row>
    <row r="16999" spans="1:9">
      <c r="A16999" s="65" t="s">
        <v>1124</v>
      </c>
      <c r="B16999" s="2" t="s">
        <v>1125</v>
      </c>
      <c r="C16999" s="65">
        <v>16071</v>
      </c>
      <c r="D16999" s="2" t="s">
        <v>9</v>
      </c>
      <c r="E16999" s="14" t="s">
        <v>1144</v>
      </c>
      <c r="F16999" s="69" t="s">
        <v>10</v>
      </c>
      <c r="G16999" s="3">
        <v>4</v>
      </c>
      <c r="H16999" s="3">
        <v>17</v>
      </c>
      <c r="I16999" s="10" t="str">
        <f t="shared" si="265"/>
        <v>16071</v>
      </c>
    </row>
    <row r="17000" spans="1:9">
      <c r="A17000" s="66"/>
      <c r="C17000" s="66">
        <v>16071</v>
      </c>
      <c r="D17000" s="2" t="s">
        <v>11</v>
      </c>
      <c r="E17000" s="14" t="s">
        <v>1144</v>
      </c>
      <c r="F17000" s="69" t="s">
        <v>12</v>
      </c>
      <c r="G17000" s="3"/>
      <c r="H17000" s="3"/>
      <c r="I17000" s="10" t="str">
        <f t="shared" si="265"/>
        <v>16071</v>
      </c>
    </row>
    <row r="17001" spans="1:9">
      <c r="A17001" s="66"/>
      <c r="C17001" s="66">
        <v>16071</v>
      </c>
      <c r="D17001" s="2" t="s">
        <v>13</v>
      </c>
      <c r="E17001" s="14" t="s">
        <v>1144</v>
      </c>
      <c r="F17001" s="69" t="s">
        <v>14</v>
      </c>
      <c r="G17001" s="3"/>
      <c r="H17001" s="3"/>
      <c r="I17001" s="10" t="str">
        <f t="shared" si="265"/>
        <v>16071</v>
      </c>
    </row>
    <row r="17002" spans="1:9">
      <c r="A17002" s="66"/>
      <c r="C17002" s="66">
        <v>16071</v>
      </c>
      <c r="D17002" s="2" t="s">
        <v>15</v>
      </c>
      <c r="E17002" s="15" t="s">
        <v>1145</v>
      </c>
      <c r="F17002" s="69" t="s">
        <v>16</v>
      </c>
      <c r="G17002" s="3"/>
      <c r="H17002" s="3"/>
      <c r="I17002" s="10" t="str">
        <f t="shared" si="265"/>
        <v>16071</v>
      </c>
    </row>
    <row r="17003" spans="1:9">
      <c r="A17003" s="66"/>
      <c r="C17003" s="66">
        <v>16071</v>
      </c>
      <c r="D17003" s="2" t="s">
        <v>17</v>
      </c>
      <c r="E17003" s="14" t="s">
        <v>1144</v>
      </c>
      <c r="F17003" s="69" t="s">
        <v>18</v>
      </c>
      <c r="G17003" s="3">
        <v>4</v>
      </c>
      <c r="H17003" s="3">
        <v>17</v>
      </c>
      <c r="I17003" s="10" t="str">
        <f t="shared" si="265"/>
        <v>16071</v>
      </c>
    </row>
    <row r="17004" spans="1:9">
      <c r="A17004" s="66"/>
      <c r="C17004" s="66">
        <v>16071</v>
      </c>
      <c r="D17004" s="2" t="s">
        <v>19</v>
      </c>
      <c r="E17004" s="14" t="s">
        <v>1144</v>
      </c>
      <c r="F17004" s="69" t="s">
        <v>20</v>
      </c>
      <c r="G17004" s="3"/>
      <c r="H17004" s="3"/>
      <c r="I17004" s="10" t="str">
        <f t="shared" si="265"/>
        <v>16071</v>
      </c>
    </row>
    <row r="17005" spans="1:9">
      <c r="A17005" s="66"/>
      <c r="C17005" s="66">
        <v>16071</v>
      </c>
      <c r="D17005" s="2" t="s">
        <v>21</v>
      </c>
      <c r="E17005" s="4"/>
      <c r="F17005" s="69" t="s">
        <v>22</v>
      </c>
      <c r="G17005" s="3">
        <v>52</v>
      </c>
      <c r="H17005" s="3">
        <v>4816</v>
      </c>
      <c r="I17005" s="10" t="str">
        <f t="shared" si="265"/>
        <v>16071</v>
      </c>
    </row>
    <row r="17006" spans="1:9">
      <c r="A17006" s="66"/>
      <c r="C17006" s="66">
        <v>16071</v>
      </c>
      <c r="D17006" s="2" t="s">
        <v>23</v>
      </c>
      <c r="E17006" s="17" t="s">
        <v>1147</v>
      </c>
      <c r="F17006" s="69" t="s">
        <v>24</v>
      </c>
      <c r="G17006" s="3">
        <v>10</v>
      </c>
      <c r="H17006" s="3">
        <v>1272</v>
      </c>
      <c r="I17006" s="10" t="str">
        <f t="shared" si="265"/>
        <v>16071</v>
      </c>
    </row>
    <row r="17007" spans="1:9">
      <c r="A17007" s="66"/>
      <c r="C17007" s="66">
        <v>16071</v>
      </c>
      <c r="D17007" s="2" t="s">
        <v>25</v>
      </c>
      <c r="E17007" s="17" t="s">
        <v>1147</v>
      </c>
      <c r="F17007" s="69" t="s">
        <v>26</v>
      </c>
      <c r="G17007" s="3">
        <v>1</v>
      </c>
      <c r="H17007" s="3"/>
      <c r="I17007" s="10" t="str">
        <f t="shared" si="265"/>
        <v>16071</v>
      </c>
    </row>
    <row r="17008" spans="1:9">
      <c r="A17008" s="66"/>
      <c r="C17008" s="66">
        <v>16071</v>
      </c>
      <c r="D17008" s="2" t="s">
        <v>27</v>
      </c>
      <c r="E17008" s="17" t="s">
        <v>1147</v>
      </c>
      <c r="F17008" s="69" t="s">
        <v>28</v>
      </c>
      <c r="G17008" s="3"/>
      <c r="H17008" s="3"/>
      <c r="I17008" s="10" t="str">
        <f t="shared" si="265"/>
        <v>16071</v>
      </c>
    </row>
    <row r="17009" spans="1:9">
      <c r="A17009" s="66"/>
      <c r="C17009" s="66">
        <v>16071</v>
      </c>
      <c r="D17009" s="2" t="s">
        <v>29</v>
      </c>
      <c r="E17009" s="18" t="s">
        <v>1148</v>
      </c>
      <c r="F17009" s="69" t="s">
        <v>30</v>
      </c>
      <c r="G17009" s="3"/>
      <c r="H17009" s="3"/>
      <c r="I17009" s="10" t="str">
        <f t="shared" si="265"/>
        <v>16071</v>
      </c>
    </row>
    <row r="17010" spans="1:9">
      <c r="A17010" s="66"/>
      <c r="C17010" s="66">
        <v>16071</v>
      </c>
      <c r="D17010" s="2" t="s">
        <v>31</v>
      </c>
      <c r="E17010" s="18" t="s">
        <v>1148</v>
      </c>
      <c r="F17010" s="69" t="s">
        <v>32</v>
      </c>
      <c r="G17010" s="3"/>
      <c r="H17010" s="3"/>
      <c r="I17010" s="10" t="str">
        <f t="shared" si="265"/>
        <v>16071</v>
      </c>
    </row>
    <row r="17011" spans="1:9">
      <c r="A17011" s="66"/>
      <c r="C17011" s="66">
        <v>16071</v>
      </c>
      <c r="D17011" s="2" t="s">
        <v>33</v>
      </c>
      <c r="E17011" s="18" t="s">
        <v>1148</v>
      </c>
      <c r="F17011" s="69" t="s">
        <v>34</v>
      </c>
      <c r="G17011" s="3"/>
      <c r="H17011" s="3"/>
      <c r="I17011" s="10" t="str">
        <f t="shared" si="265"/>
        <v>16071</v>
      </c>
    </row>
    <row r="17012" spans="1:9">
      <c r="A17012" s="66"/>
      <c r="C17012" s="66">
        <v>16071</v>
      </c>
      <c r="D17012" s="2" t="s">
        <v>35</v>
      </c>
      <c r="E17012" s="19" t="s">
        <v>1150</v>
      </c>
      <c r="F17012" s="69" t="s">
        <v>36</v>
      </c>
      <c r="G17012" s="3"/>
      <c r="H17012" s="3"/>
      <c r="I17012" s="10" t="str">
        <f t="shared" si="265"/>
        <v>16071</v>
      </c>
    </row>
    <row r="17013" spans="1:9">
      <c r="A17013" s="66"/>
      <c r="C17013" s="66">
        <v>16071</v>
      </c>
      <c r="D17013" s="2" t="s">
        <v>37</v>
      </c>
      <c r="E17013" s="23" t="s">
        <v>1149</v>
      </c>
      <c r="F17013" s="69" t="s">
        <v>38</v>
      </c>
      <c r="G17013" s="3"/>
      <c r="H17013" s="3"/>
      <c r="I17013" s="10" t="str">
        <f t="shared" si="265"/>
        <v>16071</v>
      </c>
    </row>
    <row r="17014" spans="1:9">
      <c r="A17014" s="66"/>
      <c r="C17014" s="66">
        <v>16071</v>
      </c>
      <c r="D17014" s="2" t="s">
        <v>39</v>
      </c>
      <c r="E17014" s="23" t="s">
        <v>1149</v>
      </c>
      <c r="F17014" s="69" t="s">
        <v>40</v>
      </c>
      <c r="G17014" s="3">
        <v>1</v>
      </c>
      <c r="H17014" s="3"/>
      <c r="I17014" s="10" t="str">
        <f t="shared" si="265"/>
        <v>16071</v>
      </c>
    </row>
    <row r="17015" spans="1:9">
      <c r="A17015" s="66"/>
      <c r="C17015" s="66">
        <v>16071</v>
      </c>
      <c r="D17015" s="2" t="s">
        <v>41</v>
      </c>
      <c r="E17015" s="16" t="s">
        <v>1146</v>
      </c>
      <c r="F17015" s="69" t="s">
        <v>42</v>
      </c>
      <c r="G17015" s="3"/>
      <c r="H17015" s="3"/>
      <c r="I17015" s="10" t="str">
        <f t="shared" si="265"/>
        <v>16071</v>
      </c>
    </row>
    <row r="17016" spans="1:9">
      <c r="A17016" s="66"/>
      <c r="C17016" s="66">
        <v>16071</v>
      </c>
      <c r="D17016" s="2" t="s">
        <v>43</v>
      </c>
      <c r="E17016" s="16" t="s">
        <v>1146</v>
      </c>
      <c r="F17016" s="69" t="s">
        <v>44</v>
      </c>
      <c r="G17016" s="3">
        <v>5</v>
      </c>
      <c r="H17016" s="3">
        <v>534</v>
      </c>
      <c r="I17016" s="10" t="str">
        <f t="shared" si="265"/>
        <v>16071</v>
      </c>
    </row>
    <row r="17017" spans="1:9">
      <c r="A17017" s="66"/>
      <c r="C17017" s="66">
        <v>16071</v>
      </c>
      <c r="D17017" s="2" t="s">
        <v>45</v>
      </c>
      <c r="E17017" s="16" t="s">
        <v>1146</v>
      </c>
      <c r="F17017" s="69" t="s">
        <v>46</v>
      </c>
      <c r="G17017" s="3"/>
      <c r="H17017" s="3"/>
      <c r="I17017" s="10" t="str">
        <f t="shared" si="265"/>
        <v>16071</v>
      </c>
    </row>
    <row r="17018" spans="1:9">
      <c r="A17018" s="66"/>
      <c r="C17018" s="66">
        <v>16071</v>
      </c>
      <c r="D17018" s="2" t="s">
        <v>47</v>
      </c>
      <c r="E17018" s="16" t="s">
        <v>1146</v>
      </c>
      <c r="F17018" s="69" t="s">
        <v>48</v>
      </c>
      <c r="G17018" s="3">
        <v>6</v>
      </c>
      <c r="H17018" s="3">
        <v>336</v>
      </c>
      <c r="I17018" s="10" t="str">
        <f t="shared" si="265"/>
        <v>16071</v>
      </c>
    </row>
    <row r="17019" spans="1:9">
      <c r="A17019" s="66"/>
      <c r="C17019" s="66">
        <v>16071</v>
      </c>
      <c r="D17019" s="2" t="s">
        <v>49</v>
      </c>
      <c r="E17019" s="14" t="s">
        <v>1144</v>
      </c>
      <c r="F17019" s="69" t="s">
        <v>50</v>
      </c>
      <c r="G17019" s="3">
        <v>2</v>
      </c>
      <c r="H17019" s="3"/>
      <c r="I17019" s="10" t="str">
        <f t="shared" si="265"/>
        <v>16071</v>
      </c>
    </row>
    <row r="17020" spans="1:9">
      <c r="A17020" s="66"/>
      <c r="C17020" s="66">
        <v>16071</v>
      </c>
      <c r="D17020" s="2" t="s">
        <v>51</v>
      </c>
      <c r="E17020" s="15" t="s">
        <v>1145</v>
      </c>
      <c r="F17020" s="69" t="s">
        <v>52</v>
      </c>
      <c r="G17020" s="3">
        <v>2</v>
      </c>
      <c r="H17020" s="3"/>
      <c r="I17020" s="10" t="str">
        <f t="shared" si="265"/>
        <v>16071</v>
      </c>
    </row>
    <row r="17021" spans="1:9">
      <c r="A17021" s="66"/>
      <c r="C17021" s="66">
        <v>16071</v>
      </c>
      <c r="D17021" s="2" t="s">
        <v>53</v>
      </c>
      <c r="E17021" s="15" t="s">
        <v>1145</v>
      </c>
      <c r="F17021" s="69" t="s">
        <v>54</v>
      </c>
      <c r="G17021" s="3">
        <v>10</v>
      </c>
      <c r="H17021" s="3">
        <v>471</v>
      </c>
      <c r="I17021" s="10" t="str">
        <f t="shared" si="265"/>
        <v>16071</v>
      </c>
    </row>
    <row r="17022" spans="1:9">
      <c r="A17022" s="66"/>
      <c r="C17022" s="66">
        <v>16071</v>
      </c>
      <c r="D17022" s="2" t="s">
        <v>55</v>
      </c>
      <c r="E17022" s="21" t="s">
        <v>1152</v>
      </c>
      <c r="F17022" s="69" t="s">
        <v>56</v>
      </c>
      <c r="G17022" s="3">
        <v>2</v>
      </c>
      <c r="H17022" s="3"/>
      <c r="I17022" s="10" t="str">
        <f t="shared" si="265"/>
        <v>16071</v>
      </c>
    </row>
    <row r="17023" spans="1:9">
      <c r="A17023" s="66"/>
      <c r="C17023" s="66">
        <v>16071</v>
      </c>
      <c r="D17023" s="2" t="s">
        <v>57</v>
      </c>
      <c r="E17023" s="21" t="s">
        <v>1152</v>
      </c>
      <c r="F17023" s="69" t="s">
        <v>58</v>
      </c>
      <c r="G17023" s="3">
        <v>4</v>
      </c>
      <c r="H17023" s="3">
        <v>126</v>
      </c>
      <c r="I17023" s="10" t="str">
        <f t="shared" si="265"/>
        <v>16071</v>
      </c>
    </row>
    <row r="17024" spans="1:9">
      <c r="A17024" s="66"/>
      <c r="C17024" s="66">
        <v>16071</v>
      </c>
      <c r="D17024" s="2" t="s">
        <v>59</v>
      </c>
      <c r="E17024" s="21" t="s">
        <v>1152</v>
      </c>
      <c r="F17024" s="69" t="s">
        <v>60</v>
      </c>
      <c r="G17024" s="3">
        <v>7</v>
      </c>
      <c r="H17024" s="3">
        <v>515</v>
      </c>
      <c r="I17024" s="10" t="str">
        <f t="shared" si="265"/>
        <v>16071</v>
      </c>
    </row>
    <row r="17025" spans="1:9">
      <c r="A17025" s="66"/>
      <c r="C17025" s="66">
        <v>16071</v>
      </c>
      <c r="D17025" s="2" t="s">
        <v>61</v>
      </c>
      <c r="E17025" s="20" t="s">
        <v>1151</v>
      </c>
      <c r="F17025" s="69" t="s">
        <v>62</v>
      </c>
      <c r="G17025" s="3">
        <v>1</v>
      </c>
      <c r="H17025" s="3"/>
      <c r="I17025" s="10" t="str">
        <f t="shared" si="265"/>
        <v>16071</v>
      </c>
    </row>
    <row r="17026" spans="1:9">
      <c r="A17026" s="66"/>
      <c r="C17026" s="66">
        <v>16071</v>
      </c>
      <c r="D17026" s="2" t="s">
        <v>63</v>
      </c>
      <c r="E17026" s="20" t="s">
        <v>1151</v>
      </c>
      <c r="F17026" s="69" t="s">
        <v>64</v>
      </c>
      <c r="G17026" s="3"/>
      <c r="H17026" s="3"/>
      <c r="I17026" s="10" t="str">
        <f t="shared" si="265"/>
        <v>16071</v>
      </c>
    </row>
    <row r="17027" spans="1:9">
      <c r="A17027" s="66"/>
      <c r="C17027" s="66">
        <v>16071</v>
      </c>
      <c r="D17027" s="2" t="s">
        <v>65</v>
      </c>
      <c r="E17027" s="19" t="s">
        <v>1150</v>
      </c>
      <c r="F17027" s="69" t="s">
        <v>66</v>
      </c>
      <c r="G17027" s="3"/>
      <c r="H17027" s="3"/>
      <c r="I17027" s="10" t="str">
        <f t="shared" si="265"/>
        <v>16071</v>
      </c>
    </row>
    <row r="17028" spans="1:9">
      <c r="A17028" s="66"/>
      <c r="C17028" s="66">
        <v>16071</v>
      </c>
      <c r="D17028" s="2" t="s">
        <v>67</v>
      </c>
      <c r="E17028" s="22" t="s">
        <v>1153</v>
      </c>
      <c r="F17028" s="69" t="s">
        <v>68</v>
      </c>
      <c r="G17028" s="3"/>
      <c r="H17028" s="3"/>
      <c r="I17028" s="10" t="str">
        <f t="shared" si="265"/>
        <v>16071</v>
      </c>
    </row>
    <row r="17029" spans="1:9">
      <c r="A17029" s="66"/>
      <c r="C17029" s="66">
        <v>16071</v>
      </c>
      <c r="D17029" s="2" t="s">
        <v>69</v>
      </c>
      <c r="E17029" s="21" t="s">
        <v>1152</v>
      </c>
      <c r="F17029" s="69" t="s">
        <v>70</v>
      </c>
      <c r="G17029" s="3">
        <v>1</v>
      </c>
      <c r="H17029" s="3"/>
      <c r="I17029" s="10" t="str">
        <f t="shared" si="265"/>
        <v>16071</v>
      </c>
    </row>
    <row r="17030" spans="1:9">
      <c r="A17030" s="66"/>
      <c r="C17030" s="66">
        <v>16071</v>
      </c>
      <c r="E17030" s="71"/>
      <c r="F17030" s="69" t="s">
        <v>71</v>
      </c>
      <c r="G17030" s="3">
        <v>56</v>
      </c>
      <c r="H17030" s="3">
        <v>4833</v>
      </c>
      <c r="I17030" s="10" t="str">
        <f t="shared" si="265"/>
        <v>16071</v>
      </c>
    </row>
    <row r="17031" spans="1:9">
      <c r="A17031" s="65" t="s">
        <v>1126</v>
      </c>
      <c r="B17031" s="2" t="s">
        <v>1127</v>
      </c>
      <c r="C17031" s="65">
        <v>16072</v>
      </c>
      <c r="D17031" s="2" t="s">
        <v>9</v>
      </c>
      <c r="E17031" s="14" t="s">
        <v>1144</v>
      </c>
      <c r="F17031" s="69" t="s">
        <v>10</v>
      </c>
      <c r="G17031" s="3">
        <v>1</v>
      </c>
      <c r="H17031" s="3"/>
      <c r="I17031" s="10" t="str">
        <f t="shared" si="265"/>
        <v>16072</v>
      </c>
    </row>
    <row r="17032" spans="1:9">
      <c r="A17032" s="66"/>
      <c r="C17032" s="66">
        <v>16072</v>
      </c>
      <c r="D17032" s="2" t="s">
        <v>11</v>
      </c>
      <c r="E17032" s="14" t="s">
        <v>1144</v>
      </c>
      <c r="F17032" s="69" t="s">
        <v>12</v>
      </c>
      <c r="G17032" s="3"/>
      <c r="H17032" s="3"/>
      <c r="I17032" s="10" t="str">
        <f t="shared" si="265"/>
        <v>16072</v>
      </c>
    </row>
    <row r="17033" spans="1:9">
      <c r="A17033" s="66"/>
      <c r="C17033" s="66">
        <v>16072</v>
      </c>
      <c r="D17033" s="2" t="s">
        <v>13</v>
      </c>
      <c r="E17033" s="14" t="s">
        <v>1144</v>
      </c>
      <c r="F17033" s="69" t="s">
        <v>14</v>
      </c>
      <c r="G17033" s="3"/>
      <c r="H17033" s="3"/>
      <c r="I17033" s="10" t="str">
        <f t="shared" ref="I17033:I17096" si="266">IF(A17033="",I17032,A17033)</f>
        <v>16072</v>
      </c>
    </row>
    <row r="17034" spans="1:9">
      <c r="A17034" s="66"/>
      <c r="C17034" s="66">
        <v>16072</v>
      </c>
      <c r="D17034" s="2" t="s">
        <v>15</v>
      </c>
      <c r="E17034" s="15" t="s">
        <v>1145</v>
      </c>
      <c r="F17034" s="69" t="s">
        <v>16</v>
      </c>
      <c r="G17034" s="3"/>
      <c r="H17034" s="3"/>
      <c r="I17034" s="10" t="str">
        <f t="shared" si="266"/>
        <v>16072</v>
      </c>
    </row>
    <row r="17035" spans="1:9">
      <c r="A17035" s="66"/>
      <c r="C17035" s="66">
        <v>16072</v>
      </c>
      <c r="D17035" s="2" t="s">
        <v>17</v>
      </c>
      <c r="E17035" s="14" t="s">
        <v>1144</v>
      </c>
      <c r="F17035" s="69" t="s">
        <v>18</v>
      </c>
      <c r="G17035" s="3">
        <v>1</v>
      </c>
      <c r="H17035" s="3"/>
      <c r="I17035" s="10" t="str">
        <f t="shared" si="266"/>
        <v>16072</v>
      </c>
    </row>
    <row r="17036" spans="1:9">
      <c r="A17036" s="66"/>
      <c r="C17036" s="66">
        <v>16072</v>
      </c>
      <c r="D17036" s="2" t="s">
        <v>19</v>
      </c>
      <c r="E17036" s="14" t="s">
        <v>1144</v>
      </c>
      <c r="F17036" s="69" t="s">
        <v>20</v>
      </c>
      <c r="G17036" s="3"/>
      <c r="H17036" s="3"/>
      <c r="I17036" s="10" t="str">
        <f t="shared" si="266"/>
        <v>16072</v>
      </c>
    </row>
    <row r="17037" spans="1:9">
      <c r="A17037" s="66"/>
      <c r="C17037" s="66">
        <v>16072</v>
      </c>
      <c r="D17037" s="2" t="s">
        <v>21</v>
      </c>
      <c r="E17037" s="4"/>
      <c r="F17037" s="69" t="s">
        <v>22</v>
      </c>
      <c r="G17037" s="3">
        <v>82</v>
      </c>
      <c r="H17037" s="3"/>
      <c r="I17037" s="10" t="str">
        <f t="shared" si="266"/>
        <v>16072</v>
      </c>
    </row>
    <row r="17038" spans="1:9">
      <c r="A17038" s="66"/>
      <c r="C17038" s="66">
        <v>16072</v>
      </c>
      <c r="D17038" s="2" t="s">
        <v>23</v>
      </c>
      <c r="E17038" s="17" t="s">
        <v>1147</v>
      </c>
      <c r="F17038" s="69" t="s">
        <v>24</v>
      </c>
      <c r="G17038" s="3">
        <v>1</v>
      </c>
      <c r="H17038" s="3"/>
      <c r="I17038" s="10" t="str">
        <f t="shared" si="266"/>
        <v>16072</v>
      </c>
    </row>
    <row r="17039" spans="1:9">
      <c r="A17039" s="66"/>
      <c r="C17039" s="66">
        <v>16072</v>
      </c>
      <c r="D17039" s="2" t="s">
        <v>25</v>
      </c>
      <c r="E17039" s="17" t="s">
        <v>1147</v>
      </c>
      <c r="F17039" s="69" t="s">
        <v>26</v>
      </c>
      <c r="G17039" s="3">
        <v>1</v>
      </c>
      <c r="H17039" s="3"/>
      <c r="I17039" s="10" t="str">
        <f t="shared" si="266"/>
        <v>16072</v>
      </c>
    </row>
    <row r="17040" spans="1:9">
      <c r="A17040" s="66"/>
      <c r="C17040" s="66">
        <v>16072</v>
      </c>
      <c r="D17040" s="2" t="s">
        <v>27</v>
      </c>
      <c r="E17040" s="17" t="s">
        <v>1147</v>
      </c>
      <c r="F17040" s="69" t="s">
        <v>28</v>
      </c>
      <c r="G17040" s="3"/>
      <c r="H17040" s="3"/>
      <c r="I17040" s="10" t="str">
        <f t="shared" si="266"/>
        <v>16072</v>
      </c>
    </row>
    <row r="17041" spans="1:9">
      <c r="A17041" s="66"/>
      <c r="C17041" s="66">
        <v>16072</v>
      </c>
      <c r="D17041" s="2" t="s">
        <v>29</v>
      </c>
      <c r="E17041" s="18" t="s">
        <v>1148</v>
      </c>
      <c r="F17041" s="69" t="s">
        <v>30</v>
      </c>
      <c r="G17041" s="3">
        <v>1</v>
      </c>
      <c r="H17041" s="3"/>
      <c r="I17041" s="10" t="str">
        <f t="shared" si="266"/>
        <v>16072</v>
      </c>
    </row>
    <row r="17042" spans="1:9">
      <c r="A17042" s="66"/>
      <c r="C17042" s="66">
        <v>16072</v>
      </c>
      <c r="D17042" s="2" t="s">
        <v>31</v>
      </c>
      <c r="E17042" s="18" t="s">
        <v>1148</v>
      </c>
      <c r="F17042" s="69" t="s">
        <v>32</v>
      </c>
      <c r="G17042" s="3"/>
      <c r="H17042" s="3"/>
      <c r="I17042" s="10" t="str">
        <f t="shared" si="266"/>
        <v>16072</v>
      </c>
    </row>
    <row r="17043" spans="1:9">
      <c r="A17043" s="66"/>
      <c r="C17043" s="66">
        <v>16072</v>
      </c>
      <c r="D17043" s="2" t="s">
        <v>33</v>
      </c>
      <c r="E17043" s="18" t="s">
        <v>1148</v>
      </c>
      <c r="F17043" s="69" t="s">
        <v>34</v>
      </c>
      <c r="G17043" s="3"/>
      <c r="H17043" s="3"/>
      <c r="I17043" s="10" t="str">
        <f t="shared" si="266"/>
        <v>16072</v>
      </c>
    </row>
    <row r="17044" spans="1:9">
      <c r="A17044" s="66"/>
      <c r="C17044" s="66">
        <v>16072</v>
      </c>
      <c r="D17044" s="2" t="s">
        <v>35</v>
      </c>
      <c r="E17044" s="19" t="s">
        <v>1150</v>
      </c>
      <c r="F17044" s="69" t="s">
        <v>36</v>
      </c>
      <c r="G17044" s="3">
        <v>1</v>
      </c>
      <c r="H17044" s="3"/>
      <c r="I17044" s="10" t="str">
        <f t="shared" si="266"/>
        <v>16072</v>
      </c>
    </row>
    <row r="17045" spans="1:9">
      <c r="A17045" s="66"/>
      <c r="C17045" s="66">
        <v>16072</v>
      </c>
      <c r="D17045" s="2" t="s">
        <v>37</v>
      </c>
      <c r="E17045" s="23" t="s">
        <v>1149</v>
      </c>
      <c r="F17045" s="69" t="s">
        <v>38</v>
      </c>
      <c r="G17045" s="3">
        <v>3</v>
      </c>
      <c r="H17045" s="3">
        <v>225</v>
      </c>
      <c r="I17045" s="10" t="str">
        <f t="shared" si="266"/>
        <v>16072</v>
      </c>
    </row>
    <row r="17046" spans="1:9">
      <c r="A17046" s="66"/>
      <c r="C17046" s="66">
        <v>16072</v>
      </c>
      <c r="D17046" s="2" t="s">
        <v>39</v>
      </c>
      <c r="E17046" s="23" t="s">
        <v>1149</v>
      </c>
      <c r="F17046" s="69" t="s">
        <v>40</v>
      </c>
      <c r="G17046" s="3">
        <v>1</v>
      </c>
      <c r="H17046" s="3"/>
      <c r="I17046" s="10" t="str">
        <f t="shared" si="266"/>
        <v>16072</v>
      </c>
    </row>
    <row r="17047" spans="1:9">
      <c r="A17047" s="66"/>
      <c r="C17047" s="66">
        <v>16072</v>
      </c>
      <c r="D17047" s="2" t="s">
        <v>41</v>
      </c>
      <c r="E17047" s="16" t="s">
        <v>1146</v>
      </c>
      <c r="F17047" s="69" t="s">
        <v>42</v>
      </c>
      <c r="G17047" s="3"/>
      <c r="H17047" s="3"/>
      <c r="I17047" s="10" t="str">
        <f t="shared" si="266"/>
        <v>16072</v>
      </c>
    </row>
    <row r="17048" spans="1:9">
      <c r="A17048" s="66"/>
      <c r="C17048" s="66">
        <v>16072</v>
      </c>
      <c r="D17048" s="2" t="s">
        <v>43</v>
      </c>
      <c r="E17048" s="16" t="s">
        <v>1146</v>
      </c>
      <c r="F17048" s="69" t="s">
        <v>44</v>
      </c>
      <c r="G17048" s="3"/>
      <c r="H17048" s="3"/>
      <c r="I17048" s="10" t="str">
        <f t="shared" si="266"/>
        <v>16072</v>
      </c>
    </row>
    <row r="17049" spans="1:9">
      <c r="A17049" s="66"/>
      <c r="C17049" s="66">
        <v>16072</v>
      </c>
      <c r="D17049" s="2" t="s">
        <v>45</v>
      </c>
      <c r="E17049" s="16" t="s">
        <v>1146</v>
      </c>
      <c r="F17049" s="69" t="s">
        <v>46</v>
      </c>
      <c r="G17049" s="3"/>
      <c r="H17049" s="3"/>
      <c r="I17049" s="10" t="str">
        <f t="shared" si="266"/>
        <v>16072</v>
      </c>
    </row>
    <row r="17050" spans="1:9">
      <c r="A17050" s="66"/>
      <c r="C17050" s="66">
        <v>16072</v>
      </c>
      <c r="D17050" s="2" t="s">
        <v>47</v>
      </c>
      <c r="E17050" s="16" t="s">
        <v>1146</v>
      </c>
      <c r="F17050" s="69" t="s">
        <v>48</v>
      </c>
      <c r="G17050" s="3">
        <v>21</v>
      </c>
      <c r="H17050" s="3">
        <v>2742</v>
      </c>
      <c r="I17050" s="10" t="str">
        <f t="shared" si="266"/>
        <v>16072</v>
      </c>
    </row>
    <row r="17051" spans="1:9">
      <c r="A17051" s="66"/>
      <c r="C17051" s="66">
        <v>16072</v>
      </c>
      <c r="D17051" s="2" t="s">
        <v>49</v>
      </c>
      <c r="E17051" s="14" t="s">
        <v>1144</v>
      </c>
      <c r="F17051" s="69" t="s">
        <v>50</v>
      </c>
      <c r="G17051" s="3">
        <v>14</v>
      </c>
      <c r="H17051" s="3">
        <v>2043</v>
      </c>
      <c r="I17051" s="10" t="str">
        <f t="shared" si="266"/>
        <v>16072</v>
      </c>
    </row>
    <row r="17052" spans="1:9">
      <c r="A17052" s="66"/>
      <c r="C17052" s="66">
        <v>16072</v>
      </c>
      <c r="D17052" s="2" t="s">
        <v>51</v>
      </c>
      <c r="E17052" s="15" t="s">
        <v>1145</v>
      </c>
      <c r="F17052" s="69" t="s">
        <v>52</v>
      </c>
      <c r="G17052" s="3">
        <v>2</v>
      </c>
      <c r="H17052" s="3"/>
      <c r="I17052" s="10" t="str">
        <f t="shared" si="266"/>
        <v>16072</v>
      </c>
    </row>
    <row r="17053" spans="1:9">
      <c r="A17053" s="66"/>
      <c r="C17053" s="66">
        <v>16072</v>
      </c>
      <c r="D17053" s="2" t="s">
        <v>53</v>
      </c>
      <c r="E17053" s="15" t="s">
        <v>1145</v>
      </c>
      <c r="F17053" s="69" t="s">
        <v>54</v>
      </c>
      <c r="G17053" s="3">
        <v>9</v>
      </c>
      <c r="H17053" s="3">
        <v>651</v>
      </c>
      <c r="I17053" s="10" t="str">
        <f t="shared" si="266"/>
        <v>16072</v>
      </c>
    </row>
    <row r="17054" spans="1:9">
      <c r="A17054" s="66"/>
      <c r="C17054" s="66">
        <v>16072</v>
      </c>
      <c r="D17054" s="2" t="s">
        <v>55</v>
      </c>
      <c r="E17054" s="21" t="s">
        <v>1152</v>
      </c>
      <c r="F17054" s="69" t="s">
        <v>56</v>
      </c>
      <c r="G17054" s="3">
        <v>3</v>
      </c>
      <c r="H17054" s="3">
        <v>291</v>
      </c>
      <c r="I17054" s="10" t="str">
        <f t="shared" si="266"/>
        <v>16072</v>
      </c>
    </row>
    <row r="17055" spans="1:9">
      <c r="A17055" s="66"/>
      <c r="C17055" s="66">
        <v>16072</v>
      </c>
      <c r="D17055" s="2" t="s">
        <v>57</v>
      </c>
      <c r="E17055" s="21" t="s">
        <v>1152</v>
      </c>
      <c r="F17055" s="69" t="s">
        <v>58</v>
      </c>
      <c r="G17055" s="3">
        <v>4</v>
      </c>
      <c r="H17055" s="3">
        <v>390</v>
      </c>
      <c r="I17055" s="10" t="str">
        <f t="shared" si="266"/>
        <v>16072</v>
      </c>
    </row>
    <row r="17056" spans="1:9">
      <c r="A17056" s="66"/>
      <c r="C17056" s="66">
        <v>16072</v>
      </c>
      <c r="D17056" s="2" t="s">
        <v>59</v>
      </c>
      <c r="E17056" s="21" t="s">
        <v>1152</v>
      </c>
      <c r="F17056" s="69" t="s">
        <v>60</v>
      </c>
      <c r="G17056" s="3">
        <v>6</v>
      </c>
      <c r="H17056" s="3">
        <v>371</v>
      </c>
      <c r="I17056" s="10" t="str">
        <f t="shared" si="266"/>
        <v>16072</v>
      </c>
    </row>
    <row r="17057" spans="1:9">
      <c r="A17057" s="66"/>
      <c r="C17057" s="66">
        <v>16072</v>
      </c>
      <c r="D17057" s="2" t="s">
        <v>61</v>
      </c>
      <c r="E17057" s="20" t="s">
        <v>1151</v>
      </c>
      <c r="F17057" s="69" t="s">
        <v>62</v>
      </c>
      <c r="G17057" s="3">
        <v>4</v>
      </c>
      <c r="H17057" s="3">
        <v>549</v>
      </c>
      <c r="I17057" s="10" t="str">
        <f t="shared" si="266"/>
        <v>16072</v>
      </c>
    </row>
    <row r="17058" spans="1:9">
      <c r="A17058" s="66"/>
      <c r="C17058" s="66">
        <v>16072</v>
      </c>
      <c r="D17058" s="2" t="s">
        <v>63</v>
      </c>
      <c r="E17058" s="20" t="s">
        <v>1151</v>
      </c>
      <c r="F17058" s="69" t="s">
        <v>64</v>
      </c>
      <c r="G17058" s="3"/>
      <c r="H17058" s="3"/>
      <c r="I17058" s="10" t="str">
        <f t="shared" si="266"/>
        <v>16072</v>
      </c>
    </row>
    <row r="17059" spans="1:9">
      <c r="A17059" s="66"/>
      <c r="C17059" s="66">
        <v>16072</v>
      </c>
      <c r="D17059" s="2" t="s">
        <v>65</v>
      </c>
      <c r="E17059" s="19" t="s">
        <v>1150</v>
      </c>
      <c r="F17059" s="69" t="s">
        <v>66</v>
      </c>
      <c r="G17059" s="3">
        <v>2</v>
      </c>
      <c r="H17059" s="3"/>
      <c r="I17059" s="10" t="str">
        <f t="shared" si="266"/>
        <v>16072</v>
      </c>
    </row>
    <row r="17060" spans="1:9">
      <c r="A17060" s="66"/>
      <c r="C17060" s="66">
        <v>16072</v>
      </c>
      <c r="D17060" s="2" t="s">
        <v>67</v>
      </c>
      <c r="E17060" s="22" t="s">
        <v>1153</v>
      </c>
      <c r="F17060" s="69" t="s">
        <v>68</v>
      </c>
      <c r="G17060" s="3">
        <v>7</v>
      </c>
      <c r="H17060" s="3">
        <v>281</v>
      </c>
      <c r="I17060" s="10" t="str">
        <f t="shared" si="266"/>
        <v>16072</v>
      </c>
    </row>
    <row r="17061" spans="1:9">
      <c r="A17061" s="66"/>
      <c r="C17061" s="66">
        <v>16072</v>
      </c>
      <c r="D17061" s="2" t="s">
        <v>69</v>
      </c>
      <c r="E17061" s="21" t="s">
        <v>1152</v>
      </c>
      <c r="F17061" s="69" t="s">
        <v>70</v>
      </c>
      <c r="G17061" s="3">
        <v>2</v>
      </c>
      <c r="H17061" s="3"/>
      <c r="I17061" s="10" t="str">
        <f t="shared" si="266"/>
        <v>16072</v>
      </c>
    </row>
    <row r="17062" spans="1:9">
      <c r="A17062" s="66"/>
      <c r="C17062" s="66">
        <v>16072</v>
      </c>
      <c r="E17062" s="71"/>
      <c r="F17062" s="69" t="s">
        <v>71</v>
      </c>
      <c r="G17062" s="3">
        <v>83</v>
      </c>
      <c r="H17062" s="3">
        <v>8265</v>
      </c>
      <c r="I17062" s="10" t="str">
        <f t="shared" si="266"/>
        <v>16072</v>
      </c>
    </row>
    <row r="17063" spans="1:9">
      <c r="A17063" s="65" t="s">
        <v>1128</v>
      </c>
      <c r="B17063" s="2" t="s">
        <v>1129</v>
      </c>
      <c r="C17063" s="65">
        <v>16073</v>
      </c>
      <c r="D17063" s="2" t="s">
        <v>9</v>
      </c>
      <c r="E17063" s="14" t="s">
        <v>1144</v>
      </c>
      <c r="F17063" s="69" t="s">
        <v>10</v>
      </c>
      <c r="G17063" s="3">
        <v>1</v>
      </c>
      <c r="H17063" s="3"/>
      <c r="I17063" s="10" t="str">
        <f t="shared" si="266"/>
        <v>16073</v>
      </c>
    </row>
    <row r="17064" spans="1:9">
      <c r="A17064" s="66"/>
      <c r="C17064" s="66">
        <v>16073</v>
      </c>
      <c r="D17064" s="2" t="s">
        <v>11</v>
      </c>
      <c r="E17064" s="14" t="s">
        <v>1144</v>
      </c>
      <c r="F17064" s="69" t="s">
        <v>12</v>
      </c>
      <c r="G17064" s="3"/>
      <c r="H17064" s="3"/>
      <c r="I17064" s="10" t="str">
        <f t="shared" si="266"/>
        <v>16073</v>
      </c>
    </row>
    <row r="17065" spans="1:9">
      <c r="A17065" s="66"/>
      <c r="C17065" s="66">
        <v>16073</v>
      </c>
      <c r="D17065" s="2" t="s">
        <v>13</v>
      </c>
      <c r="E17065" s="14" t="s">
        <v>1144</v>
      </c>
      <c r="F17065" s="69" t="s">
        <v>14</v>
      </c>
      <c r="G17065" s="3"/>
      <c r="H17065" s="3"/>
      <c r="I17065" s="10" t="str">
        <f t="shared" si="266"/>
        <v>16073</v>
      </c>
    </row>
    <row r="17066" spans="1:9">
      <c r="A17066" s="66"/>
      <c r="C17066" s="66">
        <v>16073</v>
      </c>
      <c r="D17066" s="2" t="s">
        <v>15</v>
      </c>
      <c r="E17066" s="15" t="s">
        <v>1145</v>
      </c>
      <c r="F17066" s="69" t="s">
        <v>16</v>
      </c>
      <c r="G17066" s="3"/>
      <c r="H17066" s="3"/>
      <c r="I17066" s="10" t="str">
        <f t="shared" si="266"/>
        <v>16073</v>
      </c>
    </row>
    <row r="17067" spans="1:9">
      <c r="A17067" s="66"/>
      <c r="C17067" s="66">
        <v>16073</v>
      </c>
      <c r="D17067" s="2" t="s">
        <v>17</v>
      </c>
      <c r="E17067" s="14" t="s">
        <v>1144</v>
      </c>
      <c r="F17067" s="69" t="s">
        <v>18</v>
      </c>
      <c r="G17067" s="3">
        <v>1</v>
      </c>
      <c r="H17067" s="3"/>
      <c r="I17067" s="10" t="str">
        <f t="shared" si="266"/>
        <v>16073</v>
      </c>
    </row>
    <row r="17068" spans="1:9">
      <c r="A17068" s="66"/>
      <c r="C17068" s="66">
        <v>16073</v>
      </c>
      <c r="D17068" s="2" t="s">
        <v>19</v>
      </c>
      <c r="E17068" s="14" t="s">
        <v>1144</v>
      </c>
      <c r="F17068" s="69" t="s">
        <v>20</v>
      </c>
      <c r="G17068" s="3"/>
      <c r="H17068" s="3"/>
      <c r="I17068" s="10" t="str">
        <f t="shared" si="266"/>
        <v>16073</v>
      </c>
    </row>
    <row r="17069" spans="1:9">
      <c r="A17069" s="66"/>
      <c r="C17069" s="66">
        <v>16073</v>
      </c>
      <c r="D17069" s="2" t="s">
        <v>21</v>
      </c>
      <c r="E17069" s="4"/>
      <c r="F17069" s="69" t="s">
        <v>22</v>
      </c>
      <c r="G17069" s="3">
        <v>103</v>
      </c>
      <c r="H17069" s="3"/>
      <c r="I17069" s="10" t="str">
        <f t="shared" si="266"/>
        <v>16073</v>
      </c>
    </row>
    <row r="17070" spans="1:9">
      <c r="A17070" s="66"/>
      <c r="C17070" s="66">
        <v>16073</v>
      </c>
      <c r="D17070" s="2" t="s">
        <v>23</v>
      </c>
      <c r="E17070" s="17" t="s">
        <v>1147</v>
      </c>
      <c r="F17070" s="69" t="s">
        <v>24</v>
      </c>
      <c r="G17070" s="3">
        <v>14</v>
      </c>
      <c r="H17070" s="3">
        <v>1329</v>
      </c>
      <c r="I17070" s="10" t="str">
        <f t="shared" si="266"/>
        <v>16073</v>
      </c>
    </row>
    <row r="17071" spans="1:9">
      <c r="A17071" s="66"/>
      <c r="C17071" s="66">
        <v>16073</v>
      </c>
      <c r="D17071" s="2" t="s">
        <v>25</v>
      </c>
      <c r="E17071" s="17" t="s">
        <v>1147</v>
      </c>
      <c r="F17071" s="69" t="s">
        <v>26</v>
      </c>
      <c r="G17071" s="3">
        <v>1</v>
      </c>
      <c r="H17071" s="3"/>
      <c r="I17071" s="10" t="str">
        <f t="shared" si="266"/>
        <v>16073</v>
      </c>
    </row>
    <row r="17072" spans="1:9">
      <c r="A17072" s="66"/>
      <c r="C17072" s="66">
        <v>16073</v>
      </c>
      <c r="D17072" s="2" t="s">
        <v>27</v>
      </c>
      <c r="E17072" s="17" t="s">
        <v>1147</v>
      </c>
      <c r="F17072" s="69" t="s">
        <v>28</v>
      </c>
      <c r="G17072" s="3"/>
      <c r="H17072" s="3"/>
      <c r="I17072" s="10" t="str">
        <f t="shared" si="266"/>
        <v>16073</v>
      </c>
    </row>
    <row r="17073" spans="1:9">
      <c r="A17073" s="66"/>
      <c r="C17073" s="66">
        <v>16073</v>
      </c>
      <c r="D17073" s="2" t="s">
        <v>29</v>
      </c>
      <c r="E17073" s="18" t="s">
        <v>1148</v>
      </c>
      <c r="F17073" s="69" t="s">
        <v>30</v>
      </c>
      <c r="G17073" s="3"/>
      <c r="H17073" s="3"/>
      <c r="I17073" s="10" t="str">
        <f t="shared" si="266"/>
        <v>16073</v>
      </c>
    </row>
    <row r="17074" spans="1:9">
      <c r="A17074" s="66"/>
      <c r="C17074" s="66">
        <v>16073</v>
      </c>
      <c r="D17074" s="2" t="s">
        <v>31</v>
      </c>
      <c r="E17074" s="18" t="s">
        <v>1148</v>
      </c>
      <c r="F17074" s="69" t="s">
        <v>32</v>
      </c>
      <c r="G17074" s="3"/>
      <c r="H17074" s="3"/>
      <c r="I17074" s="10" t="str">
        <f t="shared" si="266"/>
        <v>16073</v>
      </c>
    </row>
    <row r="17075" spans="1:9">
      <c r="A17075" s="66"/>
      <c r="C17075" s="66">
        <v>16073</v>
      </c>
      <c r="D17075" s="2" t="s">
        <v>33</v>
      </c>
      <c r="E17075" s="18" t="s">
        <v>1148</v>
      </c>
      <c r="F17075" s="69" t="s">
        <v>34</v>
      </c>
      <c r="G17075" s="3">
        <v>1</v>
      </c>
      <c r="H17075" s="3"/>
      <c r="I17075" s="10" t="str">
        <f t="shared" si="266"/>
        <v>16073</v>
      </c>
    </row>
    <row r="17076" spans="1:9">
      <c r="A17076" s="66"/>
      <c r="C17076" s="66">
        <v>16073</v>
      </c>
      <c r="D17076" s="2" t="s">
        <v>35</v>
      </c>
      <c r="E17076" s="19" t="s">
        <v>1150</v>
      </c>
      <c r="F17076" s="69" t="s">
        <v>36</v>
      </c>
      <c r="G17076" s="3">
        <v>1</v>
      </c>
      <c r="H17076" s="3"/>
      <c r="I17076" s="10" t="str">
        <f t="shared" si="266"/>
        <v>16073</v>
      </c>
    </row>
    <row r="17077" spans="1:9">
      <c r="A17077" s="66"/>
      <c r="C17077" s="66">
        <v>16073</v>
      </c>
      <c r="D17077" s="2" t="s">
        <v>37</v>
      </c>
      <c r="E17077" s="23" t="s">
        <v>1149</v>
      </c>
      <c r="F17077" s="69" t="s">
        <v>38</v>
      </c>
      <c r="G17077" s="3">
        <v>1</v>
      </c>
      <c r="H17077" s="3"/>
      <c r="I17077" s="10" t="str">
        <f t="shared" si="266"/>
        <v>16073</v>
      </c>
    </row>
    <row r="17078" spans="1:9">
      <c r="A17078" s="66"/>
      <c r="C17078" s="66">
        <v>16073</v>
      </c>
      <c r="D17078" s="2" t="s">
        <v>39</v>
      </c>
      <c r="E17078" s="23" t="s">
        <v>1149</v>
      </c>
      <c r="F17078" s="69" t="s">
        <v>40</v>
      </c>
      <c r="G17078" s="3">
        <v>2</v>
      </c>
      <c r="H17078" s="3"/>
      <c r="I17078" s="10" t="str">
        <f t="shared" si="266"/>
        <v>16073</v>
      </c>
    </row>
    <row r="17079" spans="1:9">
      <c r="A17079" s="66"/>
      <c r="C17079" s="66">
        <v>16073</v>
      </c>
      <c r="D17079" s="2" t="s">
        <v>41</v>
      </c>
      <c r="E17079" s="16" t="s">
        <v>1146</v>
      </c>
      <c r="F17079" s="69" t="s">
        <v>42</v>
      </c>
      <c r="G17079" s="3"/>
      <c r="H17079" s="3"/>
      <c r="I17079" s="10" t="str">
        <f t="shared" si="266"/>
        <v>16073</v>
      </c>
    </row>
    <row r="17080" spans="1:9">
      <c r="A17080" s="66"/>
      <c r="C17080" s="66">
        <v>16073</v>
      </c>
      <c r="D17080" s="2" t="s">
        <v>43</v>
      </c>
      <c r="E17080" s="16" t="s">
        <v>1146</v>
      </c>
      <c r="F17080" s="69" t="s">
        <v>44</v>
      </c>
      <c r="G17080" s="3">
        <v>7</v>
      </c>
      <c r="H17080" s="3">
        <v>418</v>
      </c>
      <c r="I17080" s="10" t="str">
        <f t="shared" si="266"/>
        <v>16073</v>
      </c>
    </row>
    <row r="17081" spans="1:9">
      <c r="A17081" s="66"/>
      <c r="C17081" s="66">
        <v>16073</v>
      </c>
      <c r="D17081" s="2" t="s">
        <v>45</v>
      </c>
      <c r="E17081" s="16" t="s">
        <v>1146</v>
      </c>
      <c r="F17081" s="69" t="s">
        <v>46</v>
      </c>
      <c r="G17081" s="3">
        <v>2</v>
      </c>
      <c r="H17081" s="3"/>
      <c r="I17081" s="10" t="str">
        <f t="shared" si="266"/>
        <v>16073</v>
      </c>
    </row>
    <row r="17082" spans="1:9">
      <c r="A17082" s="66"/>
      <c r="C17082" s="66">
        <v>16073</v>
      </c>
      <c r="D17082" s="2" t="s">
        <v>47</v>
      </c>
      <c r="E17082" s="16" t="s">
        <v>1146</v>
      </c>
      <c r="F17082" s="69" t="s">
        <v>48</v>
      </c>
      <c r="G17082" s="3">
        <v>9</v>
      </c>
      <c r="H17082" s="3">
        <v>750</v>
      </c>
      <c r="I17082" s="10" t="str">
        <f t="shared" si="266"/>
        <v>16073</v>
      </c>
    </row>
    <row r="17083" spans="1:9">
      <c r="A17083" s="66"/>
      <c r="C17083" s="66">
        <v>16073</v>
      </c>
      <c r="D17083" s="2" t="s">
        <v>49</v>
      </c>
      <c r="E17083" s="14" t="s">
        <v>1144</v>
      </c>
      <c r="F17083" s="69" t="s">
        <v>50</v>
      </c>
      <c r="G17083" s="3">
        <v>9</v>
      </c>
      <c r="H17083" s="3">
        <v>363</v>
      </c>
      <c r="I17083" s="10" t="str">
        <f t="shared" si="266"/>
        <v>16073</v>
      </c>
    </row>
    <row r="17084" spans="1:9">
      <c r="A17084" s="66"/>
      <c r="C17084" s="66">
        <v>16073</v>
      </c>
      <c r="D17084" s="2" t="s">
        <v>51</v>
      </c>
      <c r="E17084" s="15" t="s">
        <v>1145</v>
      </c>
      <c r="F17084" s="69" t="s">
        <v>52</v>
      </c>
      <c r="G17084" s="3">
        <v>1</v>
      </c>
      <c r="H17084" s="3"/>
      <c r="I17084" s="10" t="str">
        <f t="shared" si="266"/>
        <v>16073</v>
      </c>
    </row>
    <row r="17085" spans="1:9">
      <c r="A17085" s="66"/>
      <c r="C17085" s="66">
        <v>16073</v>
      </c>
      <c r="D17085" s="2" t="s">
        <v>53</v>
      </c>
      <c r="E17085" s="15" t="s">
        <v>1145</v>
      </c>
      <c r="F17085" s="69" t="s">
        <v>54</v>
      </c>
      <c r="G17085" s="3">
        <v>16</v>
      </c>
      <c r="H17085" s="3">
        <v>1108</v>
      </c>
      <c r="I17085" s="10" t="str">
        <f t="shared" si="266"/>
        <v>16073</v>
      </c>
    </row>
    <row r="17086" spans="1:9">
      <c r="A17086" s="66"/>
      <c r="C17086" s="66">
        <v>16073</v>
      </c>
      <c r="D17086" s="2" t="s">
        <v>55</v>
      </c>
      <c r="E17086" s="21" t="s">
        <v>1152</v>
      </c>
      <c r="F17086" s="69" t="s">
        <v>56</v>
      </c>
      <c r="G17086" s="3">
        <v>4</v>
      </c>
      <c r="H17086" s="3">
        <v>622</v>
      </c>
      <c r="I17086" s="10" t="str">
        <f t="shared" si="266"/>
        <v>16073</v>
      </c>
    </row>
    <row r="17087" spans="1:9">
      <c r="A17087" s="66"/>
      <c r="C17087" s="66">
        <v>16073</v>
      </c>
      <c r="D17087" s="2" t="s">
        <v>57</v>
      </c>
      <c r="E17087" s="21" t="s">
        <v>1152</v>
      </c>
      <c r="F17087" s="69" t="s">
        <v>58</v>
      </c>
      <c r="G17087" s="3">
        <v>6</v>
      </c>
      <c r="H17087" s="3">
        <v>608</v>
      </c>
      <c r="I17087" s="10" t="str">
        <f t="shared" si="266"/>
        <v>16073</v>
      </c>
    </row>
    <row r="17088" spans="1:9">
      <c r="A17088" s="66"/>
      <c r="C17088" s="66">
        <v>16073</v>
      </c>
      <c r="D17088" s="2" t="s">
        <v>59</v>
      </c>
      <c r="E17088" s="21" t="s">
        <v>1152</v>
      </c>
      <c r="F17088" s="69" t="s">
        <v>60</v>
      </c>
      <c r="G17088" s="3">
        <v>7</v>
      </c>
      <c r="H17088" s="3">
        <v>585</v>
      </c>
      <c r="I17088" s="10" t="str">
        <f t="shared" si="266"/>
        <v>16073</v>
      </c>
    </row>
    <row r="17089" spans="1:9">
      <c r="A17089" s="66"/>
      <c r="C17089" s="66">
        <v>16073</v>
      </c>
      <c r="D17089" s="2" t="s">
        <v>61</v>
      </c>
      <c r="E17089" s="20" t="s">
        <v>1151</v>
      </c>
      <c r="F17089" s="69" t="s">
        <v>62</v>
      </c>
      <c r="G17089" s="3">
        <v>4</v>
      </c>
      <c r="H17089" s="3">
        <v>734</v>
      </c>
      <c r="I17089" s="10" t="str">
        <f t="shared" si="266"/>
        <v>16073</v>
      </c>
    </row>
    <row r="17090" spans="1:9">
      <c r="A17090" s="66"/>
      <c r="C17090" s="66">
        <v>16073</v>
      </c>
      <c r="D17090" s="2" t="s">
        <v>63</v>
      </c>
      <c r="E17090" s="20" t="s">
        <v>1151</v>
      </c>
      <c r="F17090" s="69" t="s">
        <v>64</v>
      </c>
      <c r="G17090" s="3">
        <v>1</v>
      </c>
      <c r="H17090" s="3"/>
      <c r="I17090" s="10" t="str">
        <f t="shared" si="266"/>
        <v>16073</v>
      </c>
    </row>
    <row r="17091" spans="1:9">
      <c r="A17091" s="66"/>
      <c r="C17091" s="66">
        <v>16073</v>
      </c>
      <c r="D17091" s="2" t="s">
        <v>65</v>
      </c>
      <c r="E17091" s="19" t="s">
        <v>1150</v>
      </c>
      <c r="F17091" s="69" t="s">
        <v>66</v>
      </c>
      <c r="G17091" s="3">
        <v>5</v>
      </c>
      <c r="H17091" s="3">
        <v>262</v>
      </c>
      <c r="I17091" s="10" t="str">
        <f t="shared" si="266"/>
        <v>16073</v>
      </c>
    </row>
    <row r="17092" spans="1:9">
      <c r="A17092" s="66"/>
      <c r="C17092" s="66">
        <v>16073</v>
      </c>
      <c r="D17092" s="2" t="s">
        <v>67</v>
      </c>
      <c r="E17092" s="22" t="s">
        <v>1153</v>
      </c>
      <c r="F17092" s="69" t="s">
        <v>68</v>
      </c>
      <c r="G17092" s="3">
        <v>8</v>
      </c>
      <c r="H17092" s="3">
        <v>900</v>
      </c>
      <c r="I17092" s="10" t="str">
        <f t="shared" si="266"/>
        <v>16073</v>
      </c>
    </row>
    <row r="17093" spans="1:9">
      <c r="A17093" s="66"/>
      <c r="C17093" s="66">
        <v>16073</v>
      </c>
      <c r="D17093" s="2" t="s">
        <v>69</v>
      </c>
      <c r="E17093" s="21" t="s">
        <v>1152</v>
      </c>
      <c r="F17093" s="69" t="s">
        <v>70</v>
      </c>
      <c r="G17093" s="3">
        <v>4</v>
      </c>
      <c r="H17093" s="3">
        <v>113</v>
      </c>
      <c r="I17093" s="10" t="str">
        <f t="shared" si="266"/>
        <v>16073</v>
      </c>
    </row>
    <row r="17094" spans="1:9">
      <c r="A17094" s="66"/>
      <c r="C17094" s="66">
        <v>16073</v>
      </c>
      <c r="E17094" s="71"/>
      <c r="F17094" s="69" t="s">
        <v>71</v>
      </c>
      <c r="G17094" s="3">
        <v>104</v>
      </c>
      <c r="H17094" s="3">
        <v>9491</v>
      </c>
      <c r="I17094" s="10" t="str">
        <f t="shared" si="266"/>
        <v>16073</v>
      </c>
    </row>
    <row r="17095" spans="1:9">
      <c r="A17095" s="65" t="s">
        <v>1130</v>
      </c>
      <c r="B17095" s="2" t="s">
        <v>1131</v>
      </c>
      <c r="C17095" s="65">
        <v>16074</v>
      </c>
      <c r="D17095" s="2" t="s">
        <v>9</v>
      </c>
      <c r="E17095" s="14" t="s">
        <v>1144</v>
      </c>
      <c r="F17095" s="69" t="s">
        <v>10</v>
      </c>
      <c r="G17095" s="3"/>
      <c r="H17095" s="3"/>
      <c r="I17095" s="10" t="str">
        <f t="shared" si="266"/>
        <v>16074</v>
      </c>
    </row>
    <row r="17096" spans="1:9">
      <c r="A17096" s="66"/>
      <c r="C17096" s="66">
        <v>16074</v>
      </c>
      <c r="D17096" s="2" t="s">
        <v>11</v>
      </c>
      <c r="E17096" s="14" t="s">
        <v>1144</v>
      </c>
      <c r="F17096" s="69" t="s">
        <v>12</v>
      </c>
      <c r="G17096" s="3"/>
      <c r="H17096" s="3"/>
      <c r="I17096" s="10" t="str">
        <f t="shared" si="266"/>
        <v>16074</v>
      </c>
    </row>
    <row r="17097" spans="1:9">
      <c r="A17097" s="66"/>
      <c r="C17097" s="66">
        <v>16074</v>
      </c>
      <c r="D17097" s="2" t="s">
        <v>13</v>
      </c>
      <c r="E17097" s="14" t="s">
        <v>1144</v>
      </c>
      <c r="F17097" s="69" t="s">
        <v>14</v>
      </c>
      <c r="G17097" s="3"/>
      <c r="H17097" s="3"/>
      <c r="I17097" s="10" t="str">
        <f t="shared" ref="I17097:I17160" si="267">IF(A17097="",I17096,A17097)</f>
        <v>16074</v>
      </c>
    </row>
    <row r="17098" spans="1:9">
      <c r="A17098" s="66"/>
      <c r="C17098" s="66">
        <v>16074</v>
      </c>
      <c r="D17098" s="2" t="s">
        <v>15</v>
      </c>
      <c r="E17098" s="15" t="s">
        <v>1145</v>
      </c>
      <c r="F17098" s="69" t="s">
        <v>16</v>
      </c>
      <c r="G17098" s="3"/>
      <c r="H17098" s="3"/>
      <c r="I17098" s="10" t="str">
        <f t="shared" si="267"/>
        <v>16074</v>
      </c>
    </row>
    <row r="17099" spans="1:9">
      <c r="A17099" s="66"/>
      <c r="C17099" s="66">
        <v>16074</v>
      </c>
      <c r="D17099" s="2" t="s">
        <v>17</v>
      </c>
      <c r="E17099" s="14" t="s">
        <v>1144</v>
      </c>
      <c r="F17099" s="69" t="s">
        <v>18</v>
      </c>
      <c r="G17099" s="3"/>
      <c r="H17099" s="3"/>
      <c r="I17099" s="10" t="str">
        <f t="shared" si="267"/>
        <v>16074</v>
      </c>
    </row>
    <row r="17100" spans="1:9">
      <c r="A17100" s="66"/>
      <c r="C17100" s="66">
        <v>16074</v>
      </c>
      <c r="D17100" s="2" t="s">
        <v>19</v>
      </c>
      <c r="E17100" s="14" t="s">
        <v>1144</v>
      </c>
      <c r="F17100" s="69" t="s">
        <v>20</v>
      </c>
      <c r="G17100" s="3"/>
      <c r="H17100" s="3"/>
      <c r="I17100" s="10" t="str">
        <f t="shared" si="267"/>
        <v>16074</v>
      </c>
    </row>
    <row r="17101" spans="1:9">
      <c r="A17101" s="66"/>
      <c r="C17101" s="66">
        <v>16074</v>
      </c>
      <c r="D17101" s="2" t="s">
        <v>21</v>
      </c>
      <c r="E17101" s="4"/>
      <c r="F17101" s="69" t="s">
        <v>22</v>
      </c>
      <c r="G17101" s="3">
        <v>83</v>
      </c>
      <c r="H17101" s="3">
        <v>6837</v>
      </c>
      <c r="I17101" s="10" t="str">
        <f t="shared" si="267"/>
        <v>16074</v>
      </c>
    </row>
    <row r="17102" spans="1:9">
      <c r="A17102" s="66"/>
      <c r="C17102" s="66">
        <v>16074</v>
      </c>
      <c r="D17102" s="2" t="s">
        <v>23</v>
      </c>
      <c r="E17102" s="17" t="s">
        <v>1147</v>
      </c>
      <c r="F17102" s="69" t="s">
        <v>24</v>
      </c>
      <c r="G17102" s="3">
        <v>9</v>
      </c>
      <c r="H17102" s="3">
        <v>1331</v>
      </c>
      <c r="I17102" s="10" t="str">
        <f t="shared" si="267"/>
        <v>16074</v>
      </c>
    </row>
    <row r="17103" spans="1:9">
      <c r="A17103" s="66"/>
      <c r="C17103" s="66">
        <v>16074</v>
      </c>
      <c r="D17103" s="2" t="s">
        <v>25</v>
      </c>
      <c r="E17103" s="17" t="s">
        <v>1147</v>
      </c>
      <c r="F17103" s="69" t="s">
        <v>26</v>
      </c>
      <c r="G17103" s="3"/>
      <c r="H17103" s="3"/>
      <c r="I17103" s="10" t="str">
        <f t="shared" si="267"/>
        <v>16074</v>
      </c>
    </row>
    <row r="17104" spans="1:9">
      <c r="A17104" s="66"/>
      <c r="C17104" s="66">
        <v>16074</v>
      </c>
      <c r="D17104" s="2" t="s">
        <v>27</v>
      </c>
      <c r="E17104" s="17" t="s">
        <v>1147</v>
      </c>
      <c r="F17104" s="69" t="s">
        <v>28</v>
      </c>
      <c r="G17104" s="3"/>
      <c r="H17104" s="3"/>
      <c r="I17104" s="10" t="str">
        <f t="shared" si="267"/>
        <v>16074</v>
      </c>
    </row>
    <row r="17105" spans="1:9">
      <c r="A17105" s="66"/>
      <c r="C17105" s="66">
        <v>16074</v>
      </c>
      <c r="D17105" s="2" t="s">
        <v>29</v>
      </c>
      <c r="E17105" s="18" t="s">
        <v>1148</v>
      </c>
      <c r="F17105" s="69" t="s">
        <v>30</v>
      </c>
      <c r="G17105" s="3">
        <v>1</v>
      </c>
      <c r="H17105" s="3"/>
      <c r="I17105" s="10" t="str">
        <f t="shared" si="267"/>
        <v>16074</v>
      </c>
    </row>
    <row r="17106" spans="1:9">
      <c r="A17106" s="66"/>
      <c r="C17106" s="66">
        <v>16074</v>
      </c>
      <c r="D17106" s="2" t="s">
        <v>31</v>
      </c>
      <c r="E17106" s="18" t="s">
        <v>1148</v>
      </c>
      <c r="F17106" s="69" t="s">
        <v>32</v>
      </c>
      <c r="G17106" s="3"/>
      <c r="H17106" s="3"/>
      <c r="I17106" s="10" t="str">
        <f t="shared" si="267"/>
        <v>16074</v>
      </c>
    </row>
    <row r="17107" spans="1:9">
      <c r="A17107" s="66"/>
      <c r="C17107" s="66">
        <v>16074</v>
      </c>
      <c r="D17107" s="2" t="s">
        <v>33</v>
      </c>
      <c r="E17107" s="18" t="s">
        <v>1148</v>
      </c>
      <c r="F17107" s="69" t="s">
        <v>34</v>
      </c>
      <c r="G17107" s="3"/>
      <c r="H17107" s="3"/>
      <c r="I17107" s="10" t="str">
        <f t="shared" si="267"/>
        <v>16074</v>
      </c>
    </row>
    <row r="17108" spans="1:9">
      <c r="A17108" s="66"/>
      <c r="C17108" s="66">
        <v>16074</v>
      </c>
      <c r="D17108" s="2" t="s">
        <v>35</v>
      </c>
      <c r="E17108" s="19" t="s">
        <v>1150</v>
      </c>
      <c r="F17108" s="69" t="s">
        <v>36</v>
      </c>
      <c r="G17108" s="3">
        <v>6</v>
      </c>
      <c r="H17108" s="3">
        <v>153</v>
      </c>
      <c r="I17108" s="10" t="str">
        <f t="shared" si="267"/>
        <v>16074</v>
      </c>
    </row>
    <row r="17109" spans="1:9">
      <c r="A17109" s="66"/>
      <c r="C17109" s="66">
        <v>16074</v>
      </c>
      <c r="D17109" s="2" t="s">
        <v>37</v>
      </c>
      <c r="E17109" s="23" t="s">
        <v>1149</v>
      </c>
      <c r="F17109" s="69" t="s">
        <v>38</v>
      </c>
      <c r="G17109" s="3">
        <v>2</v>
      </c>
      <c r="H17109" s="3"/>
      <c r="I17109" s="10" t="str">
        <f t="shared" si="267"/>
        <v>16074</v>
      </c>
    </row>
    <row r="17110" spans="1:9">
      <c r="A17110" s="66"/>
      <c r="C17110" s="66">
        <v>16074</v>
      </c>
      <c r="D17110" s="2" t="s">
        <v>39</v>
      </c>
      <c r="E17110" s="23" t="s">
        <v>1149</v>
      </c>
      <c r="F17110" s="69" t="s">
        <v>40</v>
      </c>
      <c r="G17110" s="3"/>
      <c r="H17110" s="3"/>
      <c r="I17110" s="10" t="str">
        <f t="shared" si="267"/>
        <v>16074</v>
      </c>
    </row>
    <row r="17111" spans="1:9">
      <c r="A17111" s="66"/>
      <c r="C17111" s="66">
        <v>16074</v>
      </c>
      <c r="D17111" s="2" t="s">
        <v>41</v>
      </c>
      <c r="E17111" s="16" t="s">
        <v>1146</v>
      </c>
      <c r="F17111" s="69" t="s">
        <v>42</v>
      </c>
      <c r="G17111" s="3"/>
      <c r="H17111" s="3"/>
      <c r="I17111" s="10" t="str">
        <f t="shared" si="267"/>
        <v>16074</v>
      </c>
    </row>
    <row r="17112" spans="1:9">
      <c r="A17112" s="66"/>
      <c r="C17112" s="66">
        <v>16074</v>
      </c>
      <c r="D17112" s="2" t="s">
        <v>43</v>
      </c>
      <c r="E17112" s="16" t="s">
        <v>1146</v>
      </c>
      <c r="F17112" s="69" t="s">
        <v>44</v>
      </c>
      <c r="G17112" s="3">
        <v>1</v>
      </c>
      <c r="H17112" s="3"/>
      <c r="I17112" s="10" t="str">
        <f t="shared" si="267"/>
        <v>16074</v>
      </c>
    </row>
    <row r="17113" spans="1:9">
      <c r="A17113" s="66"/>
      <c r="C17113" s="66">
        <v>16074</v>
      </c>
      <c r="D17113" s="2" t="s">
        <v>45</v>
      </c>
      <c r="E17113" s="16" t="s">
        <v>1146</v>
      </c>
      <c r="F17113" s="69" t="s">
        <v>46</v>
      </c>
      <c r="G17113" s="3"/>
      <c r="H17113" s="3"/>
      <c r="I17113" s="10" t="str">
        <f t="shared" si="267"/>
        <v>16074</v>
      </c>
    </row>
    <row r="17114" spans="1:9">
      <c r="A17114" s="66"/>
      <c r="C17114" s="66">
        <v>16074</v>
      </c>
      <c r="D17114" s="2" t="s">
        <v>47</v>
      </c>
      <c r="E17114" s="16" t="s">
        <v>1146</v>
      </c>
      <c r="F17114" s="69" t="s">
        <v>48</v>
      </c>
      <c r="G17114" s="3">
        <v>7</v>
      </c>
      <c r="H17114" s="3">
        <v>561</v>
      </c>
      <c r="I17114" s="10" t="str">
        <f t="shared" si="267"/>
        <v>16074</v>
      </c>
    </row>
    <row r="17115" spans="1:9">
      <c r="A17115" s="66"/>
      <c r="C17115" s="66">
        <v>16074</v>
      </c>
      <c r="D17115" s="2" t="s">
        <v>49</v>
      </c>
      <c r="E17115" s="14" t="s">
        <v>1144</v>
      </c>
      <c r="F17115" s="69" t="s">
        <v>50</v>
      </c>
      <c r="G17115" s="3">
        <v>16</v>
      </c>
      <c r="H17115" s="3">
        <v>908</v>
      </c>
      <c r="I17115" s="10" t="str">
        <f t="shared" si="267"/>
        <v>16074</v>
      </c>
    </row>
    <row r="17116" spans="1:9">
      <c r="A17116" s="66"/>
      <c r="C17116" s="66">
        <v>16074</v>
      </c>
      <c r="D17116" s="2" t="s">
        <v>51</v>
      </c>
      <c r="E17116" s="15" t="s">
        <v>1145</v>
      </c>
      <c r="F17116" s="69" t="s">
        <v>52</v>
      </c>
      <c r="G17116" s="3">
        <v>2</v>
      </c>
      <c r="H17116" s="3"/>
      <c r="I17116" s="10" t="str">
        <f t="shared" si="267"/>
        <v>16074</v>
      </c>
    </row>
    <row r="17117" spans="1:9">
      <c r="A17117" s="66"/>
      <c r="C17117" s="66">
        <v>16074</v>
      </c>
      <c r="D17117" s="2" t="s">
        <v>53</v>
      </c>
      <c r="E17117" s="15" t="s">
        <v>1145</v>
      </c>
      <c r="F17117" s="69" t="s">
        <v>54</v>
      </c>
      <c r="G17117" s="3">
        <v>8</v>
      </c>
      <c r="H17117" s="3">
        <v>472</v>
      </c>
      <c r="I17117" s="10" t="str">
        <f t="shared" si="267"/>
        <v>16074</v>
      </c>
    </row>
    <row r="17118" spans="1:9">
      <c r="A17118" s="66"/>
      <c r="C17118" s="66">
        <v>16074</v>
      </c>
      <c r="D17118" s="2" t="s">
        <v>55</v>
      </c>
      <c r="E17118" s="21" t="s">
        <v>1152</v>
      </c>
      <c r="F17118" s="69" t="s">
        <v>56</v>
      </c>
      <c r="G17118" s="3">
        <v>8</v>
      </c>
      <c r="H17118" s="3">
        <v>630</v>
      </c>
      <c r="I17118" s="10" t="str">
        <f t="shared" si="267"/>
        <v>16074</v>
      </c>
    </row>
    <row r="17119" spans="1:9">
      <c r="A17119" s="66"/>
      <c r="C17119" s="66">
        <v>16074</v>
      </c>
      <c r="D17119" s="2" t="s">
        <v>57</v>
      </c>
      <c r="E17119" s="21" t="s">
        <v>1152</v>
      </c>
      <c r="F17119" s="69" t="s">
        <v>58</v>
      </c>
      <c r="G17119" s="3">
        <v>5</v>
      </c>
      <c r="H17119" s="3">
        <v>419</v>
      </c>
      <c r="I17119" s="10" t="str">
        <f t="shared" si="267"/>
        <v>16074</v>
      </c>
    </row>
    <row r="17120" spans="1:9">
      <c r="A17120" s="66"/>
      <c r="C17120" s="66">
        <v>16074</v>
      </c>
      <c r="D17120" s="2" t="s">
        <v>59</v>
      </c>
      <c r="E17120" s="21" t="s">
        <v>1152</v>
      </c>
      <c r="F17120" s="69" t="s">
        <v>60</v>
      </c>
      <c r="G17120" s="3">
        <v>11</v>
      </c>
      <c r="H17120" s="3">
        <v>965</v>
      </c>
      <c r="I17120" s="10" t="str">
        <f t="shared" si="267"/>
        <v>16074</v>
      </c>
    </row>
    <row r="17121" spans="1:9">
      <c r="A17121" s="66"/>
      <c r="C17121" s="66">
        <v>16074</v>
      </c>
      <c r="D17121" s="2" t="s">
        <v>61</v>
      </c>
      <c r="E17121" s="20" t="s">
        <v>1151</v>
      </c>
      <c r="F17121" s="69" t="s">
        <v>62</v>
      </c>
      <c r="G17121" s="3"/>
      <c r="H17121" s="3"/>
      <c r="I17121" s="10" t="str">
        <f t="shared" si="267"/>
        <v>16074</v>
      </c>
    </row>
    <row r="17122" spans="1:9">
      <c r="A17122" s="66"/>
      <c r="C17122" s="66">
        <v>16074</v>
      </c>
      <c r="D17122" s="2" t="s">
        <v>63</v>
      </c>
      <c r="E17122" s="20" t="s">
        <v>1151</v>
      </c>
      <c r="F17122" s="69" t="s">
        <v>64</v>
      </c>
      <c r="G17122" s="3"/>
      <c r="H17122" s="3"/>
      <c r="I17122" s="10" t="str">
        <f t="shared" si="267"/>
        <v>16074</v>
      </c>
    </row>
    <row r="17123" spans="1:9">
      <c r="A17123" s="66"/>
      <c r="C17123" s="66">
        <v>16074</v>
      </c>
      <c r="D17123" s="2" t="s">
        <v>65</v>
      </c>
      <c r="E17123" s="19" t="s">
        <v>1150</v>
      </c>
      <c r="F17123" s="69" t="s">
        <v>66</v>
      </c>
      <c r="G17123" s="3">
        <v>1</v>
      </c>
      <c r="H17123" s="3"/>
      <c r="I17123" s="10" t="str">
        <f t="shared" si="267"/>
        <v>16074</v>
      </c>
    </row>
    <row r="17124" spans="1:9">
      <c r="A17124" s="66"/>
      <c r="C17124" s="66">
        <v>16074</v>
      </c>
      <c r="D17124" s="2" t="s">
        <v>67</v>
      </c>
      <c r="E17124" s="22" t="s">
        <v>1153</v>
      </c>
      <c r="F17124" s="69" t="s">
        <v>68</v>
      </c>
      <c r="G17124" s="3">
        <v>3</v>
      </c>
      <c r="H17124" s="3">
        <v>236</v>
      </c>
      <c r="I17124" s="10" t="str">
        <f t="shared" si="267"/>
        <v>16074</v>
      </c>
    </row>
    <row r="17125" spans="1:9">
      <c r="A17125" s="66"/>
      <c r="C17125" s="66">
        <v>16074</v>
      </c>
      <c r="D17125" s="2" t="s">
        <v>69</v>
      </c>
      <c r="E17125" s="21" t="s">
        <v>1152</v>
      </c>
      <c r="F17125" s="69" t="s">
        <v>70</v>
      </c>
      <c r="G17125" s="3">
        <v>3</v>
      </c>
      <c r="H17125" s="3">
        <v>375</v>
      </c>
      <c r="I17125" s="10" t="str">
        <f t="shared" si="267"/>
        <v>16074</v>
      </c>
    </row>
    <row r="17126" spans="1:9">
      <c r="A17126" s="66"/>
      <c r="C17126" s="66">
        <v>16074</v>
      </c>
      <c r="E17126" s="71"/>
      <c r="F17126" s="69" t="s">
        <v>71</v>
      </c>
      <c r="G17126" s="3">
        <v>83</v>
      </c>
      <c r="H17126" s="3">
        <v>6837</v>
      </c>
      <c r="I17126" s="10" t="str">
        <f t="shared" si="267"/>
        <v>16074</v>
      </c>
    </row>
    <row r="17127" spans="1:9">
      <c r="A17127" s="65" t="s">
        <v>1132</v>
      </c>
      <c r="B17127" s="2" t="s">
        <v>1133</v>
      </c>
      <c r="C17127" s="65">
        <v>16075</v>
      </c>
      <c r="D17127" s="2" t="s">
        <v>9</v>
      </c>
      <c r="E17127" s="14" t="s">
        <v>1144</v>
      </c>
      <c r="F17127" s="69" t="s">
        <v>10</v>
      </c>
      <c r="G17127" s="3">
        <v>2</v>
      </c>
      <c r="H17127" s="3"/>
      <c r="I17127" s="10" t="str">
        <f t="shared" si="267"/>
        <v>16075</v>
      </c>
    </row>
    <row r="17128" spans="1:9">
      <c r="A17128" s="66"/>
      <c r="C17128" s="66">
        <v>16075</v>
      </c>
      <c r="D17128" s="2" t="s">
        <v>11</v>
      </c>
      <c r="E17128" s="14" t="s">
        <v>1144</v>
      </c>
      <c r="F17128" s="69" t="s">
        <v>12</v>
      </c>
      <c r="G17128" s="3"/>
      <c r="H17128" s="3"/>
      <c r="I17128" s="10" t="str">
        <f t="shared" si="267"/>
        <v>16075</v>
      </c>
    </row>
    <row r="17129" spans="1:9">
      <c r="A17129" s="66"/>
      <c r="C17129" s="66">
        <v>16075</v>
      </c>
      <c r="D17129" s="2" t="s">
        <v>13</v>
      </c>
      <c r="E17129" s="14" t="s">
        <v>1144</v>
      </c>
      <c r="F17129" s="69" t="s">
        <v>14</v>
      </c>
      <c r="G17129" s="3"/>
      <c r="H17129" s="3"/>
      <c r="I17129" s="10" t="str">
        <f t="shared" si="267"/>
        <v>16075</v>
      </c>
    </row>
    <row r="17130" spans="1:9">
      <c r="A17130" s="66"/>
      <c r="C17130" s="66">
        <v>16075</v>
      </c>
      <c r="D17130" s="2" t="s">
        <v>15</v>
      </c>
      <c r="E17130" s="15" t="s">
        <v>1145</v>
      </c>
      <c r="F17130" s="69" t="s">
        <v>16</v>
      </c>
      <c r="G17130" s="3"/>
      <c r="H17130" s="3"/>
      <c r="I17130" s="10" t="str">
        <f t="shared" si="267"/>
        <v>16075</v>
      </c>
    </row>
    <row r="17131" spans="1:9">
      <c r="A17131" s="66"/>
      <c r="C17131" s="66">
        <v>16075</v>
      </c>
      <c r="D17131" s="2" t="s">
        <v>17</v>
      </c>
      <c r="E17131" s="14" t="s">
        <v>1144</v>
      </c>
      <c r="F17131" s="69" t="s">
        <v>18</v>
      </c>
      <c r="G17131" s="3">
        <v>2</v>
      </c>
      <c r="H17131" s="3"/>
      <c r="I17131" s="10" t="str">
        <f t="shared" si="267"/>
        <v>16075</v>
      </c>
    </row>
    <row r="17132" spans="1:9">
      <c r="A17132" s="66"/>
      <c r="C17132" s="66">
        <v>16075</v>
      </c>
      <c r="D17132" s="2" t="s">
        <v>19</v>
      </c>
      <c r="E17132" s="14" t="s">
        <v>1144</v>
      </c>
      <c r="F17132" s="69" t="s">
        <v>20</v>
      </c>
      <c r="G17132" s="3"/>
      <c r="H17132" s="3"/>
      <c r="I17132" s="10" t="str">
        <f t="shared" si="267"/>
        <v>16075</v>
      </c>
    </row>
    <row r="17133" spans="1:9">
      <c r="A17133" s="66"/>
      <c r="C17133" s="66">
        <v>16075</v>
      </c>
      <c r="D17133" s="2" t="s">
        <v>21</v>
      </c>
      <c r="E17133" s="4"/>
      <c r="F17133" s="69" t="s">
        <v>22</v>
      </c>
      <c r="G17133" s="3">
        <v>87</v>
      </c>
      <c r="H17133" s="3"/>
      <c r="I17133" s="10" t="str">
        <f t="shared" si="267"/>
        <v>16075</v>
      </c>
    </row>
    <row r="17134" spans="1:9">
      <c r="A17134" s="66"/>
      <c r="C17134" s="66">
        <v>16075</v>
      </c>
      <c r="D17134" s="2" t="s">
        <v>23</v>
      </c>
      <c r="E17134" s="17" t="s">
        <v>1147</v>
      </c>
      <c r="F17134" s="69" t="s">
        <v>24</v>
      </c>
      <c r="G17134" s="3">
        <v>8</v>
      </c>
      <c r="H17134" s="3">
        <v>563</v>
      </c>
      <c r="I17134" s="10" t="str">
        <f t="shared" si="267"/>
        <v>16075</v>
      </c>
    </row>
    <row r="17135" spans="1:9">
      <c r="A17135" s="66"/>
      <c r="C17135" s="66">
        <v>16075</v>
      </c>
      <c r="D17135" s="2" t="s">
        <v>25</v>
      </c>
      <c r="E17135" s="17" t="s">
        <v>1147</v>
      </c>
      <c r="F17135" s="69" t="s">
        <v>26</v>
      </c>
      <c r="G17135" s="3">
        <v>1</v>
      </c>
      <c r="H17135" s="3"/>
      <c r="I17135" s="10" t="str">
        <f t="shared" si="267"/>
        <v>16075</v>
      </c>
    </row>
    <row r="17136" spans="1:9">
      <c r="A17136" s="66"/>
      <c r="C17136" s="66">
        <v>16075</v>
      </c>
      <c r="D17136" s="2" t="s">
        <v>27</v>
      </c>
      <c r="E17136" s="17" t="s">
        <v>1147</v>
      </c>
      <c r="F17136" s="69" t="s">
        <v>28</v>
      </c>
      <c r="G17136" s="3"/>
      <c r="H17136" s="3"/>
      <c r="I17136" s="10" t="str">
        <f t="shared" si="267"/>
        <v>16075</v>
      </c>
    </row>
    <row r="17137" spans="1:9">
      <c r="A17137" s="66"/>
      <c r="C17137" s="66">
        <v>16075</v>
      </c>
      <c r="D17137" s="2" t="s">
        <v>29</v>
      </c>
      <c r="E17137" s="18" t="s">
        <v>1148</v>
      </c>
      <c r="F17137" s="69" t="s">
        <v>30</v>
      </c>
      <c r="G17137" s="3">
        <v>1</v>
      </c>
      <c r="H17137" s="3"/>
      <c r="I17137" s="10" t="str">
        <f t="shared" si="267"/>
        <v>16075</v>
      </c>
    </row>
    <row r="17138" spans="1:9">
      <c r="A17138" s="66"/>
      <c r="C17138" s="66">
        <v>16075</v>
      </c>
      <c r="D17138" s="2" t="s">
        <v>31</v>
      </c>
      <c r="E17138" s="18" t="s">
        <v>1148</v>
      </c>
      <c r="F17138" s="69" t="s">
        <v>32</v>
      </c>
      <c r="G17138" s="3"/>
      <c r="H17138" s="3"/>
      <c r="I17138" s="10" t="str">
        <f t="shared" si="267"/>
        <v>16075</v>
      </c>
    </row>
    <row r="17139" spans="1:9">
      <c r="A17139" s="66"/>
      <c r="C17139" s="66">
        <v>16075</v>
      </c>
      <c r="D17139" s="2" t="s">
        <v>33</v>
      </c>
      <c r="E17139" s="18" t="s">
        <v>1148</v>
      </c>
      <c r="F17139" s="69" t="s">
        <v>34</v>
      </c>
      <c r="G17139" s="3"/>
      <c r="H17139" s="3"/>
      <c r="I17139" s="10" t="str">
        <f t="shared" si="267"/>
        <v>16075</v>
      </c>
    </row>
    <row r="17140" spans="1:9">
      <c r="A17140" s="66"/>
      <c r="C17140" s="66">
        <v>16075</v>
      </c>
      <c r="D17140" s="2" t="s">
        <v>35</v>
      </c>
      <c r="E17140" s="19" t="s">
        <v>1150</v>
      </c>
      <c r="F17140" s="69" t="s">
        <v>36</v>
      </c>
      <c r="G17140" s="3">
        <v>7</v>
      </c>
      <c r="H17140" s="3">
        <v>1068</v>
      </c>
      <c r="I17140" s="10" t="str">
        <f t="shared" si="267"/>
        <v>16075</v>
      </c>
    </row>
    <row r="17141" spans="1:9">
      <c r="A17141" s="66"/>
      <c r="C17141" s="66">
        <v>16075</v>
      </c>
      <c r="D17141" s="2" t="s">
        <v>37</v>
      </c>
      <c r="E17141" s="23" t="s">
        <v>1149</v>
      </c>
      <c r="F17141" s="69" t="s">
        <v>38</v>
      </c>
      <c r="G17141" s="3">
        <v>4</v>
      </c>
      <c r="H17141" s="3"/>
      <c r="I17141" s="10" t="str">
        <f t="shared" si="267"/>
        <v>16075</v>
      </c>
    </row>
    <row r="17142" spans="1:9">
      <c r="A17142" s="66"/>
      <c r="C17142" s="66">
        <v>16075</v>
      </c>
      <c r="D17142" s="2" t="s">
        <v>39</v>
      </c>
      <c r="E17142" s="23" t="s">
        <v>1149</v>
      </c>
      <c r="F17142" s="69" t="s">
        <v>40</v>
      </c>
      <c r="G17142" s="3">
        <v>2</v>
      </c>
      <c r="H17142" s="3"/>
      <c r="I17142" s="10" t="str">
        <f t="shared" si="267"/>
        <v>16075</v>
      </c>
    </row>
    <row r="17143" spans="1:9">
      <c r="A17143" s="66"/>
      <c r="C17143" s="66">
        <v>16075</v>
      </c>
      <c r="D17143" s="2" t="s">
        <v>41</v>
      </c>
      <c r="E17143" s="16" t="s">
        <v>1146</v>
      </c>
      <c r="F17143" s="69" t="s">
        <v>42</v>
      </c>
      <c r="G17143" s="3"/>
      <c r="H17143" s="3"/>
      <c r="I17143" s="10" t="str">
        <f t="shared" si="267"/>
        <v>16075</v>
      </c>
    </row>
    <row r="17144" spans="1:9">
      <c r="A17144" s="66"/>
      <c r="C17144" s="66">
        <v>16075</v>
      </c>
      <c r="D17144" s="2" t="s">
        <v>43</v>
      </c>
      <c r="E17144" s="16" t="s">
        <v>1146</v>
      </c>
      <c r="F17144" s="69" t="s">
        <v>44</v>
      </c>
      <c r="G17144" s="3"/>
      <c r="H17144" s="3"/>
      <c r="I17144" s="10" t="str">
        <f t="shared" si="267"/>
        <v>16075</v>
      </c>
    </row>
    <row r="17145" spans="1:9">
      <c r="A17145" s="66"/>
      <c r="C17145" s="66">
        <v>16075</v>
      </c>
      <c r="D17145" s="2" t="s">
        <v>45</v>
      </c>
      <c r="E17145" s="16" t="s">
        <v>1146</v>
      </c>
      <c r="F17145" s="69" t="s">
        <v>46</v>
      </c>
      <c r="G17145" s="3"/>
      <c r="H17145" s="3"/>
      <c r="I17145" s="10" t="str">
        <f t="shared" si="267"/>
        <v>16075</v>
      </c>
    </row>
    <row r="17146" spans="1:9">
      <c r="A17146" s="66"/>
      <c r="C17146" s="66">
        <v>16075</v>
      </c>
      <c r="D17146" s="2" t="s">
        <v>47</v>
      </c>
      <c r="E17146" s="16" t="s">
        <v>1146</v>
      </c>
      <c r="F17146" s="69" t="s">
        <v>48</v>
      </c>
      <c r="G17146" s="3">
        <v>12</v>
      </c>
      <c r="H17146" s="3">
        <v>2504</v>
      </c>
      <c r="I17146" s="10" t="str">
        <f t="shared" si="267"/>
        <v>16075</v>
      </c>
    </row>
    <row r="17147" spans="1:9">
      <c r="A17147" s="66"/>
      <c r="C17147" s="66">
        <v>16075</v>
      </c>
      <c r="D17147" s="2" t="s">
        <v>49</v>
      </c>
      <c r="E17147" s="14" t="s">
        <v>1144</v>
      </c>
      <c r="F17147" s="69" t="s">
        <v>50</v>
      </c>
      <c r="G17147" s="3">
        <v>6</v>
      </c>
      <c r="H17147" s="3">
        <v>634</v>
      </c>
      <c r="I17147" s="10" t="str">
        <f t="shared" si="267"/>
        <v>16075</v>
      </c>
    </row>
    <row r="17148" spans="1:9">
      <c r="A17148" s="66"/>
      <c r="C17148" s="66">
        <v>16075</v>
      </c>
      <c r="D17148" s="2" t="s">
        <v>51</v>
      </c>
      <c r="E17148" s="15" t="s">
        <v>1145</v>
      </c>
      <c r="F17148" s="69" t="s">
        <v>52</v>
      </c>
      <c r="G17148" s="3">
        <v>2</v>
      </c>
      <c r="H17148" s="3"/>
      <c r="I17148" s="10" t="str">
        <f t="shared" si="267"/>
        <v>16075</v>
      </c>
    </row>
    <row r="17149" spans="1:9">
      <c r="A17149" s="66"/>
      <c r="C17149" s="66">
        <v>16075</v>
      </c>
      <c r="D17149" s="2" t="s">
        <v>53</v>
      </c>
      <c r="E17149" s="15" t="s">
        <v>1145</v>
      </c>
      <c r="F17149" s="69" t="s">
        <v>54</v>
      </c>
      <c r="G17149" s="3">
        <v>16</v>
      </c>
      <c r="H17149" s="3">
        <v>1278</v>
      </c>
      <c r="I17149" s="10" t="str">
        <f t="shared" si="267"/>
        <v>16075</v>
      </c>
    </row>
    <row r="17150" spans="1:9">
      <c r="A17150" s="66"/>
      <c r="C17150" s="66">
        <v>16075</v>
      </c>
      <c r="D17150" s="2" t="s">
        <v>55</v>
      </c>
      <c r="E17150" s="21" t="s">
        <v>1152</v>
      </c>
      <c r="F17150" s="69" t="s">
        <v>56</v>
      </c>
      <c r="G17150" s="3">
        <v>6</v>
      </c>
      <c r="H17150" s="3">
        <v>858</v>
      </c>
      <c r="I17150" s="10" t="str">
        <f t="shared" si="267"/>
        <v>16075</v>
      </c>
    </row>
    <row r="17151" spans="1:9">
      <c r="A17151" s="66"/>
      <c r="C17151" s="66">
        <v>16075</v>
      </c>
      <c r="D17151" s="2" t="s">
        <v>57</v>
      </c>
      <c r="E17151" s="21" t="s">
        <v>1152</v>
      </c>
      <c r="F17151" s="69" t="s">
        <v>58</v>
      </c>
      <c r="G17151" s="3">
        <v>4</v>
      </c>
      <c r="H17151" s="3">
        <v>427</v>
      </c>
      <c r="I17151" s="10" t="str">
        <f t="shared" si="267"/>
        <v>16075</v>
      </c>
    </row>
    <row r="17152" spans="1:9">
      <c r="A17152" s="66"/>
      <c r="C17152" s="66">
        <v>16075</v>
      </c>
      <c r="D17152" s="2" t="s">
        <v>59</v>
      </c>
      <c r="E17152" s="21" t="s">
        <v>1152</v>
      </c>
      <c r="F17152" s="69" t="s">
        <v>60</v>
      </c>
      <c r="G17152" s="3">
        <v>4</v>
      </c>
      <c r="H17152" s="3">
        <v>354</v>
      </c>
      <c r="I17152" s="10" t="str">
        <f t="shared" si="267"/>
        <v>16075</v>
      </c>
    </row>
    <row r="17153" spans="1:9">
      <c r="A17153" s="66"/>
      <c r="C17153" s="66">
        <v>16075</v>
      </c>
      <c r="D17153" s="2" t="s">
        <v>61</v>
      </c>
      <c r="E17153" s="20" t="s">
        <v>1151</v>
      </c>
      <c r="F17153" s="69" t="s">
        <v>62</v>
      </c>
      <c r="G17153" s="3">
        <v>6</v>
      </c>
      <c r="H17153" s="3">
        <v>787</v>
      </c>
      <c r="I17153" s="10" t="str">
        <f t="shared" si="267"/>
        <v>16075</v>
      </c>
    </row>
    <row r="17154" spans="1:9">
      <c r="A17154" s="66"/>
      <c r="C17154" s="66">
        <v>16075</v>
      </c>
      <c r="D17154" s="2" t="s">
        <v>63</v>
      </c>
      <c r="E17154" s="20" t="s">
        <v>1151</v>
      </c>
      <c r="F17154" s="69" t="s">
        <v>64</v>
      </c>
      <c r="G17154" s="3"/>
      <c r="H17154" s="3"/>
      <c r="I17154" s="10" t="str">
        <f t="shared" si="267"/>
        <v>16075</v>
      </c>
    </row>
    <row r="17155" spans="1:9">
      <c r="A17155" s="66"/>
      <c r="C17155" s="66">
        <v>16075</v>
      </c>
      <c r="D17155" s="2" t="s">
        <v>65</v>
      </c>
      <c r="E17155" s="19" t="s">
        <v>1150</v>
      </c>
      <c r="F17155" s="69" t="s">
        <v>66</v>
      </c>
      <c r="G17155" s="3">
        <v>3</v>
      </c>
      <c r="H17155" s="3">
        <v>169</v>
      </c>
      <c r="I17155" s="10" t="str">
        <f t="shared" si="267"/>
        <v>16075</v>
      </c>
    </row>
    <row r="17156" spans="1:9">
      <c r="A17156" s="66"/>
      <c r="C17156" s="66">
        <v>16075</v>
      </c>
      <c r="D17156" s="2" t="s">
        <v>67</v>
      </c>
      <c r="E17156" s="22" t="s">
        <v>1153</v>
      </c>
      <c r="F17156" s="69" t="s">
        <v>68</v>
      </c>
      <c r="G17156" s="3">
        <v>3</v>
      </c>
      <c r="H17156" s="3">
        <v>266</v>
      </c>
      <c r="I17156" s="10" t="str">
        <f t="shared" si="267"/>
        <v>16075</v>
      </c>
    </row>
    <row r="17157" spans="1:9">
      <c r="A17157" s="66"/>
      <c r="C17157" s="66">
        <v>16075</v>
      </c>
      <c r="D17157" s="2" t="s">
        <v>69</v>
      </c>
      <c r="E17157" s="21" t="s">
        <v>1152</v>
      </c>
      <c r="F17157" s="69" t="s">
        <v>70</v>
      </c>
      <c r="G17157" s="3">
        <v>2</v>
      </c>
      <c r="H17157" s="3"/>
      <c r="I17157" s="10" t="str">
        <f t="shared" si="267"/>
        <v>16075</v>
      </c>
    </row>
    <row r="17158" spans="1:9">
      <c r="A17158" s="66"/>
      <c r="C17158" s="66">
        <v>16075</v>
      </c>
      <c r="E17158" s="71"/>
      <c r="F17158" s="69" t="s">
        <v>71</v>
      </c>
      <c r="G17158" s="3">
        <v>89</v>
      </c>
      <c r="H17158" s="3">
        <v>10554</v>
      </c>
      <c r="I17158" s="10" t="str">
        <f t="shared" si="267"/>
        <v>16075</v>
      </c>
    </row>
    <row r="17159" spans="1:9">
      <c r="A17159" s="65" t="s">
        <v>1134</v>
      </c>
      <c r="B17159" s="2" t="s">
        <v>1135</v>
      </c>
      <c r="C17159" s="65">
        <v>16076</v>
      </c>
      <c r="D17159" s="2" t="s">
        <v>9</v>
      </c>
      <c r="E17159" s="14" t="s">
        <v>1144</v>
      </c>
      <c r="F17159" s="69" t="s">
        <v>10</v>
      </c>
      <c r="G17159" s="3">
        <v>2</v>
      </c>
      <c r="H17159" s="3"/>
      <c r="I17159" s="10" t="str">
        <f t="shared" si="267"/>
        <v>16076</v>
      </c>
    </row>
    <row r="17160" spans="1:9">
      <c r="A17160" s="66"/>
      <c r="C17160" s="66">
        <v>16076</v>
      </c>
      <c r="D17160" s="2" t="s">
        <v>11</v>
      </c>
      <c r="E17160" s="14" t="s">
        <v>1144</v>
      </c>
      <c r="F17160" s="69" t="s">
        <v>12</v>
      </c>
      <c r="G17160" s="3"/>
      <c r="H17160" s="3"/>
      <c r="I17160" s="10" t="str">
        <f t="shared" si="267"/>
        <v>16076</v>
      </c>
    </row>
    <row r="17161" spans="1:9">
      <c r="A17161" s="66"/>
      <c r="C17161" s="66">
        <v>16076</v>
      </c>
      <c r="D17161" s="2" t="s">
        <v>13</v>
      </c>
      <c r="E17161" s="14" t="s">
        <v>1144</v>
      </c>
      <c r="F17161" s="69" t="s">
        <v>14</v>
      </c>
      <c r="G17161" s="3"/>
      <c r="H17161" s="3"/>
      <c r="I17161" s="10" t="str">
        <f t="shared" ref="I17161:I17222" si="268">IF(A17161="",I17160,A17161)</f>
        <v>16076</v>
      </c>
    </row>
    <row r="17162" spans="1:9">
      <c r="A17162" s="66"/>
      <c r="C17162" s="66">
        <v>16076</v>
      </c>
      <c r="D17162" s="2" t="s">
        <v>15</v>
      </c>
      <c r="E17162" s="15" t="s">
        <v>1145</v>
      </c>
      <c r="F17162" s="69" t="s">
        <v>16</v>
      </c>
      <c r="G17162" s="3"/>
      <c r="H17162" s="3"/>
      <c r="I17162" s="10" t="str">
        <f t="shared" si="268"/>
        <v>16076</v>
      </c>
    </row>
    <row r="17163" spans="1:9">
      <c r="A17163" s="66"/>
      <c r="C17163" s="66">
        <v>16076</v>
      </c>
      <c r="D17163" s="2" t="s">
        <v>17</v>
      </c>
      <c r="E17163" s="14" t="s">
        <v>1144</v>
      </c>
      <c r="F17163" s="69" t="s">
        <v>18</v>
      </c>
      <c r="G17163" s="3">
        <v>2</v>
      </c>
      <c r="H17163" s="3"/>
      <c r="I17163" s="10" t="str">
        <f t="shared" si="268"/>
        <v>16076</v>
      </c>
    </row>
    <row r="17164" spans="1:9">
      <c r="A17164" s="66"/>
      <c r="C17164" s="66">
        <v>16076</v>
      </c>
      <c r="D17164" s="2" t="s">
        <v>19</v>
      </c>
      <c r="E17164" s="14" t="s">
        <v>1144</v>
      </c>
      <c r="F17164" s="69" t="s">
        <v>20</v>
      </c>
      <c r="G17164" s="3"/>
      <c r="H17164" s="3"/>
      <c r="I17164" s="10" t="str">
        <f t="shared" si="268"/>
        <v>16076</v>
      </c>
    </row>
    <row r="17165" spans="1:9">
      <c r="A17165" s="66"/>
      <c r="C17165" s="66">
        <v>16076</v>
      </c>
      <c r="D17165" s="2" t="s">
        <v>21</v>
      </c>
      <c r="E17165" s="4"/>
      <c r="F17165" s="69" t="s">
        <v>22</v>
      </c>
      <c r="G17165" s="3">
        <v>86</v>
      </c>
      <c r="H17165" s="3"/>
      <c r="I17165" s="10" t="str">
        <f t="shared" si="268"/>
        <v>16076</v>
      </c>
    </row>
    <row r="17166" spans="1:9">
      <c r="A17166" s="66"/>
      <c r="C17166" s="66">
        <v>16076</v>
      </c>
      <c r="D17166" s="2" t="s">
        <v>23</v>
      </c>
      <c r="E17166" s="17" t="s">
        <v>1147</v>
      </c>
      <c r="F17166" s="69" t="s">
        <v>24</v>
      </c>
      <c r="G17166" s="3">
        <v>7</v>
      </c>
      <c r="H17166" s="3">
        <v>349</v>
      </c>
      <c r="I17166" s="10" t="str">
        <f t="shared" si="268"/>
        <v>16076</v>
      </c>
    </row>
    <row r="17167" spans="1:9">
      <c r="A17167" s="66"/>
      <c r="C17167" s="66">
        <v>16076</v>
      </c>
      <c r="D17167" s="2" t="s">
        <v>25</v>
      </c>
      <c r="E17167" s="17" t="s">
        <v>1147</v>
      </c>
      <c r="F17167" s="69" t="s">
        <v>26</v>
      </c>
      <c r="G17167" s="3">
        <v>2</v>
      </c>
      <c r="H17167" s="3"/>
      <c r="I17167" s="10" t="str">
        <f t="shared" si="268"/>
        <v>16076</v>
      </c>
    </row>
    <row r="17168" spans="1:9">
      <c r="A17168" s="66"/>
      <c r="C17168" s="66">
        <v>16076</v>
      </c>
      <c r="D17168" s="2" t="s">
        <v>27</v>
      </c>
      <c r="E17168" s="17" t="s">
        <v>1147</v>
      </c>
      <c r="F17168" s="69" t="s">
        <v>28</v>
      </c>
      <c r="G17168" s="3"/>
      <c r="H17168" s="3"/>
      <c r="I17168" s="10" t="str">
        <f t="shared" si="268"/>
        <v>16076</v>
      </c>
    </row>
    <row r="17169" spans="1:9">
      <c r="A17169" s="66"/>
      <c r="C17169" s="66">
        <v>16076</v>
      </c>
      <c r="D17169" s="2" t="s">
        <v>29</v>
      </c>
      <c r="E17169" s="18" t="s">
        <v>1148</v>
      </c>
      <c r="F17169" s="69" t="s">
        <v>30</v>
      </c>
      <c r="G17169" s="3">
        <v>2</v>
      </c>
      <c r="H17169" s="3"/>
      <c r="I17169" s="10" t="str">
        <f t="shared" si="268"/>
        <v>16076</v>
      </c>
    </row>
    <row r="17170" spans="1:9">
      <c r="A17170" s="66"/>
      <c r="C17170" s="66">
        <v>16076</v>
      </c>
      <c r="D17170" s="2" t="s">
        <v>31</v>
      </c>
      <c r="E17170" s="18" t="s">
        <v>1148</v>
      </c>
      <c r="F17170" s="69" t="s">
        <v>32</v>
      </c>
      <c r="G17170" s="3"/>
      <c r="H17170" s="3"/>
      <c r="I17170" s="10" t="str">
        <f t="shared" si="268"/>
        <v>16076</v>
      </c>
    </row>
    <row r="17171" spans="1:9">
      <c r="A17171" s="66"/>
      <c r="C17171" s="66">
        <v>16076</v>
      </c>
      <c r="D17171" s="2" t="s">
        <v>33</v>
      </c>
      <c r="E17171" s="18" t="s">
        <v>1148</v>
      </c>
      <c r="F17171" s="69" t="s">
        <v>34</v>
      </c>
      <c r="G17171" s="3">
        <v>1</v>
      </c>
      <c r="H17171" s="3"/>
      <c r="I17171" s="10" t="str">
        <f t="shared" si="268"/>
        <v>16076</v>
      </c>
    </row>
    <row r="17172" spans="1:9">
      <c r="A17172" s="66"/>
      <c r="C17172" s="66">
        <v>16076</v>
      </c>
      <c r="D17172" s="2" t="s">
        <v>35</v>
      </c>
      <c r="E17172" s="19" t="s">
        <v>1150</v>
      </c>
      <c r="F17172" s="69" t="s">
        <v>36</v>
      </c>
      <c r="G17172" s="3">
        <v>4</v>
      </c>
      <c r="H17172" s="3">
        <v>614</v>
      </c>
      <c r="I17172" s="10" t="str">
        <f t="shared" si="268"/>
        <v>16076</v>
      </c>
    </row>
    <row r="17173" spans="1:9">
      <c r="A17173" s="66"/>
      <c r="C17173" s="66">
        <v>16076</v>
      </c>
      <c r="D17173" s="2" t="s">
        <v>37</v>
      </c>
      <c r="E17173" s="23" t="s">
        <v>1149</v>
      </c>
      <c r="F17173" s="69" t="s">
        <v>38</v>
      </c>
      <c r="G17173" s="3">
        <v>1</v>
      </c>
      <c r="H17173" s="3"/>
      <c r="I17173" s="10" t="str">
        <f t="shared" si="268"/>
        <v>16076</v>
      </c>
    </row>
    <row r="17174" spans="1:9">
      <c r="A17174" s="66"/>
      <c r="C17174" s="66">
        <v>16076</v>
      </c>
      <c r="D17174" s="2" t="s">
        <v>39</v>
      </c>
      <c r="E17174" s="23" t="s">
        <v>1149</v>
      </c>
      <c r="F17174" s="69" t="s">
        <v>40</v>
      </c>
      <c r="G17174" s="3">
        <v>1</v>
      </c>
      <c r="H17174" s="3"/>
      <c r="I17174" s="10" t="str">
        <f t="shared" si="268"/>
        <v>16076</v>
      </c>
    </row>
    <row r="17175" spans="1:9">
      <c r="A17175" s="66"/>
      <c r="C17175" s="66">
        <v>16076</v>
      </c>
      <c r="D17175" s="2" t="s">
        <v>41</v>
      </c>
      <c r="E17175" s="16" t="s">
        <v>1146</v>
      </c>
      <c r="F17175" s="69" t="s">
        <v>42</v>
      </c>
      <c r="G17175" s="3"/>
      <c r="H17175" s="3"/>
      <c r="I17175" s="10" t="str">
        <f t="shared" si="268"/>
        <v>16076</v>
      </c>
    </row>
    <row r="17176" spans="1:9">
      <c r="A17176" s="66"/>
      <c r="C17176" s="66">
        <v>16076</v>
      </c>
      <c r="D17176" s="2" t="s">
        <v>43</v>
      </c>
      <c r="E17176" s="16" t="s">
        <v>1146</v>
      </c>
      <c r="F17176" s="69" t="s">
        <v>44</v>
      </c>
      <c r="G17176" s="3">
        <v>5</v>
      </c>
      <c r="H17176" s="3">
        <v>491</v>
      </c>
      <c r="I17176" s="10" t="str">
        <f t="shared" si="268"/>
        <v>16076</v>
      </c>
    </row>
    <row r="17177" spans="1:9">
      <c r="A17177" s="66"/>
      <c r="C17177" s="66">
        <v>16076</v>
      </c>
      <c r="D17177" s="2" t="s">
        <v>45</v>
      </c>
      <c r="E17177" s="16" t="s">
        <v>1146</v>
      </c>
      <c r="F17177" s="69" t="s">
        <v>46</v>
      </c>
      <c r="G17177" s="3"/>
      <c r="H17177" s="3"/>
      <c r="I17177" s="10" t="str">
        <f t="shared" si="268"/>
        <v>16076</v>
      </c>
    </row>
    <row r="17178" spans="1:9">
      <c r="A17178" s="66"/>
      <c r="C17178" s="66">
        <v>16076</v>
      </c>
      <c r="D17178" s="2" t="s">
        <v>47</v>
      </c>
      <c r="E17178" s="16" t="s">
        <v>1146</v>
      </c>
      <c r="F17178" s="69" t="s">
        <v>48</v>
      </c>
      <c r="G17178" s="3">
        <v>9</v>
      </c>
      <c r="H17178" s="3">
        <v>611</v>
      </c>
      <c r="I17178" s="10" t="str">
        <f t="shared" si="268"/>
        <v>16076</v>
      </c>
    </row>
    <row r="17179" spans="1:9">
      <c r="A17179" s="66"/>
      <c r="C17179" s="66">
        <v>16076</v>
      </c>
      <c r="D17179" s="2" t="s">
        <v>49</v>
      </c>
      <c r="E17179" s="14" t="s">
        <v>1144</v>
      </c>
      <c r="F17179" s="69" t="s">
        <v>50</v>
      </c>
      <c r="G17179" s="3">
        <v>7</v>
      </c>
      <c r="H17179" s="3">
        <v>544</v>
      </c>
      <c r="I17179" s="10" t="str">
        <f t="shared" si="268"/>
        <v>16076</v>
      </c>
    </row>
    <row r="17180" spans="1:9">
      <c r="A17180" s="66"/>
      <c r="C17180" s="66">
        <v>16076</v>
      </c>
      <c r="D17180" s="2" t="s">
        <v>51</v>
      </c>
      <c r="E17180" s="15" t="s">
        <v>1145</v>
      </c>
      <c r="F17180" s="69" t="s">
        <v>52</v>
      </c>
      <c r="G17180" s="3"/>
      <c r="H17180" s="3"/>
      <c r="I17180" s="10" t="str">
        <f t="shared" si="268"/>
        <v>16076</v>
      </c>
    </row>
    <row r="17181" spans="1:9">
      <c r="A17181" s="66"/>
      <c r="C17181" s="66">
        <v>16076</v>
      </c>
      <c r="D17181" s="2" t="s">
        <v>53</v>
      </c>
      <c r="E17181" s="15" t="s">
        <v>1145</v>
      </c>
      <c r="F17181" s="69" t="s">
        <v>54</v>
      </c>
      <c r="G17181" s="3">
        <v>15</v>
      </c>
      <c r="H17181" s="3">
        <v>954</v>
      </c>
      <c r="I17181" s="10" t="str">
        <f t="shared" si="268"/>
        <v>16076</v>
      </c>
    </row>
    <row r="17182" spans="1:9">
      <c r="A17182" s="66"/>
      <c r="C17182" s="66">
        <v>16076</v>
      </c>
      <c r="D17182" s="2" t="s">
        <v>55</v>
      </c>
      <c r="E17182" s="21" t="s">
        <v>1152</v>
      </c>
      <c r="F17182" s="69" t="s">
        <v>56</v>
      </c>
      <c r="G17182" s="3">
        <v>6</v>
      </c>
      <c r="H17182" s="3">
        <v>525</v>
      </c>
      <c r="I17182" s="10" t="str">
        <f t="shared" si="268"/>
        <v>16076</v>
      </c>
    </row>
    <row r="17183" spans="1:9">
      <c r="A17183" s="66"/>
      <c r="C17183" s="66">
        <v>16076</v>
      </c>
      <c r="D17183" s="2" t="s">
        <v>57</v>
      </c>
      <c r="E17183" s="21" t="s">
        <v>1152</v>
      </c>
      <c r="F17183" s="69" t="s">
        <v>58</v>
      </c>
      <c r="G17183" s="3">
        <v>4</v>
      </c>
      <c r="H17183" s="3">
        <v>246</v>
      </c>
      <c r="I17183" s="10" t="str">
        <f t="shared" si="268"/>
        <v>16076</v>
      </c>
    </row>
    <row r="17184" spans="1:9">
      <c r="A17184" s="66"/>
      <c r="C17184" s="66">
        <v>16076</v>
      </c>
      <c r="D17184" s="2" t="s">
        <v>59</v>
      </c>
      <c r="E17184" s="21" t="s">
        <v>1152</v>
      </c>
      <c r="F17184" s="69" t="s">
        <v>60</v>
      </c>
      <c r="G17184" s="3">
        <v>7</v>
      </c>
      <c r="H17184" s="3">
        <v>801</v>
      </c>
      <c r="I17184" s="10" t="str">
        <f t="shared" si="268"/>
        <v>16076</v>
      </c>
    </row>
    <row r="17185" spans="1:9">
      <c r="A17185" s="66"/>
      <c r="C17185" s="66">
        <v>16076</v>
      </c>
      <c r="D17185" s="2" t="s">
        <v>61</v>
      </c>
      <c r="E17185" s="20" t="s">
        <v>1151</v>
      </c>
      <c r="F17185" s="69" t="s">
        <v>62</v>
      </c>
      <c r="G17185" s="3">
        <v>5</v>
      </c>
      <c r="H17185" s="3">
        <v>369</v>
      </c>
      <c r="I17185" s="10" t="str">
        <f t="shared" si="268"/>
        <v>16076</v>
      </c>
    </row>
    <row r="17186" spans="1:9">
      <c r="A17186" s="66"/>
      <c r="C17186" s="66">
        <v>16076</v>
      </c>
      <c r="D17186" s="2" t="s">
        <v>63</v>
      </c>
      <c r="E17186" s="20" t="s">
        <v>1151</v>
      </c>
      <c r="F17186" s="69" t="s">
        <v>64</v>
      </c>
      <c r="G17186" s="3"/>
      <c r="H17186" s="3"/>
      <c r="I17186" s="10" t="str">
        <f t="shared" si="268"/>
        <v>16076</v>
      </c>
    </row>
    <row r="17187" spans="1:9">
      <c r="A17187" s="66"/>
      <c r="C17187" s="66">
        <v>16076</v>
      </c>
      <c r="D17187" s="2" t="s">
        <v>65</v>
      </c>
      <c r="E17187" s="19" t="s">
        <v>1150</v>
      </c>
      <c r="F17187" s="69" t="s">
        <v>66</v>
      </c>
      <c r="G17187" s="3">
        <v>3</v>
      </c>
      <c r="H17187" s="3"/>
      <c r="I17187" s="10" t="str">
        <f t="shared" si="268"/>
        <v>16076</v>
      </c>
    </row>
    <row r="17188" spans="1:9">
      <c r="A17188" s="66"/>
      <c r="C17188" s="66">
        <v>16076</v>
      </c>
      <c r="D17188" s="2" t="s">
        <v>67</v>
      </c>
      <c r="E17188" s="22" t="s">
        <v>1153</v>
      </c>
      <c r="F17188" s="69" t="s">
        <v>68</v>
      </c>
      <c r="G17188" s="3">
        <v>4</v>
      </c>
      <c r="H17188" s="3"/>
      <c r="I17188" s="10" t="str">
        <f t="shared" si="268"/>
        <v>16076</v>
      </c>
    </row>
    <row r="17189" spans="1:9">
      <c r="A17189" s="66"/>
      <c r="C17189" s="66">
        <v>16076</v>
      </c>
      <c r="D17189" s="2" t="s">
        <v>69</v>
      </c>
      <c r="E17189" s="21" t="s">
        <v>1152</v>
      </c>
      <c r="F17189" s="69" t="s">
        <v>70</v>
      </c>
      <c r="G17189" s="3">
        <v>3</v>
      </c>
      <c r="H17189" s="3">
        <v>48</v>
      </c>
      <c r="I17189" s="10" t="str">
        <f t="shared" si="268"/>
        <v>16076</v>
      </c>
    </row>
    <row r="17190" spans="1:9">
      <c r="A17190" s="66"/>
      <c r="C17190" s="66">
        <v>16076</v>
      </c>
      <c r="E17190" s="71"/>
      <c r="F17190" s="69" t="s">
        <v>71</v>
      </c>
      <c r="G17190" s="3">
        <v>88</v>
      </c>
      <c r="H17190" s="3">
        <v>7107</v>
      </c>
      <c r="I17190" s="10" t="str">
        <f t="shared" si="268"/>
        <v>16076</v>
      </c>
    </row>
    <row r="17191" spans="1:9">
      <c r="A17191" s="65" t="s">
        <v>1136</v>
      </c>
      <c r="B17191" s="2" t="s">
        <v>1137</v>
      </c>
      <c r="C17191" s="65">
        <v>16077</v>
      </c>
      <c r="D17191" s="2" t="s">
        <v>9</v>
      </c>
      <c r="E17191" s="14" t="s">
        <v>1144</v>
      </c>
      <c r="F17191" s="69" t="s">
        <v>10</v>
      </c>
      <c r="G17191" s="3">
        <v>6</v>
      </c>
      <c r="H17191" s="3">
        <v>190</v>
      </c>
      <c r="I17191" s="10" t="str">
        <f t="shared" si="268"/>
        <v>16077</v>
      </c>
    </row>
    <row r="17192" spans="1:9">
      <c r="A17192" s="66"/>
      <c r="C17192" s="66">
        <v>16077</v>
      </c>
      <c r="D17192" s="2" t="s">
        <v>11</v>
      </c>
      <c r="E17192" s="14" t="s">
        <v>1144</v>
      </c>
      <c r="F17192" s="69" t="s">
        <v>12</v>
      </c>
      <c r="G17192" s="3"/>
      <c r="H17192" s="3"/>
      <c r="I17192" s="10" t="str">
        <f t="shared" si="268"/>
        <v>16077</v>
      </c>
    </row>
    <row r="17193" spans="1:9">
      <c r="A17193" s="66"/>
      <c r="C17193" s="66">
        <v>16077</v>
      </c>
      <c r="D17193" s="2" t="s">
        <v>13</v>
      </c>
      <c r="E17193" s="14" t="s">
        <v>1144</v>
      </c>
      <c r="F17193" s="69" t="s">
        <v>14</v>
      </c>
      <c r="G17193" s="3"/>
      <c r="H17193" s="3"/>
      <c r="I17193" s="10" t="str">
        <f t="shared" si="268"/>
        <v>16077</v>
      </c>
    </row>
    <row r="17194" spans="1:9">
      <c r="A17194" s="66"/>
      <c r="C17194" s="66">
        <v>16077</v>
      </c>
      <c r="D17194" s="2" t="s">
        <v>15</v>
      </c>
      <c r="E17194" s="15" t="s">
        <v>1145</v>
      </c>
      <c r="F17194" s="69" t="s">
        <v>16</v>
      </c>
      <c r="G17194" s="3"/>
      <c r="H17194" s="3"/>
      <c r="I17194" s="10" t="str">
        <f t="shared" si="268"/>
        <v>16077</v>
      </c>
    </row>
    <row r="17195" spans="1:9">
      <c r="A17195" s="66"/>
      <c r="C17195" s="66">
        <v>16077</v>
      </c>
      <c r="D17195" s="2" t="s">
        <v>17</v>
      </c>
      <c r="E17195" s="14" t="s">
        <v>1144</v>
      </c>
      <c r="F17195" s="69" t="s">
        <v>18</v>
      </c>
      <c r="G17195" s="3">
        <v>6</v>
      </c>
      <c r="H17195" s="3">
        <v>190</v>
      </c>
      <c r="I17195" s="10" t="str">
        <f t="shared" si="268"/>
        <v>16077</v>
      </c>
    </row>
    <row r="17196" spans="1:9">
      <c r="A17196" s="66"/>
      <c r="C17196" s="66">
        <v>16077</v>
      </c>
      <c r="D17196" s="2" t="s">
        <v>19</v>
      </c>
      <c r="E17196" s="14" t="s">
        <v>1144</v>
      </c>
      <c r="F17196" s="69" t="s">
        <v>20</v>
      </c>
      <c r="G17196" s="3"/>
      <c r="H17196" s="3"/>
      <c r="I17196" s="10" t="str">
        <f t="shared" si="268"/>
        <v>16077</v>
      </c>
    </row>
    <row r="17197" spans="1:9">
      <c r="A17197" s="66"/>
      <c r="C17197" s="66">
        <v>16077</v>
      </c>
      <c r="D17197" s="2" t="s">
        <v>21</v>
      </c>
      <c r="E17197" s="4"/>
      <c r="F17197" s="69" t="s">
        <v>22</v>
      </c>
      <c r="G17197" s="3">
        <v>67</v>
      </c>
      <c r="H17197" s="3">
        <v>7250</v>
      </c>
      <c r="I17197" s="10" t="str">
        <f t="shared" si="268"/>
        <v>16077</v>
      </c>
    </row>
    <row r="17198" spans="1:9">
      <c r="A17198" s="66"/>
      <c r="C17198" s="66">
        <v>16077</v>
      </c>
      <c r="D17198" s="2" t="s">
        <v>23</v>
      </c>
      <c r="E17198" s="17" t="s">
        <v>1147</v>
      </c>
      <c r="F17198" s="69" t="s">
        <v>24</v>
      </c>
      <c r="G17198" s="3">
        <v>9</v>
      </c>
      <c r="H17198" s="3">
        <v>1111</v>
      </c>
      <c r="I17198" s="10" t="str">
        <f t="shared" si="268"/>
        <v>16077</v>
      </c>
    </row>
    <row r="17199" spans="1:9">
      <c r="A17199" s="66"/>
      <c r="C17199" s="66">
        <v>16077</v>
      </c>
      <c r="D17199" s="2" t="s">
        <v>25</v>
      </c>
      <c r="E17199" s="17" t="s">
        <v>1147</v>
      </c>
      <c r="F17199" s="69" t="s">
        <v>26</v>
      </c>
      <c r="G17199" s="3">
        <v>1</v>
      </c>
      <c r="H17199" s="3"/>
      <c r="I17199" s="10" t="str">
        <f t="shared" si="268"/>
        <v>16077</v>
      </c>
    </row>
    <row r="17200" spans="1:9">
      <c r="A17200" s="66"/>
      <c r="C17200" s="66">
        <v>16077</v>
      </c>
      <c r="D17200" s="2" t="s">
        <v>27</v>
      </c>
      <c r="E17200" s="17" t="s">
        <v>1147</v>
      </c>
      <c r="F17200" s="69" t="s">
        <v>28</v>
      </c>
      <c r="G17200" s="3"/>
      <c r="H17200" s="3"/>
      <c r="I17200" s="10" t="str">
        <f t="shared" si="268"/>
        <v>16077</v>
      </c>
    </row>
    <row r="17201" spans="1:9">
      <c r="A17201" s="66"/>
      <c r="C17201" s="66">
        <v>16077</v>
      </c>
      <c r="D17201" s="2" t="s">
        <v>29</v>
      </c>
      <c r="E17201" s="18" t="s">
        <v>1148</v>
      </c>
      <c r="F17201" s="69" t="s">
        <v>30</v>
      </c>
      <c r="G17201" s="3">
        <v>1</v>
      </c>
      <c r="H17201" s="3"/>
      <c r="I17201" s="10" t="str">
        <f t="shared" si="268"/>
        <v>16077</v>
      </c>
    </row>
    <row r="17202" spans="1:9">
      <c r="A17202" s="66"/>
      <c r="C17202" s="66">
        <v>16077</v>
      </c>
      <c r="D17202" s="2" t="s">
        <v>31</v>
      </c>
      <c r="E17202" s="18" t="s">
        <v>1148</v>
      </c>
      <c r="F17202" s="69" t="s">
        <v>32</v>
      </c>
      <c r="G17202" s="3"/>
      <c r="H17202" s="3"/>
      <c r="I17202" s="10" t="str">
        <f t="shared" si="268"/>
        <v>16077</v>
      </c>
    </row>
    <row r="17203" spans="1:9">
      <c r="A17203" s="66"/>
      <c r="C17203" s="66">
        <v>16077</v>
      </c>
      <c r="D17203" s="2" t="s">
        <v>33</v>
      </c>
      <c r="E17203" s="18" t="s">
        <v>1148</v>
      </c>
      <c r="F17203" s="69" t="s">
        <v>34</v>
      </c>
      <c r="G17203" s="3"/>
      <c r="H17203" s="3"/>
      <c r="I17203" s="10" t="str">
        <f t="shared" si="268"/>
        <v>16077</v>
      </c>
    </row>
    <row r="17204" spans="1:9">
      <c r="A17204" s="66"/>
      <c r="C17204" s="66">
        <v>16077</v>
      </c>
      <c r="D17204" s="2" t="s">
        <v>35</v>
      </c>
      <c r="E17204" s="19" t="s">
        <v>1150</v>
      </c>
      <c r="F17204" s="69" t="s">
        <v>36</v>
      </c>
      <c r="G17204" s="3"/>
      <c r="H17204" s="3"/>
      <c r="I17204" s="10" t="str">
        <f t="shared" si="268"/>
        <v>16077</v>
      </c>
    </row>
    <row r="17205" spans="1:9">
      <c r="A17205" s="66"/>
      <c r="C17205" s="66">
        <v>16077</v>
      </c>
      <c r="D17205" s="2" t="s">
        <v>37</v>
      </c>
      <c r="E17205" s="23" t="s">
        <v>1149</v>
      </c>
      <c r="F17205" s="69" t="s">
        <v>38</v>
      </c>
      <c r="G17205" s="3">
        <v>2</v>
      </c>
      <c r="H17205" s="3"/>
      <c r="I17205" s="10" t="str">
        <f t="shared" si="268"/>
        <v>16077</v>
      </c>
    </row>
    <row r="17206" spans="1:9">
      <c r="A17206" s="66"/>
      <c r="C17206" s="66">
        <v>16077</v>
      </c>
      <c r="D17206" s="2" t="s">
        <v>39</v>
      </c>
      <c r="E17206" s="23" t="s">
        <v>1149</v>
      </c>
      <c r="F17206" s="69" t="s">
        <v>40</v>
      </c>
      <c r="G17206" s="3">
        <v>1</v>
      </c>
      <c r="H17206" s="3"/>
      <c r="I17206" s="10" t="str">
        <f t="shared" si="268"/>
        <v>16077</v>
      </c>
    </row>
    <row r="17207" spans="1:9">
      <c r="A17207" s="66"/>
      <c r="C17207" s="66">
        <v>16077</v>
      </c>
      <c r="D17207" s="2" t="s">
        <v>41</v>
      </c>
      <c r="E17207" s="16" t="s">
        <v>1146</v>
      </c>
      <c r="F17207" s="69" t="s">
        <v>42</v>
      </c>
      <c r="G17207" s="3"/>
      <c r="H17207" s="3"/>
      <c r="I17207" s="10" t="str">
        <f t="shared" si="268"/>
        <v>16077</v>
      </c>
    </row>
    <row r="17208" spans="1:9">
      <c r="A17208" s="66"/>
      <c r="C17208" s="66">
        <v>16077</v>
      </c>
      <c r="D17208" s="2" t="s">
        <v>43</v>
      </c>
      <c r="E17208" s="16" t="s">
        <v>1146</v>
      </c>
      <c r="F17208" s="69" t="s">
        <v>44</v>
      </c>
      <c r="G17208" s="3"/>
      <c r="H17208" s="3"/>
      <c r="I17208" s="10" t="str">
        <f t="shared" si="268"/>
        <v>16077</v>
      </c>
    </row>
    <row r="17209" spans="1:9">
      <c r="A17209" s="66"/>
      <c r="C17209" s="66">
        <v>16077</v>
      </c>
      <c r="D17209" s="2" t="s">
        <v>45</v>
      </c>
      <c r="E17209" s="16" t="s">
        <v>1146</v>
      </c>
      <c r="F17209" s="69" t="s">
        <v>46</v>
      </c>
      <c r="G17209" s="3"/>
      <c r="H17209" s="3"/>
      <c r="I17209" s="10" t="str">
        <f t="shared" si="268"/>
        <v>16077</v>
      </c>
    </row>
    <row r="17210" spans="1:9">
      <c r="A17210" s="66"/>
      <c r="C17210" s="66">
        <v>16077</v>
      </c>
      <c r="D17210" s="2" t="s">
        <v>47</v>
      </c>
      <c r="E17210" s="16" t="s">
        <v>1146</v>
      </c>
      <c r="F17210" s="69" t="s">
        <v>48</v>
      </c>
      <c r="G17210" s="3">
        <v>10</v>
      </c>
      <c r="H17210" s="3">
        <v>829</v>
      </c>
      <c r="I17210" s="10" t="str">
        <f t="shared" si="268"/>
        <v>16077</v>
      </c>
    </row>
    <row r="17211" spans="1:9">
      <c r="A17211" s="66"/>
      <c r="C17211" s="66">
        <v>16077</v>
      </c>
      <c r="D17211" s="2" t="s">
        <v>49</v>
      </c>
      <c r="E17211" s="14" t="s">
        <v>1144</v>
      </c>
      <c r="F17211" s="69" t="s">
        <v>50</v>
      </c>
      <c r="G17211" s="3">
        <v>5</v>
      </c>
      <c r="H17211" s="3">
        <v>81</v>
      </c>
      <c r="I17211" s="10" t="str">
        <f t="shared" si="268"/>
        <v>16077</v>
      </c>
    </row>
    <row r="17212" spans="1:9">
      <c r="A17212" s="66"/>
      <c r="C17212" s="66">
        <v>16077</v>
      </c>
      <c r="D17212" s="2" t="s">
        <v>51</v>
      </c>
      <c r="E17212" s="15" t="s">
        <v>1145</v>
      </c>
      <c r="F17212" s="69" t="s">
        <v>52</v>
      </c>
      <c r="G17212" s="3">
        <v>2</v>
      </c>
      <c r="H17212" s="3"/>
      <c r="I17212" s="10" t="str">
        <f t="shared" si="268"/>
        <v>16077</v>
      </c>
    </row>
    <row r="17213" spans="1:9">
      <c r="A17213" s="66"/>
      <c r="C17213" s="66">
        <v>16077</v>
      </c>
      <c r="D17213" s="2" t="s">
        <v>53</v>
      </c>
      <c r="E17213" s="15" t="s">
        <v>1145</v>
      </c>
      <c r="F17213" s="69" t="s">
        <v>54</v>
      </c>
      <c r="G17213" s="3">
        <v>16</v>
      </c>
      <c r="H17213" s="3">
        <v>1745</v>
      </c>
      <c r="I17213" s="10" t="str">
        <f t="shared" si="268"/>
        <v>16077</v>
      </c>
    </row>
    <row r="17214" spans="1:9">
      <c r="A17214" s="66"/>
      <c r="C17214" s="66">
        <v>16077</v>
      </c>
      <c r="D17214" s="2" t="s">
        <v>55</v>
      </c>
      <c r="E17214" s="21" t="s">
        <v>1152</v>
      </c>
      <c r="F17214" s="69" t="s">
        <v>56</v>
      </c>
      <c r="G17214" s="3">
        <v>2</v>
      </c>
      <c r="H17214" s="3"/>
      <c r="I17214" s="10" t="str">
        <f t="shared" si="268"/>
        <v>16077</v>
      </c>
    </row>
    <row r="17215" spans="1:9">
      <c r="A17215" s="66"/>
      <c r="C17215" s="66">
        <v>16077</v>
      </c>
      <c r="D17215" s="2" t="s">
        <v>57</v>
      </c>
      <c r="E17215" s="21" t="s">
        <v>1152</v>
      </c>
      <c r="F17215" s="69" t="s">
        <v>58</v>
      </c>
      <c r="G17215" s="3">
        <v>1</v>
      </c>
      <c r="H17215" s="3"/>
      <c r="I17215" s="10" t="str">
        <f t="shared" si="268"/>
        <v>16077</v>
      </c>
    </row>
    <row r="17216" spans="1:9">
      <c r="A17216" s="66"/>
      <c r="C17216" s="66">
        <v>16077</v>
      </c>
      <c r="D17216" s="2" t="s">
        <v>59</v>
      </c>
      <c r="E17216" s="21" t="s">
        <v>1152</v>
      </c>
      <c r="F17216" s="69" t="s">
        <v>60</v>
      </c>
      <c r="G17216" s="3">
        <v>7</v>
      </c>
      <c r="H17216" s="3">
        <v>1004</v>
      </c>
      <c r="I17216" s="10" t="str">
        <f t="shared" si="268"/>
        <v>16077</v>
      </c>
    </row>
    <row r="17217" spans="1:9">
      <c r="A17217" s="66"/>
      <c r="C17217" s="66">
        <v>16077</v>
      </c>
      <c r="D17217" s="2" t="s">
        <v>61</v>
      </c>
      <c r="E17217" s="20" t="s">
        <v>1151</v>
      </c>
      <c r="F17217" s="69" t="s">
        <v>62</v>
      </c>
      <c r="G17217" s="3">
        <v>4</v>
      </c>
      <c r="H17217" s="3">
        <v>358</v>
      </c>
      <c r="I17217" s="10" t="str">
        <f t="shared" si="268"/>
        <v>16077</v>
      </c>
    </row>
    <row r="17218" spans="1:9">
      <c r="A17218" s="66"/>
      <c r="C17218" s="66">
        <v>16077</v>
      </c>
      <c r="D17218" s="2" t="s">
        <v>63</v>
      </c>
      <c r="E17218" s="20" t="s">
        <v>1151</v>
      </c>
      <c r="F17218" s="69" t="s">
        <v>64</v>
      </c>
      <c r="G17218" s="3"/>
      <c r="H17218" s="3"/>
      <c r="I17218" s="10" t="str">
        <f t="shared" si="268"/>
        <v>16077</v>
      </c>
    </row>
    <row r="17219" spans="1:9">
      <c r="A17219" s="66"/>
      <c r="C17219" s="66">
        <v>16077</v>
      </c>
      <c r="D17219" s="2" t="s">
        <v>65</v>
      </c>
      <c r="E17219" s="19" t="s">
        <v>1150</v>
      </c>
      <c r="F17219" s="69" t="s">
        <v>66</v>
      </c>
      <c r="G17219" s="3"/>
      <c r="H17219" s="3"/>
      <c r="I17219" s="10" t="str">
        <f t="shared" si="268"/>
        <v>16077</v>
      </c>
    </row>
    <row r="17220" spans="1:9">
      <c r="A17220" s="66"/>
      <c r="C17220" s="66">
        <v>16077</v>
      </c>
      <c r="D17220" s="2" t="s">
        <v>67</v>
      </c>
      <c r="E17220" s="22" t="s">
        <v>1153</v>
      </c>
      <c r="F17220" s="69" t="s">
        <v>68</v>
      </c>
      <c r="G17220" s="3">
        <v>4</v>
      </c>
      <c r="H17220" s="3">
        <v>390</v>
      </c>
      <c r="I17220" s="10" t="str">
        <f t="shared" si="268"/>
        <v>16077</v>
      </c>
    </row>
    <row r="17221" spans="1:9">
      <c r="A17221" s="66"/>
      <c r="C17221" s="66">
        <v>16077</v>
      </c>
      <c r="D17221" s="2" t="s">
        <v>69</v>
      </c>
      <c r="E17221" s="21" t="s">
        <v>1152</v>
      </c>
      <c r="F17221" s="69" t="s">
        <v>70</v>
      </c>
      <c r="G17221" s="3">
        <v>2</v>
      </c>
      <c r="H17221" s="3"/>
      <c r="I17221" s="10" t="str">
        <f t="shared" si="268"/>
        <v>16077</v>
      </c>
    </row>
    <row r="17222" spans="1:9">
      <c r="A17222" s="66"/>
      <c r="C17222" s="66">
        <v>16077</v>
      </c>
      <c r="E17222" s="71"/>
      <c r="F17222" s="69" t="s">
        <v>71</v>
      </c>
      <c r="G17222" s="3">
        <v>73</v>
      </c>
      <c r="H17222" s="3">
        <v>7440</v>
      </c>
      <c r="I17222" s="10" t="str">
        <f t="shared" si="268"/>
        <v>16077</v>
      </c>
    </row>
    <row r="17223" spans="1:9">
      <c r="A17223" s="65" t="s">
        <v>1138</v>
      </c>
    </row>
    <row r="17224" spans="1:9">
      <c r="A17224" s="65" t="s">
        <v>1139</v>
      </c>
    </row>
    <row r="17225" spans="1:9">
      <c r="A17225" s="65" t="s">
        <v>1140</v>
      </c>
    </row>
    <row r="17226" spans="1:9">
      <c r="A17226" s="67" t="s">
        <v>1141</v>
      </c>
    </row>
    <row r="17227" spans="1:9">
      <c r="A17227" s="67" t="s">
        <v>1142</v>
      </c>
    </row>
    <row r="17228" spans="1:9">
      <c r="A17228" s="67" t="s">
        <v>1143</v>
      </c>
    </row>
  </sheetData>
  <mergeCells count="4">
    <mergeCell ref="A2:H2"/>
    <mergeCell ref="A3:H3"/>
    <mergeCell ref="A4:F5"/>
    <mergeCell ref="A1:H1"/>
  </mergeCells>
  <phoneticPr fontId="44" type="noConversion"/>
  <pageMargins left="0.7" right="0.7" top="0.75" bottom="0.75" header="0.3" footer="0.3"/>
  <pageSetup paperSize="9" orientation="portrait" horizontalDpi="4294967295" verticalDpi="4294967295" r:id="rId1"/>
  <headerFooter>
    <oddFooter>&amp;CAbgerufen am 09.11.21 / 11:37:20&amp;RSeite &amp;P von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7C845-7A69-409F-B655-62E04BF00655}">
  <dimension ref="A1:E557"/>
  <sheetViews>
    <sheetView workbookViewId="0">
      <selection activeCell="A373" sqref="A373"/>
    </sheetView>
  </sheetViews>
  <sheetFormatPr baseColWidth="10" defaultRowHeight="12.75"/>
  <cols>
    <col min="2" max="2" width="39.85546875" customWidth="1"/>
  </cols>
  <sheetData>
    <row r="1" spans="1:5">
      <c r="A1" s="104" t="s">
        <v>1625</v>
      </c>
      <c r="B1" s="109"/>
      <c r="C1" s="109"/>
      <c r="D1" s="109"/>
      <c r="E1" s="109"/>
    </row>
    <row r="2" spans="1:5" ht="13.5" thickBot="1">
      <c r="A2" s="104" t="s">
        <v>1626</v>
      </c>
      <c r="B2" s="109"/>
      <c r="C2" s="109"/>
      <c r="D2" s="109"/>
      <c r="E2" s="109"/>
    </row>
    <row r="3" spans="1:5" ht="63.75">
      <c r="A3" s="110" t="s">
        <v>1627</v>
      </c>
      <c r="B3" s="111"/>
      <c r="C3" s="74" t="s">
        <v>4</v>
      </c>
      <c r="D3" s="74" t="s">
        <v>5</v>
      </c>
      <c r="E3" s="75" t="s">
        <v>1628</v>
      </c>
    </row>
    <row r="4" spans="1:5" ht="13.5" thickBot="1">
      <c r="A4" s="112"/>
      <c r="B4" s="113"/>
      <c r="C4" s="76" t="s">
        <v>6</v>
      </c>
      <c r="D4" s="76" t="s">
        <v>6</v>
      </c>
      <c r="E4" s="77" t="s">
        <v>1629</v>
      </c>
    </row>
    <row r="5" spans="1:5">
      <c r="A5" s="114" t="s">
        <v>1630</v>
      </c>
      <c r="B5" s="109"/>
      <c r="C5" s="109"/>
      <c r="D5" s="109"/>
      <c r="E5" s="109"/>
    </row>
    <row r="6" spans="1:5">
      <c r="A6" s="78" t="s">
        <v>7</v>
      </c>
      <c r="B6" s="79" t="s">
        <v>8</v>
      </c>
      <c r="C6" s="80">
        <v>76811</v>
      </c>
      <c r="D6" s="80">
        <v>871928</v>
      </c>
      <c r="E6" s="80" t="s">
        <v>1631</v>
      </c>
    </row>
    <row r="7" spans="1:5">
      <c r="A7" s="78" t="s">
        <v>72</v>
      </c>
      <c r="B7" s="79" t="s">
        <v>73</v>
      </c>
      <c r="C7" s="80">
        <v>3488</v>
      </c>
      <c r="D7" s="80">
        <v>33429</v>
      </c>
      <c r="E7" s="80" t="s">
        <v>1631</v>
      </c>
    </row>
    <row r="8" spans="1:5">
      <c r="A8" s="78" t="s">
        <v>74</v>
      </c>
      <c r="B8" s="79" t="s">
        <v>75</v>
      </c>
      <c r="C8" s="80">
        <v>34</v>
      </c>
      <c r="D8" s="80">
        <v>430</v>
      </c>
      <c r="E8" s="80" t="s">
        <v>1631</v>
      </c>
    </row>
    <row r="9" spans="1:5">
      <c r="A9" s="78" t="s">
        <v>76</v>
      </c>
      <c r="B9" s="79" t="s">
        <v>77</v>
      </c>
      <c r="C9" s="80">
        <v>105</v>
      </c>
      <c r="D9" s="80">
        <v>1219</v>
      </c>
      <c r="E9" s="80" t="s">
        <v>1631</v>
      </c>
    </row>
    <row r="10" spans="1:5">
      <c r="A10" s="78" t="s">
        <v>78</v>
      </c>
      <c r="B10" s="79" t="s">
        <v>79</v>
      </c>
      <c r="C10" s="80">
        <v>126</v>
      </c>
      <c r="D10" s="80">
        <v>1864</v>
      </c>
      <c r="E10" s="80" t="s">
        <v>1631</v>
      </c>
    </row>
    <row r="11" spans="1:5">
      <c r="A11" s="78" t="s">
        <v>80</v>
      </c>
      <c r="B11" s="79" t="s">
        <v>81</v>
      </c>
      <c r="C11" s="80">
        <v>95</v>
      </c>
      <c r="D11" s="80">
        <v>1551</v>
      </c>
      <c r="E11" s="80" t="s">
        <v>1631</v>
      </c>
    </row>
    <row r="12" spans="1:5">
      <c r="A12" s="78" t="s">
        <v>82</v>
      </c>
      <c r="B12" s="79" t="s">
        <v>83</v>
      </c>
      <c r="C12" s="80">
        <v>197</v>
      </c>
      <c r="D12" s="80">
        <v>2172</v>
      </c>
      <c r="E12" s="80" t="s">
        <v>1631</v>
      </c>
    </row>
    <row r="13" spans="1:5">
      <c r="A13" s="78" t="s">
        <v>84</v>
      </c>
      <c r="B13" s="79" t="s">
        <v>85</v>
      </c>
      <c r="C13" s="80">
        <v>239</v>
      </c>
      <c r="D13" s="80">
        <v>1881</v>
      </c>
      <c r="E13" s="80" t="s">
        <v>1631</v>
      </c>
    </row>
    <row r="14" spans="1:5">
      <c r="A14" s="78" t="s">
        <v>86</v>
      </c>
      <c r="B14" s="79" t="s">
        <v>87</v>
      </c>
      <c r="C14" s="80">
        <v>376</v>
      </c>
      <c r="D14" s="80">
        <v>3301</v>
      </c>
      <c r="E14" s="80" t="s">
        <v>1631</v>
      </c>
    </row>
    <row r="15" spans="1:5">
      <c r="A15" s="78" t="s">
        <v>88</v>
      </c>
      <c r="B15" s="79" t="s">
        <v>89</v>
      </c>
      <c r="C15" s="80">
        <v>265</v>
      </c>
      <c r="D15" s="80">
        <v>1774</v>
      </c>
      <c r="E15" s="80" t="s">
        <v>1631</v>
      </c>
    </row>
    <row r="16" spans="1:5">
      <c r="A16" s="78" t="s">
        <v>90</v>
      </c>
      <c r="B16" s="79" t="s">
        <v>91</v>
      </c>
      <c r="C16" s="80">
        <v>345</v>
      </c>
      <c r="D16" s="80">
        <v>2718</v>
      </c>
      <c r="E16" s="80" t="s">
        <v>1631</v>
      </c>
    </row>
    <row r="17" spans="1:5">
      <c r="A17" s="78" t="s">
        <v>92</v>
      </c>
      <c r="B17" s="79" t="s">
        <v>93</v>
      </c>
      <c r="C17" s="80">
        <v>173</v>
      </c>
      <c r="D17" s="80">
        <v>1440</v>
      </c>
      <c r="E17" s="80" t="s">
        <v>1631</v>
      </c>
    </row>
    <row r="18" spans="1:5">
      <c r="A18" s="78" t="s">
        <v>94</v>
      </c>
      <c r="B18" s="79" t="s">
        <v>95</v>
      </c>
      <c r="C18" s="80">
        <v>373</v>
      </c>
      <c r="D18" s="80">
        <v>4099</v>
      </c>
      <c r="E18" s="80" t="s">
        <v>1631</v>
      </c>
    </row>
    <row r="19" spans="1:5">
      <c r="A19" s="78" t="s">
        <v>96</v>
      </c>
      <c r="B19" s="79" t="s">
        <v>97</v>
      </c>
      <c r="C19" s="80">
        <v>388</v>
      </c>
      <c r="D19" s="80">
        <v>3908</v>
      </c>
      <c r="E19" s="80" t="s">
        <v>1631</v>
      </c>
    </row>
    <row r="20" spans="1:5">
      <c r="A20" s="78" t="s">
        <v>98</v>
      </c>
      <c r="B20" s="79" t="s">
        <v>99</v>
      </c>
      <c r="C20" s="80">
        <v>350</v>
      </c>
      <c r="D20" s="80">
        <v>3100</v>
      </c>
      <c r="E20" s="80" t="s">
        <v>1631</v>
      </c>
    </row>
    <row r="21" spans="1:5">
      <c r="A21" s="78" t="s">
        <v>100</v>
      </c>
      <c r="B21" s="79" t="s">
        <v>101</v>
      </c>
      <c r="C21" s="80">
        <v>180</v>
      </c>
      <c r="D21" s="80">
        <v>1702</v>
      </c>
      <c r="E21" s="80" t="s">
        <v>1631</v>
      </c>
    </row>
    <row r="22" spans="1:5">
      <c r="A22" s="78" t="s">
        <v>102</v>
      </c>
      <c r="B22" s="79" t="s">
        <v>103</v>
      </c>
      <c r="C22" s="80">
        <v>242</v>
      </c>
      <c r="D22" s="80">
        <v>2270</v>
      </c>
      <c r="E22" s="80" t="s">
        <v>1631</v>
      </c>
    </row>
    <row r="23" spans="1:5">
      <c r="A23" s="78" t="s">
        <v>1644</v>
      </c>
      <c r="B23" s="79" t="s">
        <v>105</v>
      </c>
      <c r="C23" s="80">
        <v>989</v>
      </c>
      <c r="D23" s="80">
        <v>11959</v>
      </c>
      <c r="E23" s="80" t="s">
        <v>1631</v>
      </c>
    </row>
    <row r="24" spans="1:5">
      <c r="A24" s="78" t="s">
        <v>106</v>
      </c>
      <c r="B24" s="79" t="s">
        <v>107</v>
      </c>
      <c r="C24" s="80">
        <v>5965</v>
      </c>
      <c r="D24" s="80">
        <v>88825</v>
      </c>
      <c r="E24" s="80" t="s">
        <v>1631</v>
      </c>
    </row>
    <row r="25" spans="1:5">
      <c r="A25" s="78" t="s">
        <v>108</v>
      </c>
      <c r="B25" s="79" t="s">
        <v>109</v>
      </c>
      <c r="C25" s="80">
        <v>849</v>
      </c>
      <c r="D25" s="80">
        <v>11445</v>
      </c>
      <c r="E25" s="80" t="s">
        <v>1631</v>
      </c>
    </row>
    <row r="26" spans="1:5">
      <c r="A26" s="78" t="s">
        <v>110</v>
      </c>
      <c r="B26" s="79" t="s">
        <v>111</v>
      </c>
      <c r="C26" s="80">
        <v>80</v>
      </c>
      <c r="D26" s="80">
        <v>1608</v>
      </c>
      <c r="E26" s="80" t="s">
        <v>1631</v>
      </c>
    </row>
    <row r="27" spans="1:5">
      <c r="A27" s="78" t="s">
        <v>112</v>
      </c>
      <c r="B27" s="79" t="s">
        <v>113</v>
      </c>
      <c r="C27" s="80">
        <v>43</v>
      </c>
      <c r="D27" s="80">
        <v>616</v>
      </c>
      <c r="E27" s="80" t="s">
        <v>1631</v>
      </c>
    </row>
    <row r="28" spans="1:5">
      <c r="A28" s="78" t="s">
        <v>114</v>
      </c>
      <c r="B28" s="79" t="s">
        <v>115</v>
      </c>
      <c r="C28" s="80">
        <v>35</v>
      </c>
      <c r="D28" s="80">
        <v>528</v>
      </c>
      <c r="E28" s="80" t="s">
        <v>1631</v>
      </c>
    </row>
    <row r="29" spans="1:5">
      <c r="A29" s="78" t="s">
        <v>116</v>
      </c>
      <c r="B29" s="79" t="s">
        <v>117</v>
      </c>
      <c r="C29" s="80">
        <v>125</v>
      </c>
      <c r="D29" s="80">
        <v>1646</v>
      </c>
      <c r="E29" s="80" t="s">
        <v>1631</v>
      </c>
    </row>
    <row r="30" spans="1:5">
      <c r="A30" s="78" t="s">
        <v>118</v>
      </c>
      <c r="B30" s="79" t="s">
        <v>119</v>
      </c>
      <c r="C30" s="80" t="s">
        <v>1631</v>
      </c>
      <c r="D30" s="80" t="s">
        <v>1631</v>
      </c>
      <c r="E30" s="80" t="s">
        <v>1631</v>
      </c>
    </row>
    <row r="31" spans="1:5">
      <c r="A31" s="78" t="s">
        <v>120</v>
      </c>
      <c r="B31" s="79" t="s">
        <v>121</v>
      </c>
      <c r="C31" s="80">
        <v>93</v>
      </c>
      <c r="D31" s="80">
        <v>997</v>
      </c>
      <c r="E31" s="80" t="s">
        <v>1631</v>
      </c>
    </row>
    <row r="32" spans="1:5">
      <c r="A32" s="78" t="s">
        <v>122</v>
      </c>
      <c r="B32" s="79" t="s">
        <v>123</v>
      </c>
      <c r="C32" s="80">
        <v>45</v>
      </c>
      <c r="D32" s="80">
        <v>754</v>
      </c>
      <c r="E32" s="80" t="s">
        <v>1631</v>
      </c>
    </row>
    <row r="33" spans="1:5">
      <c r="A33" s="78" t="s">
        <v>124</v>
      </c>
      <c r="B33" s="79" t="s">
        <v>125</v>
      </c>
      <c r="C33" s="80">
        <v>84</v>
      </c>
      <c r="D33" s="80">
        <v>1028</v>
      </c>
      <c r="E33" s="80" t="s">
        <v>1631</v>
      </c>
    </row>
    <row r="34" spans="1:5">
      <c r="A34" s="78" t="s">
        <v>126</v>
      </c>
      <c r="B34" s="79" t="s">
        <v>127</v>
      </c>
      <c r="C34" s="80" t="s">
        <v>1631</v>
      </c>
      <c r="D34" s="80" t="s">
        <v>1631</v>
      </c>
      <c r="E34" s="80" t="s">
        <v>1631</v>
      </c>
    </row>
    <row r="35" spans="1:5">
      <c r="A35" s="78" t="s">
        <v>128</v>
      </c>
      <c r="B35" s="79" t="s">
        <v>129</v>
      </c>
      <c r="C35" s="80">
        <v>88</v>
      </c>
      <c r="D35" s="80">
        <v>1098</v>
      </c>
      <c r="E35" s="80" t="s">
        <v>1631</v>
      </c>
    </row>
    <row r="36" spans="1:5">
      <c r="A36" s="78" t="s">
        <v>130</v>
      </c>
      <c r="B36" s="79" t="s">
        <v>131</v>
      </c>
      <c r="C36" s="80">
        <v>69</v>
      </c>
      <c r="D36" s="80">
        <v>803</v>
      </c>
      <c r="E36" s="80" t="s">
        <v>1631</v>
      </c>
    </row>
    <row r="37" spans="1:5">
      <c r="A37" s="78" t="s">
        <v>132</v>
      </c>
      <c r="B37" s="79" t="s">
        <v>119</v>
      </c>
      <c r="C37" s="80">
        <v>187</v>
      </c>
      <c r="D37" s="80">
        <v>2367</v>
      </c>
      <c r="E37" s="80" t="s">
        <v>1631</v>
      </c>
    </row>
    <row r="38" spans="1:5">
      <c r="A38" s="78" t="s">
        <v>133</v>
      </c>
      <c r="B38" s="79" t="s">
        <v>134</v>
      </c>
      <c r="C38" s="80">
        <v>1342</v>
      </c>
      <c r="D38" s="80">
        <v>17473</v>
      </c>
      <c r="E38" s="80" t="s">
        <v>1631</v>
      </c>
    </row>
    <row r="39" spans="1:5">
      <c r="A39" s="78" t="s">
        <v>135</v>
      </c>
      <c r="B39" s="79" t="s">
        <v>136</v>
      </c>
      <c r="C39" s="80">
        <v>568</v>
      </c>
      <c r="D39" s="80">
        <v>8121</v>
      </c>
      <c r="E39" s="80" t="s">
        <v>1631</v>
      </c>
    </row>
    <row r="40" spans="1:5">
      <c r="A40" s="78" t="s">
        <v>137</v>
      </c>
      <c r="B40" s="79" t="s">
        <v>138</v>
      </c>
      <c r="C40" s="80">
        <v>131</v>
      </c>
      <c r="D40" s="80">
        <v>2741</v>
      </c>
      <c r="E40" s="80" t="s">
        <v>1631</v>
      </c>
    </row>
    <row r="41" spans="1:5">
      <c r="A41" s="78" t="s">
        <v>139</v>
      </c>
      <c r="B41" s="79" t="s">
        <v>140</v>
      </c>
      <c r="C41" s="80">
        <v>202</v>
      </c>
      <c r="D41" s="80">
        <v>2368</v>
      </c>
      <c r="E41" s="80" t="s">
        <v>1631</v>
      </c>
    </row>
    <row r="42" spans="1:5">
      <c r="A42" s="78" t="s">
        <v>141</v>
      </c>
      <c r="B42" s="79" t="s">
        <v>142</v>
      </c>
      <c r="C42" s="80">
        <v>94</v>
      </c>
      <c r="D42" s="80">
        <v>1037</v>
      </c>
      <c r="E42" s="80" t="s">
        <v>1631</v>
      </c>
    </row>
    <row r="43" spans="1:5">
      <c r="A43" s="78" t="s">
        <v>143</v>
      </c>
      <c r="B43" s="79" t="s">
        <v>144</v>
      </c>
      <c r="C43" s="80">
        <v>172</v>
      </c>
      <c r="D43" s="80">
        <v>1986</v>
      </c>
      <c r="E43" s="80" t="s">
        <v>1631</v>
      </c>
    </row>
    <row r="44" spans="1:5">
      <c r="A44" s="78" t="s">
        <v>145</v>
      </c>
      <c r="B44" s="79" t="s">
        <v>146</v>
      </c>
      <c r="C44" s="80">
        <v>64</v>
      </c>
      <c r="D44" s="80">
        <v>705</v>
      </c>
      <c r="E44" s="80" t="s">
        <v>1631</v>
      </c>
    </row>
    <row r="45" spans="1:5">
      <c r="A45" s="78" t="s">
        <v>147</v>
      </c>
      <c r="B45" s="79" t="s">
        <v>148</v>
      </c>
      <c r="C45" s="80">
        <v>126</v>
      </c>
      <c r="D45" s="80">
        <v>1949</v>
      </c>
      <c r="E45" s="80" t="s">
        <v>1631</v>
      </c>
    </row>
    <row r="46" spans="1:5">
      <c r="A46" s="78" t="s">
        <v>149</v>
      </c>
      <c r="B46" s="79" t="s">
        <v>150</v>
      </c>
      <c r="C46" s="80">
        <v>116</v>
      </c>
      <c r="D46" s="80">
        <v>1307</v>
      </c>
      <c r="E46" s="80" t="s">
        <v>1631</v>
      </c>
    </row>
    <row r="47" spans="1:5">
      <c r="A47" s="78" t="s">
        <v>151</v>
      </c>
      <c r="B47" s="79" t="s">
        <v>152</v>
      </c>
      <c r="C47" s="80">
        <v>1612</v>
      </c>
      <c r="D47" s="80">
        <v>22211</v>
      </c>
      <c r="E47" s="80" t="s">
        <v>1631</v>
      </c>
    </row>
    <row r="48" spans="1:5">
      <c r="A48" s="78" t="s">
        <v>153</v>
      </c>
      <c r="B48" s="79" t="s">
        <v>154</v>
      </c>
      <c r="C48" s="80">
        <v>153</v>
      </c>
      <c r="D48" s="80">
        <v>1543</v>
      </c>
      <c r="E48" s="80" t="s">
        <v>1631</v>
      </c>
    </row>
    <row r="49" spans="1:5">
      <c r="A49" s="78" t="s">
        <v>155</v>
      </c>
      <c r="B49" s="79" t="s">
        <v>156</v>
      </c>
      <c r="C49" s="80">
        <v>170</v>
      </c>
      <c r="D49" s="80">
        <v>2779</v>
      </c>
      <c r="E49" s="80" t="s">
        <v>1631</v>
      </c>
    </row>
    <row r="50" spans="1:5">
      <c r="A50" s="78" t="s">
        <v>157</v>
      </c>
      <c r="B50" s="79" t="s">
        <v>158</v>
      </c>
      <c r="C50" s="80">
        <v>233</v>
      </c>
      <c r="D50" s="80">
        <v>3088</v>
      </c>
      <c r="E50" s="80" t="s">
        <v>1631</v>
      </c>
    </row>
    <row r="51" spans="1:5">
      <c r="A51" s="78" t="s">
        <v>159</v>
      </c>
      <c r="B51" s="79" t="s">
        <v>160</v>
      </c>
      <c r="C51" s="80">
        <v>56</v>
      </c>
      <c r="D51" s="80">
        <v>487</v>
      </c>
      <c r="E51" s="80" t="s">
        <v>1631</v>
      </c>
    </row>
    <row r="52" spans="1:5">
      <c r="A52" s="78" t="s">
        <v>161</v>
      </c>
      <c r="B52" s="79" t="s">
        <v>162</v>
      </c>
      <c r="C52" s="80">
        <v>155</v>
      </c>
      <c r="D52" s="80">
        <v>2048</v>
      </c>
      <c r="E52" s="80" t="s">
        <v>1631</v>
      </c>
    </row>
    <row r="53" spans="1:5">
      <c r="A53" s="78" t="s">
        <v>163</v>
      </c>
      <c r="B53" s="79" t="s">
        <v>164</v>
      </c>
      <c r="C53" s="80">
        <v>89</v>
      </c>
      <c r="D53" s="80">
        <v>879</v>
      </c>
      <c r="E53" s="80" t="s">
        <v>1631</v>
      </c>
    </row>
    <row r="54" spans="1:5">
      <c r="A54" s="78" t="s">
        <v>165</v>
      </c>
      <c r="B54" s="79" t="s">
        <v>166</v>
      </c>
      <c r="C54" s="80">
        <v>230</v>
      </c>
      <c r="D54" s="80">
        <v>3304</v>
      </c>
      <c r="E54" s="80" t="s">
        <v>1631</v>
      </c>
    </row>
    <row r="55" spans="1:5">
      <c r="A55" s="78" t="s">
        <v>167</v>
      </c>
      <c r="B55" s="79" t="s">
        <v>168</v>
      </c>
      <c r="C55" s="80">
        <v>153</v>
      </c>
      <c r="D55" s="80">
        <v>2169</v>
      </c>
      <c r="E55" s="80" t="s">
        <v>1631</v>
      </c>
    </row>
    <row r="56" spans="1:5">
      <c r="A56" s="78" t="s">
        <v>169</v>
      </c>
      <c r="B56" s="79" t="s">
        <v>170</v>
      </c>
      <c r="C56" s="80">
        <v>177</v>
      </c>
      <c r="D56" s="80">
        <v>3037</v>
      </c>
      <c r="E56" s="80" t="s">
        <v>1631</v>
      </c>
    </row>
    <row r="57" spans="1:5">
      <c r="A57" s="78" t="s">
        <v>171</v>
      </c>
      <c r="B57" s="79" t="s">
        <v>172</v>
      </c>
      <c r="C57" s="80">
        <v>81</v>
      </c>
      <c r="D57" s="80">
        <v>1294</v>
      </c>
      <c r="E57" s="80" t="s">
        <v>1631</v>
      </c>
    </row>
    <row r="58" spans="1:5">
      <c r="A58" s="78" t="s">
        <v>173</v>
      </c>
      <c r="B58" s="79" t="s">
        <v>174</v>
      </c>
      <c r="C58" s="80">
        <v>115</v>
      </c>
      <c r="D58" s="80">
        <v>1583</v>
      </c>
      <c r="E58" s="80" t="s">
        <v>1631</v>
      </c>
    </row>
    <row r="59" spans="1:5">
      <c r="A59" s="78" t="s">
        <v>175</v>
      </c>
      <c r="B59" s="79" t="s">
        <v>176</v>
      </c>
      <c r="C59" s="80">
        <v>2162</v>
      </c>
      <c r="D59" s="80">
        <v>37696</v>
      </c>
      <c r="E59" s="80" t="s">
        <v>1631</v>
      </c>
    </row>
    <row r="60" spans="1:5">
      <c r="A60" s="78" t="s">
        <v>177</v>
      </c>
      <c r="B60" s="79" t="s">
        <v>178</v>
      </c>
      <c r="C60" s="80">
        <v>30</v>
      </c>
      <c r="D60" s="80">
        <v>415</v>
      </c>
      <c r="E60" s="80" t="s">
        <v>1631</v>
      </c>
    </row>
    <row r="61" spans="1:5">
      <c r="A61" s="78" t="s">
        <v>179</v>
      </c>
      <c r="B61" s="79" t="s">
        <v>180</v>
      </c>
      <c r="C61" s="80">
        <v>30</v>
      </c>
      <c r="D61" s="80">
        <v>581</v>
      </c>
      <c r="E61" s="80" t="s">
        <v>1631</v>
      </c>
    </row>
    <row r="62" spans="1:5">
      <c r="A62" s="78" t="s">
        <v>181</v>
      </c>
      <c r="B62" s="79" t="s">
        <v>182</v>
      </c>
      <c r="C62" s="80">
        <v>63</v>
      </c>
      <c r="D62" s="80">
        <v>1604</v>
      </c>
      <c r="E62" s="80" t="s">
        <v>1631</v>
      </c>
    </row>
    <row r="63" spans="1:5">
      <c r="A63" s="78" t="s">
        <v>183</v>
      </c>
      <c r="B63" s="79" t="s">
        <v>184</v>
      </c>
      <c r="C63" s="80">
        <v>57</v>
      </c>
      <c r="D63" s="80">
        <v>1690</v>
      </c>
      <c r="E63" s="80" t="s">
        <v>1631</v>
      </c>
    </row>
    <row r="64" spans="1:5">
      <c r="A64" s="78" t="s">
        <v>185</v>
      </c>
      <c r="B64" s="79" t="s">
        <v>186</v>
      </c>
      <c r="C64" s="80">
        <v>33</v>
      </c>
      <c r="D64" s="80">
        <v>828</v>
      </c>
      <c r="E64" s="80" t="s">
        <v>1631</v>
      </c>
    </row>
    <row r="65" spans="1:5">
      <c r="A65" s="78" t="s">
        <v>187</v>
      </c>
      <c r="B65" s="79" t="s">
        <v>188</v>
      </c>
      <c r="C65" s="80">
        <v>163</v>
      </c>
      <c r="D65" s="80">
        <v>2361</v>
      </c>
      <c r="E65" s="80" t="s">
        <v>1631</v>
      </c>
    </row>
    <row r="66" spans="1:5">
      <c r="A66" s="78" t="s">
        <v>189</v>
      </c>
      <c r="B66" s="79" t="s">
        <v>190</v>
      </c>
      <c r="C66" s="80">
        <v>154</v>
      </c>
      <c r="D66" s="80">
        <v>2444</v>
      </c>
      <c r="E66" s="80" t="s">
        <v>1631</v>
      </c>
    </row>
    <row r="67" spans="1:5">
      <c r="A67" s="78" t="s">
        <v>191</v>
      </c>
      <c r="B67" s="79" t="s">
        <v>192</v>
      </c>
      <c r="C67" s="80">
        <v>259</v>
      </c>
      <c r="D67" s="80">
        <v>2963</v>
      </c>
      <c r="E67" s="80" t="s">
        <v>1631</v>
      </c>
    </row>
    <row r="68" spans="1:5">
      <c r="A68" s="78" t="s">
        <v>193</v>
      </c>
      <c r="B68" s="79" t="s">
        <v>194</v>
      </c>
      <c r="C68" s="80">
        <v>268</v>
      </c>
      <c r="D68" s="80">
        <v>7752</v>
      </c>
      <c r="E68" s="80" t="s">
        <v>1631</v>
      </c>
    </row>
    <row r="69" spans="1:5">
      <c r="A69" s="78" t="s">
        <v>195</v>
      </c>
      <c r="B69" s="79" t="s">
        <v>196</v>
      </c>
      <c r="C69" s="80">
        <v>90</v>
      </c>
      <c r="D69" s="80">
        <v>1160</v>
      </c>
      <c r="E69" s="80" t="s">
        <v>1631</v>
      </c>
    </row>
    <row r="70" spans="1:5">
      <c r="A70" s="78" t="s">
        <v>197</v>
      </c>
      <c r="B70" s="79" t="s">
        <v>198</v>
      </c>
      <c r="C70" s="80">
        <v>115</v>
      </c>
      <c r="D70" s="80">
        <v>2692</v>
      </c>
      <c r="E70" s="80" t="s">
        <v>1631</v>
      </c>
    </row>
    <row r="71" spans="1:5">
      <c r="A71" s="78" t="s">
        <v>199</v>
      </c>
      <c r="B71" s="79" t="s">
        <v>200</v>
      </c>
      <c r="C71" s="80">
        <v>135</v>
      </c>
      <c r="D71" s="80">
        <v>2363</v>
      </c>
      <c r="E71" s="80" t="s">
        <v>1631</v>
      </c>
    </row>
    <row r="72" spans="1:5">
      <c r="A72" s="78" t="s">
        <v>201</v>
      </c>
      <c r="B72" s="79" t="s">
        <v>202</v>
      </c>
      <c r="C72" s="80">
        <v>149</v>
      </c>
      <c r="D72" s="80">
        <v>1480</v>
      </c>
      <c r="E72" s="80" t="s">
        <v>1631</v>
      </c>
    </row>
    <row r="73" spans="1:5">
      <c r="A73" s="78" t="s">
        <v>203</v>
      </c>
      <c r="B73" s="79" t="s">
        <v>204</v>
      </c>
      <c r="C73" s="80">
        <v>291</v>
      </c>
      <c r="D73" s="80">
        <v>4558</v>
      </c>
      <c r="E73" s="80" t="s">
        <v>1631</v>
      </c>
    </row>
    <row r="74" spans="1:5">
      <c r="A74" s="78" t="s">
        <v>205</v>
      </c>
      <c r="B74" s="79" t="s">
        <v>206</v>
      </c>
      <c r="C74" s="80">
        <v>182</v>
      </c>
      <c r="D74" s="80">
        <v>2704</v>
      </c>
      <c r="E74" s="80" t="s">
        <v>1631</v>
      </c>
    </row>
    <row r="75" spans="1:5">
      <c r="A75" s="78" t="s">
        <v>207</v>
      </c>
      <c r="B75" s="79" t="s">
        <v>208</v>
      </c>
      <c r="C75" s="80">
        <v>84</v>
      </c>
      <c r="D75" s="80">
        <v>1392</v>
      </c>
      <c r="E75" s="80" t="s">
        <v>1631</v>
      </c>
    </row>
    <row r="76" spans="1:5">
      <c r="A76" s="78" t="s">
        <v>209</v>
      </c>
      <c r="B76" s="79" t="s">
        <v>210</v>
      </c>
      <c r="C76" s="80">
        <v>59</v>
      </c>
      <c r="D76" s="80">
        <v>709</v>
      </c>
      <c r="E76" s="80" t="s">
        <v>1631</v>
      </c>
    </row>
    <row r="77" spans="1:5">
      <c r="A77" s="78" t="s">
        <v>1645</v>
      </c>
      <c r="B77" s="79" t="s">
        <v>212</v>
      </c>
      <c r="C77" s="80">
        <v>381</v>
      </c>
      <c r="D77" s="80">
        <v>4855</v>
      </c>
      <c r="E77" s="80" t="s">
        <v>1631</v>
      </c>
    </row>
    <row r="78" spans="1:5">
      <c r="A78" s="78" t="s">
        <v>213</v>
      </c>
      <c r="B78" s="79" t="s">
        <v>214</v>
      </c>
      <c r="C78" s="80">
        <v>318</v>
      </c>
      <c r="D78" s="80">
        <v>4211</v>
      </c>
      <c r="E78" s="80" t="s">
        <v>1631</v>
      </c>
    </row>
    <row r="79" spans="1:5">
      <c r="A79" s="78" t="s">
        <v>215</v>
      </c>
      <c r="B79" s="79" t="s">
        <v>216</v>
      </c>
      <c r="C79" s="80">
        <v>63</v>
      </c>
      <c r="D79" s="80">
        <v>644</v>
      </c>
      <c r="E79" s="80" t="s">
        <v>1631</v>
      </c>
    </row>
    <row r="80" spans="1:5">
      <c r="A80" s="78" t="s">
        <v>217</v>
      </c>
      <c r="B80" s="79" t="s">
        <v>218</v>
      </c>
      <c r="C80" s="80">
        <v>13564</v>
      </c>
      <c r="D80" s="80">
        <v>148788</v>
      </c>
      <c r="E80" s="80" t="s">
        <v>1631</v>
      </c>
    </row>
    <row r="81" spans="1:5">
      <c r="A81" s="78" t="s">
        <v>219</v>
      </c>
      <c r="B81" s="79" t="s">
        <v>220</v>
      </c>
      <c r="C81" s="80">
        <v>3576</v>
      </c>
      <c r="D81" s="80">
        <v>38270</v>
      </c>
      <c r="E81" s="80" t="s">
        <v>1631</v>
      </c>
    </row>
    <row r="82" spans="1:5">
      <c r="A82" s="78" t="s">
        <v>221</v>
      </c>
      <c r="B82" s="79" t="s">
        <v>222</v>
      </c>
      <c r="C82" s="80">
        <v>258</v>
      </c>
      <c r="D82" s="80">
        <v>3964</v>
      </c>
      <c r="E82" s="80" t="s">
        <v>1631</v>
      </c>
    </row>
    <row r="83" spans="1:5">
      <c r="A83" s="78" t="s">
        <v>223</v>
      </c>
      <c r="B83" s="79" t="s">
        <v>224</v>
      </c>
      <c r="C83" s="80">
        <v>252</v>
      </c>
      <c r="D83" s="80">
        <v>2887</v>
      </c>
      <c r="E83" s="80" t="s">
        <v>1631</v>
      </c>
    </row>
    <row r="84" spans="1:5">
      <c r="A84" s="78" t="s">
        <v>225</v>
      </c>
      <c r="B84" s="79" t="s">
        <v>226</v>
      </c>
      <c r="C84" s="80">
        <v>300</v>
      </c>
      <c r="D84" s="80">
        <v>3588</v>
      </c>
      <c r="E84" s="80" t="s">
        <v>1631</v>
      </c>
    </row>
    <row r="85" spans="1:5">
      <c r="A85" s="78" t="s">
        <v>227</v>
      </c>
      <c r="B85" s="79" t="s">
        <v>228</v>
      </c>
      <c r="C85" s="80">
        <v>131</v>
      </c>
      <c r="D85" s="80">
        <v>1447</v>
      </c>
      <c r="E85" s="80" t="s">
        <v>1631</v>
      </c>
    </row>
    <row r="86" spans="1:5">
      <c r="A86" s="78" t="s">
        <v>229</v>
      </c>
      <c r="B86" s="79" t="s">
        <v>230</v>
      </c>
      <c r="C86" s="80">
        <v>196</v>
      </c>
      <c r="D86" s="80">
        <v>1610</v>
      </c>
      <c r="E86" s="80" t="s">
        <v>1631</v>
      </c>
    </row>
    <row r="87" spans="1:5">
      <c r="A87" s="78" t="s">
        <v>231</v>
      </c>
      <c r="B87" s="79" t="s">
        <v>232</v>
      </c>
      <c r="C87" s="80">
        <v>97</v>
      </c>
      <c r="D87" s="80">
        <v>1515</v>
      </c>
      <c r="E87" s="80" t="s">
        <v>1631</v>
      </c>
    </row>
    <row r="88" spans="1:5">
      <c r="A88" s="78" t="s">
        <v>233</v>
      </c>
      <c r="B88" s="79" t="s">
        <v>234</v>
      </c>
      <c r="C88" s="80">
        <v>161</v>
      </c>
      <c r="D88" s="80">
        <v>2545</v>
      </c>
      <c r="E88" s="80" t="s">
        <v>1631</v>
      </c>
    </row>
    <row r="89" spans="1:5">
      <c r="A89" s="78" t="s">
        <v>235</v>
      </c>
      <c r="B89" s="79" t="s">
        <v>236</v>
      </c>
      <c r="C89" s="80">
        <v>82</v>
      </c>
      <c r="D89" s="80">
        <v>816</v>
      </c>
      <c r="E89" s="80" t="s">
        <v>1631</v>
      </c>
    </row>
    <row r="90" spans="1:5">
      <c r="A90" s="78" t="s">
        <v>237</v>
      </c>
      <c r="B90" s="79" t="s">
        <v>238</v>
      </c>
      <c r="C90" s="80">
        <v>129</v>
      </c>
      <c r="D90" s="80">
        <v>801</v>
      </c>
      <c r="E90" s="80" t="s">
        <v>1631</v>
      </c>
    </row>
    <row r="91" spans="1:5">
      <c r="A91" s="78" t="s">
        <v>239</v>
      </c>
      <c r="B91" s="79" t="s">
        <v>240</v>
      </c>
      <c r="C91" s="80">
        <v>259</v>
      </c>
      <c r="D91" s="80">
        <v>1632</v>
      </c>
      <c r="E91" s="80" t="s">
        <v>1631</v>
      </c>
    </row>
    <row r="92" spans="1:5">
      <c r="A92" s="78" t="s">
        <v>241</v>
      </c>
      <c r="B92" s="79" t="s">
        <v>242</v>
      </c>
      <c r="C92" s="80">
        <v>352</v>
      </c>
      <c r="D92" s="80">
        <v>3766</v>
      </c>
      <c r="E92" s="80" t="s">
        <v>1631</v>
      </c>
    </row>
    <row r="93" spans="1:5">
      <c r="A93" s="78" t="s">
        <v>243</v>
      </c>
      <c r="B93" s="79" t="s">
        <v>244</v>
      </c>
      <c r="C93" s="80">
        <v>344</v>
      </c>
      <c r="D93" s="80">
        <v>3689</v>
      </c>
      <c r="E93" s="80" t="s">
        <v>1631</v>
      </c>
    </row>
    <row r="94" spans="1:5">
      <c r="A94" s="78" t="s">
        <v>245</v>
      </c>
      <c r="B94" s="79" t="s">
        <v>246</v>
      </c>
      <c r="C94" s="80">
        <v>315</v>
      </c>
      <c r="D94" s="80">
        <v>3402</v>
      </c>
      <c r="E94" s="80" t="s">
        <v>1631</v>
      </c>
    </row>
    <row r="95" spans="1:5">
      <c r="A95" s="78" t="s">
        <v>247</v>
      </c>
      <c r="B95" s="79" t="s">
        <v>248</v>
      </c>
      <c r="C95" s="80">
        <v>314</v>
      </c>
      <c r="D95" s="80">
        <v>2851</v>
      </c>
      <c r="E95" s="80" t="s">
        <v>1631</v>
      </c>
    </row>
    <row r="96" spans="1:5">
      <c r="A96" s="78" t="s">
        <v>249</v>
      </c>
      <c r="B96" s="79" t="s">
        <v>250</v>
      </c>
      <c r="C96" s="80">
        <v>386</v>
      </c>
      <c r="D96" s="80">
        <v>3757</v>
      </c>
      <c r="E96" s="80" t="s">
        <v>1631</v>
      </c>
    </row>
    <row r="97" spans="1:5">
      <c r="A97" s="78" t="s">
        <v>251</v>
      </c>
      <c r="B97" s="79" t="s">
        <v>252</v>
      </c>
      <c r="C97" s="80">
        <v>3598</v>
      </c>
      <c r="D97" s="80">
        <v>33287</v>
      </c>
      <c r="E97" s="80" t="s">
        <v>1631</v>
      </c>
    </row>
    <row r="98" spans="1:5">
      <c r="A98" s="78" t="s">
        <v>253</v>
      </c>
      <c r="B98" s="79" t="s">
        <v>254</v>
      </c>
      <c r="C98" s="80">
        <v>123</v>
      </c>
      <c r="D98" s="80">
        <v>983</v>
      </c>
      <c r="E98" s="80" t="s">
        <v>1631</v>
      </c>
    </row>
    <row r="99" spans="1:5">
      <c r="A99" s="78" t="s">
        <v>255</v>
      </c>
      <c r="B99" s="79" t="s">
        <v>256</v>
      </c>
      <c r="C99" s="80">
        <v>489</v>
      </c>
      <c r="D99" s="80">
        <v>5884</v>
      </c>
      <c r="E99" s="80" t="s">
        <v>1631</v>
      </c>
    </row>
    <row r="100" spans="1:5">
      <c r="A100" s="78" t="s">
        <v>257</v>
      </c>
      <c r="B100" s="79" t="s">
        <v>258</v>
      </c>
      <c r="C100" s="80">
        <v>105</v>
      </c>
      <c r="D100" s="80">
        <v>1379</v>
      </c>
      <c r="E100" s="80" t="s">
        <v>1631</v>
      </c>
    </row>
    <row r="101" spans="1:5">
      <c r="A101" s="78" t="s">
        <v>259</v>
      </c>
      <c r="B101" s="79" t="s">
        <v>260</v>
      </c>
      <c r="C101" s="80">
        <v>400</v>
      </c>
      <c r="D101" s="80">
        <v>3500</v>
      </c>
      <c r="E101" s="80" t="s">
        <v>1631</v>
      </c>
    </row>
    <row r="102" spans="1:5">
      <c r="A102" s="78" t="s">
        <v>261</v>
      </c>
      <c r="B102" s="79" t="s">
        <v>262</v>
      </c>
      <c r="C102" s="80">
        <v>114</v>
      </c>
      <c r="D102" s="80">
        <v>1411</v>
      </c>
      <c r="E102" s="80" t="s">
        <v>1631</v>
      </c>
    </row>
    <row r="103" spans="1:5">
      <c r="A103" s="78" t="s">
        <v>263</v>
      </c>
      <c r="B103" s="79" t="s">
        <v>264</v>
      </c>
      <c r="C103" s="80" t="s">
        <v>1631</v>
      </c>
      <c r="D103" s="80" t="s">
        <v>1631</v>
      </c>
      <c r="E103" s="80" t="s">
        <v>1631</v>
      </c>
    </row>
    <row r="104" spans="1:5">
      <c r="A104" s="78" t="s">
        <v>265</v>
      </c>
      <c r="B104" s="79" t="s">
        <v>266</v>
      </c>
      <c r="C104" s="80">
        <v>273</v>
      </c>
      <c r="D104" s="80">
        <v>3046</v>
      </c>
      <c r="E104" s="80" t="s">
        <v>1631</v>
      </c>
    </row>
    <row r="105" spans="1:5">
      <c r="A105" s="78" t="s">
        <v>267</v>
      </c>
      <c r="B105" s="79" t="s">
        <v>268</v>
      </c>
      <c r="C105" s="80">
        <v>373</v>
      </c>
      <c r="D105" s="80">
        <v>3247</v>
      </c>
      <c r="E105" s="80" t="s">
        <v>1631</v>
      </c>
    </row>
    <row r="106" spans="1:5">
      <c r="A106" s="78" t="s">
        <v>269</v>
      </c>
      <c r="B106" s="79" t="s">
        <v>270</v>
      </c>
      <c r="C106" s="80">
        <v>292</v>
      </c>
      <c r="D106" s="80">
        <v>2063</v>
      </c>
      <c r="E106" s="80" t="s">
        <v>1631</v>
      </c>
    </row>
    <row r="107" spans="1:5">
      <c r="A107" s="78" t="s">
        <v>271</v>
      </c>
      <c r="B107" s="79" t="s">
        <v>272</v>
      </c>
      <c r="C107" s="80">
        <v>323</v>
      </c>
      <c r="D107" s="80">
        <v>3646</v>
      </c>
      <c r="E107" s="80" t="s">
        <v>1631</v>
      </c>
    </row>
    <row r="108" spans="1:5">
      <c r="A108" s="78" t="s">
        <v>273</v>
      </c>
      <c r="B108" s="79" t="s">
        <v>274</v>
      </c>
      <c r="C108" s="80">
        <v>306</v>
      </c>
      <c r="D108" s="80">
        <v>2293</v>
      </c>
      <c r="E108" s="80" t="s">
        <v>1631</v>
      </c>
    </row>
    <row r="109" spans="1:5">
      <c r="A109" s="78" t="s">
        <v>275</v>
      </c>
      <c r="B109" s="79" t="s">
        <v>276</v>
      </c>
      <c r="C109" s="80">
        <v>323</v>
      </c>
      <c r="D109" s="80">
        <v>1806</v>
      </c>
      <c r="E109" s="80" t="s">
        <v>1631</v>
      </c>
    </row>
    <row r="110" spans="1:5">
      <c r="A110" s="78" t="s">
        <v>277</v>
      </c>
      <c r="B110" s="79" t="s">
        <v>278</v>
      </c>
      <c r="C110" s="80">
        <v>591</v>
      </c>
      <c r="D110" s="80">
        <v>5440</v>
      </c>
      <c r="E110" s="80" t="s">
        <v>1631</v>
      </c>
    </row>
    <row r="111" spans="1:5">
      <c r="A111" s="78" t="s">
        <v>279</v>
      </c>
      <c r="B111" s="79" t="s">
        <v>280</v>
      </c>
      <c r="C111" s="80">
        <v>2045</v>
      </c>
      <c r="D111" s="80">
        <v>27918</v>
      </c>
      <c r="E111" s="80" t="s">
        <v>1631</v>
      </c>
    </row>
    <row r="112" spans="1:5">
      <c r="A112" s="78" t="s">
        <v>281</v>
      </c>
      <c r="B112" s="79" t="s">
        <v>282</v>
      </c>
      <c r="C112" s="80">
        <v>76</v>
      </c>
      <c r="D112" s="80">
        <v>1387</v>
      </c>
      <c r="E112" s="80" t="s">
        <v>1631</v>
      </c>
    </row>
    <row r="113" spans="1:5">
      <c r="A113" s="78" t="s">
        <v>283</v>
      </c>
      <c r="B113" s="79" t="s">
        <v>284</v>
      </c>
      <c r="C113" s="80">
        <v>116</v>
      </c>
      <c r="D113" s="80">
        <v>1546</v>
      </c>
      <c r="E113" s="80" t="s">
        <v>1631</v>
      </c>
    </row>
    <row r="114" spans="1:5">
      <c r="A114" s="78" t="s">
        <v>285</v>
      </c>
      <c r="B114" s="79" t="s">
        <v>286</v>
      </c>
      <c r="C114" s="80">
        <v>121</v>
      </c>
      <c r="D114" s="80">
        <v>2434</v>
      </c>
      <c r="E114" s="80" t="s">
        <v>1631</v>
      </c>
    </row>
    <row r="115" spans="1:5">
      <c r="A115" s="78" t="s">
        <v>287</v>
      </c>
      <c r="B115" s="79" t="s">
        <v>288</v>
      </c>
      <c r="C115" s="80">
        <v>508</v>
      </c>
      <c r="D115" s="80">
        <v>7485</v>
      </c>
      <c r="E115" s="80" t="s">
        <v>1631</v>
      </c>
    </row>
    <row r="116" spans="1:5">
      <c r="A116" s="78" t="s">
        <v>289</v>
      </c>
      <c r="B116" s="79" t="s">
        <v>290</v>
      </c>
      <c r="C116" s="80">
        <v>237</v>
      </c>
      <c r="D116" s="80">
        <v>2089</v>
      </c>
      <c r="E116" s="80" t="s">
        <v>1631</v>
      </c>
    </row>
    <row r="117" spans="1:5">
      <c r="A117" s="78" t="s">
        <v>291</v>
      </c>
      <c r="B117" s="79" t="s">
        <v>292</v>
      </c>
      <c r="C117" s="80">
        <v>363</v>
      </c>
      <c r="D117" s="80">
        <v>5047</v>
      </c>
      <c r="E117" s="80" t="s">
        <v>1631</v>
      </c>
    </row>
    <row r="118" spans="1:5">
      <c r="A118" s="78" t="s">
        <v>293</v>
      </c>
      <c r="B118" s="79" t="s">
        <v>294</v>
      </c>
      <c r="C118" s="80">
        <v>402</v>
      </c>
      <c r="D118" s="80">
        <v>5758</v>
      </c>
      <c r="E118" s="80" t="s">
        <v>1631</v>
      </c>
    </row>
    <row r="119" spans="1:5">
      <c r="A119" s="78" t="s">
        <v>295</v>
      </c>
      <c r="B119" s="79" t="s">
        <v>296</v>
      </c>
      <c r="C119" s="80">
        <v>222</v>
      </c>
      <c r="D119" s="80">
        <v>2172</v>
      </c>
      <c r="E119" s="80" t="s">
        <v>1631</v>
      </c>
    </row>
    <row r="120" spans="1:5">
      <c r="A120" s="78" t="s">
        <v>297</v>
      </c>
      <c r="B120" s="79" t="s">
        <v>298</v>
      </c>
      <c r="C120" s="80">
        <v>1852</v>
      </c>
      <c r="D120" s="80">
        <v>18934</v>
      </c>
      <c r="E120" s="80" t="s">
        <v>1631</v>
      </c>
    </row>
    <row r="121" spans="1:5">
      <c r="A121" s="78" t="s">
        <v>299</v>
      </c>
      <c r="B121" s="79" t="s">
        <v>300</v>
      </c>
      <c r="C121" s="80">
        <v>154</v>
      </c>
      <c r="D121" s="80">
        <v>1921</v>
      </c>
      <c r="E121" s="80" t="s">
        <v>1631</v>
      </c>
    </row>
    <row r="122" spans="1:5">
      <c r="A122" s="78" t="s">
        <v>301</v>
      </c>
      <c r="B122" s="79" t="s">
        <v>302</v>
      </c>
      <c r="C122" s="80">
        <v>388</v>
      </c>
      <c r="D122" s="80">
        <v>4275</v>
      </c>
      <c r="E122" s="80" t="s">
        <v>1631</v>
      </c>
    </row>
    <row r="123" spans="1:5">
      <c r="A123" s="78" t="s">
        <v>303</v>
      </c>
      <c r="B123" s="79" t="s">
        <v>304</v>
      </c>
      <c r="C123" s="80">
        <v>255</v>
      </c>
      <c r="D123" s="80">
        <v>2027</v>
      </c>
      <c r="E123" s="80" t="s">
        <v>1631</v>
      </c>
    </row>
    <row r="124" spans="1:5">
      <c r="A124" s="78" t="s">
        <v>305</v>
      </c>
      <c r="B124" s="79" t="s">
        <v>306</v>
      </c>
      <c r="C124" s="80">
        <v>166</v>
      </c>
      <c r="D124" s="80">
        <v>1735</v>
      </c>
      <c r="E124" s="80" t="s">
        <v>1631</v>
      </c>
    </row>
    <row r="125" spans="1:5">
      <c r="A125" s="78" t="s">
        <v>307</v>
      </c>
      <c r="B125" s="79" t="s">
        <v>308</v>
      </c>
      <c r="C125" s="80">
        <v>305</v>
      </c>
      <c r="D125" s="80">
        <v>2643</v>
      </c>
      <c r="E125" s="80" t="s">
        <v>1631</v>
      </c>
    </row>
    <row r="126" spans="1:5">
      <c r="A126" s="78" t="s">
        <v>309</v>
      </c>
      <c r="B126" s="79" t="s">
        <v>310</v>
      </c>
      <c r="C126" s="80">
        <v>264</v>
      </c>
      <c r="D126" s="80">
        <v>3446</v>
      </c>
      <c r="E126" s="80" t="s">
        <v>1631</v>
      </c>
    </row>
    <row r="127" spans="1:5">
      <c r="A127" s="78" t="s">
        <v>311</v>
      </c>
      <c r="B127" s="79" t="s">
        <v>312</v>
      </c>
      <c r="C127" s="80">
        <v>320</v>
      </c>
      <c r="D127" s="80">
        <v>2887</v>
      </c>
      <c r="E127" s="80" t="s">
        <v>1631</v>
      </c>
    </row>
    <row r="128" spans="1:5">
      <c r="A128" s="78" t="s">
        <v>313</v>
      </c>
      <c r="B128" s="79" t="s">
        <v>314</v>
      </c>
      <c r="C128" s="80">
        <v>2493</v>
      </c>
      <c r="D128" s="80">
        <v>30379</v>
      </c>
      <c r="E128" s="80" t="s">
        <v>1631</v>
      </c>
    </row>
    <row r="129" spans="1:5">
      <c r="A129" s="78" t="s">
        <v>315</v>
      </c>
      <c r="B129" s="79" t="s">
        <v>316</v>
      </c>
      <c r="C129" s="80">
        <v>196</v>
      </c>
      <c r="D129" s="80">
        <v>2263</v>
      </c>
      <c r="E129" s="80" t="s">
        <v>1631</v>
      </c>
    </row>
    <row r="130" spans="1:5">
      <c r="A130" s="78" t="s">
        <v>317</v>
      </c>
      <c r="B130" s="79" t="s">
        <v>318</v>
      </c>
      <c r="C130" s="80">
        <v>336</v>
      </c>
      <c r="D130" s="80">
        <v>4802</v>
      </c>
      <c r="E130" s="80" t="s">
        <v>1631</v>
      </c>
    </row>
    <row r="131" spans="1:5">
      <c r="A131" s="78" t="s">
        <v>319</v>
      </c>
      <c r="B131" s="79" t="s">
        <v>320</v>
      </c>
      <c r="C131" s="80">
        <v>109</v>
      </c>
      <c r="D131" s="80">
        <v>1052</v>
      </c>
      <c r="E131" s="80" t="s">
        <v>1631</v>
      </c>
    </row>
    <row r="132" spans="1:5">
      <c r="A132" s="78" t="s">
        <v>321</v>
      </c>
      <c r="B132" s="79" t="s">
        <v>322</v>
      </c>
      <c r="C132" s="80">
        <v>101</v>
      </c>
      <c r="D132" s="80">
        <v>1621</v>
      </c>
      <c r="E132" s="80" t="s">
        <v>1631</v>
      </c>
    </row>
    <row r="133" spans="1:5">
      <c r="A133" s="78" t="s">
        <v>323</v>
      </c>
      <c r="B133" s="79" t="s">
        <v>324</v>
      </c>
      <c r="C133" s="80">
        <v>93</v>
      </c>
      <c r="D133" s="80">
        <v>1610</v>
      </c>
      <c r="E133" s="80" t="s">
        <v>1631</v>
      </c>
    </row>
    <row r="134" spans="1:5">
      <c r="A134" s="78" t="s">
        <v>325</v>
      </c>
      <c r="B134" s="79" t="s">
        <v>326</v>
      </c>
      <c r="C134" s="80">
        <v>221</v>
      </c>
      <c r="D134" s="80">
        <v>1802</v>
      </c>
      <c r="E134" s="80" t="s">
        <v>1631</v>
      </c>
    </row>
    <row r="135" spans="1:5">
      <c r="A135" s="78" t="s">
        <v>327</v>
      </c>
      <c r="B135" s="79" t="s">
        <v>328</v>
      </c>
      <c r="C135" s="80">
        <v>272</v>
      </c>
      <c r="D135" s="80">
        <v>3423</v>
      </c>
      <c r="E135" s="80" t="s">
        <v>1631</v>
      </c>
    </row>
    <row r="136" spans="1:5">
      <c r="A136" s="78" t="s">
        <v>329</v>
      </c>
      <c r="B136" s="79" t="s">
        <v>330</v>
      </c>
      <c r="C136" s="80">
        <v>304</v>
      </c>
      <c r="D136" s="80">
        <v>2676</v>
      </c>
      <c r="E136" s="80" t="s">
        <v>1631</v>
      </c>
    </row>
    <row r="137" spans="1:5">
      <c r="A137" s="78" t="s">
        <v>331</v>
      </c>
      <c r="B137" s="79" t="s">
        <v>332</v>
      </c>
      <c r="C137" s="80">
        <v>142</v>
      </c>
      <c r="D137" s="80">
        <v>1783</v>
      </c>
      <c r="E137" s="80" t="s">
        <v>1631</v>
      </c>
    </row>
    <row r="138" spans="1:5">
      <c r="A138" s="78" t="s">
        <v>333</v>
      </c>
      <c r="B138" s="79" t="s">
        <v>334</v>
      </c>
      <c r="C138" s="80">
        <v>209</v>
      </c>
      <c r="D138" s="80">
        <v>3926</v>
      </c>
      <c r="E138" s="80" t="s">
        <v>1631</v>
      </c>
    </row>
    <row r="139" spans="1:5">
      <c r="A139" s="78" t="s">
        <v>335</v>
      </c>
      <c r="B139" s="79" t="s">
        <v>336</v>
      </c>
      <c r="C139" s="80">
        <v>267</v>
      </c>
      <c r="D139" s="80">
        <v>3004</v>
      </c>
      <c r="E139" s="80" t="s">
        <v>1631</v>
      </c>
    </row>
    <row r="140" spans="1:5">
      <c r="A140" s="78" t="s">
        <v>337</v>
      </c>
      <c r="B140" s="79" t="s">
        <v>338</v>
      </c>
      <c r="C140" s="80">
        <v>243</v>
      </c>
      <c r="D140" s="80">
        <v>2417</v>
      </c>
      <c r="E140" s="80" t="s">
        <v>1631</v>
      </c>
    </row>
    <row r="141" spans="1:5">
      <c r="A141" s="78" t="s">
        <v>339</v>
      </c>
      <c r="B141" s="79" t="s">
        <v>340</v>
      </c>
      <c r="C141" s="80">
        <v>5816</v>
      </c>
      <c r="D141" s="80">
        <v>64957</v>
      </c>
      <c r="E141" s="80" t="s">
        <v>1631</v>
      </c>
    </row>
    <row r="142" spans="1:5">
      <c r="A142" s="78" t="s">
        <v>341</v>
      </c>
      <c r="B142" s="79" t="s">
        <v>342</v>
      </c>
      <c r="C142" s="80">
        <v>3531</v>
      </c>
      <c r="D142" s="80">
        <v>40153</v>
      </c>
      <c r="E142" s="80" t="s">
        <v>1631</v>
      </c>
    </row>
    <row r="143" spans="1:5">
      <c r="A143" s="78" t="s">
        <v>343</v>
      </c>
      <c r="B143" s="79" t="s">
        <v>344</v>
      </c>
      <c r="C143" s="80">
        <v>68</v>
      </c>
      <c r="D143" s="80">
        <v>844</v>
      </c>
      <c r="E143" s="80" t="s">
        <v>1631</v>
      </c>
    </row>
    <row r="144" spans="1:5">
      <c r="A144" s="78" t="s">
        <v>345</v>
      </c>
      <c r="B144" s="79" t="s">
        <v>346</v>
      </c>
      <c r="C144" s="80">
        <v>488</v>
      </c>
      <c r="D144" s="80">
        <v>9008</v>
      </c>
      <c r="E144" s="80" t="s">
        <v>1631</v>
      </c>
    </row>
    <row r="145" spans="1:5">
      <c r="A145" s="78" t="s">
        <v>347</v>
      </c>
      <c r="B145" s="79" t="s">
        <v>348</v>
      </c>
      <c r="C145" s="80">
        <v>155</v>
      </c>
      <c r="D145" s="80">
        <v>2197</v>
      </c>
      <c r="E145" s="80" t="s">
        <v>1631</v>
      </c>
    </row>
    <row r="146" spans="1:5">
      <c r="A146" s="78" t="s">
        <v>349</v>
      </c>
      <c r="B146" s="79" t="s">
        <v>350</v>
      </c>
      <c r="C146" s="80">
        <v>225</v>
      </c>
      <c r="D146" s="80">
        <v>2388</v>
      </c>
      <c r="E146" s="80" t="s">
        <v>1631</v>
      </c>
    </row>
    <row r="147" spans="1:5">
      <c r="A147" s="78" t="s">
        <v>351</v>
      </c>
      <c r="B147" s="79" t="s">
        <v>352</v>
      </c>
      <c r="C147" s="80">
        <v>308</v>
      </c>
      <c r="D147" s="80">
        <v>2343</v>
      </c>
      <c r="E147" s="80" t="s">
        <v>1631</v>
      </c>
    </row>
    <row r="148" spans="1:5">
      <c r="A148" s="78" t="s">
        <v>353</v>
      </c>
      <c r="B148" s="79" t="s">
        <v>354</v>
      </c>
      <c r="C148" s="80">
        <v>341</v>
      </c>
      <c r="D148" s="80">
        <v>2956</v>
      </c>
      <c r="E148" s="80" t="s">
        <v>1631</v>
      </c>
    </row>
    <row r="149" spans="1:5">
      <c r="A149" s="78" t="s">
        <v>355</v>
      </c>
      <c r="B149" s="79" t="s">
        <v>356</v>
      </c>
      <c r="C149" s="80">
        <v>203</v>
      </c>
      <c r="D149" s="80">
        <v>3445</v>
      </c>
      <c r="E149" s="80" t="s">
        <v>1631</v>
      </c>
    </row>
    <row r="150" spans="1:5">
      <c r="A150" s="78" t="s">
        <v>357</v>
      </c>
      <c r="B150" s="79" t="s">
        <v>358</v>
      </c>
      <c r="C150" s="80">
        <v>170</v>
      </c>
      <c r="D150" s="80">
        <v>2128</v>
      </c>
      <c r="E150" s="80" t="s">
        <v>1631</v>
      </c>
    </row>
    <row r="151" spans="1:5">
      <c r="A151" s="78" t="s">
        <v>359</v>
      </c>
      <c r="B151" s="79" t="s">
        <v>360</v>
      </c>
      <c r="C151" s="80">
        <v>441</v>
      </c>
      <c r="D151" s="80">
        <v>4227</v>
      </c>
      <c r="E151" s="80" t="s">
        <v>1631</v>
      </c>
    </row>
    <row r="152" spans="1:5">
      <c r="A152" s="78" t="s">
        <v>361</v>
      </c>
      <c r="B152" s="79" t="s">
        <v>362</v>
      </c>
      <c r="C152" s="80">
        <v>196</v>
      </c>
      <c r="D152" s="80">
        <v>2265</v>
      </c>
      <c r="E152" s="80" t="s">
        <v>1631</v>
      </c>
    </row>
    <row r="153" spans="1:5">
      <c r="A153" s="78" t="s">
        <v>363</v>
      </c>
      <c r="B153" s="79" t="s">
        <v>364</v>
      </c>
      <c r="C153" s="80">
        <v>126</v>
      </c>
      <c r="D153" s="80">
        <v>985</v>
      </c>
      <c r="E153" s="80" t="s">
        <v>1631</v>
      </c>
    </row>
    <row r="154" spans="1:5">
      <c r="A154" s="78" t="s">
        <v>365</v>
      </c>
      <c r="B154" s="79" t="s">
        <v>366</v>
      </c>
      <c r="C154" s="80">
        <v>313</v>
      </c>
      <c r="D154" s="80">
        <v>2836</v>
      </c>
      <c r="E154" s="80" t="s">
        <v>1631</v>
      </c>
    </row>
    <row r="155" spans="1:5">
      <c r="A155" s="78" t="s">
        <v>367</v>
      </c>
      <c r="B155" s="79" t="s">
        <v>368</v>
      </c>
      <c r="C155" s="80">
        <v>187</v>
      </c>
      <c r="D155" s="80">
        <v>1391</v>
      </c>
      <c r="E155" s="80" t="s">
        <v>1631</v>
      </c>
    </row>
    <row r="156" spans="1:5">
      <c r="A156" s="78" t="s">
        <v>369</v>
      </c>
      <c r="B156" s="79" t="s">
        <v>370</v>
      </c>
      <c r="C156" s="80">
        <v>310</v>
      </c>
      <c r="D156" s="80">
        <v>3140</v>
      </c>
      <c r="E156" s="80" t="s">
        <v>1631</v>
      </c>
    </row>
    <row r="157" spans="1:5">
      <c r="A157" s="78" t="s">
        <v>371</v>
      </c>
      <c r="B157" s="79" t="s">
        <v>372</v>
      </c>
      <c r="C157" s="80">
        <v>1144</v>
      </c>
      <c r="D157" s="80">
        <v>10817</v>
      </c>
      <c r="E157" s="80" t="s">
        <v>1631</v>
      </c>
    </row>
    <row r="158" spans="1:5">
      <c r="A158" s="78" t="s">
        <v>373</v>
      </c>
      <c r="B158" s="79" t="s">
        <v>374</v>
      </c>
      <c r="C158" s="80">
        <v>231</v>
      </c>
      <c r="D158" s="80">
        <v>1747</v>
      </c>
      <c r="E158" s="80" t="s">
        <v>1631</v>
      </c>
    </row>
    <row r="159" spans="1:5">
      <c r="A159" s="78" t="s">
        <v>375</v>
      </c>
      <c r="B159" s="79" t="s">
        <v>376</v>
      </c>
      <c r="C159" s="80">
        <v>276</v>
      </c>
      <c r="D159" s="80">
        <v>2405</v>
      </c>
      <c r="E159" s="80" t="s">
        <v>1631</v>
      </c>
    </row>
    <row r="160" spans="1:5">
      <c r="A160" s="78" t="s">
        <v>377</v>
      </c>
      <c r="B160" s="79" t="s">
        <v>378</v>
      </c>
      <c r="C160" s="80">
        <v>277</v>
      </c>
      <c r="D160" s="80">
        <v>3642</v>
      </c>
      <c r="E160" s="80" t="s">
        <v>1631</v>
      </c>
    </row>
    <row r="161" spans="1:5">
      <c r="A161" s="78" t="s">
        <v>379</v>
      </c>
      <c r="B161" s="79" t="s">
        <v>380</v>
      </c>
      <c r="C161" s="80">
        <v>208</v>
      </c>
      <c r="D161" s="80">
        <v>1883</v>
      </c>
      <c r="E161" s="80" t="s">
        <v>1631</v>
      </c>
    </row>
    <row r="162" spans="1:5">
      <c r="A162" s="78" t="s">
        <v>381</v>
      </c>
      <c r="B162" s="79" t="s">
        <v>382</v>
      </c>
      <c r="C162" s="80">
        <v>152</v>
      </c>
      <c r="D162" s="80">
        <v>1140</v>
      </c>
      <c r="E162" s="80" t="s">
        <v>1631</v>
      </c>
    </row>
    <row r="163" spans="1:5">
      <c r="A163" s="78" t="s">
        <v>383</v>
      </c>
      <c r="B163" s="79" t="s">
        <v>384</v>
      </c>
      <c r="C163" s="80">
        <v>1141</v>
      </c>
      <c r="D163" s="80">
        <v>13987</v>
      </c>
      <c r="E163" s="80" t="s">
        <v>1631</v>
      </c>
    </row>
    <row r="164" spans="1:5">
      <c r="A164" s="78" t="s">
        <v>385</v>
      </c>
      <c r="B164" s="79" t="s">
        <v>386</v>
      </c>
      <c r="C164" s="80">
        <v>116</v>
      </c>
      <c r="D164" s="80">
        <v>2064</v>
      </c>
      <c r="E164" s="80" t="s">
        <v>1631</v>
      </c>
    </row>
    <row r="165" spans="1:5">
      <c r="A165" s="78" t="s">
        <v>387</v>
      </c>
      <c r="B165" s="79" t="s">
        <v>388</v>
      </c>
      <c r="C165" s="80">
        <v>246</v>
      </c>
      <c r="D165" s="80">
        <v>3155</v>
      </c>
      <c r="E165" s="80" t="s">
        <v>1631</v>
      </c>
    </row>
    <row r="166" spans="1:5">
      <c r="A166" s="78" t="s">
        <v>389</v>
      </c>
      <c r="B166" s="79" t="s">
        <v>390</v>
      </c>
      <c r="C166" s="80">
        <v>94</v>
      </c>
      <c r="D166" s="80">
        <v>2619</v>
      </c>
      <c r="E166" s="80" t="s">
        <v>1631</v>
      </c>
    </row>
    <row r="167" spans="1:5">
      <c r="A167" s="78" t="s">
        <v>391</v>
      </c>
      <c r="B167" s="79" t="s">
        <v>392</v>
      </c>
      <c r="C167" s="80">
        <v>227</v>
      </c>
      <c r="D167" s="80">
        <v>1670</v>
      </c>
      <c r="E167" s="80" t="s">
        <v>1631</v>
      </c>
    </row>
    <row r="168" spans="1:5">
      <c r="A168" s="78" t="s">
        <v>393</v>
      </c>
      <c r="B168" s="79" t="s">
        <v>394</v>
      </c>
      <c r="C168" s="80">
        <v>184</v>
      </c>
      <c r="D168" s="80">
        <v>1446</v>
      </c>
      <c r="E168" s="80" t="s">
        <v>1631</v>
      </c>
    </row>
    <row r="169" spans="1:5">
      <c r="A169" s="78" t="s">
        <v>395</v>
      </c>
      <c r="B169" s="79" t="s">
        <v>396</v>
      </c>
      <c r="C169" s="80">
        <v>168</v>
      </c>
      <c r="D169" s="80">
        <v>1865</v>
      </c>
      <c r="E169" s="80" t="s">
        <v>1631</v>
      </c>
    </row>
    <row r="170" spans="1:5">
      <c r="A170" s="78" t="s">
        <v>397</v>
      </c>
      <c r="B170" s="79" t="s">
        <v>398</v>
      </c>
      <c r="C170" s="80">
        <v>106</v>
      </c>
      <c r="D170" s="80">
        <v>1168</v>
      </c>
      <c r="E170" s="80" t="s">
        <v>1631</v>
      </c>
    </row>
    <row r="171" spans="1:5">
      <c r="A171" s="78" t="s">
        <v>399</v>
      </c>
      <c r="B171" s="79" t="s">
        <v>400</v>
      </c>
      <c r="C171" s="80">
        <v>4005</v>
      </c>
      <c r="D171" s="80">
        <v>43265</v>
      </c>
      <c r="E171" s="80" t="s">
        <v>1631</v>
      </c>
    </row>
    <row r="172" spans="1:5">
      <c r="A172" s="78" t="s">
        <v>401</v>
      </c>
      <c r="B172" s="79" t="s">
        <v>402</v>
      </c>
      <c r="C172" s="80">
        <v>1769</v>
      </c>
      <c r="D172" s="80">
        <v>19495</v>
      </c>
      <c r="E172" s="80" t="s">
        <v>1631</v>
      </c>
    </row>
    <row r="173" spans="1:5">
      <c r="A173" s="78" t="s">
        <v>403</v>
      </c>
      <c r="B173" s="79" t="s">
        <v>404</v>
      </c>
      <c r="C173" s="80">
        <v>57</v>
      </c>
      <c r="D173" s="80">
        <v>830</v>
      </c>
      <c r="E173" s="80" t="s">
        <v>1631</v>
      </c>
    </row>
    <row r="174" spans="1:5">
      <c r="A174" s="78" t="s">
        <v>405</v>
      </c>
      <c r="B174" s="79" t="s">
        <v>406</v>
      </c>
      <c r="C174" s="80">
        <v>182</v>
      </c>
      <c r="D174" s="80">
        <v>1501</v>
      </c>
      <c r="E174" s="80" t="s">
        <v>1631</v>
      </c>
    </row>
    <row r="175" spans="1:5">
      <c r="A175" s="78" t="s">
        <v>407</v>
      </c>
      <c r="B175" s="79" t="s">
        <v>408</v>
      </c>
      <c r="C175" s="80">
        <v>135</v>
      </c>
      <c r="D175" s="80">
        <v>1291</v>
      </c>
      <c r="E175" s="80" t="s">
        <v>1631</v>
      </c>
    </row>
    <row r="176" spans="1:5">
      <c r="A176" s="78" t="s">
        <v>409</v>
      </c>
      <c r="B176" s="79" t="s">
        <v>410</v>
      </c>
      <c r="C176" s="80">
        <v>140</v>
      </c>
      <c r="D176" s="80">
        <v>1615</v>
      </c>
      <c r="E176" s="80" t="s">
        <v>1631</v>
      </c>
    </row>
    <row r="177" spans="1:5">
      <c r="A177" s="78" t="s">
        <v>411</v>
      </c>
      <c r="B177" s="79" t="s">
        <v>412</v>
      </c>
      <c r="C177" s="80">
        <v>79</v>
      </c>
      <c r="D177" s="80">
        <v>957</v>
      </c>
      <c r="E177" s="80" t="s">
        <v>1631</v>
      </c>
    </row>
    <row r="178" spans="1:5">
      <c r="A178" s="78" t="s">
        <v>413</v>
      </c>
      <c r="B178" s="79" t="s">
        <v>414</v>
      </c>
      <c r="C178" s="80">
        <v>106</v>
      </c>
      <c r="D178" s="80">
        <v>1572</v>
      </c>
      <c r="E178" s="80" t="s">
        <v>1631</v>
      </c>
    </row>
    <row r="179" spans="1:5">
      <c r="A179" s="78" t="s">
        <v>415</v>
      </c>
      <c r="B179" s="79" t="s">
        <v>416</v>
      </c>
      <c r="C179" s="80">
        <v>238</v>
      </c>
      <c r="D179" s="80">
        <v>1999</v>
      </c>
      <c r="E179" s="80" t="s">
        <v>1631</v>
      </c>
    </row>
    <row r="180" spans="1:5">
      <c r="A180" s="78" t="s">
        <v>417</v>
      </c>
      <c r="B180" s="79" t="s">
        <v>418</v>
      </c>
      <c r="C180" s="80">
        <v>233</v>
      </c>
      <c r="D180" s="80">
        <v>2153</v>
      </c>
      <c r="E180" s="80" t="s">
        <v>1631</v>
      </c>
    </row>
    <row r="181" spans="1:5">
      <c r="A181" s="78" t="s">
        <v>419</v>
      </c>
      <c r="B181" s="79" t="s">
        <v>420</v>
      </c>
      <c r="C181" s="80">
        <v>184</v>
      </c>
      <c r="D181" s="80">
        <v>2442</v>
      </c>
      <c r="E181" s="80" t="s">
        <v>1631</v>
      </c>
    </row>
    <row r="182" spans="1:5">
      <c r="A182" s="78" t="s">
        <v>421</v>
      </c>
      <c r="B182" s="79" t="s">
        <v>422</v>
      </c>
      <c r="C182" s="80">
        <v>127</v>
      </c>
      <c r="D182" s="80">
        <v>1070</v>
      </c>
      <c r="E182" s="80" t="s">
        <v>1631</v>
      </c>
    </row>
    <row r="183" spans="1:5">
      <c r="A183" s="78" t="s">
        <v>423</v>
      </c>
      <c r="B183" s="79" t="s">
        <v>424</v>
      </c>
      <c r="C183" s="80">
        <v>288</v>
      </c>
      <c r="D183" s="80">
        <v>4065</v>
      </c>
      <c r="E183" s="80" t="s">
        <v>1631</v>
      </c>
    </row>
    <row r="184" spans="1:5">
      <c r="A184" s="78" t="s">
        <v>425</v>
      </c>
      <c r="B184" s="79" t="s">
        <v>426</v>
      </c>
      <c r="C184" s="80">
        <v>553</v>
      </c>
      <c r="D184" s="80">
        <v>6414</v>
      </c>
      <c r="E184" s="80" t="s">
        <v>1631</v>
      </c>
    </row>
    <row r="185" spans="1:5">
      <c r="A185" s="78" t="s">
        <v>427</v>
      </c>
      <c r="B185" s="79" t="s">
        <v>428</v>
      </c>
      <c r="C185" s="80">
        <v>53</v>
      </c>
      <c r="D185" s="80">
        <v>757</v>
      </c>
      <c r="E185" s="80" t="s">
        <v>1631</v>
      </c>
    </row>
    <row r="186" spans="1:5">
      <c r="A186" s="78" t="s">
        <v>429</v>
      </c>
      <c r="B186" s="79" t="s">
        <v>430</v>
      </c>
      <c r="C186" s="80">
        <v>149</v>
      </c>
      <c r="D186" s="80">
        <v>1997</v>
      </c>
      <c r="E186" s="80" t="s">
        <v>1631</v>
      </c>
    </row>
    <row r="187" spans="1:5">
      <c r="A187" s="78" t="s">
        <v>431</v>
      </c>
      <c r="B187" s="79" t="s">
        <v>432</v>
      </c>
      <c r="C187" s="80">
        <v>111</v>
      </c>
      <c r="D187" s="80">
        <v>1207</v>
      </c>
      <c r="E187" s="80" t="s">
        <v>1631</v>
      </c>
    </row>
    <row r="188" spans="1:5">
      <c r="A188" s="78" t="s">
        <v>433</v>
      </c>
      <c r="B188" s="79" t="s">
        <v>434</v>
      </c>
      <c r="C188" s="80">
        <v>87</v>
      </c>
      <c r="D188" s="80">
        <v>980</v>
      </c>
      <c r="E188" s="80" t="s">
        <v>1631</v>
      </c>
    </row>
    <row r="189" spans="1:5">
      <c r="A189" s="78" t="s">
        <v>435</v>
      </c>
      <c r="B189" s="79" t="s">
        <v>436</v>
      </c>
      <c r="C189" s="80">
        <v>153</v>
      </c>
      <c r="D189" s="80">
        <v>1473</v>
      </c>
      <c r="E189" s="80" t="s">
        <v>1631</v>
      </c>
    </row>
    <row r="190" spans="1:5">
      <c r="A190" s="78" t="s">
        <v>437</v>
      </c>
      <c r="B190" s="79" t="s">
        <v>438</v>
      </c>
      <c r="C190" s="80">
        <v>1683</v>
      </c>
      <c r="D190" s="80">
        <v>17356</v>
      </c>
      <c r="E190" s="80" t="s">
        <v>1631</v>
      </c>
    </row>
    <row r="191" spans="1:5">
      <c r="A191" s="78" t="s">
        <v>439</v>
      </c>
      <c r="B191" s="79" t="s">
        <v>440</v>
      </c>
      <c r="C191" s="80">
        <v>44</v>
      </c>
      <c r="D191" s="80">
        <v>480</v>
      </c>
      <c r="E191" s="80" t="s">
        <v>1631</v>
      </c>
    </row>
    <row r="192" spans="1:5">
      <c r="A192" s="78" t="s">
        <v>441</v>
      </c>
      <c r="B192" s="79" t="s">
        <v>442</v>
      </c>
      <c r="C192" s="80">
        <v>42</v>
      </c>
      <c r="D192" s="80">
        <v>788</v>
      </c>
      <c r="E192" s="80" t="s">
        <v>1631</v>
      </c>
    </row>
    <row r="193" spans="1:5">
      <c r="A193" s="78" t="s">
        <v>443</v>
      </c>
      <c r="B193" s="79" t="s">
        <v>444</v>
      </c>
      <c r="C193" s="80">
        <v>30</v>
      </c>
      <c r="D193" s="80">
        <v>272</v>
      </c>
      <c r="E193" s="80" t="s">
        <v>1631</v>
      </c>
    </row>
    <row r="194" spans="1:5">
      <c r="A194" s="78" t="s">
        <v>445</v>
      </c>
      <c r="B194" s="79" t="s">
        <v>446</v>
      </c>
      <c r="C194" s="80">
        <v>84</v>
      </c>
      <c r="D194" s="80">
        <v>1098</v>
      </c>
      <c r="E194" s="80" t="s">
        <v>1631</v>
      </c>
    </row>
    <row r="195" spans="1:5">
      <c r="A195" s="78" t="s">
        <v>447</v>
      </c>
      <c r="B195" s="79" t="s">
        <v>448</v>
      </c>
      <c r="C195" s="80">
        <v>118</v>
      </c>
      <c r="D195" s="80">
        <v>1465</v>
      </c>
      <c r="E195" s="80" t="s">
        <v>1631</v>
      </c>
    </row>
    <row r="196" spans="1:5">
      <c r="A196" s="78" t="s">
        <v>449</v>
      </c>
      <c r="B196" s="79" t="s">
        <v>450</v>
      </c>
      <c r="C196" s="80">
        <v>42</v>
      </c>
      <c r="D196" s="80">
        <v>349</v>
      </c>
      <c r="E196" s="80" t="s">
        <v>1631</v>
      </c>
    </row>
    <row r="197" spans="1:5">
      <c r="A197" s="78" t="s">
        <v>451</v>
      </c>
      <c r="B197" s="79" t="s">
        <v>452</v>
      </c>
      <c r="C197" s="80">
        <v>33</v>
      </c>
      <c r="D197" s="80">
        <v>451</v>
      </c>
      <c r="E197" s="80" t="s">
        <v>1631</v>
      </c>
    </row>
    <row r="198" spans="1:5">
      <c r="A198" s="78" t="s">
        <v>453</v>
      </c>
      <c r="B198" s="79" t="s">
        <v>454</v>
      </c>
      <c r="C198" s="80">
        <v>31</v>
      </c>
      <c r="D198" s="80">
        <v>382</v>
      </c>
      <c r="E198" s="80" t="s">
        <v>1631</v>
      </c>
    </row>
    <row r="199" spans="1:5">
      <c r="A199" s="78" t="s">
        <v>455</v>
      </c>
      <c r="B199" s="79" t="s">
        <v>456</v>
      </c>
      <c r="C199" s="80">
        <v>64</v>
      </c>
      <c r="D199" s="80">
        <v>554</v>
      </c>
      <c r="E199" s="80" t="s">
        <v>1631</v>
      </c>
    </row>
    <row r="200" spans="1:5">
      <c r="A200" s="78" t="s">
        <v>457</v>
      </c>
      <c r="B200" s="79" t="s">
        <v>458</v>
      </c>
      <c r="C200" s="80">
        <v>22</v>
      </c>
      <c r="D200" s="80">
        <v>328</v>
      </c>
      <c r="E200" s="80" t="s">
        <v>1631</v>
      </c>
    </row>
    <row r="201" spans="1:5">
      <c r="A201" s="78" t="s">
        <v>459</v>
      </c>
      <c r="B201" s="79" t="s">
        <v>460</v>
      </c>
      <c r="C201" s="80">
        <v>133</v>
      </c>
      <c r="D201" s="80">
        <v>1471</v>
      </c>
      <c r="E201" s="80" t="s">
        <v>1631</v>
      </c>
    </row>
    <row r="202" spans="1:5">
      <c r="A202" s="78" t="s">
        <v>461</v>
      </c>
      <c r="B202" s="79" t="s">
        <v>462</v>
      </c>
      <c r="C202" s="80">
        <v>122</v>
      </c>
      <c r="D202" s="80">
        <v>912</v>
      </c>
      <c r="E202" s="80" t="s">
        <v>1631</v>
      </c>
    </row>
    <row r="203" spans="1:5">
      <c r="A203" s="78" t="s">
        <v>463</v>
      </c>
      <c r="B203" s="79" t="s">
        <v>464</v>
      </c>
      <c r="C203" s="80">
        <v>64</v>
      </c>
      <c r="D203" s="80">
        <v>607</v>
      </c>
      <c r="E203" s="80" t="s">
        <v>1631</v>
      </c>
    </row>
    <row r="204" spans="1:5">
      <c r="A204" s="78" t="s">
        <v>465</v>
      </c>
      <c r="B204" s="79" t="s">
        <v>466</v>
      </c>
      <c r="C204" s="80">
        <v>122</v>
      </c>
      <c r="D204" s="80">
        <v>1005</v>
      </c>
      <c r="E204" s="80" t="s">
        <v>1631</v>
      </c>
    </row>
    <row r="205" spans="1:5">
      <c r="A205" s="78" t="s">
        <v>467</v>
      </c>
      <c r="B205" s="79" t="s">
        <v>468</v>
      </c>
      <c r="C205" s="80">
        <v>139</v>
      </c>
      <c r="D205" s="80">
        <v>1123</v>
      </c>
      <c r="E205" s="80" t="s">
        <v>1631</v>
      </c>
    </row>
    <row r="206" spans="1:5">
      <c r="A206" s="78" t="s">
        <v>469</v>
      </c>
      <c r="B206" s="79" t="s">
        <v>470</v>
      </c>
      <c r="C206" s="80">
        <v>65</v>
      </c>
      <c r="D206" s="80">
        <v>517</v>
      </c>
      <c r="E206" s="80" t="s">
        <v>1631</v>
      </c>
    </row>
    <row r="207" spans="1:5">
      <c r="A207" s="78" t="s">
        <v>471</v>
      </c>
      <c r="B207" s="79" t="s">
        <v>472</v>
      </c>
      <c r="C207" s="80">
        <v>113</v>
      </c>
      <c r="D207" s="80">
        <v>962</v>
      </c>
      <c r="E207" s="80" t="s">
        <v>1631</v>
      </c>
    </row>
    <row r="208" spans="1:5">
      <c r="A208" s="78" t="s">
        <v>473</v>
      </c>
      <c r="B208" s="79" t="s">
        <v>474</v>
      </c>
      <c r="C208" s="80">
        <v>125</v>
      </c>
      <c r="D208" s="80">
        <v>1440</v>
      </c>
      <c r="E208" s="80" t="s">
        <v>1631</v>
      </c>
    </row>
    <row r="209" spans="1:5">
      <c r="A209" s="78" t="s">
        <v>475</v>
      </c>
      <c r="B209" s="79" t="s">
        <v>476</v>
      </c>
      <c r="C209" s="80">
        <v>171</v>
      </c>
      <c r="D209" s="80">
        <v>2238</v>
      </c>
      <c r="E209" s="80" t="s">
        <v>1631</v>
      </c>
    </row>
    <row r="210" spans="1:5">
      <c r="A210" s="78" t="s">
        <v>477</v>
      </c>
      <c r="B210" s="79" t="s">
        <v>478</v>
      </c>
      <c r="C210" s="80">
        <v>119</v>
      </c>
      <c r="D210" s="80">
        <v>914</v>
      </c>
      <c r="E210" s="80" t="s">
        <v>1631</v>
      </c>
    </row>
    <row r="211" spans="1:5">
      <c r="A211" s="78" t="s">
        <v>479</v>
      </c>
      <c r="B211" s="79" t="s">
        <v>480</v>
      </c>
      <c r="C211" s="80">
        <v>7481</v>
      </c>
      <c r="D211" s="80">
        <v>107223</v>
      </c>
      <c r="E211" s="80" t="s">
        <v>1631</v>
      </c>
    </row>
    <row r="212" spans="1:5">
      <c r="A212" s="78" t="s">
        <v>481</v>
      </c>
      <c r="B212" s="79" t="s">
        <v>482</v>
      </c>
      <c r="C212" s="80">
        <v>2484</v>
      </c>
      <c r="D212" s="80">
        <v>38334</v>
      </c>
      <c r="E212" s="80" t="s">
        <v>1631</v>
      </c>
    </row>
    <row r="213" spans="1:5">
      <c r="A213" s="78" t="s">
        <v>483</v>
      </c>
      <c r="B213" s="79" t="s">
        <v>484</v>
      </c>
      <c r="C213" s="80">
        <v>225</v>
      </c>
      <c r="D213" s="80">
        <v>5762</v>
      </c>
      <c r="E213" s="80" t="s">
        <v>1631</v>
      </c>
    </row>
    <row r="214" spans="1:5">
      <c r="A214" s="78" t="s">
        <v>485</v>
      </c>
      <c r="B214" s="79" t="s">
        <v>486</v>
      </c>
      <c r="C214" s="80">
        <v>184</v>
      </c>
      <c r="D214" s="80">
        <v>2167</v>
      </c>
      <c r="E214" s="80" t="s">
        <v>1631</v>
      </c>
    </row>
    <row r="215" spans="1:5">
      <c r="A215" s="78" t="s">
        <v>487</v>
      </c>
      <c r="B215" s="79" t="s">
        <v>488</v>
      </c>
      <c r="C215" s="80">
        <v>279</v>
      </c>
      <c r="D215" s="80">
        <v>4177</v>
      </c>
      <c r="E215" s="80" t="s">
        <v>1631</v>
      </c>
    </row>
    <row r="216" spans="1:5">
      <c r="A216" s="78" t="s">
        <v>489</v>
      </c>
      <c r="B216" s="79" t="s">
        <v>490</v>
      </c>
      <c r="C216" s="80">
        <v>161</v>
      </c>
      <c r="D216" s="80">
        <v>1506</v>
      </c>
      <c r="E216" s="80" t="s">
        <v>1631</v>
      </c>
    </row>
    <row r="217" spans="1:5">
      <c r="A217" s="78" t="s">
        <v>491</v>
      </c>
      <c r="B217" s="79" t="s">
        <v>492</v>
      </c>
      <c r="C217" s="80">
        <v>318</v>
      </c>
      <c r="D217" s="80">
        <v>3871</v>
      </c>
      <c r="E217" s="80" t="s">
        <v>1631</v>
      </c>
    </row>
    <row r="218" spans="1:5">
      <c r="A218" s="78" t="s">
        <v>493</v>
      </c>
      <c r="B218" s="79" t="s">
        <v>494</v>
      </c>
      <c r="C218" s="80">
        <v>337</v>
      </c>
      <c r="D218" s="80">
        <v>3370</v>
      </c>
      <c r="E218" s="80" t="s">
        <v>1631</v>
      </c>
    </row>
    <row r="219" spans="1:5">
      <c r="A219" s="78" t="s">
        <v>495</v>
      </c>
      <c r="B219" s="79" t="s">
        <v>496</v>
      </c>
      <c r="C219" s="80">
        <v>65</v>
      </c>
      <c r="D219" s="80">
        <v>1053</v>
      </c>
      <c r="E219" s="80" t="s">
        <v>1631</v>
      </c>
    </row>
    <row r="220" spans="1:5">
      <c r="A220" s="78" t="s">
        <v>497</v>
      </c>
      <c r="B220" s="79" t="s">
        <v>498</v>
      </c>
      <c r="C220" s="80">
        <v>257</v>
      </c>
      <c r="D220" s="80">
        <v>2746</v>
      </c>
      <c r="E220" s="80" t="s">
        <v>1631</v>
      </c>
    </row>
    <row r="221" spans="1:5">
      <c r="A221" s="78" t="s">
        <v>499</v>
      </c>
      <c r="B221" s="79" t="s">
        <v>500</v>
      </c>
      <c r="C221" s="80">
        <v>85</v>
      </c>
      <c r="D221" s="80">
        <v>1299</v>
      </c>
      <c r="E221" s="80" t="s">
        <v>1631</v>
      </c>
    </row>
    <row r="222" spans="1:5">
      <c r="A222" s="78" t="s">
        <v>501</v>
      </c>
      <c r="B222" s="79" t="s">
        <v>502</v>
      </c>
      <c r="C222" s="80">
        <v>181</v>
      </c>
      <c r="D222" s="80">
        <v>6438</v>
      </c>
      <c r="E222" s="80" t="s">
        <v>1631</v>
      </c>
    </row>
    <row r="223" spans="1:5">
      <c r="A223" s="78" t="s">
        <v>503</v>
      </c>
      <c r="B223" s="79" t="s">
        <v>504</v>
      </c>
      <c r="C223" s="80">
        <v>96</v>
      </c>
      <c r="D223" s="80">
        <v>1708</v>
      </c>
      <c r="E223" s="80" t="s">
        <v>1631</v>
      </c>
    </row>
    <row r="224" spans="1:5">
      <c r="A224" s="78" t="s">
        <v>505</v>
      </c>
      <c r="B224" s="79" t="s">
        <v>506</v>
      </c>
      <c r="C224" s="80">
        <v>63</v>
      </c>
      <c r="D224" s="80">
        <v>752</v>
      </c>
      <c r="E224" s="80" t="s">
        <v>1631</v>
      </c>
    </row>
    <row r="225" spans="1:5">
      <c r="A225" s="78" t="s">
        <v>507</v>
      </c>
      <c r="B225" s="79" t="s">
        <v>508</v>
      </c>
      <c r="C225" s="80">
        <v>233</v>
      </c>
      <c r="D225" s="80">
        <v>3485</v>
      </c>
      <c r="E225" s="80" t="s">
        <v>1631</v>
      </c>
    </row>
    <row r="226" spans="1:5">
      <c r="A226" s="78" t="s">
        <v>509</v>
      </c>
      <c r="B226" s="79" t="s">
        <v>510</v>
      </c>
      <c r="C226" s="80">
        <v>1681</v>
      </c>
      <c r="D226" s="80">
        <v>26285</v>
      </c>
      <c r="E226" s="80" t="s">
        <v>1631</v>
      </c>
    </row>
    <row r="227" spans="1:5">
      <c r="A227" s="78" t="s">
        <v>511</v>
      </c>
      <c r="B227" s="79" t="s">
        <v>512</v>
      </c>
      <c r="C227" s="80">
        <v>26</v>
      </c>
      <c r="D227" s="80">
        <v>561</v>
      </c>
      <c r="E227" s="80" t="s">
        <v>1631</v>
      </c>
    </row>
    <row r="228" spans="1:5">
      <c r="A228" s="78" t="s">
        <v>513</v>
      </c>
      <c r="B228" s="79" t="s">
        <v>514</v>
      </c>
      <c r="C228" s="80">
        <v>101</v>
      </c>
      <c r="D228" s="80">
        <v>5021</v>
      </c>
      <c r="E228" s="80" t="s">
        <v>1631</v>
      </c>
    </row>
    <row r="229" spans="1:5">
      <c r="A229" s="78" t="s">
        <v>515</v>
      </c>
      <c r="B229" s="79" t="s">
        <v>516</v>
      </c>
      <c r="C229" s="80">
        <v>329</v>
      </c>
      <c r="D229" s="80">
        <v>3450</v>
      </c>
      <c r="E229" s="80" t="s">
        <v>1631</v>
      </c>
    </row>
    <row r="230" spans="1:5">
      <c r="A230" s="78" t="s">
        <v>517</v>
      </c>
      <c r="B230" s="79" t="s">
        <v>518</v>
      </c>
      <c r="C230" s="80">
        <v>129</v>
      </c>
      <c r="D230" s="80">
        <v>2809</v>
      </c>
      <c r="E230" s="80" t="s">
        <v>1631</v>
      </c>
    </row>
    <row r="231" spans="1:5">
      <c r="A231" s="78" t="s">
        <v>519</v>
      </c>
      <c r="B231" s="79" t="s">
        <v>520</v>
      </c>
      <c r="C231" s="80">
        <v>34</v>
      </c>
      <c r="D231" s="80">
        <v>661</v>
      </c>
      <c r="E231" s="80" t="s">
        <v>1631</v>
      </c>
    </row>
    <row r="232" spans="1:5">
      <c r="A232" s="78" t="s">
        <v>521</v>
      </c>
      <c r="B232" s="79" t="s">
        <v>522</v>
      </c>
      <c r="C232" s="80">
        <v>143</v>
      </c>
      <c r="D232" s="80">
        <v>3583</v>
      </c>
      <c r="E232" s="80" t="s">
        <v>1631</v>
      </c>
    </row>
    <row r="233" spans="1:5">
      <c r="A233" s="78" t="s">
        <v>523</v>
      </c>
      <c r="B233" s="79" t="s">
        <v>524</v>
      </c>
      <c r="C233" s="80">
        <v>128</v>
      </c>
      <c r="D233" s="80">
        <v>1567</v>
      </c>
      <c r="E233" s="80" t="s">
        <v>1631</v>
      </c>
    </row>
    <row r="234" spans="1:5">
      <c r="A234" s="78" t="s">
        <v>525</v>
      </c>
      <c r="B234" s="79" t="s">
        <v>526</v>
      </c>
      <c r="C234" s="80">
        <v>339</v>
      </c>
      <c r="D234" s="80">
        <v>4020</v>
      </c>
      <c r="E234" s="80" t="s">
        <v>1631</v>
      </c>
    </row>
    <row r="235" spans="1:5">
      <c r="A235" s="78" t="s">
        <v>527</v>
      </c>
      <c r="B235" s="79" t="s">
        <v>528</v>
      </c>
      <c r="C235" s="80">
        <v>52</v>
      </c>
      <c r="D235" s="80">
        <v>775</v>
      </c>
      <c r="E235" s="80" t="s">
        <v>1631</v>
      </c>
    </row>
    <row r="236" spans="1:5">
      <c r="A236" s="78" t="s">
        <v>529</v>
      </c>
      <c r="B236" s="79" t="s">
        <v>530</v>
      </c>
      <c r="C236" s="80">
        <v>141</v>
      </c>
      <c r="D236" s="80">
        <v>1451</v>
      </c>
      <c r="E236" s="80" t="s">
        <v>1631</v>
      </c>
    </row>
    <row r="237" spans="1:5">
      <c r="A237" s="78" t="s">
        <v>531</v>
      </c>
      <c r="B237" s="79" t="s">
        <v>532</v>
      </c>
      <c r="C237" s="80">
        <v>133</v>
      </c>
      <c r="D237" s="80">
        <v>1137</v>
      </c>
      <c r="E237" s="80" t="s">
        <v>1631</v>
      </c>
    </row>
    <row r="238" spans="1:5">
      <c r="A238" s="78" t="s">
        <v>533</v>
      </c>
      <c r="B238" s="79" t="s">
        <v>534</v>
      </c>
      <c r="C238" s="80">
        <v>126</v>
      </c>
      <c r="D238" s="80">
        <v>1250</v>
      </c>
      <c r="E238" s="80" t="s">
        <v>1631</v>
      </c>
    </row>
    <row r="239" spans="1:5">
      <c r="A239" s="78" t="s">
        <v>535</v>
      </c>
      <c r="B239" s="79" t="s">
        <v>536</v>
      </c>
      <c r="C239" s="80">
        <v>1761</v>
      </c>
      <c r="D239" s="80">
        <v>22772</v>
      </c>
      <c r="E239" s="80" t="s">
        <v>1631</v>
      </c>
    </row>
    <row r="240" spans="1:5">
      <c r="A240" s="78" t="s">
        <v>537</v>
      </c>
      <c r="B240" s="79" t="s">
        <v>538</v>
      </c>
      <c r="C240" s="80">
        <v>72</v>
      </c>
      <c r="D240" s="80">
        <v>983</v>
      </c>
      <c r="E240" s="80" t="s">
        <v>1631</v>
      </c>
    </row>
    <row r="241" spans="1:5">
      <c r="A241" s="78" t="s">
        <v>539</v>
      </c>
      <c r="B241" s="79" t="s">
        <v>540</v>
      </c>
      <c r="C241" s="80">
        <v>273</v>
      </c>
      <c r="D241" s="80">
        <v>2904</v>
      </c>
      <c r="E241" s="80" t="s">
        <v>1631</v>
      </c>
    </row>
    <row r="242" spans="1:5">
      <c r="A242" s="78" t="s">
        <v>541</v>
      </c>
      <c r="B242" s="79" t="s">
        <v>542</v>
      </c>
      <c r="C242" s="80">
        <v>144</v>
      </c>
      <c r="D242" s="80">
        <v>1936</v>
      </c>
      <c r="E242" s="80" t="s">
        <v>1631</v>
      </c>
    </row>
    <row r="243" spans="1:5">
      <c r="A243" s="78" t="s">
        <v>543</v>
      </c>
      <c r="B243" s="79" t="s">
        <v>544</v>
      </c>
      <c r="C243" s="80">
        <v>338</v>
      </c>
      <c r="D243" s="80">
        <v>5434</v>
      </c>
      <c r="E243" s="80" t="s">
        <v>1631</v>
      </c>
    </row>
    <row r="244" spans="1:5">
      <c r="A244" s="78" t="s">
        <v>545</v>
      </c>
      <c r="B244" s="79" t="s">
        <v>546</v>
      </c>
      <c r="C244" s="80">
        <v>151</v>
      </c>
      <c r="D244" s="80">
        <v>1730</v>
      </c>
      <c r="E244" s="80" t="s">
        <v>1631</v>
      </c>
    </row>
    <row r="245" spans="1:5">
      <c r="A245" s="78" t="s">
        <v>547</v>
      </c>
      <c r="B245" s="79" t="s">
        <v>548</v>
      </c>
      <c r="C245" s="80">
        <v>209</v>
      </c>
      <c r="D245" s="80">
        <v>2067</v>
      </c>
      <c r="E245" s="80" t="s">
        <v>1631</v>
      </c>
    </row>
    <row r="246" spans="1:5">
      <c r="A246" s="78" t="s">
        <v>549</v>
      </c>
      <c r="B246" s="79" t="s">
        <v>550</v>
      </c>
      <c r="C246" s="80">
        <v>102</v>
      </c>
      <c r="D246" s="80">
        <v>1637</v>
      </c>
      <c r="E246" s="80" t="s">
        <v>1631</v>
      </c>
    </row>
    <row r="247" spans="1:5">
      <c r="A247" s="78" t="s">
        <v>551</v>
      </c>
      <c r="B247" s="79" t="s">
        <v>552</v>
      </c>
      <c r="C247" s="80">
        <v>163</v>
      </c>
      <c r="D247" s="80">
        <v>1720</v>
      </c>
      <c r="E247" s="80" t="s">
        <v>1631</v>
      </c>
    </row>
    <row r="248" spans="1:5">
      <c r="A248" s="78" t="s">
        <v>553</v>
      </c>
      <c r="B248" s="79" t="s">
        <v>554</v>
      </c>
      <c r="C248" s="80">
        <v>132</v>
      </c>
      <c r="D248" s="80">
        <v>1663</v>
      </c>
      <c r="E248" s="80" t="s">
        <v>1631</v>
      </c>
    </row>
    <row r="249" spans="1:5">
      <c r="A249" s="78" t="s">
        <v>555</v>
      </c>
      <c r="B249" s="79" t="s">
        <v>556</v>
      </c>
      <c r="C249" s="80">
        <v>177</v>
      </c>
      <c r="D249" s="80">
        <v>2698</v>
      </c>
      <c r="E249" s="80" t="s">
        <v>1631</v>
      </c>
    </row>
    <row r="250" spans="1:5">
      <c r="A250" s="78" t="s">
        <v>557</v>
      </c>
      <c r="B250" s="79" t="s">
        <v>558</v>
      </c>
      <c r="C250" s="80">
        <v>1555</v>
      </c>
      <c r="D250" s="80">
        <v>19832</v>
      </c>
      <c r="E250" s="80" t="s">
        <v>1631</v>
      </c>
    </row>
    <row r="251" spans="1:5">
      <c r="A251" s="78" t="s">
        <v>559</v>
      </c>
      <c r="B251" s="79" t="s">
        <v>560</v>
      </c>
      <c r="C251" s="80">
        <v>208</v>
      </c>
      <c r="D251" s="80">
        <v>3065</v>
      </c>
      <c r="E251" s="80" t="s">
        <v>1631</v>
      </c>
    </row>
    <row r="252" spans="1:5">
      <c r="A252" s="78" t="s">
        <v>561</v>
      </c>
      <c r="B252" s="79" t="s">
        <v>562</v>
      </c>
      <c r="C252" s="80">
        <v>137</v>
      </c>
      <c r="D252" s="80">
        <v>1207</v>
      </c>
      <c r="E252" s="80" t="s">
        <v>1631</v>
      </c>
    </row>
    <row r="253" spans="1:5">
      <c r="A253" s="78" t="s">
        <v>563</v>
      </c>
      <c r="B253" s="79" t="s">
        <v>564</v>
      </c>
      <c r="C253" s="80">
        <v>168</v>
      </c>
      <c r="D253" s="80">
        <v>1986</v>
      </c>
      <c r="E253" s="80" t="s">
        <v>1631</v>
      </c>
    </row>
    <row r="254" spans="1:5">
      <c r="A254" s="78" t="s">
        <v>565</v>
      </c>
      <c r="B254" s="79" t="s">
        <v>566</v>
      </c>
      <c r="C254" s="80">
        <v>48</v>
      </c>
      <c r="D254" s="80">
        <v>958</v>
      </c>
      <c r="E254" s="80" t="s">
        <v>1631</v>
      </c>
    </row>
    <row r="255" spans="1:5">
      <c r="A255" s="78" t="s">
        <v>567</v>
      </c>
      <c r="B255" s="79" t="s">
        <v>568</v>
      </c>
      <c r="C255" s="80">
        <v>178</v>
      </c>
      <c r="D255" s="80">
        <v>2220</v>
      </c>
      <c r="E255" s="80" t="s">
        <v>1631</v>
      </c>
    </row>
    <row r="256" spans="1:5">
      <c r="A256" s="78" t="s">
        <v>569</v>
      </c>
      <c r="B256" s="79" t="s">
        <v>570</v>
      </c>
      <c r="C256" s="80">
        <v>201</v>
      </c>
      <c r="D256" s="80">
        <v>3651</v>
      </c>
      <c r="E256" s="80" t="s">
        <v>1631</v>
      </c>
    </row>
    <row r="257" spans="1:5">
      <c r="A257" s="78" t="s">
        <v>571</v>
      </c>
      <c r="B257" s="79" t="s">
        <v>572</v>
      </c>
      <c r="C257" s="80">
        <v>171</v>
      </c>
      <c r="D257" s="80">
        <v>1689</v>
      </c>
      <c r="E257" s="80" t="s">
        <v>1631</v>
      </c>
    </row>
    <row r="258" spans="1:5">
      <c r="A258" s="78" t="s">
        <v>573</v>
      </c>
      <c r="B258" s="79" t="s">
        <v>574</v>
      </c>
      <c r="C258" s="80">
        <v>303</v>
      </c>
      <c r="D258" s="80">
        <v>3188</v>
      </c>
      <c r="E258" s="80" t="s">
        <v>1631</v>
      </c>
    </row>
    <row r="259" spans="1:5">
      <c r="A259" s="78" t="s">
        <v>575</v>
      </c>
      <c r="B259" s="79" t="s">
        <v>576</v>
      </c>
      <c r="C259" s="80">
        <v>141</v>
      </c>
      <c r="D259" s="80">
        <v>1868</v>
      </c>
      <c r="E259" s="80" t="s">
        <v>1631</v>
      </c>
    </row>
    <row r="260" spans="1:5">
      <c r="A260" s="78" t="s">
        <v>577</v>
      </c>
      <c r="B260" s="79" t="s">
        <v>578</v>
      </c>
      <c r="C260" s="80">
        <v>13414</v>
      </c>
      <c r="D260" s="80">
        <v>165128</v>
      </c>
      <c r="E260" s="80" t="s">
        <v>1631</v>
      </c>
    </row>
    <row r="261" spans="1:5">
      <c r="A261" s="78" t="s">
        <v>579</v>
      </c>
      <c r="B261" s="79" t="s">
        <v>580</v>
      </c>
      <c r="C261" s="80">
        <v>5056</v>
      </c>
      <c r="D261" s="80">
        <v>50554</v>
      </c>
      <c r="E261" s="80" t="s">
        <v>1631</v>
      </c>
    </row>
    <row r="262" spans="1:5">
      <c r="A262" s="78" t="s">
        <v>581</v>
      </c>
      <c r="B262" s="79" t="s">
        <v>582</v>
      </c>
      <c r="C262" s="80">
        <v>82</v>
      </c>
      <c r="D262" s="80">
        <v>1100</v>
      </c>
      <c r="E262" s="80" t="s">
        <v>1631</v>
      </c>
    </row>
    <row r="263" spans="1:5">
      <c r="A263" s="78" t="s">
        <v>583</v>
      </c>
      <c r="B263" s="79" t="s">
        <v>584</v>
      </c>
      <c r="C263" s="80">
        <v>673</v>
      </c>
      <c r="D263" s="80">
        <v>8697</v>
      </c>
      <c r="E263" s="80" t="s">
        <v>1631</v>
      </c>
    </row>
    <row r="264" spans="1:5">
      <c r="A264" s="78" t="s">
        <v>585</v>
      </c>
      <c r="B264" s="79" t="s">
        <v>586</v>
      </c>
      <c r="C264" s="80">
        <v>59</v>
      </c>
      <c r="D264" s="80">
        <v>945</v>
      </c>
      <c r="E264" s="80" t="s">
        <v>1631</v>
      </c>
    </row>
    <row r="265" spans="1:5">
      <c r="A265" s="78" t="s">
        <v>587</v>
      </c>
      <c r="B265" s="79" t="s">
        <v>588</v>
      </c>
      <c r="C265" s="80">
        <v>109</v>
      </c>
      <c r="D265" s="80">
        <v>1237</v>
      </c>
      <c r="E265" s="80" t="s">
        <v>1631</v>
      </c>
    </row>
    <row r="266" spans="1:5">
      <c r="A266" s="78" t="s">
        <v>589</v>
      </c>
      <c r="B266" s="79" t="s">
        <v>590</v>
      </c>
      <c r="C266" s="80">
        <v>117</v>
      </c>
      <c r="D266" s="80">
        <v>1441</v>
      </c>
      <c r="E266" s="80" t="s">
        <v>1631</v>
      </c>
    </row>
    <row r="267" spans="1:5">
      <c r="A267" s="78" t="s">
        <v>591</v>
      </c>
      <c r="B267" s="79" t="s">
        <v>592</v>
      </c>
      <c r="C267" s="80">
        <v>331</v>
      </c>
      <c r="D267" s="80">
        <v>2335</v>
      </c>
      <c r="E267" s="80" t="s">
        <v>1631</v>
      </c>
    </row>
    <row r="268" spans="1:5">
      <c r="A268" s="78" t="s">
        <v>593</v>
      </c>
      <c r="B268" s="79" t="s">
        <v>594</v>
      </c>
      <c r="C268" s="80">
        <v>201</v>
      </c>
      <c r="D268" s="80">
        <v>1660</v>
      </c>
      <c r="E268" s="80" t="s">
        <v>1631</v>
      </c>
    </row>
    <row r="269" spans="1:5">
      <c r="A269" s="78" t="s">
        <v>595</v>
      </c>
      <c r="B269" s="79" t="s">
        <v>596</v>
      </c>
      <c r="C269" s="80">
        <v>167</v>
      </c>
      <c r="D269" s="80">
        <v>1220</v>
      </c>
      <c r="E269" s="80" t="s">
        <v>1631</v>
      </c>
    </row>
    <row r="270" spans="1:5">
      <c r="A270" s="78" t="s">
        <v>597</v>
      </c>
      <c r="B270" s="79" t="s">
        <v>598</v>
      </c>
      <c r="C270" s="80">
        <v>159</v>
      </c>
      <c r="D270" s="80">
        <v>1932</v>
      </c>
      <c r="E270" s="80" t="s">
        <v>1631</v>
      </c>
    </row>
    <row r="271" spans="1:5">
      <c r="A271" s="78" t="s">
        <v>599</v>
      </c>
      <c r="B271" s="79" t="s">
        <v>600</v>
      </c>
      <c r="C271" s="80">
        <v>187</v>
      </c>
      <c r="D271" s="80">
        <v>1686</v>
      </c>
      <c r="E271" s="80" t="s">
        <v>1631</v>
      </c>
    </row>
    <row r="272" spans="1:5">
      <c r="A272" s="78" t="s">
        <v>601</v>
      </c>
      <c r="B272" s="79" t="s">
        <v>602</v>
      </c>
      <c r="C272" s="80">
        <v>233</v>
      </c>
      <c r="D272" s="80">
        <v>1582</v>
      </c>
      <c r="E272" s="80" t="s">
        <v>1631</v>
      </c>
    </row>
    <row r="273" spans="1:5">
      <c r="A273" s="78" t="s">
        <v>603</v>
      </c>
      <c r="B273" s="79" t="s">
        <v>604</v>
      </c>
      <c r="C273" s="80">
        <v>215</v>
      </c>
      <c r="D273" s="80">
        <v>2435</v>
      </c>
      <c r="E273" s="80" t="s">
        <v>1631</v>
      </c>
    </row>
    <row r="274" spans="1:5">
      <c r="A274" s="78" t="s">
        <v>605</v>
      </c>
      <c r="B274" s="79" t="s">
        <v>606</v>
      </c>
      <c r="C274" s="80">
        <v>150</v>
      </c>
      <c r="D274" s="80">
        <v>865</v>
      </c>
      <c r="E274" s="80" t="s">
        <v>1631</v>
      </c>
    </row>
    <row r="275" spans="1:5">
      <c r="A275" s="78" t="s">
        <v>607</v>
      </c>
      <c r="B275" s="79" t="s">
        <v>608</v>
      </c>
      <c r="C275" s="80">
        <v>199</v>
      </c>
      <c r="D275" s="80">
        <v>1557</v>
      </c>
      <c r="E275" s="80" t="s">
        <v>1631</v>
      </c>
    </row>
    <row r="276" spans="1:5">
      <c r="A276" s="78" t="s">
        <v>609</v>
      </c>
      <c r="B276" s="79" t="s">
        <v>610</v>
      </c>
      <c r="C276" s="80">
        <v>253</v>
      </c>
      <c r="D276" s="80">
        <v>1569</v>
      </c>
      <c r="E276" s="80" t="s">
        <v>1631</v>
      </c>
    </row>
    <row r="277" spans="1:5">
      <c r="A277" s="78" t="s">
        <v>611</v>
      </c>
      <c r="B277" s="79" t="s">
        <v>612</v>
      </c>
      <c r="C277" s="80">
        <v>187</v>
      </c>
      <c r="D277" s="80">
        <v>1610</v>
      </c>
      <c r="E277" s="80" t="s">
        <v>1631</v>
      </c>
    </row>
    <row r="278" spans="1:5">
      <c r="A278" s="78" t="s">
        <v>613</v>
      </c>
      <c r="B278" s="79" t="s">
        <v>614</v>
      </c>
      <c r="C278" s="80">
        <v>305</v>
      </c>
      <c r="D278" s="80">
        <v>3764</v>
      </c>
      <c r="E278" s="80" t="s">
        <v>1631</v>
      </c>
    </row>
    <row r="279" spans="1:5">
      <c r="A279" s="78" t="s">
        <v>615</v>
      </c>
      <c r="B279" s="79" t="s">
        <v>616</v>
      </c>
      <c r="C279" s="80">
        <v>141</v>
      </c>
      <c r="D279" s="80">
        <v>3472</v>
      </c>
      <c r="E279" s="80" t="s">
        <v>1631</v>
      </c>
    </row>
    <row r="280" spans="1:5">
      <c r="A280" s="78" t="s">
        <v>617</v>
      </c>
      <c r="B280" s="79" t="s">
        <v>618</v>
      </c>
      <c r="C280" s="80">
        <v>165</v>
      </c>
      <c r="D280" s="80">
        <v>1878</v>
      </c>
      <c r="E280" s="80" t="s">
        <v>1631</v>
      </c>
    </row>
    <row r="281" spans="1:5">
      <c r="A281" s="78" t="s">
        <v>619</v>
      </c>
      <c r="B281" s="79" t="s">
        <v>620</v>
      </c>
      <c r="C281" s="80">
        <v>546</v>
      </c>
      <c r="D281" s="80">
        <v>3664</v>
      </c>
      <c r="E281" s="80" t="s">
        <v>1631</v>
      </c>
    </row>
    <row r="282" spans="1:5">
      <c r="A282" s="78" t="s">
        <v>621</v>
      </c>
      <c r="B282" s="79" t="s">
        <v>622</v>
      </c>
      <c r="C282" s="80">
        <v>140</v>
      </c>
      <c r="D282" s="80">
        <v>1102</v>
      </c>
      <c r="E282" s="80" t="s">
        <v>1631</v>
      </c>
    </row>
    <row r="283" spans="1:5">
      <c r="A283" s="78" t="s">
        <v>623</v>
      </c>
      <c r="B283" s="79" t="s">
        <v>624</v>
      </c>
      <c r="C283" s="80">
        <v>224</v>
      </c>
      <c r="D283" s="80">
        <v>3036</v>
      </c>
      <c r="E283" s="80" t="s">
        <v>1631</v>
      </c>
    </row>
    <row r="284" spans="1:5">
      <c r="A284" s="78" t="s">
        <v>625</v>
      </c>
      <c r="B284" s="79" t="s">
        <v>626</v>
      </c>
      <c r="C284" s="80">
        <v>213</v>
      </c>
      <c r="D284" s="80">
        <v>1767</v>
      </c>
      <c r="E284" s="80" t="s">
        <v>1631</v>
      </c>
    </row>
    <row r="285" spans="1:5">
      <c r="A285" s="78" t="s">
        <v>627</v>
      </c>
      <c r="B285" s="79" t="s">
        <v>628</v>
      </c>
      <c r="C285" s="80">
        <v>1655</v>
      </c>
      <c r="D285" s="80">
        <v>24747</v>
      </c>
      <c r="E285" s="80" t="s">
        <v>1631</v>
      </c>
    </row>
    <row r="286" spans="1:5">
      <c r="A286" s="78" t="s">
        <v>629</v>
      </c>
      <c r="B286" s="79" t="s">
        <v>630</v>
      </c>
      <c r="C286" s="80">
        <v>33</v>
      </c>
      <c r="D286" s="80">
        <v>253</v>
      </c>
      <c r="E286" s="80" t="s">
        <v>1631</v>
      </c>
    </row>
    <row r="287" spans="1:5">
      <c r="A287" s="78" t="s">
        <v>631</v>
      </c>
      <c r="B287" s="79" t="s">
        <v>632</v>
      </c>
      <c r="C287" s="80">
        <v>29</v>
      </c>
      <c r="D287" s="80">
        <v>1435</v>
      </c>
      <c r="E287" s="80" t="s">
        <v>1631</v>
      </c>
    </row>
    <row r="288" spans="1:5">
      <c r="A288" s="78" t="s">
        <v>633</v>
      </c>
      <c r="B288" s="79" t="s">
        <v>634</v>
      </c>
      <c r="C288" s="80">
        <v>24</v>
      </c>
      <c r="D288" s="80">
        <v>580</v>
      </c>
      <c r="E288" s="80" t="s">
        <v>1631</v>
      </c>
    </row>
    <row r="289" spans="1:5">
      <c r="A289" s="78" t="s">
        <v>635</v>
      </c>
      <c r="B289" s="79" t="s">
        <v>636</v>
      </c>
      <c r="C289" s="80">
        <v>159</v>
      </c>
      <c r="D289" s="80">
        <v>4801</v>
      </c>
      <c r="E289" s="80" t="s">
        <v>1631</v>
      </c>
    </row>
    <row r="290" spans="1:5">
      <c r="A290" s="78" t="s">
        <v>637</v>
      </c>
      <c r="B290" s="79" t="s">
        <v>638</v>
      </c>
      <c r="C290" s="80">
        <v>140</v>
      </c>
      <c r="D290" s="80">
        <v>1925</v>
      </c>
      <c r="E290" s="80" t="s">
        <v>1631</v>
      </c>
    </row>
    <row r="291" spans="1:5">
      <c r="A291" s="78" t="s">
        <v>639</v>
      </c>
      <c r="B291" s="79" t="s">
        <v>640</v>
      </c>
      <c r="C291" s="80">
        <v>155</v>
      </c>
      <c r="D291" s="80">
        <v>1873</v>
      </c>
      <c r="E291" s="80" t="s">
        <v>1631</v>
      </c>
    </row>
    <row r="292" spans="1:5">
      <c r="A292" s="78" t="s">
        <v>641</v>
      </c>
      <c r="B292" s="79" t="s">
        <v>642</v>
      </c>
      <c r="C292" s="80">
        <v>245</v>
      </c>
      <c r="D292" s="80">
        <v>2707</v>
      </c>
      <c r="E292" s="80" t="s">
        <v>1631</v>
      </c>
    </row>
    <row r="293" spans="1:5">
      <c r="A293" s="78" t="s">
        <v>643</v>
      </c>
      <c r="B293" s="79" t="s">
        <v>644</v>
      </c>
      <c r="C293" s="80">
        <v>273</v>
      </c>
      <c r="D293" s="80">
        <v>3398</v>
      </c>
      <c r="E293" s="80" t="s">
        <v>1631</v>
      </c>
    </row>
    <row r="294" spans="1:5">
      <c r="A294" s="78" t="s">
        <v>645</v>
      </c>
      <c r="B294" s="79" t="s">
        <v>646</v>
      </c>
      <c r="C294" s="80">
        <v>140</v>
      </c>
      <c r="D294" s="80">
        <v>2110</v>
      </c>
      <c r="E294" s="80" t="s">
        <v>1631</v>
      </c>
    </row>
    <row r="295" spans="1:5">
      <c r="A295" s="78" t="s">
        <v>647</v>
      </c>
      <c r="B295" s="79" t="s">
        <v>648</v>
      </c>
      <c r="C295" s="80">
        <v>200</v>
      </c>
      <c r="D295" s="80">
        <v>2893</v>
      </c>
      <c r="E295" s="80" t="s">
        <v>1631</v>
      </c>
    </row>
    <row r="296" spans="1:5">
      <c r="A296" s="78" t="s">
        <v>649</v>
      </c>
      <c r="B296" s="79" t="s">
        <v>650</v>
      </c>
      <c r="C296" s="80">
        <v>153</v>
      </c>
      <c r="D296" s="80">
        <v>1666</v>
      </c>
      <c r="E296" s="80" t="s">
        <v>1631</v>
      </c>
    </row>
    <row r="297" spans="1:5">
      <c r="A297" s="78" t="s">
        <v>651</v>
      </c>
      <c r="B297" s="79" t="s">
        <v>652</v>
      </c>
      <c r="C297" s="80">
        <v>104</v>
      </c>
      <c r="D297" s="80">
        <v>1106</v>
      </c>
      <c r="E297" s="80" t="s">
        <v>1631</v>
      </c>
    </row>
    <row r="298" spans="1:5">
      <c r="A298" s="78" t="s">
        <v>653</v>
      </c>
      <c r="B298" s="79" t="s">
        <v>654</v>
      </c>
      <c r="C298" s="80">
        <v>1266</v>
      </c>
      <c r="D298" s="80">
        <v>18985</v>
      </c>
      <c r="E298" s="80" t="s">
        <v>1631</v>
      </c>
    </row>
    <row r="299" spans="1:5">
      <c r="A299" s="78" t="s">
        <v>655</v>
      </c>
      <c r="B299" s="79" t="s">
        <v>656</v>
      </c>
      <c r="C299" s="80">
        <v>25</v>
      </c>
      <c r="D299" s="80">
        <v>745</v>
      </c>
      <c r="E299" s="80" t="s">
        <v>1631</v>
      </c>
    </row>
    <row r="300" spans="1:5">
      <c r="A300" s="78" t="s">
        <v>657</v>
      </c>
      <c r="B300" s="79" t="s">
        <v>658</v>
      </c>
      <c r="C300" s="80">
        <v>46</v>
      </c>
      <c r="D300" s="80">
        <v>845</v>
      </c>
      <c r="E300" s="80" t="s">
        <v>1631</v>
      </c>
    </row>
    <row r="301" spans="1:5">
      <c r="A301" s="78" t="s">
        <v>659</v>
      </c>
      <c r="B301" s="79" t="s">
        <v>660</v>
      </c>
      <c r="C301" s="80">
        <v>29</v>
      </c>
      <c r="D301" s="80">
        <v>576</v>
      </c>
      <c r="E301" s="80" t="s">
        <v>1631</v>
      </c>
    </row>
    <row r="302" spans="1:5">
      <c r="A302" s="78" t="s">
        <v>661</v>
      </c>
      <c r="B302" s="79" t="s">
        <v>662</v>
      </c>
      <c r="C302" s="80">
        <v>125</v>
      </c>
      <c r="D302" s="80">
        <v>1508</v>
      </c>
      <c r="E302" s="80" t="s">
        <v>1631</v>
      </c>
    </row>
    <row r="303" spans="1:5">
      <c r="A303" s="78" t="s">
        <v>663</v>
      </c>
      <c r="B303" s="79" t="s">
        <v>664</v>
      </c>
      <c r="C303" s="80">
        <v>262</v>
      </c>
      <c r="D303" s="80">
        <v>3754</v>
      </c>
      <c r="E303" s="80" t="s">
        <v>1631</v>
      </c>
    </row>
    <row r="304" spans="1:5">
      <c r="A304" s="78" t="s">
        <v>665</v>
      </c>
      <c r="B304" s="79" t="s">
        <v>666</v>
      </c>
      <c r="C304" s="80">
        <v>203</v>
      </c>
      <c r="D304" s="80">
        <v>4741</v>
      </c>
      <c r="E304" s="80" t="s">
        <v>1631</v>
      </c>
    </row>
    <row r="305" spans="1:5">
      <c r="A305" s="78" t="s">
        <v>667</v>
      </c>
      <c r="B305" s="79" t="s">
        <v>668</v>
      </c>
      <c r="C305" s="80">
        <v>111</v>
      </c>
      <c r="D305" s="80">
        <v>1540</v>
      </c>
      <c r="E305" s="80" t="s">
        <v>1631</v>
      </c>
    </row>
    <row r="306" spans="1:5">
      <c r="A306" s="78" t="s">
        <v>669</v>
      </c>
      <c r="B306" s="79" t="s">
        <v>670</v>
      </c>
      <c r="C306" s="80">
        <v>185</v>
      </c>
      <c r="D306" s="80">
        <v>1935</v>
      </c>
      <c r="E306" s="80" t="s">
        <v>1631</v>
      </c>
    </row>
    <row r="307" spans="1:5">
      <c r="A307" s="78" t="s">
        <v>671</v>
      </c>
      <c r="B307" s="79" t="s">
        <v>672</v>
      </c>
      <c r="C307" s="80">
        <v>164</v>
      </c>
      <c r="D307" s="80">
        <v>1698</v>
      </c>
      <c r="E307" s="80" t="s">
        <v>1631</v>
      </c>
    </row>
    <row r="308" spans="1:5">
      <c r="A308" s="78" t="s">
        <v>673</v>
      </c>
      <c r="B308" s="79" t="s">
        <v>674</v>
      </c>
      <c r="C308" s="80">
        <v>116</v>
      </c>
      <c r="D308" s="80">
        <v>1643</v>
      </c>
      <c r="E308" s="80" t="s">
        <v>1631</v>
      </c>
    </row>
    <row r="309" spans="1:5">
      <c r="A309" s="78" t="s">
        <v>675</v>
      </c>
      <c r="B309" s="79" t="s">
        <v>676</v>
      </c>
      <c r="C309" s="80">
        <v>906</v>
      </c>
      <c r="D309" s="80">
        <v>11936</v>
      </c>
      <c r="E309" s="80" t="s">
        <v>1631</v>
      </c>
    </row>
    <row r="310" spans="1:5">
      <c r="A310" s="78" t="s">
        <v>677</v>
      </c>
      <c r="B310" s="79" t="s">
        <v>678</v>
      </c>
      <c r="C310" s="80">
        <v>31</v>
      </c>
      <c r="D310" s="80">
        <v>509</v>
      </c>
      <c r="E310" s="80" t="s">
        <v>1631</v>
      </c>
    </row>
    <row r="311" spans="1:5">
      <c r="A311" s="78" t="s">
        <v>679</v>
      </c>
      <c r="B311" s="79" t="s">
        <v>680</v>
      </c>
      <c r="C311" s="80">
        <v>29</v>
      </c>
      <c r="D311" s="80">
        <v>1393</v>
      </c>
      <c r="E311" s="80" t="s">
        <v>1631</v>
      </c>
    </row>
    <row r="312" spans="1:5">
      <c r="A312" s="78" t="s">
        <v>681</v>
      </c>
      <c r="B312" s="79" t="s">
        <v>682</v>
      </c>
      <c r="C312" s="80">
        <v>18</v>
      </c>
      <c r="D312" s="80">
        <v>291</v>
      </c>
      <c r="E312" s="80" t="s">
        <v>1631</v>
      </c>
    </row>
    <row r="313" spans="1:5">
      <c r="A313" s="78" t="s">
        <v>683</v>
      </c>
      <c r="B313" s="79" t="s">
        <v>684</v>
      </c>
      <c r="C313" s="80">
        <v>14</v>
      </c>
      <c r="D313" s="80">
        <v>510</v>
      </c>
      <c r="E313" s="80" t="s">
        <v>1631</v>
      </c>
    </row>
    <row r="314" spans="1:5">
      <c r="A314" s="78" t="s">
        <v>685</v>
      </c>
      <c r="B314" s="79" t="s">
        <v>686</v>
      </c>
      <c r="C314" s="80">
        <v>147</v>
      </c>
      <c r="D314" s="80">
        <v>1628</v>
      </c>
      <c r="E314" s="80" t="s">
        <v>1631</v>
      </c>
    </row>
    <row r="315" spans="1:5">
      <c r="A315" s="78" t="s">
        <v>687</v>
      </c>
      <c r="B315" s="79" t="s">
        <v>688</v>
      </c>
      <c r="C315" s="80">
        <v>122</v>
      </c>
      <c r="D315" s="80">
        <v>871</v>
      </c>
      <c r="E315" s="80" t="s">
        <v>1631</v>
      </c>
    </row>
    <row r="316" spans="1:5">
      <c r="A316" s="78" t="s">
        <v>689</v>
      </c>
      <c r="B316" s="79" t="s">
        <v>690</v>
      </c>
      <c r="C316" s="80">
        <v>59</v>
      </c>
      <c r="D316" s="80">
        <v>781</v>
      </c>
      <c r="E316" s="80" t="s">
        <v>1631</v>
      </c>
    </row>
    <row r="317" spans="1:5">
      <c r="A317" s="78" t="s">
        <v>691</v>
      </c>
      <c r="B317" s="79" t="s">
        <v>692</v>
      </c>
      <c r="C317" s="80">
        <v>102</v>
      </c>
      <c r="D317" s="80">
        <v>867</v>
      </c>
      <c r="E317" s="80" t="s">
        <v>1631</v>
      </c>
    </row>
    <row r="318" spans="1:5">
      <c r="A318" s="78" t="s">
        <v>693</v>
      </c>
      <c r="B318" s="79" t="s">
        <v>694</v>
      </c>
      <c r="C318" s="80">
        <v>121</v>
      </c>
      <c r="D318" s="80">
        <v>1220</v>
      </c>
      <c r="E318" s="80" t="s">
        <v>1631</v>
      </c>
    </row>
    <row r="319" spans="1:5">
      <c r="A319" s="78" t="s">
        <v>695</v>
      </c>
      <c r="B319" s="79" t="s">
        <v>696</v>
      </c>
      <c r="C319" s="80">
        <v>65</v>
      </c>
      <c r="D319" s="80">
        <v>806</v>
      </c>
      <c r="E319" s="80" t="s">
        <v>1631</v>
      </c>
    </row>
    <row r="320" spans="1:5">
      <c r="A320" s="78" t="s">
        <v>697</v>
      </c>
      <c r="B320" s="79" t="s">
        <v>698</v>
      </c>
      <c r="C320" s="80">
        <v>84</v>
      </c>
      <c r="D320" s="80">
        <v>1013</v>
      </c>
      <c r="E320" s="80" t="s">
        <v>1631</v>
      </c>
    </row>
    <row r="321" spans="1:5">
      <c r="A321" s="78" t="s">
        <v>699</v>
      </c>
      <c r="B321" s="79" t="s">
        <v>700</v>
      </c>
      <c r="C321" s="80">
        <v>54</v>
      </c>
      <c r="D321" s="80">
        <v>1338</v>
      </c>
      <c r="E321" s="80" t="s">
        <v>1631</v>
      </c>
    </row>
    <row r="322" spans="1:5">
      <c r="A322" s="78" t="s">
        <v>701</v>
      </c>
      <c r="B322" s="79" t="s">
        <v>702</v>
      </c>
      <c r="C322" s="80">
        <v>60</v>
      </c>
      <c r="D322" s="80">
        <v>709</v>
      </c>
      <c r="E322" s="80" t="s">
        <v>1631</v>
      </c>
    </row>
    <row r="323" spans="1:5">
      <c r="A323" s="78" t="s">
        <v>703</v>
      </c>
      <c r="B323" s="79" t="s">
        <v>704</v>
      </c>
      <c r="C323" s="80">
        <v>1298</v>
      </c>
      <c r="D323" s="80">
        <v>16071</v>
      </c>
      <c r="E323" s="80" t="s">
        <v>1631</v>
      </c>
    </row>
    <row r="324" spans="1:5">
      <c r="A324" s="78" t="s">
        <v>705</v>
      </c>
      <c r="B324" s="79" t="s">
        <v>706</v>
      </c>
      <c r="C324" s="80">
        <v>13</v>
      </c>
      <c r="D324" s="80">
        <v>153</v>
      </c>
      <c r="E324" s="80" t="s">
        <v>1631</v>
      </c>
    </row>
    <row r="325" spans="1:5">
      <c r="A325" s="78" t="s">
        <v>707</v>
      </c>
      <c r="B325" s="79" t="s">
        <v>708</v>
      </c>
      <c r="C325" s="80">
        <v>28</v>
      </c>
      <c r="D325" s="80">
        <v>716</v>
      </c>
      <c r="E325" s="80" t="s">
        <v>1631</v>
      </c>
    </row>
    <row r="326" spans="1:5">
      <c r="A326" s="78" t="s">
        <v>709</v>
      </c>
      <c r="B326" s="79" t="s">
        <v>710</v>
      </c>
      <c r="C326" s="80">
        <v>57</v>
      </c>
      <c r="D326" s="80">
        <v>613</v>
      </c>
      <c r="E326" s="80" t="s">
        <v>1631</v>
      </c>
    </row>
    <row r="327" spans="1:5">
      <c r="A327" s="78" t="s">
        <v>711</v>
      </c>
      <c r="B327" s="79" t="s">
        <v>712</v>
      </c>
      <c r="C327" s="80">
        <v>207</v>
      </c>
      <c r="D327" s="80">
        <v>3613</v>
      </c>
      <c r="E327" s="80" t="s">
        <v>1631</v>
      </c>
    </row>
    <row r="328" spans="1:5">
      <c r="A328" s="78" t="s">
        <v>713</v>
      </c>
      <c r="B328" s="79" t="s">
        <v>714</v>
      </c>
      <c r="C328" s="80">
        <v>18</v>
      </c>
      <c r="D328" s="80">
        <v>242</v>
      </c>
      <c r="E328" s="80" t="s">
        <v>1631</v>
      </c>
    </row>
    <row r="329" spans="1:5">
      <c r="A329" s="78" t="s">
        <v>715</v>
      </c>
      <c r="B329" s="79" t="s">
        <v>716</v>
      </c>
      <c r="C329" s="80">
        <v>244</v>
      </c>
      <c r="D329" s="80">
        <v>3435</v>
      </c>
      <c r="E329" s="80" t="s">
        <v>1631</v>
      </c>
    </row>
    <row r="330" spans="1:5">
      <c r="A330" s="78" t="s">
        <v>717</v>
      </c>
      <c r="B330" s="79" t="s">
        <v>718</v>
      </c>
      <c r="C330" s="80">
        <v>94</v>
      </c>
      <c r="D330" s="80">
        <v>781</v>
      </c>
      <c r="E330" s="80" t="s">
        <v>1631</v>
      </c>
    </row>
    <row r="331" spans="1:5">
      <c r="A331" s="78" t="s">
        <v>719</v>
      </c>
      <c r="B331" s="79" t="s">
        <v>720</v>
      </c>
      <c r="C331" s="80">
        <v>98</v>
      </c>
      <c r="D331" s="80">
        <v>993</v>
      </c>
      <c r="E331" s="80" t="s">
        <v>1631</v>
      </c>
    </row>
    <row r="332" spans="1:5">
      <c r="A332" s="78" t="s">
        <v>721</v>
      </c>
      <c r="B332" s="79" t="s">
        <v>722</v>
      </c>
      <c r="C332" s="80">
        <v>151</v>
      </c>
      <c r="D332" s="80">
        <v>1534</v>
      </c>
      <c r="E332" s="80" t="s">
        <v>1631</v>
      </c>
    </row>
    <row r="333" spans="1:5">
      <c r="A333" s="78" t="s">
        <v>723</v>
      </c>
      <c r="B333" s="79" t="s">
        <v>724</v>
      </c>
      <c r="C333" s="80">
        <v>123</v>
      </c>
      <c r="D333" s="80">
        <v>1419</v>
      </c>
      <c r="E333" s="80" t="s">
        <v>1631</v>
      </c>
    </row>
    <row r="334" spans="1:5">
      <c r="A334" s="78" t="s">
        <v>725</v>
      </c>
      <c r="B334" s="79" t="s">
        <v>726</v>
      </c>
      <c r="C334" s="80">
        <v>144</v>
      </c>
      <c r="D334" s="80">
        <v>1542</v>
      </c>
      <c r="E334" s="80" t="s">
        <v>1631</v>
      </c>
    </row>
    <row r="335" spans="1:5">
      <c r="A335" s="78" t="s">
        <v>727</v>
      </c>
      <c r="B335" s="79" t="s">
        <v>728</v>
      </c>
      <c r="C335" s="80">
        <v>121</v>
      </c>
      <c r="D335" s="80">
        <v>1030</v>
      </c>
      <c r="E335" s="80" t="s">
        <v>1631</v>
      </c>
    </row>
    <row r="336" spans="1:5">
      <c r="A336" s="78" t="s">
        <v>729</v>
      </c>
      <c r="B336" s="79" t="s">
        <v>730</v>
      </c>
      <c r="C336" s="80">
        <v>1147</v>
      </c>
      <c r="D336" s="80">
        <v>14333</v>
      </c>
      <c r="E336" s="80" t="s">
        <v>1631</v>
      </c>
    </row>
    <row r="337" spans="1:5">
      <c r="A337" s="78" t="s">
        <v>731</v>
      </c>
      <c r="B337" s="79" t="s">
        <v>732</v>
      </c>
      <c r="C337" s="80">
        <v>47</v>
      </c>
      <c r="D337" s="80">
        <v>1220</v>
      </c>
      <c r="E337" s="80" t="s">
        <v>1631</v>
      </c>
    </row>
    <row r="338" spans="1:5">
      <c r="A338" s="78" t="s">
        <v>733</v>
      </c>
      <c r="B338" s="79" t="s">
        <v>734</v>
      </c>
      <c r="C338" s="80">
        <v>19</v>
      </c>
      <c r="D338" s="80">
        <v>940</v>
      </c>
      <c r="E338" s="80" t="s">
        <v>1631</v>
      </c>
    </row>
    <row r="339" spans="1:5">
      <c r="A339" s="78" t="s">
        <v>735</v>
      </c>
      <c r="B339" s="79" t="s">
        <v>736</v>
      </c>
      <c r="C339" s="80">
        <v>37</v>
      </c>
      <c r="D339" s="80">
        <v>578</v>
      </c>
      <c r="E339" s="80" t="s">
        <v>1631</v>
      </c>
    </row>
    <row r="340" spans="1:5">
      <c r="A340" s="78" t="s">
        <v>737</v>
      </c>
      <c r="B340" s="79" t="s">
        <v>738</v>
      </c>
      <c r="C340" s="80">
        <v>190</v>
      </c>
      <c r="D340" s="80">
        <v>1450</v>
      </c>
      <c r="E340" s="80" t="s">
        <v>1631</v>
      </c>
    </row>
    <row r="341" spans="1:5">
      <c r="A341" s="78" t="s">
        <v>739</v>
      </c>
      <c r="B341" s="79" t="s">
        <v>740</v>
      </c>
      <c r="C341" s="80">
        <v>121</v>
      </c>
      <c r="D341" s="80">
        <v>2516</v>
      </c>
      <c r="E341" s="80" t="s">
        <v>1631</v>
      </c>
    </row>
    <row r="342" spans="1:5">
      <c r="A342" s="78" t="s">
        <v>741</v>
      </c>
      <c r="B342" s="79" t="s">
        <v>742</v>
      </c>
      <c r="C342" s="80">
        <v>73</v>
      </c>
      <c r="D342" s="80">
        <v>1065</v>
      </c>
      <c r="E342" s="80" t="s">
        <v>1631</v>
      </c>
    </row>
    <row r="343" spans="1:5">
      <c r="A343" s="78" t="s">
        <v>743</v>
      </c>
      <c r="B343" s="79" t="s">
        <v>744</v>
      </c>
      <c r="C343" s="80">
        <v>80</v>
      </c>
      <c r="D343" s="80">
        <v>777</v>
      </c>
      <c r="E343" s="80" t="s">
        <v>1631</v>
      </c>
    </row>
    <row r="344" spans="1:5">
      <c r="A344" s="78" t="s">
        <v>745</v>
      </c>
      <c r="B344" s="79" t="s">
        <v>746</v>
      </c>
      <c r="C344" s="80">
        <v>86</v>
      </c>
      <c r="D344" s="80">
        <v>790</v>
      </c>
      <c r="E344" s="80" t="s">
        <v>1631</v>
      </c>
    </row>
    <row r="345" spans="1:5">
      <c r="A345" s="78" t="s">
        <v>747</v>
      </c>
      <c r="B345" s="79" t="s">
        <v>748</v>
      </c>
      <c r="C345" s="80">
        <v>139</v>
      </c>
      <c r="D345" s="80">
        <v>1216</v>
      </c>
      <c r="E345" s="80" t="s">
        <v>1631</v>
      </c>
    </row>
    <row r="346" spans="1:5">
      <c r="A346" s="78" t="s">
        <v>749</v>
      </c>
      <c r="B346" s="79" t="s">
        <v>750</v>
      </c>
      <c r="C346" s="80">
        <v>123</v>
      </c>
      <c r="D346" s="80">
        <v>1456</v>
      </c>
      <c r="E346" s="80" t="s">
        <v>1631</v>
      </c>
    </row>
    <row r="347" spans="1:5">
      <c r="A347" s="78" t="s">
        <v>751</v>
      </c>
      <c r="B347" s="79" t="s">
        <v>752</v>
      </c>
      <c r="C347" s="80">
        <v>97</v>
      </c>
      <c r="D347" s="80">
        <v>978</v>
      </c>
      <c r="E347" s="80" t="s">
        <v>1631</v>
      </c>
    </row>
    <row r="348" spans="1:5">
      <c r="A348" s="78" t="s">
        <v>753</v>
      </c>
      <c r="B348" s="79" t="s">
        <v>754</v>
      </c>
      <c r="C348" s="80">
        <v>135</v>
      </c>
      <c r="D348" s="80">
        <v>1347</v>
      </c>
      <c r="E348" s="80" t="s">
        <v>1631</v>
      </c>
    </row>
    <row r="349" spans="1:5">
      <c r="A349" s="78" t="s">
        <v>755</v>
      </c>
      <c r="B349" s="79" t="s">
        <v>756</v>
      </c>
      <c r="C349" s="80">
        <v>2086</v>
      </c>
      <c r="D349" s="80">
        <v>28502</v>
      </c>
      <c r="E349" s="80" t="s">
        <v>1631</v>
      </c>
    </row>
    <row r="350" spans="1:5">
      <c r="A350" s="78" t="s">
        <v>757</v>
      </c>
      <c r="B350" s="79" t="s">
        <v>758</v>
      </c>
      <c r="C350" s="80">
        <v>129</v>
      </c>
      <c r="D350" s="80">
        <v>1833</v>
      </c>
      <c r="E350" s="80" t="s">
        <v>1631</v>
      </c>
    </row>
    <row r="351" spans="1:5">
      <c r="A351" s="78" t="s">
        <v>759</v>
      </c>
      <c r="B351" s="79" t="s">
        <v>760</v>
      </c>
      <c r="C351" s="80">
        <v>28</v>
      </c>
      <c r="D351" s="80">
        <v>1190</v>
      </c>
      <c r="E351" s="80" t="s">
        <v>1631</v>
      </c>
    </row>
    <row r="352" spans="1:5">
      <c r="A352" s="78" t="s">
        <v>761</v>
      </c>
      <c r="B352" s="79" t="s">
        <v>762</v>
      </c>
      <c r="C352" s="80">
        <v>33</v>
      </c>
      <c r="D352" s="80">
        <v>301</v>
      </c>
      <c r="E352" s="80" t="s">
        <v>1631</v>
      </c>
    </row>
    <row r="353" spans="1:5">
      <c r="A353" s="78" t="s">
        <v>763</v>
      </c>
      <c r="B353" s="79" t="s">
        <v>764</v>
      </c>
      <c r="C353" s="80">
        <v>27</v>
      </c>
      <c r="D353" s="80">
        <v>1677</v>
      </c>
      <c r="E353" s="80" t="s">
        <v>1631</v>
      </c>
    </row>
    <row r="354" spans="1:5">
      <c r="A354" s="78" t="s">
        <v>765</v>
      </c>
      <c r="B354" s="79" t="s">
        <v>766</v>
      </c>
      <c r="C354" s="80">
        <v>201</v>
      </c>
      <c r="D354" s="80">
        <v>1706</v>
      </c>
      <c r="E354" s="80" t="s">
        <v>1631</v>
      </c>
    </row>
    <row r="355" spans="1:5">
      <c r="A355" s="78" t="s">
        <v>767</v>
      </c>
      <c r="B355" s="79" t="s">
        <v>768</v>
      </c>
      <c r="C355" s="80">
        <v>312</v>
      </c>
      <c r="D355" s="80">
        <v>3287</v>
      </c>
      <c r="E355" s="80" t="s">
        <v>1631</v>
      </c>
    </row>
    <row r="356" spans="1:5">
      <c r="A356" s="78" t="s">
        <v>769</v>
      </c>
      <c r="B356" s="79" t="s">
        <v>770</v>
      </c>
      <c r="C356" s="80">
        <v>121</v>
      </c>
      <c r="D356" s="80">
        <v>1696</v>
      </c>
      <c r="E356" s="80" t="s">
        <v>1631</v>
      </c>
    </row>
    <row r="357" spans="1:5">
      <c r="A357" s="78" t="s">
        <v>771</v>
      </c>
      <c r="B357" s="79" t="s">
        <v>772</v>
      </c>
      <c r="C357" s="80">
        <v>167</v>
      </c>
      <c r="D357" s="80">
        <v>2595</v>
      </c>
      <c r="E357" s="80" t="s">
        <v>1631</v>
      </c>
    </row>
    <row r="358" spans="1:5">
      <c r="A358" s="78" t="s">
        <v>773</v>
      </c>
      <c r="B358" s="79" t="s">
        <v>774</v>
      </c>
      <c r="C358" s="80">
        <v>111</v>
      </c>
      <c r="D358" s="80">
        <v>1687</v>
      </c>
      <c r="E358" s="80" t="s">
        <v>1631</v>
      </c>
    </row>
    <row r="359" spans="1:5">
      <c r="A359" s="78" t="s">
        <v>775</v>
      </c>
      <c r="B359" s="79" t="s">
        <v>776</v>
      </c>
      <c r="C359" s="80">
        <v>111</v>
      </c>
      <c r="D359" s="80">
        <v>740</v>
      </c>
      <c r="E359" s="80" t="s">
        <v>1631</v>
      </c>
    </row>
    <row r="360" spans="1:5">
      <c r="A360" s="78" t="s">
        <v>777</v>
      </c>
      <c r="B360" s="79" t="s">
        <v>778</v>
      </c>
      <c r="C360" s="80">
        <v>218</v>
      </c>
      <c r="D360" s="80">
        <v>2902</v>
      </c>
      <c r="E360" s="80" t="s">
        <v>1631</v>
      </c>
    </row>
    <row r="361" spans="1:5">
      <c r="A361" s="78" t="s">
        <v>779</v>
      </c>
      <c r="B361" s="79" t="s">
        <v>780</v>
      </c>
      <c r="C361" s="80">
        <v>233</v>
      </c>
      <c r="D361" s="80">
        <v>4143</v>
      </c>
      <c r="E361" s="80" t="s">
        <v>1631</v>
      </c>
    </row>
    <row r="362" spans="1:5">
      <c r="A362" s="78" t="s">
        <v>781</v>
      </c>
      <c r="B362" s="79" t="s">
        <v>782</v>
      </c>
      <c r="C362" s="80">
        <v>146</v>
      </c>
      <c r="D362" s="80">
        <v>2079</v>
      </c>
      <c r="E362" s="80" t="s">
        <v>1631</v>
      </c>
    </row>
    <row r="363" spans="1:5">
      <c r="A363" s="78" t="s">
        <v>783</v>
      </c>
      <c r="B363" s="79" t="s">
        <v>784</v>
      </c>
      <c r="C363" s="80">
        <v>249</v>
      </c>
      <c r="D363" s="80">
        <v>2666</v>
      </c>
      <c r="E363" s="80" t="s">
        <v>1631</v>
      </c>
    </row>
    <row r="364" spans="1:5">
      <c r="A364" s="78" t="s">
        <v>785</v>
      </c>
      <c r="B364" s="79" t="s">
        <v>786</v>
      </c>
      <c r="C364" s="80">
        <v>883</v>
      </c>
      <c r="D364" s="80">
        <v>9282</v>
      </c>
      <c r="E364" s="80" t="s">
        <v>1631</v>
      </c>
    </row>
    <row r="365" spans="1:5">
      <c r="A365" s="78" t="s">
        <v>787</v>
      </c>
      <c r="B365" s="79" t="s">
        <v>788</v>
      </c>
      <c r="C365" s="80">
        <v>257</v>
      </c>
      <c r="D365" s="80">
        <v>2260</v>
      </c>
      <c r="E365" s="80" t="s">
        <v>1631</v>
      </c>
    </row>
    <row r="366" spans="1:5">
      <c r="A366" s="78" t="s">
        <v>789</v>
      </c>
      <c r="B366" s="79" t="s">
        <v>790</v>
      </c>
      <c r="C366" s="80">
        <v>109</v>
      </c>
      <c r="D366" s="80">
        <v>1034</v>
      </c>
      <c r="E366" s="80" t="s">
        <v>1631</v>
      </c>
    </row>
    <row r="367" spans="1:5">
      <c r="A367" s="78" t="s">
        <v>791</v>
      </c>
      <c r="B367" s="79" t="s">
        <v>792</v>
      </c>
      <c r="C367" s="80">
        <v>103</v>
      </c>
      <c r="D367" s="80">
        <v>1109</v>
      </c>
      <c r="E367" s="80" t="s">
        <v>1631</v>
      </c>
    </row>
    <row r="368" spans="1:5">
      <c r="A368" s="78" t="s">
        <v>793</v>
      </c>
      <c r="B368" s="79" t="s">
        <v>794</v>
      </c>
      <c r="C368" s="80">
        <v>143</v>
      </c>
      <c r="D368" s="80">
        <v>2151</v>
      </c>
      <c r="E368" s="80" t="s">
        <v>1631</v>
      </c>
    </row>
    <row r="369" spans="1:5">
      <c r="A369" s="78" t="s">
        <v>795</v>
      </c>
      <c r="B369" s="79" t="s">
        <v>796</v>
      </c>
      <c r="C369" s="80">
        <v>171</v>
      </c>
      <c r="D369" s="80">
        <v>1497</v>
      </c>
      <c r="E369" s="80" t="s">
        <v>1631</v>
      </c>
    </row>
    <row r="370" spans="1:5">
      <c r="A370" s="78" t="s">
        <v>797</v>
      </c>
      <c r="B370" s="79" t="s">
        <v>798</v>
      </c>
      <c r="C370" s="80">
        <v>133</v>
      </c>
      <c r="D370" s="80">
        <v>1513</v>
      </c>
      <c r="E370" s="80" t="s">
        <v>1631</v>
      </c>
    </row>
    <row r="371" spans="1:5">
      <c r="A371" s="78" t="s">
        <v>799</v>
      </c>
      <c r="B371" s="79" t="s">
        <v>800</v>
      </c>
      <c r="C371" s="80">
        <v>76</v>
      </c>
      <c r="D371" s="80">
        <v>752</v>
      </c>
      <c r="E371" s="80" t="s">
        <v>1631</v>
      </c>
    </row>
    <row r="372" spans="1:5">
      <c r="A372" s="78" t="s">
        <v>1646</v>
      </c>
      <c r="B372" s="79" t="s">
        <v>802</v>
      </c>
      <c r="C372" s="80">
        <v>2238</v>
      </c>
      <c r="D372" s="80">
        <v>23906</v>
      </c>
      <c r="E372" s="80" t="s">
        <v>1631</v>
      </c>
    </row>
    <row r="373" spans="1:5">
      <c r="A373" s="78" t="s">
        <v>803</v>
      </c>
      <c r="B373" s="79" t="s">
        <v>804</v>
      </c>
      <c r="C373" s="80" t="s">
        <v>1632</v>
      </c>
      <c r="D373" s="80" t="s">
        <v>1632</v>
      </c>
      <c r="E373" s="80" t="s">
        <v>1631</v>
      </c>
    </row>
    <row r="374" spans="1:5">
      <c r="A374" s="78" t="s">
        <v>805</v>
      </c>
      <c r="B374" s="79" t="s">
        <v>806</v>
      </c>
      <c r="C374" s="80" t="s">
        <v>1632</v>
      </c>
      <c r="D374" s="80" t="s">
        <v>1632</v>
      </c>
      <c r="E374" s="80" t="s">
        <v>1631</v>
      </c>
    </row>
    <row r="375" spans="1:5">
      <c r="A375" s="78" t="s">
        <v>807</v>
      </c>
      <c r="B375" s="79" t="s">
        <v>808</v>
      </c>
      <c r="C375" s="80" t="s">
        <v>1632</v>
      </c>
      <c r="D375" s="80" t="s">
        <v>1632</v>
      </c>
      <c r="E375" s="80" t="s">
        <v>1631</v>
      </c>
    </row>
    <row r="376" spans="1:5">
      <c r="A376" s="78" t="s">
        <v>809</v>
      </c>
      <c r="B376" s="79" t="s">
        <v>810</v>
      </c>
      <c r="C376" s="80" t="s">
        <v>1632</v>
      </c>
      <c r="D376" s="80" t="s">
        <v>1632</v>
      </c>
      <c r="E376" s="80" t="s">
        <v>1631</v>
      </c>
    </row>
    <row r="377" spans="1:5">
      <c r="A377" s="78" t="s">
        <v>811</v>
      </c>
      <c r="B377" s="79" t="s">
        <v>812</v>
      </c>
      <c r="C377" s="80" t="s">
        <v>1632</v>
      </c>
      <c r="D377" s="80" t="s">
        <v>1632</v>
      </c>
      <c r="E377" s="80" t="s">
        <v>1631</v>
      </c>
    </row>
    <row r="378" spans="1:5">
      <c r="A378" s="78" t="s">
        <v>813</v>
      </c>
      <c r="B378" s="79" t="s">
        <v>814</v>
      </c>
      <c r="C378" s="80" t="s">
        <v>1632</v>
      </c>
      <c r="D378" s="80" t="s">
        <v>1632</v>
      </c>
      <c r="E378" s="80" t="s">
        <v>1631</v>
      </c>
    </row>
    <row r="379" spans="1:5">
      <c r="A379" s="78" t="s">
        <v>815</v>
      </c>
      <c r="B379" s="79" t="s">
        <v>816</v>
      </c>
      <c r="C379" s="80" t="s">
        <v>1632</v>
      </c>
      <c r="D379" s="80" t="s">
        <v>1632</v>
      </c>
      <c r="E379" s="80" t="s">
        <v>1631</v>
      </c>
    </row>
    <row r="380" spans="1:5">
      <c r="A380" s="78" t="s">
        <v>817</v>
      </c>
      <c r="B380" s="79" t="s">
        <v>818</v>
      </c>
      <c r="C380" s="80" t="s">
        <v>1632</v>
      </c>
      <c r="D380" s="80" t="s">
        <v>1632</v>
      </c>
      <c r="E380" s="80" t="s">
        <v>1631</v>
      </c>
    </row>
    <row r="381" spans="1:5">
      <c r="A381" s="78" t="s">
        <v>819</v>
      </c>
      <c r="B381" s="79" t="s">
        <v>820</v>
      </c>
      <c r="C381" s="80" t="s">
        <v>1632</v>
      </c>
      <c r="D381" s="80" t="s">
        <v>1632</v>
      </c>
      <c r="E381" s="80" t="s">
        <v>1631</v>
      </c>
    </row>
    <row r="382" spans="1:5">
      <c r="A382" s="78" t="s">
        <v>821</v>
      </c>
      <c r="B382" s="79" t="s">
        <v>822</v>
      </c>
      <c r="C382" s="80" t="s">
        <v>1632</v>
      </c>
      <c r="D382" s="80" t="s">
        <v>1632</v>
      </c>
      <c r="E382" s="80" t="s">
        <v>1631</v>
      </c>
    </row>
    <row r="383" spans="1:5">
      <c r="A383" s="78" t="s">
        <v>823</v>
      </c>
      <c r="B383" s="79" t="s">
        <v>824</v>
      </c>
      <c r="C383" s="80" t="s">
        <v>1632</v>
      </c>
      <c r="D383" s="80" t="s">
        <v>1632</v>
      </c>
      <c r="E383" s="80" t="s">
        <v>1631</v>
      </c>
    </row>
    <row r="384" spans="1:5">
      <c r="A384" s="78" t="s">
        <v>825</v>
      </c>
      <c r="B384" s="79" t="s">
        <v>826</v>
      </c>
      <c r="C384" s="80" t="s">
        <v>1632</v>
      </c>
      <c r="D384" s="80" t="s">
        <v>1632</v>
      </c>
      <c r="E384" s="80" t="s">
        <v>1631</v>
      </c>
    </row>
    <row r="385" spans="1:5">
      <c r="A385" s="78" t="s">
        <v>827</v>
      </c>
      <c r="B385" s="79" t="s">
        <v>828</v>
      </c>
      <c r="C385" s="80">
        <v>4948</v>
      </c>
      <c r="D385" s="80">
        <v>35870</v>
      </c>
      <c r="E385" s="80" t="s">
        <v>1631</v>
      </c>
    </row>
    <row r="386" spans="1:5">
      <c r="A386" s="78" t="s">
        <v>829</v>
      </c>
      <c r="B386" s="79" t="s">
        <v>830</v>
      </c>
      <c r="C386" s="80">
        <v>91</v>
      </c>
      <c r="D386" s="80">
        <v>537</v>
      </c>
      <c r="E386" s="80" t="s">
        <v>1631</v>
      </c>
    </row>
    <row r="387" spans="1:5">
      <c r="A387" s="78" t="s">
        <v>831</v>
      </c>
      <c r="B387" s="79" t="s">
        <v>832</v>
      </c>
      <c r="C387" s="80">
        <v>95</v>
      </c>
      <c r="D387" s="80">
        <v>816</v>
      </c>
      <c r="E387" s="80" t="s">
        <v>1631</v>
      </c>
    </row>
    <row r="388" spans="1:5">
      <c r="A388" s="78" t="s">
        <v>833</v>
      </c>
      <c r="B388" s="79" t="s">
        <v>834</v>
      </c>
      <c r="C388" s="80">
        <v>66</v>
      </c>
      <c r="D388" s="80">
        <v>685</v>
      </c>
      <c r="E388" s="80" t="s">
        <v>1631</v>
      </c>
    </row>
    <row r="389" spans="1:5">
      <c r="A389" s="78" t="s">
        <v>835</v>
      </c>
      <c r="B389" s="79" t="s">
        <v>836</v>
      </c>
      <c r="C389" s="80">
        <v>148</v>
      </c>
      <c r="D389" s="80">
        <v>1001</v>
      </c>
      <c r="E389" s="80" t="s">
        <v>1631</v>
      </c>
    </row>
    <row r="390" spans="1:5">
      <c r="A390" s="78" t="s">
        <v>837</v>
      </c>
      <c r="B390" s="79" t="s">
        <v>838</v>
      </c>
      <c r="C390" s="80">
        <v>438</v>
      </c>
      <c r="D390" s="80">
        <v>2299</v>
      </c>
      <c r="E390" s="80" t="s">
        <v>1631</v>
      </c>
    </row>
    <row r="391" spans="1:5">
      <c r="A391" s="78" t="s">
        <v>839</v>
      </c>
      <c r="B391" s="79" t="s">
        <v>840</v>
      </c>
      <c r="C391" s="80">
        <v>366</v>
      </c>
      <c r="D391" s="80">
        <v>2862</v>
      </c>
      <c r="E391" s="80" t="s">
        <v>1631</v>
      </c>
    </row>
    <row r="392" spans="1:5">
      <c r="A392" s="78" t="s">
        <v>841</v>
      </c>
      <c r="B392" s="79" t="s">
        <v>842</v>
      </c>
      <c r="C392" s="80">
        <v>215</v>
      </c>
      <c r="D392" s="80">
        <v>1671</v>
      </c>
      <c r="E392" s="80" t="s">
        <v>1631</v>
      </c>
    </row>
    <row r="393" spans="1:5">
      <c r="A393" s="78" t="s">
        <v>843</v>
      </c>
      <c r="B393" s="79" t="s">
        <v>844</v>
      </c>
      <c r="C393" s="80">
        <v>313</v>
      </c>
      <c r="D393" s="80">
        <v>1896</v>
      </c>
      <c r="E393" s="80" t="s">
        <v>1631</v>
      </c>
    </row>
    <row r="394" spans="1:5">
      <c r="A394" s="78" t="s">
        <v>845</v>
      </c>
      <c r="B394" s="79" t="s">
        <v>846</v>
      </c>
      <c r="C394" s="80">
        <v>538</v>
      </c>
      <c r="D394" s="80">
        <v>3241</v>
      </c>
      <c r="E394" s="80" t="s">
        <v>1631</v>
      </c>
    </row>
    <row r="395" spans="1:5">
      <c r="A395" s="78" t="s">
        <v>847</v>
      </c>
      <c r="B395" s="79" t="s">
        <v>848</v>
      </c>
      <c r="C395" s="80">
        <v>440</v>
      </c>
      <c r="D395" s="80">
        <v>2919</v>
      </c>
      <c r="E395" s="80" t="s">
        <v>1631</v>
      </c>
    </row>
    <row r="396" spans="1:5">
      <c r="A396" s="78" t="s">
        <v>849</v>
      </c>
      <c r="B396" s="79" t="s">
        <v>850</v>
      </c>
      <c r="C396" s="80">
        <v>161</v>
      </c>
      <c r="D396" s="80">
        <v>1858</v>
      </c>
      <c r="E396" s="80" t="s">
        <v>1631</v>
      </c>
    </row>
    <row r="397" spans="1:5">
      <c r="A397" s="78" t="s">
        <v>851</v>
      </c>
      <c r="B397" s="79" t="s">
        <v>852</v>
      </c>
      <c r="C397" s="80">
        <v>372</v>
      </c>
      <c r="D397" s="80">
        <v>3566</v>
      </c>
      <c r="E397" s="80" t="s">
        <v>1631</v>
      </c>
    </row>
    <row r="398" spans="1:5">
      <c r="A398" s="78" t="s">
        <v>853</v>
      </c>
      <c r="B398" s="79" t="s">
        <v>854</v>
      </c>
      <c r="C398" s="80">
        <v>211</v>
      </c>
      <c r="D398" s="80">
        <v>1672</v>
      </c>
      <c r="E398" s="80" t="s">
        <v>1631</v>
      </c>
    </row>
    <row r="399" spans="1:5">
      <c r="A399" s="78" t="s">
        <v>855</v>
      </c>
      <c r="B399" s="79" t="s">
        <v>856</v>
      </c>
      <c r="C399" s="80">
        <v>528</v>
      </c>
      <c r="D399" s="80">
        <v>3049</v>
      </c>
      <c r="E399" s="80" t="s">
        <v>1631</v>
      </c>
    </row>
    <row r="400" spans="1:5">
      <c r="A400" s="78" t="s">
        <v>857</v>
      </c>
      <c r="B400" s="79" t="s">
        <v>858</v>
      </c>
      <c r="C400" s="80">
        <v>169</v>
      </c>
      <c r="D400" s="80">
        <v>1188</v>
      </c>
      <c r="E400" s="80" t="s">
        <v>1631</v>
      </c>
    </row>
    <row r="401" spans="1:5">
      <c r="A401" s="78" t="s">
        <v>859</v>
      </c>
      <c r="B401" s="79" t="s">
        <v>860</v>
      </c>
      <c r="C401" s="80">
        <v>294</v>
      </c>
      <c r="D401" s="80">
        <v>2533</v>
      </c>
      <c r="E401" s="80" t="s">
        <v>1631</v>
      </c>
    </row>
    <row r="402" spans="1:5">
      <c r="A402" s="78" t="s">
        <v>861</v>
      </c>
      <c r="B402" s="79" t="s">
        <v>862</v>
      </c>
      <c r="C402" s="80">
        <v>333</v>
      </c>
      <c r="D402" s="80">
        <v>2447</v>
      </c>
      <c r="E402" s="80" t="s">
        <v>1631</v>
      </c>
    </row>
    <row r="403" spans="1:5">
      <c r="A403" s="78" t="s">
        <v>863</v>
      </c>
      <c r="B403" s="79" t="s">
        <v>864</v>
      </c>
      <c r="C403" s="80">
        <v>170</v>
      </c>
      <c r="D403" s="80">
        <v>1630</v>
      </c>
      <c r="E403" s="80" t="s">
        <v>1631</v>
      </c>
    </row>
    <row r="404" spans="1:5">
      <c r="A404" s="78" t="s">
        <v>865</v>
      </c>
      <c r="B404" s="79" t="s">
        <v>866</v>
      </c>
      <c r="C404" s="80">
        <v>1149</v>
      </c>
      <c r="D404" s="80">
        <v>16475</v>
      </c>
      <c r="E404" s="80" t="s">
        <v>1631</v>
      </c>
    </row>
    <row r="405" spans="1:5">
      <c r="A405" s="78" t="s">
        <v>867</v>
      </c>
      <c r="B405" s="79" t="s">
        <v>868</v>
      </c>
      <c r="C405" s="80" t="s">
        <v>1631</v>
      </c>
      <c r="D405" s="80" t="s">
        <v>1631</v>
      </c>
      <c r="E405" s="80" t="s">
        <v>1631</v>
      </c>
    </row>
    <row r="406" spans="1:5">
      <c r="A406" s="78" t="s">
        <v>869</v>
      </c>
      <c r="B406" s="79" t="s">
        <v>870</v>
      </c>
      <c r="C406" s="80" t="s">
        <v>1631</v>
      </c>
      <c r="D406" s="80" t="s">
        <v>1631</v>
      </c>
      <c r="E406" s="80" t="s">
        <v>1631</v>
      </c>
    </row>
    <row r="407" spans="1:5">
      <c r="A407" s="78" t="s">
        <v>871</v>
      </c>
      <c r="B407" s="79" t="s">
        <v>872</v>
      </c>
      <c r="C407" s="80">
        <v>46</v>
      </c>
      <c r="D407" s="80">
        <v>916</v>
      </c>
      <c r="E407" s="80" t="s">
        <v>1631</v>
      </c>
    </row>
    <row r="408" spans="1:5">
      <c r="A408" s="78" t="s">
        <v>873</v>
      </c>
      <c r="B408" s="79" t="s">
        <v>874</v>
      </c>
      <c r="C408" s="80">
        <v>45</v>
      </c>
      <c r="D408" s="80">
        <v>965</v>
      </c>
      <c r="E408" s="80" t="s">
        <v>1631</v>
      </c>
    </row>
    <row r="409" spans="1:5">
      <c r="A409" s="78" t="s">
        <v>875</v>
      </c>
      <c r="B409" s="79" t="s">
        <v>876</v>
      </c>
      <c r="C409" s="80" t="s">
        <v>1631</v>
      </c>
      <c r="D409" s="80" t="s">
        <v>1631</v>
      </c>
      <c r="E409" s="80" t="s">
        <v>1631</v>
      </c>
    </row>
    <row r="410" spans="1:5">
      <c r="A410" s="78" t="s">
        <v>877</v>
      </c>
      <c r="B410" s="79" t="s">
        <v>878</v>
      </c>
      <c r="C410" s="80" t="s">
        <v>1631</v>
      </c>
      <c r="D410" s="80" t="s">
        <v>1631</v>
      </c>
      <c r="E410" s="80" t="s">
        <v>1631</v>
      </c>
    </row>
    <row r="411" spans="1:5">
      <c r="A411" s="78" t="s">
        <v>879</v>
      </c>
      <c r="B411" s="79" t="s">
        <v>880</v>
      </c>
      <c r="C411" s="80" t="s">
        <v>1631</v>
      </c>
      <c r="D411" s="80" t="s">
        <v>1631</v>
      </c>
      <c r="E411" s="80" t="s">
        <v>1631</v>
      </c>
    </row>
    <row r="412" spans="1:5">
      <c r="A412" s="78" t="s">
        <v>881</v>
      </c>
      <c r="B412" s="79" t="s">
        <v>882</v>
      </c>
      <c r="C412" s="80" t="s">
        <v>1631</v>
      </c>
      <c r="D412" s="80" t="s">
        <v>1631</v>
      </c>
      <c r="E412" s="80" t="s">
        <v>1631</v>
      </c>
    </row>
    <row r="413" spans="1:5">
      <c r="A413" s="78" t="s">
        <v>883</v>
      </c>
      <c r="B413" s="79" t="s">
        <v>884</v>
      </c>
      <c r="C413" s="80" t="s">
        <v>1631</v>
      </c>
      <c r="D413" s="80" t="s">
        <v>1631</v>
      </c>
      <c r="E413" s="80" t="s">
        <v>1631</v>
      </c>
    </row>
    <row r="414" spans="1:5">
      <c r="A414" s="78" t="s">
        <v>885</v>
      </c>
      <c r="B414" s="79" t="s">
        <v>886</v>
      </c>
      <c r="C414" s="80" t="s">
        <v>1631</v>
      </c>
      <c r="D414" s="80" t="s">
        <v>1631</v>
      </c>
      <c r="E414" s="80" t="s">
        <v>1631</v>
      </c>
    </row>
    <row r="415" spans="1:5">
      <c r="A415" s="78" t="s">
        <v>887</v>
      </c>
      <c r="B415" s="79" t="s">
        <v>888</v>
      </c>
      <c r="C415" s="80" t="s">
        <v>1631</v>
      </c>
      <c r="D415" s="80" t="s">
        <v>1631</v>
      </c>
      <c r="E415" s="80" t="s">
        <v>1631</v>
      </c>
    </row>
    <row r="416" spans="1:5">
      <c r="A416" s="78" t="s">
        <v>889</v>
      </c>
      <c r="B416" s="79" t="s">
        <v>890</v>
      </c>
      <c r="C416" s="80" t="s">
        <v>1631</v>
      </c>
      <c r="D416" s="80" t="s">
        <v>1631</v>
      </c>
      <c r="E416" s="80" t="s">
        <v>1631</v>
      </c>
    </row>
    <row r="417" spans="1:5">
      <c r="A417" s="78" t="s">
        <v>891</v>
      </c>
      <c r="B417" s="79" t="s">
        <v>892</v>
      </c>
      <c r="C417" s="80" t="s">
        <v>1631</v>
      </c>
      <c r="D417" s="80" t="s">
        <v>1631</v>
      </c>
      <c r="E417" s="80" t="s">
        <v>1631</v>
      </c>
    </row>
    <row r="418" spans="1:5">
      <c r="A418" s="78" t="s">
        <v>893</v>
      </c>
      <c r="B418" s="79" t="s">
        <v>894</v>
      </c>
      <c r="C418" s="80" t="s">
        <v>1631</v>
      </c>
      <c r="D418" s="80" t="s">
        <v>1631</v>
      </c>
      <c r="E418" s="80" t="s">
        <v>1631</v>
      </c>
    </row>
    <row r="419" spans="1:5">
      <c r="A419" s="78" t="s">
        <v>895</v>
      </c>
      <c r="B419" s="79" t="s">
        <v>896</v>
      </c>
      <c r="C419" s="80" t="s">
        <v>1631</v>
      </c>
      <c r="D419" s="80" t="s">
        <v>1631</v>
      </c>
      <c r="E419" s="80" t="s">
        <v>1631</v>
      </c>
    </row>
    <row r="420" spans="1:5">
      <c r="A420" s="78" t="s">
        <v>897</v>
      </c>
      <c r="B420" s="79" t="s">
        <v>898</v>
      </c>
      <c r="C420" s="80" t="s">
        <v>1631</v>
      </c>
      <c r="D420" s="80" t="s">
        <v>1631</v>
      </c>
      <c r="E420" s="80" t="s">
        <v>1631</v>
      </c>
    </row>
    <row r="421" spans="1:5">
      <c r="A421" s="78" t="s">
        <v>899</v>
      </c>
      <c r="B421" s="79" t="s">
        <v>900</v>
      </c>
      <c r="C421" s="80" t="s">
        <v>1631</v>
      </c>
      <c r="D421" s="80" t="s">
        <v>1631</v>
      </c>
      <c r="E421" s="80" t="s">
        <v>1631</v>
      </c>
    </row>
    <row r="422" spans="1:5">
      <c r="A422" s="78" t="s">
        <v>901</v>
      </c>
      <c r="B422" s="79" t="s">
        <v>902</v>
      </c>
      <c r="C422" s="80" t="s">
        <v>1631</v>
      </c>
      <c r="D422" s="80" t="s">
        <v>1631</v>
      </c>
      <c r="E422" s="80" t="s">
        <v>1631</v>
      </c>
    </row>
    <row r="423" spans="1:5">
      <c r="A423" s="78" t="s">
        <v>903</v>
      </c>
      <c r="B423" s="79" t="s">
        <v>904</v>
      </c>
      <c r="C423" s="80">
        <v>202</v>
      </c>
      <c r="D423" s="80">
        <v>3462</v>
      </c>
      <c r="E423" s="80" t="s">
        <v>1631</v>
      </c>
    </row>
    <row r="424" spans="1:5">
      <c r="A424" s="78" t="s">
        <v>905</v>
      </c>
      <c r="B424" s="79" t="s">
        <v>906</v>
      </c>
      <c r="C424" s="80">
        <v>193</v>
      </c>
      <c r="D424" s="80">
        <v>2566</v>
      </c>
      <c r="E424" s="80" t="s">
        <v>1631</v>
      </c>
    </row>
    <row r="425" spans="1:5">
      <c r="A425" s="78" t="s">
        <v>907</v>
      </c>
      <c r="B425" s="79" t="s">
        <v>908</v>
      </c>
      <c r="C425" s="80">
        <v>174</v>
      </c>
      <c r="D425" s="80">
        <v>2139</v>
      </c>
      <c r="E425" s="80" t="s">
        <v>1631</v>
      </c>
    </row>
    <row r="426" spans="1:5">
      <c r="A426" s="78" t="s">
        <v>909</v>
      </c>
      <c r="B426" s="79" t="s">
        <v>894</v>
      </c>
      <c r="C426" s="80">
        <v>139</v>
      </c>
      <c r="D426" s="80">
        <v>1783</v>
      </c>
      <c r="E426" s="80" t="s">
        <v>1631</v>
      </c>
    </row>
    <row r="427" spans="1:5">
      <c r="A427" s="78" t="s">
        <v>910</v>
      </c>
      <c r="B427" s="79" t="s">
        <v>911</v>
      </c>
      <c r="C427" s="80">
        <v>143</v>
      </c>
      <c r="D427" s="80">
        <v>2201</v>
      </c>
      <c r="E427" s="80" t="s">
        <v>1631</v>
      </c>
    </row>
    <row r="428" spans="1:5">
      <c r="A428" s="78" t="s">
        <v>912</v>
      </c>
      <c r="B428" s="79" t="s">
        <v>913</v>
      </c>
      <c r="C428" s="80">
        <v>207</v>
      </c>
      <c r="D428" s="80">
        <v>2443</v>
      </c>
      <c r="E428" s="80" t="s">
        <v>1631</v>
      </c>
    </row>
    <row r="429" spans="1:5">
      <c r="A429" s="78" t="s">
        <v>914</v>
      </c>
      <c r="B429" s="79" t="s">
        <v>915</v>
      </c>
      <c r="C429" s="80">
        <v>6807</v>
      </c>
      <c r="D429" s="80">
        <v>60487</v>
      </c>
      <c r="E429" s="80" t="s">
        <v>1631</v>
      </c>
    </row>
    <row r="430" spans="1:5">
      <c r="A430" s="78" t="s">
        <v>916</v>
      </c>
      <c r="B430" s="79" t="s">
        <v>917</v>
      </c>
      <c r="C430" s="80" t="s">
        <v>1631</v>
      </c>
      <c r="D430" s="80" t="s">
        <v>1631</v>
      </c>
      <c r="E430" s="80" t="s">
        <v>1631</v>
      </c>
    </row>
    <row r="431" spans="1:5">
      <c r="A431" s="78" t="s">
        <v>918</v>
      </c>
      <c r="B431" s="79" t="s">
        <v>919</v>
      </c>
      <c r="C431" s="80" t="s">
        <v>1631</v>
      </c>
      <c r="D431" s="80" t="s">
        <v>1631</v>
      </c>
      <c r="E431" s="80" t="s">
        <v>1631</v>
      </c>
    </row>
    <row r="432" spans="1:5">
      <c r="A432" s="78" t="s">
        <v>920</v>
      </c>
      <c r="B432" s="79" t="s">
        <v>921</v>
      </c>
      <c r="C432" s="80" t="s">
        <v>1631</v>
      </c>
      <c r="D432" s="80" t="s">
        <v>1631</v>
      </c>
      <c r="E432" s="80" t="s">
        <v>1631</v>
      </c>
    </row>
    <row r="433" spans="1:5">
      <c r="A433" s="78" t="s">
        <v>922</v>
      </c>
      <c r="B433" s="79" t="s">
        <v>923</v>
      </c>
      <c r="C433" s="80" t="s">
        <v>1631</v>
      </c>
      <c r="D433" s="80" t="s">
        <v>1631</v>
      </c>
      <c r="E433" s="80" t="s">
        <v>1631</v>
      </c>
    </row>
    <row r="434" spans="1:5">
      <c r="A434" s="78" t="s">
        <v>924</v>
      </c>
      <c r="B434" s="79" t="s">
        <v>925</v>
      </c>
      <c r="C434" s="80" t="s">
        <v>1631</v>
      </c>
      <c r="D434" s="80" t="s">
        <v>1631</v>
      </c>
      <c r="E434" s="80" t="s">
        <v>1631</v>
      </c>
    </row>
    <row r="435" spans="1:5">
      <c r="A435" s="78" t="s">
        <v>926</v>
      </c>
      <c r="B435" s="79" t="s">
        <v>927</v>
      </c>
      <c r="C435" s="80" t="s">
        <v>1631</v>
      </c>
      <c r="D435" s="80" t="s">
        <v>1631</v>
      </c>
      <c r="E435" s="80" t="s">
        <v>1631</v>
      </c>
    </row>
    <row r="436" spans="1:5">
      <c r="A436" s="78" t="s">
        <v>928</v>
      </c>
      <c r="B436" s="79" t="s">
        <v>929</v>
      </c>
      <c r="C436" s="80" t="s">
        <v>1631</v>
      </c>
      <c r="D436" s="80" t="s">
        <v>1631</v>
      </c>
      <c r="E436" s="80" t="s">
        <v>1631</v>
      </c>
    </row>
    <row r="437" spans="1:5">
      <c r="A437" s="78" t="s">
        <v>930</v>
      </c>
      <c r="B437" s="79" t="s">
        <v>931</v>
      </c>
      <c r="C437" s="80" t="s">
        <v>1631</v>
      </c>
      <c r="D437" s="80" t="s">
        <v>1631</v>
      </c>
      <c r="E437" s="80" t="s">
        <v>1631</v>
      </c>
    </row>
    <row r="438" spans="1:5">
      <c r="A438" s="78" t="s">
        <v>932</v>
      </c>
      <c r="B438" s="79" t="s">
        <v>933</v>
      </c>
      <c r="C438" s="80" t="s">
        <v>1631</v>
      </c>
      <c r="D438" s="80" t="s">
        <v>1631</v>
      </c>
      <c r="E438" s="80" t="s">
        <v>1631</v>
      </c>
    </row>
    <row r="439" spans="1:5">
      <c r="A439" s="78" t="s">
        <v>934</v>
      </c>
      <c r="B439" s="79" t="s">
        <v>935</v>
      </c>
      <c r="C439" s="80" t="s">
        <v>1631</v>
      </c>
      <c r="D439" s="80" t="s">
        <v>1631</v>
      </c>
      <c r="E439" s="80" t="s">
        <v>1631</v>
      </c>
    </row>
    <row r="440" spans="1:5">
      <c r="A440" s="78" t="s">
        <v>936</v>
      </c>
      <c r="B440" s="79" t="s">
        <v>937</v>
      </c>
      <c r="C440" s="80" t="s">
        <v>1631</v>
      </c>
      <c r="D440" s="80" t="s">
        <v>1631</v>
      </c>
      <c r="E440" s="80" t="s">
        <v>1631</v>
      </c>
    </row>
    <row r="441" spans="1:5">
      <c r="A441" s="78" t="s">
        <v>938</v>
      </c>
      <c r="B441" s="79" t="s">
        <v>939</v>
      </c>
      <c r="C441" s="80" t="s">
        <v>1631</v>
      </c>
      <c r="D441" s="80" t="s">
        <v>1631</v>
      </c>
      <c r="E441" s="80" t="s">
        <v>1631</v>
      </c>
    </row>
    <row r="442" spans="1:5">
      <c r="A442" s="78" t="s">
        <v>940</v>
      </c>
      <c r="B442" s="79" t="s">
        <v>941</v>
      </c>
      <c r="C442" s="80" t="s">
        <v>1631</v>
      </c>
      <c r="D442" s="80" t="s">
        <v>1631</v>
      </c>
      <c r="E442" s="80" t="s">
        <v>1631</v>
      </c>
    </row>
    <row r="443" spans="1:5">
      <c r="A443" s="78" t="s">
        <v>942</v>
      </c>
      <c r="B443" s="79" t="s">
        <v>943</v>
      </c>
      <c r="C443" s="80" t="s">
        <v>1631</v>
      </c>
      <c r="D443" s="80" t="s">
        <v>1631</v>
      </c>
      <c r="E443" s="80" t="s">
        <v>1631</v>
      </c>
    </row>
    <row r="444" spans="1:5">
      <c r="A444" s="78" t="s">
        <v>944</v>
      </c>
      <c r="B444" s="79" t="s">
        <v>945</v>
      </c>
      <c r="C444" s="80" t="s">
        <v>1631</v>
      </c>
      <c r="D444" s="80" t="s">
        <v>1631</v>
      </c>
      <c r="E444" s="80" t="s">
        <v>1631</v>
      </c>
    </row>
    <row r="445" spans="1:5">
      <c r="A445" s="78" t="s">
        <v>946</v>
      </c>
      <c r="B445" s="79" t="s">
        <v>947</v>
      </c>
      <c r="C445" s="80" t="s">
        <v>1631</v>
      </c>
      <c r="D445" s="80" t="s">
        <v>1631</v>
      </c>
      <c r="E445" s="80" t="s">
        <v>1631</v>
      </c>
    </row>
    <row r="446" spans="1:5">
      <c r="A446" s="78" t="s">
        <v>948</v>
      </c>
      <c r="B446" s="79" t="s">
        <v>949</v>
      </c>
      <c r="C446" s="80" t="s">
        <v>1631</v>
      </c>
      <c r="D446" s="80" t="s">
        <v>1631</v>
      </c>
      <c r="E446" s="80" t="s">
        <v>1631</v>
      </c>
    </row>
    <row r="447" spans="1:5">
      <c r="A447" s="78" t="s">
        <v>950</v>
      </c>
      <c r="B447" s="79" t="s">
        <v>951</v>
      </c>
      <c r="C447" s="80" t="s">
        <v>1631</v>
      </c>
      <c r="D447" s="80" t="s">
        <v>1631</v>
      </c>
      <c r="E447" s="80" t="s">
        <v>1631</v>
      </c>
    </row>
    <row r="448" spans="1:5">
      <c r="A448" s="78" t="s">
        <v>952</v>
      </c>
      <c r="B448" s="79" t="s">
        <v>953</v>
      </c>
      <c r="C448" s="80" t="s">
        <v>1631</v>
      </c>
      <c r="D448" s="80" t="s">
        <v>1631</v>
      </c>
      <c r="E448" s="80" t="s">
        <v>1631</v>
      </c>
    </row>
    <row r="449" spans="1:5">
      <c r="A449" s="78" t="s">
        <v>954</v>
      </c>
      <c r="B449" s="79" t="s">
        <v>955</v>
      </c>
      <c r="C449" s="80" t="s">
        <v>1631</v>
      </c>
      <c r="D449" s="80" t="s">
        <v>1631</v>
      </c>
      <c r="E449" s="80" t="s">
        <v>1631</v>
      </c>
    </row>
    <row r="450" spans="1:5">
      <c r="A450" s="78" t="s">
        <v>956</v>
      </c>
      <c r="B450" s="79" t="s">
        <v>957</v>
      </c>
      <c r="C450" s="80" t="s">
        <v>1631</v>
      </c>
      <c r="D450" s="80" t="s">
        <v>1631</v>
      </c>
      <c r="E450" s="80" t="s">
        <v>1631</v>
      </c>
    </row>
    <row r="451" spans="1:5">
      <c r="A451" s="78" t="s">
        <v>958</v>
      </c>
      <c r="B451" s="79" t="s">
        <v>959</v>
      </c>
      <c r="C451" s="80" t="s">
        <v>1631</v>
      </c>
      <c r="D451" s="80" t="s">
        <v>1631</v>
      </c>
      <c r="E451" s="80" t="s">
        <v>1631</v>
      </c>
    </row>
    <row r="452" spans="1:5">
      <c r="A452" s="78" t="s">
        <v>960</v>
      </c>
      <c r="B452" s="79" t="s">
        <v>961</v>
      </c>
      <c r="C452" s="80" t="s">
        <v>1631</v>
      </c>
      <c r="D452" s="80" t="s">
        <v>1631</v>
      </c>
      <c r="E452" s="80" t="s">
        <v>1631</v>
      </c>
    </row>
    <row r="453" spans="1:5">
      <c r="A453" s="78" t="s">
        <v>962</v>
      </c>
      <c r="B453" s="79" t="s">
        <v>963</v>
      </c>
      <c r="C453" s="80" t="s">
        <v>1631</v>
      </c>
      <c r="D453" s="80" t="s">
        <v>1631</v>
      </c>
      <c r="E453" s="80" t="s">
        <v>1631</v>
      </c>
    </row>
    <row r="454" spans="1:5">
      <c r="A454" s="78" t="s">
        <v>964</v>
      </c>
      <c r="B454" s="79" t="s">
        <v>965</v>
      </c>
      <c r="C454" s="80" t="s">
        <v>1631</v>
      </c>
      <c r="D454" s="80" t="s">
        <v>1631</v>
      </c>
      <c r="E454" s="80" t="s">
        <v>1631</v>
      </c>
    </row>
    <row r="455" spans="1:5">
      <c r="A455" s="78" t="s">
        <v>966</v>
      </c>
      <c r="B455" s="79" t="s">
        <v>967</v>
      </c>
      <c r="C455" s="80" t="s">
        <v>1631</v>
      </c>
      <c r="D455" s="80" t="s">
        <v>1631</v>
      </c>
      <c r="E455" s="80" t="s">
        <v>1631</v>
      </c>
    </row>
    <row r="456" spans="1:5">
      <c r="A456" s="78" t="s">
        <v>968</v>
      </c>
      <c r="B456" s="79" t="s">
        <v>969</v>
      </c>
      <c r="C456" s="80" t="s">
        <v>1631</v>
      </c>
      <c r="D456" s="80" t="s">
        <v>1631</v>
      </c>
      <c r="E456" s="80" t="s">
        <v>1631</v>
      </c>
    </row>
    <row r="457" spans="1:5">
      <c r="A457" s="78" t="s">
        <v>970</v>
      </c>
      <c r="B457" s="79" t="s">
        <v>971</v>
      </c>
      <c r="C457" s="80" t="s">
        <v>1631</v>
      </c>
      <c r="D457" s="80" t="s">
        <v>1631</v>
      </c>
      <c r="E457" s="80" t="s">
        <v>1631</v>
      </c>
    </row>
    <row r="458" spans="1:5">
      <c r="A458" s="78" t="s">
        <v>972</v>
      </c>
      <c r="B458" s="79" t="s">
        <v>973</v>
      </c>
      <c r="C458" s="80" t="s">
        <v>1631</v>
      </c>
      <c r="D458" s="80" t="s">
        <v>1631</v>
      </c>
      <c r="E458" s="80" t="s">
        <v>1631</v>
      </c>
    </row>
    <row r="459" spans="1:5">
      <c r="A459" s="78" t="s">
        <v>974</v>
      </c>
      <c r="B459" s="79" t="s">
        <v>975</v>
      </c>
      <c r="C459" s="80" t="s">
        <v>1631</v>
      </c>
      <c r="D459" s="80" t="s">
        <v>1631</v>
      </c>
      <c r="E459" s="80" t="s">
        <v>1631</v>
      </c>
    </row>
    <row r="460" spans="1:5">
      <c r="A460" s="78" t="s">
        <v>976</v>
      </c>
      <c r="B460" s="79" t="s">
        <v>977</v>
      </c>
      <c r="C460" s="80" t="s">
        <v>1631</v>
      </c>
      <c r="D460" s="80" t="s">
        <v>1631</v>
      </c>
      <c r="E460" s="80" t="s">
        <v>1631</v>
      </c>
    </row>
    <row r="461" spans="1:5">
      <c r="A461" s="78" t="s">
        <v>978</v>
      </c>
      <c r="B461" s="79" t="s">
        <v>979</v>
      </c>
      <c r="C461" s="80" t="s">
        <v>1631</v>
      </c>
      <c r="D461" s="80" t="s">
        <v>1631</v>
      </c>
      <c r="E461" s="80" t="s">
        <v>1631</v>
      </c>
    </row>
    <row r="462" spans="1:5">
      <c r="A462" s="78" t="s">
        <v>980</v>
      </c>
      <c r="B462" s="79" t="s">
        <v>981</v>
      </c>
      <c r="C462" s="80">
        <v>2690</v>
      </c>
      <c r="D462" s="80">
        <v>22109</v>
      </c>
      <c r="E462" s="80" t="s">
        <v>1631</v>
      </c>
    </row>
    <row r="463" spans="1:5">
      <c r="A463" s="78" t="s">
        <v>982</v>
      </c>
      <c r="B463" s="79" t="s">
        <v>983</v>
      </c>
      <c r="C463" s="80">
        <v>319</v>
      </c>
      <c r="D463" s="80">
        <v>2941</v>
      </c>
      <c r="E463" s="80" t="s">
        <v>1631</v>
      </c>
    </row>
    <row r="464" spans="1:5">
      <c r="A464" s="78" t="s">
        <v>984</v>
      </c>
      <c r="B464" s="79" t="s">
        <v>985</v>
      </c>
      <c r="C464" s="80">
        <v>690</v>
      </c>
      <c r="D464" s="80">
        <v>5743</v>
      </c>
      <c r="E464" s="80" t="s">
        <v>1631</v>
      </c>
    </row>
    <row r="465" spans="1:5">
      <c r="A465" s="78" t="s">
        <v>986</v>
      </c>
      <c r="B465" s="79" t="s">
        <v>987</v>
      </c>
      <c r="C465" s="80">
        <v>572</v>
      </c>
      <c r="D465" s="80">
        <v>4798</v>
      </c>
      <c r="E465" s="80" t="s">
        <v>1631</v>
      </c>
    </row>
    <row r="466" spans="1:5">
      <c r="A466" s="78" t="s">
        <v>988</v>
      </c>
      <c r="B466" s="79" t="s">
        <v>931</v>
      </c>
      <c r="C466" s="80">
        <v>503</v>
      </c>
      <c r="D466" s="80">
        <v>4187</v>
      </c>
      <c r="E466" s="80" t="s">
        <v>1631</v>
      </c>
    </row>
    <row r="467" spans="1:5">
      <c r="A467" s="78" t="s">
        <v>989</v>
      </c>
      <c r="B467" s="79" t="s">
        <v>990</v>
      </c>
      <c r="C467" s="80">
        <v>606</v>
      </c>
      <c r="D467" s="80">
        <v>4440</v>
      </c>
      <c r="E467" s="80" t="s">
        <v>1631</v>
      </c>
    </row>
    <row r="468" spans="1:5">
      <c r="A468" s="78" t="s">
        <v>991</v>
      </c>
      <c r="B468" s="79" t="s">
        <v>992</v>
      </c>
      <c r="C468" s="80">
        <v>2589</v>
      </c>
      <c r="D468" s="80">
        <v>23688</v>
      </c>
      <c r="E468" s="80" t="s">
        <v>1631</v>
      </c>
    </row>
    <row r="469" spans="1:5">
      <c r="A469" s="78" t="s">
        <v>993</v>
      </c>
      <c r="B469" s="79" t="s">
        <v>994</v>
      </c>
      <c r="C469" s="80">
        <v>533</v>
      </c>
      <c r="D469" s="80">
        <v>6062</v>
      </c>
      <c r="E469" s="80" t="s">
        <v>1631</v>
      </c>
    </row>
    <row r="470" spans="1:5">
      <c r="A470" s="78" t="s">
        <v>995</v>
      </c>
      <c r="B470" s="79" t="s">
        <v>951</v>
      </c>
      <c r="C470" s="80">
        <v>562</v>
      </c>
      <c r="D470" s="80">
        <v>5152</v>
      </c>
      <c r="E470" s="80" t="s">
        <v>1631</v>
      </c>
    </row>
    <row r="471" spans="1:5">
      <c r="A471" s="78" t="s">
        <v>996</v>
      </c>
      <c r="B471" s="79" t="s">
        <v>997</v>
      </c>
      <c r="C471" s="80">
        <v>514</v>
      </c>
      <c r="D471" s="80">
        <v>4056</v>
      </c>
      <c r="E471" s="80" t="s">
        <v>1631</v>
      </c>
    </row>
    <row r="472" spans="1:5">
      <c r="A472" s="78" t="s">
        <v>998</v>
      </c>
      <c r="B472" s="79" t="s">
        <v>953</v>
      </c>
      <c r="C472" s="80">
        <v>442</v>
      </c>
      <c r="D472" s="80">
        <v>4251</v>
      </c>
      <c r="E472" s="80" t="s">
        <v>1631</v>
      </c>
    </row>
    <row r="473" spans="1:5">
      <c r="A473" s="78" t="s">
        <v>999</v>
      </c>
      <c r="B473" s="79" t="s">
        <v>1000</v>
      </c>
      <c r="C473" s="80">
        <v>538</v>
      </c>
      <c r="D473" s="80">
        <v>4167</v>
      </c>
      <c r="E473" s="80" t="s">
        <v>1631</v>
      </c>
    </row>
    <row r="474" spans="1:5">
      <c r="A474" s="78" t="s">
        <v>1001</v>
      </c>
      <c r="B474" s="79" t="s">
        <v>1002</v>
      </c>
      <c r="C474" s="80">
        <v>1528</v>
      </c>
      <c r="D474" s="80">
        <v>14690</v>
      </c>
      <c r="E474" s="80" t="s">
        <v>1631</v>
      </c>
    </row>
    <row r="475" spans="1:5">
      <c r="A475" s="78" t="s">
        <v>1003</v>
      </c>
      <c r="B475" s="79" t="s">
        <v>1004</v>
      </c>
      <c r="C475" s="80">
        <v>530</v>
      </c>
      <c r="D475" s="80">
        <v>5670</v>
      </c>
      <c r="E475" s="80" t="s">
        <v>1631</v>
      </c>
    </row>
    <row r="476" spans="1:5">
      <c r="A476" s="78" t="s">
        <v>1005</v>
      </c>
      <c r="B476" s="79" t="s">
        <v>1006</v>
      </c>
      <c r="C476" s="80">
        <v>562</v>
      </c>
      <c r="D476" s="80">
        <v>4695</v>
      </c>
      <c r="E476" s="80" t="s">
        <v>1631</v>
      </c>
    </row>
    <row r="477" spans="1:5">
      <c r="A477" s="78" t="s">
        <v>1007</v>
      </c>
      <c r="B477" s="79" t="s">
        <v>1008</v>
      </c>
      <c r="C477" s="80">
        <v>436</v>
      </c>
      <c r="D477" s="80">
        <v>4325</v>
      </c>
      <c r="E477" s="80" t="s">
        <v>1631</v>
      </c>
    </row>
    <row r="478" spans="1:5">
      <c r="A478" s="78" t="s">
        <v>1009</v>
      </c>
      <c r="B478" s="79" t="s">
        <v>1010</v>
      </c>
      <c r="C478" s="80">
        <v>2713</v>
      </c>
      <c r="D478" s="80">
        <v>30486</v>
      </c>
      <c r="E478" s="80" t="s">
        <v>1631</v>
      </c>
    </row>
    <row r="479" spans="1:5">
      <c r="A479" s="78" t="s">
        <v>1011</v>
      </c>
      <c r="B479" s="79" t="s">
        <v>1012</v>
      </c>
      <c r="C479" s="80">
        <v>89</v>
      </c>
      <c r="D479" s="80">
        <v>1049</v>
      </c>
      <c r="E479" s="80" t="s">
        <v>1631</v>
      </c>
    </row>
    <row r="480" spans="1:5">
      <c r="A480" s="78" t="s">
        <v>1013</v>
      </c>
      <c r="B480" s="79" t="s">
        <v>1014</v>
      </c>
      <c r="C480" s="80">
        <v>118</v>
      </c>
      <c r="D480" s="80">
        <v>1940</v>
      </c>
      <c r="E480" s="80" t="s">
        <v>1631</v>
      </c>
    </row>
    <row r="481" spans="1:5">
      <c r="A481" s="78" t="s">
        <v>1015</v>
      </c>
      <c r="B481" s="79" t="s">
        <v>1016</v>
      </c>
      <c r="C481" s="80">
        <v>191</v>
      </c>
      <c r="D481" s="80">
        <v>2950</v>
      </c>
      <c r="E481" s="80" t="s">
        <v>1631</v>
      </c>
    </row>
    <row r="482" spans="1:5">
      <c r="A482" s="78" t="s">
        <v>1017</v>
      </c>
      <c r="B482" s="79" t="s">
        <v>1018</v>
      </c>
      <c r="C482" s="80">
        <v>136</v>
      </c>
      <c r="D482" s="80">
        <v>1304</v>
      </c>
      <c r="E482" s="80" t="s">
        <v>1631</v>
      </c>
    </row>
    <row r="483" spans="1:5">
      <c r="A483" s="78" t="s">
        <v>1019</v>
      </c>
      <c r="B483" s="79" t="s">
        <v>1020</v>
      </c>
      <c r="C483" s="80">
        <v>205</v>
      </c>
      <c r="D483" s="80">
        <v>1773</v>
      </c>
      <c r="E483" s="80" t="s">
        <v>1631</v>
      </c>
    </row>
    <row r="484" spans="1:5">
      <c r="A484" s="78" t="s">
        <v>1021</v>
      </c>
      <c r="B484" s="79" t="s">
        <v>1022</v>
      </c>
      <c r="C484" s="80">
        <v>225</v>
      </c>
      <c r="D484" s="80">
        <v>1780</v>
      </c>
      <c r="E484" s="80" t="s">
        <v>1631</v>
      </c>
    </row>
    <row r="485" spans="1:5">
      <c r="A485" s="78" t="s">
        <v>1023</v>
      </c>
      <c r="B485" s="79" t="s">
        <v>1024</v>
      </c>
      <c r="C485" s="80">
        <v>251</v>
      </c>
      <c r="D485" s="80">
        <v>2651</v>
      </c>
      <c r="E485" s="80" t="s">
        <v>1631</v>
      </c>
    </row>
    <row r="486" spans="1:5">
      <c r="A486" s="78" t="s">
        <v>1025</v>
      </c>
      <c r="B486" s="79" t="s">
        <v>1026</v>
      </c>
      <c r="C486" s="80">
        <v>275</v>
      </c>
      <c r="D486" s="80">
        <v>2580</v>
      </c>
      <c r="E486" s="80" t="s">
        <v>1631</v>
      </c>
    </row>
    <row r="487" spans="1:5">
      <c r="A487" s="78" t="s">
        <v>1027</v>
      </c>
      <c r="B487" s="79" t="s">
        <v>1028</v>
      </c>
      <c r="C487" s="80">
        <v>153</v>
      </c>
      <c r="D487" s="80">
        <v>2783</v>
      </c>
      <c r="E487" s="80" t="s">
        <v>1631</v>
      </c>
    </row>
    <row r="488" spans="1:5">
      <c r="A488" s="78" t="s">
        <v>1029</v>
      </c>
      <c r="B488" s="79" t="s">
        <v>1030</v>
      </c>
      <c r="C488" s="80">
        <v>192</v>
      </c>
      <c r="D488" s="80">
        <v>2192</v>
      </c>
      <c r="E488" s="80" t="s">
        <v>1631</v>
      </c>
    </row>
    <row r="489" spans="1:5">
      <c r="A489" s="78" t="s">
        <v>1031</v>
      </c>
      <c r="B489" s="79" t="s">
        <v>1032</v>
      </c>
      <c r="C489" s="80">
        <v>259</v>
      </c>
      <c r="D489" s="80">
        <v>3122</v>
      </c>
      <c r="E489" s="80" t="s">
        <v>1631</v>
      </c>
    </row>
    <row r="490" spans="1:5">
      <c r="A490" s="78" t="s">
        <v>1033</v>
      </c>
      <c r="B490" s="79" t="s">
        <v>1034</v>
      </c>
      <c r="C490" s="80">
        <v>233</v>
      </c>
      <c r="D490" s="80">
        <v>2428</v>
      </c>
      <c r="E490" s="80" t="s">
        <v>1631</v>
      </c>
    </row>
    <row r="491" spans="1:5">
      <c r="A491" s="78" t="s">
        <v>1035</v>
      </c>
      <c r="B491" s="79" t="s">
        <v>1036</v>
      </c>
      <c r="C491" s="80">
        <v>202</v>
      </c>
      <c r="D491" s="80">
        <v>2192</v>
      </c>
      <c r="E491" s="80" t="s">
        <v>1631</v>
      </c>
    </row>
    <row r="492" spans="1:5">
      <c r="A492" s="78" t="s">
        <v>1037</v>
      </c>
      <c r="B492" s="79" t="s">
        <v>1038</v>
      </c>
      <c r="C492" s="80">
        <v>184</v>
      </c>
      <c r="D492" s="80">
        <v>1742</v>
      </c>
      <c r="E492" s="80" t="s">
        <v>1631</v>
      </c>
    </row>
    <row r="493" spans="1:5">
      <c r="A493" s="78" t="s">
        <v>1039</v>
      </c>
      <c r="B493" s="79" t="s">
        <v>1040</v>
      </c>
      <c r="C493" s="80" t="s">
        <v>1631</v>
      </c>
      <c r="D493" s="80" t="s">
        <v>1631</v>
      </c>
      <c r="E493" s="80" t="s">
        <v>1631</v>
      </c>
    </row>
    <row r="494" spans="1:5">
      <c r="A494" s="78" t="s">
        <v>1041</v>
      </c>
      <c r="B494" s="79" t="s">
        <v>1042</v>
      </c>
      <c r="C494" s="80" t="s">
        <v>1631</v>
      </c>
      <c r="D494" s="80" t="s">
        <v>1631</v>
      </c>
      <c r="E494" s="80" t="s">
        <v>1631</v>
      </c>
    </row>
    <row r="495" spans="1:5">
      <c r="A495" s="78" t="s">
        <v>1043</v>
      </c>
      <c r="B495" s="79" t="s">
        <v>1044</v>
      </c>
      <c r="C495" s="80" t="s">
        <v>1631</v>
      </c>
      <c r="D495" s="80" t="s">
        <v>1631</v>
      </c>
      <c r="E495" s="80" t="s">
        <v>1631</v>
      </c>
    </row>
    <row r="496" spans="1:5">
      <c r="A496" s="78" t="s">
        <v>1045</v>
      </c>
      <c r="B496" s="79" t="s">
        <v>1046</v>
      </c>
      <c r="C496" s="80" t="s">
        <v>1631</v>
      </c>
      <c r="D496" s="80" t="s">
        <v>1631</v>
      </c>
      <c r="E496" s="80" t="s">
        <v>1631</v>
      </c>
    </row>
    <row r="497" spans="1:5">
      <c r="A497" s="78" t="s">
        <v>1047</v>
      </c>
      <c r="B497" s="79" t="s">
        <v>1048</v>
      </c>
      <c r="C497" s="80" t="s">
        <v>1631</v>
      </c>
      <c r="D497" s="80" t="s">
        <v>1631</v>
      </c>
      <c r="E497" s="80" t="s">
        <v>1631</v>
      </c>
    </row>
    <row r="498" spans="1:5">
      <c r="A498" s="78" t="s">
        <v>1049</v>
      </c>
      <c r="B498" s="79" t="s">
        <v>1050</v>
      </c>
      <c r="C498" s="80" t="s">
        <v>1631</v>
      </c>
      <c r="D498" s="80" t="s">
        <v>1631</v>
      </c>
      <c r="E498" s="80" t="s">
        <v>1631</v>
      </c>
    </row>
    <row r="499" spans="1:5">
      <c r="A499" s="78" t="s">
        <v>1051</v>
      </c>
      <c r="B499" s="79" t="s">
        <v>1052</v>
      </c>
      <c r="C499" s="80" t="s">
        <v>1631</v>
      </c>
      <c r="D499" s="80" t="s">
        <v>1631</v>
      </c>
      <c r="E499" s="80" t="s">
        <v>1631</v>
      </c>
    </row>
    <row r="500" spans="1:5">
      <c r="A500" s="78" t="s">
        <v>1053</v>
      </c>
      <c r="B500" s="79" t="s">
        <v>1054</v>
      </c>
      <c r="C500" s="80" t="s">
        <v>1631</v>
      </c>
      <c r="D500" s="80" t="s">
        <v>1631</v>
      </c>
      <c r="E500" s="80" t="s">
        <v>1631</v>
      </c>
    </row>
    <row r="501" spans="1:5">
      <c r="A501" s="78" t="s">
        <v>1055</v>
      </c>
      <c r="B501" s="79" t="s">
        <v>1014</v>
      </c>
      <c r="C501" s="80" t="s">
        <v>1631</v>
      </c>
      <c r="D501" s="80" t="s">
        <v>1631</v>
      </c>
      <c r="E501" s="80" t="s">
        <v>1631</v>
      </c>
    </row>
    <row r="502" spans="1:5">
      <c r="A502" s="78" t="s">
        <v>1056</v>
      </c>
      <c r="B502" s="79" t="s">
        <v>1024</v>
      </c>
      <c r="C502" s="80" t="s">
        <v>1631</v>
      </c>
      <c r="D502" s="80" t="s">
        <v>1631</v>
      </c>
      <c r="E502" s="80" t="s">
        <v>1631</v>
      </c>
    </row>
    <row r="503" spans="1:5">
      <c r="A503" s="78" t="s">
        <v>1057</v>
      </c>
      <c r="B503" s="79" t="s">
        <v>1058</v>
      </c>
      <c r="C503" s="80" t="s">
        <v>1631</v>
      </c>
      <c r="D503" s="80" t="s">
        <v>1631</v>
      </c>
      <c r="E503" s="80" t="s">
        <v>1631</v>
      </c>
    </row>
    <row r="504" spans="1:5">
      <c r="A504" s="78" t="s">
        <v>1059</v>
      </c>
      <c r="B504" s="79" t="s">
        <v>1060</v>
      </c>
      <c r="C504" s="80" t="s">
        <v>1631</v>
      </c>
      <c r="D504" s="80" t="s">
        <v>1631</v>
      </c>
      <c r="E504" s="80" t="s">
        <v>1631</v>
      </c>
    </row>
    <row r="505" spans="1:5">
      <c r="A505" s="78" t="s">
        <v>1061</v>
      </c>
      <c r="B505" s="79" t="s">
        <v>1062</v>
      </c>
      <c r="C505" s="80" t="s">
        <v>1631</v>
      </c>
      <c r="D505" s="80" t="s">
        <v>1631</v>
      </c>
      <c r="E505" s="80" t="s">
        <v>1631</v>
      </c>
    </row>
    <row r="506" spans="1:5">
      <c r="A506" s="78" t="s">
        <v>1063</v>
      </c>
      <c r="B506" s="79" t="s">
        <v>1064</v>
      </c>
      <c r="C506" s="80" t="s">
        <v>1631</v>
      </c>
      <c r="D506" s="80" t="s">
        <v>1631</v>
      </c>
      <c r="E506" s="80" t="s">
        <v>1631</v>
      </c>
    </row>
    <row r="507" spans="1:5">
      <c r="A507" s="78" t="s">
        <v>1065</v>
      </c>
      <c r="B507" s="79" t="s">
        <v>1066</v>
      </c>
      <c r="C507" s="80" t="s">
        <v>1631</v>
      </c>
      <c r="D507" s="80" t="s">
        <v>1631</v>
      </c>
      <c r="E507" s="80" t="s">
        <v>1631</v>
      </c>
    </row>
    <row r="508" spans="1:5">
      <c r="A508" s="78" t="s">
        <v>1067</v>
      </c>
      <c r="B508" s="79" t="s">
        <v>1068</v>
      </c>
      <c r="C508" s="80" t="s">
        <v>1631</v>
      </c>
      <c r="D508" s="80" t="s">
        <v>1631</v>
      </c>
      <c r="E508" s="80" t="s">
        <v>1631</v>
      </c>
    </row>
    <row r="509" spans="1:5">
      <c r="A509" s="78" t="s">
        <v>1069</v>
      </c>
      <c r="B509" s="79" t="s">
        <v>1016</v>
      </c>
      <c r="C509" s="80" t="s">
        <v>1631</v>
      </c>
      <c r="D509" s="80" t="s">
        <v>1631</v>
      </c>
      <c r="E509" s="80" t="s">
        <v>1631</v>
      </c>
    </row>
    <row r="510" spans="1:5">
      <c r="A510" s="78" t="s">
        <v>1070</v>
      </c>
      <c r="B510" s="79" t="s">
        <v>1071</v>
      </c>
      <c r="C510" s="80" t="s">
        <v>1631</v>
      </c>
      <c r="D510" s="80" t="s">
        <v>1631</v>
      </c>
      <c r="E510" s="80" t="s">
        <v>1631</v>
      </c>
    </row>
    <row r="511" spans="1:5">
      <c r="A511" s="78" t="s">
        <v>1072</v>
      </c>
      <c r="B511" s="79" t="s">
        <v>1073</v>
      </c>
      <c r="C511" s="80" t="s">
        <v>1631</v>
      </c>
      <c r="D511" s="80" t="s">
        <v>1631</v>
      </c>
      <c r="E511" s="80" t="s">
        <v>1631</v>
      </c>
    </row>
    <row r="512" spans="1:5">
      <c r="A512" s="78" t="s">
        <v>1074</v>
      </c>
      <c r="B512" s="79" t="s">
        <v>1075</v>
      </c>
      <c r="C512" s="80" t="s">
        <v>1631</v>
      </c>
      <c r="D512" s="80" t="s">
        <v>1631</v>
      </c>
      <c r="E512" s="80" t="s">
        <v>1631</v>
      </c>
    </row>
    <row r="513" spans="1:5">
      <c r="A513" s="78" t="s">
        <v>1076</v>
      </c>
      <c r="B513" s="79" t="s">
        <v>1077</v>
      </c>
      <c r="C513" s="80" t="s">
        <v>1631</v>
      </c>
      <c r="D513" s="80" t="s">
        <v>1631</v>
      </c>
      <c r="E513" s="80" t="s">
        <v>1631</v>
      </c>
    </row>
    <row r="514" spans="1:5">
      <c r="A514" s="78" t="s">
        <v>1078</v>
      </c>
      <c r="B514" s="79" t="s">
        <v>1079</v>
      </c>
      <c r="C514" s="80" t="s">
        <v>1631</v>
      </c>
      <c r="D514" s="80" t="s">
        <v>1631</v>
      </c>
      <c r="E514" s="80" t="s">
        <v>1631</v>
      </c>
    </row>
    <row r="515" spans="1:5">
      <c r="A515" s="78" t="s">
        <v>1080</v>
      </c>
      <c r="B515" s="79" t="s">
        <v>1081</v>
      </c>
      <c r="C515" s="80" t="s">
        <v>1631</v>
      </c>
      <c r="D515" s="80" t="s">
        <v>1631</v>
      </c>
      <c r="E515" s="80" t="s">
        <v>1631</v>
      </c>
    </row>
    <row r="516" spans="1:5">
      <c r="A516" s="78" t="s">
        <v>1082</v>
      </c>
      <c r="B516" s="79" t="s">
        <v>1083</v>
      </c>
      <c r="C516" s="80" t="s">
        <v>1631</v>
      </c>
      <c r="D516" s="80" t="s">
        <v>1631</v>
      </c>
      <c r="E516" s="80" t="s">
        <v>1631</v>
      </c>
    </row>
    <row r="517" spans="1:5">
      <c r="A517" s="78" t="s">
        <v>1084</v>
      </c>
      <c r="B517" s="79" t="s">
        <v>1085</v>
      </c>
      <c r="C517" s="80" t="s">
        <v>1631</v>
      </c>
      <c r="D517" s="80" t="s">
        <v>1631</v>
      </c>
      <c r="E517" s="80" t="s">
        <v>1631</v>
      </c>
    </row>
    <row r="518" spans="1:5">
      <c r="A518" s="78" t="s">
        <v>1086</v>
      </c>
      <c r="B518" s="79" t="s">
        <v>1087</v>
      </c>
      <c r="C518" s="80" t="s">
        <v>1631</v>
      </c>
      <c r="D518" s="80" t="s">
        <v>1631</v>
      </c>
      <c r="E518" s="80" t="s">
        <v>1631</v>
      </c>
    </row>
    <row r="519" spans="1:5">
      <c r="A519" s="78" t="s">
        <v>1088</v>
      </c>
      <c r="B519" s="79" t="s">
        <v>1089</v>
      </c>
      <c r="C519" s="80" t="s">
        <v>1631</v>
      </c>
      <c r="D519" s="80" t="s">
        <v>1631</v>
      </c>
      <c r="E519" s="80" t="s">
        <v>1631</v>
      </c>
    </row>
    <row r="520" spans="1:5">
      <c r="A520" s="78" t="s">
        <v>1090</v>
      </c>
      <c r="B520" s="79" t="s">
        <v>1091</v>
      </c>
      <c r="C520" s="80">
        <v>2970</v>
      </c>
      <c r="D520" s="80">
        <v>26993</v>
      </c>
      <c r="E520" s="80" t="s">
        <v>1631</v>
      </c>
    </row>
    <row r="521" spans="1:5">
      <c r="A521" s="78" t="s">
        <v>1092</v>
      </c>
      <c r="B521" s="79" t="s">
        <v>1093</v>
      </c>
      <c r="C521" s="80">
        <v>159</v>
      </c>
      <c r="D521" s="80">
        <v>2423</v>
      </c>
      <c r="E521" s="80" t="s">
        <v>1631</v>
      </c>
    </row>
    <row r="522" spans="1:5">
      <c r="A522" s="78" t="s">
        <v>1094</v>
      </c>
      <c r="B522" s="79" t="s">
        <v>1095</v>
      </c>
      <c r="C522" s="80">
        <v>89</v>
      </c>
      <c r="D522" s="80">
        <v>693</v>
      </c>
      <c r="E522" s="80" t="s">
        <v>1631</v>
      </c>
    </row>
    <row r="523" spans="1:5">
      <c r="A523" s="78" t="s">
        <v>1096</v>
      </c>
      <c r="B523" s="79" t="s">
        <v>1097</v>
      </c>
      <c r="C523" s="80">
        <v>45</v>
      </c>
      <c r="D523" s="80">
        <v>859</v>
      </c>
      <c r="E523" s="80" t="s">
        <v>1631</v>
      </c>
    </row>
    <row r="524" spans="1:5">
      <c r="A524" s="78" t="s">
        <v>1098</v>
      </c>
      <c r="B524" s="79" t="s">
        <v>1099</v>
      </c>
      <c r="C524" s="80">
        <v>39</v>
      </c>
      <c r="D524" s="80">
        <v>327</v>
      </c>
      <c r="E524" s="80" t="s">
        <v>1631</v>
      </c>
    </row>
    <row r="525" spans="1:5">
      <c r="A525" s="78" t="s">
        <v>1100</v>
      </c>
      <c r="B525" s="79" t="s">
        <v>1101</v>
      </c>
      <c r="C525" s="80">
        <v>71</v>
      </c>
      <c r="D525" s="80">
        <v>421</v>
      </c>
      <c r="E525" s="80" t="s">
        <v>1631</v>
      </c>
    </row>
    <row r="526" spans="1:5">
      <c r="A526" s="78" t="s">
        <v>1102</v>
      </c>
      <c r="B526" s="79" t="s">
        <v>1103</v>
      </c>
      <c r="C526" s="80">
        <v>34</v>
      </c>
      <c r="D526" s="80">
        <v>273</v>
      </c>
      <c r="E526" s="80" t="s">
        <v>1631</v>
      </c>
    </row>
    <row r="527" spans="1:5">
      <c r="A527" s="78" t="s">
        <v>1104</v>
      </c>
      <c r="B527" s="79" t="s">
        <v>1105</v>
      </c>
      <c r="C527" s="80">
        <v>213</v>
      </c>
      <c r="D527" s="80">
        <v>1695</v>
      </c>
      <c r="E527" s="80" t="s">
        <v>1631</v>
      </c>
    </row>
    <row r="528" spans="1:5">
      <c r="A528" s="78" t="s">
        <v>1106</v>
      </c>
      <c r="B528" s="79" t="s">
        <v>1107</v>
      </c>
      <c r="C528" s="80">
        <v>98</v>
      </c>
      <c r="D528" s="80">
        <v>1124</v>
      </c>
      <c r="E528" s="80" t="s">
        <v>1631</v>
      </c>
    </row>
    <row r="529" spans="1:5">
      <c r="A529" s="78" t="s">
        <v>1108</v>
      </c>
      <c r="B529" s="79" t="s">
        <v>1109</v>
      </c>
      <c r="C529" s="80">
        <v>155</v>
      </c>
      <c r="D529" s="80">
        <v>1537</v>
      </c>
      <c r="E529" s="80" t="s">
        <v>1631</v>
      </c>
    </row>
    <row r="530" spans="1:5">
      <c r="A530" s="78" t="s">
        <v>1110</v>
      </c>
      <c r="B530" s="79" t="s">
        <v>1111</v>
      </c>
      <c r="C530" s="80">
        <v>165</v>
      </c>
      <c r="D530" s="80">
        <v>1431</v>
      </c>
      <c r="E530" s="80" t="s">
        <v>1631</v>
      </c>
    </row>
    <row r="531" spans="1:5">
      <c r="A531" s="78" t="s">
        <v>1112</v>
      </c>
      <c r="B531" s="79" t="s">
        <v>1113</v>
      </c>
      <c r="C531" s="80">
        <v>99</v>
      </c>
      <c r="D531" s="80">
        <v>951</v>
      </c>
      <c r="E531" s="80" t="s">
        <v>1631</v>
      </c>
    </row>
    <row r="532" spans="1:5">
      <c r="A532" s="78" t="s">
        <v>1114</v>
      </c>
      <c r="B532" s="79" t="s">
        <v>1115</v>
      </c>
      <c r="C532" s="80">
        <v>182</v>
      </c>
      <c r="D532" s="80">
        <v>1574</v>
      </c>
      <c r="E532" s="80" t="s">
        <v>1631</v>
      </c>
    </row>
    <row r="533" spans="1:5">
      <c r="A533" s="78" t="s">
        <v>1116</v>
      </c>
      <c r="B533" s="79" t="s">
        <v>1117</v>
      </c>
      <c r="C533" s="80">
        <v>157</v>
      </c>
      <c r="D533" s="80">
        <v>1750</v>
      </c>
      <c r="E533" s="80" t="s">
        <v>1631</v>
      </c>
    </row>
    <row r="534" spans="1:5">
      <c r="A534" s="78" t="s">
        <v>1118</v>
      </c>
      <c r="B534" s="79" t="s">
        <v>1119</v>
      </c>
      <c r="C534" s="80">
        <v>124</v>
      </c>
      <c r="D534" s="80">
        <v>1053</v>
      </c>
      <c r="E534" s="80" t="s">
        <v>1631</v>
      </c>
    </row>
    <row r="535" spans="1:5">
      <c r="A535" s="78" t="s">
        <v>1120</v>
      </c>
      <c r="B535" s="79" t="s">
        <v>1121</v>
      </c>
      <c r="C535" s="80">
        <v>99</v>
      </c>
      <c r="D535" s="80">
        <v>797</v>
      </c>
      <c r="E535" s="80" t="s">
        <v>1631</v>
      </c>
    </row>
    <row r="536" spans="1:5">
      <c r="A536" s="78" t="s">
        <v>1122</v>
      </c>
      <c r="B536" s="79" t="s">
        <v>1123</v>
      </c>
      <c r="C536" s="80">
        <v>143</v>
      </c>
      <c r="D536" s="80">
        <v>1206</v>
      </c>
      <c r="E536" s="80" t="s">
        <v>1631</v>
      </c>
    </row>
    <row r="537" spans="1:5">
      <c r="A537" s="78" t="s">
        <v>1124</v>
      </c>
      <c r="B537" s="79" t="s">
        <v>1125</v>
      </c>
      <c r="C537" s="80">
        <v>169</v>
      </c>
      <c r="D537" s="80">
        <v>1856</v>
      </c>
      <c r="E537" s="80" t="s">
        <v>1631</v>
      </c>
    </row>
    <row r="538" spans="1:5">
      <c r="A538" s="78" t="s">
        <v>1126</v>
      </c>
      <c r="B538" s="79" t="s">
        <v>1127</v>
      </c>
      <c r="C538" s="80">
        <v>76</v>
      </c>
      <c r="D538" s="80">
        <v>667</v>
      </c>
      <c r="E538" s="80" t="s">
        <v>1631</v>
      </c>
    </row>
    <row r="539" spans="1:5">
      <c r="A539" s="78" t="s">
        <v>1128</v>
      </c>
      <c r="B539" s="79" t="s">
        <v>1129</v>
      </c>
      <c r="C539" s="80">
        <v>175</v>
      </c>
      <c r="D539" s="80">
        <v>1113</v>
      </c>
      <c r="E539" s="80" t="s">
        <v>1631</v>
      </c>
    </row>
    <row r="540" spans="1:5">
      <c r="A540" s="78" t="s">
        <v>1130</v>
      </c>
      <c r="B540" s="79" t="s">
        <v>1131</v>
      </c>
      <c r="C540" s="80">
        <v>155</v>
      </c>
      <c r="D540" s="80">
        <v>1198</v>
      </c>
      <c r="E540" s="80" t="s">
        <v>1631</v>
      </c>
    </row>
    <row r="541" spans="1:5">
      <c r="A541" s="78" t="s">
        <v>1132</v>
      </c>
      <c r="B541" s="79" t="s">
        <v>1133</v>
      </c>
      <c r="C541" s="80">
        <v>148</v>
      </c>
      <c r="D541" s="80">
        <v>1129</v>
      </c>
      <c r="E541" s="80" t="s">
        <v>1631</v>
      </c>
    </row>
    <row r="542" spans="1:5">
      <c r="A542" s="78" t="s">
        <v>1134</v>
      </c>
      <c r="B542" s="79" t="s">
        <v>1135</v>
      </c>
      <c r="C542" s="80">
        <v>242</v>
      </c>
      <c r="D542" s="80">
        <v>1858</v>
      </c>
      <c r="E542" s="80" t="s">
        <v>1631</v>
      </c>
    </row>
    <row r="543" spans="1:5">
      <c r="A543" s="78" t="s">
        <v>1136</v>
      </c>
      <c r="B543" s="79" t="s">
        <v>1137</v>
      </c>
      <c r="C543" s="80">
        <v>133</v>
      </c>
      <c r="D543" s="80">
        <v>1058</v>
      </c>
      <c r="E543" s="80" t="s">
        <v>1631</v>
      </c>
    </row>
    <row r="544" spans="1:5">
      <c r="A544" s="78" t="s">
        <v>1138</v>
      </c>
      <c r="B544" s="81"/>
      <c r="C544" s="81"/>
      <c r="D544" s="81"/>
      <c r="E544" s="81"/>
    </row>
    <row r="545" spans="1:5">
      <c r="A545" s="78" t="s">
        <v>1633</v>
      </c>
      <c r="B545" s="81"/>
      <c r="C545" s="81"/>
      <c r="D545" s="81"/>
      <c r="E545" s="81"/>
    </row>
    <row r="546" spans="1:5">
      <c r="A546" s="78" t="s">
        <v>1634</v>
      </c>
      <c r="B546" s="81"/>
      <c r="C546" s="81"/>
      <c r="D546" s="81"/>
      <c r="E546" s="81"/>
    </row>
    <row r="547" spans="1:5">
      <c r="A547" s="78" t="s">
        <v>1635</v>
      </c>
      <c r="B547" s="81"/>
      <c r="C547" s="81"/>
      <c r="D547" s="81"/>
      <c r="E547" s="81"/>
    </row>
    <row r="548" spans="1:5">
      <c r="A548" s="78" t="s">
        <v>1636</v>
      </c>
      <c r="B548" s="81"/>
      <c r="C548" s="81"/>
      <c r="D548" s="81"/>
      <c r="E548" s="81"/>
    </row>
    <row r="549" spans="1:5">
      <c r="A549" s="78" t="s">
        <v>1637</v>
      </c>
      <c r="B549" s="81"/>
      <c r="C549" s="81"/>
      <c r="D549" s="81"/>
      <c r="E549" s="81"/>
    </row>
    <row r="550" spans="1:5">
      <c r="A550" s="78" t="s">
        <v>1638</v>
      </c>
      <c r="B550" s="81"/>
      <c r="C550" s="81"/>
      <c r="D550" s="81"/>
      <c r="E550" s="81"/>
    </row>
    <row r="551" spans="1:5">
      <c r="A551" s="78" t="s">
        <v>1639</v>
      </c>
      <c r="B551" s="81"/>
      <c r="C551" s="81"/>
      <c r="D551" s="81"/>
      <c r="E551" s="81"/>
    </row>
    <row r="552" spans="1:5">
      <c r="A552" s="78" t="s">
        <v>1640</v>
      </c>
      <c r="B552" s="81"/>
      <c r="C552" s="81"/>
      <c r="D552" s="81"/>
      <c r="E552" s="81"/>
    </row>
    <row r="553" spans="1:5">
      <c r="A553" s="78" t="s">
        <v>1641</v>
      </c>
      <c r="B553" s="81"/>
      <c r="C553" s="81"/>
      <c r="D553" s="81"/>
      <c r="E553" s="81"/>
    </row>
    <row r="554" spans="1:5">
      <c r="A554" s="78" t="s">
        <v>1642</v>
      </c>
      <c r="B554" s="81"/>
      <c r="C554" s="81"/>
      <c r="D554" s="81"/>
      <c r="E554" s="81"/>
    </row>
    <row r="555" spans="1:5">
      <c r="A555" s="82" t="s">
        <v>1141</v>
      </c>
      <c r="B555" s="81"/>
      <c r="C555" s="81"/>
      <c r="D555" s="81"/>
      <c r="E555" s="81"/>
    </row>
    <row r="556" spans="1:5">
      <c r="A556" s="82" t="s">
        <v>1142</v>
      </c>
      <c r="B556" s="81"/>
      <c r="C556" s="81"/>
      <c r="D556" s="81"/>
      <c r="E556" s="81"/>
    </row>
    <row r="557" spans="1:5">
      <c r="A557" s="82" t="s">
        <v>1643</v>
      </c>
      <c r="B557" s="81"/>
      <c r="C557" s="81"/>
      <c r="D557" s="81"/>
      <c r="E557" s="81"/>
    </row>
  </sheetData>
  <mergeCells count="4">
    <mergeCell ref="A1:E1"/>
    <mergeCell ref="A2:E2"/>
    <mergeCell ref="A3:B4"/>
    <mergeCell ref="A5:E5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44A82-1E25-4CF2-A766-DD69ED913DC6}">
  <dimension ref="A1:AS402"/>
  <sheetViews>
    <sheetView topLeftCell="T1" workbookViewId="0">
      <pane ySplit="1" topLeftCell="A2" activePane="bottomLeft" state="frozen"/>
      <selection activeCell="L1" sqref="L1"/>
      <selection pane="bottomLeft" activeCell="AB3" sqref="AB3"/>
    </sheetView>
  </sheetViews>
  <sheetFormatPr baseColWidth="10" defaultRowHeight="15"/>
  <cols>
    <col min="1" max="1" width="5.42578125" bestFit="1" customWidth="1"/>
    <col min="2" max="2" width="31.7109375" customWidth="1"/>
    <col min="3" max="3" width="8.85546875" customWidth="1"/>
    <col min="4" max="4" width="13.5703125" bestFit="1" customWidth="1"/>
    <col min="5" max="5" width="9.28515625" bestFit="1" customWidth="1"/>
    <col min="6" max="6" width="7.28515625" bestFit="1" customWidth="1"/>
    <col min="7" max="7" width="6.42578125" bestFit="1" customWidth="1"/>
    <col min="8" max="8" width="10" bestFit="1" customWidth="1"/>
    <col min="9" max="9" width="12.5703125" bestFit="1" customWidth="1"/>
    <col min="10" max="10" width="13.28515625" style="29" bestFit="1" customWidth="1"/>
    <col min="11" max="11" width="13.7109375" style="28" bestFit="1" customWidth="1"/>
    <col min="12" max="12" width="16.42578125" bestFit="1" customWidth="1"/>
    <col min="13" max="13" width="13.5703125" style="11" bestFit="1" customWidth="1"/>
    <col min="14" max="14" width="12.28515625" style="11" bestFit="1" customWidth="1"/>
    <col min="15" max="15" width="26.42578125" style="11" bestFit="1" customWidth="1"/>
    <col min="16" max="16" width="20.85546875" style="11" bestFit="1" customWidth="1"/>
    <col min="17" max="17" width="16.85546875" style="11" bestFit="1" customWidth="1"/>
    <col min="18" max="18" width="18.5703125" style="11" bestFit="1" customWidth="1"/>
    <col min="19" max="19" width="19.7109375" style="11" bestFit="1" customWidth="1"/>
    <col min="20" max="20" width="24.140625" style="11" bestFit="1" customWidth="1"/>
    <col min="21" max="21" width="19.7109375" style="11" bestFit="1" customWidth="1"/>
    <col min="22" max="22" width="10.28515625" style="11" bestFit="1" customWidth="1"/>
    <col min="23" max="23" width="13.5703125" style="11" bestFit="1" customWidth="1"/>
    <col min="24" max="24" width="8.28515625" bestFit="1" customWidth="1"/>
    <col min="25" max="25" width="14.85546875" style="72" customWidth="1"/>
    <col min="26" max="26" width="14.5703125" style="25" customWidth="1"/>
    <col min="27" max="27" width="12.7109375" bestFit="1" customWidth="1"/>
    <col min="28" max="28" width="11.28515625" bestFit="1" customWidth="1"/>
  </cols>
  <sheetData>
    <row r="1" spans="1:45">
      <c r="A1" s="27" t="s">
        <v>1172</v>
      </c>
      <c r="B1" s="27" t="s">
        <v>1173</v>
      </c>
      <c r="C1" s="27" t="s">
        <v>1622</v>
      </c>
      <c r="D1" s="27" t="s">
        <v>1174</v>
      </c>
      <c r="E1" s="27" t="s">
        <v>1175</v>
      </c>
      <c r="F1" s="27" t="s">
        <v>1176</v>
      </c>
      <c r="G1" s="27" t="s">
        <v>1177</v>
      </c>
      <c r="H1" s="27" t="s">
        <v>1178</v>
      </c>
      <c r="I1" s="27" t="s">
        <v>1179</v>
      </c>
      <c r="J1" s="27" t="s">
        <v>1180</v>
      </c>
      <c r="K1" s="29" t="s">
        <v>1181</v>
      </c>
      <c r="L1" s="28" t="s">
        <v>1182</v>
      </c>
      <c r="M1" s="47" t="s">
        <v>1584</v>
      </c>
      <c r="N1" s="52" t="s">
        <v>1586</v>
      </c>
      <c r="O1" s="53" t="s">
        <v>1146</v>
      </c>
      <c r="P1" s="55" t="s">
        <v>1144</v>
      </c>
      <c r="Q1" s="56" t="s">
        <v>1147</v>
      </c>
      <c r="R1" s="57" t="s">
        <v>1148</v>
      </c>
      <c r="S1" s="58" t="s">
        <v>1149</v>
      </c>
      <c r="T1" s="59" t="s">
        <v>1150</v>
      </c>
      <c r="U1" s="60" t="s">
        <v>1151</v>
      </c>
      <c r="V1" s="54" t="s">
        <v>1152</v>
      </c>
      <c r="W1" s="61" t="s">
        <v>1621</v>
      </c>
      <c r="X1" s="54" t="s">
        <v>1668</v>
      </c>
      <c r="Y1" s="85" t="s">
        <v>1667</v>
      </c>
      <c r="Z1" s="29" t="s">
        <v>1154</v>
      </c>
      <c r="AA1" s="48" t="s">
        <v>1618</v>
      </c>
      <c r="AB1" s="49" t="s">
        <v>1620</v>
      </c>
    </row>
    <row r="2" spans="1:45">
      <c r="A2" s="27" t="s">
        <v>1192</v>
      </c>
      <c r="B2" s="27" t="s">
        <v>1193</v>
      </c>
      <c r="C2" s="27">
        <v>1001</v>
      </c>
      <c r="D2" s="27">
        <v>619</v>
      </c>
      <c r="E2" s="27">
        <v>3770.9029999999998</v>
      </c>
      <c r="F2" s="27">
        <v>90164</v>
      </c>
      <c r="G2" s="27">
        <v>1</v>
      </c>
      <c r="H2" s="27">
        <v>3.857227757206276E-2</v>
      </c>
      <c r="I2" s="27">
        <v>3.1048209366391185E-2</v>
      </c>
      <c r="J2" s="27">
        <v>13496.468220694282</v>
      </c>
      <c r="K2" s="29">
        <f t="shared" ref="K2:K65" si="0">H2*J2*$AE$6+I2*J2*$AG$6</f>
        <v>492.15598117125273</v>
      </c>
      <c r="L2" s="28">
        <f>K2/G2</f>
        <v>492.15598117125273</v>
      </c>
      <c r="M2" s="27">
        <f>L2*$AE$4</f>
        <v>221.47019152706375</v>
      </c>
      <c r="N2" s="27">
        <f>SUMIFS('Verarbeitendes Gew. 2019'!$H$71:$H$17222,'Verarbeitendes Gew. 2019'!$C$71:$C$17222,C2,'Verarbeitendes Gew. 2019'!$E$71:$E$17222,"Basic Metals")</f>
        <v>207</v>
      </c>
      <c r="O2" s="27">
        <f>SUMIFS('Verarbeitendes Gew. 2019'!$H$71:$H$17222,'Verarbeitendes Gew. 2019'!$C$71:$C$17222,C2,'Verarbeitendes Gew. 2019'!$E$71:$E$17222,"Chemical and Petrochemical")</f>
        <v>0</v>
      </c>
      <c r="P2" s="27">
        <f>SUMIFS('Verarbeitendes Gew. 2019'!$H$71:$H$17222,'Verarbeitendes Gew. 2019'!$C$71:$C$17222,C2,'Verarbeitendes Gew. 2019'!$E$71:$E$17222,"Non Metallic Minerals")</f>
        <v>0</v>
      </c>
      <c r="Q2" s="27">
        <f>SUMIFS('Verarbeitendes Gew. 2019'!$H$71:$H$17222,'Verarbeitendes Gew. 2019'!$C$71:$C$17222,C2,'Verarbeitendes Gew. 2019'!$E$71:$E$17222,"Food and Tobacco")</f>
        <v>275</v>
      </c>
      <c r="R2" s="27">
        <f>SUMIFS('Verarbeitendes Gew. 2019'!$H$71:$H$17222,'Verarbeitendes Gew. 2019'!$C$71:$C$17222,C2,'Verarbeitendes Gew. 2019'!$E$71:$E$17222,"Textile and Leather ")</f>
        <v>0</v>
      </c>
      <c r="S2" s="27">
        <f>SUMIFS('Verarbeitendes Gew. 2019'!$H$71:$H$17222,'Verarbeitendes Gew. 2019'!$C$71:$C$17222,C2,'Verarbeitendes Gew. 2019'!$E$71:$E$17222,"Paper, Pulp and Print")</f>
        <v>0</v>
      </c>
      <c r="T2" s="27">
        <f>SUMIFS('Verarbeitendes Gew. 2019'!$H$71:$H$17222,'Verarbeitendes Gew. 2019'!$C$71:$C$17222,C2,'Verarbeitendes Gew. 2019'!$E$71:$E$17222,"Wood and Wood Products")</f>
        <v>0</v>
      </c>
      <c r="U2" s="27">
        <f>SUMIFS('Verarbeitendes Gew. 2019'!$H$71:$H$17222,'Verarbeitendes Gew. 2019'!$C$71:$C$17222,C2,'Verarbeitendes Gew. 2019'!$E$71:$E$17222,"Transport Equipment")</f>
        <v>0</v>
      </c>
      <c r="V2" s="27">
        <f>SUMIFS('Verarbeitendes Gew. 2019'!$H$71:$H$17222,'Verarbeitendes Gew. 2019'!$C$71:$C$17222,C2,'Verarbeitendes Gew. 2019'!$E$71:$E$17222,"Machinery")</f>
        <v>1824</v>
      </c>
      <c r="W2" s="27">
        <f>SUMIFS('Verarbeitendes Gew. 2019'!$H$71:$H$17222,'Verarbeitendes Gew. 2019'!$C$71:$C$17222,C2,'Verarbeitendes Gew. 2019'!$E$71:$E$17222,"other industry")</f>
        <v>237</v>
      </c>
      <c r="X2" s="27">
        <f>SUMIFS('Verarbeitendes Gew. 2019'!$H$71:$H$17222,'Verarbeitendes Gew. 2019'!$C$71:$C$17222,C2,'Verarbeitendes Gew. 2019'!$F$71:$F$17222,"Verarbeitendes Gewerbe (C)")</f>
        <v>5240</v>
      </c>
      <c r="Y2" s="27">
        <f>IF(SUM(N2:W2)&lt;X2,X2,SUM(N2:W2))</f>
        <v>5240</v>
      </c>
      <c r="Z2" s="27">
        <f>SUMIFS('Baugewerbe 2019'!$D$7:$D$543,'Baugewerbe 2019'!$A$7:$A$543,C2)</f>
        <v>430</v>
      </c>
      <c r="AA2" s="27">
        <f>L2*$AF$4</f>
        <v>132.88211491623824</v>
      </c>
      <c r="AB2">
        <f>L2*$AG$6</f>
        <v>137.80367472795078</v>
      </c>
    </row>
    <row r="3" spans="1:45">
      <c r="A3" s="27" t="s">
        <v>1192</v>
      </c>
      <c r="B3" s="27" t="s">
        <v>1194</v>
      </c>
      <c r="C3" s="27">
        <v>1002</v>
      </c>
      <c r="D3" s="27">
        <v>590</v>
      </c>
      <c r="E3" s="27">
        <v>11802.323</v>
      </c>
      <c r="F3" s="27">
        <v>246794</v>
      </c>
      <c r="G3" s="27">
        <v>1</v>
      </c>
      <c r="H3" s="27">
        <v>0.12072505677052434</v>
      </c>
      <c r="I3" s="27">
        <v>8.4984159779614321E-2</v>
      </c>
      <c r="J3" s="27">
        <v>13496.468220694282</v>
      </c>
      <c r="K3" s="29">
        <f t="shared" si="0"/>
        <v>1494.2966456281556</v>
      </c>
      <c r="L3" s="28">
        <f t="shared" ref="L3:L66" si="1">K3/G3</f>
        <v>1494.2966456281556</v>
      </c>
      <c r="M3" s="27">
        <f t="shared" ref="M3:M66" si="2">L3*0.45</f>
        <v>672.43349053267002</v>
      </c>
      <c r="N3" s="27">
        <f>SUMIFS('Verarbeitendes Gew. 2019'!$H$71:$H$17222,'Verarbeitendes Gew. 2019'!$C$71:$C$17222,C3,'Verarbeitendes Gew. 2019'!$E$71:$E$17222,"Basic Metals")</f>
        <v>254</v>
      </c>
      <c r="O3" s="27">
        <f>SUMIFS('Verarbeitendes Gew. 2019'!$H$71:$H$17222,'Verarbeitendes Gew. 2019'!$C$71:$C$17222,C3,'Verarbeitendes Gew. 2019'!$E$71:$E$17222,"Chemical and Petrochemical")</f>
        <v>0</v>
      </c>
      <c r="P3" s="27">
        <f>SUMIFS('Verarbeitendes Gew. 2019'!$H$71:$H$17222,'Verarbeitendes Gew. 2019'!$C$71:$C$17222,C3,'Verarbeitendes Gew. 2019'!$E$71:$E$17222,"Non Metallic Minerals")</f>
        <v>0</v>
      </c>
      <c r="Q3" s="27">
        <f>SUMIFS('Verarbeitendes Gew. 2019'!$H$71:$H$17222,'Verarbeitendes Gew. 2019'!$C$71:$C$17222,C3,'Verarbeitendes Gew. 2019'!$E$71:$E$17222,"Food and Tobacco")</f>
        <v>449</v>
      </c>
      <c r="R3" s="27">
        <f>SUMIFS('Verarbeitendes Gew. 2019'!$H$71:$H$17222,'Verarbeitendes Gew. 2019'!$C$71:$C$17222,C3,'Verarbeitendes Gew. 2019'!$E$71:$E$17222,"Textile and Leather ")</f>
        <v>0</v>
      </c>
      <c r="S3" s="27">
        <f>SUMIFS('Verarbeitendes Gew. 2019'!$H$71:$H$17222,'Verarbeitendes Gew. 2019'!$C$71:$C$17222,C3,'Verarbeitendes Gew. 2019'!$E$71:$E$17222,"Paper, Pulp and Print")</f>
        <v>220</v>
      </c>
      <c r="T3" s="27">
        <f>SUMIFS('Verarbeitendes Gew. 2019'!$H$71:$H$17222,'Verarbeitendes Gew. 2019'!$C$71:$C$17222,C3,'Verarbeitendes Gew. 2019'!$E$71:$E$17222,"Wood and Wood Products")</f>
        <v>0</v>
      </c>
      <c r="U3" s="27">
        <f>SUMIFS('Verarbeitendes Gew. 2019'!$H$71:$H$17222,'Verarbeitendes Gew. 2019'!$C$71:$C$17222,C3,'Verarbeitendes Gew. 2019'!$E$71:$E$17222,"Transport Equipment")</f>
        <v>4513</v>
      </c>
      <c r="V3" s="27">
        <f>SUMIFS('Verarbeitendes Gew. 2019'!$H$71:$H$17222,'Verarbeitendes Gew. 2019'!$C$71:$C$17222,C3,'Verarbeitendes Gew. 2019'!$E$71:$E$17222,"Machinery")</f>
        <v>4349</v>
      </c>
      <c r="W3" s="27">
        <f>SUMIFS('Verarbeitendes Gew. 2019'!$H$71:$H$17222,'Verarbeitendes Gew. 2019'!$C$71:$C$17222,C3,'Verarbeitendes Gew. 2019'!$E$71:$E$17222,"other industry")</f>
        <v>173</v>
      </c>
      <c r="X3" s="27">
        <f>SUMIFS('Verarbeitendes Gew. 2019'!$H$71:$H$17222,'Verarbeitendes Gew. 2019'!$C$71:$C$17222,C3,'Verarbeitendes Gew. 2019'!$F$71:$F$17222,"Verarbeitendes Gewerbe (C)")</f>
        <v>11998</v>
      </c>
      <c r="Y3" s="27">
        <f t="shared" ref="Y3:Y66" si="3">IF(SUM(N3:W3)&lt;X3,X3,SUM(N3:W3))</f>
        <v>11998</v>
      </c>
      <c r="Z3" s="27">
        <f>SUMIFS('Baugewerbe 2019'!$D$7:$D$543,'Baugewerbe 2019'!$A$7:$A$543,C3)</f>
        <v>1219</v>
      </c>
      <c r="AA3" s="27">
        <f t="shared" ref="AA2:AA65" si="4">L3*$AF$4</f>
        <v>403.46009431960204</v>
      </c>
      <c r="AB3" s="11">
        <f t="shared" ref="AB2:AB65" si="5">L3*$AG$6</f>
        <v>418.4030607758836</v>
      </c>
      <c r="AD3" s="50"/>
      <c r="AE3" s="50" t="s">
        <v>1611</v>
      </c>
      <c r="AF3" s="50" t="s">
        <v>1612</v>
      </c>
      <c r="AG3" s="50" t="s">
        <v>1613</v>
      </c>
      <c r="AH3" s="50" t="s">
        <v>1614</v>
      </c>
    </row>
    <row r="4" spans="1:45">
      <c r="A4" s="27" t="s">
        <v>1192</v>
      </c>
      <c r="B4" s="27" t="s">
        <v>1195</v>
      </c>
      <c r="C4" s="27">
        <v>1003</v>
      </c>
      <c r="D4" s="27">
        <v>574</v>
      </c>
      <c r="E4" s="27">
        <v>9487.3870000000006</v>
      </c>
      <c r="F4" s="27">
        <v>216530</v>
      </c>
      <c r="G4" s="27">
        <v>1</v>
      </c>
      <c r="H4" s="27">
        <v>9.7045753973936708E-2</v>
      </c>
      <c r="I4" s="27">
        <v>7.4562672176308534E-2</v>
      </c>
      <c r="J4" s="27">
        <v>13496.468220694282</v>
      </c>
      <c r="K4" s="29">
        <f t="shared" si="0"/>
        <v>1224.8111187467644</v>
      </c>
      <c r="L4" s="28">
        <f t="shared" si="1"/>
        <v>1224.8111187467644</v>
      </c>
      <c r="M4" s="27">
        <f t="shared" si="2"/>
        <v>551.165003436044</v>
      </c>
      <c r="N4" s="27">
        <f>SUMIFS('Verarbeitendes Gew. 2019'!$H$71:$H$17222,'Verarbeitendes Gew. 2019'!$C$71:$C$17222,C4,'Verarbeitendes Gew. 2019'!$E$71:$E$17222,"Basic Metals")</f>
        <v>356</v>
      </c>
      <c r="O4" s="27">
        <f>SUMIFS('Verarbeitendes Gew. 2019'!$H$71:$H$17222,'Verarbeitendes Gew. 2019'!$C$71:$C$17222,C4,'Verarbeitendes Gew. 2019'!$E$71:$E$17222,"Chemical and Petrochemical")</f>
        <v>563</v>
      </c>
      <c r="P4" s="27">
        <f>SUMIFS('Verarbeitendes Gew. 2019'!$H$71:$H$17222,'Verarbeitendes Gew. 2019'!$C$71:$C$17222,C4,'Verarbeitendes Gew. 2019'!$E$71:$E$17222,"Non Metallic Minerals")</f>
        <v>48</v>
      </c>
      <c r="Q4" s="27">
        <f>SUMIFS('Verarbeitendes Gew. 2019'!$H$71:$H$17222,'Verarbeitendes Gew. 2019'!$C$71:$C$17222,C4,'Verarbeitendes Gew. 2019'!$E$71:$E$17222,"Food and Tobacco")</f>
        <v>3148</v>
      </c>
      <c r="R4" s="27">
        <f>SUMIFS('Verarbeitendes Gew. 2019'!$H$71:$H$17222,'Verarbeitendes Gew. 2019'!$C$71:$C$17222,C4,'Verarbeitendes Gew. 2019'!$E$71:$E$17222,"Textile and Leather ")</f>
        <v>0</v>
      </c>
      <c r="S4" s="27">
        <f>SUMIFS('Verarbeitendes Gew. 2019'!$H$71:$H$17222,'Verarbeitendes Gew. 2019'!$C$71:$C$17222,C4,'Verarbeitendes Gew. 2019'!$E$71:$E$17222,"Paper, Pulp and Print")</f>
        <v>632</v>
      </c>
      <c r="T4" s="27">
        <f>SUMIFS('Verarbeitendes Gew. 2019'!$H$71:$H$17222,'Verarbeitendes Gew. 2019'!$C$71:$C$17222,C4,'Verarbeitendes Gew. 2019'!$E$71:$E$17222,"Wood and Wood Products")</f>
        <v>0</v>
      </c>
      <c r="U4" s="27">
        <f>SUMIFS('Verarbeitendes Gew. 2019'!$H$71:$H$17222,'Verarbeitendes Gew. 2019'!$C$71:$C$17222,C4,'Verarbeitendes Gew. 2019'!$E$71:$E$17222,"Transport Equipment")</f>
        <v>0</v>
      </c>
      <c r="V4" s="27">
        <f>SUMIFS('Verarbeitendes Gew. 2019'!$H$71:$H$17222,'Verarbeitendes Gew. 2019'!$C$71:$C$17222,C4,'Verarbeitendes Gew. 2019'!$E$71:$E$17222,"Machinery")</f>
        <v>4798</v>
      </c>
      <c r="W4" s="27">
        <f>SUMIFS('Verarbeitendes Gew. 2019'!$H$71:$H$17222,'Verarbeitendes Gew. 2019'!$C$71:$C$17222,C4,'Verarbeitendes Gew. 2019'!$E$71:$E$17222,"other industry")</f>
        <v>3912</v>
      </c>
      <c r="X4" s="27">
        <f>SUMIFS('Verarbeitendes Gew. 2019'!$H$71:$H$17222,'Verarbeitendes Gew. 2019'!$C$71:$C$17222,C4,'Verarbeitendes Gew. 2019'!$F$71:$F$17222,"Verarbeitendes Gewerbe (C)")</f>
        <v>15445</v>
      </c>
      <c r="Y4" s="27">
        <f t="shared" si="3"/>
        <v>15445</v>
      </c>
      <c r="Z4" s="27">
        <f>SUMIFS('Baugewerbe 2019'!$D$7:$D$543,'Baugewerbe 2019'!$A$7:$A$543,C4)</f>
        <v>1864</v>
      </c>
      <c r="AA4" s="27">
        <f t="shared" si="4"/>
        <v>330.6990020616264</v>
      </c>
      <c r="AB4" s="11">
        <f t="shared" si="5"/>
        <v>342.94711324909406</v>
      </c>
      <c r="AD4" s="50" t="s">
        <v>1615</v>
      </c>
      <c r="AE4" s="51">
        <v>0.45</v>
      </c>
      <c r="AF4" s="51">
        <v>0.27</v>
      </c>
      <c r="AG4" s="51">
        <v>0.26</v>
      </c>
      <c r="AH4" s="51">
        <v>0.02</v>
      </c>
    </row>
    <row r="5" spans="1:45">
      <c r="A5" s="27" t="s">
        <v>1192</v>
      </c>
      <c r="B5" s="27" t="s">
        <v>1196</v>
      </c>
      <c r="C5" s="27">
        <v>1004</v>
      </c>
      <c r="D5" s="27">
        <v>600</v>
      </c>
      <c r="E5" s="27">
        <v>3435.2869999999998</v>
      </c>
      <c r="F5" s="27">
        <v>80196</v>
      </c>
      <c r="G5" s="27">
        <v>1</v>
      </c>
      <c r="H5" s="27">
        <v>3.513928724862421E-2</v>
      </c>
      <c r="I5" s="27">
        <v>2.7615702479338842E-2</v>
      </c>
      <c r="J5" s="27">
        <v>13496.468220694282</v>
      </c>
      <c r="K5" s="29">
        <f t="shared" si="0"/>
        <v>445.82456328048374</v>
      </c>
      <c r="L5" s="28">
        <f t="shared" si="1"/>
        <v>445.82456328048374</v>
      </c>
      <c r="M5" s="27">
        <f t="shared" si="2"/>
        <v>200.6210534762177</v>
      </c>
      <c r="N5" s="27">
        <f>SUMIFS('Verarbeitendes Gew. 2019'!$H$71:$H$17222,'Verarbeitendes Gew. 2019'!$C$71:$C$17222,C5,'Verarbeitendes Gew. 2019'!$E$71:$E$17222,"Basic Metals")</f>
        <v>510</v>
      </c>
      <c r="O5" s="27">
        <f>SUMIFS('Verarbeitendes Gew. 2019'!$H$71:$H$17222,'Verarbeitendes Gew. 2019'!$C$71:$C$17222,C5,'Verarbeitendes Gew. 2019'!$E$71:$E$17222,"Chemical and Petrochemical")</f>
        <v>207</v>
      </c>
      <c r="P5" s="27">
        <f>SUMIFS('Verarbeitendes Gew. 2019'!$H$71:$H$17222,'Verarbeitendes Gew. 2019'!$C$71:$C$17222,C5,'Verarbeitendes Gew. 2019'!$E$71:$E$17222,"Non Metallic Minerals")</f>
        <v>0</v>
      </c>
      <c r="Q5" s="27">
        <f>SUMIFS('Verarbeitendes Gew. 2019'!$H$71:$H$17222,'Verarbeitendes Gew. 2019'!$C$71:$C$17222,C5,'Verarbeitendes Gew. 2019'!$E$71:$E$17222,"Food and Tobacco")</f>
        <v>493</v>
      </c>
      <c r="R5" s="27">
        <f>SUMIFS('Verarbeitendes Gew. 2019'!$H$71:$H$17222,'Verarbeitendes Gew. 2019'!$C$71:$C$17222,C5,'Verarbeitendes Gew. 2019'!$E$71:$E$17222,"Textile and Leather ")</f>
        <v>0</v>
      </c>
      <c r="S5" s="27">
        <f>SUMIFS('Verarbeitendes Gew. 2019'!$H$71:$H$17222,'Verarbeitendes Gew. 2019'!$C$71:$C$17222,C5,'Verarbeitendes Gew. 2019'!$E$71:$E$17222,"Paper, Pulp and Print")</f>
        <v>112</v>
      </c>
      <c r="T5" s="27">
        <f>SUMIFS('Verarbeitendes Gew. 2019'!$H$71:$H$17222,'Verarbeitendes Gew. 2019'!$C$71:$C$17222,C5,'Verarbeitendes Gew. 2019'!$E$71:$E$17222,"Wood and Wood Products")</f>
        <v>0</v>
      </c>
      <c r="U5" s="27">
        <f>SUMIFS('Verarbeitendes Gew. 2019'!$H$71:$H$17222,'Verarbeitendes Gew. 2019'!$C$71:$C$17222,C5,'Verarbeitendes Gew. 2019'!$E$71:$E$17222,"Transport Equipment")</f>
        <v>0</v>
      </c>
      <c r="V5" s="27">
        <f>SUMIFS('Verarbeitendes Gew. 2019'!$H$71:$H$17222,'Verarbeitendes Gew. 2019'!$C$71:$C$17222,C5,'Verarbeitendes Gew. 2019'!$E$71:$E$17222,"Machinery")</f>
        <v>1852</v>
      </c>
      <c r="W5" s="27">
        <f>SUMIFS('Verarbeitendes Gew. 2019'!$H$71:$H$17222,'Verarbeitendes Gew. 2019'!$C$71:$C$17222,C5,'Verarbeitendes Gew. 2019'!$E$71:$E$17222,"other industry")</f>
        <v>343</v>
      </c>
      <c r="X5" s="27">
        <f>SUMIFS('Verarbeitendes Gew. 2019'!$H$71:$H$17222,'Verarbeitendes Gew. 2019'!$C$71:$C$17222,C5,'Verarbeitendes Gew. 2019'!$F$71:$F$17222,"Verarbeitendes Gewerbe (C)")</f>
        <v>0</v>
      </c>
      <c r="Y5" s="27">
        <f t="shared" si="3"/>
        <v>3517</v>
      </c>
      <c r="Z5" s="27">
        <f>SUMIFS('Baugewerbe 2019'!$D$7:$D$543,'Baugewerbe 2019'!$A$7:$A$543,C5)</f>
        <v>1551</v>
      </c>
      <c r="AA5" s="27">
        <f t="shared" si="4"/>
        <v>120.37263208573061</v>
      </c>
      <c r="AB5" s="11">
        <f t="shared" si="5"/>
        <v>124.83087771853546</v>
      </c>
      <c r="AD5" s="50" t="s">
        <v>1616</v>
      </c>
      <c r="AE5" s="51">
        <v>0.3</v>
      </c>
      <c r="AF5" s="51">
        <v>0.7</v>
      </c>
      <c r="AG5" s="117" t="s">
        <v>1619</v>
      </c>
      <c r="AH5" s="117"/>
    </row>
    <row r="6" spans="1:45">
      <c r="A6" s="27" t="s">
        <v>1192</v>
      </c>
      <c r="B6" s="27" t="s">
        <v>1197</v>
      </c>
      <c r="C6" s="27">
        <v>1051</v>
      </c>
      <c r="D6" s="27">
        <v>599</v>
      </c>
      <c r="E6" s="27">
        <v>4575.8159999999998</v>
      </c>
      <c r="F6" s="27">
        <v>133193</v>
      </c>
      <c r="G6" s="27">
        <v>4</v>
      </c>
      <c r="H6" s="27">
        <v>4.6805670915079478E-2</v>
      </c>
      <c r="I6" s="27">
        <v>4.586535812672176E-2</v>
      </c>
      <c r="J6" s="27">
        <v>13496.468220694282</v>
      </c>
      <c r="K6" s="29">
        <f t="shared" si="0"/>
        <v>628.15779758728172</v>
      </c>
      <c r="L6" s="28">
        <f t="shared" si="1"/>
        <v>157.03944939682043</v>
      </c>
      <c r="M6" s="27">
        <f t="shared" si="2"/>
        <v>70.667752228569199</v>
      </c>
      <c r="N6" s="27">
        <f>SUMIFS('Verarbeitendes Gew. 2019'!$H$71:$H$17222,'Verarbeitendes Gew. 2019'!$C$71:$C$17222,C6,'Verarbeitendes Gew. 2019'!$E$71:$E$17222,"Basic Metals")</f>
        <v>0</v>
      </c>
      <c r="O6" s="27">
        <f>SUMIFS('Verarbeitendes Gew. 2019'!$H$71:$H$17222,'Verarbeitendes Gew. 2019'!$C$71:$C$17222,C6,'Verarbeitendes Gew. 2019'!$E$71:$E$17222,"Chemical and Petrochemical")</f>
        <v>1723</v>
      </c>
      <c r="P6" s="27">
        <f>SUMIFS('Verarbeitendes Gew. 2019'!$H$71:$H$17222,'Verarbeitendes Gew. 2019'!$C$71:$C$17222,C6,'Verarbeitendes Gew. 2019'!$E$71:$E$17222,"Non Metallic Minerals")</f>
        <v>308</v>
      </c>
      <c r="Q6" s="27">
        <f>SUMIFS('Verarbeitendes Gew. 2019'!$H$71:$H$17222,'Verarbeitendes Gew. 2019'!$C$71:$C$17222,C6,'Verarbeitendes Gew. 2019'!$E$71:$E$17222,"Food and Tobacco")</f>
        <v>1252</v>
      </c>
      <c r="R6" s="27">
        <f>SUMIFS('Verarbeitendes Gew. 2019'!$H$71:$H$17222,'Verarbeitendes Gew. 2019'!$C$71:$C$17222,C6,'Verarbeitendes Gew. 2019'!$E$71:$E$17222,"Textile and Leather ")</f>
        <v>0</v>
      </c>
      <c r="S6" s="27">
        <f>SUMIFS('Verarbeitendes Gew. 2019'!$H$71:$H$17222,'Verarbeitendes Gew. 2019'!$C$71:$C$17222,C6,'Verarbeitendes Gew. 2019'!$E$71:$E$17222,"Paper, Pulp and Print")</f>
        <v>541</v>
      </c>
      <c r="T6" s="27">
        <f>SUMIFS('Verarbeitendes Gew. 2019'!$H$71:$H$17222,'Verarbeitendes Gew. 2019'!$C$71:$C$17222,C6,'Verarbeitendes Gew. 2019'!$E$71:$E$17222,"Wood and Wood Products")</f>
        <v>0</v>
      </c>
      <c r="U6" s="27">
        <f>SUMIFS('Verarbeitendes Gew. 2019'!$H$71:$H$17222,'Verarbeitendes Gew. 2019'!$C$71:$C$17222,C6,'Verarbeitendes Gew. 2019'!$E$71:$E$17222,"Transport Equipment")</f>
        <v>0</v>
      </c>
      <c r="V6" s="27">
        <f>SUMIFS('Verarbeitendes Gew. 2019'!$H$71:$H$17222,'Verarbeitendes Gew. 2019'!$C$71:$C$17222,C6,'Verarbeitendes Gew. 2019'!$E$71:$E$17222,"Machinery")</f>
        <v>745</v>
      </c>
      <c r="W6" s="27">
        <f>SUMIFS('Verarbeitendes Gew. 2019'!$H$71:$H$17222,'Verarbeitendes Gew. 2019'!$C$71:$C$17222,C6,'Verarbeitendes Gew. 2019'!$E$71:$E$17222,"other industry")</f>
        <v>0</v>
      </c>
      <c r="X6" s="27">
        <f>SUMIFS('Verarbeitendes Gew. 2019'!$H$71:$H$17222,'Verarbeitendes Gew. 2019'!$C$71:$C$17222,C6,'Verarbeitendes Gew. 2019'!$F$71:$F$17222,"Verarbeitendes Gewerbe (C)")</f>
        <v>6349</v>
      </c>
      <c r="Y6" s="27">
        <f t="shared" si="3"/>
        <v>6349</v>
      </c>
      <c r="Z6" s="27">
        <f>SUMIFS('Baugewerbe 2019'!$D$7:$D$543,'Baugewerbe 2019'!$A$7:$A$543,C6)</f>
        <v>2172</v>
      </c>
      <c r="AA6" s="27">
        <f t="shared" si="4"/>
        <v>42.400651337141518</v>
      </c>
      <c r="AB6" s="11">
        <f t="shared" si="5"/>
        <v>43.971045831109727</v>
      </c>
      <c r="AD6" s="115" t="s">
        <v>1617</v>
      </c>
      <c r="AE6" s="116">
        <v>0.72</v>
      </c>
      <c r="AF6" s="116"/>
      <c r="AG6" s="116">
        <v>0.28000000000000003</v>
      </c>
      <c r="AH6" s="116"/>
    </row>
    <row r="7" spans="1:45">
      <c r="A7" s="27" t="s">
        <v>1192</v>
      </c>
      <c r="B7" s="27" t="s">
        <v>1198</v>
      </c>
      <c r="C7" s="27">
        <v>1053</v>
      </c>
      <c r="D7" s="27">
        <v>629</v>
      </c>
      <c r="E7" s="27">
        <v>4610.9179999999997</v>
      </c>
      <c r="F7" s="27">
        <v>198019</v>
      </c>
      <c r="G7" s="27">
        <v>4</v>
      </c>
      <c r="H7" s="27">
        <v>4.7164726580880091E-2</v>
      </c>
      <c r="I7" s="27">
        <v>6.8188360881542703E-2</v>
      </c>
      <c r="J7" s="27">
        <v>13496.468220694282</v>
      </c>
      <c r="K7" s="29">
        <f t="shared" si="0"/>
        <v>716.00578085885263</v>
      </c>
      <c r="L7" s="28">
        <f t="shared" si="1"/>
        <v>179.00144521471316</v>
      </c>
      <c r="M7" s="27">
        <f t="shared" si="2"/>
        <v>80.550650346620927</v>
      </c>
      <c r="N7" s="27">
        <f>SUMIFS('Verarbeitendes Gew. 2019'!$H$71:$H$17222,'Verarbeitendes Gew. 2019'!$C$71:$C$17222,C7,'Verarbeitendes Gew. 2019'!$E$71:$E$17222,"Basic Metals")</f>
        <v>755</v>
      </c>
      <c r="O7" s="27">
        <f>SUMIFS('Verarbeitendes Gew. 2019'!$H$71:$H$17222,'Verarbeitendes Gew. 2019'!$C$71:$C$17222,C7,'Verarbeitendes Gew. 2019'!$E$71:$E$17222,"Chemical and Petrochemical")</f>
        <v>1073</v>
      </c>
      <c r="P7" s="27">
        <f>SUMIFS('Verarbeitendes Gew. 2019'!$H$71:$H$17222,'Verarbeitendes Gew. 2019'!$C$71:$C$17222,C7,'Verarbeitendes Gew. 2019'!$E$71:$E$17222,"Non Metallic Minerals")</f>
        <v>414</v>
      </c>
      <c r="Q7" s="27">
        <f>SUMIFS('Verarbeitendes Gew. 2019'!$H$71:$H$17222,'Verarbeitendes Gew. 2019'!$C$71:$C$17222,C7,'Verarbeitendes Gew. 2019'!$E$71:$E$17222,"Food and Tobacco")</f>
        <v>980</v>
      </c>
      <c r="R7" s="27">
        <f>SUMIFS('Verarbeitendes Gew. 2019'!$H$71:$H$17222,'Verarbeitendes Gew. 2019'!$C$71:$C$17222,C7,'Verarbeitendes Gew. 2019'!$E$71:$E$17222,"Textile and Leather ")</f>
        <v>0</v>
      </c>
      <c r="S7" s="27">
        <f>SUMIFS('Verarbeitendes Gew. 2019'!$H$71:$H$17222,'Verarbeitendes Gew. 2019'!$C$71:$C$17222,C7,'Verarbeitendes Gew. 2019'!$E$71:$E$17222,"Paper, Pulp and Print")</f>
        <v>464</v>
      </c>
      <c r="T7" s="27">
        <f>SUMIFS('Verarbeitendes Gew. 2019'!$H$71:$H$17222,'Verarbeitendes Gew. 2019'!$C$71:$C$17222,C7,'Verarbeitendes Gew. 2019'!$E$71:$E$17222,"Wood and Wood Products")</f>
        <v>0</v>
      </c>
      <c r="U7" s="27">
        <f>SUMIFS('Verarbeitendes Gew. 2019'!$H$71:$H$17222,'Verarbeitendes Gew. 2019'!$C$71:$C$17222,C7,'Verarbeitendes Gew. 2019'!$E$71:$E$17222,"Transport Equipment")</f>
        <v>0</v>
      </c>
      <c r="V7" s="27">
        <f>SUMIFS('Verarbeitendes Gew. 2019'!$H$71:$H$17222,'Verarbeitendes Gew. 2019'!$C$71:$C$17222,C7,'Verarbeitendes Gew. 2019'!$E$71:$E$17222,"Machinery")</f>
        <v>1993</v>
      </c>
      <c r="W7" s="27">
        <f>SUMIFS('Verarbeitendes Gew. 2019'!$H$71:$H$17222,'Verarbeitendes Gew. 2019'!$C$71:$C$17222,C7,'Verarbeitendes Gew. 2019'!$E$71:$E$17222,"other industry")</f>
        <v>0</v>
      </c>
      <c r="X7" s="27">
        <f>SUMIFS('Verarbeitendes Gew. 2019'!$H$71:$H$17222,'Verarbeitendes Gew. 2019'!$C$71:$C$17222,C7,'Verarbeitendes Gew. 2019'!$F$71:$F$17222,"Verarbeitendes Gewerbe (C)")</f>
        <v>6450</v>
      </c>
      <c r="Y7" s="27">
        <f t="shared" si="3"/>
        <v>6450</v>
      </c>
      <c r="Z7" s="27">
        <f>SUMIFS('Baugewerbe 2019'!$D$7:$D$543,'Baugewerbe 2019'!$A$7:$A$543,C7)</f>
        <v>1881</v>
      </c>
      <c r="AA7" s="27">
        <f t="shared" si="4"/>
        <v>48.330390207972556</v>
      </c>
      <c r="AB7" s="11">
        <f t="shared" si="5"/>
        <v>50.120404660119689</v>
      </c>
      <c r="AD7" s="115"/>
      <c r="AE7" s="116"/>
      <c r="AF7" s="116"/>
      <c r="AG7" s="116"/>
      <c r="AH7" s="116"/>
    </row>
    <row r="8" spans="1:45">
      <c r="A8" s="27" t="s">
        <v>1192</v>
      </c>
      <c r="B8" s="27" t="s">
        <v>1199</v>
      </c>
      <c r="C8" s="27">
        <v>1054</v>
      </c>
      <c r="D8" s="27">
        <v>696</v>
      </c>
      <c r="E8" s="27">
        <v>5641.9390000000003</v>
      </c>
      <c r="F8" s="27">
        <v>165951</v>
      </c>
      <c r="G8" s="27">
        <v>3</v>
      </c>
      <c r="H8" s="27">
        <v>5.7710961314212071E-2</v>
      </c>
      <c r="I8" s="27">
        <v>5.7145661157024796E-2</v>
      </c>
      <c r="J8" s="27">
        <v>13496.468220694282</v>
      </c>
      <c r="K8" s="29">
        <f t="shared" si="0"/>
        <v>776.75787979312349</v>
      </c>
      <c r="L8" s="28">
        <f t="shared" si="1"/>
        <v>258.91929326437452</v>
      </c>
      <c r="M8" s="27">
        <f t="shared" si="2"/>
        <v>116.51368196896854</v>
      </c>
      <c r="N8" s="27">
        <f>SUMIFS('Verarbeitendes Gew. 2019'!$H$71:$H$17222,'Verarbeitendes Gew. 2019'!$C$71:$C$17222,C8,'Verarbeitendes Gew. 2019'!$E$71:$E$17222,"Basic Metals")</f>
        <v>0</v>
      </c>
      <c r="O8" s="27">
        <f>SUMIFS('Verarbeitendes Gew. 2019'!$H$71:$H$17222,'Verarbeitendes Gew. 2019'!$C$71:$C$17222,C8,'Verarbeitendes Gew. 2019'!$E$71:$E$17222,"Chemical and Petrochemical")</f>
        <v>0</v>
      </c>
      <c r="P8" s="27">
        <f>SUMIFS('Verarbeitendes Gew. 2019'!$H$71:$H$17222,'Verarbeitendes Gew. 2019'!$C$71:$C$17222,C8,'Verarbeitendes Gew. 2019'!$E$71:$E$17222,"Non Metallic Minerals")</f>
        <v>18</v>
      </c>
      <c r="Q8" s="27">
        <f>SUMIFS('Verarbeitendes Gew. 2019'!$H$71:$H$17222,'Verarbeitendes Gew. 2019'!$C$71:$C$17222,C8,'Verarbeitendes Gew. 2019'!$E$71:$E$17222,"Food and Tobacco")</f>
        <v>1273</v>
      </c>
      <c r="R8" s="27">
        <f>SUMIFS('Verarbeitendes Gew. 2019'!$H$71:$H$17222,'Verarbeitendes Gew. 2019'!$C$71:$C$17222,C8,'Verarbeitendes Gew. 2019'!$E$71:$E$17222,"Textile and Leather ")</f>
        <v>0</v>
      </c>
      <c r="S8" s="27">
        <f>SUMIFS('Verarbeitendes Gew. 2019'!$H$71:$H$17222,'Verarbeitendes Gew. 2019'!$C$71:$C$17222,C8,'Verarbeitendes Gew. 2019'!$E$71:$E$17222,"Paper, Pulp and Print")</f>
        <v>0</v>
      </c>
      <c r="T8" s="27">
        <f>SUMIFS('Verarbeitendes Gew. 2019'!$H$71:$H$17222,'Verarbeitendes Gew. 2019'!$C$71:$C$17222,C8,'Verarbeitendes Gew. 2019'!$E$71:$E$17222,"Wood and Wood Products")</f>
        <v>188</v>
      </c>
      <c r="U8" s="27">
        <f>SUMIFS('Verarbeitendes Gew. 2019'!$H$71:$H$17222,'Verarbeitendes Gew. 2019'!$C$71:$C$17222,C8,'Verarbeitendes Gew. 2019'!$E$71:$E$17222,"Transport Equipment")</f>
        <v>0</v>
      </c>
      <c r="V8" s="27">
        <f>SUMIFS('Verarbeitendes Gew. 2019'!$H$71:$H$17222,'Verarbeitendes Gew. 2019'!$C$71:$C$17222,C8,'Verarbeitendes Gew. 2019'!$E$71:$E$17222,"Machinery")</f>
        <v>2457</v>
      </c>
      <c r="W8" s="27">
        <f>SUMIFS('Verarbeitendes Gew. 2019'!$H$71:$H$17222,'Verarbeitendes Gew. 2019'!$C$71:$C$17222,C8,'Verarbeitendes Gew. 2019'!$E$71:$E$17222,"other industry")</f>
        <v>82</v>
      </c>
      <c r="X8" s="27">
        <f>SUMIFS('Verarbeitendes Gew. 2019'!$H$71:$H$17222,'Verarbeitendes Gew. 2019'!$C$71:$C$17222,C8,'Verarbeitendes Gew. 2019'!$F$71:$F$17222,"Verarbeitendes Gewerbe (C)")</f>
        <v>5021</v>
      </c>
      <c r="Y8" s="27">
        <f t="shared" si="3"/>
        <v>5021</v>
      </c>
      <c r="Z8" s="27">
        <f>SUMIFS('Baugewerbe 2019'!$D$7:$D$543,'Baugewerbe 2019'!$A$7:$A$543,C8)</f>
        <v>3301</v>
      </c>
      <c r="AA8" s="27">
        <f t="shared" si="4"/>
        <v>69.908209181381125</v>
      </c>
      <c r="AB8" s="11">
        <f t="shared" si="5"/>
        <v>72.497402114024865</v>
      </c>
    </row>
    <row r="9" spans="1:45">
      <c r="A9" s="27" t="s">
        <v>1192</v>
      </c>
      <c r="B9" s="27" t="s">
        <v>1200</v>
      </c>
      <c r="C9" s="27">
        <v>1055</v>
      </c>
      <c r="D9" s="27">
        <v>583</v>
      </c>
      <c r="E9" s="27">
        <v>5399.5590000000002</v>
      </c>
      <c r="F9" s="27">
        <v>200539</v>
      </c>
      <c r="G9" s="27">
        <v>2</v>
      </c>
      <c r="H9" s="27">
        <v>5.5231674883901724E-2</v>
      </c>
      <c r="I9" s="27">
        <v>6.9056129476584016E-2</v>
      </c>
      <c r="J9" s="27">
        <v>13496.468220694282</v>
      </c>
      <c r="K9" s="29">
        <f t="shared" si="0"/>
        <v>797.67531222829712</v>
      </c>
      <c r="L9" s="28">
        <f t="shared" si="1"/>
        <v>398.83765611414856</v>
      </c>
      <c r="M9" s="27">
        <f t="shared" si="2"/>
        <v>179.47694525136686</v>
      </c>
      <c r="N9" s="27">
        <f>SUMIFS('Verarbeitendes Gew. 2019'!$H$71:$H$17222,'Verarbeitendes Gew. 2019'!$C$71:$C$17222,C9,'Verarbeitendes Gew. 2019'!$E$71:$E$17222,"Basic Metals")</f>
        <v>215</v>
      </c>
      <c r="O9" s="27">
        <f>SUMIFS('Verarbeitendes Gew. 2019'!$H$71:$H$17222,'Verarbeitendes Gew. 2019'!$C$71:$C$17222,C9,'Verarbeitendes Gew. 2019'!$E$71:$E$17222,"Chemical and Petrochemical")</f>
        <v>976</v>
      </c>
      <c r="P9" s="27">
        <f>SUMIFS('Verarbeitendes Gew. 2019'!$H$71:$H$17222,'Verarbeitendes Gew. 2019'!$C$71:$C$17222,C9,'Verarbeitendes Gew. 2019'!$E$71:$E$17222,"Non Metallic Minerals")</f>
        <v>87</v>
      </c>
      <c r="Q9" s="27">
        <f>SUMIFS('Verarbeitendes Gew. 2019'!$H$71:$H$17222,'Verarbeitendes Gew. 2019'!$C$71:$C$17222,C9,'Verarbeitendes Gew. 2019'!$E$71:$E$17222,"Food and Tobacco")</f>
        <v>2332</v>
      </c>
      <c r="R9" s="27">
        <f>SUMIFS('Verarbeitendes Gew. 2019'!$H$71:$H$17222,'Verarbeitendes Gew. 2019'!$C$71:$C$17222,C9,'Verarbeitendes Gew. 2019'!$E$71:$E$17222,"Textile and Leather ")</f>
        <v>0</v>
      </c>
      <c r="S9" s="27">
        <f>SUMIFS('Verarbeitendes Gew. 2019'!$H$71:$H$17222,'Verarbeitendes Gew. 2019'!$C$71:$C$17222,C9,'Verarbeitendes Gew. 2019'!$E$71:$E$17222,"Paper, Pulp and Print")</f>
        <v>0</v>
      </c>
      <c r="T9" s="27">
        <f>SUMIFS('Verarbeitendes Gew. 2019'!$H$71:$H$17222,'Verarbeitendes Gew. 2019'!$C$71:$C$17222,C9,'Verarbeitendes Gew. 2019'!$E$71:$E$17222,"Wood and Wood Products")</f>
        <v>0</v>
      </c>
      <c r="U9" s="27">
        <f>SUMIFS('Verarbeitendes Gew. 2019'!$H$71:$H$17222,'Verarbeitendes Gew. 2019'!$C$71:$C$17222,C9,'Verarbeitendes Gew. 2019'!$E$71:$E$17222,"Transport Equipment")</f>
        <v>0</v>
      </c>
      <c r="V9" s="27">
        <f>SUMIFS('Verarbeitendes Gew. 2019'!$H$71:$H$17222,'Verarbeitendes Gew. 2019'!$C$71:$C$17222,C9,'Verarbeitendes Gew. 2019'!$E$71:$E$17222,"Machinery")</f>
        <v>843</v>
      </c>
      <c r="W9" s="27">
        <f>SUMIFS('Verarbeitendes Gew. 2019'!$H$71:$H$17222,'Verarbeitendes Gew. 2019'!$C$71:$C$17222,C9,'Verarbeitendes Gew. 2019'!$E$71:$E$17222,"other industry")</f>
        <v>685</v>
      </c>
      <c r="X9" s="27">
        <f>SUMIFS('Verarbeitendes Gew. 2019'!$H$71:$H$17222,'Verarbeitendes Gew. 2019'!$C$71:$C$17222,C9,'Verarbeitendes Gew. 2019'!$F$71:$F$17222,"Verarbeitendes Gewerbe (C)")</f>
        <v>0</v>
      </c>
      <c r="Y9" s="27">
        <f t="shared" si="3"/>
        <v>5138</v>
      </c>
      <c r="Z9" s="27">
        <f>SUMIFS('Baugewerbe 2019'!$D$7:$D$543,'Baugewerbe 2019'!$A$7:$A$543,C9)</f>
        <v>1774</v>
      </c>
      <c r="AA9" s="27">
        <f t="shared" si="4"/>
        <v>107.68616715082011</v>
      </c>
      <c r="AB9" s="11">
        <f t="shared" si="5"/>
        <v>111.6745437119616</v>
      </c>
    </row>
    <row r="10" spans="1:45">
      <c r="A10" s="27" t="s">
        <v>1192</v>
      </c>
      <c r="B10" s="27" t="s">
        <v>1201</v>
      </c>
      <c r="C10" s="27">
        <v>1056</v>
      </c>
      <c r="D10" s="27">
        <v>794</v>
      </c>
      <c r="E10" s="27">
        <v>9344.0889999999999</v>
      </c>
      <c r="F10" s="27">
        <v>316103</v>
      </c>
      <c r="G10" s="27">
        <v>5</v>
      </c>
      <c r="H10" s="27">
        <v>9.5579969722387026E-2</v>
      </c>
      <c r="I10" s="27">
        <v>0.10885089531680441</v>
      </c>
      <c r="J10" s="27">
        <v>13496.468220694282</v>
      </c>
      <c r="K10" s="29">
        <f t="shared" si="0"/>
        <v>1340.142999045509</v>
      </c>
      <c r="L10" s="28">
        <f t="shared" si="1"/>
        <v>268.02859980910182</v>
      </c>
      <c r="M10" s="27">
        <f t="shared" si="2"/>
        <v>120.61286991409582</v>
      </c>
      <c r="N10" s="27">
        <f>SUMIFS('Verarbeitendes Gew. 2019'!$H$71:$H$17222,'Verarbeitendes Gew. 2019'!$C$71:$C$17222,C10,'Verarbeitendes Gew. 2019'!$E$71:$E$17222,"Basic Metals")</f>
        <v>2465</v>
      </c>
      <c r="O10" s="27">
        <f>SUMIFS('Verarbeitendes Gew. 2019'!$H$71:$H$17222,'Verarbeitendes Gew. 2019'!$C$71:$C$17222,C10,'Verarbeitendes Gew. 2019'!$E$71:$E$17222,"Chemical and Petrochemical")</f>
        <v>3603</v>
      </c>
      <c r="P10" s="27">
        <f>SUMIFS('Verarbeitendes Gew. 2019'!$H$71:$H$17222,'Verarbeitendes Gew. 2019'!$C$71:$C$17222,C10,'Verarbeitendes Gew. 2019'!$E$71:$E$17222,"Non Metallic Minerals")</f>
        <v>472</v>
      </c>
      <c r="Q10" s="27">
        <f>SUMIFS('Verarbeitendes Gew. 2019'!$H$71:$H$17222,'Verarbeitendes Gew. 2019'!$C$71:$C$17222,C10,'Verarbeitendes Gew. 2019'!$E$71:$E$17222,"Food and Tobacco")</f>
        <v>3047</v>
      </c>
      <c r="R10" s="27">
        <f>SUMIFS('Verarbeitendes Gew. 2019'!$H$71:$H$17222,'Verarbeitendes Gew. 2019'!$C$71:$C$17222,C10,'Verarbeitendes Gew. 2019'!$E$71:$E$17222,"Textile and Leather ")</f>
        <v>0</v>
      </c>
      <c r="S10" s="27">
        <f>SUMIFS('Verarbeitendes Gew. 2019'!$H$71:$H$17222,'Verarbeitendes Gew. 2019'!$C$71:$C$17222,C10,'Verarbeitendes Gew. 2019'!$E$71:$E$17222,"Paper, Pulp and Print")</f>
        <v>933</v>
      </c>
      <c r="T10" s="27">
        <f>SUMIFS('Verarbeitendes Gew. 2019'!$H$71:$H$17222,'Verarbeitendes Gew. 2019'!$C$71:$C$17222,C10,'Verarbeitendes Gew. 2019'!$E$71:$E$17222,"Wood and Wood Products")</f>
        <v>143</v>
      </c>
      <c r="U10" s="27">
        <f>SUMIFS('Verarbeitendes Gew. 2019'!$H$71:$H$17222,'Verarbeitendes Gew. 2019'!$C$71:$C$17222,C10,'Verarbeitendes Gew. 2019'!$E$71:$E$17222,"Transport Equipment")</f>
        <v>0</v>
      </c>
      <c r="V10" s="27">
        <f>SUMIFS('Verarbeitendes Gew. 2019'!$H$71:$H$17222,'Verarbeitendes Gew. 2019'!$C$71:$C$17222,C10,'Verarbeitendes Gew. 2019'!$E$71:$E$17222,"Machinery")</f>
        <v>3963</v>
      </c>
      <c r="W10" s="27">
        <f>SUMIFS('Verarbeitendes Gew. 2019'!$H$71:$H$17222,'Verarbeitendes Gew. 2019'!$C$71:$C$17222,C10,'Verarbeitendes Gew. 2019'!$E$71:$E$17222,"other industry")</f>
        <v>609</v>
      </c>
      <c r="X10" s="27">
        <f>SUMIFS('Verarbeitendes Gew. 2019'!$H$71:$H$17222,'Verarbeitendes Gew. 2019'!$C$71:$C$17222,C10,'Verarbeitendes Gew. 2019'!$F$71:$F$17222,"Verarbeitendes Gewerbe (C)")</f>
        <v>17013</v>
      </c>
      <c r="Y10" s="27">
        <f t="shared" si="3"/>
        <v>17013</v>
      </c>
      <c r="Z10" s="27">
        <f>SUMIFS('Baugewerbe 2019'!$D$7:$D$543,'Baugewerbe 2019'!$A$7:$A$543,C10)</f>
        <v>2718</v>
      </c>
      <c r="AA10" s="27">
        <f t="shared" si="4"/>
        <v>72.367721948457501</v>
      </c>
      <c r="AB10" s="11">
        <f t="shared" si="5"/>
        <v>75.048007946548523</v>
      </c>
    </row>
    <row r="11" spans="1:45">
      <c r="A11" s="27" t="s">
        <v>1192</v>
      </c>
      <c r="B11" s="27" t="s">
        <v>1202</v>
      </c>
      <c r="C11" s="27">
        <v>1057</v>
      </c>
      <c r="D11" s="27">
        <v>622</v>
      </c>
      <c r="E11" s="27">
        <v>2581.5790000000002</v>
      </c>
      <c r="F11" s="27">
        <v>128686</v>
      </c>
      <c r="G11" s="27">
        <v>3</v>
      </c>
      <c r="H11" s="27">
        <v>2.6406773593011603E-2</v>
      </c>
      <c r="I11" s="27">
        <v>4.4313360881542703E-2</v>
      </c>
      <c r="J11" s="27">
        <v>13496.468220694282</v>
      </c>
      <c r="K11" s="29">
        <f t="shared" si="0"/>
        <v>424.06737276775959</v>
      </c>
      <c r="L11" s="28">
        <f t="shared" si="1"/>
        <v>141.35579092258652</v>
      </c>
      <c r="M11" s="27">
        <f t="shared" si="2"/>
        <v>63.610105915163935</v>
      </c>
      <c r="N11" s="27">
        <f>SUMIFS('Verarbeitendes Gew. 2019'!$H$71:$H$17222,'Verarbeitendes Gew. 2019'!$C$71:$C$17222,C11,'Verarbeitendes Gew. 2019'!$E$71:$E$17222,"Basic Metals")</f>
        <v>0</v>
      </c>
      <c r="O11" s="27">
        <f>SUMIFS('Verarbeitendes Gew. 2019'!$H$71:$H$17222,'Verarbeitendes Gew. 2019'!$C$71:$C$17222,C11,'Verarbeitendes Gew. 2019'!$E$71:$E$17222,"Chemical and Petrochemical")</f>
        <v>0</v>
      </c>
      <c r="P11" s="27">
        <f>SUMIFS('Verarbeitendes Gew. 2019'!$H$71:$H$17222,'Verarbeitendes Gew. 2019'!$C$71:$C$17222,C11,'Verarbeitendes Gew. 2019'!$E$71:$E$17222,"Non Metallic Minerals")</f>
        <v>53</v>
      </c>
      <c r="Q11" s="27">
        <f>SUMIFS('Verarbeitendes Gew. 2019'!$H$71:$H$17222,'Verarbeitendes Gew. 2019'!$C$71:$C$17222,C11,'Verarbeitendes Gew. 2019'!$E$71:$E$17222,"Food and Tobacco")</f>
        <v>381</v>
      </c>
      <c r="R11" s="27">
        <f>SUMIFS('Verarbeitendes Gew. 2019'!$H$71:$H$17222,'Verarbeitendes Gew. 2019'!$C$71:$C$17222,C11,'Verarbeitendes Gew. 2019'!$E$71:$E$17222,"Textile and Leather ")</f>
        <v>0</v>
      </c>
      <c r="S11" s="27">
        <f>SUMIFS('Verarbeitendes Gew. 2019'!$H$71:$H$17222,'Verarbeitendes Gew. 2019'!$C$71:$C$17222,C11,'Verarbeitendes Gew. 2019'!$E$71:$E$17222,"Paper, Pulp and Print")</f>
        <v>0</v>
      </c>
      <c r="T11" s="27">
        <f>SUMIFS('Verarbeitendes Gew. 2019'!$H$71:$H$17222,'Verarbeitendes Gew. 2019'!$C$71:$C$17222,C11,'Verarbeitendes Gew. 2019'!$E$71:$E$17222,"Wood and Wood Products")</f>
        <v>0</v>
      </c>
      <c r="U11" s="27">
        <f>SUMIFS('Verarbeitendes Gew. 2019'!$H$71:$H$17222,'Verarbeitendes Gew. 2019'!$C$71:$C$17222,C11,'Verarbeitendes Gew. 2019'!$E$71:$E$17222,"Transport Equipment")</f>
        <v>0</v>
      </c>
      <c r="V11" s="27">
        <f>SUMIFS('Verarbeitendes Gew. 2019'!$H$71:$H$17222,'Verarbeitendes Gew. 2019'!$C$71:$C$17222,C11,'Verarbeitendes Gew. 2019'!$E$71:$E$17222,"Machinery")</f>
        <v>245</v>
      </c>
      <c r="W11" s="27">
        <f>SUMIFS('Verarbeitendes Gew. 2019'!$H$71:$H$17222,'Verarbeitendes Gew. 2019'!$C$71:$C$17222,C11,'Verarbeitendes Gew. 2019'!$E$71:$E$17222,"other industry")</f>
        <v>1106</v>
      </c>
      <c r="X11" s="27">
        <f>SUMIFS('Verarbeitendes Gew. 2019'!$H$71:$H$17222,'Verarbeitendes Gew. 2019'!$C$71:$C$17222,C11,'Verarbeitendes Gew. 2019'!$F$71:$F$17222,"Verarbeitendes Gewerbe (C)")</f>
        <v>2861</v>
      </c>
      <c r="Y11" s="27">
        <f t="shared" si="3"/>
        <v>2861</v>
      </c>
      <c r="Z11" s="27">
        <f>SUMIFS('Baugewerbe 2019'!$D$7:$D$543,'Baugewerbe 2019'!$A$7:$A$543,C11)</f>
        <v>1440</v>
      </c>
      <c r="AA11" s="27">
        <f t="shared" si="4"/>
        <v>38.166063549098361</v>
      </c>
      <c r="AB11" s="11">
        <f t="shared" si="5"/>
        <v>39.579621458324233</v>
      </c>
    </row>
    <row r="12" spans="1:45">
      <c r="A12" s="27" t="s">
        <v>1192</v>
      </c>
      <c r="B12" s="27" t="s">
        <v>1203</v>
      </c>
      <c r="C12" s="27">
        <v>1058</v>
      </c>
      <c r="D12" s="27">
        <v>605</v>
      </c>
      <c r="E12" s="27">
        <v>7923.7759999999998</v>
      </c>
      <c r="F12" s="27">
        <v>274098</v>
      </c>
      <c r="G12" s="27">
        <v>7</v>
      </c>
      <c r="H12" s="27">
        <v>8.1051696978376053E-2</v>
      </c>
      <c r="I12" s="27">
        <v>9.4386363636363643E-2</v>
      </c>
      <c r="J12" s="27">
        <v>13496.468220694282</v>
      </c>
      <c r="K12" s="29">
        <f t="shared" si="0"/>
        <v>1144.3035058412579</v>
      </c>
      <c r="L12" s="28">
        <f t="shared" si="1"/>
        <v>163.47192940589397</v>
      </c>
      <c r="M12" s="27">
        <f t="shared" si="2"/>
        <v>73.56236823265229</v>
      </c>
      <c r="N12" s="27">
        <f>SUMIFS('Verarbeitendes Gew. 2019'!$H$71:$H$17222,'Verarbeitendes Gew. 2019'!$C$71:$C$17222,C12,'Verarbeitendes Gew. 2019'!$E$71:$E$17222,"Basic Metals")</f>
        <v>744</v>
      </c>
      <c r="O12" s="27">
        <f>SUMIFS('Verarbeitendes Gew. 2019'!$H$71:$H$17222,'Verarbeitendes Gew. 2019'!$C$71:$C$17222,C12,'Verarbeitendes Gew. 2019'!$E$71:$E$17222,"Chemical and Petrochemical")</f>
        <v>114</v>
      </c>
      <c r="P12" s="27">
        <f>SUMIFS('Verarbeitendes Gew. 2019'!$H$71:$H$17222,'Verarbeitendes Gew. 2019'!$C$71:$C$17222,C12,'Verarbeitendes Gew. 2019'!$E$71:$E$17222,"Non Metallic Minerals")</f>
        <v>772</v>
      </c>
      <c r="Q12" s="27">
        <f>SUMIFS('Verarbeitendes Gew. 2019'!$H$71:$H$17222,'Verarbeitendes Gew. 2019'!$C$71:$C$17222,C12,'Verarbeitendes Gew. 2019'!$E$71:$E$17222,"Food and Tobacco")</f>
        <v>865</v>
      </c>
      <c r="R12" s="27">
        <f>SUMIFS('Verarbeitendes Gew. 2019'!$H$71:$H$17222,'Verarbeitendes Gew. 2019'!$C$71:$C$17222,C12,'Verarbeitendes Gew. 2019'!$E$71:$E$17222,"Textile and Leather ")</f>
        <v>0</v>
      </c>
      <c r="S12" s="27">
        <f>SUMIFS('Verarbeitendes Gew. 2019'!$H$71:$H$17222,'Verarbeitendes Gew. 2019'!$C$71:$C$17222,C12,'Verarbeitendes Gew. 2019'!$E$71:$E$17222,"Paper, Pulp and Print")</f>
        <v>397</v>
      </c>
      <c r="T12" s="27">
        <f>SUMIFS('Verarbeitendes Gew. 2019'!$H$71:$H$17222,'Verarbeitendes Gew. 2019'!$C$71:$C$17222,C12,'Verarbeitendes Gew. 2019'!$E$71:$E$17222,"Wood and Wood Products")</f>
        <v>0</v>
      </c>
      <c r="U12" s="27">
        <f>SUMIFS('Verarbeitendes Gew. 2019'!$H$71:$H$17222,'Verarbeitendes Gew. 2019'!$C$71:$C$17222,C12,'Verarbeitendes Gew. 2019'!$E$71:$E$17222,"Transport Equipment")</f>
        <v>0</v>
      </c>
      <c r="V12" s="27">
        <f>SUMIFS('Verarbeitendes Gew. 2019'!$H$71:$H$17222,'Verarbeitendes Gew. 2019'!$C$71:$C$17222,C12,'Verarbeitendes Gew. 2019'!$E$71:$E$17222,"Machinery")</f>
        <v>2834</v>
      </c>
      <c r="W12" s="27">
        <f>SUMIFS('Verarbeitendes Gew. 2019'!$H$71:$H$17222,'Verarbeitendes Gew. 2019'!$C$71:$C$17222,C12,'Verarbeitendes Gew. 2019'!$E$71:$E$17222,"other industry")</f>
        <v>163</v>
      </c>
      <c r="X12" s="27">
        <f>SUMIFS('Verarbeitendes Gew. 2019'!$H$71:$H$17222,'Verarbeitendes Gew. 2019'!$C$71:$C$17222,C12,'Verarbeitendes Gew. 2019'!$F$71:$F$17222,"Verarbeitendes Gewerbe (C)")</f>
        <v>8350</v>
      </c>
      <c r="Y12" s="27">
        <f t="shared" si="3"/>
        <v>8350</v>
      </c>
      <c r="Z12" s="27">
        <f>SUMIFS('Baugewerbe 2019'!$D$7:$D$543,'Baugewerbe 2019'!$A$7:$A$543,C12)</f>
        <v>4099</v>
      </c>
      <c r="AA12" s="27">
        <f t="shared" si="4"/>
        <v>44.137420939591372</v>
      </c>
      <c r="AB12" s="11">
        <f t="shared" si="5"/>
        <v>45.772140233650319</v>
      </c>
      <c r="AD12" s="27"/>
      <c r="AE12" s="27" t="s">
        <v>1586</v>
      </c>
      <c r="AF12" s="27" t="s">
        <v>1146</v>
      </c>
      <c r="AG12" s="27" t="s">
        <v>1587</v>
      </c>
      <c r="AH12" s="27" t="s">
        <v>1147</v>
      </c>
      <c r="AI12" s="27" t="s">
        <v>1148</v>
      </c>
      <c r="AJ12" s="27" t="s">
        <v>1149</v>
      </c>
      <c r="AK12" s="27" t="s">
        <v>1150</v>
      </c>
      <c r="AL12" s="27" t="s">
        <v>1151</v>
      </c>
      <c r="AM12" s="27" t="s">
        <v>1152</v>
      </c>
      <c r="AN12" s="27" t="s">
        <v>1154</v>
      </c>
      <c r="AO12" s="27" t="s">
        <v>1621</v>
      </c>
      <c r="AP12" s="27" t="s">
        <v>1589</v>
      </c>
      <c r="AQ12" s="27" t="s">
        <v>1590</v>
      </c>
      <c r="AR12" s="27" t="s">
        <v>1612</v>
      </c>
      <c r="AS12" s="27" t="s">
        <v>1624</v>
      </c>
    </row>
    <row r="13" spans="1:45">
      <c r="A13" s="27" t="s">
        <v>1192</v>
      </c>
      <c r="B13" s="27" t="s">
        <v>1204</v>
      </c>
      <c r="C13" s="27">
        <v>1059</v>
      </c>
      <c r="D13" s="27">
        <v>541</v>
      </c>
      <c r="E13" s="27">
        <v>5232.5140000000001</v>
      </c>
      <c r="F13" s="27">
        <v>201156</v>
      </c>
      <c r="G13" s="27">
        <v>7</v>
      </c>
      <c r="H13" s="27">
        <v>5.3522984390663039E-2</v>
      </c>
      <c r="I13" s="27">
        <v>6.9268595041322309E-2</v>
      </c>
      <c r="J13" s="27">
        <v>13496.468220694282</v>
      </c>
      <c r="K13" s="29">
        <f t="shared" si="0"/>
        <v>781.87409535867323</v>
      </c>
      <c r="L13" s="28">
        <f t="shared" si="1"/>
        <v>111.69629933695332</v>
      </c>
      <c r="M13" s="27">
        <f t="shared" si="2"/>
        <v>50.263334701628992</v>
      </c>
      <c r="N13" s="27">
        <f>SUMIFS('Verarbeitendes Gew. 2019'!$H$71:$H$17222,'Verarbeitendes Gew. 2019'!$C$71:$C$17222,C13,'Verarbeitendes Gew. 2019'!$E$71:$E$17222,"Basic Metals")</f>
        <v>169</v>
      </c>
      <c r="O13" s="27">
        <f>SUMIFS('Verarbeitendes Gew. 2019'!$H$71:$H$17222,'Verarbeitendes Gew. 2019'!$C$71:$C$17222,C13,'Verarbeitendes Gew. 2019'!$E$71:$E$17222,"Chemical and Petrochemical")</f>
        <v>0</v>
      </c>
      <c r="P13" s="27">
        <f>SUMIFS('Verarbeitendes Gew. 2019'!$H$71:$H$17222,'Verarbeitendes Gew. 2019'!$C$71:$C$17222,C13,'Verarbeitendes Gew. 2019'!$E$71:$E$17222,"Non Metallic Minerals")</f>
        <v>655</v>
      </c>
      <c r="Q13" s="27">
        <f>SUMIFS('Verarbeitendes Gew. 2019'!$H$71:$H$17222,'Verarbeitendes Gew. 2019'!$C$71:$C$17222,C13,'Verarbeitendes Gew. 2019'!$E$71:$E$17222,"Food and Tobacco")</f>
        <v>2857</v>
      </c>
      <c r="R13" s="27">
        <f>SUMIFS('Verarbeitendes Gew. 2019'!$H$71:$H$17222,'Verarbeitendes Gew. 2019'!$C$71:$C$17222,C13,'Verarbeitendes Gew. 2019'!$E$71:$E$17222,"Textile and Leather ")</f>
        <v>0</v>
      </c>
      <c r="S13" s="27">
        <f>SUMIFS('Verarbeitendes Gew. 2019'!$H$71:$H$17222,'Verarbeitendes Gew. 2019'!$C$71:$C$17222,C13,'Verarbeitendes Gew. 2019'!$E$71:$E$17222,"Paper, Pulp and Print")</f>
        <v>207</v>
      </c>
      <c r="T13" s="27">
        <f>SUMIFS('Verarbeitendes Gew. 2019'!$H$71:$H$17222,'Verarbeitendes Gew. 2019'!$C$71:$C$17222,C13,'Verarbeitendes Gew. 2019'!$E$71:$E$17222,"Wood and Wood Products")</f>
        <v>124</v>
      </c>
      <c r="U13" s="27">
        <f>SUMIFS('Verarbeitendes Gew. 2019'!$H$71:$H$17222,'Verarbeitendes Gew. 2019'!$C$71:$C$17222,C13,'Verarbeitendes Gew. 2019'!$E$71:$E$17222,"Transport Equipment")</f>
        <v>0</v>
      </c>
      <c r="V13" s="27">
        <f>SUMIFS('Verarbeitendes Gew. 2019'!$H$71:$H$17222,'Verarbeitendes Gew. 2019'!$C$71:$C$17222,C13,'Verarbeitendes Gew. 2019'!$E$71:$E$17222,"Machinery")</f>
        <v>296</v>
      </c>
      <c r="W13" s="27">
        <f>SUMIFS('Verarbeitendes Gew. 2019'!$H$71:$H$17222,'Verarbeitendes Gew. 2019'!$C$71:$C$17222,C13,'Verarbeitendes Gew. 2019'!$E$71:$E$17222,"other industry")</f>
        <v>186</v>
      </c>
      <c r="X13" s="27">
        <f>SUMIFS('Verarbeitendes Gew. 2019'!$H$71:$H$17222,'Verarbeitendes Gew. 2019'!$C$71:$C$17222,C13,'Verarbeitendes Gew. 2019'!$F$71:$F$17222,"Verarbeitendes Gewerbe (C)")</f>
        <v>5188</v>
      </c>
      <c r="Y13" s="27">
        <f t="shared" si="3"/>
        <v>5188</v>
      </c>
      <c r="Z13" s="27">
        <f>SUMIFS('Baugewerbe 2019'!$D$7:$D$543,'Baugewerbe 2019'!$A$7:$A$543,C13)</f>
        <v>3908</v>
      </c>
      <c r="AA13" s="27">
        <f t="shared" si="4"/>
        <v>30.158000820977396</v>
      </c>
      <c r="AB13" s="11">
        <f t="shared" si="5"/>
        <v>31.274963814346933</v>
      </c>
      <c r="AD13" s="73" t="s">
        <v>1597</v>
      </c>
      <c r="AE13" s="73">
        <v>8.2127525178677968E-2</v>
      </c>
      <c r="AF13" s="73">
        <v>0.10443058951054132</v>
      </c>
      <c r="AG13" s="73">
        <v>2.4761470286625571E-2</v>
      </c>
      <c r="AH13" s="73">
        <v>3.6967719043775611E-2</v>
      </c>
      <c r="AI13" s="73">
        <v>4.1564801709381713E-3</v>
      </c>
      <c r="AJ13" s="73">
        <v>4.0660201897320121E-2</v>
      </c>
      <c r="AK13" s="73">
        <v>9.1005860403092793E-3</v>
      </c>
      <c r="AL13" s="73">
        <v>3.4598993242795369E-2</v>
      </c>
      <c r="AM13" s="73">
        <v>6.6324322427446805E-2</v>
      </c>
      <c r="AN13" s="73">
        <v>8.6950757797299456E-3</v>
      </c>
      <c r="AO13" s="73">
        <v>3.7605227963051775E-2</v>
      </c>
      <c r="AP13" s="73">
        <v>2.3564435190492346E-2</v>
      </c>
      <c r="AQ13" s="73">
        <v>9.7926828792788152E-3</v>
      </c>
      <c r="AR13" s="73">
        <v>0.26728000093579291</v>
      </c>
      <c r="AS13" s="73">
        <v>0.249934689453224</v>
      </c>
    </row>
    <row r="14" spans="1:45">
      <c r="A14" s="27" t="s">
        <v>1192</v>
      </c>
      <c r="B14" s="27" t="s">
        <v>1205</v>
      </c>
      <c r="C14" s="27">
        <v>1060</v>
      </c>
      <c r="D14" s="27">
        <v>733</v>
      </c>
      <c r="E14" s="27">
        <v>8594.3709999999992</v>
      </c>
      <c r="F14" s="27">
        <v>277175</v>
      </c>
      <c r="G14" s="27">
        <v>5</v>
      </c>
      <c r="H14" s="27">
        <v>8.7911161801108806E-2</v>
      </c>
      <c r="I14" s="27">
        <v>9.5445936639118462E-2</v>
      </c>
      <c r="J14" s="27">
        <v>13496.468220694282</v>
      </c>
      <c r="K14" s="29">
        <f t="shared" si="0"/>
        <v>1214.9641992553375</v>
      </c>
      <c r="L14" s="28">
        <f t="shared" si="1"/>
        <v>242.99283985106749</v>
      </c>
      <c r="M14" s="27">
        <f t="shared" si="2"/>
        <v>109.34677793298037</v>
      </c>
      <c r="N14" s="27">
        <f>SUMIFS('Verarbeitendes Gew. 2019'!$H$71:$H$17222,'Verarbeitendes Gew. 2019'!$C$71:$C$17222,C14,'Verarbeitendes Gew. 2019'!$E$71:$E$17222,"Basic Metals")</f>
        <v>762</v>
      </c>
      <c r="O14" s="27">
        <f>SUMIFS('Verarbeitendes Gew. 2019'!$H$71:$H$17222,'Verarbeitendes Gew. 2019'!$C$71:$C$17222,C14,'Verarbeitendes Gew. 2019'!$E$71:$E$17222,"Chemical and Petrochemical")</f>
        <v>2725</v>
      </c>
      <c r="P14" s="27">
        <f>SUMIFS('Verarbeitendes Gew. 2019'!$H$71:$H$17222,'Verarbeitendes Gew. 2019'!$C$71:$C$17222,C14,'Verarbeitendes Gew. 2019'!$E$71:$E$17222,"Non Metallic Minerals")</f>
        <v>1485</v>
      </c>
      <c r="Q14" s="27">
        <f>SUMIFS('Verarbeitendes Gew. 2019'!$H$71:$H$17222,'Verarbeitendes Gew. 2019'!$C$71:$C$17222,C14,'Verarbeitendes Gew. 2019'!$E$71:$E$17222,"Food and Tobacco")</f>
        <v>2250</v>
      </c>
      <c r="R14" s="27">
        <f>SUMIFS('Verarbeitendes Gew. 2019'!$H$71:$H$17222,'Verarbeitendes Gew. 2019'!$C$71:$C$17222,C14,'Verarbeitendes Gew. 2019'!$E$71:$E$17222,"Textile and Leather ")</f>
        <v>0</v>
      </c>
      <c r="S14" s="27">
        <f>SUMIFS('Verarbeitendes Gew. 2019'!$H$71:$H$17222,'Verarbeitendes Gew. 2019'!$C$71:$C$17222,C14,'Verarbeitendes Gew. 2019'!$E$71:$E$17222,"Paper, Pulp and Print")</f>
        <v>959</v>
      </c>
      <c r="T14" s="27">
        <f>SUMIFS('Verarbeitendes Gew. 2019'!$H$71:$H$17222,'Verarbeitendes Gew. 2019'!$C$71:$C$17222,C14,'Verarbeitendes Gew. 2019'!$E$71:$E$17222,"Wood and Wood Products")</f>
        <v>238</v>
      </c>
      <c r="U14" s="27">
        <f>SUMIFS('Verarbeitendes Gew. 2019'!$H$71:$H$17222,'Verarbeitendes Gew. 2019'!$C$71:$C$17222,C14,'Verarbeitendes Gew. 2019'!$E$71:$E$17222,"Transport Equipment")</f>
        <v>0</v>
      </c>
      <c r="V14" s="27">
        <f>SUMIFS('Verarbeitendes Gew. 2019'!$H$71:$H$17222,'Verarbeitendes Gew. 2019'!$C$71:$C$17222,C14,'Verarbeitendes Gew. 2019'!$E$71:$E$17222,"Machinery")</f>
        <v>4369</v>
      </c>
      <c r="W14" s="27">
        <f>SUMIFS('Verarbeitendes Gew. 2019'!$H$71:$H$17222,'Verarbeitendes Gew. 2019'!$C$71:$C$17222,C14,'Verarbeitendes Gew. 2019'!$E$71:$E$17222,"other industry")</f>
        <v>3041</v>
      </c>
      <c r="X14" s="27">
        <f>SUMIFS('Verarbeitendes Gew. 2019'!$H$71:$H$17222,'Verarbeitendes Gew. 2019'!$C$71:$C$17222,C14,'Verarbeitendes Gew. 2019'!$F$71:$F$17222,"Verarbeitendes Gewerbe (C)")</f>
        <v>16673</v>
      </c>
      <c r="Y14" s="27">
        <f t="shared" si="3"/>
        <v>16673</v>
      </c>
      <c r="Z14" s="27">
        <f>SUMIFS('Baugewerbe 2019'!$D$7:$D$543,'Baugewerbe 2019'!$A$7:$A$543,C14)</f>
        <v>3100</v>
      </c>
      <c r="AA14" s="27">
        <f t="shared" si="4"/>
        <v>65.60806675978823</v>
      </c>
      <c r="AB14" s="11">
        <f t="shared" si="5"/>
        <v>68.037995158298898</v>
      </c>
    </row>
    <row r="15" spans="1:45">
      <c r="A15" s="27" t="s">
        <v>1192</v>
      </c>
      <c r="B15" s="27" t="s">
        <v>1206</v>
      </c>
      <c r="C15" s="27">
        <v>1061</v>
      </c>
      <c r="D15" s="27">
        <v>650</v>
      </c>
      <c r="E15" s="27">
        <v>4072.4540000000002</v>
      </c>
      <c r="F15" s="27">
        <v>131013</v>
      </c>
      <c r="G15" s="27">
        <v>9</v>
      </c>
      <c r="H15" s="27">
        <v>4.1656819623166468E-2</v>
      </c>
      <c r="I15" s="27">
        <v>4.5114669421487605E-2</v>
      </c>
      <c r="J15" s="27">
        <v>13496.468220694282</v>
      </c>
      <c r="K15" s="29">
        <f t="shared" si="0"/>
        <v>575.28719499545332</v>
      </c>
      <c r="L15" s="28">
        <f t="shared" si="1"/>
        <v>63.920799443939259</v>
      </c>
      <c r="M15" s="27">
        <f t="shared" si="2"/>
        <v>28.764359749772666</v>
      </c>
      <c r="N15" s="27">
        <f>SUMIFS('Verarbeitendes Gew. 2019'!$H$71:$H$17222,'Verarbeitendes Gew. 2019'!$C$71:$C$17222,C15,'Verarbeitendes Gew. 2019'!$E$71:$E$17222,"Basic Metals")</f>
        <v>836</v>
      </c>
      <c r="O15" s="27">
        <f>SUMIFS('Verarbeitendes Gew. 2019'!$H$71:$H$17222,'Verarbeitendes Gew. 2019'!$C$71:$C$17222,C15,'Verarbeitendes Gew. 2019'!$E$71:$E$17222,"Chemical and Petrochemical")</f>
        <v>552</v>
      </c>
      <c r="P15" s="27">
        <f>SUMIFS('Verarbeitendes Gew. 2019'!$H$71:$H$17222,'Verarbeitendes Gew. 2019'!$C$71:$C$17222,C15,'Verarbeitendes Gew. 2019'!$E$71:$E$17222,"Non Metallic Minerals")</f>
        <v>377</v>
      </c>
      <c r="Q15" s="27">
        <f>SUMIFS('Verarbeitendes Gew. 2019'!$H$71:$H$17222,'Verarbeitendes Gew. 2019'!$C$71:$C$17222,C15,'Verarbeitendes Gew. 2019'!$E$71:$E$17222,"Food and Tobacco")</f>
        <v>911</v>
      </c>
      <c r="R15" s="27">
        <f>SUMIFS('Verarbeitendes Gew. 2019'!$H$71:$H$17222,'Verarbeitendes Gew. 2019'!$C$71:$C$17222,C15,'Verarbeitendes Gew. 2019'!$E$71:$E$17222,"Textile and Leather ")</f>
        <v>0</v>
      </c>
      <c r="S15" s="27">
        <f>SUMIFS('Verarbeitendes Gew. 2019'!$H$71:$H$17222,'Verarbeitendes Gew. 2019'!$C$71:$C$17222,C15,'Verarbeitendes Gew. 2019'!$E$71:$E$17222,"Paper, Pulp and Print")</f>
        <v>0</v>
      </c>
      <c r="T15" s="27">
        <f>SUMIFS('Verarbeitendes Gew. 2019'!$H$71:$H$17222,'Verarbeitendes Gew. 2019'!$C$71:$C$17222,C15,'Verarbeitendes Gew. 2019'!$E$71:$E$17222,"Wood and Wood Products")</f>
        <v>0</v>
      </c>
      <c r="U15" s="27">
        <f>SUMIFS('Verarbeitendes Gew. 2019'!$H$71:$H$17222,'Verarbeitendes Gew. 2019'!$C$71:$C$17222,C15,'Verarbeitendes Gew. 2019'!$E$71:$E$17222,"Transport Equipment")</f>
        <v>0</v>
      </c>
      <c r="V15" s="27">
        <f>SUMIFS('Verarbeitendes Gew. 2019'!$H$71:$H$17222,'Verarbeitendes Gew. 2019'!$C$71:$C$17222,C15,'Verarbeitendes Gew. 2019'!$E$71:$E$17222,"Machinery")</f>
        <v>2033</v>
      </c>
      <c r="W15" s="27">
        <f>SUMIFS('Verarbeitendes Gew. 2019'!$H$71:$H$17222,'Verarbeitendes Gew. 2019'!$C$71:$C$17222,C15,'Verarbeitendes Gew. 2019'!$E$71:$E$17222,"other industry")</f>
        <v>103</v>
      </c>
      <c r="X15" s="27">
        <f>SUMIFS('Verarbeitendes Gew. 2019'!$H$71:$H$17222,'Verarbeitendes Gew. 2019'!$C$71:$C$17222,C15,'Verarbeitendes Gew. 2019'!$F$71:$F$17222,"Verarbeitendes Gewerbe (C)")</f>
        <v>0</v>
      </c>
      <c r="Y15" s="27">
        <f t="shared" si="3"/>
        <v>4812</v>
      </c>
      <c r="Z15" s="27">
        <f>SUMIFS('Baugewerbe 2019'!$D$7:$D$543,'Baugewerbe 2019'!$A$7:$A$543,C15)</f>
        <v>1702</v>
      </c>
      <c r="AA15" s="27">
        <f t="shared" si="4"/>
        <v>17.258615849863602</v>
      </c>
      <c r="AB15" s="11">
        <f t="shared" si="5"/>
        <v>17.897823844302994</v>
      </c>
    </row>
    <row r="16" spans="1:45">
      <c r="A16" s="27" t="s">
        <v>1192</v>
      </c>
      <c r="B16" s="27" t="s">
        <v>1207</v>
      </c>
      <c r="C16" s="27">
        <v>1062</v>
      </c>
      <c r="D16" s="27">
        <v>901</v>
      </c>
      <c r="E16" s="27">
        <v>8197.5229999999992</v>
      </c>
      <c r="F16" s="27">
        <v>244156</v>
      </c>
      <c r="G16" s="27">
        <v>5</v>
      </c>
      <c r="H16" s="27">
        <v>8.3851834045948315E-2</v>
      </c>
      <c r="I16" s="27">
        <v>8.4075757575757581E-2</v>
      </c>
      <c r="J16" s="27">
        <v>13496.468220694282</v>
      </c>
      <c r="K16" s="29">
        <f t="shared" si="0"/>
        <v>1132.5498229531745</v>
      </c>
      <c r="L16" s="28">
        <f t="shared" si="1"/>
        <v>226.50996459063489</v>
      </c>
      <c r="M16" s="27">
        <f t="shared" si="2"/>
        <v>101.9294840657857</v>
      </c>
      <c r="N16" s="27">
        <f>SUMIFS('Verarbeitendes Gew. 2019'!$H$71:$H$17222,'Verarbeitendes Gew. 2019'!$C$71:$C$17222,C16,'Verarbeitendes Gew. 2019'!$E$71:$E$17222,"Basic Metals")</f>
        <v>882</v>
      </c>
      <c r="O16" s="27">
        <f>SUMIFS('Verarbeitendes Gew. 2019'!$H$71:$H$17222,'Verarbeitendes Gew. 2019'!$C$71:$C$17222,C16,'Verarbeitendes Gew. 2019'!$E$71:$E$17222,"Chemical and Petrochemical")</f>
        <v>3641</v>
      </c>
      <c r="P16" s="27">
        <f>SUMIFS('Verarbeitendes Gew. 2019'!$H$71:$H$17222,'Verarbeitendes Gew. 2019'!$C$71:$C$17222,C16,'Verarbeitendes Gew. 2019'!$E$71:$E$17222,"Non Metallic Minerals")</f>
        <v>221</v>
      </c>
      <c r="Q16" s="27">
        <f>SUMIFS('Verarbeitendes Gew. 2019'!$H$71:$H$17222,'Verarbeitendes Gew. 2019'!$C$71:$C$17222,C16,'Verarbeitendes Gew. 2019'!$E$71:$E$17222,"Food and Tobacco")</f>
        <v>1238</v>
      </c>
      <c r="R16" s="27">
        <f>SUMIFS('Verarbeitendes Gew. 2019'!$H$71:$H$17222,'Verarbeitendes Gew. 2019'!$C$71:$C$17222,C16,'Verarbeitendes Gew. 2019'!$E$71:$E$17222,"Textile and Leather ")</f>
        <v>0</v>
      </c>
      <c r="S16" s="27">
        <f>SUMIFS('Verarbeitendes Gew. 2019'!$H$71:$H$17222,'Verarbeitendes Gew. 2019'!$C$71:$C$17222,C16,'Verarbeitendes Gew. 2019'!$E$71:$E$17222,"Paper, Pulp and Print")</f>
        <v>1744</v>
      </c>
      <c r="T16" s="27">
        <f>SUMIFS('Verarbeitendes Gew. 2019'!$H$71:$H$17222,'Verarbeitendes Gew. 2019'!$C$71:$C$17222,C16,'Verarbeitendes Gew. 2019'!$E$71:$E$17222,"Wood and Wood Products")</f>
        <v>0</v>
      </c>
      <c r="U16" s="27">
        <f>SUMIFS('Verarbeitendes Gew. 2019'!$H$71:$H$17222,'Verarbeitendes Gew. 2019'!$C$71:$C$17222,C16,'Verarbeitendes Gew. 2019'!$E$71:$E$17222,"Transport Equipment")</f>
        <v>1183</v>
      </c>
      <c r="V16" s="27">
        <f>SUMIFS('Verarbeitendes Gew. 2019'!$H$71:$H$17222,'Verarbeitendes Gew. 2019'!$C$71:$C$17222,C16,'Verarbeitendes Gew. 2019'!$E$71:$E$17222,"Machinery")</f>
        <v>7403</v>
      </c>
      <c r="W16" s="27">
        <f>SUMIFS('Verarbeitendes Gew. 2019'!$H$71:$H$17222,'Verarbeitendes Gew. 2019'!$C$71:$C$17222,C16,'Verarbeitendes Gew. 2019'!$E$71:$E$17222,"other industry")</f>
        <v>418</v>
      </c>
      <c r="X16" s="27">
        <f>SUMIFS('Verarbeitendes Gew. 2019'!$H$71:$H$17222,'Verarbeitendes Gew. 2019'!$C$71:$C$17222,C16,'Verarbeitendes Gew. 2019'!$F$71:$F$17222,"Verarbeitendes Gewerbe (C)")</f>
        <v>17050</v>
      </c>
      <c r="Y16" s="27">
        <f t="shared" si="3"/>
        <v>17050</v>
      </c>
      <c r="Z16" s="27">
        <f>SUMIFS('Baugewerbe 2019'!$D$7:$D$543,'Baugewerbe 2019'!$A$7:$A$543,C16)</f>
        <v>2270</v>
      </c>
      <c r="AA16" s="27">
        <f t="shared" si="4"/>
        <v>61.157690439471423</v>
      </c>
      <c r="AB16" s="11">
        <f t="shared" si="5"/>
        <v>63.422790085377777</v>
      </c>
    </row>
    <row r="17" spans="1:28">
      <c r="A17" s="27" t="s">
        <v>1208</v>
      </c>
      <c r="B17" s="27" t="s">
        <v>1209</v>
      </c>
      <c r="C17" s="27">
        <v>2000</v>
      </c>
      <c r="D17" s="27">
        <v>1156</v>
      </c>
      <c r="E17" s="27">
        <v>118912.22500000001</v>
      </c>
      <c r="F17" s="27">
        <v>1847253</v>
      </c>
      <c r="G17" s="27">
        <v>1</v>
      </c>
      <c r="H17" s="27">
        <v>0.96464853573456644</v>
      </c>
      <c r="I17" s="27">
        <v>1.0001369788846779</v>
      </c>
      <c r="J17" s="27">
        <v>11910.925708535971</v>
      </c>
      <c r="K17" s="29">
        <f t="shared" si="0"/>
        <v>11608.213102746751</v>
      </c>
      <c r="L17" s="28">
        <f t="shared" si="1"/>
        <v>11608.213102746751</v>
      </c>
      <c r="M17" s="27">
        <f t="shared" si="2"/>
        <v>5223.6958962360386</v>
      </c>
      <c r="N17" s="27">
        <f>SUMIFS('Verarbeitendes Gew. 2019'!$H$71:$H$17222,'Verarbeitendes Gew. 2019'!$C$71:$C$17222,C17,'Verarbeitendes Gew. 2019'!$E$71:$E$17222,"Basic Metals")</f>
        <v>0</v>
      </c>
      <c r="O17" s="27">
        <f>SUMIFS('Verarbeitendes Gew. 2019'!$H$71:$H$17222,'Verarbeitendes Gew. 2019'!$C$71:$C$17222,C17,'Verarbeitendes Gew. 2019'!$E$71:$E$17222,"Chemical and Petrochemical")</f>
        <v>0</v>
      </c>
      <c r="P17" s="27">
        <f>SUMIFS('Verarbeitendes Gew. 2019'!$H$71:$H$17222,'Verarbeitendes Gew. 2019'!$C$71:$C$17222,C17,'Verarbeitendes Gew. 2019'!$E$71:$E$17222,"Non Metallic Minerals")</f>
        <v>0</v>
      </c>
      <c r="Q17" s="27">
        <f>SUMIFS('Verarbeitendes Gew. 2019'!$H$71:$H$17222,'Verarbeitendes Gew. 2019'!$C$71:$C$17222,C17,'Verarbeitendes Gew. 2019'!$E$71:$E$17222,"Food and Tobacco")</f>
        <v>0</v>
      </c>
      <c r="R17" s="27">
        <f>SUMIFS('Verarbeitendes Gew. 2019'!$H$71:$H$17222,'Verarbeitendes Gew. 2019'!$C$71:$C$17222,C17,'Verarbeitendes Gew. 2019'!$E$71:$E$17222,"Textile and Leather ")</f>
        <v>0</v>
      </c>
      <c r="S17" s="27">
        <f>SUMIFS('Verarbeitendes Gew. 2019'!$H$71:$H$17222,'Verarbeitendes Gew. 2019'!$C$71:$C$17222,C17,'Verarbeitendes Gew. 2019'!$E$71:$E$17222,"Paper, Pulp and Print")</f>
        <v>0</v>
      </c>
      <c r="T17" s="27">
        <f>SUMIFS('Verarbeitendes Gew. 2019'!$H$71:$H$17222,'Verarbeitendes Gew. 2019'!$C$71:$C$17222,C17,'Verarbeitendes Gew. 2019'!$E$71:$E$17222,"Wood and Wood Products")</f>
        <v>0</v>
      </c>
      <c r="U17" s="27">
        <f>SUMIFS('Verarbeitendes Gew. 2019'!$H$71:$H$17222,'Verarbeitendes Gew. 2019'!$C$71:$C$17222,C17,'Verarbeitendes Gew. 2019'!$E$71:$E$17222,"Transport Equipment")</f>
        <v>0</v>
      </c>
      <c r="V17" s="27">
        <f>SUMIFS('Verarbeitendes Gew. 2019'!$H$71:$H$17222,'Verarbeitendes Gew. 2019'!$C$71:$C$17222,C17,'Verarbeitendes Gew. 2019'!$E$71:$E$17222,"Machinery")</f>
        <v>0</v>
      </c>
      <c r="W17" s="27">
        <f>SUMIFS('Verarbeitendes Gew. 2019'!$H$71:$H$17222,'Verarbeitendes Gew. 2019'!$C$71:$C$17222,C17,'Verarbeitendes Gew. 2019'!$E$71:$E$17222,"other industry")</f>
        <v>0</v>
      </c>
      <c r="X17" s="27">
        <f>SUMIFS('Verarbeitendes Gew. 2019'!$H$71:$H$17222,'Verarbeitendes Gew. 2019'!$C$71:$C$17222,C17,'Verarbeitendes Gew. 2019'!$F$71:$F$17222,"Verarbeitendes Gewerbe (C)")</f>
        <v>0</v>
      </c>
      <c r="Y17" s="27">
        <f t="shared" si="3"/>
        <v>0</v>
      </c>
      <c r="Z17" s="27">
        <f>SUMIFS('Baugewerbe 2019'!$D$7:$D$543,'Baugewerbe 2019'!$A$7:$A$543,C17)</f>
        <v>11959</v>
      </c>
      <c r="AA17" s="27">
        <f t="shared" si="4"/>
        <v>3134.2175377416229</v>
      </c>
      <c r="AB17" s="11">
        <f t="shared" si="5"/>
        <v>3250.2996687690907</v>
      </c>
    </row>
    <row r="18" spans="1:28">
      <c r="A18" s="27" t="s">
        <v>1210</v>
      </c>
      <c r="B18" s="27" t="s">
        <v>1211</v>
      </c>
      <c r="C18" s="27">
        <v>3101</v>
      </c>
      <c r="D18" s="27">
        <v>815</v>
      </c>
      <c r="E18" s="27">
        <v>19370.506000000001</v>
      </c>
      <c r="F18" s="27">
        <v>249406</v>
      </c>
      <c r="G18" s="27">
        <v>1</v>
      </c>
      <c r="H18" s="27">
        <v>6.3088712724240811E-2</v>
      </c>
      <c r="I18" s="27">
        <v>3.1199149362021516E-2</v>
      </c>
      <c r="J18" s="27">
        <v>49111.383531779305</v>
      </c>
      <c r="K18" s="29">
        <f t="shared" si="0"/>
        <v>2659.8546055824154</v>
      </c>
      <c r="L18" s="28">
        <f t="shared" si="1"/>
        <v>2659.8546055824154</v>
      </c>
      <c r="M18" s="27">
        <f t="shared" si="2"/>
        <v>1196.934572512087</v>
      </c>
      <c r="N18" s="27">
        <f>SUMIFS('Verarbeitendes Gew. 2019'!$H$71:$H$17222,'Verarbeitendes Gew. 2019'!$C$71:$C$17222,C18,'Verarbeitendes Gew. 2019'!$E$71:$E$17222,"Basic Metals")</f>
        <v>679</v>
      </c>
      <c r="O18" s="27">
        <f>SUMIFS('Verarbeitendes Gew. 2019'!$H$71:$H$17222,'Verarbeitendes Gew. 2019'!$C$71:$C$17222,C18,'Verarbeitendes Gew. 2019'!$E$71:$E$17222,"Chemical and Petrochemical")</f>
        <v>302</v>
      </c>
      <c r="P18" s="27">
        <f>SUMIFS('Verarbeitendes Gew. 2019'!$H$71:$H$17222,'Verarbeitendes Gew. 2019'!$C$71:$C$17222,C18,'Verarbeitendes Gew. 2019'!$E$71:$E$17222,"Non Metallic Minerals")</f>
        <v>261</v>
      </c>
      <c r="Q18" s="27">
        <f>SUMIFS('Verarbeitendes Gew. 2019'!$H$71:$H$17222,'Verarbeitendes Gew. 2019'!$C$71:$C$17222,C18,'Verarbeitendes Gew. 2019'!$E$71:$E$17222,"Food and Tobacco")</f>
        <v>855</v>
      </c>
      <c r="R18" s="27">
        <f>SUMIFS('Verarbeitendes Gew. 2019'!$H$71:$H$17222,'Verarbeitendes Gew. 2019'!$C$71:$C$17222,C18,'Verarbeitendes Gew. 2019'!$E$71:$E$17222,"Textile and Leather ")</f>
        <v>0</v>
      </c>
      <c r="S18" s="27">
        <f>SUMIFS('Verarbeitendes Gew. 2019'!$H$71:$H$17222,'Verarbeitendes Gew. 2019'!$C$71:$C$17222,C18,'Verarbeitendes Gew. 2019'!$E$71:$E$17222,"Paper, Pulp and Print")</f>
        <v>509</v>
      </c>
      <c r="T18" s="27">
        <f>SUMIFS('Verarbeitendes Gew. 2019'!$H$71:$H$17222,'Verarbeitendes Gew. 2019'!$C$71:$C$17222,C18,'Verarbeitendes Gew. 2019'!$E$71:$E$17222,"Wood and Wood Products")</f>
        <v>0</v>
      </c>
      <c r="U18" s="27">
        <f>SUMIFS('Verarbeitendes Gew. 2019'!$H$71:$H$17222,'Verarbeitendes Gew. 2019'!$C$71:$C$17222,C18,'Verarbeitendes Gew. 2019'!$E$71:$E$17222,"Transport Equipment")</f>
        <v>0</v>
      </c>
      <c r="V18" s="27">
        <f>SUMIFS('Verarbeitendes Gew. 2019'!$H$71:$H$17222,'Verarbeitendes Gew. 2019'!$C$71:$C$17222,C18,'Verarbeitendes Gew. 2019'!$E$71:$E$17222,"Machinery")</f>
        <v>8166</v>
      </c>
      <c r="W18" s="27">
        <f>SUMIFS('Verarbeitendes Gew. 2019'!$H$71:$H$17222,'Verarbeitendes Gew. 2019'!$C$71:$C$17222,C18,'Verarbeitendes Gew. 2019'!$E$71:$E$17222,"other industry")</f>
        <v>391</v>
      </c>
      <c r="X18" s="27">
        <f>SUMIFS('Verarbeitendes Gew. 2019'!$H$71:$H$17222,'Verarbeitendes Gew. 2019'!$C$71:$C$17222,C18,'Verarbeitendes Gew. 2019'!$F$71:$F$17222,"Verarbeitendes Gewerbe (C)")</f>
        <v>19870</v>
      </c>
      <c r="Y18" s="27">
        <f t="shared" si="3"/>
        <v>19870</v>
      </c>
      <c r="Z18" s="27">
        <f>SUMIFS('Baugewerbe 2019'!$D$7:$D$543,'Baugewerbe 2019'!$A$7:$A$543,C18)</f>
        <v>1608</v>
      </c>
      <c r="AA18" s="27">
        <f t="shared" si="4"/>
        <v>718.16074350725216</v>
      </c>
      <c r="AB18" s="11">
        <f t="shared" si="5"/>
        <v>744.75928956307644</v>
      </c>
    </row>
    <row r="19" spans="1:28">
      <c r="A19" s="27" t="s">
        <v>1210</v>
      </c>
      <c r="B19" s="27" t="s">
        <v>1212</v>
      </c>
      <c r="C19" s="27">
        <v>3102</v>
      </c>
      <c r="D19" s="27">
        <v>795</v>
      </c>
      <c r="E19" s="27">
        <v>5902.2659999999996</v>
      </c>
      <c r="F19" s="27">
        <v>104291</v>
      </c>
      <c r="G19" s="27">
        <v>2</v>
      </c>
      <c r="H19" s="27">
        <v>1.9223367943824177E-2</v>
      </c>
      <c r="I19" s="27">
        <v>1.3046159619714786E-2</v>
      </c>
      <c r="J19" s="27">
        <v>49111.383531779305</v>
      </c>
      <c r="K19" s="29">
        <f t="shared" si="0"/>
        <v>859.14224665657082</v>
      </c>
      <c r="L19" s="28">
        <f t="shared" si="1"/>
        <v>429.57112332828541</v>
      </c>
      <c r="M19" s="27">
        <f t="shared" si="2"/>
        <v>193.30700549772843</v>
      </c>
      <c r="N19" s="27">
        <f>SUMIFS('Verarbeitendes Gew. 2019'!$H$71:$H$17222,'Verarbeitendes Gew. 2019'!$C$71:$C$17222,C19,'Verarbeitendes Gew. 2019'!$E$71:$E$17222,"Basic Metals")</f>
        <v>1198</v>
      </c>
      <c r="O19" s="27">
        <f>SUMIFS('Verarbeitendes Gew. 2019'!$H$71:$H$17222,'Verarbeitendes Gew. 2019'!$C$71:$C$17222,C19,'Verarbeitendes Gew. 2019'!$E$71:$E$17222,"Chemical and Petrochemical")</f>
        <v>332</v>
      </c>
      <c r="P19" s="27">
        <f>SUMIFS('Verarbeitendes Gew. 2019'!$H$71:$H$17222,'Verarbeitendes Gew. 2019'!$C$71:$C$17222,C19,'Verarbeitendes Gew. 2019'!$E$71:$E$17222,"Non Metallic Minerals")</f>
        <v>0</v>
      </c>
      <c r="Q19" s="27">
        <f>SUMIFS('Verarbeitendes Gew. 2019'!$H$71:$H$17222,'Verarbeitendes Gew. 2019'!$C$71:$C$17222,C19,'Verarbeitendes Gew. 2019'!$E$71:$E$17222,"Food and Tobacco")</f>
        <v>241</v>
      </c>
      <c r="R19" s="27">
        <f>SUMIFS('Verarbeitendes Gew. 2019'!$H$71:$H$17222,'Verarbeitendes Gew. 2019'!$C$71:$C$17222,C19,'Verarbeitendes Gew. 2019'!$E$71:$E$17222,"Textile and Leather ")</f>
        <v>0</v>
      </c>
      <c r="S19" s="27">
        <f>SUMIFS('Verarbeitendes Gew. 2019'!$H$71:$H$17222,'Verarbeitendes Gew. 2019'!$C$71:$C$17222,C19,'Verarbeitendes Gew. 2019'!$E$71:$E$17222,"Paper, Pulp and Print")</f>
        <v>0</v>
      </c>
      <c r="T19" s="27">
        <f>SUMIFS('Verarbeitendes Gew. 2019'!$H$71:$H$17222,'Verarbeitendes Gew. 2019'!$C$71:$C$17222,C19,'Verarbeitendes Gew. 2019'!$E$71:$E$17222,"Wood and Wood Products")</f>
        <v>0</v>
      </c>
      <c r="U19" s="27">
        <f>SUMIFS('Verarbeitendes Gew. 2019'!$H$71:$H$17222,'Verarbeitendes Gew. 2019'!$C$71:$C$17222,C19,'Verarbeitendes Gew. 2019'!$E$71:$E$17222,"Transport Equipment")</f>
        <v>0</v>
      </c>
      <c r="V19" s="27">
        <f>SUMIFS('Verarbeitendes Gew. 2019'!$H$71:$H$17222,'Verarbeitendes Gew. 2019'!$C$71:$C$17222,C19,'Verarbeitendes Gew. 2019'!$E$71:$E$17222,"Machinery")</f>
        <v>881</v>
      </c>
      <c r="W19" s="27">
        <f>SUMIFS('Verarbeitendes Gew. 2019'!$H$71:$H$17222,'Verarbeitendes Gew. 2019'!$C$71:$C$17222,C19,'Verarbeitendes Gew. 2019'!$E$71:$E$17222,"other industry")</f>
        <v>0</v>
      </c>
      <c r="X19" s="27">
        <f>SUMIFS('Verarbeitendes Gew. 2019'!$H$71:$H$17222,'Verarbeitendes Gew. 2019'!$C$71:$C$17222,C19,'Verarbeitendes Gew. 2019'!$F$71:$F$17222,"Verarbeitendes Gewerbe (C)")</f>
        <v>0</v>
      </c>
      <c r="Y19" s="27">
        <f t="shared" si="3"/>
        <v>2652</v>
      </c>
      <c r="Z19" s="27">
        <f>SUMIFS('Baugewerbe 2019'!$D$7:$D$543,'Baugewerbe 2019'!$A$7:$A$543,C19)</f>
        <v>616</v>
      </c>
      <c r="AA19" s="27">
        <f t="shared" si="4"/>
        <v>115.98420329863707</v>
      </c>
      <c r="AB19" s="11">
        <f t="shared" si="5"/>
        <v>120.27991453191993</v>
      </c>
    </row>
    <row r="20" spans="1:28">
      <c r="A20" s="27" t="s">
        <v>1210</v>
      </c>
      <c r="B20" s="27" t="s">
        <v>1213</v>
      </c>
      <c r="C20" s="27">
        <v>3103</v>
      </c>
      <c r="D20" s="27">
        <v>1846</v>
      </c>
      <c r="E20" s="27">
        <v>22611.353999999999</v>
      </c>
      <c r="F20" s="27">
        <v>124371</v>
      </c>
      <c r="G20" s="27">
        <v>1</v>
      </c>
      <c r="H20" s="27">
        <v>7.3643983115986397E-2</v>
      </c>
      <c r="I20" s="27">
        <v>1.5558043532649488E-2</v>
      </c>
      <c r="J20" s="27">
        <v>49111.383531779305</v>
      </c>
      <c r="K20" s="29">
        <f t="shared" si="0"/>
        <v>2818.0072597464023</v>
      </c>
      <c r="L20" s="28">
        <f t="shared" si="1"/>
        <v>2818.0072597464023</v>
      </c>
      <c r="M20" s="27">
        <f t="shared" si="2"/>
        <v>1268.1032668858811</v>
      </c>
      <c r="N20" s="27">
        <f>SUMIFS('Verarbeitendes Gew. 2019'!$H$71:$H$17222,'Verarbeitendes Gew. 2019'!$C$71:$C$17222,C20,'Verarbeitendes Gew. 2019'!$E$71:$E$17222,"Basic Metals")</f>
        <v>0</v>
      </c>
      <c r="O20" s="27">
        <f>SUMIFS('Verarbeitendes Gew. 2019'!$H$71:$H$17222,'Verarbeitendes Gew. 2019'!$C$71:$C$17222,C20,'Verarbeitendes Gew. 2019'!$E$71:$E$17222,"Chemical and Petrochemical")</f>
        <v>0</v>
      </c>
      <c r="P20" s="27">
        <f>SUMIFS('Verarbeitendes Gew. 2019'!$H$71:$H$17222,'Verarbeitendes Gew. 2019'!$C$71:$C$17222,C20,'Verarbeitendes Gew. 2019'!$E$71:$E$17222,"Non Metallic Minerals")</f>
        <v>0</v>
      </c>
      <c r="Q20" s="27">
        <f>SUMIFS('Verarbeitendes Gew. 2019'!$H$71:$H$17222,'Verarbeitendes Gew. 2019'!$C$71:$C$17222,C20,'Verarbeitendes Gew. 2019'!$E$71:$E$17222,"Food and Tobacco")</f>
        <v>0</v>
      </c>
      <c r="R20" s="27">
        <f>SUMIFS('Verarbeitendes Gew. 2019'!$H$71:$H$17222,'Verarbeitendes Gew. 2019'!$C$71:$C$17222,C20,'Verarbeitendes Gew. 2019'!$E$71:$E$17222,"Textile and Leather ")</f>
        <v>0</v>
      </c>
      <c r="S20" s="27">
        <f>SUMIFS('Verarbeitendes Gew. 2019'!$H$71:$H$17222,'Verarbeitendes Gew. 2019'!$C$71:$C$17222,C20,'Verarbeitendes Gew. 2019'!$E$71:$E$17222,"Paper, Pulp and Print")</f>
        <v>0</v>
      </c>
      <c r="T20" s="27">
        <f>SUMIFS('Verarbeitendes Gew. 2019'!$H$71:$H$17222,'Verarbeitendes Gew. 2019'!$C$71:$C$17222,C20,'Verarbeitendes Gew. 2019'!$E$71:$E$17222,"Wood and Wood Products")</f>
        <v>0</v>
      </c>
      <c r="U20" s="27">
        <f>SUMIFS('Verarbeitendes Gew. 2019'!$H$71:$H$17222,'Verarbeitendes Gew. 2019'!$C$71:$C$17222,C20,'Verarbeitendes Gew. 2019'!$E$71:$E$17222,"Transport Equipment")</f>
        <v>0</v>
      </c>
      <c r="V20" s="27">
        <f>SUMIFS('Verarbeitendes Gew. 2019'!$H$71:$H$17222,'Verarbeitendes Gew. 2019'!$C$71:$C$17222,C20,'Verarbeitendes Gew. 2019'!$E$71:$E$17222,"Machinery")</f>
        <v>0</v>
      </c>
      <c r="W20" s="27">
        <f>SUMIFS('Verarbeitendes Gew. 2019'!$H$71:$H$17222,'Verarbeitendes Gew. 2019'!$C$71:$C$17222,C20,'Verarbeitendes Gew. 2019'!$E$71:$E$17222,"other industry")</f>
        <v>0</v>
      </c>
      <c r="X20" s="27">
        <f>SUMIFS('Verarbeitendes Gew. 2019'!$H$71:$H$17222,'Verarbeitendes Gew. 2019'!$C$71:$C$17222,C20,'Verarbeitendes Gew. 2019'!$F$71:$F$17222,"Verarbeitendes Gewerbe (C)")</f>
        <v>0</v>
      </c>
      <c r="Y20" s="27">
        <f t="shared" si="3"/>
        <v>0</v>
      </c>
      <c r="Z20" s="27">
        <f>SUMIFS('Baugewerbe 2019'!$D$7:$D$543,'Baugewerbe 2019'!$A$7:$A$543,C20)</f>
        <v>528</v>
      </c>
      <c r="AA20" s="27">
        <f t="shared" si="4"/>
        <v>760.86196013152869</v>
      </c>
      <c r="AB20" s="11">
        <f t="shared" si="5"/>
        <v>789.04203272899269</v>
      </c>
    </row>
    <row r="21" spans="1:28">
      <c r="A21" s="27" t="s">
        <v>1210</v>
      </c>
      <c r="B21" s="27" t="s">
        <v>1214</v>
      </c>
      <c r="C21" s="27">
        <v>3151</v>
      </c>
      <c r="D21" s="27">
        <v>592</v>
      </c>
      <c r="E21" s="27">
        <v>3680.8270000000002</v>
      </c>
      <c r="F21" s="27">
        <v>176523</v>
      </c>
      <c r="G21" s="27">
        <v>4</v>
      </c>
      <c r="H21" s="27">
        <v>1.1988258705819514E-2</v>
      </c>
      <c r="I21" s="27">
        <v>2.2081936452339253E-2</v>
      </c>
      <c r="J21" s="27">
        <v>49111.383531779305</v>
      </c>
      <c r="K21" s="29">
        <f t="shared" si="0"/>
        <v>727.56002531523905</v>
      </c>
      <c r="L21" s="28">
        <f t="shared" si="1"/>
        <v>181.89000632880976</v>
      </c>
      <c r="M21" s="27">
        <f t="shared" si="2"/>
        <v>81.850502847964393</v>
      </c>
      <c r="N21" s="27">
        <f>SUMIFS('Verarbeitendes Gew. 2019'!$H$71:$H$17222,'Verarbeitendes Gew. 2019'!$C$71:$C$17222,C21,'Verarbeitendes Gew. 2019'!$E$71:$E$17222,"Basic Metals")</f>
        <v>0</v>
      </c>
      <c r="O21" s="27">
        <f>SUMIFS('Verarbeitendes Gew. 2019'!$H$71:$H$17222,'Verarbeitendes Gew. 2019'!$C$71:$C$17222,C21,'Verarbeitendes Gew. 2019'!$E$71:$E$17222,"Chemical and Petrochemical")</f>
        <v>0</v>
      </c>
      <c r="P21" s="27">
        <f>SUMIFS('Verarbeitendes Gew. 2019'!$H$71:$H$17222,'Verarbeitendes Gew. 2019'!$C$71:$C$17222,C21,'Verarbeitendes Gew. 2019'!$E$71:$E$17222,"Non Metallic Minerals")</f>
        <v>0</v>
      </c>
      <c r="Q21" s="27">
        <f>SUMIFS('Verarbeitendes Gew. 2019'!$H$71:$H$17222,'Verarbeitendes Gew. 2019'!$C$71:$C$17222,C21,'Verarbeitendes Gew. 2019'!$E$71:$E$17222,"Food and Tobacco")</f>
        <v>0</v>
      </c>
      <c r="R21" s="27">
        <f>SUMIFS('Verarbeitendes Gew. 2019'!$H$71:$H$17222,'Verarbeitendes Gew. 2019'!$C$71:$C$17222,C21,'Verarbeitendes Gew. 2019'!$E$71:$E$17222,"Textile and Leather ")</f>
        <v>0</v>
      </c>
      <c r="S21" s="27">
        <f>SUMIFS('Verarbeitendes Gew. 2019'!$H$71:$H$17222,'Verarbeitendes Gew. 2019'!$C$71:$C$17222,C21,'Verarbeitendes Gew. 2019'!$E$71:$E$17222,"Paper, Pulp and Print")</f>
        <v>389</v>
      </c>
      <c r="T21" s="27">
        <f>SUMIFS('Verarbeitendes Gew. 2019'!$H$71:$H$17222,'Verarbeitendes Gew. 2019'!$C$71:$C$17222,C21,'Verarbeitendes Gew. 2019'!$E$71:$E$17222,"Wood and Wood Products")</f>
        <v>0</v>
      </c>
      <c r="U21" s="27">
        <f>SUMIFS('Verarbeitendes Gew. 2019'!$H$71:$H$17222,'Verarbeitendes Gew. 2019'!$C$71:$C$17222,C21,'Verarbeitendes Gew. 2019'!$E$71:$E$17222,"Transport Equipment")</f>
        <v>0</v>
      </c>
      <c r="V21" s="27">
        <f>SUMIFS('Verarbeitendes Gew. 2019'!$H$71:$H$17222,'Verarbeitendes Gew. 2019'!$C$71:$C$17222,C21,'Verarbeitendes Gew. 2019'!$E$71:$E$17222,"Machinery")</f>
        <v>0</v>
      </c>
      <c r="W21" s="27">
        <f>SUMIFS('Verarbeitendes Gew. 2019'!$H$71:$H$17222,'Verarbeitendes Gew. 2019'!$C$71:$C$17222,C21,'Verarbeitendes Gew. 2019'!$E$71:$E$17222,"other industry")</f>
        <v>0</v>
      </c>
      <c r="X21" s="27">
        <f>SUMIFS('Verarbeitendes Gew. 2019'!$H$71:$H$17222,'Verarbeitendes Gew. 2019'!$C$71:$C$17222,C21,'Verarbeitendes Gew. 2019'!$F$71:$F$17222,"Verarbeitendes Gewerbe (C)")</f>
        <v>0</v>
      </c>
      <c r="Y21" s="27">
        <f t="shared" si="3"/>
        <v>389</v>
      </c>
      <c r="Z21" s="27">
        <f>SUMIFS('Baugewerbe 2019'!$D$7:$D$543,'Baugewerbe 2019'!$A$7:$A$543,C21)</f>
        <v>1646</v>
      </c>
      <c r="AA21" s="27">
        <f t="shared" si="4"/>
        <v>49.110301708778636</v>
      </c>
      <c r="AB21" s="11">
        <f t="shared" si="5"/>
        <v>50.92920177206674</v>
      </c>
    </row>
    <row r="22" spans="1:28">
      <c r="A22" s="27" t="s">
        <v>1210</v>
      </c>
      <c r="B22" s="27" t="s">
        <v>1215</v>
      </c>
      <c r="C22" s="27">
        <v>3153</v>
      </c>
      <c r="D22" s="27">
        <v>542</v>
      </c>
      <c r="E22" s="27">
        <v>4115.8940000000002</v>
      </c>
      <c r="F22" s="27">
        <v>136292</v>
      </c>
      <c r="G22" s="27">
        <v>5</v>
      </c>
      <c r="H22" s="27">
        <v>1.3405248895894945E-2</v>
      </c>
      <c r="I22" s="27">
        <v>1.7049286965223918E-2</v>
      </c>
      <c r="J22" s="27">
        <v>49111.383531779305</v>
      </c>
      <c r="K22" s="29">
        <f t="shared" si="0"/>
        <v>708.46017020887928</v>
      </c>
      <c r="L22" s="28">
        <f t="shared" si="1"/>
        <v>141.69203404177586</v>
      </c>
      <c r="M22" s="27">
        <f t="shared" si="2"/>
        <v>63.761415318799138</v>
      </c>
      <c r="N22" s="27">
        <f>SUMIFS('Verarbeitendes Gew. 2019'!$H$71:$H$17222,'Verarbeitendes Gew. 2019'!$C$71:$C$17222,C22,'Verarbeitendes Gew. 2019'!$E$71:$E$17222,"Basic Metals")</f>
        <v>2093</v>
      </c>
      <c r="O22" s="27">
        <f>SUMIFS('Verarbeitendes Gew. 2019'!$H$71:$H$17222,'Verarbeitendes Gew. 2019'!$C$71:$C$17222,C22,'Verarbeitendes Gew. 2019'!$E$71:$E$17222,"Chemical and Petrochemical")</f>
        <v>3023</v>
      </c>
      <c r="P22" s="27">
        <f>SUMIFS('Verarbeitendes Gew. 2019'!$H$71:$H$17222,'Verarbeitendes Gew. 2019'!$C$71:$C$17222,C22,'Verarbeitendes Gew. 2019'!$E$71:$E$17222,"Non Metallic Minerals")</f>
        <v>806</v>
      </c>
      <c r="Q22" s="27">
        <f>SUMIFS('Verarbeitendes Gew. 2019'!$H$71:$H$17222,'Verarbeitendes Gew. 2019'!$C$71:$C$17222,C22,'Verarbeitendes Gew. 2019'!$E$71:$E$17222,"Food and Tobacco")</f>
        <v>308</v>
      </c>
      <c r="R22" s="27">
        <f>SUMIFS('Verarbeitendes Gew. 2019'!$H$71:$H$17222,'Verarbeitendes Gew. 2019'!$C$71:$C$17222,C22,'Verarbeitendes Gew. 2019'!$E$71:$E$17222,"Textile and Leather ")</f>
        <v>0</v>
      </c>
      <c r="S22" s="27">
        <f>SUMIFS('Verarbeitendes Gew. 2019'!$H$71:$H$17222,'Verarbeitendes Gew. 2019'!$C$71:$C$17222,C22,'Verarbeitendes Gew. 2019'!$E$71:$E$17222,"Paper, Pulp and Print")</f>
        <v>0</v>
      </c>
      <c r="T22" s="27">
        <f>SUMIFS('Verarbeitendes Gew. 2019'!$H$71:$H$17222,'Verarbeitendes Gew. 2019'!$C$71:$C$17222,C22,'Verarbeitendes Gew. 2019'!$E$71:$E$17222,"Wood and Wood Products")</f>
        <v>0</v>
      </c>
      <c r="U22" s="27">
        <f>SUMIFS('Verarbeitendes Gew. 2019'!$H$71:$H$17222,'Verarbeitendes Gew. 2019'!$C$71:$C$17222,C22,'Verarbeitendes Gew. 2019'!$E$71:$E$17222,"Transport Equipment")</f>
        <v>0</v>
      </c>
      <c r="V22" s="27">
        <f>SUMIFS('Verarbeitendes Gew. 2019'!$H$71:$H$17222,'Verarbeitendes Gew. 2019'!$C$71:$C$17222,C22,'Verarbeitendes Gew. 2019'!$E$71:$E$17222,"Machinery")</f>
        <v>0</v>
      </c>
      <c r="W22" s="27">
        <f>SUMIFS('Verarbeitendes Gew. 2019'!$H$71:$H$17222,'Verarbeitendes Gew. 2019'!$C$71:$C$17222,C22,'Verarbeitendes Gew. 2019'!$E$71:$E$17222,"other industry")</f>
        <v>0</v>
      </c>
      <c r="X22" s="27">
        <f>SUMIFS('Verarbeitendes Gew. 2019'!$H$71:$H$17222,'Verarbeitendes Gew. 2019'!$C$71:$C$17222,C22,'Verarbeitendes Gew. 2019'!$F$71:$F$17222,"Verarbeitendes Gewerbe (C)")</f>
        <v>0</v>
      </c>
      <c r="Y22" s="27">
        <f t="shared" si="3"/>
        <v>6230</v>
      </c>
      <c r="Z22" s="27">
        <f>SUMIFS('Baugewerbe 2019'!$D$7:$D$543,'Baugewerbe 2019'!$A$7:$A$543,C22)</f>
        <v>997</v>
      </c>
      <c r="AA22" s="27">
        <f t="shared" si="4"/>
        <v>38.256849191279485</v>
      </c>
      <c r="AB22" s="11">
        <f t="shared" si="5"/>
        <v>39.673769531697246</v>
      </c>
    </row>
    <row r="23" spans="1:28">
      <c r="A23" s="27" t="s">
        <v>1210</v>
      </c>
      <c r="B23" s="27" t="s">
        <v>1216</v>
      </c>
      <c r="C23" s="27">
        <v>3154</v>
      </c>
      <c r="D23" s="27">
        <v>503</v>
      </c>
      <c r="E23" s="27">
        <v>1800.366</v>
      </c>
      <c r="F23" s="27">
        <v>91297</v>
      </c>
      <c r="G23" s="27">
        <v>3</v>
      </c>
      <c r="H23" s="27">
        <v>5.8636967652001722E-3</v>
      </c>
      <c r="I23" s="27">
        <v>1.1420690517888417E-2</v>
      </c>
      <c r="J23" s="27">
        <v>49111.383531779305</v>
      </c>
      <c r="K23" s="29">
        <f t="shared" si="0"/>
        <v>364.38952316195207</v>
      </c>
      <c r="L23" s="28">
        <f t="shared" si="1"/>
        <v>121.46317438731735</v>
      </c>
      <c r="M23" s="27">
        <f t="shared" si="2"/>
        <v>54.658428474292812</v>
      </c>
      <c r="N23" s="27">
        <f>SUMIFS('Verarbeitendes Gew. 2019'!$H$71:$H$17222,'Verarbeitendes Gew. 2019'!$C$71:$C$17222,C23,'Verarbeitendes Gew. 2019'!$E$71:$E$17222,"Basic Metals")</f>
        <v>0</v>
      </c>
      <c r="O23" s="27">
        <f>SUMIFS('Verarbeitendes Gew. 2019'!$H$71:$H$17222,'Verarbeitendes Gew. 2019'!$C$71:$C$17222,C23,'Verarbeitendes Gew. 2019'!$E$71:$E$17222,"Chemical and Petrochemical")</f>
        <v>0</v>
      </c>
      <c r="P23" s="27">
        <f>SUMIFS('Verarbeitendes Gew. 2019'!$H$71:$H$17222,'Verarbeitendes Gew. 2019'!$C$71:$C$17222,C23,'Verarbeitendes Gew. 2019'!$E$71:$E$17222,"Non Metallic Minerals")</f>
        <v>0</v>
      </c>
      <c r="Q23" s="27">
        <f>SUMIFS('Verarbeitendes Gew. 2019'!$H$71:$H$17222,'Verarbeitendes Gew. 2019'!$C$71:$C$17222,C23,'Verarbeitendes Gew. 2019'!$E$71:$E$17222,"Food and Tobacco")</f>
        <v>453</v>
      </c>
      <c r="R23" s="27">
        <f>SUMIFS('Verarbeitendes Gew. 2019'!$H$71:$H$17222,'Verarbeitendes Gew. 2019'!$C$71:$C$17222,C23,'Verarbeitendes Gew. 2019'!$E$71:$E$17222,"Textile and Leather ")</f>
        <v>0</v>
      </c>
      <c r="S23" s="27">
        <f>SUMIFS('Verarbeitendes Gew. 2019'!$H$71:$H$17222,'Verarbeitendes Gew. 2019'!$C$71:$C$17222,C23,'Verarbeitendes Gew. 2019'!$E$71:$E$17222,"Paper, Pulp and Print")</f>
        <v>0</v>
      </c>
      <c r="T23" s="27">
        <f>SUMIFS('Verarbeitendes Gew. 2019'!$H$71:$H$17222,'Verarbeitendes Gew. 2019'!$C$71:$C$17222,C23,'Verarbeitendes Gew. 2019'!$E$71:$E$17222,"Wood and Wood Products")</f>
        <v>0</v>
      </c>
      <c r="U23" s="27">
        <f>SUMIFS('Verarbeitendes Gew. 2019'!$H$71:$H$17222,'Verarbeitendes Gew. 2019'!$C$71:$C$17222,C23,'Verarbeitendes Gew. 2019'!$E$71:$E$17222,"Transport Equipment")</f>
        <v>0</v>
      </c>
      <c r="V23" s="27">
        <f>SUMIFS('Verarbeitendes Gew. 2019'!$H$71:$H$17222,'Verarbeitendes Gew. 2019'!$C$71:$C$17222,C23,'Verarbeitendes Gew. 2019'!$E$71:$E$17222,"Machinery")</f>
        <v>0</v>
      </c>
      <c r="W23" s="27">
        <f>SUMIFS('Verarbeitendes Gew. 2019'!$H$71:$H$17222,'Verarbeitendes Gew. 2019'!$C$71:$C$17222,C23,'Verarbeitendes Gew. 2019'!$E$71:$E$17222,"other industry")</f>
        <v>0</v>
      </c>
      <c r="X23" s="27">
        <f>SUMIFS('Verarbeitendes Gew. 2019'!$H$71:$H$17222,'Verarbeitendes Gew. 2019'!$C$71:$C$17222,C23,'Verarbeitendes Gew. 2019'!$F$71:$F$17222,"Verarbeitendes Gewerbe (C)")</f>
        <v>0</v>
      </c>
      <c r="Y23" s="27">
        <f t="shared" si="3"/>
        <v>453</v>
      </c>
      <c r="Z23" s="27">
        <f>SUMIFS('Baugewerbe 2019'!$D$7:$D$543,'Baugewerbe 2019'!$A$7:$A$543,C23)</f>
        <v>754</v>
      </c>
      <c r="AA23" s="27">
        <f t="shared" si="4"/>
        <v>32.795057084575689</v>
      </c>
      <c r="AB23" s="11">
        <f t="shared" si="5"/>
        <v>34.009688828448859</v>
      </c>
    </row>
    <row r="24" spans="1:28">
      <c r="A24" s="27" t="s">
        <v>1210</v>
      </c>
      <c r="B24" s="27" t="s">
        <v>1217</v>
      </c>
      <c r="C24" s="27">
        <v>3155</v>
      </c>
      <c r="D24" s="27">
        <v>577</v>
      </c>
      <c r="E24" s="27">
        <v>3821.7719999999999</v>
      </c>
      <c r="F24" s="27">
        <v>132285</v>
      </c>
      <c r="G24" s="27">
        <v>4</v>
      </c>
      <c r="H24" s="27">
        <v>1.2447309110332339E-2</v>
      </c>
      <c r="I24" s="27">
        <v>1.6548036027020267E-2</v>
      </c>
      <c r="J24" s="27">
        <v>49111.383531779305</v>
      </c>
      <c r="K24" s="29">
        <f t="shared" si="0"/>
        <v>667.69443591821664</v>
      </c>
      <c r="L24" s="28">
        <f t="shared" si="1"/>
        <v>166.92360897955416</v>
      </c>
      <c r="M24" s="27">
        <f t="shared" si="2"/>
        <v>75.115624040799375</v>
      </c>
      <c r="N24" s="27">
        <f>SUMIFS('Verarbeitendes Gew. 2019'!$H$71:$H$17222,'Verarbeitendes Gew. 2019'!$C$71:$C$17222,C24,'Verarbeitendes Gew. 2019'!$E$71:$E$17222,"Basic Metals")</f>
        <v>1225</v>
      </c>
      <c r="O24" s="27">
        <f>SUMIFS('Verarbeitendes Gew. 2019'!$H$71:$H$17222,'Verarbeitendes Gew. 2019'!$C$71:$C$17222,C24,'Verarbeitendes Gew. 2019'!$E$71:$E$17222,"Chemical and Petrochemical")</f>
        <v>2871</v>
      </c>
      <c r="P24" s="27">
        <f>SUMIFS('Verarbeitendes Gew. 2019'!$H$71:$H$17222,'Verarbeitendes Gew. 2019'!$C$71:$C$17222,C24,'Verarbeitendes Gew. 2019'!$E$71:$E$17222,"Non Metallic Minerals")</f>
        <v>0</v>
      </c>
      <c r="Q24" s="27">
        <f>SUMIFS('Verarbeitendes Gew. 2019'!$H$71:$H$17222,'Verarbeitendes Gew. 2019'!$C$71:$C$17222,C24,'Verarbeitendes Gew. 2019'!$E$71:$E$17222,"Food and Tobacco")</f>
        <v>356</v>
      </c>
      <c r="R24" s="27">
        <f>SUMIFS('Verarbeitendes Gew. 2019'!$H$71:$H$17222,'Verarbeitendes Gew. 2019'!$C$71:$C$17222,C24,'Verarbeitendes Gew. 2019'!$E$71:$E$17222,"Textile and Leather ")</f>
        <v>0</v>
      </c>
      <c r="S24" s="27">
        <f>SUMIFS('Verarbeitendes Gew. 2019'!$H$71:$H$17222,'Verarbeitendes Gew. 2019'!$C$71:$C$17222,C24,'Verarbeitendes Gew. 2019'!$E$71:$E$17222,"Paper, Pulp and Print")</f>
        <v>760</v>
      </c>
      <c r="T24" s="27">
        <f>SUMIFS('Verarbeitendes Gew. 2019'!$H$71:$H$17222,'Verarbeitendes Gew. 2019'!$C$71:$C$17222,C24,'Verarbeitendes Gew. 2019'!$E$71:$E$17222,"Wood and Wood Products")</f>
        <v>136</v>
      </c>
      <c r="U24" s="27">
        <f>SUMIFS('Verarbeitendes Gew. 2019'!$H$71:$H$17222,'Verarbeitendes Gew. 2019'!$C$71:$C$17222,C24,'Verarbeitendes Gew. 2019'!$E$71:$E$17222,"Transport Equipment")</f>
        <v>1795</v>
      </c>
      <c r="V24" s="27">
        <f>SUMIFS('Verarbeitendes Gew. 2019'!$H$71:$H$17222,'Verarbeitendes Gew. 2019'!$C$71:$C$17222,C24,'Verarbeitendes Gew. 2019'!$E$71:$E$17222,"Machinery")</f>
        <v>2496</v>
      </c>
      <c r="W24" s="27">
        <f>SUMIFS('Verarbeitendes Gew. 2019'!$H$71:$H$17222,'Verarbeitendes Gew. 2019'!$C$71:$C$17222,C24,'Verarbeitendes Gew. 2019'!$E$71:$E$17222,"other industry")</f>
        <v>199</v>
      </c>
      <c r="X24" s="27">
        <f>SUMIFS('Verarbeitendes Gew. 2019'!$H$71:$H$17222,'Verarbeitendes Gew. 2019'!$C$71:$C$17222,C24,'Verarbeitendes Gew. 2019'!$F$71:$F$17222,"Verarbeitendes Gewerbe (C)")</f>
        <v>0</v>
      </c>
      <c r="Y24" s="27">
        <f t="shared" si="3"/>
        <v>9838</v>
      </c>
      <c r="Z24" s="27">
        <f>SUMIFS('Baugewerbe 2019'!$D$7:$D$543,'Baugewerbe 2019'!$A$7:$A$543,C24)</f>
        <v>1028</v>
      </c>
      <c r="AA24" s="27">
        <f t="shared" si="4"/>
        <v>45.069374424479626</v>
      </c>
      <c r="AB24" s="11">
        <f t="shared" si="5"/>
        <v>46.738610514275166</v>
      </c>
    </row>
    <row r="25" spans="1:28">
      <c r="A25" s="27" t="s">
        <v>1210</v>
      </c>
      <c r="B25" s="27" t="s">
        <v>1218</v>
      </c>
      <c r="C25" s="27">
        <v>3157</v>
      </c>
      <c r="D25" s="27">
        <v>577</v>
      </c>
      <c r="E25" s="27">
        <v>2925.05</v>
      </c>
      <c r="F25" s="27">
        <v>134801</v>
      </c>
      <c r="G25" s="27">
        <v>5</v>
      </c>
      <c r="H25" s="27">
        <v>9.5267330215349343E-3</v>
      </c>
      <c r="I25" s="27">
        <v>1.6862772079059295E-2</v>
      </c>
      <c r="J25" s="27">
        <v>49111.383531779305</v>
      </c>
      <c r="K25" s="29">
        <f t="shared" si="0"/>
        <v>568.75028699776249</v>
      </c>
      <c r="L25" s="28">
        <f t="shared" si="1"/>
        <v>113.7500573995525</v>
      </c>
      <c r="M25" s="27">
        <f t="shared" si="2"/>
        <v>51.187525829798631</v>
      </c>
      <c r="N25" s="27">
        <f>SUMIFS('Verarbeitendes Gew. 2019'!$H$71:$H$17222,'Verarbeitendes Gew. 2019'!$C$71:$C$17222,C25,'Verarbeitendes Gew. 2019'!$E$71:$E$17222,"Basic Metals")</f>
        <v>573</v>
      </c>
      <c r="O25" s="27">
        <f>SUMIFS('Verarbeitendes Gew. 2019'!$H$71:$H$17222,'Verarbeitendes Gew. 2019'!$C$71:$C$17222,C25,'Verarbeitendes Gew. 2019'!$E$71:$E$17222,"Chemical and Petrochemical")</f>
        <v>844</v>
      </c>
      <c r="P25" s="27">
        <f>SUMIFS('Verarbeitendes Gew. 2019'!$H$71:$H$17222,'Verarbeitendes Gew. 2019'!$C$71:$C$17222,C25,'Verarbeitendes Gew. 2019'!$E$71:$E$17222,"Non Metallic Minerals")</f>
        <v>0</v>
      </c>
      <c r="Q25" s="27">
        <f>SUMIFS('Verarbeitendes Gew. 2019'!$H$71:$H$17222,'Verarbeitendes Gew. 2019'!$C$71:$C$17222,C25,'Verarbeitendes Gew. 2019'!$E$71:$E$17222,"Food and Tobacco")</f>
        <v>572</v>
      </c>
      <c r="R25" s="27">
        <f>SUMIFS('Verarbeitendes Gew. 2019'!$H$71:$H$17222,'Verarbeitendes Gew. 2019'!$C$71:$C$17222,C25,'Verarbeitendes Gew. 2019'!$E$71:$E$17222,"Textile and Leather ")</f>
        <v>0</v>
      </c>
      <c r="S25" s="27">
        <f>SUMIFS('Verarbeitendes Gew. 2019'!$H$71:$H$17222,'Verarbeitendes Gew. 2019'!$C$71:$C$17222,C25,'Verarbeitendes Gew. 2019'!$E$71:$E$17222,"Paper, Pulp and Print")</f>
        <v>0</v>
      </c>
      <c r="T25" s="27">
        <f>SUMIFS('Verarbeitendes Gew. 2019'!$H$71:$H$17222,'Verarbeitendes Gew. 2019'!$C$71:$C$17222,C25,'Verarbeitendes Gew. 2019'!$E$71:$E$17222,"Wood and Wood Products")</f>
        <v>0</v>
      </c>
      <c r="U25" s="27">
        <f>SUMIFS('Verarbeitendes Gew. 2019'!$H$71:$H$17222,'Verarbeitendes Gew. 2019'!$C$71:$C$17222,C25,'Verarbeitendes Gew. 2019'!$E$71:$E$17222,"Transport Equipment")</f>
        <v>0</v>
      </c>
      <c r="V25" s="27">
        <f>SUMIFS('Verarbeitendes Gew. 2019'!$H$71:$H$17222,'Verarbeitendes Gew. 2019'!$C$71:$C$17222,C25,'Verarbeitendes Gew. 2019'!$E$71:$E$17222,"Machinery")</f>
        <v>906</v>
      </c>
      <c r="W25" s="27">
        <f>SUMIFS('Verarbeitendes Gew. 2019'!$H$71:$H$17222,'Verarbeitendes Gew. 2019'!$C$71:$C$17222,C25,'Verarbeitendes Gew. 2019'!$E$71:$E$17222,"other industry")</f>
        <v>0</v>
      </c>
      <c r="X25" s="27">
        <f>SUMIFS('Verarbeitendes Gew. 2019'!$H$71:$H$17222,'Verarbeitendes Gew. 2019'!$C$71:$C$17222,C25,'Verarbeitendes Gew. 2019'!$F$71:$F$17222,"Verarbeitendes Gewerbe (C)")</f>
        <v>5208</v>
      </c>
      <c r="Y25" s="27">
        <f t="shared" si="3"/>
        <v>5208</v>
      </c>
      <c r="Z25" s="27">
        <f>SUMIFS('Baugewerbe 2019'!$D$7:$D$543,'Baugewerbe 2019'!$A$7:$A$543,C25)</f>
        <v>1098</v>
      </c>
      <c r="AA25" s="27">
        <f t="shared" si="4"/>
        <v>30.712515497879178</v>
      </c>
      <c r="AB25" s="11">
        <f t="shared" si="5"/>
        <v>31.850016071874705</v>
      </c>
    </row>
    <row r="26" spans="1:28">
      <c r="A26" s="27" t="s">
        <v>1210</v>
      </c>
      <c r="B26" s="27" t="s">
        <v>1219</v>
      </c>
      <c r="C26" s="27">
        <v>3158</v>
      </c>
      <c r="D26" s="27">
        <v>599</v>
      </c>
      <c r="E26" s="27">
        <v>2447.6669999999999</v>
      </c>
      <c r="F26" s="27">
        <v>119622</v>
      </c>
      <c r="G26" s="27">
        <v>6</v>
      </c>
      <c r="H26" s="27">
        <v>7.9719218593259419E-3</v>
      </c>
      <c r="I26" s="27">
        <v>1.4963972979734801E-2</v>
      </c>
      <c r="J26" s="27">
        <v>49111.383531779305</v>
      </c>
      <c r="K26" s="29">
        <f t="shared" si="0"/>
        <v>487.6611171082294</v>
      </c>
      <c r="L26" s="28">
        <f t="shared" si="1"/>
        <v>81.276852851371572</v>
      </c>
      <c r="M26" s="27">
        <f t="shared" si="2"/>
        <v>36.574583783117205</v>
      </c>
      <c r="N26" s="27">
        <f>SUMIFS('Verarbeitendes Gew. 2019'!$H$71:$H$17222,'Verarbeitendes Gew. 2019'!$C$71:$C$17222,C26,'Verarbeitendes Gew. 2019'!$E$71:$E$17222,"Basic Metals")</f>
        <v>0</v>
      </c>
      <c r="O26" s="27">
        <f>SUMIFS('Verarbeitendes Gew. 2019'!$H$71:$H$17222,'Verarbeitendes Gew. 2019'!$C$71:$C$17222,C26,'Verarbeitendes Gew. 2019'!$E$71:$E$17222,"Chemical and Petrochemical")</f>
        <v>199</v>
      </c>
      <c r="P26" s="27">
        <f>SUMIFS('Verarbeitendes Gew. 2019'!$H$71:$H$17222,'Verarbeitendes Gew. 2019'!$C$71:$C$17222,C26,'Verarbeitendes Gew. 2019'!$E$71:$E$17222,"Non Metallic Minerals")</f>
        <v>0</v>
      </c>
      <c r="Q26" s="27">
        <f>SUMIFS('Verarbeitendes Gew. 2019'!$H$71:$H$17222,'Verarbeitendes Gew. 2019'!$C$71:$C$17222,C26,'Verarbeitendes Gew. 2019'!$E$71:$E$17222,"Food and Tobacco")</f>
        <v>507</v>
      </c>
      <c r="R26" s="27">
        <f>SUMIFS('Verarbeitendes Gew. 2019'!$H$71:$H$17222,'Verarbeitendes Gew. 2019'!$C$71:$C$17222,C26,'Verarbeitendes Gew. 2019'!$E$71:$E$17222,"Textile and Leather ")</f>
        <v>0</v>
      </c>
      <c r="S26" s="27">
        <f>SUMIFS('Verarbeitendes Gew. 2019'!$H$71:$H$17222,'Verarbeitendes Gew. 2019'!$C$71:$C$17222,C26,'Verarbeitendes Gew. 2019'!$E$71:$E$17222,"Paper, Pulp and Print")</f>
        <v>0</v>
      </c>
      <c r="T26" s="27">
        <f>SUMIFS('Verarbeitendes Gew. 2019'!$H$71:$H$17222,'Verarbeitendes Gew. 2019'!$C$71:$C$17222,C26,'Verarbeitendes Gew. 2019'!$E$71:$E$17222,"Wood and Wood Products")</f>
        <v>0</v>
      </c>
      <c r="U26" s="27">
        <f>SUMIFS('Verarbeitendes Gew. 2019'!$H$71:$H$17222,'Verarbeitendes Gew. 2019'!$C$71:$C$17222,C26,'Verarbeitendes Gew. 2019'!$E$71:$E$17222,"Transport Equipment")</f>
        <v>0</v>
      </c>
      <c r="V26" s="27">
        <f>SUMIFS('Verarbeitendes Gew. 2019'!$H$71:$H$17222,'Verarbeitendes Gew. 2019'!$C$71:$C$17222,C26,'Verarbeitendes Gew. 2019'!$E$71:$E$17222,"Machinery")</f>
        <v>919</v>
      </c>
      <c r="W26" s="27">
        <f>SUMIFS('Verarbeitendes Gew. 2019'!$H$71:$H$17222,'Verarbeitendes Gew. 2019'!$C$71:$C$17222,C26,'Verarbeitendes Gew. 2019'!$E$71:$E$17222,"other industry")</f>
        <v>0</v>
      </c>
      <c r="X26" s="27">
        <f>SUMIFS('Verarbeitendes Gew. 2019'!$H$71:$H$17222,'Verarbeitendes Gew. 2019'!$C$71:$C$17222,C26,'Verarbeitendes Gew. 2019'!$F$71:$F$17222,"Verarbeitendes Gewerbe (C)")</f>
        <v>0</v>
      </c>
      <c r="Y26" s="27">
        <f t="shared" si="3"/>
        <v>1625</v>
      </c>
      <c r="Z26" s="27">
        <f>SUMIFS('Baugewerbe 2019'!$D$7:$D$543,'Baugewerbe 2019'!$A$7:$A$543,C26)</f>
        <v>803</v>
      </c>
      <c r="AA26" s="27">
        <f t="shared" si="4"/>
        <v>21.944750269870326</v>
      </c>
      <c r="AB26" s="11">
        <f t="shared" si="5"/>
        <v>22.757518798384041</v>
      </c>
    </row>
    <row r="27" spans="1:28">
      <c r="A27" s="27" t="s">
        <v>1210</v>
      </c>
      <c r="B27" s="27" t="s">
        <v>1220</v>
      </c>
      <c r="C27" s="27">
        <v>3159</v>
      </c>
      <c r="D27" s="27">
        <v>641</v>
      </c>
      <c r="E27" s="27">
        <v>11724.043</v>
      </c>
      <c r="F27" s="27">
        <v>326041</v>
      </c>
      <c r="G27" s="27">
        <v>5</v>
      </c>
      <c r="H27" s="27">
        <v>3.8184587475084353E-2</v>
      </c>
      <c r="I27" s="27">
        <v>4.0785714285714286E-2</v>
      </c>
      <c r="J27" s="27">
        <v>49111.383531779305</v>
      </c>
      <c r="K27" s="29">
        <f t="shared" si="0"/>
        <v>1911.0665026869033</v>
      </c>
      <c r="L27" s="28">
        <f t="shared" si="1"/>
        <v>382.21330053738063</v>
      </c>
      <c r="M27" s="27">
        <f t="shared" si="2"/>
        <v>171.9959852418213</v>
      </c>
      <c r="N27" s="27">
        <f>SUMIFS('Verarbeitendes Gew. 2019'!$H$71:$H$17222,'Verarbeitendes Gew. 2019'!$C$71:$C$17222,C27,'Verarbeitendes Gew. 2019'!$E$71:$E$17222,"Basic Metals")</f>
        <v>2465</v>
      </c>
      <c r="O27" s="27">
        <f>SUMIFS('Verarbeitendes Gew. 2019'!$H$71:$H$17222,'Verarbeitendes Gew. 2019'!$C$71:$C$17222,C27,'Verarbeitendes Gew. 2019'!$E$71:$E$17222,"Chemical and Petrochemical")</f>
        <v>3175</v>
      </c>
      <c r="P27" s="27">
        <f>SUMIFS('Verarbeitendes Gew. 2019'!$H$71:$H$17222,'Verarbeitendes Gew. 2019'!$C$71:$C$17222,C27,'Verarbeitendes Gew. 2019'!$E$71:$E$17222,"Non Metallic Minerals")</f>
        <v>0</v>
      </c>
      <c r="Q27" s="27">
        <f>SUMIFS('Verarbeitendes Gew. 2019'!$H$71:$H$17222,'Verarbeitendes Gew. 2019'!$C$71:$C$17222,C27,'Verarbeitendes Gew. 2019'!$E$71:$E$17222,"Food and Tobacco")</f>
        <v>885</v>
      </c>
      <c r="R27" s="27">
        <f>SUMIFS('Verarbeitendes Gew. 2019'!$H$71:$H$17222,'Verarbeitendes Gew. 2019'!$C$71:$C$17222,C27,'Verarbeitendes Gew. 2019'!$E$71:$E$17222,"Textile and Leather ")</f>
        <v>0</v>
      </c>
      <c r="S27" s="27">
        <f>SUMIFS('Verarbeitendes Gew. 2019'!$H$71:$H$17222,'Verarbeitendes Gew. 2019'!$C$71:$C$17222,C27,'Verarbeitendes Gew. 2019'!$E$71:$E$17222,"Paper, Pulp and Print")</f>
        <v>967</v>
      </c>
      <c r="T27" s="27">
        <f>SUMIFS('Verarbeitendes Gew. 2019'!$H$71:$H$17222,'Verarbeitendes Gew. 2019'!$C$71:$C$17222,C27,'Verarbeitendes Gew. 2019'!$E$71:$E$17222,"Wood and Wood Products")</f>
        <v>240</v>
      </c>
      <c r="U27" s="27">
        <f>SUMIFS('Verarbeitendes Gew. 2019'!$H$71:$H$17222,'Verarbeitendes Gew. 2019'!$C$71:$C$17222,C27,'Verarbeitendes Gew. 2019'!$E$71:$E$17222,"Transport Equipment")</f>
        <v>378</v>
      </c>
      <c r="V27" s="27">
        <f>SUMIFS('Verarbeitendes Gew. 2019'!$H$71:$H$17222,'Verarbeitendes Gew. 2019'!$C$71:$C$17222,C27,'Verarbeitendes Gew. 2019'!$E$71:$E$17222,"Machinery")</f>
        <v>5362</v>
      </c>
      <c r="W27" s="27">
        <f>SUMIFS('Verarbeitendes Gew. 2019'!$H$71:$H$17222,'Verarbeitendes Gew. 2019'!$C$71:$C$17222,C27,'Verarbeitendes Gew. 2019'!$E$71:$E$17222,"other industry")</f>
        <v>2435</v>
      </c>
      <c r="X27" s="27">
        <f>SUMIFS('Verarbeitendes Gew. 2019'!$H$71:$H$17222,'Verarbeitendes Gew. 2019'!$C$71:$C$17222,C27,'Verarbeitendes Gew. 2019'!$F$71:$F$17222,"Verarbeitendes Gewerbe (C)")</f>
        <v>0</v>
      </c>
      <c r="Y27" s="27">
        <f t="shared" si="3"/>
        <v>15907</v>
      </c>
      <c r="Z27" s="27">
        <f>SUMIFS('Baugewerbe 2019'!$D$7:$D$543,'Baugewerbe 2019'!$A$7:$A$543,C27)</f>
        <v>2367</v>
      </c>
      <c r="AA27" s="27">
        <f t="shared" si="4"/>
        <v>103.19759114509277</v>
      </c>
      <c r="AB27" s="11">
        <f t="shared" si="5"/>
        <v>107.01972415046659</v>
      </c>
    </row>
    <row r="28" spans="1:28">
      <c r="A28" s="27" t="s">
        <v>1210</v>
      </c>
      <c r="B28" s="27" t="s">
        <v>1221</v>
      </c>
      <c r="C28" s="27">
        <v>3241</v>
      </c>
      <c r="D28" s="27">
        <v>814</v>
      </c>
      <c r="E28" s="27">
        <v>52655.476000000002</v>
      </c>
      <c r="F28" s="27">
        <v>1157115</v>
      </c>
      <c r="G28" s="27">
        <v>5</v>
      </c>
      <c r="H28" s="27">
        <v>0.17149609817741243</v>
      </c>
      <c r="I28" s="27">
        <v>0.14474793595196397</v>
      </c>
      <c r="J28" s="27">
        <v>49111.383531779305</v>
      </c>
      <c r="K28" s="29">
        <f t="shared" si="0"/>
        <v>8054.5916607237896</v>
      </c>
      <c r="L28" s="28">
        <f t="shared" si="1"/>
        <v>1610.9183321447579</v>
      </c>
      <c r="M28" s="27">
        <f t="shared" si="2"/>
        <v>724.91324946514101</v>
      </c>
      <c r="N28" s="27">
        <f>SUMIFS('Verarbeitendes Gew. 2019'!$H$71:$H$17222,'Verarbeitendes Gew. 2019'!$C$71:$C$17222,C28,'Verarbeitendes Gew. 2019'!$E$71:$E$17222,"Basic Metals")</f>
        <v>3007</v>
      </c>
      <c r="O28" s="27">
        <f>SUMIFS('Verarbeitendes Gew. 2019'!$H$71:$H$17222,'Verarbeitendes Gew. 2019'!$C$71:$C$17222,C28,'Verarbeitendes Gew. 2019'!$E$71:$E$17222,"Chemical and Petrochemical")</f>
        <v>13583</v>
      </c>
      <c r="P28" s="27">
        <f>SUMIFS('Verarbeitendes Gew. 2019'!$H$71:$H$17222,'Verarbeitendes Gew. 2019'!$C$71:$C$17222,C28,'Verarbeitendes Gew. 2019'!$E$71:$E$17222,"Non Metallic Minerals")</f>
        <v>2059</v>
      </c>
      <c r="Q28" s="27">
        <f>SUMIFS('Verarbeitendes Gew. 2019'!$H$71:$H$17222,'Verarbeitendes Gew. 2019'!$C$71:$C$17222,C28,'Verarbeitendes Gew. 2019'!$E$71:$E$17222,"Food and Tobacco")</f>
        <v>4481</v>
      </c>
      <c r="R28" s="27">
        <f>SUMIFS('Verarbeitendes Gew. 2019'!$H$71:$H$17222,'Verarbeitendes Gew. 2019'!$C$71:$C$17222,C28,'Verarbeitendes Gew. 2019'!$E$71:$E$17222,"Textile and Leather ")</f>
        <v>0</v>
      </c>
      <c r="S28" s="27">
        <f>SUMIFS('Verarbeitendes Gew. 2019'!$H$71:$H$17222,'Verarbeitendes Gew. 2019'!$C$71:$C$17222,C28,'Verarbeitendes Gew. 2019'!$E$71:$E$17222,"Paper, Pulp and Print")</f>
        <v>1197</v>
      </c>
      <c r="T28" s="27">
        <f>SUMIFS('Verarbeitendes Gew. 2019'!$H$71:$H$17222,'Verarbeitendes Gew. 2019'!$C$71:$C$17222,C28,'Verarbeitendes Gew. 2019'!$E$71:$E$17222,"Wood and Wood Products")</f>
        <v>452</v>
      </c>
      <c r="U28" s="27">
        <f>SUMIFS('Verarbeitendes Gew. 2019'!$H$71:$H$17222,'Verarbeitendes Gew. 2019'!$C$71:$C$17222,C28,'Verarbeitendes Gew. 2019'!$E$71:$E$17222,"Transport Equipment")</f>
        <v>0</v>
      </c>
      <c r="V28" s="27">
        <f>SUMIFS('Verarbeitendes Gew. 2019'!$H$71:$H$17222,'Verarbeitendes Gew. 2019'!$C$71:$C$17222,C28,'Verarbeitendes Gew. 2019'!$E$71:$E$17222,"Machinery")</f>
        <v>17570</v>
      </c>
      <c r="W28" s="27">
        <f>SUMIFS('Verarbeitendes Gew. 2019'!$H$71:$H$17222,'Verarbeitendes Gew. 2019'!$C$71:$C$17222,C28,'Verarbeitendes Gew. 2019'!$E$71:$E$17222,"other industry")</f>
        <v>1001</v>
      </c>
      <c r="X28" s="27">
        <f>SUMIFS('Verarbeitendes Gew. 2019'!$H$71:$H$17222,'Verarbeitendes Gew. 2019'!$C$71:$C$17222,C28,'Verarbeitendes Gew. 2019'!$F$71:$F$17222,"Verarbeitendes Gewerbe (C)")</f>
        <v>62842</v>
      </c>
      <c r="Y28" s="27">
        <f t="shared" si="3"/>
        <v>62842</v>
      </c>
      <c r="Z28" s="27">
        <f>SUMIFS('Baugewerbe 2019'!$D$7:$D$543,'Baugewerbe 2019'!$A$7:$A$543,C28)</f>
        <v>8121</v>
      </c>
      <c r="AA28" s="27">
        <f t="shared" si="4"/>
        <v>434.94794967908467</v>
      </c>
      <c r="AB28" s="11">
        <f t="shared" si="5"/>
        <v>451.05713300053225</v>
      </c>
    </row>
    <row r="29" spans="1:28">
      <c r="A29" s="27" t="s">
        <v>1210</v>
      </c>
      <c r="B29" s="27" t="s">
        <v>1222</v>
      </c>
      <c r="C29" s="27">
        <v>3251</v>
      </c>
      <c r="D29" s="27">
        <v>736</v>
      </c>
      <c r="E29" s="27">
        <v>6545.4979999999996</v>
      </c>
      <c r="F29" s="27">
        <v>217089</v>
      </c>
      <c r="G29" s="27">
        <v>8</v>
      </c>
      <c r="H29" s="27">
        <v>2.1318340520329861E-2</v>
      </c>
      <c r="I29" s="27">
        <v>2.7156492369276957E-2</v>
      </c>
      <c r="J29" s="27">
        <v>49111.383531779305</v>
      </c>
      <c r="K29" s="29">
        <f t="shared" si="0"/>
        <v>1127.2547176347057</v>
      </c>
      <c r="L29" s="28">
        <f t="shared" si="1"/>
        <v>140.90683970433821</v>
      </c>
      <c r="M29" s="27">
        <f t="shared" si="2"/>
        <v>63.408077866952198</v>
      </c>
      <c r="N29" s="27">
        <f>SUMIFS('Verarbeitendes Gew. 2019'!$H$71:$H$17222,'Verarbeitendes Gew. 2019'!$C$71:$C$17222,C29,'Verarbeitendes Gew. 2019'!$E$71:$E$17222,"Basic Metals")</f>
        <v>1658</v>
      </c>
      <c r="O29" s="27">
        <f>SUMIFS('Verarbeitendes Gew. 2019'!$H$71:$H$17222,'Verarbeitendes Gew. 2019'!$C$71:$C$17222,C29,'Verarbeitendes Gew. 2019'!$E$71:$E$17222,"Chemical and Petrochemical")</f>
        <v>3334</v>
      </c>
      <c r="P29" s="27">
        <f>SUMIFS('Verarbeitendes Gew. 2019'!$H$71:$H$17222,'Verarbeitendes Gew. 2019'!$C$71:$C$17222,C29,'Verarbeitendes Gew. 2019'!$E$71:$E$17222,"Non Metallic Minerals")</f>
        <v>0</v>
      </c>
      <c r="Q29" s="27">
        <f>SUMIFS('Verarbeitendes Gew. 2019'!$H$71:$H$17222,'Verarbeitendes Gew. 2019'!$C$71:$C$17222,C29,'Verarbeitendes Gew. 2019'!$E$71:$E$17222,"Food and Tobacco")</f>
        <v>1814</v>
      </c>
      <c r="R29" s="27">
        <f>SUMIFS('Verarbeitendes Gew. 2019'!$H$71:$H$17222,'Verarbeitendes Gew. 2019'!$C$71:$C$17222,C29,'Verarbeitendes Gew. 2019'!$E$71:$E$17222,"Textile and Leather ")</f>
        <v>0</v>
      </c>
      <c r="S29" s="27">
        <f>SUMIFS('Verarbeitendes Gew. 2019'!$H$71:$H$17222,'Verarbeitendes Gew. 2019'!$C$71:$C$17222,C29,'Verarbeitendes Gew. 2019'!$E$71:$E$17222,"Paper, Pulp and Print")</f>
        <v>329</v>
      </c>
      <c r="T29" s="27">
        <f>SUMIFS('Verarbeitendes Gew. 2019'!$H$71:$H$17222,'Verarbeitendes Gew. 2019'!$C$71:$C$17222,C29,'Verarbeitendes Gew. 2019'!$E$71:$E$17222,"Wood and Wood Products")</f>
        <v>257</v>
      </c>
      <c r="U29" s="27">
        <f>SUMIFS('Verarbeitendes Gew. 2019'!$H$71:$H$17222,'Verarbeitendes Gew. 2019'!$C$71:$C$17222,C29,'Verarbeitendes Gew. 2019'!$E$71:$E$17222,"Transport Equipment")</f>
        <v>0</v>
      </c>
      <c r="V29" s="27">
        <f>SUMIFS('Verarbeitendes Gew. 2019'!$H$71:$H$17222,'Verarbeitendes Gew. 2019'!$C$71:$C$17222,C29,'Verarbeitendes Gew. 2019'!$E$71:$E$17222,"Machinery")</f>
        <v>2450</v>
      </c>
      <c r="W29" s="27">
        <f>SUMIFS('Verarbeitendes Gew. 2019'!$H$71:$H$17222,'Verarbeitendes Gew. 2019'!$C$71:$C$17222,C29,'Verarbeitendes Gew. 2019'!$E$71:$E$17222,"other industry")</f>
        <v>147</v>
      </c>
      <c r="X29" s="27">
        <f>SUMIFS('Verarbeitendes Gew. 2019'!$H$71:$H$17222,'Verarbeitendes Gew. 2019'!$C$71:$C$17222,C29,'Verarbeitendes Gew. 2019'!$F$71:$F$17222,"Verarbeitendes Gewerbe (C)")</f>
        <v>0</v>
      </c>
      <c r="Y29" s="27">
        <f t="shared" si="3"/>
        <v>9989</v>
      </c>
      <c r="Z29" s="27">
        <f>SUMIFS('Baugewerbe 2019'!$D$7:$D$543,'Baugewerbe 2019'!$A$7:$A$543,C29)</f>
        <v>2368</v>
      </c>
      <c r="AA29" s="27">
        <f t="shared" si="4"/>
        <v>38.044846720171321</v>
      </c>
      <c r="AB29" s="11">
        <f t="shared" si="5"/>
        <v>39.453915117214706</v>
      </c>
    </row>
    <row r="30" spans="1:28">
      <c r="A30" s="27" t="s">
        <v>1210</v>
      </c>
      <c r="B30" s="27" t="s">
        <v>1223</v>
      </c>
      <c r="C30" s="27">
        <v>3252</v>
      </c>
      <c r="D30" s="27">
        <v>622</v>
      </c>
      <c r="E30" s="27">
        <v>5075.982</v>
      </c>
      <c r="F30" s="27">
        <v>148549</v>
      </c>
      <c r="G30" s="27">
        <v>3</v>
      </c>
      <c r="H30" s="27">
        <v>1.6532204692609336E-2</v>
      </c>
      <c r="I30" s="27">
        <v>1.8582561921441081E-2</v>
      </c>
      <c r="J30" s="27">
        <v>49111.383531779305</v>
      </c>
      <c r="K30" s="29">
        <f t="shared" si="0"/>
        <v>840.1142917524661</v>
      </c>
      <c r="L30" s="28">
        <f t="shared" si="1"/>
        <v>280.03809725082203</v>
      </c>
      <c r="M30" s="27">
        <f t="shared" si="2"/>
        <v>126.01714376286992</v>
      </c>
      <c r="N30" s="27">
        <f>SUMIFS('Verarbeitendes Gew. 2019'!$H$71:$H$17222,'Verarbeitendes Gew. 2019'!$C$71:$C$17222,C30,'Verarbeitendes Gew. 2019'!$E$71:$E$17222,"Basic Metals")</f>
        <v>0</v>
      </c>
      <c r="O30" s="27">
        <f>SUMIFS('Verarbeitendes Gew. 2019'!$H$71:$H$17222,'Verarbeitendes Gew. 2019'!$C$71:$C$17222,C30,'Verarbeitendes Gew. 2019'!$E$71:$E$17222,"Chemical and Petrochemical")</f>
        <v>1847</v>
      </c>
      <c r="P30" s="27">
        <f>SUMIFS('Verarbeitendes Gew. 2019'!$H$71:$H$17222,'Verarbeitendes Gew. 2019'!$C$71:$C$17222,C30,'Verarbeitendes Gew. 2019'!$E$71:$E$17222,"Non Metallic Minerals")</f>
        <v>0</v>
      </c>
      <c r="Q30" s="27">
        <f>SUMIFS('Verarbeitendes Gew. 2019'!$H$71:$H$17222,'Verarbeitendes Gew. 2019'!$C$71:$C$17222,C30,'Verarbeitendes Gew. 2019'!$E$71:$E$17222,"Food and Tobacco")</f>
        <v>677</v>
      </c>
      <c r="R30" s="27">
        <f>SUMIFS('Verarbeitendes Gew. 2019'!$H$71:$H$17222,'Verarbeitendes Gew. 2019'!$C$71:$C$17222,C30,'Verarbeitendes Gew. 2019'!$E$71:$E$17222,"Textile and Leather ")</f>
        <v>0</v>
      </c>
      <c r="S30" s="27">
        <f>SUMIFS('Verarbeitendes Gew. 2019'!$H$71:$H$17222,'Verarbeitendes Gew. 2019'!$C$71:$C$17222,C30,'Verarbeitendes Gew. 2019'!$E$71:$E$17222,"Paper, Pulp and Print")</f>
        <v>0</v>
      </c>
      <c r="T30" s="27">
        <f>SUMIFS('Verarbeitendes Gew. 2019'!$H$71:$H$17222,'Verarbeitendes Gew. 2019'!$C$71:$C$17222,C30,'Verarbeitendes Gew. 2019'!$E$71:$E$17222,"Wood and Wood Products")</f>
        <v>1043</v>
      </c>
      <c r="U30" s="27">
        <f>SUMIFS('Verarbeitendes Gew. 2019'!$H$71:$H$17222,'Verarbeitendes Gew. 2019'!$C$71:$C$17222,C30,'Verarbeitendes Gew. 2019'!$E$71:$E$17222,"Transport Equipment")</f>
        <v>0</v>
      </c>
      <c r="V30" s="27">
        <f>SUMIFS('Verarbeitendes Gew. 2019'!$H$71:$H$17222,'Verarbeitendes Gew. 2019'!$C$71:$C$17222,C30,'Verarbeitendes Gew. 2019'!$E$71:$E$17222,"Machinery")</f>
        <v>5540</v>
      </c>
      <c r="W30" s="27">
        <f>SUMIFS('Verarbeitendes Gew. 2019'!$H$71:$H$17222,'Verarbeitendes Gew. 2019'!$C$71:$C$17222,C30,'Verarbeitendes Gew. 2019'!$E$71:$E$17222,"other industry")</f>
        <v>0</v>
      </c>
      <c r="X30" s="27">
        <f>SUMIFS('Verarbeitendes Gew. 2019'!$H$71:$H$17222,'Verarbeitendes Gew. 2019'!$C$71:$C$17222,C30,'Verarbeitendes Gew. 2019'!$F$71:$F$17222,"Verarbeitendes Gewerbe (C)")</f>
        <v>0</v>
      </c>
      <c r="Y30" s="27">
        <f t="shared" si="3"/>
        <v>9107</v>
      </c>
      <c r="Z30" s="27">
        <f>SUMIFS('Baugewerbe 2019'!$D$7:$D$543,'Baugewerbe 2019'!$A$7:$A$543,C30)</f>
        <v>1037</v>
      </c>
      <c r="AA30" s="27">
        <f t="shared" si="4"/>
        <v>75.610286257721953</v>
      </c>
      <c r="AB30" s="11">
        <f t="shared" si="5"/>
        <v>78.410667230230175</v>
      </c>
    </row>
    <row r="31" spans="1:28">
      <c r="A31" s="27" t="s">
        <v>1210</v>
      </c>
      <c r="B31" s="27" t="s">
        <v>1224</v>
      </c>
      <c r="C31" s="27">
        <v>3254</v>
      </c>
      <c r="D31" s="27">
        <v>604</v>
      </c>
      <c r="E31" s="27">
        <v>7958.8819999999996</v>
      </c>
      <c r="F31" s="27">
        <v>275817</v>
      </c>
      <c r="G31" s="27">
        <v>6</v>
      </c>
      <c r="H31" s="27">
        <v>2.592165739522401E-2</v>
      </c>
      <c r="I31" s="27">
        <v>3.4503002251688765E-2</v>
      </c>
      <c r="J31" s="27">
        <v>49111.383531779305</v>
      </c>
      <c r="K31" s="29">
        <f t="shared" si="0"/>
        <v>1391.0521392862345</v>
      </c>
      <c r="L31" s="28">
        <f t="shared" si="1"/>
        <v>231.8420232143724</v>
      </c>
      <c r="M31" s="27">
        <f t="shared" si="2"/>
        <v>104.32891044646759</v>
      </c>
      <c r="N31" s="27">
        <f>SUMIFS('Verarbeitendes Gew. 2019'!$H$71:$H$17222,'Verarbeitendes Gew. 2019'!$C$71:$C$17222,C31,'Verarbeitendes Gew. 2019'!$E$71:$E$17222,"Basic Metals")</f>
        <v>2350</v>
      </c>
      <c r="O31" s="27">
        <f>SUMIFS('Verarbeitendes Gew. 2019'!$H$71:$H$17222,'Verarbeitendes Gew. 2019'!$C$71:$C$17222,C31,'Verarbeitendes Gew. 2019'!$E$71:$E$17222,"Chemical and Petrochemical")</f>
        <v>2176</v>
      </c>
      <c r="P31" s="27">
        <f>SUMIFS('Verarbeitendes Gew. 2019'!$H$71:$H$17222,'Verarbeitendes Gew. 2019'!$C$71:$C$17222,C31,'Verarbeitendes Gew. 2019'!$E$71:$E$17222,"Non Metallic Minerals")</f>
        <v>896</v>
      </c>
      <c r="Q31" s="27">
        <f>SUMIFS('Verarbeitendes Gew. 2019'!$H$71:$H$17222,'Verarbeitendes Gew. 2019'!$C$71:$C$17222,C31,'Verarbeitendes Gew. 2019'!$E$71:$E$17222,"Food and Tobacco")</f>
        <v>945</v>
      </c>
      <c r="R31" s="27">
        <f>SUMIFS('Verarbeitendes Gew. 2019'!$H$71:$H$17222,'Verarbeitendes Gew. 2019'!$C$71:$C$17222,C31,'Verarbeitendes Gew. 2019'!$E$71:$E$17222,"Textile and Leather ")</f>
        <v>0</v>
      </c>
      <c r="S31" s="27">
        <f>SUMIFS('Verarbeitendes Gew. 2019'!$H$71:$H$17222,'Verarbeitendes Gew. 2019'!$C$71:$C$17222,C31,'Verarbeitendes Gew. 2019'!$E$71:$E$17222,"Paper, Pulp and Print")</f>
        <v>2180</v>
      </c>
      <c r="T31" s="27">
        <f>SUMIFS('Verarbeitendes Gew. 2019'!$H$71:$H$17222,'Verarbeitendes Gew. 2019'!$C$71:$C$17222,C31,'Verarbeitendes Gew. 2019'!$E$71:$E$17222,"Wood and Wood Products")</f>
        <v>0</v>
      </c>
      <c r="U31" s="27">
        <f>SUMIFS('Verarbeitendes Gew. 2019'!$H$71:$H$17222,'Verarbeitendes Gew. 2019'!$C$71:$C$17222,C31,'Verarbeitendes Gew. 2019'!$E$71:$E$17222,"Transport Equipment")</f>
        <v>0</v>
      </c>
      <c r="V31" s="27">
        <f>SUMIFS('Verarbeitendes Gew. 2019'!$H$71:$H$17222,'Verarbeitendes Gew. 2019'!$C$71:$C$17222,C31,'Verarbeitendes Gew. 2019'!$E$71:$E$17222,"Machinery")</f>
        <v>5042</v>
      </c>
      <c r="W31" s="27">
        <f>SUMIFS('Verarbeitendes Gew. 2019'!$H$71:$H$17222,'Verarbeitendes Gew. 2019'!$C$71:$C$17222,C31,'Verarbeitendes Gew. 2019'!$E$71:$E$17222,"other industry")</f>
        <v>154</v>
      </c>
      <c r="X31" s="27">
        <f>SUMIFS('Verarbeitendes Gew. 2019'!$H$71:$H$17222,'Verarbeitendes Gew. 2019'!$C$71:$C$17222,C31,'Verarbeitendes Gew. 2019'!$F$71:$F$17222,"Verarbeitendes Gewerbe (C)")</f>
        <v>18000</v>
      </c>
      <c r="Y31" s="27">
        <f t="shared" si="3"/>
        <v>18000</v>
      </c>
      <c r="Z31" s="27">
        <f>SUMIFS('Baugewerbe 2019'!$D$7:$D$543,'Baugewerbe 2019'!$A$7:$A$543,C31)</f>
        <v>1986</v>
      </c>
      <c r="AA31" s="27">
        <f t="shared" si="4"/>
        <v>62.597346267880553</v>
      </c>
      <c r="AB31" s="11">
        <f t="shared" si="5"/>
        <v>64.915766500024276</v>
      </c>
    </row>
    <row r="32" spans="1:28">
      <c r="A32" s="27" t="s">
        <v>1210</v>
      </c>
      <c r="B32" s="27" t="s">
        <v>1225</v>
      </c>
      <c r="C32" s="27">
        <v>3255</v>
      </c>
      <c r="D32" s="27">
        <v>605</v>
      </c>
      <c r="E32" s="27">
        <v>2234.616</v>
      </c>
      <c r="F32" s="27">
        <v>70458</v>
      </c>
      <c r="G32" s="27">
        <v>5</v>
      </c>
      <c r="H32" s="27">
        <v>7.2780260295209681E-3</v>
      </c>
      <c r="I32" s="27">
        <v>8.8138603952964724E-3</v>
      </c>
      <c r="J32" s="27">
        <v>49111.383531779305</v>
      </c>
      <c r="K32" s="29">
        <f t="shared" si="0"/>
        <v>378.55347385216578</v>
      </c>
      <c r="L32" s="28">
        <f t="shared" si="1"/>
        <v>75.71069477043315</v>
      </c>
      <c r="M32" s="27">
        <f t="shared" si="2"/>
        <v>34.06981264669492</v>
      </c>
      <c r="N32" s="27">
        <f>SUMIFS('Verarbeitendes Gew. 2019'!$H$71:$H$17222,'Verarbeitendes Gew. 2019'!$C$71:$C$17222,C32,'Verarbeitendes Gew. 2019'!$E$71:$E$17222,"Basic Metals")</f>
        <v>0</v>
      </c>
      <c r="O32" s="27">
        <f>SUMIFS('Verarbeitendes Gew. 2019'!$H$71:$H$17222,'Verarbeitendes Gew. 2019'!$C$71:$C$17222,C32,'Verarbeitendes Gew. 2019'!$E$71:$E$17222,"Chemical and Petrochemical")</f>
        <v>0</v>
      </c>
      <c r="P32" s="27">
        <f>SUMIFS('Verarbeitendes Gew. 2019'!$H$71:$H$17222,'Verarbeitendes Gew. 2019'!$C$71:$C$17222,C32,'Verarbeitendes Gew. 2019'!$E$71:$E$17222,"Non Metallic Minerals")</f>
        <v>2394</v>
      </c>
      <c r="Q32" s="27">
        <f>SUMIFS('Verarbeitendes Gew. 2019'!$H$71:$H$17222,'Verarbeitendes Gew. 2019'!$C$71:$C$17222,C32,'Verarbeitendes Gew. 2019'!$E$71:$E$17222,"Food and Tobacco")</f>
        <v>215</v>
      </c>
      <c r="R32" s="27">
        <f>SUMIFS('Verarbeitendes Gew. 2019'!$H$71:$H$17222,'Verarbeitendes Gew. 2019'!$C$71:$C$17222,C32,'Verarbeitendes Gew. 2019'!$E$71:$E$17222,"Textile and Leather ")</f>
        <v>0</v>
      </c>
      <c r="S32" s="27">
        <f>SUMIFS('Verarbeitendes Gew. 2019'!$H$71:$H$17222,'Verarbeitendes Gew. 2019'!$C$71:$C$17222,C32,'Verarbeitendes Gew. 2019'!$E$71:$E$17222,"Paper, Pulp and Print")</f>
        <v>0</v>
      </c>
      <c r="T32" s="27">
        <f>SUMIFS('Verarbeitendes Gew. 2019'!$H$71:$H$17222,'Verarbeitendes Gew. 2019'!$C$71:$C$17222,C32,'Verarbeitendes Gew. 2019'!$E$71:$E$17222,"Wood and Wood Products")</f>
        <v>0</v>
      </c>
      <c r="U32" s="27">
        <f>SUMIFS('Verarbeitendes Gew. 2019'!$H$71:$H$17222,'Verarbeitendes Gew. 2019'!$C$71:$C$17222,C32,'Verarbeitendes Gew. 2019'!$E$71:$E$17222,"Transport Equipment")</f>
        <v>0</v>
      </c>
      <c r="V32" s="27">
        <f>SUMIFS('Verarbeitendes Gew. 2019'!$H$71:$H$17222,'Verarbeitendes Gew. 2019'!$C$71:$C$17222,C32,'Verarbeitendes Gew. 2019'!$E$71:$E$17222,"Machinery")</f>
        <v>272</v>
      </c>
      <c r="W32" s="27">
        <f>SUMIFS('Verarbeitendes Gew. 2019'!$H$71:$H$17222,'Verarbeitendes Gew. 2019'!$C$71:$C$17222,C32,'Verarbeitendes Gew. 2019'!$E$71:$E$17222,"other industry")</f>
        <v>0</v>
      </c>
      <c r="X32" s="27">
        <f>SUMIFS('Verarbeitendes Gew. 2019'!$H$71:$H$17222,'Verarbeitendes Gew. 2019'!$C$71:$C$17222,C32,'Verarbeitendes Gew. 2019'!$F$71:$F$17222,"Verarbeitendes Gewerbe (C)")</f>
        <v>0</v>
      </c>
      <c r="Y32" s="27">
        <f t="shared" si="3"/>
        <v>2881</v>
      </c>
      <c r="Z32" s="27">
        <f>SUMIFS('Baugewerbe 2019'!$D$7:$D$543,'Baugewerbe 2019'!$A$7:$A$543,C32)</f>
        <v>705</v>
      </c>
      <c r="AA32" s="27">
        <f t="shared" si="4"/>
        <v>20.44188758801695</v>
      </c>
      <c r="AB32" s="11">
        <f t="shared" si="5"/>
        <v>21.198994535721283</v>
      </c>
    </row>
    <row r="33" spans="1:28">
      <c r="A33" s="27" t="s">
        <v>1210</v>
      </c>
      <c r="B33" s="27" t="s">
        <v>1226</v>
      </c>
      <c r="C33" s="27">
        <v>3256</v>
      </c>
      <c r="D33" s="27">
        <v>598</v>
      </c>
      <c r="E33" s="27">
        <v>3729.3110000000001</v>
      </c>
      <c r="F33" s="27">
        <v>121390</v>
      </c>
      <c r="G33" s="27">
        <v>7</v>
      </c>
      <c r="H33" s="27">
        <v>1.2146168527469092E-2</v>
      </c>
      <c r="I33" s="27">
        <v>1.5185138854140606E-2</v>
      </c>
      <c r="J33" s="27">
        <v>49111.383531779305</v>
      </c>
      <c r="K33" s="29">
        <f t="shared" si="0"/>
        <v>638.30459142552286</v>
      </c>
      <c r="L33" s="28">
        <f t="shared" si="1"/>
        <v>91.186370203646121</v>
      </c>
      <c r="M33" s="27">
        <f t="shared" si="2"/>
        <v>41.033866591640752</v>
      </c>
      <c r="N33" s="27">
        <f>SUMIFS('Verarbeitendes Gew. 2019'!$H$71:$H$17222,'Verarbeitendes Gew. 2019'!$C$71:$C$17222,C33,'Verarbeitendes Gew. 2019'!$E$71:$E$17222,"Basic Metals")</f>
        <v>1119</v>
      </c>
      <c r="O33" s="27">
        <f>SUMIFS('Verarbeitendes Gew. 2019'!$H$71:$H$17222,'Verarbeitendes Gew. 2019'!$C$71:$C$17222,C33,'Verarbeitendes Gew. 2019'!$E$71:$E$17222,"Chemical and Petrochemical")</f>
        <v>1167</v>
      </c>
      <c r="P33" s="27">
        <f>SUMIFS('Verarbeitendes Gew. 2019'!$H$71:$H$17222,'Verarbeitendes Gew. 2019'!$C$71:$C$17222,C33,'Verarbeitendes Gew. 2019'!$E$71:$E$17222,"Non Metallic Minerals")</f>
        <v>1472</v>
      </c>
      <c r="Q33" s="27">
        <f>SUMIFS('Verarbeitendes Gew. 2019'!$H$71:$H$17222,'Verarbeitendes Gew. 2019'!$C$71:$C$17222,C33,'Verarbeitendes Gew. 2019'!$E$71:$E$17222,"Food and Tobacco")</f>
        <v>1676</v>
      </c>
      <c r="R33" s="27">
        <f>SUMIFS('Verarbeitendes Gew. 2019'!$H$71:$H$17222,'Verarbeitendes Gew. 2019'!$C$71:$C$17222,C33,'Verarbeitendes Gew. 2019'!$E$71:$E$17222,"Textile and Leather ")</f>
        <v>0</v>
      </c>
      <c r="S33" s="27">
        <f>SUMIFS('Verarbeitendes Gew. 2019'!$H$71:$H$17222,'Verarbeitendes Gew. 2019'!$C$71:$C$17222,C33,'Verarbeitendes Gew. 2019'!$E$71:$E$17222,"Paper, Pulp and Print")</f>
        <v>0</v>
      </c>
      <c r="T33" s="27">
        <f>SUMIFS('Verarbeitendes Gew. 2019'!$H$71:$H$17222,'Verarbeitendes Gew. 2019'!$C$71:$C$17222,C33,'Verarbeitendes Gew. 2019'!$E$71:$E$17222,"Wood and Wood Products")</f>
        <v>0</v>
      </c>
      <c r="U33" s="27">
        <f>SUMIFS('Verarbeitendes Gew. 2019'!$H$71:$H$17222,'Verarbeitendes Gew. 2019'!$C$71:$C$17222,C33,'Verarbeitendes Gew. 2019'!$E$71:$E$17222,"Transport Equipment")</f>
        <v>0</v>
      </c>
      <c r="V33" s="27">
        <f>SUMIFS('Verarbeitendes Gew. 2019'!$H$71:$H$17222,'Verarbeitendes Gew. 2019'!$C$71:$C$17222,C33,'Verarbeitendes Gew. 2019'!$E$71:$E$17222,"Machinery")</f>
        <v>699</v>
      </c>
      <c r="W33" s="27">
        <f>SUMIFS('Verarbeitendes Gew. 2019'!$H$71:$H$17222,'Verarbeitendes Gew. 2019'!$C$71:$C$17222,C33,'Verarbeitendes Gew. 2019'!$E$71:$E$17222,"other industry")</f>
        <v>0</v>
      </c>
      <c r="X33" s="27">
        <f>SUMIFS('Verarbeitendes Gew. 2019'!$H$71:$H$17222,'Verarbeitendes Gew. 2019'!$C$71:$C$17222,C33,'Verarbeitendes Gew. 2019'!$F$71:$F$17222,"Verarbeitendes Gewerbe (C)")</f>
        <v>8395</v>
      </c>
      <c r="Y33" s="27">
        <f t="shared" si="3"/>
        <v>8395</v>
      </c>
      <c r="Z33" s="27">
        <f>SUMIFS('Baugewerbe 2019'!$D$7:$D$543,'Baugewerbe 2019'!$A$7:$A$543,C33)</f>
        <v>1949</v>
      </c>
      <c r="AA33" s="27">
        <f t="shared" si="4"/>
        <v>24.620319954984453</v>
      </c>
      <c r="AB33" s="11">
        <f t="shared" si="5"/>
        <v>25.532183657020916</v>
      </c>
    </row>
    <row r="34" spans="1:28">
      <c r="A34" s="27" t="s">
        <v>1210</v>
      </c>
      <c r="B34" s="27" t="s">
        <v>1227</v>
      </c>
      <c r="C34" s="27">
        <v>3257</v>
      </c>
      <c r="D34" s="27">
        <v>550</v>
      </c>
      <c r="E34" s="27">
        <v>4080.7530000000002</v>
      </c>
      <c r="F34" s="27">
        <v>157820</v>
      </c>
      <c r="G34" s="27">
        <v>6</v>
      </c>
      <c r="H34" s="27">
        <v>1.3290796518974975E-2</v>
      </c>
      <c r="I34" s="27">
        <v>1.9742306730047534E-2</v>
      </c>
      <c r="J34" s="27">
        <v>49111.383531779305</v>
      </c>
      <c r="K34" s="29">
        <f t="shared" si="0"/>
        <v>741.44533114006629</v>
      </c>
      <c r="L34" s="28">
        <f t="shared" si="1"/>
        <v>123.57422185667771</v>
      </c>
      <c r="M34" s="27">
        <f t="shared" si="2"/>
        <v>55.608399835504969</v>
      </c>
      <c r="N34" s="27">
        <f>SUMIFS('Verarbeitendes Gew. 2019'!$H$71:$H$17222,'Verarbeitendes Gew. 2019'!$C$71:$C$17222,C34,'Verarbeitendes Gew. 2019'!$E$71:$E$17222,"Basic Metals")</f>
        <v>1465</v>
      </c>
      <c r="O34" s="27">
        <f>SUMIFS('Verarbeitendes Gew. 2019'!$H$71:$H$17222,'Verarbeitendes Gew. 2019'!$C$71:$C$17222,C34,'Verarbeitendes Gew. 2019'!$E$71:$E$17222,"Chemical and Petrochemical")</f>
        <v>837</v>
      </c>
      <c r="P34" s="27">
        <f>SUMIFS('Verarbeitendes Gew. 2019'!$H$71:$H$17222,'Verarbeitendes Gew. 2019'!$C$71:$C$17222,C34,'Verarbeitendes Gew. 2019'!$E$71:$E$17222,"Non Metallic Minerals")</f>
        <v>1056</v>
      </c>
      <c r="Q34" s="27">
        <f>SUMIFS('Verarbeitendes Gew. 2019'!$H$71:$H$17222,'Verarbeitendes Gew. 2019'!$C$71:$C$17222,C34,'Verarbeitendes Gew. 2019'!$E$71:$E$17222,"Food and Tobacco")</f>
        <v>1567</v>
      </c>
      <c r="R34" s="27">
        <f>SUMIFS('Verarbeitendes Gew. 2019'!$H$71:$H$17222,'Verarbeitendes Gew. 2019'!$C$71:$C$17222,C34,'Verarbeitendes Gew. 2019'!$E$71:$E$17222,"Textile and Leather ")</f>
        <v>0</v>
      </c>
      <c r="S34" s="27">
        <f>SUMIFS('Verarbeitendes Gew. 2019'!$H$71:$H$17222,'Verarbeitendes Gew. 2019'!$C$71:$C$17222,C34,'Verarbeitendes Gew. 2019'!$E$71:$E$17222,"Paper, Pulp and Print")</f>
        <v>0</v>
      </c>
      <c r="T34" s="27">
        <f>SUMIFS('Verarbeitendes Gew. 2019'!$H$71:$H$17222,'Verarbeitendes Gew. 2019'!$C$71:$C$17222,C34,'Verarbeitendes Gew. 2019'!$E$71:$E$17222,"Wood and Wood Products")</f>
        <v>0</v>
      </c>
      <c r="U34" s="27">
        <f>SUMIFS('Verarbeitendes Gew. 2019'!$H$71:$H$17222,'Verarbeitendes Gew. 2019'!$C$71:$C$17222,C34,'Verarbeitendes Gew. 2019'!$E$71:$E$17222,"Transport Equipment")</f>
        <v>0</v>
      </c>
      <c r="V34" s="27">
        <f>SUMIFS('Verarbeitendes Gew. 2019'!$H$71:$H$17222,'Verarbeitendes Gew. 2019'!$C$71:$C$17222,C34,'Verarbeitendes Gew. 2019'!$E$71:$E$17222,"Machinery")</f>
        <v>1937</v>
      </c>
      <c r="W34" s="27">
        <f>SUMIFS('Verarbeitendes Gew. 2019'!$H$71:$H$17222,'Verarbeitendes Gew. 2019'!$C$71:$C$17222,C34,'Verarbeitendes Gew. 2019'!$E$71:$E$17222,"other industry")</f>
        <v>0</v>
      </c>
      <c r="X34" s="27">
        <f>SUMIFS('Verarbeitendes Gew. 2019'!$H$71:$H$17222,'Verarbeitendes Gew. 2019'!$C$71:$C$17222,C34,'Verarbeitendes Gew. 2019'!$F$71:$F$17222,"Verarbeitendes Gewerbe (C)")</f>
        <v>8617</v>
      </c>
      <c r="Y34" s="27">
        <f t="shared" si="3"/>
        <v>8617</v>
      </c>
      <c r="Z34" s="27">
        <f>SUMIFS('Baugewerbe 2019'!$D$7:$D$543,'Baugewerbe 2019'!$A$7:$A$543,C34)</f>
        <v>1307</v>
      </c>
      <c r="AA34" s="27">
        <f t="shared" si="4"/>
        <v>33.365039901302985</v>
      </c>
      <c r="AB34" s="11">
        <f t="shared" si="5"/>
        <v>34.600782119869763</v>
      </c>
    </row>
    <row r="35" spans="1:28">
      <c r="A35" s="27" t="s">
        <v>1210</v>
      </c>
      <c r="B35" s="27" t="s">
        <v>1228</v>
      </c>
      <c r="C35" s="27">
        <v>3351</v>
      </c>
      <c r="D35" s="27">
        <v>615</v>
      </c>
      <c r="E35" s="27">
        <v>5370.5259999999998</v>
      </c>
      <c r="F35" s="27">
        <v>179011</v>
      </c>
      <c r="G35" s="27">
        <v>6</v>
      </c>
      <c r="H35" s="27">
        <v>1.7491518909834677E-2</v>
      </c>
      <c r="I35" s="27">
        <v>2.2393169877408057E-2</v>
      </c>
      <c r="J35" s="27">
        <v>49111.383531779305</v>
      </c>
      <c r="K35" s="29">
        <f t="shared" si="0"/>
        <v>926.43621470433686</v>
      </c>
      <c r="L35" s="28">
        <f t="shared" si="1"/>
        <v>154.40603578405614</v>
      </c>
      <c r="M35" s="27">
        <f t="shared" si="2"/>
        <v>69.482716102825265</v>
      </c>
      <c r="N35" s="27">
        <f>SUMIFS('Verarbeitendes Gew. 2019'!$H$71:$H$17222,'Verarbeitendes Gew. 2019'!$C$71:$C$17222,C35,'Verarbeitendes Gew. 2019'!$E$71:$E$17222,"Basic Metals")</f>
        <v>2044</v>
      </c>
      <c r="O35" s="27">
        <f>SUMIFS('Verarbeitendes Gew. 2019'!$H$71:$H$17222,'Verarbeitendes Gew. 2019'!$C$71:$C$17222,C35,'Verarbeitendes Gew. 2019'!$E$71:$E$17222,"Chemical and Petrochemical")</f>
        <v>1024</v>
      </c>
      <c r="P35" s="27">
        <f>SUMIFS('Verarbeitendes Gew. 2019'!$H$71:$H$17222,'Verarbeitendes Gew. 2019'!$C$71:$C$17222,C35,'Verarbeitendes Gew. 2019'!$E$71:$E$17222,"Non Metallic Minerals")</f>
        <v>396</v>
      </c>
      <c r="Q35" s="27">
        <f>SUMIFS('Verarbeitendes Gew. 2019'!$H$71:$H$17222,'Verarbeitendes Gew. 2019'!$C$71:$C$17222,C35,'Verarbeitendes Gew. 2019'!$E$71:$E$17222,"Food and Tobacco")</f>
        <v>1478</v>
      </c>
      <c r="R35" s="27">
        <f>SUMIFS('Verarbeitendes Gew. 2019'!$H$71:$H$17222,'Verarbeitendes Gew. 2019'!$C$71:$C$17222,C35,'Verarbeitendes Gew. 2019'!$E$71:$E$17222,"Textile and Leather ")</f>
        <v>0</v>
      </c>
      <c r="S35" s="27">
        <f>SUMIFS('Verarbeitendes Gew. 2019'!$H$71:$H$17222,'Verarbeitendes Gew. 2019'!$C$71:$C$17222,C35,'Verarbeitendes Gew. 2019'!$E$71:$E$17222,"Paper, Pulp and Print")</f>
        <v>229</v>
      </c>
      <c r="T35" s="27">
        <f>SUMIFS('Verarbeitendes Gew. 2019'!$H$71:$H$17222,'Verarbeitendes Gew. 2019'!$C$71:$C$17222,C35,'Verarbeitendes Gew. 2019'!$E$71:$E$17222,"Wood and Wood Products")</f>
        <v>0</v>
      </c>
      <c r="U35" s="27">
        <f>SUMIFS('Verarbeitendes Gew. 2019'!$H$71:$H$17222,'Verarbeitendes Gew. 2019'!$C$71:$C$17222,C35,'Verarbeitendes Gew. 2019'!$E$71:$E$17222,"Transport Equipment")</f>
        <v>0</v>
      </c>
      <c r="V35" s="27">
        <f>SUMIFS('Verarbeitendes Gew. 2019'!$H$71:$H$17222,'Verarbeitendes Gew. 2019'!$C$71:$C$17222,C35,'Verarbeitendes Gew. 2019'!$E$71:$E$17222,"Machinery")</f>
        <v>3001</v>
      </c>
      <c r="W35" s="27">
        <f>SUMIFS('Verarbeitendes Gew. 2019'!$H$71:$H$17222,'Verarbeitendes Gew. 2019'!$C$71:$C$17222,C35,'Verarbeitendes Gew. 2019'!$E$71:$E$17222,"other industry")</f>
        <v>0</v>
      </c>
      <c r="X35" s="27">
        <f>SUMIFS('Verarbeitendes Gew. 2019'!$H$71:$H$17222,'Verarbeitendes Gew. 2019'!$C$71:$C$17222,C35,'Verarbeitendes Gew. 2019'!$F$71:$F$17222,"Verarbeitendes Gewerbe (C)")</f>
        <v>11084</v>
      </c>
      <c r="Y35" s="27">
        <f t="shared" si="3"/>
        <v>11084</v>
      </c>
      <c r="Z35" s="27">
        <f>SUMIFS('Baugewerbe 2019'!$D$7:$D$543,'Baugewerbe 2019'!$A$7:$A$543,C35)</f>
        <v>1543</v>
      </c>
      <c r="AA35" s="27">
        <f t="shared" si="4"/>
        <v>41.689629661695164</v>
      </c>
      <c r="AB35" s="11">
        <f t="shared" si="5"/>
        <v>43.233690019535722</v>
      </c>
    </row>
    <row r="36" spans="1:28">
      <c r="A36" s="27" t="s">
        <v>1210</v>
      </c>
      <c r="B36" s="27" t="s">
        <v>1229</v>
      </c>
      <c r="C36" s="27">
        <v>3352</v>
      </c>
      <c r="D36" s="27">
        <v>507</v>
      </c>
      <c r="E36" s="27">
        <v>4559.0150000000003</v>
      </c>
      <c r="F36" s="27">
        <v>198038</v>
      </c>
      <c r="G36" s="27">
        <v>3</v>
      </c>
      <c r="H36" s="27">
        <v>1.4848470537656823E-2</v>
      </c>
      <c r="I36" s="27">
        <v>2.4773329997498122E-2</v>
      </c>
      <c r="J36" s="27">
        <v>49111.383531779305</v>
      </c>
      <c r="K36" s="29">
        <f t="shared" si="0"/>
        <v>865.70753367594614</v>
      </c>
      <c r="L36" s="28">
        <f t="shared" si="1"/>
        <v>288.56917789198206</v>
      </c>
      <c r="M36" s="27">
        <f t="shared" si="2"/>
        <v>129.85613005139194</v>
      </c>
      <c r="N36" s="27">
        <f>SUMIFS('Verarbeitendes Gew. 2019'!$H$71:$H$17222,'Verarbeitendes Gew. 2019'!$C$71:$C$17222,C36,'Verarbeitendes Gew. 2019'!$E$71:$E$17222,"Basic Metals")</f>
        <v>484</v>
      </c>
      <c r="O36" s="27">
        <f>SUMIFS('Verarbeitendes Gew. 2019'!$H$71:$H$17222,'Verarbeitendes Gew. 2019'!$C$71:$C$17222,C36,'Verarbeitendes Gew. 2019'!$E$71:$E$17222,"Chemical and Petrochemical")</f>
        <v>283</v>
      </c>
      <c r="P36" s="27">
        <f>SUMIFS('Verarbeitendes Gew. 2019'!$H$71:$H$17222,'Verarbeitendes Gew. 2019'!$C$71:$C$17222,C36,'Verarbeitendes Gew. 2019'!$E$71:$E$17222,"Non Metallic Minerals")</f>
        <v>106</v>
      </c>
      <c r="Q36" s="27">
        <f>SUMIFS('Verarbeitendes Gew. 2019'!$H$71:$H$17222,'Verarbeitendes Gew. 2019'!$C$71:$C$17222,C36,'Verarbeitendes Gew. 2019'!$E$71:$E$17222,"Food and Tobacco")</f>
        <v>2201</v>
      </c>
      <c r="R36" s="27">
        <f>SUMIFS('Verarbeitendes Gew. 2019'!$H$71:$H$17222,'Verarbeitendes Gew. 2019'!$C$71:$C$17222,C36,'Verarbeitendes Gew. 2019'!$E$71:$E$17222,"Textile and Leather ")</f>
        <v>0</v>
      </c>
      <c r="S36" s="27">
        <f>SUMIFS('Verarbeitendes Gew. 2019'!$H$71:$H$17222,'Verarbeitendes Gew. 2019'!$C$71:$C$17222,C36,'Verarbeitendes Gew. 2019'!$E$71:$E$17222,"Paper, Pulp and Print")</f>
        <v>0</v>
      </c>
      <c r="T36" s="27">
        <f>SUMIFS('Verarbeitendes Gew. 2019'!$H$71:$H$17222,'Verarbeitendes Gew. 2019'!$C$71:$C$17222,C36,'Verarbeitendes Gew. 2019'!$E$71:$E$17222,"Wood and Wood Products")</f>
        <v>0</v>
      </c>
      <c r="U36" s="27">
        <f>SUMIFS('Verarbeitendes Gew. 2019'!$H$71:$H$17222,'Verarbeitendes Gew. 2019'!$C$71:$C$17222,C36,'Verarbeitendes Gew. 2019'!$E$71:$E$17222,"Transport Equipment")</f>
        <v>0</v>
      </c>
      <c r="V36" s="27">
        <f>SUMIFS('Verarbeitendes Gew. 2019'!$H$71:$H$17222,'Verarbeitendes Gew. 2019'!$C$71:$C$17222,C36,'Verarbeitendes Gew. 2019'!$E$71:$E$17222,"Machinery")</f>
        <v>1203</v>
      </c>
      <c r="W36" s="27">
        <f>SUMIFS('Verarbeitendes Gew. 2019'!$H$71:$H$17222,'Verarbeitendes Gew. 2019'!$C$71:$C$17222,C36,'Verarbeitendes Gew. 2019'!$E$71:$E$17222,"other industry")</f>
        <v>558</v>
      </c>
      <c r="X36" s="27">
        <f>SUMIFS('Verarbeitendes Gew. 2019'!$H$71:$H$17222,'Verarbeitendes Gew. 2019'!$C$71:$C$17222,C36,'Verarbeitendes Gew. 2019'!$F$71:$F$17222,"Verarbeitendes Gewerbe (C)")</f>
        <v>0</v>
      </c>
      <c r="Y36" s="27">
        <f t="shared" si="3"/>
        <v>4835</v>
      </c>
      <c r="Z36" s="27">
        <f>SUMIFS('Baugewerbe 2019'!$D$7:$D$543,'Baugewerbe 2019'!$A$7:$A$543,C36)</f>
        <v>2779</v>
      </c>
      <c r="AA36" s="27">
        <f t="shared" si="4"/>
        <v>77.913678030835158</v>
      </c>
      <c r="AB36" s="11">
        <f t="shared" si="5"/>
        <v>80.799369809754992</v>
      </c>
    </row>
    <row r="37" spans="1:28">
      <c r="A37" s="27" t="s">
        <v>1210</v>
      </c>
      <c r="B37" s="27" t="s">
        <v>1230</v>
      </c>
      <c r="C37" s="27">
        <v>3353</v>
      </c>
      <c r="D37" s="27">
        <v>705</v>
      </c>
      <c r="E37" s="27">
        <v>6141.9030000000002</v>
      </c>
      <c r="F37" s="27">
        <v>254431</v>
      </c>
      <c r="G37" s="27">
        <v>5</v>
      </c>
      <c r="H37" s="27">
        <v>2.0003852968381558E-2</v>
      </c>
      <c r="I37" s="27">
        <v>3.1827745809357016E-2</v>
      </c>
      <c r="J37" s="27">
        <v>49111.383531779305</v>
      </c>
      <c r="K37" s="29">
        <f t="shared" si="0"/>
        <v>1145.0094613660142</v>
      </c>
      <c r="L37" s="28">
        <f t="shared" si="1"/>
        <v>229.00189227320283</v>
      </c>
      <c r="M37" s="27">
        <f t="shared" si="2"/>
        <v>103.05085152294127</v>
      </c>
      <c r="N37" s="27">
        <f>SUMIFS('Verarbeitendes Gew. 2019'!$H$71:$H$17222,'Verarbeitendes Gew. 2019'!$C$71:$C$17222,C37,'Verarbeitendes Gew. 2019'!$E$71:$E$17222,"Basic Metals")</f>
        <v>431</v>
      </c>
      <c r="O37" s="27">
        <f>SUMIFS('Verarbeitendes Gew. 2019'!$H$71:$H$17222,'Verarbeitendes Gew. 2019'!$C$71:$C$17222,C37,'Verarbeitendes Gew. 2019'!$E$71:$E$17222,"Chemical and Petrochemical")</f>
        <v>381</v>
      </c>
      <c r="P37" s="27">
        <f>SUMIFS('Verarbeitendes Gew. 2019'!$H$71:$H$17222,'Verarbeitendes Gew. 2019'!$C$71:$C$17222,C37,'Verarbeitendes Gew. 2019'!$E$71:$E$17222,"Non Metallic Minerals")</f>
        <v>116</v>
      </c>
      <c r="Q37" s="27">
        <f>SUMIFS('Verarbeitendes Gew. 2019'!$H$71:$H$17222,'Verarbeitendes Gew. 2019'!$C$71:$C$17222,C37,'Verarbeitendes Gew. 2019'!$E$71:$E$17222,"Food and Tobacco")</f>
        <v>1504</v>
      </c>
      <c r="R37" s="27">
        <f>SUMIFS('Verarbeitendes Gew. 2019'!$H$71:$H$17222,'Verarbeitendes Gew. 2019'!$C$71:$C$17222,C37,'Verarbeitendes Gew. 2019'!$E$71:$E$17222,"Textile and Leather ")</f>
        <v>0</v>
      </c>
      <c r="S37" s="27">
        <f>SUMIFS('Verarbeitendes Gew. 2019'!$H$71:$H$17222,'Verarbeitendes Gew. 2019'!$C$71:$C$17222,C37,'Verarbeitendes Gew. 2019'!$E$71:$E$17222,"Paper, Pulp and Print")</f>
        <v>0</v>
      </c>
      <c r="T37" s="27">
        <f>SUMIFS('Verarbeitendes Gew. 2019'!$H$71:$H$17222,'Verarbeitendes Gew. 2019'!$C$71:$C$17222,C37,'Verarbeitendes Gew. 2019'!$E$71:$E$17222,"Wood and Wood Products")</f>
        <v>157</v>
      </c>
      <c r="U37" s="27">
        <f>SUMIFS('Verarbeitendes Gew. 2019'!$H$71:$H$17222,'Verarbeitendes Gew. 2019'!$C$71:$C$17222,C37,'Verarbeitendes Gew. 2019'!$E$71:$E$17222,"Transport Equipment")</f>
        <v>557</v>
      </c>
      <c r="V37" s="27">
        <f>SUMIFS('Verarbeitendes Gew. 2019'!$H$71:$H$17222,'Verarbeitendes Gew. 2019'!$C$71:$C$17222,C37,'Verarbeitendes Gew. 2019'!$E$71:$E$17222,"Machinery")</f>
        <v>777</v>
      </c>
      <c r="W37" s="27">
        <f>SUMIFS('Verarbeitendes Gew. 2019'!$H$71:$H$17222,'Verarbeitendes Gew. 2019'!$C$71:$C$17222,C37,'Verarbeitendes Gew. 2019'!$E$71:$E$17222,"other industry")</f>
        <v>0</v>
      </c>
      <c r="X37" s="27">
        <f>SUMIFS('Verarbeitendes Gew. 2019'!$H$71:$H$17222,'Verarbeitendes Gew. 2019'!$C$71:$C$17222,C37,'Verarbeitendes Gew. 2019'!$F$71:$F$17222,"Verarbeitendes Gewerbe (C)")</f>
        <v>4925</v>
      </c>
      <c r="Y37" s="27">
        <f t="shared" si="3"/>
        <v>4925</v>
      </c>
      <c r="Z37" s="27">
        <f>SUMIFS('Baugewerbe 2019'!$D$7:$D$543,'Baugewerbe 2019'!$A$7:$A$543,C37)</f>
        <v>3088</v>
      </c>
      <c r="AA37" s="27">
        <f t="shared" si="4"/>
        <v>61.830510913764769</v>
      </c>
      <c r="AB37" s="11">
        <f t="shared" si="5"/>
        <v>64.1205298364968</v>
      </c>
    </row>
    <row r="38" spans="1:28">
      <c r="A38" s="27" t="s">
        <v>1210</v>
      </c>
      <c r="B38" s="27" t="s">
        <v>1231</v>
      </c>
      <c r="C38" s="27">
        <v>3354</v>
      </c>
      <c r="D38" s="27">
        <v>489</v>
      </c>
      <c r="E38" s="27">
        <v>1268.92</v>
      </c>
      <c r="F38" s="27">
        <v>48412</v>
      </c>
      <c r="G38" s="27">
        <v>7</v>
      </c>
      <c r="H38" s="27">
        <v>4.1328052736486929E-3</v>
      </c>
      <c r="I38" s="27">
        <v>6.0560420315236424E-3</v>
      </c>
      <c r="J38" s="27">
        <v>49111.383531779305</v>
      </c>
      <c r="K38" s="29">
        <f t="shared" si="0"/>
        <v>229.41457390707654</v>
      </c>
      <c r="L38" s="28">
        <f t="shared" si="1"/>
        <v>32.773510558153795</v>
      </c>
      <c r="M38" s="27">
        <f t="shared" si="2"/>
        <v>14.748079751169207</v>
      </c>
      <c r="N38" s="27">
        <f>SUMIFS('Verarbeitendes Gew. 2019'!$H$71:$H$17222,'Verarbeitendes Gew. 2019'!$C$71:$C$17222,C38,'Verarbeitendes Gew. 2019'!$E$71:$E$17222,"Basic Metals")</f>
        <v>311</v>
      </c>
      <c r="O38" s="27">
        <f>SUMIFS('Verarbeitendes Gew. 2019'!$H$71:$H$17222,'Verarbeitendes Gew. 2019'!$C$71:$C$17222,C38,'Verarbeitendes Gew. 2019'!$E$71:$E$17222,"Chemical and Petrochemical")</f>
        <v>0</v>
      </c>
      <c r="P38" s="27">
        <f>SUMIFS('Verarbeitendes Gew. 2019'!$H$71:$H$17222,'Verarbeitendes Gew. 2019'!$C$71:$C$17222,C38,'Verarbeitendes Gew. 2019'!$E$71:$E$17222,"Non Metallic Minerals")</f>
        <v>0</v>
      </c>
      <c r="Q38" s="27">
        <f>SUMIFS('Verarbeitendes Gew. 2019'!$H$71:$H$17222,'Verarbeitendes Gew. 2019'!$C$71:$C$17222,C38,'Verarbeitendes Gew. 2019'!$E$71:$E$17222,"Food and Tobacco")</f>
        <v>747</v>
      </c>
      <c r="R38" s="27">
        <f>SUMIFS('Verarbeitendes Gew. 2019'!$H$71:$H$17222,'Verarbeitendes Gew. 2019'!$C$71:$C$17222,C38,'Verarbeitendes Gew. 2019'!$E$71:$E$17222,"Textile and Leather ")</f>
        <v>0</v>
      </c>
      <c r="S38" s="27">
        <f>SUMIFS('Verarbeitendes Gew. 2019'!$H$71:$H$17222,'Verarbeitendes Gew. 2019'!$C$71:$C$17222,C38,'Verarbeitendes Gew. 2019'!$E$71:$E$17222,"Paper, Pulp and Print")</f>
        <v>0</v>
      </c>
      <c r="T38" s="27">
        <f>SUMIFS('Verarbeitendes Gew. 2019'!$H$71:$H$17222,'Verarbeitendes Gew. 2019'!$C$71:$C$17222,C38,'Verarbeitendes Gew. 2019'!$E$71:$E$17222,"Wood and Wood Products")</f>
        <v>0</v>
      </c>
      <c r="U38" s="27">
        <f>SUMIFS('Verarbeitendes Gew. 2019'!$H$71:$H$17222,'Verarbeitendes Gew. 2019'!$C$71:$C$17222,C38,'Verarbeitendes Gew. 2019'!$E$71:$E$17222,"Transport Equipment")</f>
        <v>0</v>
      </c>
      <c r="V38" s="27">
        <f>SUMIFS('Verarbeitendes Gew. 2019'!$H$71:$H$17222,'Verarbeitendes Gew. 2019'!$C$71:$C$17222,C38,'Verarbeitendes Gew. 2019'!$E$71:$E$17222,"Machinery")</f>
        <v>1140</v>
      </c>
      <c r="W38" s="27">
        <f>SUMIFS('Verarbeitendes Gew. 2019'!$H$71:$H$17222,'Verarbeitendes Gew. 2019'!$C$71:$C$17222,C38,'Verarbeitendes Gew. 2019'!$E$71:$E$17222,"other industry")</f>
        <v>0</v>
      </c>
      <c r="X38" s="27">
        <f>SUMIFS('Verarbeitendes Gew. 2019'!$H$71:$H$17222,'Verarbeitendes Gew. 2019'!$C$71:$C$17222,C38,'Verarbeitendes Gew. 2019'!$F$71:$F$17222,"Verarbeitendes Gewerbe (C)")</f>
        <v>0</v>
      </c>
      <c r="Y38" s="27">
        <f t="shared" si="3"/>
        <v>2198</v>
      </c>
      <c r="Z38" s="27">
        <f>SUMIFS('Baugewerbe 2019'!$D$7:$D$543,'Baugewerbe 2019'!$A$7:$A$543,C38)</f>
        <v>487</v>
      </c>
      <c r="AA38" s="27">
        <f t="shared" si="4"/>
        <v>8.8488478507015245</v>
      </c>
      <c r="AB38" s="11">
        <f t="shared" si="5"/>
        <v>9.1765829562830632</v>
      </c>
    </row>
    <row r="39" spans="1:28">
      <c r="A39" s="27" t="s">
        <v>1210</v>
      </c>
      <c r="B39" s="27" t="s">
        <v>1232</v>
      </c>
      <c r="C39" s="27">
        <v>3355</v>
      </c>
      <c r="D39" s="27">
        <v>582</v>
      </c>
      <c r="E39" s="27">
        <v>5146.576</v>
      </c>
      <c r="F39" s="27">
        <v>184139</v>
      </c>
      <c r="G39" s="27">
        <v>2</v>
      </c>
      <c r="H39" s="27">
        <v>1.6762125613934524E-2</v>
      </c>
      <c r="I39" s="27">
        <v>2.303465098824118E-2</v>
      </c>
      <c r="J39" s="27">
        <v>49111.383531779305</v>
      </c>
      <c r="K39" s="29">
        <f t="shared" si="0"/>
        <v>909.4658516575098</v>
      </c>
      <c r="L39" s="28">
        <f t="shared" si="1"/>
        <v>454.7329258287549</v>
      </c>
      <c r="M39" s="27">
        <f t="shared" si="2"/>
        <v>204.6298166229397</v>
      </c>
      <c r="N39" s="27">
        <f>SUMIFS('Verarbeitendes Gew. 2019'!$H$71:$H$17222,'Verarbeitendes Gew. 2019'!$C$71:$C$17222,C39,'Verarbeitendes Gew. 2019'!$E$71:$E$17222,"Basic Metals")</f>
        <v>390</v>
      </c>
      <c r="O39" s="27">
        <f>SUMIFS('Verarbeitendes Gew. 2019'!$H$71:$H$17222,'Verarbeitendes Gew. 2019'!$C$71:$C$17222,C39,'Verarbeitendes Gew. 2019'!$E$71:$E$17222,"Chemical and Petrochemical")</f>
        <v>788</v>
      </c>
      <c r="P39" s="27">
        <f>SUMIFS('Verarbeitendes Gew. 2019'!$H$71:$H$17222,'Verarbeitendes Gew. 2019'!$C$71:$C$17222,C39,'Verarbeitendes Gew. 2019'!$E$71:$E$17222,"Non Metallic Minerals")</f>
        <v>159</v>
      </c>
      <c r="Q39" s="27">
        <f>SUMIFS('Verarbeitendes Gew. 2019'!$H$71:$H$17222,'Verarbeitendes Gew. 2019'!$C$71:$C$17222,C39,'Verarbeitendes Gew. 2019'!$E$71:$E$17222,"Food and Tobacco")</f>
        <v>2254</v>
      </c>
      <c r="R39" s="27">
        <f>SUMIFS('Verarbeitendes Gew. 2019'!$H$71:$H$17222,'Verarbeitendes Gew. 2019'!$C$71:$C$17222,C39,'Verarbeitendes Gew. 2019'!$E$71:$E$17222,"Textile and Leather ")</f>
        <v>0</v>
      </c>
      <c r="S39" s="27">
        <f>SUMIFS('Verarbeitendes Gew. 2019'!$H$71:$H$17222,'Verarbeitendes Gew. 2019'!$C$71:$C$17222,C39,'Verarbeitendes Gew. 2019'!$E$71:$E$17222,"Paper, Pulp and Print")</f>
        <v>230</v>
      </c>
      <c r="T39" s="27">
        <f>SUMIFS('Verarbeitendes Gew. 2019'!$H$71:$H$17222,'Verarbeitendes Gew. 2019'!$C$71:$C$17222,C39,'Verarbeitendes Gew. 2019'!$E$71:$E$17222,"Wood and Wood Products")</f>
        <v>0</v>
      </c>
      <c r="U39" s="27">
        <f>SUMIFS('Verarbeitendes Gew. 2019'!$H$71:$H$17222,'Verarbeitendes Gew. 2019'!$C$71:$C$17222,C39,'Verarbeitendes Gew. 2019'!$E$71:$E$17222,"Transport Equipment")</f>
        <v>0</v>
      </c>
      <c r="V39" s="27">
        <f>SUMIFS('Verarbeitendes Gew. 2019'!$H$71:$H$17222,'Verarbeitendes Gew. 2019'!$C$71:$C$17222,C39,'Verarbeitendes Gew. 2019'!$E$71:$E$17222,"Machinery")</f>
        <v>1155</v>
      </c>
      <c r="W39" s="27">
        <f>SUMIFS('Verarbeitendes Gew. 2019'!$H$71:$H$17222,'Verarbeitendes Gew. 2019'!$C$71:$C$17222,C39,'Verarbeitendes Gew. 2019'!$E$71:$E$17222,"other industry")</f>
        <v>0</v>
      </c>
      <c r="X39" s="27">
        <f>SUMIFS('Verarbeitendes Gew. 2019'!$H$71:$H$17222,'Verarbeitendes Gew. 2019'!$C$71:$C$17222,C39,'Verarbeitendes Gew. 2019'!$F$71:$F$17222,"Verarbeitendes Gewerbe (C)")</f>
        <v>0</v>
      </c>
      <c r="Y39" s="27">
        <f t="shared" si="3"/>
        <v>4976</v>
      </c>
      <c r="Z39" s="27">
        <f>SUMIFS('Baugewerbe 2019'!$D$7:$D$543,'Baugewerbe 2019'!$A$7:$A$543,C39)</f>
        <v>2048</v>
      </c>
      <c r="AA39" s="27">
        <f t="shared" si="4"/>
        <v>122.77788997376383</v>
      </c>
      <c r="AB39" s="11">
        <f t="shared" si="5"/>
        <v>127.32521923205138</v>
      </c>
    </row>
    <row r="40" spans="1:28">
      <c r="A40" s="27" t="s">
        <v>1210</v>
      </c>
      <c r="B40" s="27" t="s">
        <v>1233</v>
      </c>
      <c r="C40" s="27">
        <v>3356</v>
      </c>
      <c r="D40" s="27">
        <v>577</v>
      </c>
      <c r="E40" s="27">
        <v>2317.3229999999999</v>
      </c>
      <c r="F40" s="27">
        <v>113928</v>
      </c>
      <c r="G40" s="27">
        <v>2</v>
      </c>
      <c r="H40" s="27">
        <v>7.5473983506820046E-3</v>
      </c>
      <c r="I40" s="27">
        <v>1.425168876657493E-2</v>
      </c>
      <c r="J40" s="27">
        <v>49111.383531779305</v>
      </c>
      <c r="K40" s="29">
        <f t="shared" si="0"/>
        <v>462.85512888600039</v>
      </c>
      <c r="L40" s="28">
        <f t="shared" si="1"/>
        <v>231.42756444300019</v>
      </c>
      <c r="M40" s="27">
        <f t="shared" si="2"/>
        <v>104.14240399935009</v>
      </c>
      <c r="N40" s="27">
        <f>SUMIFS('Verarbeitendes Gew. 2019'!$H$71:$H$17222,'Verarbeitendes Gew. 2019'!$C$71:$C$17222,C40,'Verarbeitendes Gew. 2019'!$E$71:$E$17222,"Basic Metals")</f>
        <v>356</v>
      </c>
      <c r="O40" s="27">
        <f>SUMIFS('Verarbeitendes Gew. 2019'!$H$71:$H$17222,'Verarbeitendes Gew. 2019'!$C$71:$C$17222,C40,'Verarbeitendes Gew. 2019'!$E$71:$E$17222,"Chemical and Petrochemical")</f>
        <v>0</v>
      </c>
      <c r="P40" s="27">
        <f>SUMIFS('Verarbeitendes Gew. 2019'!$H$71:$H$17222,'Verarbeitendes Gew. 2019'!$C$71:$C$17222,C40,'Verarbeitendes Gew. 2019'!$E$71:$E$17222,"Non Metallic Minerals")</f>
        <v>0</v>
      </c>
      <c r="Q40" s="27">
        <f>SUMIFS('Verarbeitendes Gew. 2019'!$H$71:$H$17222,'Verarbeitendes Gew. 2019'!$C$71:$C$17222,C40,'Verarbeitendes Gew. 2019'!$E$71:$E$17222,"Food and Tobacco")</f>
        <v>0</v>
      </c>
      <c r="R40" s="27">
        <f>SUMIFS('Verarbeitendes Gew. 2019'!$H$71:$H$17222,'Verarbeitendes Gew. 2019'!$C$71:$C$17222,C40,'Verarbeitendes Gew. 2019'!$E$71:$E$17222,"Textile and Leather ")</f>
        <v>0</v>
      </c>
      <c r="S40" s="27">
        <f>SUMIFS('Verarbeitendes Gew. 2019'!$H$71:$H$17222,'Verarbeitendes Gew. 2019'!$C$71:$C$17222,C40,'Verarbeitendes Gew. 2019'!$E$71:$E$17222,"Paper, Pulp and Print")</f>
        <v>0</v>
      </c>
      <c r="T40" s="27">
        <f>SUMIFS('Verarbeitendes Gew. 2019'!$H$71:$H$17222,'Verarbeitendes Gew. 2019'!$C$71:$C$17222,C40,'Verarbeitendes Gew. 2019'!$E$71:$E$17222,"Wood and Wood Products")</f>
        <v>0</v>
      </c>
      <c r="U40" s="27">
        <f>SUMIFS('Verarbeitendes Gew. 2019'!$H$71:$H$17222,'Verarbeitendes Gew. 2019'!$C$71:$C$17222,C40,'Verarbeitendes Gew. 2019'!$E$71:$E$17222,"Transport Equipment")</f>
        <v>0</v>
      </c>
      <c r="V40" s="27">
        <f>SUMIFS('Verarbeitendes Gew. 2019'!$H$71:$H$17222,'Verarbeitendes Gew. 2019'!$C$71:$C$17222,C40,'Verarbeitendes Gew. 2019'!$E$71:$E$17222,"Machinery")</f>
        <v>1073</v>
      </c>
      <c r="W40" s="27">
        <f>SUMIFS('Verarbeitendes Gew. 2019'!$H$71:$H$17222,'Verarbeitendes Gew. 2019'!$C$71:$C$17222,C40,'Verarbeitendes Gew. 2019'!$E$71:$E$17222,"other industry")</f>
        <v>0</v>
      </c>
      <c r="X40" s="27">
        <f>SUMIFS('Verarbeitendes Gew. 2019'!$H$71:$H$17222,'Verarbeitendes Gew. 2019'!$C$71:$C$17222,C40,'Verarbeitendes Gew. 2019'!$F$71:$F$17222,"Verarbeitendes Gewerbe (C)")</f>
        <v>2903</v>
      </c>
      <c r="Y40" s="27">
        <f t="shared" si="3"/>
        <v>2903</v>
      </c>
      <c r="Z40" s="27">
        <f>SUMIFS('Baugewerbe 2019'!$D$7:$D$543,'Baugewerbe 2019'!$A$7:$A$543,C40)</f>
        <v>879</v>
      </c>
      <c r="AA40" s="27">
        <f t="shared" si="4"/>
        <v>62.485442399610058</v>
      </c>
      <c r="AB40" s="11">
        <f t="shared" si="5"/>
        <v>64.799718044040063</v>
      </c>
    </row>
    <row r="41" spans="1:28">
      <c r="A41" s="27" t="s">
        <v>1210</v>
      </c>
      <c r="B41" s="27" t="s">
        <v>1234</v>
      </c>
      <c r="C41" s="27">
        <v>3357</v>
      </c>
      <c r="D41" s="27">
        <v>589</v>
      </c>
      <c r="E41" s="27">
        <v>5265.4930000000004</v>
      </c>
      <c r="F41" s="27">
        <v>163782</v>
      </c>
      <c r="G41" s="27">
        <v>4</v>
      </c>
      <c r="H41" s="27">
        <v>1.7149431988431326E-2</v>
      </c>
      <c r="I41" s="27">
        <v>2.04881160870653E-2</v>
      </c>
      <c r="J41" s="27">
        <v>49111.383531779305</v>
      </c>
      <c r="K41" s="29">
        <f t="shared" si="0"/>
        <v>888.14320240866596</v>
      </c>
      <c r="L41" s="28">
        <f t="shared" si="1"/>
        <v>222.03580060216649</v>
      </c>
      <c r="M41" s="27">
        <f t="shared" si="2"/>
        <v>99.916110270974926</v>
      </c>
      <c r="N41" s="27">
        <f>SUMIFS('Verarbeitendes Gew. 2019'!$H$71:$H$17222,'Verarbeitendes Gew. 2019'!$C$71:$C$17222,C41,'Verarbeitendes Gew. 2019'!$E$71:$E$17222,"Basic Metals")</f>
        <v>677</v>
      </c>
      <c r="O41" s="27">
        <f>SUMIFS('Verarbeitendes Gew. 2019'!$H$71:$H$17222,'Verarbeitendes Gew. 2019'!$C$71:$C$17222,C41,'Verarbeitendes Gew. 2019'!$E$71:$E$17222,"Chemical and Petrochemical")</f>
        <v>1172</v>
      </c>
      <c r="P41" s="27">
        <f>SUMIFS('Verarbeitendes Gew. 2019'!$H$71:$H$17222,'Verarbeitendes Gew. 2019'!$C$71:$C$17222,C41,'Verarbeitendes Gew. 2019'!$E$71:$E$17222,"Non Metallic Minerals")</f>
        <v>323</v>
      </c>
      <c r="Q41" s="27">
        <f>SUMIFS('Verarbeitendes Gew. 2019'!$H$71:$H$17222,'Verarbeitendes Gew. 2019'!$C$71:$C$17222,C41,'Verarbeitendes Gew. 2019'!$E$71:$E$17222,"Food and Tobacco")</f>
        <v>2980</v>
      </c>
      <c r="R41" s="27">
        <f>SUMIFS('Verarbeitendes Gew. 2019'!$H$71:$H$17222,'Verarbeitendes Gew. 2019'!$C$71:$C$17222,C41,'Verarbeitendes Gew. 2019'!$E$71:$E$17222,"Textile and Leather ")</f>
        <v>0</v>
      </c>
      <c r="S41" s="27">
        <f>SUMIFS('Verarbeitendes Gew. 2019'!$H$71:$H$17222,'Verarbeitendes Gew. 2019'!$C$71:$C$17222,C41,'Verarbeitendes Gew. 2019'!$E$71:$E$17222,"Paper, Pulp and Print")</f>
        <v>221</v>
      </c>
      <c r="T41" s="27">
        <f>SUMIFS('Verarbeitendes Gew. 2019'!$H$71:$H$17222,'Verarbeitendes Gew. 2019'!$C$71:$C$17222,C41,'Verarbeitendes Gew. 2019'!$E$71:$E$17222,"Wood and Wood Products")</f>
        <v>166</v>
      </c>
      <c r="U41" s="27">
        <f>SUMIFS('Verarbeitendes Gew. 2019'!$H$71:$H$17222,'Verarbeitendes Gew. 2019'!$C$71:$C$17222,C41,'Verarbeitendes Gew. 2019'!$E$71:$E$17222,"Transport Equipment")</f>
        <v>0</v>
      </c>
      <c r="V41" s="27">
        <f>SUMIFS('Verarbeitendes Gew. 2019'!$H$71:$H$17222,'Verarbeitendes Gew. 2019'!$C$71:$C$17222,C41,'Verarbeitendes Gew. 2019'!$E$71:$E$17222,"Machinery")</f>
        <v>796</v>
      </c>
      <c r="W41" s="27">
        <f>SUMIFS('Verarbeitendes Gew. 2019'!$H$71:$H$17222,'Verarbeitendes Gew. 2019'!$C$71:$C$17222,C41,'Verarbeitendes Gew. 2019'!$E$71:$E$17222,"other industry")</f>
        <v>0</v>
      </c>
      <c r="X41" s="27">
        <f>SUMIFS('Verarbeitendes Gew. 2019'!$H$71:$H$17222,'Verarbeitendes Gew. 2019'!$C$71:$C$17222,C41,'Verarbeitendes Gew. 2019'!$F$71:$F$17222,"Verarbeitendes Gewerbe (C)")</f>
        <v>0</v>
      </c>
      <c r="Y41" s="27">
        <f t="shared" si="3"/>
        <v>6335</v>
      </c>
      <c r="Z41" s="27">
        <f>SUMIFS('Baugewerbe 2019'!$D$7:$D$543,'Baugewerbe 2019'!$A$7:$A$543,C41)</f>
        <v>3304</v>
      </c>
      <c r="AA41" s="27">
        <f t="shared" si="4"/>
        <v>59.949666162584954</v>
      </c>
      <c r="AB41" s="11">
        <f t="shared" si="5"/>
        <v>62.170024168606624</v>
      </c>
    </row>
    <row r="42" spans="1:28">
      <c r="A42" s="27" t="s">
        <v>1210</v>
      </c>
      <c r="B42" s="27" t="s">
        <v>1235</v>
      </c>
      <c r="C42" s="27">
        <v>3358</v>
      </c>
      <c r="D42" s="27">
        <v>563</v>
      </c>
      <c r="E42" s="27">
        <v>4701.2240000000002</v>
      </c>
      <c r="F42" s="27">
        <v>140673</v>
      </c>
      <c r="G42" s="27">
        <v>6</v>
      </c>
      <c r="H42" s="27">
        <v>1.5311637723263723E-2</v>
      </c>
      <c r="I42" s="27">
        <v>1.7597322992244185E-2</v>
      </c>
      <c r="J42" s="27">
        <v>49111.383531779305</v>
      </c>
      <c r="K42" s="29">
        <f t="shared" si="0"/>
        <v>783.4065991726593</v>
      </c>
      <c r="L42" s="28">
        <f t="shared" si="1"/>
        <v>130.56776652877656</v>
      </c>
      <c r="M42" s="27">
        <f t="shared" si="2"/>
        <v>58.75549493794945</v>
      </c>
      <c r="N42" s="27">
        <f>SUMIFS('Verarbeitendes Gew. 2019'!$H$71:$H$17222,'Verarbeitendes Gew. 2019'!$C$71:$C$17222,C42,'Verarbeitendes Gew. 2019'!$E$71:$E$17222,"Basic Metals")</f>
        <v>180</v>
      </c>
      <c r="O42" s="27">
        <f>SUMIFS('Verarbeitendes Gew. 2019'!$H$71:$H$17222,'Verarbeitendes Gew. 2019'!$C$71:$C$17222,C42,'Verarbeitendes Gew. 2019'!$E$71:$E$17222,"Chemical and Petrochemical")</f>
        <v>1493</v>
      </c>
      <c r="P42" s="27">
        <f>SUMIFS('Verarbeitendes Gew. 2019'!$H$71:$H$17222,'Verarbeitendes Gew. 2019'!$C$71:$C$17222,C42,'Verarbeitendes Gew. 2019'!$E$71:$E$17222,"Non Metallic Minerals")</f>
        <v>148</v>
      </c>
      <c r="Q42" s="27">
        <f>SUMIFS('Verarbeitendes Gew. 2019'!$H$71:$H$17222,'Verarbeitendes Gew. 2019'!$C$71:$C$17222,C42,'Verarbeitendes Gew. 2019'!$E$71:$E$17222,"Food and Tobacco")</f>
        <v>1784</v>
      </c>
      <c r="R42" s="27">
        <f>SUMIFS('Verarbeitendes Gew. 2019'!$H$71:$H$17222,'Verarbeitendes Gew. 2019'!$C$71:$C$17222,C42,'Verarbeitendes Gew. 2019'!$E$71:$E$17222,"Textile and Leather ")</f>
        <v>0</v>
      </c>
      <c r="S42" s="27">
        <f>SUMIFS('Verarbeitendes Gew. 2019'!$H$71:$H$17222,'Verarbeitendes Gew. 2019'!$C$71:$C$17222,C42,'Verarbeitendes Gew. 2019'!$E$71:$E$17222,"Paper, Pulp and Print")</f>
        <v>0</v>
      </c>
      <c r="T42" s="27">
        <f>SUMIFS('Verarbeitendes Gew. 2019'!$H$71:$H$17222,'Verarbeitendes Gew. 2019'!$C$71:$C$17222,C42,'Verarbeitendes Gew. 2019'!$E$71:$E$17222,"Wood and Wood Products")</f>
        <v>0</v>
      </c>
      <c r="U42" s="27">
        <f>SUMIFS('Verarbeitendes Gew. 2019'!$H$71:$H$17222,'Verarbeitendes Gew. 2019'!$C$71:$C$17222,C42,'Verarbeitendes Gew. 2019'!$E$71:$E$17222,"Transport Equipment")</f>
        <v>0</v>
      </c>
      <c r="V42" s="27">
        <f>SUMIFS('Verarbeitendes Gew. 2019'!$H$71:$H$17222,'Verarbeitendes Gew. 2019'!$C$71:$C$17222,C42,'Verarbeitendes Gew. 2019'!$E$71:$E$17222,"Machinery")</f>
        <v>1185</v>
      </c>
      <c r="W42" s="27">
        <f>SUMIFS('Verarbeitendes Gew. 2019'!$H$71:$H$17222,'Verarbeitendes Gew. 2019'!$C$71:$C$17222,C42,'Verarbeitendes Gew. 2019'!$E$71:$E$17222,"other industry")</f>
        <v>0</v>
      </c>
      <c r="X42" s="27">
        <f>SUMIFS('Verarbeitendes Gew. 2019'!$H$71:$H$17222,'Verarbeitendes Gew. 2019'!$C$71:$C$17222,C42,'Verarbeitendes Gew. 2019'!$F$71:$F$17222,"Verarbeitendes Gewerbe (C)")</f>
        <v>6956</v>
      </c>
      <c r="Y42" s="27">
        <f t="shared" si="3"/>
        <v>6956</v>
      </c>
      <c r="Z42" s="27">
        <f>SUMIFS('Baugewerbe 2019'!$D$7:$D$543,'Baugewerbe 2019'!$A$7:$A$543,C42)</f>
        <v>2169</v>
      </c>
      <c r="AA42" s="27">
        <f t="shared" si="4"/>
        <v>35.253296962769674</v>
      </c>
      <c r="AB42" s="11">
        <f t="shared" si="5"/>
        <v>36.558974628057442</v>
      </c>
    </row>
    <row r="43" spans="1:28">
      <c r="A43" s="27" t="s">
        <v>1210</v>
      </c>
      <c r="B43" s="27" t="s">
        <v>1236</v>
      </c>
      <c r="C43" s="27">
        <v>3359</v>
      </c>
      <c r="D43" s="27">
        <v>650</v>
      </c>
      <c r="E43" s="27">
        <v>6101.7430000000004</v>
      </c>
      <c r="F43" s="27">
        <v>204512</v>
      </c>
      <c r="G43" s="27">
        <v>7</v>
      </c>
      <c r="H43" s="27">
        <v>1.9873053974126812E-2</v>
      </c>
      <c r="I43" s="27">
        <v>2.5583187390542907E-2</v>
      </c>
      <c r="J43" s="27">
        <v>49111.383531779305</v>
      </c>
      <c r="K43" s="29">
        <f t="shared" si="0"/>
        <v>1054.5142902958401</v>
      </c>
      <c r="L43" s="28">
        <f t="shared" si="1"/>
        <v>150.64489861369142</v>
      </c>
      <c r="M43" s="27">
        <f t="shared" si="2"/>
        <v>67.790204376161142</v>
      </c>
      <c r="N43" s="27">
        <f>SUMIFS('Verarbeitendes Gew. 2019'!$H$71:$H$17222,'Verarbeitendes Gew. 2019'!$C$71:$C$17222,C43,'Verarbeitendes Gew. 2019'!$E$71:$E$17222,"Basic Metals")</f>
        <v>362</v>
      </c>
      <c r="O43" s="27">
        <f>SUMIFS('Verarbeitendes Gew. 2019'!$H$71:$H$17222,'Verarbeitendes Gew. 2019'!$C$71:$C$17222,C43,'Verarbeitendes Gew. 2019'!$E$71:$E$17222,"Chemical and Petrochemical")</f>
        <v>3890</v>
      </c>
      <c r="P43" s="27">
        <f>SUMIFS('Verarbeitendes Gew. 2019'!$H$71:$H$17222,'Verarbeitendes Gew. 2019'!$C$71:$C$17222,C43,'Verarbeitendes Gew. 2019'!$E$71:$E$17222,"Non Metallic Minerals")</f>
        <v>0</v>
      </c>
      <c r="Q43" s="27">
        <f>SUMIFS('Verarbeitendes Gew. 2019'!$H$71:$H$17222,'Verarbeitendes Gew. 2019'!$C$71:$C$17222,C43,'Verarbeitendes Gew. 2019'!$E$71:$E$17222,"Food and Tobacco")</f>
        <v>0</v>
      </c>
      <c r="R43" s="27">
        <f>SUMIFS('Verarbeitendes Gew. 2019'!$H$71:$H$17222,'Verarbeitendes Gew. 2019'!$C$71:$C$17222,C43,'Verarbeitendes Gew. 2019'!$E$71:$E$17222,"Textile and Leather ")</f>
        <v>0</v>
      </c>
      <c r="S43" s="27">
        <f>SUMIFS('Verarbeitendes Gew. 2019'!$H$71:$H$17222,'Verarbeitendes Gew. 2019'!$C$71:$C$17222,C43,'Verarbeitendes Gew. 2019'!$E$71:$E$17222,"Paper, Pulp and Print")</f>
        <v>0</v>
      </c>
      <c r="T43" s="27">
        <f>SUMIFS('Verarbeitendes Gew. 2019'!$H$71:$H$17222,'Verarbeitendes Gew. 2019'!$C$71:$C$17222,C43,'Verarbeitendes Gew. 2019'!$E$71:$E$17222,"Wood and Wood Products")</f>
        <v>0</v>
      </c>
      <c r="U43" s="27">
        <f>SUMIFS('Verarbeitendes Gew. 2019'!$H$71:$H$17222,'Verarbeitendes Gew. 2019'!$C$71:$C$17222,C43,'Verarbeitendes Gew. 2019'!$E$71:$E$17222,"Transport Equipment")</f>
        <v>0</v>
      </c>
      <c r="V43" s="27">
        <f>SUMIFS('Verarbeitendes Gew. 2019'!$H$71:$H$17222,'Verarbeitendes Gew. 2019'!$C$71:$C$17222,C43,'Verarbeitendes Gew. 2019'!$E$71:$E$17222,"Machinery")</f>
        <v>1197</v>
      </c>
      <c r="W43" s="27">
        <f>SUMIFS('Verarbeitendes Gew. 2019'!$H$71:$H$17222,'Verarbeitendes Gew. 2019'!$C$71:$C$17222,C43,'Verarbeitendes Gew. 2019'!$E$71:$E$17222,"other industry")</f>
        <v>744</v>
      </c>
      <c r="X43" s="27">
        <f>SUMIFS('Verarbeitendes Gew. 2019'!$H$71:$H$17222,'Verarbeitendes Gew. 2019'!$C$71:$C$17222,C43,'Verarbeitendes Gew. 2019'!$F$71:$F$17222,"Verarbeitendes Gewerbe (C)")</f>
        <v>0</v>
      </c>
      <c r="Y43" s="27">
        <f t="shared" si="3"/>
        <v>6193</v>
      </c>
      <c r="Z43" s="27">
        <f>SUMIFS('Baugewerbe 2019'!$D$7:$D$543,'Baugewerbe 2019'!$A$7:$A$543,C43)</f>
        <v>3037</v>
      </c>
      <c r="AA43" s="27">
        <f t="shared" si="4"/>
        <v>40.67412262569669</v>
      </c>
      <c r="AB43" s="11">
        <f t="shared" si="5"/>
        <v>42.180571611833599</v>
      </c>
    </row>
    <row r="44" spans="1:28">
      <c r="A44" s="27" t="s">
        <v>1210</v>
      </c>
      <c r="B44" s="27" t="s">
        <v>1237</v>
      </c>
      <c r="C44" s="27">
        <v>3360</v>
      </c>
      <c r="D44" s="27">
        <v>569</v>
      </c>
      <c r="E44" s="27">
        <v>2577.7440000000001</v>
      </c>
      <c r="F44" s="27">
        <v>92389</v>
      </c>
      <c r="G44" s="27">
        <v>2</v>
      </c>
      <c r="H44" s="27">
        <v>8.395575763102698E-3</v>
      </c>
      <c r="I44" s="27">
        <v>1.1557292969727295E-2</v>
      </c>
      <c r="J44" s="27">
        <v>49111.383531779305</v>
      </c>
      <c r="K44" s="29">
        <f t="shared" si="0"/>
        <v>455.79570705084598</v>
      </c>
      <c r="L44" s="28">
        <f t="shared" si="1"/>
        <v>227.89785352542299</v>
      </c>
      <c r="M44" s="27">
        <f t="shared" si="2"/>
        <v>102.55403408644035</v>
      </c>
      <c r="N44" s="27">
        <f>SUMIFS('Verarbeitendes Gew. 2019'!$H$71:$H$17222,'Verarbeitendes Gew. 2019'!$C$71:$C$17222,C44,'Verarbeitendes Gew. 2019'!$E$71:$E$17222,"Basic Metals")</f>
        <v>112</v>
      </c>
      <c r="O44" s="27">
        <f>SUMIFS('Verarbeitendes Gew. 2019'!$H$71:$H$17222,'Verarbeitendes Gew. 2019'!$C$71:$C$17222,C44,'Verarbeitendes Gew. 2019'!$E$71:$E$17222,"Chemical and Petrochemical")</f>
        <v>0</v>
      </c>
      <c r="P44" s="27">
        <f>SUMIFS('Verarbeitendes Gew. 2019'!$H$71:$H$17222,'Verarbeitendes Gew. 2019'!$C$71:$C$17222,C44,'Verarbeitendes Gew. 2019'!$E$71:$E$17222,"Non Metallic Minerals")</f>
        <v>161</v>
      </c>
      <c r="Q44" s="27">
        <f>SUMIFS('Verarbeitendes Gew. 2019'!$H$71:$H$17222,'Verarbeitendes Gew. 2019'!$C$71:$C$17222,C44,'Verarbeitendes Gew. 2019'!$E$71:$E$17222,"Food and Tobacco")</f>
        <v>2047</v>
      </c>
      <c r="R44" s="27">
        <f>SUMIFS('Verarbeitendes Gew. 2019'!$H$71:$H$17222,'Verarbeitendes Gew. 2019'!$C$71:$C$17222,C44,'Verarbeitendes Gew. 2019'!$E$71:$E$17222,"Textile and Leather ")</f>
        <v>0</v>
      </c>
      <c r="S44" s="27">
        <f>SUMIFS('Verarbeitendes Gew. 2019'!$H$71:$H$17222,'Verarbeitendes Gew. 2019'!$C$71:$C$17222,C44,'Verarbeitendes Gew. 2019'!$E$71:$E$17222,"Paper, Pulp and Print")</f>
        <v>0</v>
      </c>
      <c r="T44" s="27">
        <f>SUMIFS('Verarbeitendes Gew. 2019'!$H$71:$H$17222,'Verarbeitendes Gew. 2019'!$C$71:$C$17222,C44,'Verarbeitendes Gew. 2019'!$E$71:$E$17222,"Wood and Wood Products")</f>
        <v>380</v>
      </c>
      <c r="U44" s="27">
        <f>SUMIFS('Verarbeitendes Gew. 2019'!$H$71:$H$17222,'Verarbeitendes Gew. 2019'!$C$71:$C$17222,C44,'Verarbeitendes Gew. 2019'!$E$71:$E$17222,"Transport Equipment")</f>
        <v>0</v>
      </c>
      <c r="V44" s="27">
        <f>SUMIFS('Verarbeitendes Gew. 2019'!$H$71:$H$17222,'Verarbeitendes Gew. 2019'!$C$71:$C$17222,C44,'Verarbeitendes Gew. 2019'!$E$71:$E$17222,"Machinery")</f>
        <v>264</v>
      </c>
      <c r="W44" s="27">
        <f>SUMIFS('Verarbeitendes Gew. 2019'!$H$71:$H$17222,'Verarbeitendes Gew. 2019'!$C$71:$C$17222,C44,'Verarbeitendes Gew. 2019'!$E$71:$E$17222,"other industry")</f>
        <v>0</v>
      </c>
      <c r="X44" s="27">
        <f>SUMIFS('Verarbeitendes Gew. 2019'!$H$71:$H$17222,'Verarbeitendes Gew. 2019'!$C$71:$C$17222,C44,'Verarbeitendes Gew. 2019'!$F$71:$F$17222,"Verarbeitendes Gewerbe (C)")</f>
        <v>3882</v>
      </c>
      <c r="Y44" s="27">
        <f t="shared" si="3"/>
        <v>3882</v>
      </c>
      <c r="Z44" s="27">
        <f>SUMIFS('Baugewerbe 2019'!$D$7:$D$543,'Baugewerbe 2019'!$A$7:$A$543,C44)</f>
        <v>1294</v>
      </c>
      <c r="AA44" s="27">
        <f t="shared" si="4"/>
        <v>61.532420451864212</v>
      </c>
      <c r="AB44" s="11">
        <f t="shared" si="5"/>
        <v>63.811398987118444</v>
      </c>
    </row>
    <row r="45" spans="1:28">
      <c r="A45" s="27" t="s">
        <v>1210</v>
      </c>
      <c r="B45" s="27" t="s">
        <v>1238</v>
      </c>
      <c r="C45" s="27">
        <v>3361</v>
      </c>
      <c r="D45" s="27">
        <v>755</v>
      </c>
      <c r="E45" s="27">
        <v>4221.8280000000004</v>
      </c>
      <c r="F45" s="27">
        <v>137133</v>
      </c>
      <c r="G45" s="27">
        <v>4</v>
      </c>
      <c r="H45" s="27">
        <v>1.3750270326606653E-2</v>
      </c>
      <c r="I45" s="27">
        <v>1.7154490868151115E-2</v>
      </c>
      <c r="J45" s="27">
        <v>49111.383531779305</v>
      </c>
      <c r="K45" s="29">
        <f t="shared" si="0"/>
        <v>722.10687425553806</v>
      </c>
      <c r="L45" s="28">
        <f t="shared" si="1"/>
        <v>180.52671856388451</v>
      </c>
      <c r="M45" s="27">
        <f t="shared" si="2"/>
        <v>81.237023353748029</v>
      </c>
      <c r="N45" s="27">
        <f>SUMIFS('Verarbeitendes Gew. 2019'!$H$71:$H$17222,'Verarbeitendes Gew. 2019'!$C$71:$C$17222,C45,'Verarbeitendes Gew. 2019'!$E$71:$E$17222,"Basic Metals")</f>
        <v>783</v>
      </c>
      <c r="O45" s="27">
        <f>SUMIFS('Verarbeitendes Gew. 2019'!$H$71:$H$17222,'Verarbeitendes Gew. 2019'!$C$71:$C$17222,C45,'Verarbeitendes Gew. 2019'!$E$71:$E$17222,"Chemical and Petrochemical")</f>
        <v>331</v>
      </c>
      <c r="P45" s="27">
        <f>SUMIFS('Verarbeitendes Gew. 2019'!$H$71:$H$17222,'Verarbeitendes Gew. 2019'!$C$71:$C$17222,C45,'Verarbeitendes Gew. 2019'!$E$71:$E$17222,"Non Metallic Minerals")</f>
        <v>259</v>
      </c>
      <c r="Q45" s="27">
        <f>SUMIFS('Verarbeitendes Gew. 2019'!$H$71:$H$17222,'Verarbeitendes Gew. 2019'!$C$71:$C$17222,C45,'Verarbeitendes Gew. 2019'!$E$71:$E$17222,"Food and Tobacco")</f>
        <v>3405</v>
      </c>
      <c r="R45" s="27">
        <f>SUMIFS('Verarbeitendes Gew. 2019'!$H$71:$H$17222,'Verarbeitendes Gew. 2019'!$C$71:$C$17222,C45,'Verarbeitendes Gew. 2019'!$E$71:$E$17222,"Textile and Leather ")</f>
        <v>0</v>
      </c>
      <c r="S45" s="27">
        <f>SUMIFS('Verarbeitendes Gew. 2019'!$H$71:$H$17222,'Verarbeitendes Gew. 2019'!$C$71:$C$17222,C45,'Verarbeitendes Gew. 2019'!$E$71:$E$17222,"Paper, Pulp and Print")</f>
        <v>0</v>
      </c>
      <c r="T45" s="27">
        <f>SUMIFS('Verarbeitendes Gew. 2019'!$H$71:$H$17222,'Verarbeitendes Gew. 2019'!$C$71:$C$17222,C45,'Verarbeitendes Gew. 2019'!$E$71:$E$17222,"Wood and Wood Products")</f>
        <v>0</v>
      </c>
      <c r="U45" s="27">
        <f>SUMIFS('Verarbeitendes Gew. 2019'!$H$71:$H$17222,'Verarbeitendes Gew. 2019'!$C$71:$C$17222,C45,'Verarbeitendes Gew. 2019'!$E$71:$E$17222,"Transport Equipment")</f>
        <v>435</v>
      </c>
      <c r="V45" s="27">
        <f>SUMIFS('Verarbeitendes Gew. 2019'!$H$71:$H$17222,'Verarbeitendes Gew. 2019'!$C$71:$C$17222,C45,'Verarbeitendes Gew. 2019'!$E$71:$E$17222,"Machinery")</f>
        <v>3863</v>
      </c>
      <c r="W45" s="27">
        <f>SUMIFS('Verarbeitendes Gew. 2019'!$H$71:$H$17222,'Verarbeitendes Gew. 2019'!$C$71:$C$17222,C45,'Verarbeitendes Gew. 2019'!$E$71:$E$17222,"other industry")</f>
        <v>0</v>
      </c>
      <c r="X45" s="27">
        <f>SUMIFS('Verarbeitendes Gew. 2019'!$H$71:$H$17222,'Verarbeitendes Gew. 2019'!$C$71:$C$17222,C45,'Verarbeitendes Gew. 2019'!$F$71:$F$17222,"Verarbeitendes Gewerbe (C)")</f>
        <v>0</v>
      </c>
      <c r="Y45" s="27">
        <f t="shared" si="3"/>
        <v>9076</v>
      </c>
      <c r="Z45" s="27">
        <f>SUMIFS('Baugewerbe 2019'!$D$7:$D$543,'Baugewerbe 2019'!$A$7:$A$543,C45)</f>
        <v>1583</v>
      </c>
      <c r="AA45" s="27">
        <f t="shared" si="4"/>
        <v>48.742214012248823</v>
      </c>
      <c r="AB45" s="11">
        <f t="shared" si="5"/>
        <v>50.54748119788767</v>
      </c>
    </row>
    <row r="46" spans="1:28">
      <c r="A46" s="27" t="s">
        <v>1210</v>
      </c>
      <c r="B46" s="27" t="s">
        <v>1239</v>
      </c>
      <c r="C46" s="27">
        <v>3401</v>
      </c>
      <c r="D46" s="27">
        <v>506</v>
      </c>
      <c r="E46" s="27">
        <v>1778.57</v>
      </c>
      <c r="F46" s="27">
        <v>77559</v>
      </c>
      <c r="G46" s="27">
        <v>1</v>
      </c>
      <c r="H46" s="27">
        <v>5.7927083469039463E-3</v>
      </c>
      <c r="I46" s="27">
        <v>9.7021516137102831E-3</v>
      </c>
      <c r="J46" s="27">
        <v>49111.383531779305</v>
      </c>
      <c r="K46" s="29">
        <f t="shared" si="0"/>
        <v>338.24740826065931</v>
      </c>
      <c r="L46" s="28">
        <f t="shared" si="1"/>
        <v>338.24740826065931</v>
      </c>
      <c r="M46" s="27">
        <f t="shared" si="2"/>
        <v>152.2113337172967</v>
      </c>
      <c r="N46" s="27">
        <f>SUMIFS('Verarbeitendes Gew. 2019'!$H$71:$H$17222,'Verarbeitendes Gew. 2019'!$C$71:$C$17222,C46,'Verarbeitendes Gew. 2019'!$E$71:$E$17222,"Basic Metals")</f>
        <v>450</v>
      </c>
      <c r="O46" s="27">
        <f>SUMIFS('Verarbeitendes Gew. 2019'!$H$71:$H$17222,'Verarbeitendes Gew. 2019'!$C$71:$C$17222,C46,'Verarbeitendes Gew. 2019'!$E$71:$E$17222,"Chemical and Petrochemical")</f>
        <v>439</v>
      </c>
      <c r="P46" s="27">
        <f>SUMIFS('Verarbeitendes Gew. 2019'!$H$71:$H$17222,'Verarbeitendes Gew. 2019'!$C$71:$C$17222,C46,'Verarbeitendes Gew. 2019'!$E$71:$E$17222,"Non Metallic Minerals")</f>
        <v>0</v>
      </c>
      <c r="Q46" s="27">
        <f>SUMIFS('Verarbeitendes Gew. 2019'!$H$71:$H$17222,'Verarbeitendes Gew. 2019'!$C$71:$C$17222,C46,'Verarbeitendes Gew. 2019'!$E$71:$E$17222,"Food and Tobacco")</f>
        <v>928</v>
      </c>
      <c r="R46" s="27">
        <f>SUMIFS('Verarbeitendes Gew. 2019'!$H$71:$H$17222,'Verarbeitendes Gew. 2019'!$C$71:$C$17222,C46,'Verarbeitendes Gew. 2019'!$E$71:$E$17222,"Textile and Leather ")</f>
        <v>0</v>
      </c>
      <c r="S46" s="27">
        <f>SUMIFS('Verarbeitendes Gew. 2019'!$H$71:$H$17222,'Verarbeitendes Gew. 2019'!$C$71:$C$17222,C46,'Verarbeitendes Gew. 2019'!$E$71:$E$17222,"Paper, Pulp and Print")</f>
        <v>0</v>
      </c>
      <c r="T46" s="27">
        <f>SUMIFS('Verarbeitendes Gew. 2019'!$H$71:$H$17222,'Verarbeitendes Gew. 2019'!$C$71:$C$17222,C46,'Verarbeitendes Gew. 2019'!$E$71:$E$17222,"Wood and Wood Products")</f>
        <v>0</v>
      </c>
      <c r="U46" s="27">
        <f>SUMIFS('Verarbeitendes Gew. 2019'!$H$71:$H$17222,'Verarbeitendes Gew. 2019'!$C$71:$C$17222,C46,'Verarbeitendes Gew. 2019'!$E$71:$E$17222,"Transport Equipment")</f>
        <v>0</v>
      </c>
      <c r="V46" s="27">
        <f>SUMIFS('Verarbeitendes Gew. 2019'!$H$71:$H$17222,'Verarbeitendes Gew. 2019'!$C$71:$C$17222,C46,'Verarbeitendes Gew. 2019'!$E$71:$E$17222,"Machinery")</f>
        <v>0</v>
      </c>
      <c r="W46" s="27">
        <f>SUMIFS('Verarbeitendes Gew. 2019'!$H$71:$H$17222,'Verarbeitendes Gew. 2019'!$C$71:$C$17222,C46,'Verarbeitendes Gew. 2019'!$E$71:$E$17222,"other industry")</f>
        <v>0</v>
      </c>
      <c r="X46" s="27">
        <f>SUMIFS('Verarbeitendes Gew. 2019'!$H$71:$H$17222,'Verarbeitendes Gew. 2019'!$C$71:$C$17222,C46,'Verarbeitendes Gew. 2019'!$F$71:$F$17222,"Verarbeitendes Gewerbe (C)")</f>
        <v>2616</v>
      </c>
      <c r="Y46" s="27">
        <f t="shared" si="3"/>
        <v>2616</v>
      </c>
      <c r="Z46" s="27">
        <f>SUMIFS('Baugewerbe 2019'!$D$7:$D$543,'Baugewerbe 2019'!$A$7:$A$543,C46)</f>
        <v>415</v>
      </c>
      <c r="AA46" s="27">
        <f t="shared" si="4"/>
        <v>91.326800230378026</v>
      </c>
      <c r="AB46" s="11">
        <f t="shared" si="5"/>
        <v>94.709274312984618</v>
      </c>
    </row>
    <row r="47" spans="1:28">
      <c r="A47" s="27" t="s">
        <v>1210</v>
      </c>
      <c r="B47" s="27" t="s">
        <v>1240</v>
      </c>
      <c r="C47" s="27">
        <v>3402</v>
      </c>
      <c r="D47" s="27">
        <v>941</v>
      </c>
      <c r="E47" s="27">
        <v>3677.8960000000002</v>
      </c>
      <c r="F47" s="27">
        <v>49913</v>
      </c>
      <c r="G47" s="27">
        <v>1</v>
      </c>
      <c r="H47" s="27">
        <v>1.1978712593962923E-2</v>
      </c>
      <c r="I47" s="27">
        <v>6.2438078558919186E-3</v>
      </c>
      <c r="J47" s="27">
        <v>49111.383531779305</v>
      </c>
      <c r="K47" s="29">
        <f t="shared" si="0"/>
        <v>509.42939870837347</v>
      </c>
      <c r="L47" s="28">
        <f t="shared" si="1"/>
        <v>509.42939870837347</v>
      </c>
      <c r="M47" s="27">
        <f t="shared" si="2"/>
        <v>229.24322941876807</v>
      </c>
      <c r="N47" s="27">
        <f>SUMIFS('Verarbeitendes Gew. 2019'!$H$71:$H$17222,'Verarbeitendes Gew. 2019'!$C$71:$C$17222,C47,'Verarbeitendes Gew. 2019'!$E$71:$E$17222,"Basic Metals")</f>
        <v>98</v>
      </c>
      <c r="O47" s="27">
        <f>SUMIFS('Verarbeitendes Gew. 2019'!$H$71:$H$17222,'Verarbeitendes Gew. 2019'!$C$71:$C$17222,C47,'Verarbeitendes Gew. 2019'!$E$71:$E$17222,"Chemical and Petrochemical")</f>
        <v>0</v>
      </c>
      <c r="P47" s="27">
        <f>SUMIFS('Verarbeitendes Gew. 2019'!$H$71:$H$17222,'Verarbeitendes Gew. 2019'!$C$71:$C$17222,C47,'Verarbeitendes Gew. 2019'!$E$71:$E$17222,"Non Metallic Minerals")</f>
        <v>0</v>
      </c>
      <c r="Q47" s="27">
        <f>SUMIFS('Verarbeitendes Gew. 2019'!$H$71:$H$17222,'Verarbeitendes Gew. 2019'!$C$71:$C$17222,C47,'Verarbeitendes Gew. 2019'!$E$71:$E$17222,"Food and Tobacco")</f>
        <v>0</v>
      </c>
      <c r="R47" s="27">
        <f>SUMIFS('Verarbeitendes Gew. 2019'!$H$71:$H$17222,'Verarbeitendes Gew. 2019'!$C$71:$C$17222,C47,'Verarbeitendes Gew. 2019'!$E$71:$E$17222,"Textile and Leather ")</f>
        <v>0</v>
      </c>
      <c r="S47" s="27">
        <f>SUMIFS('Verarbeitendes Gew. 2019'!$H$71:$H$17222,'Verarbeitendes Gew. 2019'!$C$71:$C$17222,C47,'Verarbeitendes Gew. 2019'!$E$71:$E$17222,"Paper, Pulp and Print")</f>
        <v>0</v>
      </c>
      <c r="T47" s="27">
        <f>SUMIFS('Verarbeitendes Gew. 2019'!$H$71:$H$17222,'Verarbeitendes Gew. 2019'!$C$71:$C$17222,C47,'Verarbeitendes Gew. 2019'!$E$71:$E$17222,"Wood and Wood Products")</f>
        <v>0</v>
      </c>
      <c r="U47" s="27">
        <f>SUMIFS('Verarbeitendes Gew. 2019'!$H$71:$H$17222,'Verarbeitendes Gew. 2019'!$C$71:$C$17222,C47,'Verarbeitendes Gew. 2019'!$E$71:$E$17222,"Transport Equipment")</f>
        <v>0</v>
      </c>
      <c r="V47" s="27">
        <f>SUMIFS('Verarbeitendes Gew. 2019'!$H$71:$H$17222,'Verarbeitendes Gew. 2019'!$C$71:$C$17222,C47,'Verarbeitendes Gew. 2019'!$E$71:$E$17222,"Machinery")</f>
        <v>0</v>
      </c>
      <c r="W47" s="27">
        <f>SUMIFS('Verarbeitendes Gew. 2019'!$H$71:$H$17222,'Verarbeitendes Gew. 2019'!$C$71:$C$17222,C47,'Verarbeitendes Gew. 2019'!$E$71:$E$17222,"other industry")</f>
        <v>0</v>
      </c>
      <c r="X47" s="27">
        <f>SUMIFS('Verarbeitendes Gew. 2019'!$H$71:$H$17222,'Verarbeitendes Gew. 2019'!$C$71:$C$17222,C47,'Verarbeitendes Gew. 2019'!$F$71:$F$17222,"Verarbeitendes Gewerbe (C)")</f>
        <v>0</v>
      </c>
      <c r="Y47" s="27">
        <f t="shared" si="3"/>
        <v>98</v>
      </c>
      <c r="Z47" s="27">
        <f>SUMIFS('Baugewerbe 2019'!$D$7:$D$543,'Baugewerbe 2019'!$A$7:$A$543,C47)</f>
        <v>581</v>
      </c>
      <c r="AA47" s="27">
        <f t="shared" si="4"/>
        <v>137.54593765126086</v>
      </c>
      <c r="AB47" s="11">
        <f t="shared" si="5"/>
        <v>142.64023163834457</v>
      </c>
    </row>
    <row r="48" spans="1:28">
      <c r="A48" s="27" t="s">
        <v>1210</v>
      </c>
      <c r="B48" s="27" t="s">
        <v>1241</v>
      </c>
      <c r="C48" s="27">
        <v>3403</v>
      </c>
      <c r="D48" s="27">
        <v>708</v>
      </c>
      <c r="E48" s="27">
        <v>7779.3860000000004</v>
      </c>
      <c r="F48" s="27">
        <v>169077</v>
      </c>
      <c r="G48" s="27">
        <v>1</v>
      </c>
      <c r="H48" s="27">
        <v>2.5337048424289011E-2</v>
      </c>
      <c r="I48" s="27">
        <v>2.1150487865899424E-2</v>
      </c>
      <c r="J48" s="27">
        <v>49111.383531779305</v>
      </c>
      <c r="K48" s="29">
        <f t="shared" si="0"/>
        <v>1186.7673239751366</v>
      </c>
      <c r="L48" s="28">
        <f t="shared" si="1"/>
        <v>1186.7673239751366</v>
      </c>
      <c r="M48" s="27">
        <f t="shared" si="2"/>
        <v>534.04529578881147</v>
      </c>
      <c r="N48" s="27">
        <f>SUMIFS('Verarbeitendes Gew. 2019'!$H$71:$H$17222,'Verarbeitendes Gew. 2019'!$C$71:$C$17222,C48,'Verarbeitendes Gew. 2019'!$E$71:$E$17222,"Basic Metals")</f>
        <v>205</v>
      </c>
      <c r="O48" s="27">
        <f>SUMIFS('Verarbeitendes Gew. 2019'!$H$71:$H$17222,'Verarbeitendes Gew. 2019'!$C$71:$C$17222,C48,'Verarbeitendes Gew. 2019'!$E$71:$E$17222,"Chemical and Petrochemical")</f>
        <v>494</v>
      </c>
      <c r="P48" s="27">
        <f>SUMIFS('Verarbeitendes Gew. 2019'!$H$71:$H$17222,'Verarbeitendes Gew. 2019'!$C$71:$C$17222,C48,'Verarbeitendes Gew. 2019'!$E$71:$E$17222,"Non Metallic Minerals")</f>
        <v>0</v>
      </c>
      <c r="Q48" s="27">
        <f>SUMIFS('Verarbeitendes Gew. 2019'!$H$71:$H$17222,'Verarbeitendes Gew. 2019'!$C$71:$C$17222,C48,'Verarbeitendes Gew. 2019'!$E$71:$E$17222,"Food and Tobacco")</f>
        <v>698</v>
      </c>
      <c r="R48" s="27">
        <f>SUMIFS('Verarbeitendes Gew. 2019'!$H$71:$H$17222,'Verarbeitendes Gew. 2019'!$C$71:$C$17222,C48,'Verarbeitendes Gew. 2019'!$E$71:$E$17222,"Textile and Leather ")</f>
        <v>0</v>
      </c>
      <c r="S48" s="27">
        <f>SUMIFS('Verarbeitendes Gew. 2019'!$H$71:$H$17222,'Verarbeitendes Gew. 2019'!$C$71:$C$17222,C48,'Verarbeitendes Gew. 2019'!$E$71:$E$17222,"Paper, Pulp and Print")</f>
        <v>233</v>
      </c>
      <c r="T48" s="27">
        <f>SUMIFS('Verarbeitendes Gew. 2019'!$H$71:$H$17222,'Verarbeitendes Gew. 2019'!$C$71:$C$17222,C48,'Verarbeitendes Gew. 2019'!$E$71:$E$17222,"Wood and Wood Products")</f>
        <v>0</v>
      </c>
      <c r="U48" s="27">
        <f>SUMIFS('Verarbeitendes Gew. 2019'!$H$71:$H$17222,'Verarbeitendes Gew. 2019'!$C$71:$C$17222,C48,'Verarbeitendes Gew. 2019'!$E$71:$E$17222,"Transport Equipment")</f>
        <v>485</v>
      </c>
      <c r="V48" s="27">
        <f>SUMIFS('Verarbeitendes Gew. 2019'!$H$71:$H$17222,'Verarbeitendes Gew. 2019'!$C$71:$C$17222,C48,'Verarbeitendes Gew. 2019'!$E$71:$E$17222,"Machinery")</f>
        <v>648</v>
      </c>
      <c r="W48" s="27">
        <f>SUMIFS('Verarbeitendes Gew. 2019'!$H$71:$H$17222,'Verarbeitendes Gew. 2019'!$C$71:$C$17222,C48,'Verarbeitendes Gew. 2019'!$E$71:$E$17222,"other industry")</f>
        <v>273</v>
      </c>
      <c r="X48" s="27">
        <f>SUMIFS('Verarbeitendes Gew. 2019'!$H$71:$H$17222,'Verarbeitendes Gew. 2019'!$C$71:$C$17222,C48,'Verarbeitendes Gew. 2019'!$F$71:$F$17222,"Verarbeitendes Gewerbe (C)")</f>
        <v>3991</v>
      </c>
      <c r="Y48" s="27">
        <f t="shared" si="3"/>
        <v>3991</v>
      </c>
      <c r="Z48" s="27">
        <f>SUMIFS('Baugewerbe 2019'!$D$7:$D$543,'Baugewerbe 2019'!$A$7:$A$543,C48)</f>
        <v>1604</v>
      </c>
      <c r="AA48" s="27">
        <f t="shared" si="4"/>
        <v>320.42717747328692</v>
      </c>
      <c r="AB48" s="11">
        <f t="shared" si="5"/>
        <v>332.29485071303827</v>
      </c>
    </row>
    <row r="49" spans="1:28">
      <c r="A49" s="27" t="s">
        <v>1210</v>
      </c>
      <c r="B49" s="27" t="s">
        <v>1242</v>
      </c>
      <c r="C49" s="27">
        <v>3404</v>
      </c>
      <c r="D49" s="27">
        <v>750</v>
      </c>
      <c r="E49" s="27">
        <v>8197.9979999999996</v>
      </c>
      <c r="F49" s="27">
        <v>165251</v>
      </c>
      <c r="G49" s="27">
        <v>1</v>
      </c>
      <c r="H49" s="27">
        <v>2.6700445550358914E-2</v>
      </c>
      <c r="I49" s="27">
        <v>2.0671878909181887E-2</v>
      </c>
      <c r="J49" s="27">
        <v>49111.383531779305</v>
      </c>
      <c r="K49" s="29">
        <f t="shared" si="0"/>
        <v>1228.3958723237808</v>
      </c>
      <c r="L49" s="28">
        <f t="shared" si="1"/>
        <v>1228.3958723237808</v>
      </c>
      <c r="M49" s="27">
        <f t="shared" si="2"/>
        <v>552.77814254570137</v>
      </c>
      <c r="N49" s="27">
        <f>SUMIFS('Verarbeitendes Gew. 2019'!$H$71:$H$17222,'Verarbeitendes Gew. 2019'!$C$71:$C$17222,C49,'Verarbeitendes Gew. 2019'!$E$71:$E$17222,"Basic Metals")</f>
        <v>791</v>
      </c>
      <c r="O49" s="27">
        <f>SUMIFS('Verarbeitendes Gew. 2019'!$H$71:$H$17222,'Verarbeitendes Gew. 2019'!$C$71:$C$17222,C49,'Verarbeitendes Gew. 2019'!$E$71:$E$17222,"Chemical and Petrochemical")</f>
        <v>467</v>
      </c>
      <c r="P49" s="27">
        <f>SUMIFS('Verarbeitendes Gew. 2019'!$H$71:$H$17222,'Verarbeitendes Gew. 2019'!$C$71:$C$17222,C49,'Verarbeitendes Gew. 2019'!$E$71:$E$17222,"Non Metallic Minerals")</f>
        <v>27</v>
      </c>
      <c r="Q49" s="27">
        <f>SUMIFS('Verarbeitendes Gew. 2019'!$H$71:$H$17222,'Verarbeitendes Gew. 2019'!$C$71:$C$17222,C49,'Verarbeitendes Gew. 2019'!$E$71:$E$17222,"Food and Tobacco")</f>
        <v>1328</v>
      </c>
      <c r="R49" s="27">
        <f>SUMIFS('Verarbeitendes Gew. 2019'!$H$71:$H$17222,'Verarbeitendes Gew. 2019'!$C$71:$C$17222,C49,'Verarbeitendes Gew. 2019'!$E$71:$E$17222,"Textile and Leather ")</f>
        <v>0</v>
      </c>
      <c r="S49" s="27">
        <f>SUMIFS('Verarbeitendes Gew. 2019'!$H$71:$H$17222,'Verarbeitendes Gew. 2019'!$C$71:$C$17222,C49,'Verarbeitendes Gew. 2019'!$E$71:$E$17222,"Paper, Pulp and Print")</f>
        <v>237</v>
      </c>
      <c r="T49" s="27">
        <f>SUMIFS('Verarbeitendes Gew. 2019'!$H$71:$H$17222,'Verarbeitendes Gew. 2019'!$C$71:$C$17222,C49,'Verarbeitendes Gew. 2019'!$E$71:$E$17222,"Wood and Wood Products")</f>
        <v>0</v>
      </c>
      <c r="U49" s="27">
        <f>SUMIFS('Verarbeitendes Gew. 2019'!$H$71:$H$17222,'Verarbeitendes Gew. 2019'!$C$71:$C$17222,C49,'Verarbeitendes Gew. 2019'!$E$71:$E$17222,"Transport Equipment")</f>
        <v>0</v>
      </c>
      <c r="V49" s="27">
        <f>SUMIFS('Verarbeitendes Gew. 2019'!$H$71:$H$17222,'Verarbeitendes Gew. 2019'!$C$71:$C$17222,C49,'Verarbeitendes Gew. 2019'!$E$71:$E$17222,"Machinery")</f>
        <v>1550</v>
      </c>
      <c r="W49" s="27">
        <f>SUMIFS('Verarbeitendes Gew. 2019'!$H$71:$H$17222,'Verarbeitendes Gew. 2019'!$C$71:$C$17222,C49,'Verarbeitendes Gew. 2019'!$E$71:$E$17222,"other industry")</f>
        <v>237</v>
      </c>
      <c r="X49" s="27">
        <f>SUMIFS('Verarbeitendes Gew. 2019'!$H$71:$H$17222,'Verarbeitendes Gew. 2019'!$C$71:$C$17222,C49,'Verarbeitendes Gew. 2019'!$F$71:$F$17222,"Verarbeitendes Gewerbe (C)")</f>
        <v>0</v>
      </c>
      <c r="Y49" s="27">
        <f t="shared" si="3"/>
        <v>4637</v>
      </c>
      <c r="Z49" s="27">
        <f>SUMIFS('Baugewerbe 2019'!$D$7:$D$543,'Baugewerbe 2019'!$A$7:$A$543,C49)</f>
        <v>1690</v>
      </c>
      <c r="AA49" s="27">
        <f t="shared" si="4"/>
        <v>331.66688552742085</v>
      </c>
      <c r="AB49" s="11">
        <f t="shared" si="5"/>
        <v>343.95084425065869</v>
      </c>
    </row>
    <row r="50" spans="1:28">
      <c r="A50" s="27" t="s">
        <v>1210</v>
      </c>
      <c r="B50" s="27" t="s">
        <v>1243</v>
      </c>
      <c r="C50" s="27">
        <v>3405</v>
      </c>
      <c r="D50" s="27">
        <v>528</v>
      </c>
      <c r="E50" s="27">
        <v>3164.759</v>
      </c>
      <c r="F50" s="27">
        <v>76089</v>
      </c>
      <c r="G50" s="27">
        <v>4</v>
      </c>
      <c r="H50" s="27">
        <v>1.0307452546281218E-2</v>
      </c>
      <c r="I50" s="27">
        <v>9.5182636977733295E-3</v>
      </c>
      <c r="J50" s="27">
        <v>49111.383531779305</v>
      </c>
      <c r="K50" s="29">
        <f t="shared" si="0"/>
        <v>495.3609714949713</v>
      </c>
      <c r="L50" s="28">
        <f t="shared" si="1"/>
        <v>123.84024287374282</v>
      </c>
      <c r="M50" s="27">
        <f t="shared" si="2"/>
        <v>55.728109293184275</v>
      </c>
      <c r="N50" s="27">
        <f>SUMIFS('Verarbeitendes Gew. 2019'!$H$71:$H$17222,'Verarbeitendes Gew. 2019'!$C$71:$C$17222,C50,'Verarbeitendes Gew. 2019'!$E$71:$E$17222,"Basic Metals")</f>
        <v>103</v>
      </c>
      <c r="O50" s="27">
        <f>SUMIFS('Verarbeitendes Gew. 2019'!$H$71:$H$17222,'Verarbeitendes Gew. 2019'!$C$71:$C$17222,C50,'Verarbeitendes Gew. 2019'!$E$71:$E$17222,"Chemical and Petrochemical")</f>
        <v>0</v>
      </c>
      <c r="P50" s="27">
        <f>SUMIFS('Verarbeitendes Gew. 2019'!$H$71:$H$17222,'Verarbeitendes Gew. 2019'!$C$71:$C$17222,C50,'Verarbeitendes Gew. 2019'!$E$71:$E$17222,"Non Metallic Minerals")</f>
        <v>0</v>
      </c>
      <c r="Q50" s="27">
        <f>SUMIFS('Verarbeitendes Gew. 2019'!$H$71:$H$17222,'Verarbeitendes Gew. 2019'!$C$71:$C$17222,C50,'Verarbeitendes Gew. 2019'!$E$71:$E$17222,"Food and Tobacco")</f>
        <v>589</v>
      </c>
      <c r="R50" s="27">
        <f>SUMIFS('Verarbeitendes Gew. 2019'!$H$71:$H$17222,'Verarbeitendes Gew. 2019'!$C$71:$C$17222,C50,'Verarbeitendes Gew. 2019'!$E$71:$E$17222,"Textile and Leather ")</f>
        <v>0</v>
      </c>
      <c r="S50" s="27">
        <f>SUMIFS('Verarbeitendes Gew. 2019'!$H$71:$H$17222,'Verarbeitendes Gew. 2019'!$C$71:$C$17222,C50,'Verarbeitendes Gew. 2019'!$E$71:$E$17222,"Paper, Pulp and Print")</f>
        <v>0</v>
      </c>
      <c r="T50" s="27">
        <f>SUMIFS('Verarbeitendes Gew. 2019'!$H$71:$H$17222,'Verarbeitendes Gew. 2019'!$C$71:$C$17222,C50,'Verarbeitendes Gew. 2019'!$E$71:$E$17222,"Wood and Wood Products")</f>
        <v>0</v>
      </c>
      <c r="U50" s="27">
        <f>SUMIFS('Verarbeitendes Gew. 2019'!$H$71:$H$17222,'Verarbeitendes Gew. 2019'!$C$71:$C$17222,C50,'Verarbeitendes Gew. 2019'!$E$71:$E$17222,"Transport Equipment")</f>
        <v>0</v>
      </c>
      <c r="V50" s="27">
        <f>SUMIFS('Verarbeitendes Gew. 2019'!$H$71:$H$17222,'Verarbeitendes Gew. 2019'!$C$71:$C$17222,C50,'Verarbeitendes Gew. 2019'!$E$71:$E$17222,"Machinery")</f>
        <v>580</v>
      </c>
      <c r="W50" s="27">
        <f>SUMIFS('Verarbeitendes Gew. 2019'!$H$71:$H$17222,'Verarbeitendes Gew. 2019'!$C$71:$C$17222,C50,'Verarbeitendes Gew. 2019'!$E$71:$E$17222,"other industry")</f>
        <v>0</v>
      </c>
      <c r="X50" s="27">
        <f>SUMIFS('Verarbeitendes Gew. 2019'!$H$71:$H$17222,'Verarbeitendes Gew. 2019'!$C$71:$C$17222,C50,'Verarbeitendes Gew. 2019'!$F$71:$F$17222,"Verarbeitendes Gewerbe (C)")</f>
        <v>3039</v>
      </c>
      <c r="Y50" s="27">
        <f t="shared" si="3"/>
        <v>3039</v>
      </c>
      <c r="Z50" s="27">
        <f>SUMIFS('Baugewerbe 2019'!$D$7:$D$543,'Baugewerbe 2019'!$A$7:$A$543,C50)</f>
        <v>828</v>
      </c>
      <c r="AA50" s="27">
        <f t="shared" si="4"/>
        <v>33.436865575910566</v>
      </c>
      <c r="AB50" s="11">
        <f t="shared" si="5"/>
        <v>34.675268004647997</v>
      </c>
    </row>
    <row r="51" spans="1:28">
      <c r="A51" s="27" t="s">
        <v>1210</v>
      </c>
      <c r="B51" s="27" t="s">
        <v>1244</v>
      </c>
      <c r="C51" s="27">
        <v>3451</v>
      </c>
      <c r="D51" s="27">
        <v>615</v>
      </c>
      <c r="E51" s="27">
        <v>3856.1559999999999</v>
      </c>
      <c r="F51" s="27">
        <v>124859</v>
      </c>
      <c r="G51" s="27">
        <v>2</v>
      </c>
      <c r="H51" s="27">
        <v>1.255929597832176E-2</v>
      </c>
      <c r="I51" s="27">
        <v>1.5619089316987741E-2</v>
      </c>
      <c r="J51" s="27">
        <v>49111.383531779305</v>
      </c>
      <c r="K51" s="29">
        <f t="shared" si="0"/>
        <v>658.88019325179175</v>
      </c>
      <c r="L51" s="28">
        <f t="shared" si="1"/>
        <v>329.44009662589588</v>
      </c>
      <c r="M51" s="27">
        <f t="shared" si="2"/>
        <v>148.24804348165316</v>
      </c>
      <c r="N51" s="27">
        <f>SUMIFS('Verarbeitendes Gew. 2019'!$H$71:$H$17222,'Verarbeitendes Gew. 2019'!$C$71:$C$17222,C51,'Verarbeitendes Gew. 2019'!$E$71:$E$17222,"Basic Metals")</f>
        <v>1359</v>
      </c>
      <c r="O51" s="27">
        <f>SUMIFS('Verarbeitendes Gew. 2019'!$H$71:$H$17222,'Verarbeitendes Gew. 2019'!$C$71:$C$17222,C51,'Verarbeitendes Gew. 2019'!$E$71:$E$17222,"Chemical and Petrochemical")</f>
        <v>377</v>
      </c>
      <c r="P51" s="27">
        <f>SUMIFS('Verarbeitendes Gew. 2019'!$H$71:$H$17222,'Verarbeitendes Gew. 2019'!$C$71:$C$17222,C51,'Verarbeitendes Gew. 2019'!$E$71:$E$17222,"Non Metallic Minerals")</f>
        <v>506</v>
      </c>
      <c r="Q51" s="27">
        <f>SUMIFS('Verarbeitendes Gew. 2019'!$H$71:$H$17222,'Verarbeitendes Gew. 2019'!$C$71:$C$17222,C51,'Verarbeitendes Gew. 2019'!$E$71:$E$17222,"Food and Tobacco")</f>
        <v>2998</v>
      </c>
      <c r="R51" s="27">
        <f>SUMIFS('Verarbeitendes Gew. 2019'!$H$71:$H$17222,'Verarbeitendes Gew. 2019'!$C$71:$C$17222,C51,'Verarbeitendes Gew. 2019'!$E$71:$E$17222,"Textile and Leather ")</f>
        <v>0</v>
      </c>
      <c r="S51" s="27">
        <f>SUMIFS('Verarbeitendes Gew. 2019'!$H$71:$H$17222,'Verarbeitendes Gew. 2019'!$C$71:$C$17222,C51,'Verarbeitendes Gew. 2019'!$E$71:$E$17222,"Paper, Pulp and Print")</f>
        <v>175</v>
      </c>
      <c r="T51" s="27">
        <f>SUMIFS('Verarbeitendes Gew. 2019'!$H$71:$H$17222,'Verarbeitendes Gew. 2019'!$C$71:$C$17222,C51,'Verarbeitendes Gew. 2019'!$E$71:$E$17222,"Wood and Wood Products")</f>
        <v>0</v>
      </c>
      <c r="U51" s="27">
        <f>SUMIFS('Verarbeitendes Gew. 2019'!$H$71:$H$17222,'Verarbeitendes Gew. 2019'!$C$71:$C$17222,C51,'Verarbeitendes Gew. 2019'!$E$71:$E$17222,"Transport Equipment")</f>
        <v>0</v>
      </c>
      <c r="V51" s="27">
        <f>SUMIFS('Verarbeitendes Gew. 2019'!$H$71:$H$17222,'Verarbeitendes Gew. 2019'!$C$71:$C$17222,C51,'Verarbeitendes Gew. 2019'!$E$71:$E$17222,"Machinery")</f>
        <v>1029</v>
      </c>
      <c r="W51" s="27">
        <f>SUMIFS('Verarbeitendes Gew. 2019'!$H$71:$H$17222,'Verarbeitendes Gew. 2019'!$C$71:$C$17222,C51,'Verarbeitendes Gew. 2019'!$E$71:$E$17222,"other industry")</f>
        <v>0</v>
      </c>
      <c r="X51" s="27">
        <f>SUMIFS('Verarbeitendes Gew. 2019'!$H$71:$H$17222,'Verarbeitendes Gew. 2019'!$C$71:$C$17222,C51,'Verarbeitendes Gew. 2019'!$F$71:$F$17222,"Verarbeitendes Gewerbe (C)")</f>
        <v>7420</v>
      </c>
      <c r="Y51" s="27">
        <f t="shared" si="3"/>
        <v>7420</v>
      </c>
      <c r="Z51" s="27">
        <f>SUMIFS('Baugewerbe 2019'!$D$7:$D$543,'Baugewerbe 2019'!$A$7:$A$543,C51)</f>
        <v>2361</v>
      </c>
      <c r="AA51" s="27">
        <f t="shared" si="4"/>
        <v>88.948826088991893</v>
      </c>
      <c r="AB51" s="11">
        <f t="shared" si="5"/>
        <v>92.243227055250856</v>
      </c>
    </row>
    <row r="52" spans="1:28">
      <c r="A52" s="27" t="s">
        <v>1210</v>
      </c>
      <c r="B52" s="27" t="s">
        <v>1245</v>
      </c>
      <c r="C52" s="27">
        <v>3452</v>
      </c>
      <c r="D52" s="27">
        <v>714</v>
      </c>
      <c r="E52" s="27">
        <v>5079.8540000000003</v>
      </c>
      <c r="F52" s="27">
        <v>189694</v>
      </c>
      <c r="G52" s="27">
        <v>3</v>
      </c>
      <c r="H52" s="27">
        <v>1.6544815591657006E-2</v>
      </c>
      <c r="I52" s="27">
        <v>2.3729547160370276E-2</v>
      </c>
      <c r="J52" s="27">
        <v>49111.383531779305</v>
      </c>
      <c r="K52" s="29">
        <f t="shared" si="0"/>
        <v>911.33737412473806</v>
      </c>
      <c r="L52" s="28">
        <f t="shared" si="1"/>
        <v>303.779124708246</v>
      </c>
      <c r="M52" s="27">
        <f t="shared" si="2"/>
        <v>136.70060611871071</v>
      </c>
      <c r="N52" s="27">
        <f>SUMIFS('Verarbeitendes Gew. 2019'!$H$71:$H$17222,'Verarbeitendes Gew. 2019'!$C$71:$C$17222,C52,'Verarbeitendes Gew. 2019'!$E$71:$E$17222,"Basic Metals")</f>
        <v>822</v>
      </c>
      <c r="O52" s="27">
        <f>SUMIFS('Verarbeitendes Gew. 2019'!$H$71:$H$17222,'Verarbeitendes Gew. 2019'!$C$71:$C$17222,C52,'Verarbeitendes Gew. 2019'!$E$71:$E$17222,"Chemical and Petrochemical")</f>
        <v>284</v>
      </c>
      <c r="P52" s="27">
        <f>SUMIFS('Verarbeitendes Gew. 2019'!$H$71:$H$17222,'Verarbeitendes Gew. 2019'!$C$71:$C$17222,C52,'Verarbeitendes Gew. 2019'!$E$71:$E$17222,"Non Metallic Minerals")</f>
        <v>0</v>
      </c>
      <c r="Q52" s="27">
        <f>SUMIFS('Verarbeitendes Gew. 2019'!$H$71:$H$17222,'Verarbeitendes Gew. 2019'!$C$71:$C$17222,C52,'Verarbeitendes Gew. 2019'!$E$71:$E$17222,"Food and Tobacco")</f>
        <v>1579</v>
      </c>
      <c r="R52" s="27">
        <f>SUMIFS('Verarbeitendes Gew. 2019'!$H$71:$H$17222,'Verarbeitendes Gew. 2019'!$C$71:$C$17222,C52,'Verarbeitendes Gew. 2019'!$E$71:$E$17222,"Textile and Leather ")</f>
        <v>0</v>
      </c>
      <c r="S52" s="27">
        <f>SUMIFS('Verarbeitendes Gew. 2019'!$H$71:$H$17222,'Verarbeitendes Gew. 2019'!$C$71:$C$17222,C52,'Verarbeitendes Gew. 2019'!$E$71:$E$17222,"Paper, Pulp and Print")</f>
        <v>0</v>
      </c>
      <c r="T52" s="27">
        <f>SUMIFS('Verarbeitendes Gew. 2019'!$H$71:$H$17222,'Verarbeitendes Gew. 2019'!$C$71:$C$17222,C52,'Verarbeitendes Gew. 2019'!$E$71:$E$17222,"Wood and Wood Products")</f>
        <v>0</v>
      </c>
      <c r="U52" s="27">
        <f>SUMIFS('Verarbeitendes Gew. 2019'!$H$71:$H$17222,'Verarbeitendes Gew. 2019'!$C$71:$C$17222,C52,'Verarbeitendes Gew. 2019'!$E$71:$E$17222,"Transport Equipment")</f>
        <v>0</v>
      </c>
      <c r="V52" s="27">
        <f>SUMIFS('Verarbeitendes Gew. 2019'!$H$71:$H$17222,'Verarbeitendes Gew. 2019'!$C$71:$C$17222,C52,'Verarbeitendes Gew. 2019'!$E$71:$E$17222,"Machinery")</f>
        <v>3332</v>
      </c>
      <c r="W52" s="27">
        <f>SUMIFS('Verarbeitendes Gew. 2019'!$H$71:$H$17222,'Verarbeitendes Gew. 2019'!$C$71:$C$17222,C52,'Verarbeitendes Gew. 2019'!$E$71:$E$17222,"other industry")</f>
        <v>0</v>
      </c>
      <c r="X52" s="27">
        <f>SUMIFS('Verarbeitendes Gew. 2019'!$H$71:$H$17222,'Verarbeitendes Gew. 2019'!$C$71:$C$17222,C52,'Verarbeitendes Gew. 2019'!$F$71:$F$17222,"Verarbeitendes Gewerbe (C)")</f>
        <v>0</v>
      </c>
      <c r="Y52" s="27">
        <f t="shared" si="3"/>
        <v>6017</v>
      </c>
      <c r="Z52" s="27">
        <f>SUMIFS('Baugewerbe 2019'!$D$7:$D$543,'Baugewerbe 2019'!$A$7:$A$543,C52)</f>
        <v>2444</v>
      </c>
      <c r="AA52" s="27">
        <f t="shared" si="4"/>
        <v>82.02036367122642</v>
      </c>
      <c r="AB52" s="11">
        <f t="shared" si="5"/>
        <v>85.058154918308887</v>
      </c>
    </row>
    <row r="53" spans="1:28">
      <c r="A53" s="27" t="s">
        <v>1210</v>
      </c>
      <c r="B53" s="27" t="s">
        <v>1246</v>
      </c>
      <c r="C53" s="27">
        <v>3453</v>
      </c>
      <c r="D53" s="27">
        <v>586</v>
      </c>
      <c r="E53" s="27">
        <v>5766.8370000000004</v>
      </c>
      <c r="F53" s="27">
        <v>170682</v>
      </c>
      <c r="G53" s="27">
        <v>3</v>
      </c>
      <c r="H53" s="27">
        <v>1.8782282859338972E-2</v>
      </c>
      <c r="I53" s="27">
        <v>2.135126344758569E-2</v>
      </c>
      <c r="J53" s="27">
        <v>49111.383531779305</v>
      </c>
      <c r="K53" s="29">
        <f t="shared" si="0"/>
        <v>957.75043057478319</v>
      </c>
      <c r="L53" s="28">
        <f t="shared" si="1"/>
        <v>319.25014352492775</v>
      </c>
      <c r="M53" s="27">
        <f t="shared" si="2"/>
        <v>143.66256458621748</v>
      </c>
      <c r="N53" s="27">
        <f>SUMIFS('Verarbeitendes Gew. 2019'!$H$71:$H$17222,'Verarbeitendes Gew. 2019'!$C$71:$C$17222,C53,'Verarbeitendes Gew. 2019'!$E$71:$E$17222,"Basic Metals")</f>
        <v>1636</v>
      </c>
      <c r="O53" s="27">
        <f>SUMIFS('Verarbeitendes Gew. 2019'!$H$71:$H$17222,'Verarbeitendes Gew. 2019'!$C$71:$C$17222,C53,'Verarbeitendes Gew. 2019'!$E$71:$E$17222,"Chemical and Petrochemical")</f>
        <v>485</v>
      </c>
      <c r="P53" s="27">
        <f>SUMIFS('Verarbeitendes Gew. 2019'!$H$71:$H$17222,'Verarbeitendes Gew. 2019'!$C$71:$C$17222,C53,'Verarbeitendes Gew. 2019'!$E$71:$E$17222,"Non Metallic Minerals")</f>
        <v>583</v>
      </c>
      <c r="Q53" s="27">
        <f>SUMIFS('Verarbeitendes Gew. 2019'!$H$71:$H$17222,'Verarbeitendes Gew. 2019'!$C$71:$C$17222,C53,'Verarbeitendes Gew. 2019'!$E$71:$E$17222,"Food and Tobacco")</f>
        <v>8927</v>
      </c>
      <c r="R53" s="27">
        <f>SUMIFS('Verarbeitendes Gew. 2019'!$H$71:$H$17222,'Verarbeitendes Gew. 2019'!$C$71:$C$17222,C53,'Verarbeitendes Gew. 2019'!$E$71:$E$17222,"Textile and Leather ")</f>
        <v>0</v>
      </c>
      <c r="S53" s="27">
        <f>SUMIFS('Verarbeitendes Gew. 2019'!$H$71:$H$17222,'Verarbeitendes Gew. 2019'!$C$71:$C$17222,C53,'Verarbeitendes Gew. 2019'!$E$71:$E$17222,"Paper, Pulp and Print")</f>
        <v>0</v>
      </c>
      <c r="T53" s="27">
        <f>SUMIFS('Verarbeitendes Gew. 2019'!$H$71:$H$17222,'Verarbeitendes Gew. 2019'!$C$71:$C$17222,C53,'Verarbeitendes Gew. 2019'!$E$71:$E$17222,"Wood and Wood Products")</f>
        <v>629</v>
      </c>
      <c r="U53" s="27">
        <f>SUMIFS('Verarbeitendes Gew. 2019'!$H$71:$H$17222,'Verarbeitendes Gew. 2019'!$C$71:$C$17222,C53,'Verarbeitendes Gew. 2019'!$E$71:$E$17222,"Transport Equipment")</f>
        <v>694</v>
      </c>
      <c r="V53" s="27">
        <f>SUMIFS('Verarbeitendes Gew. 2019'!$H$71:$H$17222,'Verarbeitendes Gew. 2019'!$C$71:$C$17222,C53,'Verarbeitendes Gew. 2019'!$E$71:$E$17222,"Machinery")</f>
        <v>4559</v>
      </c>
      <c r="W53" s="27">
        <f>SUMIFS('Verarbeitendes Gew. 2019'!$H$71:$H$17222,'Verarbeitendes Gew. 2019'!$C$71:$C$17222,C53,'Verarbeitendes Gew. 2019'!$E$71:$E$17222,"other industry")</f>
        <v>0</v>
      </c>
      <c r="X53" s="27">
        <f>SUMIFS('Verarbeitendes Gew. 2019'!$H$71:$H$17222,'Verarbeitendes Gew. 2019'!$C$71:$C$17222,C53,'Verarbeitendes Gew. 2019'!$F$71:$F$17222,"Verarbeitendes Gewerbe (C)")</f>
        <v>19918</v>
      </c>
      <c r="Y53" s="27">
        <f t="shared" si="3"/>
        <v>19918</v>
      </c>
      <c r="Z53" s="27">
        <f>SUMIFS('Baugewerbe 2019'!$D$7:$D$543,'Baugewerbe 2019'!$A$7:$A$543,C53)</f>
        <v>2963</v>
      </c>
      <c r="AA53" s="27">
        <f t="shared" si="4"/>
        <v>86.197538751730505</v>
      </c>
      <c r="AB53" s="11">
        <f t="shared" si="5"/>
        <v>89.390040186979775</v>
      </c>
    </row>
    <row r="54" spans="1:28">
      <c r="A54" s="27" t="s">
        <v>1210</v>
      </c>
      <c r="B54" s="27" t="s">
        <v>1247</v>
      </c>
      <c r="C54" s="27">
        <v>3454</v>
      </c>
      <c r="D54" s="27">
        <v>654</v>
      </c>
      <c r="E54" s="27">
        <v>13440.709000000001</v>
      </c>
      <c r="F54" s="27">
        <v>326954</v>
      </c>
      <c r="G54" s="27">
        <v>10</v>
      </c>
      <c r="H54" s="27">
        <v>4.3775677770684876E-2</v>
      </c>
      <c r="I54" s="27">
        <v>4.0899924943707783E-2</v>
      </c>
      <c r="J54" s="27">
        <v>49111.383531779305</v>
      </c>
      <c r="K54" s="29">
        <f t="shared" si="0"/>
        <v>2110.339084351775</v>
      </c>
      <c r="L54" s="28">
        <f t="shared" si="1"/>
        <v>211.03390843517749</v>
      </c>
      <c r="M54" s="27">
        <f t="shared" si="2"/>
        <v>94.965258795829868</v>
      </c>
      <c r="N54" s="27">
        <f>SUMIFS('Verarbeitendes Gew. 2019'!$H$71:$H$17222,'Verarbeitendes Gew. 2019'!$C$71:$C$17222,C54,'Verarbeitendes Gew. 2019'!$E$71:$E$17222,"Basic Metals")</f>
        <v>5316</v>
      </c>
      <c r="O54" s="27">
        <f>SUMIFS('Verarbeitendes Gew. 2019'!$H$71:$H$17222,'Verarbeitendes Gew. 2019'!$C$71:$C$17222,C54,'Verarbeitendes Gew. 2019'!$E$71:$E$17222,"Chemical and Petrochemical")</f>
        <v>4252</v>
      </c>
      <c r="P54" s="27">
        <f>SUMIFS('Verarbeitendes Gew. 2019'!$H$71:$H$17222,'Verarbeitendes Gew. 2019'!$C$71:$C$17222,C54,'Verarbeitendes Gew. 2019'!$E$71:$E$17222,"Non Metallic Minerals")</f>
        <v>2288</v>
      </c>
      <c r="Q54" s="27">
        <f>SUMIFS('Verarbeitendes Gew. 2019'!$H$71:$H$17222,'Verarbeitendes Gew. 2019'!$C$71:$C$17222,C54,'Verarbeitendes Gew. 2019'!$E$71:$E$17222,"Food and Tobacco")</f>
        <v>4518</v>
      </c>
      <c r="R54" s="27">
        <f>SUMIFS('Verarbeitendes Gew. 2019'!$H$71:$H$17222,'Verarbeitendes Gew. 2019'!$C$71:$C$17222,C54,'Verarbeitendes Gew. 2019'!$E$71:$E$17222,"Textile and Leather ")</f>
        <v>0</v>
      </c>
      <c r="S54" s="27">
        <f>SUMIFS('Verarbeitendes Gew. 2019'!$H$71:$H$17222,'Verarbeitendes Gew. 2019'!$C$71:$C$17222,C54,'Verarbeitendes Gew. 2019'!$E$71:$E$17222,"Paper, Pulp and Print")</f>
        <v>0</v>
      </c>
      <c r="T54" s="27">
        <f>SUMIFS('Verarbeitendes Gew. 2019'!$H$71:$H$17222,'Verarbeitendes Gew. 2019'!$C$71:$C$17222,C54,'Verarbeitendes Gew. 2019'!$E$71:$E$17222,"Wood and Wood Products")</f>
        <v>0</v>
      </c>
      <c r="U54" s="27">
        <f>SUMIFS('Verarbeitendes Gew. 2019'!$H$71:$H$17222,'Verarbeitendes Gew. 2019'!$C$71:$C$17222,C54,'Verarbeitendes Gew. 2019'!$E$71:$E$17222,"Transport Equipment")</f>
        <v>6329</v>
      </c>
      <c r="V54" s="27">
        <f>SUMIFS('Verarbeitendes Gew. 2019'!$H$71:$H$17222,'Verarbeitendes Gew. 2019'!$C$71:$C$17222,C54,'Verarbeitendes Gew. 2019'!$E$71:$E$17222,"Machinery")</f>
        <v>10733</v>
      </c>
      <c r="W54" s="27">
        <f>SUMIFS('Verarbeitendes Gew. 2019'!$H$71:$H$17222,'Verarbeitendes Gew. 2019'!$C$71:$C$17222,C54,'Verarbeitendes Gew. 2019'!$E$71:$E$17222,"other industry")</f>
        <v>540</v>
      </c>
      <c r="X54" s="27">
        <f>SUMIFS('Verarbeitendes Gew. 2019'!$H$71:$H$17222,'Verarbeitendes Gew. 2019'!$C$71:$C$17222,C54,'Verarbeitendes Gew. 2019'!$F$71:$F$17222,"Verarbeitendes Gewerbe (C)")</f>
        <v>36073</v>
      </c>
      <c r="Y54" s="27">
        <f t="shared" si="3"/>
        <v>36073</v>
      </c>
      <c r="Z54" s="27">
        <f>SUMIFS('Baugewerbe 2019'!$D$7:$D$543,'Baugewerbe 2019'!$A$7:$A$543,C54)</f>
        <v>7752</v>
      </c>
      <c r="AA54" s="27">
        <f t="shared" si="4"/>
        <v>56.979155277497924</v>
      </c>
      <c r="AB54" s="11">
        <f t="shared" si="5"/>
        <v>59.089494361849702</v>
      </c>
    </row>
    <row r="55" spans="1:28">
      <c r="A55" s="27" t="s">
        <v>1210</v>
      </c>
      <c r="B55" s="27" t="s">
        <v>1248</v>
      </c>
      <c r="C55" s="27">
        <v>3455</v>
      </c>
      <c r="D55" s="27">
        <v>508</v>
      </c>
      <c r="E55" s="27">
        <v>2708.2170000000001</v>
      </c>
      <c r="F55" s="27">
        <v>98704</v>
      </c>
      <c r="G55" s="27">
        <v>4</v>
      </c>
      <c r="H55" s="27">
        <v>8.820519417918421E-3</v>
      </c>
      <c r="I55" s="27">
        <v>1.2347260445334001E-2</v>
      </c>
      <c r="J55" s="27">
        <v>49111.383531779305</v>
      </c>
      <c r="K55" s="29">
        <f t="shared" si="0"/>
        <v>481.68478882300531</v>
      </c>
      <c r="L55" s="28">
        <f t="shared" si="1"/>
        <v>120.42119720575133</v>
      </c>
      <c r="M55" s="27">
        <f t="shared" si="2"/>
        <v>54.189538742588098</v>
      </c>
      <c r="N55" s="27">
        <f>SUMIFS('Verarbeitendes Gew. 2019'!$H$71:$H$17222,'Verarbeitendes Gew. 2019'!$C$71:$C$17222,C55,'Verarbeitendes Gew. 2019'!$E$71:$E$17222,"Basic Metals")</f>
        <v>330</v>
      </c>
      <c r="O55" s="27">
        <f>SUMIFS('Verarbeitendes Gew. 2019'!$H$71:$H$17222,'Verarbeitendes Gew. 2019'!$C$71:$C$17222,C55,'Verarbeitendes Gew. 2019'!$E$71:$E$17222,"Chemical and Petrochemical")</f>
        <v>0</v>
      </c>
      <c r="P55" s="27">
        <f>SUMIFS('Verarbeitendes Gew. 2019'!$H$71:$H$17222,'Verarbeitendes Gew. 2019'!$C$71:$C$17222,C55,'Verarbeitendes Gew. 2019'!$E$71:$E$17222,"Non Metallic Minerals")</f>
        <v>190</v>
      </c>
      <c r="Q55" s="27">
        <f>SUMIFS('Verarbeitendes Gew. 2019'!$H$71:$H$17222,'Verarbeitendes Gew. 2019'!$C$71:$C$17222,C55,'Verarbeitendes Gew. 2019'!$E$71:$E$17222,"Food and Tobacco")</f>
        <v>587</v>
      </c>
      <c r="R55" s="27">
        <f>SUMIFS('Verarbeitendes Gew. 2019'!$H$71:$H$17222,'Verarbeitendes Gew. 2019'!$C$71:$C$17222,C55,'Verarbeitendes Gew. 2019'!$E$71:$E$17222,"Textile and Leather ")</f>
        <v>0</v>
      </c>
      <c r="S55" s="27">
        <f>SUMIFS('Verarbeitendes Gew. 2019'!$H$71:$H$17222,'Verarbeitendes Gew. 2019'!$C$71:$C$17222,C55,'Verarbeitendes Gew. 2019'!$E$71:$E$17222,"Paper, Pulp and Print")</f>
        <v>0</v>
      </c>
      <c r="T55" s="27">
        <f>SUMIFS('Verarbeitendes Gew. 2019'!$H$71:$H$17222,'Verarbeitendes Gew. 2019'!$C$71:$C$17222,C55,'Verarbeitendes Gew. 2019'!$E$71:$E$17222,"Wood and Wood Products")</f>
        <v>0</v>
      </c>
      <c r="U55" s="27">
        <f>SUMIFS('Verarbeitendes Gew. 2019'!$H$71:$H$17222,'Verarbeitendes Gew. 2019'!$C$71:$C$17222,C55,'Verarbeitendes Gew. 2019'!$E$71:$E$17222,"Transport Equipment")</f>
        <v>0</v>
      </c>
      <c r="V55" s="27">
        <f>SUMIFS('Verarbeitendes Gew. 2019'!$H$71:$H$17222,'Verarbeitendes Gew. 2019'!$C$71:$C$17222,C55,'Verarbeitendes Gew. 2019'!$E$71:$E$17222,"Machinery")</f>
        <v>645</v>
      </c>
      <c r="W55" s="27">
        <f>SUMIFS('Verarbeitendes Gew. 2019'!$H$71:$H$17222,'Verarbeitendes Gew. 2019'!$C$71:$C$17222,C55,'Verarbeitendes Gew. 2019'!$E$71:$E$17222,"other industry")</f>
        <v>0</v>
      </c>
      <c r="X55" s="27">
        <f>SUMIFS('Verarbeitendes Gew. 2019'!$H$71:$H$17222,'Verarbeitendes Gew. 2019'!$C$71:$C$17222,C55,'Verarbeitendes Gew. 2019'!$F$71:$F$17222,"Verarbeitendes Gewerbe (C)")</f>
        <v>4452</v>
      </c>
      <c r="Y55" s="27">
        <f t="shared" si="3"/>
        <v>4452</v>
      </c>
      <c r="Z55" s="27">
        <f>SUMIFS('Baugewerbe 2019'!$D$7:$D$543,'Baugewerbe 2019'!$A$7:$A$543,C55)</f>
        <v>1160</v>
      </c>
      <c r="AA55" s="27">
        <f t="shared" si="4"/>
        <v>32.51372324555286</v>
      </c>
      <c r="AB55" s="11">
        <f t="shared" si="5"/>
        <v>33.717935217610375</v>
      </c>
    </row>
    <row r="56" spans="1:28">
      <c r="A56" s="27" t="s">
        <v>1210</v>
      </c>
      <c r="B56" s="27" t="s">
        <v>1249</v>
      </c>
      <c r="C56" s="27">
        <v>3456</v>
      </c>
      <c r="D56" s="27">
        <v>571</v>
      </c>
      <c r="E56" s="27">
        <v>4350.768</v>
      </c>
      <c r="F56" s="27">
        <v>137162</v>
      </c>
      <c r="G56" s="27">
        <v>7</v>
      </c>
      <c r="H56" s="27">
        <v>1.4170221081566983E-2</v>
      </c>
      <c r="I56" s="27">
        <v>1.7158118588941708E-2</v>
      </c>
      <c r="J56" s="27">
        <v>49111.383531779305</v>
      </c>
      <c r="K56" s="29">
        <f t="shared" si="0"/>
        <v>737.00630078967231</v>
      </c>
      <c r="L56" s="28">
        <f t="shared" si="1"/>
        <v>105.28661439852462</v>
      </c>
      <c r="M56" s="27">
        <f t="shared" si="2"/>
        <v>47.378976479336082</v>
      </c>
      <c r="N56" s="27">
        <f>SUMIFS('Verarbeitendes Gew. 2019'!$H$71:$H$17222,'Verarbeitendes Gew. 2019'!$C$71:$C$17222,C56,'Verarbeitendes Gew. 2019'!$E$71:$E$17222,"Basic Metals")</f>
        <v>1823</v>
      </c>
      <c r="O56" s="27">
        <f>SUMIFS('Verarbeitendes Gew. 2019'!$H$71:$H$17222,'Verarbeitendes Gew. 2019'!$C$71:$C$17222,C56,'Verarbeitendes Gew. 2019'!$E$71:$E$17222,"Chemical and Petrochemical")</f>
        <v>1725</v>
      </c>
      <c r="P56" s="27">
        <f>SUMIFS('Verarbeitendes Gew. 2019'!$H$71:$H$17222,'Verarbeitendes Gew. 2019'!$C$71:$C$17222,C56,'Verarbeitendes Gew. 2019'!$E$71:$E$17222,"Non Metallic Minerals")</f>
        <v>1557</v>
      </c>
      <c r="Q56" s="27">
        <f>SUMIFS('Verarbeitendes Gew. 2019'!$H$71:$H$17222,'Verarbeitendes Gew. 2019'!$C$71:$C$17222,C56,'Verarbeitendes Gew. 2019'!$E$71:$E$17222,"Food and Tobacco")</f>
        <v>1519</v>
      </c>
      <c r="R56" s="27">
        <f>SUMIFS('Verarbeitendes Gew. 2019'!$H$71:$H$17222,'Verarbeitendes Gew. 2019'!$C$71:$C$17222,C56,'Verarbeitendes Gew. 2019'!$E$71:$E$17222,"Textile and Leather ")</f>
        <v>0</v>
      </c>
      <c r="S56" s="27">
        <f>SUMIFS('Verarbeitendes Gew. 2019'!$H$71:$H$17222,'Verarbeitendes Gew. 2019'!$C$71:$C$17222,C56,'Verarbeitendes Gew. 2019'!$E$71:$E$17222,"Paper, Pulp and Print")</f>
        <v>541</v>
      </c>
      <c r="T56" s="27">
        <f>SUMIFS('Verarbeitendes Gew. 2019'!$H$71:$H$17222,'Verarbeitendes Gew. 2019'!$C$71:$C$17222,C56,'Verarbeitendes Gew. 2019'!$E$71:$E$17222,"Wood and Wood Products")</f>
        <v>713</v>
      </c>
      <c r="U56" s="27">
        <f>SUMIFS('Verarbeitendes Gew. 2019'!$H$71:$H$17222,'Verarbeitendes Gew. 2019'!$C$71:$C$17222,C56,'Verarbeitendes Gew. 2019'!$E$71:$E$17222,"Transport Equipment")</f>
        <v>0</v>
      </c>
      <c r="V56" s="27">
        <f>SUMIFS('Verarbeitendes Gew. 2019'!$H$71:$H$17222,'Verarbeitendes Gew. 2019'!$C$71:$C$17222,C56,'Verarbeitendes Gew. 2019'!$E$71:$E$17222,"Machinery")</f>
        <v>1417</v>
      </c>
      <c r="W56" s="27">
        <f>SUMIFS('Verarbeitendes Gew. 2019'!$H$71:$H$17222,'Verarbeitendes Gew. 2019'!$C$71:$C$17222,C56,'Verarbeitendes Gew. 2019'!$E$71:$E$17222,"other industry")</f>
        <v>103</v>
      </c>
      <c r="X56" s="27">
        <f>SUMIFS('Verarbeitendes Gew. 2019'!$H$71:$H$17222,'Verarbeitendes Gew. 2019'!$C$71:$C$17222,C56,'Verarbeitendes Gew. 2019'!$F$71:$F$17222,"Verarbeitendes Gewerbe (C)")</f>
        <v>11109</v>
      </c>
      <c r="Y56" s="27">
        <f t="shared" si="3"/>
        <v>11109</v>
      </c>
      <c r="Z56" s="27">
        <f>SUMIFS('Baugewerbe 2019'!$D$7:$D$543,'Baugewerbe 2019'!$A$7:$A$543,C56)</f>
        <v>2692</v>
      </c>
      <c r="AA56" s="27">
        <f t="shared" si="4"/>
        <v>28.427385887601648</v>
      </c>
      <c r="AB56" s="11">
        <f t="shared" si="5"/>
        <v>29.480252031586897</v>
      </c>
    </row>
    <row r="57" spans="1:28">
      <c r="A57" s="27" t="s">
        <v>1210</v>
      </c>
      <c r="B57" s="27" t="s">
        <v>1250</v>
      </c>
      <c r="C57" s="27">
        <v>3457</v>
      </c>
      <c r="D57" s="27">
        <v>492</v>
      </c>
      <c r="E57" s="27">
        <v>4364.9040000000005</v>
      </c>
      <c r="F57" s="27">
        <v>170756</v>
      </c>
      <c r="G57" s="27">
        <v>5</v>
      </c>
      <c r="H57" s="27">
        <v>1.4216261285321592E-2</v>
      </c>
      <c r="I57" s="27">
        <v>2.1360520390292719E-2</v>
      </c>
      <c r="J57" s="27">
        <v>49111.383531779305</v>
      </c>
      <c r="K57" s="29">
        <f t="shared" si="0"/>
        <v>796.42230607871466</v>
      </c>
      <c r="L57" s="28">
        <f t="shared" si="1"/>
        <v>159.28446121574294</v>
      </c>
      <c r="M57" s="27">
        <f t="shared" si="2"/>
        <v>71.67800754708432</v>
      </c>
      <c r="N57" s="27">
        <f>SUMIFS('Verarbeitendes Gew. 2019'!$H$71:$H$17222,'Verarbeitendes Gew. 2019'!$C$71:$C$17222,C57,'Verarbeitendes Gew. 2019'!$E$71:$E$17222,"Basic Metals")</f>
        <v>411</v>
      </c>
      <c r="O57" s="27">
        <f>SUMIFS('Verarbeitendes Gew. 2019'!$H$71:$H$17222,'Verarbeitendes Gew. 2019'!$C$71:$C$17222,C57,'Verarbeitendes Gew. 2019'!$E$71:$E$17222,"Chemical and Petrochemical")</f>
        <v>849</v>
      </c>
      <c r="P57" s="27">
        <f>SUMIFS('Verarbeitendes Gew. 2019'!$H$71:$H$17222,'Verarbeitendes Gew. 2019'!$C$71:$C$17222,C57,'Verarbeitendes Gew. 2019'!$E$71:$E$17222,"Non Metallic Minerals")</f>
        <v>190</v>
      </c>
      <c r="Q57" s="27">
        <f>SUMIFS('Verarbeitendes Gew. 2019'!$H$71:$H$17222,'Verarbeitendes Gew. 2019'!$C$71:$C$17222,C57,'Verarbeitendes Gew. 2019'!$E$71:$E$17222,"Food and Tobacco")</f>
        <v>446</v>
      </c>
      <c r="R57" s="27">
        <f>SUMIFS('Verarbeitendes Gew. 2019'!$H$71:$H$17222,'Verarbeitendes Gew. 2019'!$C$71:$C$17222,C57,'Verarbeitendes Gew. 2019'!$E$71:$E$17222,"Textile and Leather ")</f>
        <v>0</v>
      </c>
      <c r="S57" s="27">
        <f>SUMIFS('Verarbeitendes Gew. 2019'!$H$71:$H$17222,'Verarbeitendes Gew. 2019'!$C$71:$C$17222,C57,'Verarbeitendes Gew. 2019'!$E$71:$E$17222,"Paper, Pulp and Print")</f>
        <v>0</v>
      </c>
      <c r="T57" s="27">
        <f>SUMIFS('Verarbeitendes Gew. 2019'!$H$71:$H$17222,'Verarbeitendes Gew. 2019'!$C$71:$C$17222,C57,'Verarbeitendes Gew. 2019'!$E$71:$E$17222,"Wood and Wood Products")</f>
        <v>0</v>
      </c>
      <c r="U57" s="27">
        <f>SUMIFS('Verarbeitendes Gew. 2019'!$H$71:$H$17222,'Verarbeitendes Gew. 2019'!$C$71:$C$17222,C57,'Verarbeitendes Gew. 2019'!$E$71:$E$17222,"Transport Equipment")</f>
        <v>0</v>
      </c>
      <c r="V57" s="27">
        <f>SUMIFS('Verarbeitendes Gew. 2019'!$H$71:$H$17222,'Verarbeitendes Gew. 2019'!$C$71:$C$17222,C57,'Verarbeitendes Gew. 2019'!$E$71:$E$17222,"Machinery")</f>
        <v>1218</v>
      </c>
      <c r="W57" s="27">
        <f>SUMIFS('Verarbeitendes Gew. 2019'!$H$71:$H$17222,'Verarbeitendes Gew. 2019'!$C$71:$C$17222,C57,'Verarbeitendes Gew. 2019'!$E$71:$E$17222,"other industry")</f>
        <v>0</v>
      </c>
      <c r="X57" s="27">
        <f>SUMIFS('Verarbeitendes Gew. 2019'!$H$71:$H$17222,'Verarbeitendes Gew. 2019'!$C$71:$C$17222,C57,'Verarbeitendes Gew. 2019'!$F$71:$F$17222,"Verarbeitendes Gewerbe (C)")</f>
        <v>0</v>
      </c>
      <c r="Y57" s="27">
        <f t="shared" si="3"/>
        <v>3114</v>
      </c>
      <c r="Z57" s="27">
        <f>SUMIFS('Baugewerbe 2019'!$D$7:$D$543,'Baugewerbe 2019'!$A$7:$A$543,C57)</f>
        <v>2363</v>
      </c>
      <c r="AA57" s="27">
        <f t="shared" si="4"/>
        <v>43.006804528250598</v>
      </c>
      <c r="AB57" s="11">
        <f t="shared" si="5"/>
        <v>44.599649140408026</v>
      </c>
    </row>
    <row r="58" spans="1:28">
      <c r="A58" s="27" t="s">
        <v>1210</v>
      </c>
      <c r="B58" s="27" t="s">
        <v>1251</v>
      </c>
      <c r="C58" s="27">
        <v>3458</v>
      </c>
      <c r="D58" s="27">
        <v>638</v>
      </c>
      <c r="E58" s="27">
        <v>3172.3530000000001</v>
      </c>
      <c r="F58" s="27">
        <v>130890</v>
      </c>
      <c r="G58" s="27">
        <v>4</v>
      </c>
      <c r="H58" s="27">
        <v>1.0332185802316341E-2</v>
      </c>
      <c r="I58" s="27">
        <v>1.6373530147610709E-2</v>
      </c>
      <c r="J58" s="27">
        <v>49111.383531779305</v>
      </c>
      <c r="K58" s="29">
        <f t="shared" si="0"/>
        <v>590.50359783216618</v>
      </c>
      <c r="L58" s="28">
        <f t="shared" si="1"/>
        <v>147.62589945804154</v>
      </c>
      <c r="M58" s="27">
        <f t="shared" si="2"/>
        <v>66.431654756118704</v>
      </c>
      <c r="N58" s="27">
        <f>SUMIFS('Verarbeitendes Gew. 2019'!$H$71:$H$17222,'Verarbeitendes Gew. 2019'!$C$71:$C$17222,C58,'Verarbeitendes Gew. 2019'!$E$71:$E$17222,"Basic Metals")</f>
        <v>284</v>
      </c>
      <c r="O58" s="27">
        <f>SUMIFS('Verarbeitendes Gew. 2019'!$H$71:$H$17222,'Verarbeitendes Gew. 2019'!$C$71:$C$17222,C58,'Verarbeitendes Gew. 2019'!$E$71:$E$17222,"Chemical and Petrochemical")</f>
        <v>231</v>
      </c>
      <c r="P58" s="27">
        <f>SUMIFS('Verarbeitendes Gew. 2019'!$H$71:$H$17222,'Verarbeitendes Gew. 2019'!$C$71:$C$17222,C58,'Verarbeitendes Gew. 2019'!$E$71:$E$17222,"Non Metallic Minerals")</f>
        <v>591</v>
      </c>
      <c r="Q58" s="27">
        <f>SUMIFS('Verarbeitendes Gew. 2019'!$H$71:$H$17222,'Verarbeitendes Gew. 2019'!$C$71:$C$17222,C58,'Verarbeitendes Gew. 2019'!$E$71:$E$17222,"Food and Tobacco")</f>
        <v>1739</v>
      </c>
      <c r="R58" s="27">
        <f>SUMIFS('Verarbeitendes Gew. 2019'!$H$71:$H$17222,'Verarbeitendes Gew. 2019'!$C$71:$C$17222,C58,'Verarbeitendes Gew. 2019'!$E$71:$E$17222,"Textile and Leather ")</f>
        <v>0</v>
      </c>
      <c r="S58" s="27">
        <f>SUMIFS('Verarbeitendes Gew. 2019'!$H$71:$H$17222,'Verarbeitendes Gew. 2019'!$C$71:$C$17222,C58,'Verarbeitendes Gew. 2019'!$E$71:$E$17222,"Paper, Pulp and Print")</f>
        <v>0</v>
      </c>
      <c r="T58" s="27">
        <f>SUMIFS('Verarbeitendes Gew. 2019'!$H$71:$H$17222,'Verarbeitendes Gew. 2019'!$C$71:$C$17222,C58,'Verarbeitendes Gew. 2019'!$E$71:$E$17222,"Wood and Wood Products")</f>
        <v>0</v>
      </c>
      <c r="U58" s="27">
        <f>SUMIFS('Verarbeitendes Gew. 2019'!$H$71:$H$17222,'Verarbeitendes Gew. 2019'!$C$71:$C$17222,C58,'Verarbeitendes Gew. 2019'!$E$71:$E$17222,"Transport Equipment")</f>
        <v>0</v>
      </c>
      <c r="V58" s="27">
        <f>SUMIFS('Verarbeitendes Gew. 2019'!$H$71:$H$17222,'Verarbeitendes Gew. 2019'!$C$71:$C$17222,C58,'Verarbeitendes Gew. 2019'!$E$71:$E$17222,"Machinery")</f>
        <v>2331</v>
      </c>
      <c r="W58" s="27">
        <f>SUMIFS('Verarbeitendes Gew. 2019'!$H$71:$H$17222,'Verarbeitendes Gew. 2019'!$C$71:$C$17222,C58,'Verarbeitendes Gew. 2019'!$E$71:$E$17222,"other industry")</f>
        <v>0</v>
      </c>
      <c r="X58" s="27">
        <f>SUMIFS('Verarbeitendes Gew. 2019'!$H$71:$H$17222,'Verarbeitendes Gew. 2019'!$C$71:$C$17222,C58,'Verarbeitendes Gew. 2019'!$F$71:$F$17222,"Verarbeitendes Gewerbe (C)")</f>
        <v>0</v>
      </c>
      <c r="Y58" s="27">
        <f t="shared" si="3"/>
        <v>5176</v>
      </c>
      <c r="Z58" s="27">
        <f>SUMIFS('Baugewerbe 2019'!$D$7:$D$543,'Baugewerbe 2019'!$A$7:$A$543,C58)</f>
        <v>1480</v>
      </c>
      <c r="AA58" s="27">
        <f t="shared" si="4"/>
        <v>39.858992853671218</v>
      </c>
      <c r="AB58" s="11">
        <f t="shared" si="5"/>
        <v>41.335251848251637</v>
      </c>
    </row>
    <row r="59" spans="1:28">
      <c r="A59" s="27" t="s">
        <v>1210</v>
      </c>
      <c r="B59" s="27" t="s">
        <v>1252</v>
      </c>
      <c r="C59" s="27">
        <v>3459</v>
      </c>
      <c r="D59" s="27">
        <v>631</v>
      </c>
      <c r="E59" s="27">
        <v>10924.317999999999</v>
      </c>
      <c r="F59" s="27">
        <v>358080</v>
      </c>
      <c r="G59" s="27">
        <v>7</v>
      </c>
      <c r="H59" s="27">
        <v>3.5579925481051079E-2</v>
      </c>
      <c r="I59" s="27">
        <v>4.47935951963973E-2</v>
      </c>
      <c r="J59" s="27">
        <v>49111.383531779305</v>
      </c>
      <c r="K59" s="29">
        <f t="shared" si="0"/>
        <v>1874.0782651271693</v>
      </c>
      <c r="L59" s="28">
        <f t="shared" si="1"/>
        <v>267.72546644673849</v>
      </c>
      <c r="M59" s="27">
        <f t="shared" si="2"/>
        <v>120.47645990103233</v>
      </c>
      <c r="N59" s="27">
        <f>SUMIFS('Verarbeitendes Gew. 2019'!$H$71:$H$17222,'Verarbeitendes Gew. 2019'!$C$71:$C$17222,C59,'Verarbeitendes Gew. 2019'!$E$71:$E$17222,"Basic Metals")</f>
        <v>6828</v>
      </c>
      <c r="O59" s="27">
        <f>SUMIFS('Verarbeitendes Gew. 2019'!$H$71:$H$17222,'Verarbeitendes Gew. 2019'!$C$71:$C$17222,C59,'Verarbeitendes Gew. 2019'!$E$71:$E$17222,"Chemical and Petrochemical")</f>
        <v>2380</v>
      </c>
      <c r="P59" s="27">
        <f>SUMIFS('Verarbeitendes Gew. 2019'!$H$71:$H$17222,'Verarbeitendes Gew. 2019'!$C$71:$C$17222,C59,'Verarbeitendes Gew. 2019'!$E$71:$E$17222,"Non Metallic Minerals")</f>
        <v>1501</v>
      </c>
      <c r="Q59" s="27">
        <f>SUMIFS('Verarbeitendes Gew. 2019'!$H$71:$H$17222,'Verarbeitendes Gew. 2019'!$C$71:$C$17222,C59,'Verarbeitendes Gew. 2019'!$E$71:$E$17222,"Food and Tobacco")</f>
        <v>8531</v>
      </c>
      <c r="R59" s="27">
        <f>SUMIFS('Verarbeitendes Gew. 2019'!$H$71:$H$17222,'Verarbeitendes Gew. 2019'!$C$71:$C$17222,C59,'Verarbeitendes Gew. 2019'!$E$71:$E$17222,"Textile and Leather ")</f>
        <v>549</v>
      </c>
      <c r="S59" s="27">
        <f>SUMIFS('Verarbeitendes Gew. 2019'!$H$71:$H$17222,'Verarbeitendes Gew. 2019'!$C$71:$C$17222,C59,'Verarbeitendes Gew. 2019'!$E$71:$E$17222,"Paper, Pulp and Print")</f>
        <v>2974</v>
      </c>
      <c r="T59" s="27">
        <f>SUMIFS('Verarbeitendes Gew. 2019'!$H$71:$H$17222,'Verarbeitendes Gew. 2019'!$C$71:$C$17222,C59,'Verarbeitendes Gew. 2019'!$E$71:$E$17222,"Wood and Wood Products")</f>
        <v>3059</v>
      </c>
      <c r="U59" s="27">
        <f>SUMIFS('Verarbeitendes Gew. 2019'!$H$71:$H$17222,'Verarbeitendes Gew. 2019'!$C$71:$C$17222,C59,'Verarbeitendes Gew. 2019'!$E$71:$E$17222,"Transport Equipment")</f>
        <v>732</v>
      </c>
      <c r="V59" s="27">
        <f>SUMIFS('Verarbeitendes Gew. 2019'!$H$71:$H$17222,'Verarbeitendes Gew. 2019'!$C$71:$C$17222,C59,'Verarbeitendes Gew. 2019'!$E$71:$E$17222,"Machinery")</f>
        <v>7466</v>
      </c>
      <c r="W59" s="27">
        <f>SUMIFS('Verarbeitendes Gew. 2019'!$H$71:$H$17222,'Verarbeitendes Gew. 2019'!$C$71:$C$17222,C59,'Verarbeitendes Gew. 2019'!$E$71:$E$17222,"other industry")</f>
        <v>611</v>
      </c>
      <c r="X59" s="27">
        <f>SUMIFS('Verarbeitendes Gew. 2019'!$H$71:$H$17222,'Verarbeitendes Gew. 2019'!$C$71:$C$17222,C59,'Verarbeitendes Gew. 2019'!$F$71:$F$17222,"Verarbeitendes Gewerbe (C)")</f>
        <v>0</v>
      </c>
      <c r="Y59" s="27">
        <f t="shared" si="3"/>
        <v>34631</v>
      </c>
      <c r="Z59" s="27">
        <f>SUMIFS('Baugewerbe 2019'!$D$7:$D$543,'Baugewerbe 2019'!$A$7:$A$543,C59)</f>
        <v>4558</v>
      </c>
      <c r="AA59" s="27">
        <f t="shared" si="4"/>
        <v>72.285875940619391</v>
      </c>
      <c r="AB59" s="11">
        <f t="shared" si="5"/>
        <v>74.963130605086789</v>
      </c>
    </row>
    <row r="60" spans="1:28">
      <c r="A60" s="27" t="s">
        <v>1210</v>
      </c>
      <c r="B60" s="27" t="s">
        <v>1253</v>
      </c>
      <c r="C60" s="27">
        <v>3460</v>
      </c>
      <c r="D60" s="27">
        <v>792</v>
      </c>
      <c r="E60" s="27">
        <v>6355.1220000000003</v>
      </c>
      <c r="F60" s="27">
        <v>142814</v>
      </c>
      <c r="G60" s="27">
        <v>4</v>
      </c>
      <c r="H60" s="27">
        <v>2.0698295965293972E-2</v>
      </c>
      <c r="I60" s="27">
        <v>1.7865148861646234E-2</v>
      </c>
      <c r="J60" s="27">
        <v>49111.383531779305</v>
      </c>
      <c r="K60" s="29">
        <f t="shared" si="0"/>
        <v>977.56281488325817</v>
      </c>
      <c r="L60" s="28">
        <f t="shared" si="1"/>
        <v>244.39070372081454</v>
      </c>
      <c r="M60" s="27">
        <f t="shared" si="2"/>
        <v>109.97581667436654</v>
      </c>
      <c r="N60" s="27">
        <f>SUMIFS('Verarbeitendes Gew. 2019'!$H$71:$H$17222,'Verarbeitendes Gew. 2019'!$C$71:$C$17222,C60,'Verarbeitendes Gew. 2019'!$E$71:$E$17222,"Basic Metals")</f>
        <v>1962</v>
      </c>
      <c r="O60" s="27">
        <f>SUMIFS('Verarbeitendes Gew. 2019'!$H$71:$H$17222,'Verarbeitendes Gew. 2019'!$C$71:$C$17222,C60,'Verarbeitendes Gew. 2019'!$E$71:$E$17222,"Chemical and Petrochemical")</f>
        <v>9086</v>
      </c>
      <c r="P60" s="27">
        <f>SUMIFS('Verarbeitendes Gew. 2019'!$H$71:$H$17222,'Verarbeitendes Gew. 2019'!$C$71:$C$17222,C60,'Verarbeitendes Gew. 2019'!$E$71:$E$17222,"Non Metallic Minerals")</f>
        <v>785</v>
      </c>
      <c r="Q60" s="27">
        <f>SUMIFS('Verarbeitendes Gew. 2019'!$H$71:$H$17222,'Verarbeitendes Gew. 2019'!$C$71:$C$17222,C60,'Verarbeitendes Gew. 2019'!$E$71:$E$17222,"Food and Tobacco")</f>
        <v>5065</v>
      </c>
      <c r="R60" s="27">
        <f>SUMIFS('Verarbeitendes Gew. 2019'!$H$71:$H$17222,'Verarbeitendes Gew. 2019'!$C$71:$C$17222,C60,'Verarbeitendes Gew. 2019'!$E$71:$E$17222,"Textile and Leather ")</f>
        <v>0</v>
      </c>
      <c r="S60" s="27">
        <f>SUMIFS('Verarbeitendes Gew. 2019'!$H$71:$H$17222,'Verarbeitendes Gew. 2019'!$C$71:$C$17222,C60,'Verarbeitendes Gew. 2019'!$E$71:$E$17222,"Paper, Pulp and Print")</f>
        <v>0</v>
      </c>
      <c r="T60" s="27">
        <f>SUMIFS('Verarbeitendes Gew. 2019'!$H$71:$H$17222,'Verarbeitendes Gew. 2019'!$C$71:$C$17222,C60,'Verarbeitendes Gew. 2019'!$E$71:$E$17222,"Wood and Wood Products")</f>
        <v>598</v>
      </c>
      <c r="U60" s="27">
        <f>SUMIFS('Verarbeitendes Gew. 2019'!$H$71:$H$17222,'Verarbeitendes Gew. 2019'!$C$71:$C$17222,C60,'Verarbeitendes Gew. 2019'!$E$71:$E$17222,"Transport Equipment")</f>
        <v>634</v>
      </c>
      <c r="V60" s="27">
        <f>SUMIFS('Verarbeitendes Gew. 2019'!$H$71:$H$17222,'Verarbeitendes Gew. 2019'!$C$71:$C$17222,C60,'Verarbeitendes Gew. 2019'!$E$71:$E$17222,"Machinery")</f>
        <v>3672</v>
      </c>
      <c r="W60" s="27">
        <f>SUMIFS('Verarbeitendes Gew. 2019'!$H$71:$H$17222,'Verarbeitendes Gew. 2019'!$C$71:$C$17222,C60,'Verarbeitendes Gew. 2019'!$E$71:$E$17222,"other industry")</f>
        <v>0</v>
      </c>
      <c r="X60" s="27">
        <f>SUMIFS('Verarbeitendes Gew. 2019'!$H$71:$H$17222,'Verarbeitendes Gew. 2019'!$C$71:$C$17222,C60,'Verarbeitendes Gew. 2019'!$F$71:$F$17222,"Verarbeitendes Gewerbe (C)")</f>
        <v>0</v>
      </c>
      <c r="Y60" s="27">
        <f t="shared" si="3"/>
        <v>21802</v>
      </c>
      <c r="Z60" s="27">
        <f>SUMIFS('Baugewerbe 2019'!$D$7:$D$543,'Baugewerbe 2019'!$A$7:$A$543,C60)</f>
        <v>2704</v>
      </c>
      <c r="AA60" s="27">
        <f t="shared" si="4"/>
        <v>65.985490004619933</v>
      </c>
      <c r="AB60" s="11">
        <f t="shared" si="5"/>
        <v>68.429397041828082</v>
      </c>
    </row>
    <row r="61" spans="1:28">
      <c r="A61" s="27" t="s">
        <v>1210</v>
      </c>
      <c r="B61" s="27" t="s">
        <v>1254</v>
      </c>
      <c r="C61" s="27">
        <v>3461</v>
      </c>
      <c r="D61" s="27">
        <v>696</v>
      </c>
      <c r="E61" s="27">
        <v>2869.797</v>
      </c>
      <c r="F61" s="27">
        <v>88583</v>
      </c>
      <c r="G61" s="27">
        <v>5</v>
      </c>
      <c r="H61" s="27">
        <v>9.3467769251814117E-3</v>
      </c>
      <c r="I61" s="27">
        <v>1.1081185889417063E-2</v>
      </c>
      <c r="J61" s="27">
        <v>49111.383531779305</v>
      </c>
      <c r="K61" s="29">
        <f t="shared" si="0"/>
        <v>482.88332903475845</v>
      </c>
      <c r="L61" s="28">
        <f t="shared" si="1"/>
        <v>96.576665806951695</v>
      </c>
      <c r="M61" s="27">
        <f t="shared" si="2"/>
        <v>43.459499613128266</v>
      </c>
      <c r="N61" s="27">
        <f>SUMIFS('Verarbeitendes Gew. 2019'!$H$71:$H$17222,'Verarbeitendes Gew. 2019'!$C$71:$C$17222,C61,'Verarbeitendes Gew. 2019'!$E$71:$E$17222,"Basic Metals")</f>
        <v>969</v>
      </c>
      <c r="O61" s="27">
        <f>SUMIFS('Verarbeitendes Gew. 2019'!$H$71:$H$17222,'Verarbeitendes Gew. 2019'!$C$71:$C$17222,C61,'Verarbeitendes Gew. 2019'!$E$71:$E$17222,"Chemical and Petrochemical")</f>
        <v>0</v>
      </c>
      <c r="P61" s="27">
        <f>SUMIFS('Verarbeitendes Gew. 2019'!$H$71:$H$17222,'Verarbeitendes Gew. 2019'!$C$71:$C$17222,C61,'Verarbeitendes Gew. 2019'!$E$71:$E$17222,"Non Metallic Minerals")</f>
        <v>0</v>
      </c>
      <c r="Q61" s="27">
        <f>SUMIFS('Verarbeitendes Gew. 2019'!$H$71:$H$17222,'Verarbeitendes Gew. 2019'!$C$71:$C$17222,C61,'Verarbeitendes Gew. 2019'!$E$71:$E$17222,"Food and Tobacco")</f>
        <v>521</v>
      </c>
      <c r="R61" s="27">
        <f>SUMIFS('Verarbeitendes Gew. 2019'!$H$71:$H$17222,'Verarbeitendes Gew. 2019'!$C$71:$C$17222,C61,'Verarbeitendes Gew. 2019'!$E$71:$E$17222,"Textile and Leather ")</f>
        <v>0</v>
      </c>
      <c r="S61" s="27">
        <f>SUMIFS('Verarbeitendes Gew. 2019'!$H$71:$H$17222,'Verarbeitendes Gew. 2019'!$C$71:$C$17222,C61,'Verarbeitendes Gew. 2019'!$E$71:$E$17222,"Paper, Pulp and Print")</f>
        <v>0</v>
      </c>
      <c r="T61" s="27">
        <f>SUMIFS('Verarbeitendes Gew. 2019'!$H$71:$H$17222,'Verarbeitendes Gew. 2019'!$C$71:$C$17222,C61,'Verarbeitendes Gew. 2019'!$E$71:$E$17222,"Wood and Wood Products")</f>
        <v>0</v>
      </c>
      <c r="U61" s="27">
        <f>SUMIFS('Verarbeitendes Gew. 2019'!$H$71:$H$17222,'Verarbeitendes Gew. 2019'!$C$71:$C$17222,C61,'Verarbeitendes Gew. 2019'!$E$71:$E$17222,"Transport Equipment")</f>
        <v>0</v>
      </c>
      <c r="V61" s="27">
        <f>SUMIFS('Verarbeitendes Gew. 2019'!$H$71:$H$17222,'Verarbeitendes Gew. 2019'!$C$71:$C$17222,C61,'Verarbeitendes Gew. 2019'!$E$71:$E$17222,"Machinery")</f>
        <v>233</v>
      </c>
      <c r="W61" s="27">
        <f>SUMIFS('Verarbeitendes Gew. 2019'!$H$71:$H$17222,'Verarbeitendes Gew. 2019'!$C$71:$C$17222,C61,'Verarbeitendes Gew. 2019'!$E$71:$E$17222,"other industry")</f>
        <v>0</v>
      </c>
      <c r="X61" s="27">
        <f>SUMIFS('Verarbeitendes Gew. 2019'!$H$71:$H$17222,'Verarbeitendes Gew. 2019'!$C$71:$C$17222,C61,'Verarbeitendes Gew. 2019'!$F$71:$F$17222,"Verarbeitendes Gewerbe (C)")</f>
        <v>10549</v>
      </c>
      <c r="Y61" s="27">
        <f t="shared" si="3"/>
        <v>10549</v>
      </c>
      <c r="Z61" s="27">
        <f>SUMIFS('Baugewerbe 2019'!$D$7:$D$543,'Baugewerbe 2019'!$A$7:$A$543,C61)</f>
        <v>1392</v>
      </c>
      <c r="AA61" s="27">
        <f t="shared" si="4"/>
        <v>26.075699767876959</v>
      </c>
      <c r="AB61" s="11">
        <f t="shared" si="5"/>
        <v>27.041466425946478</v>
      </c>
    </row>
    <row r="62" spans="1:28">
      <c r="A62" s="27" t="s">
        <v>1210</v>
      </c>
      <c r="B62" s="27" t="s">
        <v>1255</v>
      </c>
      <c r="C62" s="27">
        <v>3462</v>
      </c>
      <c r="D62" s="27">
        <v>557</v>
      </c>
      <c r="E62" s="27">
        <v>1460.549</v>
      </c>
      <c r="F62" s="27">
        <v>56926</v>
      </c>
      <c r="G62" s="27">
        <v>3</v>
      </c>
      <c r="H62" s="27">
        <v>4.7569307833609086E-3</v>
      </c>
      <c r="I62" s="27">
        <v>7.1210908181135856E-3</v>
      </c>
      <c r="J62" s="27">
        <v>49111.383531779305</v>
      </c>
      <c r="K62" s="29">
        <f t="shared" si="0"/>
        <v>266.12945979099311</v>
      </c>
      <c r="L62" s="28">
        <f t="shared" si="1"/>
        <v>88.709819930331037</v>
      </c>
      <c r="M62" s="27">
        <f t="shared" si="2"/>
        <v>39.919418968648969</v>
      </c>
      <c r="N62" s="27">
        <f>SUMIFS('Verarbeitendes Gew. 2019'!$H$71:$H$17222,'Verarbeitendes Gew. 2019'!$C$71:$C$17222,C62,'Verarbeitendes Gew. 2019'!$E$71:$E$17222,"Basic Metals")</f>
        <v>0</v>
      </c>
      <c r="O62" s="27">
        <f>SUMIFS('Verarbeitendes Gew. 2019'!$H$71:$H$17222,'Verarbeitendes Gew. 2019'!$C$71:$C$17222,C62,'Verarbeitendes Gew. 2019'!$E$71:$E$17222,"Chemical and Petrochemical")</f>
        <v>0</v>
      </c>
      <c r="P62" s="27">
        <f>SUMIFS('Verarbeitendes Gew. 2019'!$H$71:$H$17222,'Verarbeitendes Gew. 2019'!$C$71:$C$17222,C62,'Verarbeitendes Gew. 2019'!$E$71:$E$17222,"Non Metallic Minerals")</f>
        <v>63</v>
      </c>
      <c r="Q62" s="27">
        <f>SUMIFS('Verarbeitendes Gew. 2019'!$H$71:$H$17222,'Verarbeitendes Gew. 2019'!$C$71:$C$17222,C62,'Verarbeitendes Gew. 2019'!$E$71:$E$17222,"Food and Tobacco")</f>
        <v>0</v>
      </c>
      <c r="R62" s="27">
        <f>SUMIFS('Verarbeitendes Gew. 2019'!$H$71:$H$17222,'Verarbeitendes Gew. 2019'!$C$71:$C$17222,C62,'Verarbeitendes Gew. 2019'!$E$71:$E$17222,"Textile and Leather ")</f>
        <v>0</v>
      </c>
      <c r="S62" s="27">
        <f>SUMIFS('Verarbeitendes Gew. 2019'!$H$71:$H$17222,'Verarbeitendes Gew. 2019'!$C$71:$C$17222,C62,'Verarbeitendes Gew. 2019'!$E$71:$E$17222,"Paper, Pulp and Print")</f>
        <v>0</v>
      </c>
      <c r="T62" s="27">
        <f>SUMIFS('Verarbeitendes Gew. 2019'!$H$71:$H$17222,'Verarbeitendes Gew. 2019'!$C$71:$C$17222,C62,'Verarbeitendes Gew. 2019'!$E$71:$E$17222,"Wood and Wood Products")</f>
        <v>0</v>
      </c>
      <c r="U62" s="27">
        <f>SUMIFS('Verarbeitendes Gew. 2019'!$H$71:$H$17222,'Verarbeitendes Gew. 2019'!$C$71:$C$17222,C62,'Verarbeitendes Gew. 2019'!$E$71:$E$17222,"Transport Equipment")</f>
        <v>0</v>
      </c>
      <c r="V62" s="27">
        <f>SUMIFS('Verarbeitendes Gew. 2019'!$H$71:$H$17222,'Verarbeitendes Gew. 2019'!$C$71:$C$17222,C62,'Verarbeitendes Gew. 2019'!$E$71:$E$17222,"Machinery")</f>
        <v>0</v>
      </c>
      <c r="W62" s="27">
        <f>SUMIFS('Verarbeitendes Gew. 2019'!$H$71:$H$17222,'Verarbeitendes Gew. 2019'!$C$71:$C$17222,C62,'Verarbeitendes Gew. 2019'!$E$71:$E$17222,"other industry")</f>
        <v>0</v>
      </c>
      <c r="X62" s="27">
        <f>SUMIFS('Verarbeitendes Gew. 2019'!$H$71:$H$17222,'Verarbeitendes Gew. 2019'!$C$71:$C$17222,C62,'Verarbeitendes Gew. 2019'!$F$71:$F$17222,"Verarbeitendes Gewerbe (C)")</f>
        <v>0</v>
      </c>
      <c r="Y62" s="27">
        <f t="shared" si="3"/>
        <v>63</v>
      </c>
      <c r="Z62" s="27">
        <f>SUMIFS('Baugewerbe 2019'!$D$7:$D$543,'Baugewerbe 2019'!$A$7:$A$543,C62)</f>
        <v>709</v>
      </c>
      <c r="AA62" s="27">
        <f t="shared" si="4"/>
        <v>23.951651381189382</v>
      </c>
      <c r="AB62" s="11">
        <f t="shared" si="5"/>
        <v>24.838749580492692</v>
      </c>
    </row>
    <row r="63" spans="1:28">
      <c r="A63" s="27" t="s">
        <v>1256</v>
      </c>
      <c r="B63" s="27" t="s">
        <v>1257</v>
      </c>
      <c r="C63" s="27">
        <v>4011</v>
      </c>
      <c r="D63" s="27">
        <v>756</v>
      </c>
      <c r="E63" s="27">
        <v>28817.556</v>
      </c>
      <c r="F63" s="27">
        <v>567559</v>
      </c>
      <c r="G63" s="27">
        <v>1</v>
      </c>
      <c r="H63" s="27">
        <v>0.85707866638907892</v>
      </c>
      <c r="I63" s="27">
        <v>0.83341997063142437</v>
      </c>
      <c r="J63" s="27">
        <v>4609.5153446251888</v>
      </c>
      <c r="K63" s="29">
        <f t="shared" si="0"/>
        <v>3920.1818303553082</v>
      </c>
      <c r="L63" s="28">
        <f t="shared" si="1"/>
        <v>3920.1818303553082</v>
      </c>
      <c r="M63" s="27">
        <f t="shared" si="2"/>
        <v>1764.0818236598886</v>
      </c>
      <c r="N63" s="27">
        <f>SUMIFS('Verarbeitendes Gew. 2019'!$H$71:$H$17222,'Verarbeitendes Gew. 2019'!$C$71:$C$17222,C63,'Verarbeitendes Gew. 2019'!$E$71:$E$17222,"Basic Metals")</f>
        <v>6721</v>
      </c>
      <c r="O63" s="27">
        <f>SUMIFS('Verarbeitendes Gew. 2019'!$H$71:$H$17222,'Verarbeitendes Gew. 2019'!$C$71:$C$17222,C63,'Verarbeitendes Gew. 2019'!$E$71:$E$17222,"Chemical and Petrochemical")</f>
        <v>885</v>
      </c>
      <c r="P63" s="27">
        <f>SUMIFS('Verarbeitendes Gew. 2019'!$H$71:$H$17222,'Verarbeitendes Gew. 2019'!$C$71:$C$17222,C63,'Verarbeitendes Gew. 2019'!$E$71:$E$17222,"Non Metallic Minerals")</f>
        <v>252</v>
      </c>
      <c r="Q63" s="27">
        <f>SUMIFS('Verarbeitendes Gew. 2019'!$H$71:$H$17222,'Verarbeitendes Gew. 2019'!$C$71:$C$17222,C63,'Verarbeitendes Gew. 2019'!$E$71:$E$17222,"Food and Tobacco")</f>
        <v>0</v>
      </c>
      <c r="R63" s="27">
        <f>SUMIFS('Verarbeitendes Gew. 2019'!$H$71:$H$17222,'Verarbeitendes Gew. 2019'!$C$71:$C$17222,C63,'Verarbeitendes Gew. 2019'!$E$71:$E$17222,"Textile and Leather ")</f>
        <v>260</v>
      </c>
      <c r="S63" s="27">
        <f>SUMIFS('Verarbeitendes Gew. 2019'!$H$71:$H$17222,'Verarbeitendes Gew. 2019'!$C$71:$C$17222,C63,'Verarbeitendes Gew. 2019'!$E$71:$E$17222,"Paper, Pulp and Print")</f>
        <v>759</v>
      </c>
      <c r="T63" s="27">
        <f>SUMIFS('Verarbeitendes Gew. 2019'!$H$71:$H$17222,'Verarbeitendes Gew. 2019'!$C$71:$C$17222,C63,'Verarbeitendes Gew. 2019'!$E$71:$E$17222,"Wood and Wood Products")</f>
        <v>351</v>
      </c>
      <c r="U63" s="27">
        <f>SUMIFS('Verarbeitendes Gew. 2019'!$H$71:$H$17222,'Verarbeitendes Gew. 2019'!$C$71:$C$17222,C63,'Verarbeitendes Gew. 2019'!$E$71:$E$17222,"Transport Equipment")</f>
        <v>0</v>
      </c>
      <c r="V63" s="27">
        <f>SUMIFS('Verarbeitendes Gew. 2019'!$H$71:$H$17222,'Verarbeitendes Gew. 2019'!$C$71:$C$17222,C63,'Verarbeitendes Gew. 2019'!$E$71:$E$17222,"Machinery")</f>
        <v>9201</v>
      </c>
      <c r="W63" s="27">
        <f>SUMIFS('Verarbeitendes Gew. 2019'!$H$71:$H$17222,'Verarbeitendes Gew. 2019'!$C$71:$C$17222,C63,'Verarbeitendes Gew. 2019'!$E$71:$E$17222,"other industry")</f>
        <v>596</v>
      </c>
      <c r="X63" s="27">
        <f>SUMIFS('Verarbeitendes Gew. 2019'!$H$71:$H$17222,'Verarbeitendes Gew. 2019'!$C$71:$C$17222,C63,'Verarbeitendes Gew. 2019'!$F$71:$F$17222,"Verarbeitendes Gewerbe (C)")</f>
        <v>0</v>
      </c>
      <c r="Y63" s="27">
        <f t="shared" si="3"/>
        <v>19025</v>
      </c>
      <c r="Z63" s="27">
        <f>SUMIFS('Baugewerbe 2019'!$D$7:$D$543,'Baugewerbe 2019'!$A$7:$A$543,C63)</f>
        <v>4211</v>
      </c>
      <c r="AA63" s="27">
        <f t="shared" si="4"/>
        <v>1058.4490941959332</v>
      </c>
      <c r="AB63" s="11">
        <f t="shared" si="5"/>
        <v>1097.6509124994864</v>
      </c>
    </row>
    <row r="64" spans="1:28">
      <c r="A64" s="27" t="s">
        <v>1256</v>
      </c>
      <c r="B64" s="27" t="s">
        <v>1258</v>
      </c>
      <c r="C64" s="27">
        <v>4012</v>
      </c>
      <c r="D64" s="27">
        <v>590</v>
      </c>
      <c r="E64" s="27">
        <v>4017.3429999999998</v>
      </c>
      <c r="F64" s="27">
        <v>113643</v>
      </c>
      <c r="G64" s="27">
        <v>1</v>
      </c>
      <c r="H64" s="27">
        <v>0.11948199149391785</v>
      </c>
      <c r="I64" s="27">
        <v>0.16687665198237886</v>
      </c>
      <c r="J64" s="27">
        <v>4609.5153446251888</v>
      </c>
      <c r="K64" s="29">
        <f t="shared" si="0"/>
        <v>611.92466933455205</v>
      </c>
      <c r="L64" s="28">
        <f t="shared" si="1"/>
        <v>611.92466933455205</v>
      </c>
      <c r="M64" s="27">
        <f t="shared" si="2"/>
        <v>275.36610120054843</v>
      </c>
      <c r="N64" s="27">
        <f>SUMIFS('Verarbeitendes Gew. 2019'!$H$71:$H$17222,'Verarbeitendes Gew. 2019'!$C$71:$C$17222,C64,'Verarbeitendes Gew. 2019'!$E$71:$E$17222,"Basic Metals")</f>
        <v>291</v>
      </c>
      <c r="O64" s="27">
        <f>SUMIFS('Verarbeitendes Gew. 2019'!$H$71:$H$17222,'Verarbeitendes Gew. 2019'!$C$71:$C$17222,C64,'Verarbeitendes Gew. 2019'!$E$71:$E$17222,"Chemical and Petrochemical")</f>
        <v>0</v>
      </c>
      <c r="P64" s="27">
        <f>SUMIFS('Verarbeitendes Gew. 2019'!$H$71:$H$17222,'Verarbeitendes Gew. 2019'!$C$71:$C$17222,C64,'Verarbeitendes Gew. 2019'!$E$71:$E$17222,"Non Metallic Minerals")</f>
        <v>204</v>
      </c>
      <c r="Q64" s="27">
        <f>SUMIFS('Verarbeitendes Gew. 2019'!$H$71:$H$17222,'Verarbeitendes Gew. 2019'!$C$71:$C$17222,C64,'Verarbeitendes Gew. 2019'!$E$71:$E$17222,"Food and Tobacco")</f>
        <v>0</v>
      </c>
      <c r="R64" s="27">
        <f>SUMIFS('Verarbeitendes Gew. 2019'!$H$71:$H$17222,'Verarbeitendes Gew. 2019'!$C$71:$C$17222,C64,'Verarbeitendes Gew. 2019'!$E$71:$E$17222,"Textile and Leather ")</f>
        <v>0</v>
      </c>
      <c r="S64" s="27">
        <f>SUMIFS('Verarbeitendes Gew. 2019'!$H$71:$H$17222,'Verarbeitendes Gew. 2019'!$C$71:$C$17222,C64,'Verarbeitendes Gew. 2019'!$E$71:$E$17222,"Paper, Pulp and Print")</f>
        <v>0</v>
      </c>
      <c r="T64" s="27">
        <f>SUMIFS('Verarbeitendes Gew. 2019'!$H$71:$H$17222,'Verarbeitendes Gew. 2019'!$C$71:$C$17222,C64,'Verarbeitendes Gew. 2019'!$E$71:$E$17222,"Wood and Wood Products")</f>
        <v>0</v>
      </c>
      <c r="U64" s="27">
        <f>SUMIFS('Verarbeitendes Gew. 2019'!$H$71:$H$17222,'Verarbeitendes Gew. 2019'!$C$71:$C$17222,C64,'Verarbeitendes Gew. 2019'!$E$71:$E$17222,"Transport Equipment")</f>
        <v>0</v>
      </c>
      <c r="V64" s="27">
        <f>SUMIFS('Verarbeitendes Gew. 2019'!$H$71:$H$17222,'Verarbeitendes Gew. 2019'!$C$71:$C$17222,C64,'Verarbeitendes Gew. 2019'!$E$71:$E$17222,"Machinery")</f>
        <v>2002</v>
      </c>
      <c r="W64" s="27">
        <f>SUMIFS('Verarbeitendes Gew. 2019'!$H$71:$H$17222,'Verarbeitendes Gew. 2019'!$C$71:$C$17222,C64,'Verarbeitendes Gew. 2019'!$E$71:$E$17222,"other industry")</f>
        <v>0</v>
      </c>
      <c r="X64" s="27">
        <f>SUMIFS('Verarbeitendes Gew. 2019'!$H$71:$H$17222,'Verarbeitendes Gew. 2019'!$C$71:$C$17222,C64,'Verarbeitendes Gew. 2019'!$F$71:$F$17222,"Verarbeitendes Gewerbe (C)")</f>
        <v>0</v>
      </c>
      <c r="Y64" s="27">
        <f t="shared" si="3"/>
        <v>2497</v>
      </c>
      <c r="Z64" s="27">
        <f>SUMIFS('Baugewerbe 2019'!$D$7:$D$543,'Baugewerbe 2019'!$A$7:$A$543,C64)</f>
        <v>644</v>
      </c>
      <c r="AA64" s="27">
        <f t="shared" si="4"/>
        <v>165.21966072032907</v>
      </c>
      <c r="AB64" s="11">
        <f t="shared" si="5"/>
        <v>171.33890741367458</v>
      </c>
    </row>
    <row r="65" spans="1:28">
      <c r="A65" s="27" t="s">
        <v>1259</v>
      </c>
      <c r="B65" s="27" t="s">
        <v>1260</v>
      </c>
      <c r="C65" s="27">
        <v>5111</v>
      </c>
      <c r="D65" s="27">
        <v>1250</v>
      </c>
      <c r="E65" s="27">
        <v>50429.182999999997</v>
      </c>
      <c r="F65" s="27">
        <v>621877</v>
      </c>
      <c r="G65" s="27">
        <v>2</v>
      </c>
      <c r="H65" s="27">
        <v>7.0885347453469749E-2</v>
      </c>
      <c r="I65" s="27">
        <v>3.4650749428873903E-2</v>
      </c>
      <c r="J65" s="27">
        <v>121075.91480798255</v>
      </c>
      <c r="K65" s="29">
        <f t="shared" si="0"/>
        <v>7354.1099004228581</v>
      </c>
      <c r="L65" s="28">
        <f t="shared" si="1"/>
        <v>3677.0549502114291</v>
      </c>
      <c r="M65" s="27">
        <f t="shared" si="2"/>
        <v>1654.6747275951432</v>
      </c>
      <c r="N65" s="27">
        <f>SUMIFS('Verarbeitendes Gew. 2019'!$H$71:$H$17222,'Verarbeitendes Gew. 2019'!$C$71:$C$17222,C65,'Verarbeitendes Gew. 2019'!$E$71:$E$17222,"Basic Metals")</f>
        <v>3806</v>
      </c>
      <c r="O65" s="27">
        <f>SUMIFS('Verarbeitendes Gew. 2019'!$H$71:$H$17222,'Verarbeitendes Gew. 2019'!$C$71:$C$17222,C65,'Verarbeitendes Gew. 2019'!$E$71:$E$17222,"Chemical and Petrochemical")</f>
        <v>9061</v>
      </c>
      <c r="P65" s="27">
        <f>SUMIFS('Verarbeitendes Gew. 2019'!$H$71:$H$17222,'Verarbeitendes Gew. 2019'!$C$71:$C$17222,C65,'Verarbeitendes Gew. 2019'!$E$71:$E$17222,"Non Metallic Minerals")</f>
        <v>319</v>
      </c>
      <c r="Q65" s="27">
        <f>SUMIFS('Verarbeitendes Gew. 2019'!$H$71:$H$17222,'Verarbeitendes Gew. 2019'!$C$71:$C$17222,C65,'Verarbeitendes Gew. 2019'!$E$71:$E$17222,"Food and Tobacco")</f>
        <v>1715</v>
      </c>
      <c r="R65" s="27">
        <f>SUMIFS('Verarbeitendes Gew. 2019'!$H$71:$H$17222,'Verarbeitendes Gew. 2019'!$C$71:$C$17222,C65,'Verarbeitendes Gew. 2019'!$E$71:$E$17222,"Textile and Leather ")</f>
        <v>0</v>
      </c>
      <c r="S65" s="27">
        <f>SUMIFS('Verarbeitendes Gew. 2019'!$H$71:$H$17222,'Verarbeitendes Gew. 2019'!$C$71:$C$17222,C65,'Verarbeitendes Gew. 2019'!$E$71:$E$17222,"Paper, Pulp and Print")</f>
        <v>856</v>
      </c>
      <c r="T65" s="27">
        <f>SUMIFS('Verarbeitendes Gew. 2019'!$H$71:$H$17222,'Verarbeitendes Gew. 2019'!$C$71:$C$17222,C65,'Verarbeitendes Gew. 2019'!$E$71:$E$17222,"Wood and Wood Products")</f>
        <v>0</v>
      </c>
      <c r="U65" s="27">
        <f>SUMIFS('Verarbeitendes Gew. 2019'!$H$71:$H$17222,'Verarbeitendes Gew. 2019'!$C$71:$C$17222,C65,'Verarbeitendes Gew. 2019'!$E$71:$E$17222,"Transport Equipment")</f>
        <v>0</v>
      </c>
      <c r="V65" s="27">
        <f>SUMIFS('Verarbeitendes Gew. 2019'!$H$71:$H$17222,'Verarbeitendes Gew. 2019'!$C$71:$C$17222,C65,'Verarbeitendes Gew. 2019'!$E$71:$E$17222,"Machinery")</f>
        <v>6740</v>
      </c>
      <c r="W65" s="27">
        <f>SUMIFS('Verarbeitendes Gew. 2019'!$H$71:$H$17222,'Verarbeitendes Gew. 2019'!$C$71:$C$17222,C65,'Verarbeitendes Gew. 2019'!$E$71:$E$17222,"other industry")</f>
        <v>314</v>
      </c>
      <c r="X65" s="27">
        <f>SUMIFS('Verarbeitendes Gew. 2019'!$H$71:$H$17222,'Verarbeitendes Gew. 2019'!$C$71:$C$17222,C65,'Verarbeitendes Gew. 2019'!$F$71:$F$17222,"Verarbeitendes Gewerbe (C)")</f>
        <v>0</v>
      </c>
      <c r="Y65" s="27">
        <f t="shared" si="3"/>
        <v>22811</v>
      </c>
      <c r="Z65" s="27">
        <f>SUMIFS('Baugewerbe 2019'!$D$7:$D$543,'Baugewerbe 2019'!$A$7:$A$543,C65)</f>
        <v>3964</v>
      </c>
      <c r="AA65" s="27">
        <f t="shared" si="4"/>
        <v>992.80483655708588</v>
      </c>
      <c r="AB65" s="11">
        <f t="shared" si="5"/>
        <v>1029.5753860592001</v>
      </c>
    </row>
    <row r="66" spans="1:28">
      <c r="A66" s="27" t="s">
        <v>1259</v>
      </c>
      <c r="B66" s="27" t="s">
        <v>1261</v>
      </c>
      <c r="C66" s="27">
        <v>5112</v>
      </c>
      <c r="D66" s="27">
        <v>546</v>
      </c>
      <c r="E66" s="27">
        <v>18177.38</v>
      </c>
      <c r="F66" s="27">
        <v>498686</v>
      </c>
      <c r="G66" s="27">
        <v>5</v>
      </c>
      <c r="H66" s="27">
        <v>2.5550877893337119E-2</v>
      </c>
      <c r="I66" s="27">
        <v>2.7786593859697999E-2</v>
      </c>
      <c r="J66" s="27">
        <v>121075.91480798255</v>
      </c>
      <c r="K66" s="29">
        <f t="shared" ref="K66:K129" si="6">H66*J66*$AE$6+I66*J66*$AG$6</f>
        <v>3169.3894947286776</v>
      </c>
      <c r="L66" s="28">
        <f t="shared" si="1"/>
        <v>633.87789894573552</v>
      </c>
      <c r="M66" s="27">
        <f t="shared" si="2"/>
        <v>285.245054525581</v>
      </c>
      <c r="N66" s="27">
        <f>SUMIFS('Verarbeitendes Gew. 2019'!$H$71:$H$17222,'Verarbeitendes Gew. 2019'!$C$71:$C$17222,C66,'Verarbeitendes Gew. 2019'!$E$71:$E$17222,"Basic Metals")</f>
        <v>815</v>
      </c>
      <c r="O66" s="27">
        <f>SUMIFS('Verarbeitendes Gew. 2019'!$H$71:$H$17222,'Verarbeitendes Gew. 2019'!$C$71:$C$17222,C66,'Verarbeitendes Gew. 2019'!$E$71:$E$17222,"Chemical and Petrochemical")</f>
        <v>2378</v>
      </c>
      <c r="P66" s="27">
        <f>SUMIFS('Verarbeitendes Gew. 2019'!$H$71:$H$17222,'Verarbeitendes Gew. 2019'!$C$71:$C$17222,C66,'Verarbeitendes Gew. 2019'!$E$71:$E$17222,"Non Metallic Minerals")</f>
        <v>665</v>
      </c>
      <c r="Q66" s="27">
        <f>SUMIFS('Verarbeitendes Gew. 2019'!$H$71:$H$17222,'Verarbeitendes Gew. 2019'!$C$71:$C$17222,C66,'Verarbeitendes Gew. 2019'!$E$71:$E$17222,"Food and Tobacco")</f>
        <v>1164</v>
      </c>
      <c r="R66" s="27">
        <f>SUMIFS('Verarbeitendes Gew. 2019'!$H$71:$H$17222,'Verarbeitendes Gew. 2019'!$C$71:$C$17222,C66,'Verarbeitendes Gew. 2019'!$E$71:$E$17222,"Textile and Leather ")</f>
        <v>0</v>
      </c>
      <c r="S66" s="27">
        <f>SUMIFS('Verarbeitendes Gew. 2019'!$H$71:$H$17222,'Verarbeitendes Gew. 2019'!$C$71:$C$17222,C66,'Verarbeitendes Gew. 2019'!$E$71:$E$17222,"Paper, Pulp and Print")</f>
        <v>0</v>
      </c>
      <c r="T66" s="27">
        <f>SUMIFS('Verarbeitendes Gew. 2019'!$H$71:$H$17222,'Verarbeitendes Gew. 2019'!$C$71:$C$17222,C66,'Verarbeitendes Gew. 2019'!$E$71:$E$17222,"Wood and Wood Products")</f>
        <v>0</v>
      </c>
      <c r="U66" s="27">
        <f>SUMIFS('Verarbeitendes Gew. 2019'!$H$71:$H$17222,'Verarbeitendes Gew. 2019'!$C$71:$C$17222,C66,'Verarbeitendes Gew. 2019'!$E$71:$E$17222,"Transport Equipment")</f>
        <v>0</v>
      </c>
      <c r="V66" s="27">
        <f>SUMIFS('Verarbeitendes Gew. 2019'!$H$71:$H$17222,'Verarbeitendes Gew. 2019'!$C$71:$C$17222,C66,'Verarbeitendes Gew. 2019'!$E$71:$E$17222,"Machinery")</f>
        <v>5362</v>
      </c>
      <c r="W66" s="27">
        <f>SUMIFS('Verarbeitendes Gew. 2019'!$H$71:$H$17222,'Verarbeitendes Gew. 2019'!$C$71:$C$17222,C66,'Verarbeitendes Gew. 2019'!$E$71:$E$17222,"other industry")</f>
        <v>0</v>
      </c>
      <c r="X66" s="27">
        <f>SUMIFS('Verarbeitendes Gew. 2019'!$H$71:$H$17222,'Verarbeitendes Gew. 2019'!$C$71:$C$17222,C66,'Verarbeitendes Gew. 2019'!$F$71:$F$17222,"Verarbeitendes Gewerbe (C)")</f>
        <v>0</v>
      </c>
      <c r="Y66" s="27">
        <f t="shared" si="3"/>
        <v>10384</v>
      </c>
      <c r="Z66" s="27">
        <f>SUMIFS('Baugewerbe 2019'!$D$7:$D$543,'Baugewerbe 2019'!$A$7:$A$543,C66)</f>
        <v>2887</v>
      </c>
      <c r="AA66" s="27">
        <f t="shared" ref="AA66:AA129" si="7">L66*$AF$4</f>
        <v>171.14703271534862</v>
      </c>
      <c r="AB66" s="11">
        <f t="shared" ref="AB66:AB129" si="8">L66*$AG$6</f>
        <v>177.48581170480597</v>
      </c>
    </row>
    <row r="67" spans="1:28">
      <c r="A67" s="27" t="s">
        <v>1259</v>
      </c>
      <c r="B67" s="27" t="s">
        <v>1262</v>
      </c>
      <c r="C67" s="27">
        <v>5113</v>
      </c>
      <c r="D67" s="27">
        <v>710</v>
      </c>
      <c r="E67" s="27">
        <v>25292.830999999998</v>
      </c>
      <c r="F67" s="27">
        <v>582760</v>
      </c>
      <c r="G67" s="27">
        <v>1</v>
      </c>
      <c r="H67" s="27">
        <v>3.5552650407144032E-2</v>
      </c>
      <c r="I67" s="27">
        <v>3.2471165097230734E-2</v>
      </c>
      <c r="J67" s="27">
        <v>121075.91480798255</v>
      </c>
      <c r="K67" s="29">
        <f t="shared" si="6"/>
        <v>4200.1034490911252</v>
      </c>
      <c r="L67" s="28">
        <f t="shared" ref="L67:L130" si="9">K67/G67</f>
        <v>4200.1034490911252</v>
      </c>
      <c r="M67" s="27">
        <f t="shared" ref="M67:M130" si="10">L67*0.45</f>
        <v>1890.0465520910063</v>
      </c>
      <c r="N67" s="27">
        <f>SUMIFS('Verarbeitendes Gew. 2019'!$H$71:$H$17222,'Verarbeitendes Gew. 2019'!$C$71:$C$17222,C67,'Verarbeitendes Gew. 2019'!$E$71:$E$17222,"Basic Metals")</f>
        <v>2923</v>
      </c>
      <c r="O67" s="27">
        <f>SUMIFS('Verarbeitendes Gew. 2019'!$H$71:$H$17222,'Verarbeitendes Gew. 2019'!$C$71:$C$17222,C67,'Verarbeitendes Gew. 2019'!$E$71:$E$17222,"Chemical and Petrochemical")</f>
        <v>1606</v>
      </c>
      <c r="P67" s="27">
        <f>SUMIFS('Verarbeitendes Gew. 2019'!$H$71:$H$17222,'Verarbeitendes Gew. 2019'!$C$71:$C$17222,C67,'Verarbeitendes Gew. 2019'!$E$71:$E$17222,"Non Metallic Minerals")</f>
        <v>1101</v>
      </c>
      <c r="Q67" s="27">
        <f>SUMIFS('Verarbeitendes Gew. 2019'!$H$71:$H$17222,'Verarbeitendes Gew. 2019'!$C$71:$C$17222,C67,'Verarbeitendes Gew. 2019'!$E$71:$E$17222,"Food and Tobacco")</f>
        <v>755</v>
      </c>
      <c r="R67" s="27">
        <f>SUMIFS('Verarbeitendes Gew. 2019'!$H$71:$H$17222,'Verarbeitendes Gew. 2019'!$C$71:$C$17222,C67,'Verarbeitendes Gew. 2019'!$E$71:$E$17222,"Textile and Leather ")</f>
        <v>0</v>
      </c>
      <c r="S67" s="27">
        <f>SUMIFS('Verarbeitendes Gew. 2019'!$H$71:$H$17222,'Verarbeitendes Gew. 2019'!$C$71:$C$17222,C67,'Verarbeitendes Gew. 2019'!$E$71:$E$17222,"Paper, Pulp and Print")</f>
        <v>1084</v>
      </c>
      <c r="T67" s="27">
        <f>SUMIFS('Verarbeitendes Gew. 2019'!$H$71:$H$17222,'Verarbeitendes Gew. 2019'!$C$71:$C$17222,C67,'Verarbeitendes Gew. 2019'!$E$71:$E$17222,"Wood and Wood Products")</f>
        <v>151</v>
      </c>
      <c r="U67" s="27">
        <f>SUMIFS('Verarbeitendes Gew. 2019'!$H$71:$H$17222,'Verarbeitendes Gew. 2019'!$C$71:$C$17222,C67,'Verarbeitendes Gew. 2019'!$E$71:$E$17222,"Transport Equipment")</f>
        <v>1959</v>
      </c>
      <c r="V67" s="27">
        <f>SUMIFS('Verarbeitendes Gew. 2019'!$H$71:$H$17222,'Verarbeitendes Gew. 2019'!$C$71:$C$17222,C67,'Verarbeitendes Gew. 2019'!$E$71:$E$17222,"Machinery")</f>
        <v>3879</v>
      </c>
      <c r="W67" s="27">
        <f>SUMIFS('Verarbeitendes Gew. 2019'!$H$71:$H$17222,'Verarbeitendes Gew. 2019'!$C$71:$C$17222,C67,'Verarbeitendes Gew. 2019'!$E$71:$E$17222,"other industry")</f>
        <v>360</v>
      </c>
      <c r="X67" s="27">
        <f>SUMIFS('Verarbeitendes Gew. 2019'!$H$71:$H$17222,'Verarbeitendes Gew. 2019'!$C$71:$C$17222,C67,'Verarbeitendes Gew. 2019'!$F$71:$F$17222,"Verarbeitendes Gewerbe (C)")</f>
        <v>0</v>
      </c>
      <c r="Y67" s="27">
        <f t="shared" ref="Y67:Y130" si="11">IF(SUM(N67:W67)&lt;X67,X67,SUM(N67:W67))</f>
        <v>13818</v>
      </c>
      <c r="Z67" s="27">
        <f>SUMIFS('Baugewerbe 2019'!$D$7:$D$543,'Baugewerbe 2019'!$A$7:$A$543,C67)</f>
        <v>3588</v>
      </c>
      <c r="AA67" s="27">
        <f t="shared" si="7"/>
        <v>1134.0279312546038</v>
      </c>
      <c r="AB67" s="11">
        <f t="shared" si="8"/>
        <v>1176.0289657455151</v>
      </c>
    </row>
    <row r="68" spans="1:28">
      <c r="A68" s="27" t="s">
        <v>1259</v>
      </c>
      <c r="B68" s="27" t="s">
        <v>1263</v>
      </c>
      <c r="C68" s="27">
        <v>5114</v>
      </c>
      <c r="D68" s="27">
        <v>728</v>
      </c>
      <c r="E68" s="27">
        <v>9208.9439999999995</v>
      </c>
      <c r="F68" s="27">
        <v>227417</v>
      </c>
      <c r="G68" s="27">
        <v>1</v>
      </c>
      <c r="H68" s="27">
        <v>1.2944472947728413E-2</v>
      </c>
      <c r="I68" s="27">
        <v>1.2671588566334206E-2</v>
      </c>
      <c r="J68" s="27">
        <v>121075.91480798255</v>
      </c>
      <c r="K68" s="29">
        <f t="shared" si="6"/>
        <v>1558.0127805414484</v>
      </c>
      <c r="L68" s="28">
        <f t="shared" si="9"/>
        <v>1558.0127805414484</v>
      </c>
      <c r="M68" s="27">
        <f t="shared" si="10"/>
        <v>701.10575124365175</v>
      </c>
      <c r="N68" s="27">
        <f>SUMIFS('Verarbeitendes Gew. 2019'!$H$71:$H$17222,'Verarbeitendes Gew. 2019'!$C$71:$C$17222,C68,'Verarbeitendes Gew. 2019'!$E$71:$E$17222,"Basic Metals")</f>
        <v>3751</v>
      </c>
      <c r="O68" s="27">
        <f>SUMIFS('Verarbeitendes Gew. 2019'!$H$71:$H$17222,'Verarbeitendes Gew. 2019'!$C$71:$C$17222,C68,'Verarbeitendes Gew. 2019'!$E$71:$E$17222,"Chemical and Petrochemical")</f>
        <v>5629</v>
      </c>
      <c r="P68" s="27">
        <f>SUMIFS('Verarbeitendes Gew. 2019'!$H$71:$H$17222,'Verarbeitendes Gew. 2019'!$C$71:$C$17222,C68,'Verarbeitendes Gew. 2019'!$E$71:$E$17222,"Non Metallic Minerals")</f>
        <v>0</v>
      </c>
      <c r="Q68" s="27">
        <f>SUMIFS('Verarbeitendes Gew. 2019'!$H$71:$H$17222,'Verarbeitendes Gew. 2019'!$C$71:$C$17222,C68,'Verarbeitendes Gew. 2019'!$E$71:$E$17222,"Food and Tobacco")</f>
        <v>4300</v>
      </c>
      <c r="R68" s="27">
        <f>SUMIFS('Verarbeitendes Gew. 2019'!$H$71:$H$17222,'Verarbeitendes Gew. 2019'!$C$71:$C$17222,C68,'Verarbeitendes Gew. 2019'!$E$71:$E$17222,"Textile and Leather ")</f>
        <v>558</v>
      </c>
      <c r="S68" s="27">
        <f>SUMIFS('Verarbeitendes Gew. 2019'!$H$71:$H$17222,'Verarbeitendes Gew. 2019'!$C$71:$C$17222,C68,'Verarbeitendes Gew. 2019'!$E$71:$E$17222,"Paper, Pulp and Print")</f>
        <v>0</v>
      </c>
      <c r="T68" s="27">
        <f>SUMIFS('Verarbeitendes Gew. 2019'!$H$71:$H$17222,'Verarbeitendes Gew. 2019'!$C$71:$C$17222,C68,'Verarbeitendes Gew. 2019'!$E$71:$E$17222,"Wood and Wood Products")</f>
        <v>0</v>
      </c>
      <c r="U68" s="27">
        <f>SUMIFS('Verarbeitendes Gew. 2019'!$H$71:$H$17222,'Verarbeitendes Gew. 2019'!$C$71:$C$17222,C68,'Verarbeitendes Gew. 2019'!$E$71:$E$17222,"Transport Equipment")</f>
        <v>0</v>
      </c>
      <c r="V68" s="27">
        <f>SUMIFS('Verarbeitendes Gew. 2019'!$H$71:$H$17222,'Verarbeitendes Gew. 2019'!$C$71:$C$17222,C68,'Verarbeitendes Gew. 2019'!$E$71:$E$17222,"Machinery")</f>
        <v>4253</v>
      </c>
      <c r="W68" s="27">
        <f>SUMIFS('Verarbeitendes Gew. 2019'!$H$71:$H$17222,'Verarbeitendes Gew. 2019'!$C$71:$C$17222,C68,'Verarbeitendes Gew. 2019'!$E$71:$E$17222,"other industry")</f>
        <v>85</v>
      </c>
      <c r="X68" s="27">
        <f>SUMIFS('Verarbeitendes Gew. 2019'!$H$71:$H$17222,'Verarbeitendes Gew. 2019'!$C$71:$C$17222,C68,'Verarbeitendes Gew. 2019'!$F$71:$F$17222,"Verarbeitendes Gewerbe (C)")</f>
        <v>22015</v>
      </c>
      <c r="Y68" s="27">
        <f t="shared" si="11"/>
        <v>22015</v>
      </c>
      <c r="Z68" s="27">
        <f>SUMIFS('Baugewerbe 2019'!$D$7:$D$543,'Baugewerbe 2019'!$A$7:$A$543,C68)</f>
        <v>1447</v>
      </c>
      <c r="AA68" s="27">
        <f t="shared" si="7"/>
        <v>420.66345074619107</v>
      </c>
      <c r="AB68" s="11">
        <f t="shared" si="8"/>
        <v>436.24357855160559</v>
      </c>
    </row>
    <row r="69" spans="1:28">
      <c r="A69" s="27" t="s">
        <v>1259</v>
      </c>
      <c r="B69" s="27" t="s">
        <v>1264</v>
      </c>
      <c r="C69" s="27">
        <v>5116</v>
      </c>
      <c r="D69" s="27">
        <v>690</v>
      </c>
      <c r="E69" s="27">
        <v>8845.5869999999995</v>
      </c>
      <c r="F69" s="27">
        <v>261034</v>
      </c>
      <c r="G69" s="27">
        <v>1</v>
      </c>
      <c r="H69" s="27">
        <v>1.243372330511274E-2</v>
      </c>
      <c r="I69" s="27">
        <v>1.454471499414944E-2</v>
      </c>
      <c r="J69" s="27">
        <v>121075.91480798255</v>
      </c>
      <c r="K69" s="29">
        <f t="shared" si="6"/>
        <v>1576.989693608464</v>
      </c>
      <c r="L69" s="28">
        <f t="shared" si="9"/>
        <v>1576.989693608464</v>
      </c>
      <c r="M69" s="27">
        <f t="shared" si="10"/>
        <v>709.64536212380881</v>
      </c>
      <c r="N69" s="27">
        <f>SUMIFS('Verarbeitendes Gew. 2019'!$H$71:$H$17222,'Verarbeitendes Gew. 2019'!$C$71:$C$17222,C69,'Verarbeitendes Gew. 2019'!$E$71:$E$17222,"Basic Metals")</f>
        <v>1118</v>
      </c>
      <c r="O69" s="27">
        <f>SUMIFS('Verarbeitendes Gew. 2019'!$H$71:$H$17222,'Verarbeitendes Gew. 2019'!$C$71:$C$17222,C69,'Verarbeitendes Gew. 2019'!$E$71:$E$17222,"Chemical and Petrochemical")</f>
        <v>321</v>
      </c>
      <c r="P69" s="27">
        <f>SUMIFS('Verarbeitendes Gew. 2019'!$H$71:$H$17222,'Verarbeitendes Gew. 2019'!$C$71:$C$17222,C69,'Verarbeitendes Gew. 2019'!$E$71:$E$17222,"Non Metallic Minerals")</f>
        <v>212</v>
      </c>
      <c r="Q69" s="27">
        <f>SUMIFS('Verarbeitendes Gew. 2019'!$H$71:$H$17222,'Verarbeitendes Gew. 2019'!$C$71:$C$17222,C69,'Verarbeitendes Gew. 2019'!$E$71:$E$17222,"Food and Tobacco")</f>
        <v>0</v>
      </c>
      <c r="R69" s="27">
        <f>SUMIFS('Verarbeitendes Gew. 2019'!$H$71:$H$17222,'Verarbeitendes Gew. 2019'!$C$71:$C$17222,C69,'Verarbeitendes Gew. 2019'!$E$71:$E$17222,"Textile and Leather ")</f>
        <v>1387</v>
      </c>
      <c r="S69" s="27">
        <f>SUMIFS('Verarbeitendes Gew. 2019'!$H$71:$H$17222,'Verarbeitendes Gew. 2019'!$C$71:$C$17222,C69,'Verarbeitendes Gew. 2019'!$E$71:$E$17222,"Paper, Pulp and Print")</f>
        <v>679</v>
      </c>
      <c r="T69" s="27">
        <f>SUMIFS('Verarbeitendes Gew. 2019'!$H$71:$H$17222,'Verarbeitendes Gew. 2019'!$C$71:$C$17222,C69,'Verarbeitendes Gew. 2019'!$E$71:$E$17222,"Wood and Wood Products")</f>
        <v>0</v>
      </c>
      <c r="U69" s="27">
        <f>SUMIFS('Verarbeitendes Gew. 2019'!$H$71:$H$17222,'Verarbeitendes Gew. 2019'!$C$71:$C$17222,C69,'Verarbeitendes Gew. 2019'!$E$71:$E$17222,"Transport Equipment")</f>
        <v>0</v>
      </c>
      <c r="V69" s="27">
        <f>SUMIFS('Verarbeitendes Gew. 2019'!$H$71:$H$17222,'Verarbeitendes Gew. 2019'!$C$71:$C$17222,C69,'Verarbeitendes Gew. 2019'!$E$71:$E$17222,"Machinery")</f>
        <v>6572</v>
      </c>
      <c r="W69" s="27">
        <f>SUMIFS('Verarbeitendes Gew. 2019'!$H$71:$H$17222,'Verarbeitendes Gew. 2019'!$C$71:$C$17222,C69,'Verarbeitendes Gew. 2019'!$E$71:$E$17222,"other industry")</f>
        <v>261</v>
      </c>
      <c r="X69" s="27">
        <f>SUMIFS('Verarbeitendes Gew. 2019'!$H$71:$H$17222,'Verarbeitendes Gew. 2019'!$C$71:$C$17222,C69,'Verarbeitendes Gew. 2019'!$F$71:$F$17222,"Verarbeitendes Gewerbe (C)")</f>
        <v>13740</v>
      </c>
      <c r="Y69" s="27">
        <f t="shared" si="11"/>
        <v>13740</v>
      </c>
      <c r="Z69" s="27">
        <f>SUMIFS('Baugewerbe 2019'!$D$7:$D$543,'Baugewerbe 2019'!$A$7:$A$543,C69)</f>
        <v>1610</v>
      </c>
      <c r="AA69" s="27">
        <f t="shared" si="7"/>
        <v>425.7872172742853</v>
      </c>
      <c r="AB69" s="11">
        <f t="shared" si="8"/>
        <v>441.55711421036995</v>
      </c>
    </row>
    <row r="70" spans="1:28">
      <c r="A70" s="27" t="s">
        <v>1259</v>
      </c>
      <c r="B70" s="27" t="s">
        <v>1265</v>
      </c>
      <c r="C70" s="27">
        <v>5117</v>
      </c>
      <c r="D70" s="27">
        <v>741</v>
      </c>
      <c r="E70" s="27">
        <v>6007.2950000000001</v>
      </c>
      <c r="F70" s="27">
        <v>170632</v>
      </c>
      <c r="G70" s="27">
        <v>2</v>
      </c>
      <c r="H70" s="27">
        <v>8.4441025612191981E-3</v>
      </c>
      <c r="I70" s="27">
        <v>9.5075500083579428E-3</v>
      </c>
      <c r="J70" s="27">
        <v>121075.91480798255</v>
      </c>
      <c r="K70" s="29">
        <f t="shared" si="6"/>
        <v>1058.4296466355534</v>
      </c>
      <c r="L70" s="28">
        <f t="shared" si="9"/>
        <v>529.21482331777668</v>
      </c>
      <c r="M70" s="27">
        <f t="shared" si="10"/>
        <v>238.1466704929995</v>
      </c>
      <c r="N70" s="27">
        <f>SUMIFS('Verarbeitendes Gew. 2019'!$H$71:$H$17222,'Verarbeitendes Gew. 2019'!$C$71:$C$17222,C70,'Verarbeitendes Gew. 2019'!$E$71:$E$17222,"Basic Metals")</f>
        <v>2924</v>
      </c>
      <c r="O70" s="27">
        <f>SUMIFS('Verarbeitendes Gew. 2019'!$H$71:$H$17222,'Verarbeitendes Gew. 2019'!$C$71:$C$17222,C70,'Verarbeitendes Gew. 2019'!$E$71:$E$17222,"Chemical and Petrochemical")</f>
        <v>408</v>
      </c>
      <c r="P70" s="27">
        <f>SUMIFS('Verarbeitendes Gew. 2019'!$H$71:$H$17222,'Verarbeitendes Gew. 2019'!$C$71:$C$17222,C70,'Verarbeitendes Gew. 2019'!$E$71:$E$17222,"Non Metallic Minerals")</f>
        <v>98</v>
      </c>
      <c r="Q70" s="27">
        <f>SUMIFS('Verarbeitendes Gew. 2019'!$H$71:$H$17222,'Verarbeitendes Gew. 2019'!$C$71:$C$17222,C70,'Verarbeitendes Gew. 2019'!$E$71:$E$17222,"Food and Tobacco")</f>
        <v>411</v>
      </c>
      <c r="R70" s="27">
        <f>SUMIFS('Verarbeitendes Gew. 2019'!$H$71:$H$17222,'Verarbeitendes Gew. 2019'!$C$71:$C$17222,C70,'Verarbeitendes Gew. 2019'!$E$71:$E$17222,"Textile and Leather ")</f>
        <v>0</v>
      </c>
      <c r="S70" s="27">
        <f>SUMIFS('Verarbeitendes Gew. 2019'!$H$71:$H$17222,'Verarbeitendes Gew. 2019'!$C$71:$C$17222,C70,'Verarbeitendes Gew. 2019'!$E$71:$E$17222,"Paper, Pulp and Print")</f>
        <v>0</v>
      </c>
      <c r="T70" s="27">
        <f>SUMIFS('Verarbeitendes Gew. 2019'!$H$71:$H$17222,'Verarbeitendes Gew. 2019'!$C$71:$C$17222,C70,'Verarbeitendes Gew. 2019'!$E$71:$E$17222,"Wood and Wood Products")</f>
        <v>0</v>
      </c>
      <c r="U70" s="27">
        <f>SUMIFS('Verarbeitendes Gew. 2019'!$H$71:$H$17222,'Verarbeitendes Gew. 2019'!$C$71:$C$17222,C70,'Verarbeitendes Gew. 2019'!$E$71:$E$17222,"Transport Equipment")</f>
        <v>0</v>
      </c>
      <c r="V70" s="27">
        <f>SUMIFS('Verarbeitendes Gew. 2019'!$H$71:$H$17222,'Verarbeitendes Gew. 2019'!$C$71:$C$17222,C70,'Verarbeitendes Gew. 2019'!$E$71:$E$17222,"Machinery")</f>
        <v>5844</v>
      </c>
      <c r="W70" s="27">
        <f>SUMIFS('Verarbeitendes Gew. 2019'!$H$71:$H$17222,'Verarbeitendes Gew. 2019'!$C$71:$C$17222,C70,'Verarbeitendes Gew. 2019'!$E$71:$E$17222,"other industry")</f>
        <v>0</v>
      </c>
      <c r="X70" s="27">
        <f>SUMIFS('Verarbeitendes Gew. 2019'!$H$71:$H$17222,'Verarbeitendes Gew. 2019'!$C$71:$C$17222,C70,'Verarbeitendes Gew. 2019'!$F$71:$F$17222,"Verarbeitendes Gewerbe (C)")</f>
        <v>10959</v>
      </c>
      <c r="Y70" s="27">
        <f t="shared" si="11"/>
        <v>10959</v>
      </c>
      <c r="Z70" s="27">
        <f>SUMIFS('Baugewerbe 2019'!$D$7:$D$543,'Baugewerbe 2019'!$A$7:$A$543,C70)</f>
        <v>1515</v>
      </c>
      <c r="AA70" s="27">
        <f t="shared" si="7"/>
        <v>142.88800229579971</v>
      </c>
      <c r="AB70" s="11">
        <f t="shared" si="8"/>
        <v>148.18015052897749</v>
      </c>
    </row>
    <row r="71" spans="1:28">
      <c r="A71" s="27" t="s">
        <v>1259</v>
      </c>
      <c r="B71" s="27" t="s">
        <v>1266</v>
      </c>
      <c r="C71" s="27">
        <v>5119</v>
      </c>
      <c r="D71" s="27">
        <v>577</v>
      </c>
      <c r="E71" s="27">
        <v>5740.6450000000004</v>
      </c>
      <c r="F71" s="27">
        <v>210764</v>
      </c>
      <c r="G71" s="27">
        <v>3</v>
      </c>
      <c r="H71" s="27">
        <v>8.0692882815893308E-3</v>
      </c>
      <c r="I71" s="27">
        <v>1.1743689753162088E-2</v>
      </c>
      <c r="J71" s="27">
        <v>121075.91480798255</v>
      </c>
      <c r="K71" s="29">
        <f t="shared" si="6"/>
        <v>1101.5632860146529</v>
      </c>
      <c r="L71" s="28">
        <f t="shared" si="9"/>
        <v>367.18776200488429</v>
      </c>
      <c r="M71" s="27">
        <f t="shared" si="10"/>
        <v>165.23449290219793</v>
      </c>
      <c r="N71" s="27">
        <f>SUMIFS('Verarbeitendes Gew. 2019'!$H$71:$H$17222,'Verarbeitendes Gew. 2019'!$C$71:$C$17222,C71,'Verarbeitendes Gew. 2019'!$E$71:$E$17222,"Basic Metals")</f>
        <v>0</v>
      </c>
      <c r="O71" s="27">
        <f>SUMIFS('Verarbeitendes Gew. 2019'!$H$71:$H$17222,'Verarbeitendes Gew. 2019'!$C$71:$C$17222,C71,'Verarbeitendes Gew. 2019'!$E$71:$E$17222,"Chemical and Petrochemical")</f>
        <v>0</v>
      </c>
      <c r="P71" s="27">
        <f>SUMIFS('Verarbeitendes Gew. 2019'!$H$71:$H$17222,'Verarbeitendes Gew. 2019'!$C$71:$C$17222,C71,'Verarbeitendes Gew. 2019'!$E$71:$E$17222,"Non Metallic Minerals")</f>
        <v>410</v>
      </c>
      <c r="Q71" s="27">
        <f>SUMIFS('Verarbeitendes Gew. 2019'!$H$71:$H$17222,'Verarbeitendes Gew. 2019'!$C$71:$C$17222,C71,'Verarbeitendes Gew. 2019'!$E$71:$E$17222,"Food and Tobacco")</f>
        <v>454</v>
      </c>
      <c r="R71" s="27">
        <f>SUMIFS('Verarbeitendes Gew. 2019'!$H$71:$H$17222,'Verarbeitendes Gew. 2019'!$C$71:$C$17222,C71,'Verarbeitendes Gew. 2019'!$E$71:$E$17222,"Textile and Leather ")</f>
        <v>0</v>
      </c>
      <c r="S71" s="27">
        <f>SUMIFS('Verarbeitendes Gew. 2019'!$H$71:$H$17222,'Verarbeitendes Gew. 2019'!$C$71:$C$17222,C71,'Verarbeitendes Gew. 2019'!$E$71:$E$17222,"Paper, Pulp and Print")</f>
        <v>0</v>
      </c>
      <c r="T71" s="27">
        <f>SUMIFS('Verarbeitendes Gew. 2019'!$H$71:$H$17222,'Verarbeitendes Gew. 2019'!$C$71:$C$17222,C71,'Verarbeitendes Gew. 2019'!$E$71:$E$17222,"Wood and Wood Products")</f>
        <v>0</v>
      </c>
      <c r="U71" s="27">
        <f>SUMIFS('Verarbeitendes Gew. 2019'!$H$71:$H$17222,'Verarbeitendes Gew. 2019'!$C$71:$C$17222,C71,'Verarbeitendes Gew. 2019'!$E$71:$E$17222,"Transport Equipment")</f>
        <v>0</v>
      </c>
      <c r="V71" s="27">
        <f>SUMIFS('Verarbeitendes Gew. 2019'!$H$71:$H$17222,'Verarbeitendes Gew. 2019'!$C$71:$C$17222,C71,'Verarbeitendes Gew. 2019'!$E$71:$E$17222,"Machinery")</f>
        <v>2306</v>
      </c>
      <c r="W71" s="27">
        <f>SUMIFS('Verarbeitendes Gew. 2019'!$H$71:$H$17222,'Verarbeitendes Gew. 2019'!$C$71:$C$17222,C71,'Verarbeitendes Gew. 2019'!$E$71:$E$17222,"other industry")</f>
        <v>0</v>
      </c>
      <c r="X71" s="27">
        <f>SUMIFS('Verarbeitendes Gew. 2019'!$H$71:$H$17222,'Verarbeitendes Gew. 2019'!$C$71:$C$17222,C71,'Verarbeitendes Gew. 2019'!$F$71:$F$17222,"Verarbeitendes Gewerbe (C)")</f>
        <v>7364</v>
      </c>
      <c r="Y71" s="27">
        <f t="shared" si="11"/>
        <v>7364</v>
      </c>
      <c r="Z71" s="27">
        <f>SUMIFS('Baugewerbe 2019'!$D$7:$D$543,'Baugewerbe 2019'!$A$7:$A$543,C71)</f>
        <v>2545</v>
      </c>
      <c r="AA71" s="27">
        <f t="shared" si="7"/>
        <v>99.140695741318765</v>
      </c>
      <c r="AB71" s="11">
        <f t="shared" si="8"/>
        <v>102.81257336136761</v>
      </c>
    </row>
    <row r="72" spans="1:28">
      <c r="A72" s="27" t="s">
        <v>1259</v>
      </c>
      <c r="B72" s="27" t="s">
        <v>1267</v>
      </c>
      <c r="C72" s="27">
        <v>5120</v>
      </c>
      <c r="D72" s="27">
        <v>762</v>
      </c>
      <c r="E72" s="27">
        <v>4031.761</v>
      </c>
      <c r="F72" s="27">
        <v>111338</v>
      </c>
      <c r="G72" s="27">
        <v>1</v>
      </c>
      <c r="H72" s="27">
        <v>5.6672101813417973E-3</v>
      </c>
      <c r="I72" s="27">
        <v>6.2037109266172615E-3</v>
      </c>
      <c r="J72" s="27">
        <v>121075.91480798255</v>
      </c>
      <c r="K72" s="29">
        <f t="shared" si="6"/>
        <v>704.3507063033004</v>
      </c>
      <c r="L72" s="28">
        <f t="shared" si="9"/>
        <v>704.3507063033004</v>
      </c>
      <c r="M72" s="27">
        <f t="shared" si="10"/>
        <v>316.95781783648516</v>
      </c>
      <c r="N72" s="27">
        <f>SUMIFS('Verarbeitendes Gew. 2019'!$H$71:$H$17222,'Verarbeitendes Gew. 2019'!$C$71:$C$17222,C72,'Verarbeitendes Gew. 2019'!$E$71:$E$17222,"Basic Metals")</f>
        <v>5347</v>
      </c>
      <c r="O72" s="27">
        <f>SUMIFS('Verarbeitendes Gew. 2019'!$H$71:$H$17222,'Verarbeitendes Gew. 2019'!$C$71:$C$17222,C72,'Verarbeitendes Gew. 2019'!$E$71:$E$17222,"Chemical and Petrochemical")</f>
        <v>513</v>
      </c>
      <c r="P72" s="27">
        <f>SUMIFS('Verarbeitendes Gew. 2019'!$H$71:$H$17222,'Verarbeitendes Gew. 2019'!$C$71:$C$17222,C72,'Verarbeitendes Gew. 2019'!$E$71:$E$17222,"Non Metallic Minerals")</f>
        <v>0</v>
      </c>
      <c r="Q72" s="27">
        <f>SUMIFS('Verarbeitendes Gew. 2019'!$H$71:$H$17222,'Verarbeitendes Gew. 2019'!$C$71:$C$17222,C72,'Verarbeitendes Gew. 2019'!$E$71:$E$17222,"Food and Tobacco")</f>
        <v>650</v>
      </c>
      <c r="R72" s="27">
        <f>SUMIFS('Verarbeitendes Gew. 2019'!$H$71:$H$17222,'Verarbeitendes Gew. 2019'!$C$71:$C$17222,C72,'Verarbeitendes Gew. 2019'!$E$71:$E$17222,"Textile and Leather ")</f>
        <v>0</v>
      </c>
      <c r="S72" s="27">
        <f>SUMIFS('Verarbeitendes Gew. 2019'!$H$71:$H$17222,'Verarbeitendes Gew. 2019'!$C$71:$C$17222,C72,'Verarbeitendes Gew. 2019'!$E$71:$E$17222,"Paper, Pulp and Print")</f>
        <v>139</v>
      </c>
      <c r="T72" s="27">
        <f>SUMIFS('Verarbeitendes Gew. 2019'!$H$71:$H$17222,'Verarbeitendes Gew. 2019'!$C$71:$C$17222,C72,'Verarbeitendes Gew. 2019'!$E$71:$E$17222,"Wood and Wood Products")</f>
        <v>0</v>
      </c>
      <c r="U72" s="27">
        <f>SUMIFS('Verarbeitendes Gew. 2019'!$H$71:$H$17222,'Verarbeitendes Gew. 2019'!$C$71:$C$17222,C72,'Verarbeitendes Gew. 2019'!$E$71:$E$17222,"Transport Equipment")</f>
        <v>0</v>
      </c>
      <c r="V72" s="27">
        <f>SUMIFS('Verarbeitendes Gew. 2019'!$H$71:$H$17222,'Verarbeitendes Gew. 2019'!$C$71:$C$17222,C72,'Verarbeitendes Gew. 2019'!$E$71:$E$17222,"Machinery")</f>
        <v>3755</v>
      </c>
      <c r="W72" s="27">
        <f>SUMIFS('Verarbeitendes Gew. 2019'!$H$71:$H$17222,'Verarbeitendes Gew. 2019'!$C$71:$C$17222,C72,'Verarbeitendes Gew. 2019'!$E$71:$E$17222,"other industry")</f>
        <v>742</v>
      </c>
      <c r="X72" s="27">
        <f>SUMIFS('Verarbeitendes Gew. 2019'!$H$71:$H$17222,'Verarbeitendes Gew. 2019'!$C$71:$C$17222,C72,'Verarbeitendes Gew. 2019'!$F$71:$F$17222,"Verarbeitendes Gewerbe (C)")</f>
        <v>14615</v>
      </c>
      <c r="Y72" s="27">
        <f t="shared" si="11"/>
        <v>14615</v>
      </c>
      <c r="Z72" s="27">
        <f>SUMIFS('Baugewerbe 2019'!$D$7:$D$543,'Baugewerbe 2019'!$A$7:$A$543,C72)</f>
        <v>816</v>
      </c>
      <c r="AA72" s="27">
        <f t="shared" si="7"/>
        <v>190.17469070189111</v>
      </c>
      <c r="AB72" s="11">
        <f t="shared" si="8"/>
        <v>197.21819776492413</v>
      </c>
    </row>
    <row r="73" spans="1:28">
      <c r="A73" s="27" t="s">
        <v>1259</v>
      </c>
      <c r="B73" s="27" t="s">
        <v>1268</v>
      </c>
      <c r="C73" s="27">
        <v>5122</v>
      </c>
      <c r="D73" s="27">
        <v>727</v>
      </c>
      <c r="E73" s="27">
        <v>5033.7520000000004</v>
      </c>
      <c r="F73" s="27">
        <v>159245</v>
      </c>
      <c r="G73" s="27">
        <v>1</v>
      </c>
      <c r="H73" s="27">
        <v>7.0756502145711605E-3</v>
      </c>
      <c r="I73" s="27">
        <v>8.873070708196356E-3</v>
      </c>
      <c r="J73" s="27">
        <v>121075.91480798255</v>
      </c>
      <c r="K73" s="29">
        <f t="shared" si="6"/>
        <v>917.62563514738144</v>
      </c>
      <c r="L73" s="28">
        <f t="shared" si="9"/>
        <v>917.62563514738144</v>
      </c>
      <c r="M73" s="27">
        <f t="shared" si="10"/>
        <v>412.93153581632168</v>
      </c>
      <c r="N73" s="27">
        <f>SUMIFS('Verarbeitendes Gew. 2019'!$H$71:$H$17222,'Verarbeitendes Gew. 2019'!$C$71:$C$17222,C73,'Verarbeitendes Gew. 2019'!$E$71:$E$17222,"Basic Metals")</f>
        <v>6781</v>
      </c>
      <c r="O73" s="27">
        <f>SUMIFS('Verarbeitendes Gew. 2019'!$H$71:$H$17222,'Verarbeitendes Gew. 2019'!$C$71:$C$17222,C73,'Verarbeitendes Gew. 2019'!$E$71:$E$17222,"Chemical and Petrochemical")</f>
        <v>972</v>
      </c>
      <c r="P73" s="27">
        <f>SUMIFS('Verarbeitendes Gew. 2019'!$H$71:$H$17222,'Verarbeitendes Gew. 2019'!$C$71:$C$17222,C73,'Verarbeitendes Gew. 2019'!$E$71:$E$17222,"Non Metallic Minerals")</f>
        <v>0</v>
      </c>
      <c r="Q73" s="27">
        <f>SUMIFS('Verarbeitendes Gew. 2019'!$H$71:$H$17222,'Verarbeitendes Gew. 2019'!$C$71:$C$17222,C73,'Verarbeitendes Gew. 2019'!$E$71:$E$17222,"Food and Tobacco")</f>
        <v>0</v>
      </c>
      <c r="R73" s="27">
        <f>SUMIFS('Verarbeitendes Gew. 2019'!$H$71:$H$17222,'Verarbeitendes Gew. 2019'!$C$71:$C$17222,C73,'Verarbeitendes Gew. 2019'!$E$71:$E$17222,"Textile and Leather ")</f>
        <v>0</v>
      </c>
      <c r="S73" s="27">
        <f>SUMIFS('Verarbeitendes Gew. 2019'!$H$71:$H$17222,'Verarbeitendes Gew. 2019'!$C$71:$C$17222,C73,'Verarbeitendes Gew. 2019'!$E$71:$E$17222,"Paper, Pulp and Print")</f>
        <v>0</v>
      </c>
      <c r="T73" s="27">
        <f>SUMIFS('Verarbeitendes Gew. 2019'!$H$71:$H$17222,'Verarbeitendes Gew. 2019'!$C$71:$C$17222,C73,'Verarbeitendes Gew. 2019'!$E$71:$E$17222,"Wood and Wood Products")</f>
        <v>0</v>
      </c>
      <c r="U73" s="27">
        <f>SUMIFS('Verarbeitendes Gew. 2019'!$H$71:$H$17222,'Verarbeitendes Gew. 2019'!$C$71:$C$17222,C73,'Verarbeitendes Gew. 2019'!$E$71:$E$17222,"Transport Equipment")</f>
        <v>2209</v>
      </c>
      <c r="V73" s="27">
        <f>SUMIFS('Verarbeitendes Gew. 2019'!$H$71:$H$17222,'Verarbeitendes Gew. 2019'!$C$71:$C$17222,C73,'Verarbeitendes Gew. 2019'!$E$71:$E$17222,"Machinery")</f>
        <v>697</v>
      </c>
      <c r="W73" s="27">
        <f>SUMIFS('Verarbeitendes Gew. 2019'!$H$71:$H$17222,'Verarbeitendes Gew. 2019'!$C$71:$C$17222,C73,'Verarbeitendes Gew. 2019'!$E$71:$E$17222,"other industry")</f>
        <v>378</v>
      </c>
      <c r="X73" s="27">
        <f>SUMIFS('Verarbeitendes Gew. 2019'!$H$71:$H$17222,'Verarbeitendes Gew. 2019'!$C$71:$C$17222,C73,'Verarbeitendes Gew. 2019'!$F$71:$F$17222,"Verarbeitendes Gewerbe (C)")</f>
        <v>12768</v>
      </c>
      <c r="Y73" s="27">
        <f t="shared" si="11"/>
        <v>12768</v>
      </c>
      <c r="Z73" s="27">
        <f>SUMIFS('Baugewerbe 2019'!$D$7:$D$543,'Baugewerbe 2019'!$A$7:$A$543,C73)</f>
        <v>801</v>
      </c>
      <c r="AA73" s="27">
        <f t="shared" si="7"/>
        <v>247.75892148979301</v>
      </c>
      <c r="AB73" s="11">
        <f t="shared" si="8"/>
        <v>256.93517784126681</v>
      </c>
    </row>
    <row r="74" spans="1:28">
      <c r="A74" s="27" t="s">
        <v>1259</v>
      </c>
      <c r="B74" s="27" t="s">
        <v>1269</v>
      </c>
      <c r="C74" s="27">
        <v>5124</v>
      </c>
      <c r="D74" s="27">
        <v>690</v>
      </c>
      <c r="E74" s="27">
        <v>12895.334999999999</v>
      </c>
      <c r="F74" s="27">
        <v>355100</v>
      </c>
      <c r="G74" s="27">
        <v>1</v>
      </c>
      <c r="H74" s="27">
        <v>1.8126216758337914E-2</v>
      </c>
      <c r="I74" s="27">
        <v>1.9786036663509223E-2</v>
      </c>
      <c r="J74" s="27">
        <v>121075.91480798255</v>
      </c>
      <c r="K74" s="29">
        <f t="shared" si="6"/>
        <v>2250.9182557853792</v>
      </c>
      <c r="L74" s="28">
        <f t="shared" si="9"/>
        <v>2250.9182557853792</v>
      </c>
      <c r="M74" s="27">
        <f t="shared" si="10"/>
        <v>1012.9132151034206</v>
      </c>
      <c r="N74" s="27">
        <f>SUMIFS('Verarbeitendes Gew. 2019'!$H$71:$H$17222,'Verarbeitendes Gew. 2019'!$C$71:$C$17222,C74,'Verarbeitendes Gew. 2019'!$E$71:$E$17222,"Basic Metals")</f>
        <v>6183</v>
      </c>
      <c r="O74" s="27">
        <f>SUMIFS('Verarbeitendes Gew. 2019'!$H$71:$H$17222,'Verarbeitendes Gew. 2019'!$C$71:$C$17222,C74,'Verarbeitendes Gew. 2019'!$E$71:$E$17222,"Chemical and Petrochemical")</f>
        <v>7653</v>
      </c>
      <c r="P74" s="27">
        <f>SUMIFS('Verarbeitendes Gew. 2019'!$H$71:$H$17222,'Verarbeitendes Gew. 2019'!$C$71:$C$17222,C74,'Verarbeitendes Gew. 2019'!$E$71:$E$17222,"Non Metallic Minerals")</f>
        <v>259</v>
      </c>
      <c r="Q74" s="27">
        <f>SUMIFS('Verarbeitendes Gew. 2019'!$H$71:$H$17222,'Verarbeitendes Gew. 2019'!$C$71:$C$17222,C74,'Verarbeitendes Gew. 2019'!$E$71:$E$17222,"Food and Tobacco")</f>
        <v>577</v>
      </c>
      <c r="R74" s="27">
        <f>SUMIFS('Verarbeitendes Gew. 2019'!$H$71:$H$17222,'Verarbeitendes Gew. 2019'!$C$71:$C$17222,C74,'Verarbeitendes Gew. 2019'!$E$71:$E$17222,"Textile and Leather ")</f>
        <v>1220</v>
      </c>
      <c r="S74" s="27">
        <f>SUMIFS('Verarbeitendes Gew. 2019'!$H$71:$H$17222,'Verarbeitendes Gew. 2019'!$C$71:$C$17222,C74,'Verarbeitendes Gew. 2019'!$E$71:$E$17222,"Paper, Pulp and Print")</f>
        <v>901</v>
      </c>
      <c r="T74" s="27">
        <f>SUMIFS('Verarbeitendes Gew. 2019'!$H$71:$H$17222,'Verarbeitendes Gew. 2019'!$C$71:$C$17222,C74,'Verarbeitendes Gew. 2019'!$E$71:$E$17222,"Wood and Wood Products")</f>
        <v>0</v>
      </c>
      <c r="U74" s="27">
        <f>SUMIFS('Verarbeitendes Gew. 2019'!$H$71:$H$17222,'Verarbeitendes Gew. 2019'!$C$71:$C$17222,C74,'Verarbeitendes Gew. 2019'!$E$71:$E$17222,"Transport Equipment")</f>
        <v>0</v>
      </c>
      <c r="V74" s="27">
        <f>SUMIFS('Verarbeitendes Gew. 2019'!$H$71:$H$17222,'Verarbeitendes Gew. 2019'!$C$71:$C$17222,C74,'Verarbeitendes Gew. 2019'!$E$71:$E$17222,"Machinery")</f>
        <v>7610</v>
      </c>
      <c r="W74" s="27">
        <f>SUMIFS('Verarbeitendes Gew. 2019'!$H$71:$H$17222,'Verarbeitendes Gew. 2019'!$C$71:$C$17222,C74,'Verarbeitendes Gew. 2019'!$E$71:$E$17222,"other industry")</f>
        <v>411</v>
      </c>
      <c r="X74" s="27">
        <f>SUMIFS('Verarbeitendes Gew. 2019'!$H$71:$H$17222,'Verarbeitendes Gew. 2019'!$C$71:$C$17222,C74,'Verarbeitendes Gew. 2019'!$F$71:$F$17222,"Verarbeitendes Gewerbe (C)")</f>
        <v>25690</v>
      </c>
      <c r="Y74" s="27">
        <f t="shared" si="11"/>
        <v>25690</v>
      </c>
      <c r="Z74" s="27">
        <f>SUMIFS('Baugewerbe 2019'!$D$7:$D$543,'Baugewerbe 2019'!$A$7:$A$543,C74)</f>
        <v>1632</v>
      </c>
      <c r="AA74" s="27">
        <f t="shared" si="7"/>
        <v>607.74792906205244</v>
      </c>
      <c r="AB74" s="11">
        <f t="shared" si="8"/>
        <v>630.25711161990625</v>
      </c>
    </row>
    <row r="75" spans="1:28">
      <c r="A75" s="27" t="s">
        <v>1259</v>
      </c>
      <c r="B75" s="27" t="s">
        <v>1270</v>
      </c>
      <c r="C75" s="27">
        <v>5154</v>
      </c>
      <c r="D75" s="27">
        <v>616</v>
      </c>
      <c r="E75" s="27">
        <v>9567.7060000000001</v>
      </c>
      <c r="F75" s="27">
        <v>312465</v>
      </c>
      <c r="G75" s="27">
        <v>4</v>
      </c>
      <c r="H75" s="27">
        <v>1.3448763668105575E-2</v>
      </c>
      <c r="I75" s="27">
        <v>1.7410430712653926E-2</v>
      </c>
      <c r="J75" s="27">
        <v>121075.91480798255</v>
      </c>
      <c r="K75" s="29">
        <f t="shared" si="6"/>
        <v>1762.6268533955736</v>
      </c>
      <c r="L75" s="28">
        <f t="shared" si="9"/>
        <v>440.65671334889339</v>
      </c>
      <c r="M75" s="27">
        <f t="shared" si="10"/>
        <v>198.29552100700204</v>
      </c>
      <c r="N75" s="27">
        <f>SUMIFS('Verarbeitendes Gew. 2019'!$H$71:$H$17222,'Verarbeitendes Gew. 2019'!$C$71:$C$17222,C75,'Verarbeitendes Gew. 2019'!$E$71:$E$17222,"Basic Metals")</f>
        <v>1430</v>
      </c>
      <c r="O75" s="27">
        <f>SUMIFS('Verarbeitendes Gew. 2019'!$H$71:$H$17222,'Verarbeitendes Gew. 2019'!$C$71:$C$17222,C75,'Verarbeitendes Gew. 2019'!$E$71:$E$17222,"Chemical and Petrochemical")</f>
        <v>1723</v>
      </c>
      <c r="P75" s="27">
        <f>SUMIFS('Verarbeitendes Gew. 2019'!$H$71:$H$17222,'Verarbeitendes Gew. 2019'!$C$71:$C$17222,C75,'Verarbeitendes Gew. 2019'!$E$71:$E$17222,"Non Metallic Minerals")</f>
        <v>284</v>
      </c>
      <c r="Q75" s="27">
        <f>SUMIFS('Verarbeitendes Gew. 2019'!$H$71:$H$17222,'Verarbeitendes Gew. 2019'!$C$71:$C$17222,C75,'Verarbeitendes Gew. 2019'!$E$71:$E$17222,"Food and Tobacco")</f>
        <v>3418</v>
      </c>
      <c r="R75" s="27">
        <f>SUMIFS('Verarbeitendes Gew. 2019'!$H$71:$H$17222,'Verarbeitendes Gew. 2019'!$C$71:$C$17222,C75,'Verarbeitendes Gew. 2019'!$E$71:$E$17222,"Textile and Leather ")</f>
        <v>308</v>
      </c>
      <c r="S75" s="27">
        <f>SUMIFS('Verarbeitendes Gew. 2019'!$H$71:$H$17222,'Verarbeitendes Gew. 2019'!$C$71:$C$17222,C75,'Verarbeitendes Gew. 2019'!$E$71:$E$17222,"Paper, Pulp and Print")</f>
        <v>595</v>
      </c>
      <c r="T75" s="27">
        <f>SUMIFS('Verarbeitendes Gew. 2019'!$H$71:$H$17222,'Verarbeitendes Gew. 2019'!$C$71:$C$17222,C75,'Verarbeitendes Gew. 2019'!$E$71:$E$17222,"Wood and Wood Products")</f>
        <v>0</v>
      </c>
      <c r="U75" s="27">
        <f>SUMIFS('Verarbeitendes Gew. 2019'!$H$71:$H$17222,'Verarbeitendes Gew. 2019'!$C$71:$C$17222,C75,'Verarbeitendes Gew. 2019'!$E$71:$E$17222,"Transport Equipment")</f>
        <v>0</v>
      </c>
      <c r="V75" s="27">
        <f>SUMIFS('Verarbeitendes Gew. 2019'!$H$71:$H$17222,'Verarbeitendes Gew. 2019'!$C$71:$C$17222,C75,'Verarbeitendes Gew. 2019'!$E$71:$E$17222,"Machinery")</f>
        <v>444</v>
      </c>
      <c r="W75" s="27">
        <f>SUMIFS('Verarbeitendes Gew. 2019'!$H$71:$H$17222,'Verarbeitendes Gew. 2019'!$C$71:$C$17222,C75,'Verarbeitendes Gew. 2019'!$E$71:$E$17222,"other industry")</f>
        <v>0</v>
      </c>
      <c r="X75" s="27">
        <f>SUMIFS('Verarbeitendes Gew. 2019'!$H$71:$H$17222,'Verarbeitendes Gew. 2019'!$C$71:$C$17222,C75,'Verarbeitendes Gew. 2019'!$F$71:$F$17222,"Verarbeitendes Gewerbe (C)")</f>
        <v>13826</v>
      </c>
      <c r="Y75" s="27">
        <f t="shared" si="11"/>
        <v>13826</v>
      </c>
      <c r="Z75" s="27">
        <f>SUMIFS('Baugewerbe 2019'!$D$7:$D$543,'Baugewerbe 2019'!$A$7:$A$543,C75)</f>
        <v>3766</v>
      </c>
      <c r="AA75" s="27">
        <f t="shared" si="7"/>
        <v>118.97731260420122</v>
      </c>
      <c r="AB75" s="11">
        <f t="shared" si="8"/>
        <v>123.38387973769017</v>
      </c>
    </row>
    <row r="76" spans="1:28">
      <c r="A76" s="27" t="s">
        <v>1259</v>
      </c>
      <c r="B76" s="27" t="s">
        <v>1271</v>
      </c>
      <c r="C76" s="27">
        <v>5158</v>
      </c>
      <c r="D76" s="27">
        <v>1128</v>
      </c>
      <c r="E76" s="27">
        <v>19687.312999999998</v>
      </c>
      <c r="F76" s="27">
        <v>485570</v>
      </c>
      <c r="G76" s="27">
        <v>7</v>
      </c>
      <c r="H76" s="27">
        <v>2.7673302231174594E-2</v>
      </c>
      <c r="I76" s="27">
        <v>2.7055775338496686E-2</v>
      </c>
      <c r="J76" s="27">
        <v>121075.91480798255</v>
      </c>
      <c r="K76" s="29">
        <f t="shared" si="6"/>
        <v>3329.635446031386</v>
      </c>
      <c r="L76" s="28">
        <f t="shared" si="9"/>
        <v>475.66220657591231</v>
      </c>
      <c r="M76" s="27">
        <f t="shared" si="10"/>
        <v>214.04799295916055</v>
      </c>
      <c r="N76" s="27">
        <f>SUMIFS('Verarbeitendes Gew. 2019'!$H$71:$H$17222,'Verarbeitendes Gew. 2019'!$C$71:$C$17222,C76,'Verarbeitendes Gew. 2019'!$E$71:$E$17222,"Basic Metals")</f>
        <v>18394</v>
      </c>
      <c r="O76" s="27">
        <f>SUMIFS('Verarbeitendes Gew. 2019'!$H$71:$H$17222,'Verarbeitendes Gew. 2019'!$C$71:$C$17222,C76,'Verarbeitendes Gew. 2019'!$E$71:$E$17222,"Chemical and Petrochemical")</f>
        <v>7418</v>
      </c>
      <c r="P76" s="27">
        <f>SUMIFS('Verarbeitendes Gew. 2019'!$H$71:$H$17222,'Verarbeitendes Gew. 2019'!$C$71:$C$17222,C76,'Verarbeitendes Gew. 2019'!$E$71:$E$17222,"Non Metallic Minerals")</f>
        <v>0</v>
      </c>
      <c r="Q76" s="27">
        <f>SUMIFS('Verarbeitendes Gew. 2019'!$H$71:$H$17222,'Verarbeitendes Gew. 2019'!$C$71:$C$17222,C76,'Verarbeitendes Gew. 2019'!$E$71:$E$17222,"Food and Tobacco")</f>
        <v>1403</v>
      </c>
      <c r="R76" s="27">
        <f>SUMIFS('Verarbeitendes Gew. 2019'!$H$71:$H$17222,'Verarbeitendes Gew. 2019'!$C$71:$C$17222,C76,'Verarbeitendes Gew. 2019'!$E$71:$E$17222,"Textile and Leather ")</f>
        <v>0</v>
      </c>
      <c r="S76" s="27">
        <f>SUMIFS('Verarbeitendes Gew. 2019'!$H$71:$H$17222,'Verarbeitendes Gew. 2019'!$C$71:$C$17222,C76,'Verarbeitendes Gew. 2019'!$E$71:$E$17222,"Paper, Pulp and Print")</f>
        <v>859</v>
      </c>
      <c r="T76" s="27">
        <f>SUMIFS('Verarbeitendes Gew. 2019'!$H$71:$H$17222,'Verarbeitendes Gew. 2019'!$C$71:$C$17222,C76,'Verarbeitendes Gew. 2019'!$E$71:$E$17222,"Wood and Wood Products")</f>
        <v>0</v>
      </c>
      <c r="U76" s="27">
        <f>SUMIFS('Verarbeitendes Gew. 2019'!$H$71:$H$17222,'Verarbeitendes Gew. 2019'!$C$71:$C$17222,C76,'Verarbeitendes Gew. 2019'!$E$71:$E$17222,"Transport Equipment")</f>
        <v>1863</v>
      </c>
      <c r="V76" s="27">
        <f>SUMIFS('Verarbeitendes Gew. 2019'!$H$71:$H$17222,'Verarbeitendes Gew. 2019'!$C$71:$C$17222,C76,'Verarbeitendes Gew. 2019'!$E$71:$E$17222,"Machinery")</f>
        <v>8685</v>
      </c>
      <c r="W76" s="27">
        <f>SUMIFS('Verarbeitendes Gew. 2019'!$H$71:$H$17222,'Verarbeitendes Gew. 2019'!$C$71:$C$17222,C76,'Verarbeitendes Gew. 2019'!$E$71:$E$17222,"other industry")</f>
        <v>0</v>
      </c>
      <c r="X76" s="27">
        <f>SUMIFS('Verarbeitendes Gew. 2019'!$H$71:$H$17222,'Verarbeitendes Gew. 2019'!$C$71:$C$17222,C76,'Verarbeitendes Gew. 2019'!$F$71:$F$17222,"Verarbeitendes Gewerbe (C)")</f>
        <v>41969</v>
      </c>
      <c r="Y76" s="27">
        <f t="shared" si="11"/>
        <v>41969</v>
      </c>
      <c r="Z76" s="27">
        <f>SUMIFS('Baugewerbe 2019'!$D$7:$D$543,'Baugewerbe 2019'!$A$7:$A$543,C76)</f>
        <v>3689</v>
      </c>
      <c r="AA76" s="27">
        <f t="shared" si="7"/>
        <v>128.42879577549633</v>
      </c>
      <c r="AB76" s="11">
        <f t="shared" si="8"/>
        <v>133.18541784125546</v>
      </c>
    </row>
    <row r="77" spans="1:28">
      <c r="A77" s="27" t="s">
        <v>1259</v>
      </c>
      <c r="B77" s="27" t="s">
        <v>1272</v>
      </c>
      <c r="C77" s="27">
        <v>5162</v>
      </c>
      <c r="D77" s="27">
        <v>852</v>
      </c>
      <c r="E77" s="27">
        <v>17725.157999999999</v>
      </c>
      <c r="F77" s="27">
        <v>451730</v>
      </c>
      <c r="G77" s="27">
        <v>12</v>
      </c>
      <c r="H77" s="27">
        <v>2.4915215927603845E-2</v>
      </c>
      <c r="I77" s="27">
        <v>2.5170223435671699E-2</v>
      </c>
      <c r="J77" s="27">
        <v>121075.91480798255</v>
      </c>
      <c r="K77" s="29">
        <f t="shared" si="6"/>
        <v>3025.2776359232748</v>
      </c>
      <c r="L77" s="28">
        <f t="shared" si="9"/>
        <v>252.10646966027289</v>
      </c>
      <c r="M77" s="27">
        <f t="shared" si="10"/>
        <v>113.4479113471228</v>
      </c>
      <c r="N77" s="27">
        <f>SUMIFS('Verarbeitendes Gew. 2019'!$H$71:$H$17222,'Verarbeitendes Gew. 2019'!$C$71:$C$17222,C77,'Verarbeitendes Gew. 2019'!$E$71:$E$17222,"Basic Metals")</f>
        <v>6489</v>
      </c>
      <c r="O77" s="27">
        <f>SUMIFS('Verarbeitendes Gew. 2019'!$H$71:$H$17222,'Verarbeitendes Gew. 2019'!$C$71:$C$17222,C77,'Verarbeitendes Gew. 2019'!$E$71:$E$17222,"Chemical and Petrochemical")</f>
        <v>8085</v>
      </c>
      <c r="P77" s="27">
        <f>SUMIFS('Verarbeitendes Gew. 2019'!$H$71:$H$17222,'Verarbeitendes Gew. 2019'!$C$71:$C$17222,C77,'Verarbeitendes Gew. 2019'!$E$71:$E$17222,"Non Metallic Minerals")</f>
        <v>573</v>
      </c>
      <c r="Q77" s="27">
        <f>SUMIFS('Verarbeitendes Gew. 2019'!$H$71:$H$17222,'Verarbeitendes Gew. 2019'!$C$71:$C$17222,C77,'Verarbeitendes Gew. 2019'!$E$71:$E$17222,"Food and Tobacco")</f>
        <v>2643</v>
      </c>
      <c r="R77" s="27">
        <f>SUMIFS('Verarbeitendes Gew. 2019'!$H$71:$H$17222,'Verarbeitendes Gew. 2019'!$C$71:$C$17222,C77,'Verarbeitendes Gew. 2019'!$E$71:$E$17222,"Textile and Leather ")</f>
        <v>0</v>
      </c>
      <c r="S77" s="27">
        <f>SUMIFS('Verarbeitendes Gew. 2019'!$H$71:$H$17222,'Verarbeitendes Gew. 2019'!$C$71:$C$17222,C77,'Verarbeitendes Gew. 2019'!$E$71:$E$17222,"Paper, Pulp and Print")</f>
        <v>950</v>
      </c>
      <c r="T77" s="27">
        <f>SUMIFS('Verarbeitendes Gew. 2019'!$H$71:$H$17222,'Verarbeitendes Gew. 2019'!$C$71:$C$17222,C77,'Verarbeitendes Gew. 2019'!$E$71:$E$17222,"Wood and Wood Products")</f>
        <v>0</v>
      </c>
      <c r="U77" s="27">
        <f>SUMIFS('Verarbeitendes Gew. 2019'!$H$71:$H$17222,'Verarbeitendes Gew. 2019'!$C$71:$C$17222,C77,'Verarbeitendes Gew. 2019'!$E$71:$E$17222,"Transport Equipment")</f>
        <v>417</v>
      </c>
      <c r="V77" s="27">
        <f>SUMIFS('Verarbeitendes Gew. 2019'!$H$71:$H$17222,'Verarbeitendes Gew. 2019'!$C$71:$C$17222,C77,'Verarbeitendes Gew. 2019'!$E$71:$E$17222,"Machinery")</f>
        <v>5556</v>
      </c>
      <c r="W77" s="27">
        <f>SUMIFS('Verarbeitendes Gew. 2019'!$H$71:$H$17222,'Verarbeitendes Gew. 2019'!$C$71:$C$17222,C77,'Verarbeitendes Gew. 2019'!$E$71:$E$17222,"other industry")</f>
        <v>0</v>
      </c>
      <c r="X77" s="27">
        <f>SUMIFS('Verarbeitendes Gew. 2019'!$H$71:$H$17222,'Verarbeitendes Gew. 2019'!$C$71:$C$17222,C77,'Verarbeitendes Gew. 2019'!$F$71:$F$17222,"Verarbeitendes Gewerbe (C)")</f>
        <v>0</v>
      </c>
      <c r="Y77" s="27">
        <f t="shared" si="11"/>
        <v>24713</v>
      </c>
      <c r="Z77" s="27">
        <f>SUMIFS('Baugewerbe 2019'!$D$7:$D$543,'Baugewerbe 2019'!$A$7:$A$543,C77)</f>
        <v>3402</v>
      </c>
      <c r="AA77" s="27">
        <f t="shared" si="7"/>
        <v>68.068746808273687</v>
      </c>
      <c r="AB77" s="11">
        <f t="shared" si="8"/>
        <v>70.589811504876423</v>
      </c>
    </row>
    <row r="78" spans="1:28">
      <c r="A78" s="27" t="s">
        <v>1259</v>
      </c>
      <c r="B78" s="27" t="s">
        <v>1273</v>
      </c>
      <c r="C78" s="27">
        <v>5166</v>
      </c>
      <c r="D78" s="27">
        <v>695</v>
      </c>
      <c r="E78" s="27">
        <v>8503.9030000000002</v>
      </c>
      <c r="F78" s="27">
        <v>298863</v>
      </c>
      <c r="G78" s="27">
        <v>3</v>
      </c>
      <c r="H78" s="27">
        <v>1.1953438128585264E-2</v>
      </c>
      <c r="I78" s="27">
        <v>1.6652532456677995E-2</v>
      </c>
      <c r="J78" s="27">
        <v>121075.91480798255</v>
      </c>
      <c r="K78" s="29">
        <f t="shared" si="6"/>
        <v>1606.578656991072</v>
      </c>
      <c r="L78" s="28">
        <f t="shared" si="9"/>
        <v>535.52621899702399</v>
      </c>
      <c r="M78" s="27">
        <f t="shared" si="10"/>
        <v>240.9867985486608</v>
      </c>
      <c r="N78" s="27">
        <f>SUMIFS('Verarbeitendes Gew. 2019'!$H$71:$H$17222,'Verarbeitendes Gew. 2019'!$C$71:$C$17222,C78,'Verarbeitendes Gew. 2019'!$E$71:$E$17222,"Basic Metals")</f>
        <v>415</v>
      </c>
      <c r="O78" s="27">
        <f>SUMIFS('Verarbeitendes Gew. 2019'!$H$71:$H$17222,'Verarbeitendes Gew. 2019'!$C$71:$C$17222,C78,'Verarbeitendes Gew. 2019'!$E$71:$E$17222,"Chemical and Petrochemical")</f>
        <v>2404</v>
      </c>
      <c r="P78" s="27">
        <f>SUMIFS('Verarbeitendes Gew. 2019'!$H$71:$H$17222,'Verarbeitendes Gew. 2019'!$C$71:$C$17222,C78,'Verarbeitendes Gew. 2019'!$E$71:$E$17222,"Non Metallic Minerals")</f>
        <v>971</v>
      </c>
      <c r="Q78" s="27">
        <f>SUMIFS('Verarbeitendes Gew. 2019'!$H$71:$H$17222,'Verarbeitendes Gew. 2019'!$C$71:$C$17222,C78,'Verarbeitendes Gew. 2019'!$E$71:$E$17222,"Food and Tobacco")</f>
        <v>2338</v>
      </c>
      <c r="R78" s="27">
        <f>SUMIFS('Verarbeitendes Gew. 2019'!$H$71:$H$17222,'Verarbeitendes Gew. 2019'!$C$71:$C$17222,C78,'Verarbeitendes Gew. 2019'!$E$71:$E$17222,"Textile and Leather ")</f>
        <v>0</v>
      </c>
      <c r="S78" s="27">
        <f>SUMIFS('Verarbeitendes Gew. 2019'!$H$71:$H$17222,'Verarbeitendes Gew. 2019'!$C$71:$C$17222,C78,'Verarbeitendes Gew. 2019'!$E$71:$E$17222,"Paper, Pulp and Print")</f>
        <v>562</v>
      </c>
      <c r="T78" s="27">
        <f>SUMIFS('Verarbeitendes Gew. 2019'!$H$71:$H$17222,'Verarbeitendes Gew. 2019'!$C$71:$C$17222,C78,'Verarbeitendes Gew. 2019'!$E$71:$E$17222,"Wood and Wood Products")</f>
        <v>0</v>
      </c>
      <c r="U78" s="27">
        <f>SUMIFS('Verarbeitendes Gew. 2019'!$H$71:$H$17222,'Verarbeitendes Gew. 2019'!$C$71:$C$17222,C78,'Verarbeitendes Gew. 2019'!$E$71:$E$17222,"Transport Equipment")</f>
        <v>0</v>
      </c>
      <c r="V78" s="27">
        <f>SUMIFS('Verarbeitendes Gew. 2019'!$H$71:$H$17222,'Verarbeitendes Gew. 2019'!$C$71:$C$17222,C78,'Verarbeitendes Gew. 2019'!$E$71:$E$17222,"Machinery")</f>
        <v>4104</v>
      </c>
      <c r="W78" s="27">
        <f>SUMIFS('Verarbeitendes Gew. 2019'!$H$71:$H$17222,'Verarbeitendes Gew. 2019'!$C$71:$C$17222,C78,'Verarbeitendes Gew. 2019'!$E$71:$E$17222,"other industry")</f>
        <v>279</v>
      </c>
      <c r="X78" s="27">
        <f>SUMIFS('Verarbeitendes Gew. 2019'!$H$71:$H$17222,'Verarbeitendes Gew. 2019'!$C$71:$C$17222,C78,'Verarbeitendes Gew. 2019'!$F$71:$F$17222,"Verarbeitendes Gewerbe (C)")</f>
        <v>15108</v>
      </c>
      <c r="Y78" s="27">
        <f t="shared" si="11"/>
        <v>15108</v>
      </c>
      <c r="Z78" s="27">
        <f>SUMIFS('Baugewerbe 2019'!$D$7:$D$543,'Baugewerbe 2019'!$A$7:$A$543,C78)</f>
        <v>2851</v>
      </c>
      <c r="AA78" s="27">
        <f t="shared" si="7"/>
        <v>144.59207912919649</v>
      </c>
      <c r="AB78" s="11">
        <f t="shared" si="8"/>
        <v>149.94734131916672</v>
      </c>
    </row>
    <row r="79" spans="1:28">
      <c r="A79" s="27" t="s">
        <v>1259</v>
      </c>
      <c r="B79" s="27" t="s">
        <v>1274</v>
      </c>
      <c r="C79" s="27">
        <v>5170</v>
      </c>
      <c r="D79" s="27">
        <v>632</v>
      </c>
      <c r="E79" s="27">
        <v>13125.916999999999</v>
      </c>
      <c r="F79" s="27">
        <v>459976</v>
      </c>
      <c r="G79" s="27">
        <v>14</v>
      </c>
      <c r="H79" s="27">
        <v>1.8450332363909312E-2</v>
      </c>
      <c r="I79" s="27">
        <v>2.5629687412938095E-2</v>
      </c>
      <c r="J79" s="27">
        <v>121075.91480798255</v>
      </c>
      <c r="K79" s="29">
        <f t="shared" si="6"/>
        <v>2477.2800239535386</v>
      </c>
      <c r="L79" s="28">
        <f t="shared" si="9"/>
        <v>176.94857313953847</v>
      </c>
      <c r="M79" s="27">
        <f t="shared" si="10"/>
        <v>79.626857912792318</v>
      </c>
      <c r="N79" s="27">
        <f>SUMIFS('Verarbeitendes Gew. 2019'!$H$71:$H$17222,'Verarbeitendes Gew. 2019'!$C$71:$C$17222,C79,'Verarbeitendes Gew. 2019'!$E$71:$E$17222,"Basic Metals")</f>
        <v>3037</v>
      </c>
      <c r="O79" s="27">
        <f>SUMIFS('Verarbeitendes Gew. 2019'!$H$71:$H$17222,'Verarbeitendes Gew. 2019'!$C$71:$C$17222,C79,'Verarbeitendes Gew. 2019'!$E$71:$E$17222,"Chemical and Petrochemical")</f>
        <v>2976</v>
      </c>
      <c r="P79" s="27">
        <f>SUMIFS('Verarbeitendes Gew. 2019'!$H$71:$H$17222,'Verarbeitendes Gew. 2019'!$C$71:$C$17222,C79,'Verarbeitendes Gew. 2019'!$E$71:$E$17222,"Non Metallic Minerals")</f>
        <v>2897</v>
      </c>
      <c r="Q79" s="27">
        <f>SUMIFS('Verarbeitendes Gew. 2019'!$H$71:$H$17222,'Verarbeitendes Gew. 2019'!$C$71:$C$17222,C79,'Verarbeitendes Gew. 2019'!$E$71:$E$17222,"Food and Tobacco")</f>
        <v>3352</v>
      </c>
      <c r="R79" s="27">
        <f>SUMIFS('Verarbeitendes Gew. 2019'!$H$71:$H$17222,'Verarbeitendes Gew. 2019'!$C$71:$C$17222,C79,'Verarbeitendes Gew. 2019'!$E$71:$E$17222,"Textile and Leather ")</f>
        <v>1218</v>
      </c>
      <c r="S79" s="27">
        <f>SUMIFS('Verarbeitendes Gew. 2019'!$H$71:$H$17222,'Verarbeitendes Gew. 2019'!$C$71:$C$17222,C79,'Verarbeitendes Gew. 2019'!$E$71:$E$17222,"Paper, Pulp and Print")</f>
        <v>167</v>
      </c>
      <c r="T79" s="27">
        <f>SUMIFS('Verarbeitendes Gew. 2019'!$H$71:$H$17222,'Verarbeitendes Gew. 2019'!$C$71:$C$17222,C79,'Verarbeitendes Gew. 2019'!$E$71:$E$17222,"Wood and Wood Products")</f>
        <v>0</v>
      </c>
      <c r="U79" s="27">
        <f>SUMIFS('Verarbeitendes Gew. 2019'!$H$71:$H$17222,'Verarbeitendes Gew. 2019'!$C$71:$C$17222,C79,'Verarbeitendes Gew. 2019'!$E$71:$E$17222,"Transport Equipment")</f>
        <v>321</v>
      </c>
      <c r="V79" s="27">
        <f>SUMIFS('Verarbeitendes Gew. 2019'!$H$71:$H$17222,'Verarbeitendes Gew. 2019'!$C$71:$C$17222,C79,'Verarbeitendes Gew. 2019'!$E$71:$E$17222,"Machinery")</f>
        <v>1740</v>
      </c>
      <c r="W79" s="27">
        <f>SUMIFS('Verarbeitendes Gew. 2019'!$H$71:$H$17222,'Verarbeitendes Gew. 2019'!$C$71:$C$17222,C79,'Verarbeitendes Gew. 2019'!$E$71:$E$17222,"other industry")</f>
        <v>220</v>
      </c>
      <c r="X79" s="27">
        <f>SUMIFS('Verarbeitendes Gew. 2019'!$H$71:$H$17222,'Verarbeitendes Gew. 2019'!$C$71:$C$17222,C79,'Verarbeitendes Gew. 2019'!$F$71:$F$17222,"Verarbeitendes Gewerbe (C)")</f>
        <v>20680</v>
      </c>
      <c r="Y79" s="27">
        <f t="shared" si="11"/>
        <v>20680</v>
      </c>
      <c r="Z79" s="27">
        <f>SUMIFS('Baugewerbe 2019'!$D$7:$D$543,'Baugewerbe 2019'!$A$7:$A$543,C79)</f>
        <v>3757</v>
      </c>
      <c r="AA79" s="27">
        <f t="shared" si="7"/>
        <v>47.776114747675386</v>
      </c>
      <c r="AB79" s="11">
        <f t="shared" si="8"/>
        <v>49.545600479070778</v>
      </c>
    </row>
    <row r="80" spans="1:28">
      <c r="A80" s="27" t="s">
        <v>1259</v>
      </c>
      <c r="B80" s="27" t="s">
        <v>1275</v>
      </c>
      <c r="C80" s="27">
        <v>5314</v>
      </c>
      <c r="D80" s="27">
        <v>881</v>
      </c>
      <c r="E80" s="27">
        <v>26204.055</v>
      </c>
      <c r="F80" s="27">
        <v>329673</v>
      </c>
      <c r="G80" s="27">
        <v>1</v>
      </c>
      <c r="H80" s="27">
        <v>3.683350458731071E-2</v>
      </c>
      <c r="I80" s="27">
        <v>1.8369253914303225E-2</v>
      </c>
      <c r="J80" s="27">
        <v>121075.91480798255</v>
      </c>
      <c r="K80" s="29">
        <f t="shared" si="6"/>
        <v>3833.6889718787456</v>
      </c>
      <c r="L80" s="28">
        <f t="shared" si="9"/>
        <v>3833.6889718787456</v>
      </c>
      <c r="M80" s="27">
        <f t="shared" si="10"/>
        <v>1725.1600373454355</v>
      </c>
      <c r="N80" s="27">
        <f>SUMIFS('Verarbeitendes Gew. 2019'!$H$71:$H$17222,'Verarbeitendes Gew. 2019'!$C$71:$C$17222,C80,'Verarbeitendes Gew. 2019'!$E$71:$E$17222,"Basic Metals")</f>
        <v>712</v>
      </c>
      <c r="O80" s="27">
        <f>SUMIFS('Verarbeitendes Gew. 2019'!$H$71:$H$17222,'Verarbeitendes Gew. 2019'!$C$71:$C$17222,C80,'Verarbeitendes Gew. 2019'!$E$71:$E$17222,"Chemical and Petrochemical")</f>
        <v>518</v>
      </c>
      <c r="P80" s="27">
        <f>SUMIFS('Verarbeitendes Gew. 2019'!$H$71:$H$17222,'Verarbeitendes Gew. 2019'!$C$71:$C$17222,C80,'Verarbeitendes Gew. 2019'!$E$71:$E$17222,"Non Metallic Minerals")</f>
        <v>497</v>
      </c>
      <c r="Q80" s="27">
        <f>SUMIFS('Verarbeitendes Gew. 2019'!$H$71:$H$17222,'Verarbeitendes Gew. 2019'!$C$71:$C$17222,C80,'Verarbeitendes Gew. 2019'!$E$71:$E$17222,"Food and Tobacco")</f>
        <v>1007</v>
      </c>
      <c r="R80" s="27">
        <f>SUMIFS('Verarbeitendes Gew. 2019'!$H$71:$H$17222,'Verarbeitendes Gew. 2019'!$C$71:$C$17222,C80,'Verarbeitendes Gew. 2019'!$E$71:$E$17222,"Textile and Leather ")</f>
        <v>0</v>
      </c>
      <c r="S80" s="27">
        <f>SUMIFS('Verarbeitendes Gew. 2019'!$H$71:$H$17222,'Verarbeitendes Gew. 2019'!$C$71:$C$17222,C80,'Verarbeitendes Gew. 2019'!$E$71:$E$17222,"Paper, Pulp and Print")</f>
        <v>125</v>
      </c>
      <c r="T80" s="27">
        <f>SUMIFS('Verarbeitendes Gew. 2019'!$H$71:$H$17222,'Verarbeitendes Gew. 2019'!$C$71:$C$17222,C80,'Verarbeitendes Gew. 2019'!$E$71:$E$17222,"Wood and Wood Products")</f>
        <v>0</v>
      </c>
      <c r="U80" s="27">
        <f>SUMIFS('Verarbeitendes Gew. 2019'!$H$71:$H$17222,'Verarbeitendes Gew. 2019'!$C$71:$C$17222,C80,'Verarbeitendes Gew. 2019'!$E$71:$E$17222,"Transport Equipment")</f>
        <v>0</v>
      </c>
      <c r="V80" s="27">
        <f>SUMIFS('Verarbeitendes Gew. 2019'!$H$71:$H$17222,'Verarbeitendes Gew. 2019'!$C$71:$C$17222,C80,'Verarbeitendes Gew. 2019'!$E$71:$E$17222,"Machinery")</f>
        <v>1488</v>
      </c>
      <c r="W80" s="27">
        <f>SUMIFS('Verarbeitendes Gew. 2019'!$H$71:$H$17222,'Verarbeitendes Gew. 2019'!$C$71:$C$17222,C80,'Verarbeitendes Gew. 2019'!$E$71:$E$17222,"other industry")</f>
        <v>220</v>
      </c>
      <c r="X80" s="27">
        <f>SUMIFS('Verarbeitendes Gew. 2019'!$H$71:$H$17222,'Verarbeitendes Gew. 2019'!$C$71:$C$17222,C80,'Verarbeitendes Gew. 2019'!$F$71:$F$17222,"Verarbeitendes Gewerbe (C)")</f>
        <v>7448</v>
      </c>
      <c r="Y80" s="27">
        <f t="shared" si="11"/>
        <v>7448</v>
      </c>
      <c r="Z80" s="27">
        <f>SUMIFS('Baugewerbe 2019'!$D$7:$D$543,'Baugewerbe 2019'!$A$7:$A$543,C80)</f>
        <v>983</v>
      </c>
      <c r="AA80" s="27">
        <f t="shared" si="7"/>
        <v>1035.0960224072614</v>
      </c>
      <c r="AB80" s="11">
        <f t="shared" si="8"/>
        <v>1073.4329121260489</v>
      </c>
    </row>
    <row r="81" spans="1:28">
      <c r="A81" s="27" t="s">
        <v>1259</v>
      </c>
      <c r="B81" s="27" t="s">
        <v>1276</v>
      </c>
      <c r="C81" s="27">
        <v>5315</v>
      </c>
      <c r="D81" s="27">
        <v>919</v>
      </c>
      <c r="E81" s="27">
        <v>64535.533000000003</v>
      </c>
      <c r="F81" s="27">
        <v>1087863</v>
      </c>
      <c r="G81" s="27">
        <v>1</v>
      </c>
      <c r="H81" s="27">
        <v>9.071381703328138E-2</v>
      </c>
      <c r="I81" s="27">
        <v>6.0615311751267623E-2</v>
      </c>
      <c r="J81" s="27">
        <v>121075.91480798255</v>
      </c>
      <c r="K81" s="29">
        <f t="shared" si="6"/>
        <v>9962.8812458441334</v>
      </c>
      <c r="L81" s="28">
        <f t="shared" si="9"/>
        <v>9962.8812458441334</v>
      </c>
      <c r="M81" s="27">
        <f t="shared" si="10"/>
        <v>4483.2965606298603</v>
      </c>
      <c r="N81" s="27">
        <f>SUMIFS('Verarbeitendes Gew. 2019'!$H$71:$H$17222,'Verarbeitendes Gew. 2019'!$C$71:$C$17222,C81,'Verarbeitendes Gew. 2019'!$E$71:$E$17222,"Basic Metals")</f>
        <v>1983</v>
      </c>
      <c r="O81" s="27">
        <f>SUMIFS('Verarbeitendes Gew. 2019'!$H$71:$H$17222,'Verarbeitendes Gew. 2019'!$C$71:$C$17222,C81,'Verarbeitendes Gew. 2019'!$E$71:$E$17222,"Chemical and Petrochemical")</f>
        <v>7227</v>
      </c>
      <c r="P81" s="27">
        <f>SUMIFS('Verarbeitendes Gew. 2019'!$H$71:$H$17222,'Verarbeitendes Gew. 2019'!$C$71:$C$17222,C81,'Verarbeitendes Gew. 2019'!$E$71:$E$17222,"Non Metallic Minerals")</f>
        <v>490</v>
      </c>
      <c r="Q81" s="27">
        <f>SUMIFS('Verarbeitendes Gew. 2019'!$H$71:$H$17222,'Verarbeitendes Gew. 2019'!$C$71:$C$17222,C81,'Verarbeitendes Gew. 2019'!$E$71:$E$17222,"Food and Tobacco")</f>
        <v>4096</v>
      </c>
      <c r="R81" s="27">
        <f>SUMIFS('Verarbeitendes Gew. 2019'!$H$71:$H$17222,'Verarbeitendes Gew. 2019'!$C$71:$C$17222,C81,'Verarbeitendes Gew. 2019'!$E$71:$E$17222,"Textile and Leather ")</f>
        <v>0</v>
      </c>
      <c r="S81" s="27">
        <f>SUMIFS('Verarbeitendes Gew. 2019'!$H$71:$H$17222,'Verarbeitendes Gew. 2019'!$C$71:$C$17222,C81,'Verarbeitendes Gew. 2019'!$E$71:$E$17222,"Paper, Pulp and Print")</f>
        <v>885</v>
      </c>
      <c r="T81" s="27">
        <f>SUMIFS('Verarbeitendes Gew. 2019'!$H$71:$H$17222,'Verarbeitendes Gew. 2019'!$C$71:$C$17222,C81,'Verarbeitendes Gew. 2019'!$E$71:$E$17222,"Wood and Wood Products")</f>
        <v>0</v>
      </c>
      <c r="U81" s="27">
        <f>SUMIFS('Verarbeitendes Gew. 2019'!$H$71:$H$17222,'Verarbeitendes Gew. 2019'!$C$71:$C$17222,C81,'Verarbeitendes Gew. 2019'!$E$71:$E$17222,"Transport Equipment")</f>
        <v>19506</v>
      </c>
      <c r="V81" s="27">
        <f>SUMIFS('Verarbeitendes Gew. 2019'!$H$71:$H$17222,'Verarbeitendes Gew. 2019'!$C$71:$C$17222,C81,'Verarbeitendes Gew. 2019'!$E$71:$E$17222,"Machinery")</f>
        <v>13031</v>
      </c>
      <c r="W81" s="27">
        <f>SUMIFS('Verarbeitendes Gew. 2019'!$H$71:$H$17222,'Verarbeitendes Gew. 2019'!$C$71:$C$17222,C81,'Verarbeitendes Gew. 2019'!$E$71:$E$17222,"other industry")</f>
        <v>462</v>
      </c>
      <c r="X81" s="27">
        <f>SUMIFS('Verarbeitendes Gew. 2019'!$H$71:$H$17222,'Verarbeitendes Gew. 2019'!$C$71:$C$17222,C81,'Verarbeitendes Gew. 2019'!$F$71:$F$17222,"Verarbeitendes Gewerbe (C)")</f>
        <v>49938</v>
      </c>
      <c r="Y81" s="27">
        <f t="shared" si="11"/>
        <v>49938</v>
      </c>
      <c r="Z81" s="27">
        <f>SUMIFS('Baugewerbe 2019'!$D$7:$D$543,'Baugewerbe 2019'!$A$7:$A$543,C81)</f>
        <v>5884</v>
      </c>
      <c r="AA81" s="27">
        <f t="shared" si="7"/>
        <v>2689.9779363779162</v>
      </c>
      <c r="AB81" s="11">
        <f t="shared" si="8"/>
        <v>2789.6067488363578</v>
      </c>
    </row>
    <row r="82" spans="1:28">
      <c r="A82" s="27" t="s">
        <v>1259</v>
      </c>
      <c r="B82" s="27" t="s">
        <v>1277</v>
      </c>
      <c r="C82" s="27">
        <v>5316</v>
      </c>
      <c r="D82" s="27">
        <v>742</v>
      </c>
      <c r="E82" s="27">
        <v>8425.9290000000001</v>
      </c>
      <c r="F82" s="27">
        <v>163729</v>
      </c>
      <c r="G82" s="27">
        <v>1</v>
      </c>
      <c r="H82" s="27">
        <v>1.1843834645968129E-2</v>
      </c>
      <c r="I82" s="27">
        <v>9.1229174792444422E-3</v>
      </c>
      <c r="J82" s="27">
        <v>121075.91480798255</v>
      </c>
      <c r="K82" s="29">
        <f t="shared" si="6"/>
        <v>1341.7606047732813</v>
      </c>
      <c r="L82" s="28">
        <f t="shared" si="9"/>
        <v>1341.7606047732813</v>
      </c>
      <c r="M82" s="27">
        <f t="shared" si="10"/>
        <v>603.79227214797663</v>
      </c>
      <c r="N82" s="27">
        <f>SUMIFS('Verarbeitendes Gew. 2019'!$H$71:$H$17222,'Verarbeitendes Gew. 2019'!$C$71:$C$17222,C82,'Verarbeitendes Gew. 2019'!$E$71:$E$17222,"Basic Metals")</f>
        <v>672</v>
      </c>
      <c r="O82" s="27">
        <f>SUMIFS('Verarbeitendes Gew. 2019'!$H$71:$H$17222,'Verarbeitendes Gew. 2019'!$C$71:$C$17222,C82,'Verarbeitendes Gew. 2019'!$E$71:$E$17222,"Chemical and Petrochemical")</f>
        <v>9823</v>
      </c>
      <c r="P82" s="27">
        <f>SUMIFS('Verarbeitendes Gew. 2019'!$H$71:$H$17222,'Verarbeitendes Gew. 2019'!$C$71:$C$17222,C82,'Verarbeitendes Gew. 2019'!$E$71:$E$17222,"Non Metallic Minerals")</f>
        <v>0</v>
      </c>
      <c r="Q82" s="27">
        <f>SUMIFS('Verarbeitendes Gew. 2019'!$H$71:$H$17222,'Verarbeitendes Gew. 2019'!$C$71:$C$17222,C82,'Verarbeitendes Gew. 2019'!$E$71:$E$17222,"Food and Tobacco")</f>
        <v>0</v>
      </c>
      <c r="R82" s="27">
        <f>SUMIFS('Verarbeitendes Gew. 2019'!$H$71:$H$17222,'Verarbeitendes Gew. 2019'!$C$71:$C$17222,C82,'Verarbeitendes Gew. 2019'!$E$71:$E$17222,"Textile and Leather ")</f>
        <v>0</v>
      </c>
      <c r="S82" s="27">
        <f>SUMIFS('Verarbeitendes Gew. 2019'!$H$71:$H$17222,'Verarbeitendes Gew. 2019'!$C$71:$C$17222,C82,'Verarbeitendes Gew. 2019'!$E$71:$E$17222,"Paper, Pulp and Print")</f>
        <v>0</v>
      </c>
      <c r="T82" s="27">
        <f>SUMIFS('Verarbeitendes Gew. 2019'!$H$71:$H$17222,'Verarbeitendes Gew. 2019'!$C$71:$C$17222,C82,'Verarbeitendes Gew. 2019'!$E$71:$E$17222,"Wood and Wood Products")</f>
        <v>0</v>
      </c>
      <c r="U82" s="27">
        <f>SUMIFS('Verarbeitendes Gew. 2019'!$H$71:$H$17222,'Verarbeitendes Gew. 2019'!$C$71:$C$17222,C82,'Verarbeitendes Gew. 2019'!$E$71:$E$17222,"Transport Equipment")</f>
        <v>0</v>
      </c>
      <c r="V82" s="27">
        <f>SUMIFS('Verarbeitendes Gew. 2019'!$H$71:$H$17222,'Verarbeitendes Gew. 2019'!$C$71:$C$17222,C82,'Verarbeitendes Gew. 2019'!$E$71:$E$17222,"Machinery")</f>
        <v>435</v>
      </c>
      <c r="W82" s="27">
        <f>SUMIFS('Verarbeitendes Gew. 2019'!$H$71:$H$17222,'Verarbeitendes Gew. 2019'!$C$71:$C$17222,C82,'Verarbeitendes Gew. 2019'!$E$71:$E$17222,"other industry")</f>
        <v>0</v>
      </c>
      <c r="X82" s="27">
        <f>SUMIFS('Verarbeitendes Gew. 2019'!$H$71:$H$17222,'Verarbeitendes Gew. 2019'!$C$71:$C$17222,C82,'Verarbeitendes Gew. 2019'!$F$71:$F$17222,"Verarbeitendes Gewerbe (C)")</f>
        <v>15055</v>
      </c>
      <c r="Y82" s="27">
        <f t="shared" si="11"/>
        <v>15055</v>
      </c>
      <c r="Z82" s="27">
        <f>SUMIFS('Baugewerbe 2019'!$D$7:$D$543,'Baugewerbe 2019'!$A$7:$A$543,C82)</f>
        <v>1379</v>
      </c>
      <c r="AA82" s="27">
        <f t="shared" si="7"/>
        <v>362.27536328878597</v>
      </c>
      <c r="AB82" s="11">
        <f t="shared" si="8"/>
        <v>375.69296933651879</v>
      </c>
    </row>
    <row r="83" spans="1:28">
      <c r="A83" s="27" t="s">
        <v>1259</v>
      </c>
      <c r="B83" s="27" t="s">
        <v>1278</v>
      </c>
      <c r="C83" s="27">
        <v>5334</v>
      </c>
      <c r="D83" s="27">
        <v>686</v>
      </c>
      <c r="E83" s="27">
        <v>20876.645</v>
      </c>
      <c r="F83" s="27">
        <v>557026</v>
      </c>
      <c r="G83" s="27">
        <v>3</v>
      </c>
      <c r="H83" s="27">
        <v>2.9345076530146088E-2</v>
      </c>
      <c r="I83" s="27">
        <v>3.1037276425029254E-2</v>
      </c>
      <c r="J83" s="27">
        <v>121075.91480798255</v>
      </c>
      <c r="K83" s="29">
        <f t="shared" si="6"/>
        <v>3610.3496880847624</v>
      </c>
      <c r="L83" s="28">
        <f t="shared" si="9"/>
        <v>1203.4498960282542</v>
      </c>
      <c r="M83" s="27">
        <f t="shared" si="10"/>
        <v>541.55245321271445</v>
      </c>
      <c r="N83" s="27">
        <f>SUMIFS('Verarbeitendes Gew. 2019'!$H$71:$H$17222,'Verarbeitendes Gew. 2019'!$C$71:$C$17222,C83,'Verarbeitendes Gew. 2019'!$E$71:$E$17222,"Basic Metals")</f>
        <v>3829</v>
      </c>
      <c r="O83" s="27">
        <f>SUMIFS('Verarbeitendes Gew. 2019'!$H$71:$H$17222,'Verarbeitendes Gew. 2019'!$C$71:$C$17222,C83,'Verarbeitendes Gew. 2019'!$E$71:$E$17222,"Chemical and Petrochemical")</f>
        <v>7752</v>
      </c>
      <c r="P83" s="27">
        <f>SUMIFS('Verarbeitendes Gew. 2019'!$H$71:$H$17222,'Verarbeitendes Gew. 2019'!$C$71:$C$17222,C83,'Verarbeitendes Gew. 2019'!$E$71:$E$17222,"Non Metallic Minerals")</f>
        <v>1854</v>
      </c>
      <c r="Q83" s="27">
        <f>SUMIFS('Verarbeitendes Gew. 2019'!$H$71:$H$17222,'Verarbeitendes Gew. 2019'!$C$71:$C$17222,C83,'Verarbeitendes Gew. 2019'!$E$71:$E$17222,"Food and Tobacco")</f>
        <v>4994</v>
      </c>
      <c r="R83" s="27">
        <f>SUMIFS('Verarbeitendes Gew. 2019'!$H$71:$H$17222,'Verarbeitendes Gew. 2019'!$C$71:$C$17222,C83,'Verarbeitendes Gew. 2019'!$E$71:$E$17222,"Textile and Leather ")</f>
        <v>241</v>
      </c>
      <c r="S83" s="27">
        <f>SUMIFS('Verarbeitendes Gew. 2019'!$H$71:$H$17222,'Verarbeitendes Gew. 2019'!$C$71:$C$17222,C83,'Verarbeitendes Gew. 2019'!$E$71:$E$17222,"Paper, Pulp and Print")</f>
        <v>791</v>
      </c>
      <c r="T83" s="27">
        <f>SUMIFS('Verarbeitendes Gew. 2019'!$H$71:$H$17222,'Verarbeitendes Gew. 2019'!$C$71:$C$17222,C83,'Verarbeitendes Gew. 2019'!$E$71:$E$17222,"Wood and Wood Products")</f>
        <v>0</v>
      </c>
      <c r="U83" s="27">
        <f>SUMIFS('Verarbeitendes Gew. 2019'!$H$71:$H$17222,'Verarbeitendes Gew. 2019'!$C$71:$C$17222,C83,'Verarbeitendes Gew. 2019'!$E$71:$E$17222,"Transport Equipment")</f>
        <v>0</v>
      </c>
      <c r="V83" s="27">
        <f>SUMIFS('Verarbeitendes Gew. 2019'!$H$71:$H$17222,'Verarbeitendes Gew. 2019'!$C$71:$C$17222,C83,'Verarbeitendes Gew. 2019'!$E$71:$E$17222,"Machinery")</f>
        <v>10669</v>
      </c>
      <c r="W83" s="27">
        <f>SUMIFS('Verarbeitendes Gew. 2019'!$H$71:$H$17222,'Verarbeitendes Gew. 2019'!$C$71:$C$17222,C83,'Verarbeitendes Gew. 2019'!$E$71:$E$17222,"other industry")</f>
        <v>1504</v>
      </c>
      <c r="X83" s="27">
        <f>SUMIFS('Verarbeitendes Gew. 2019'!$H$71:$H$17222,'Verarbeitendes Gew. 2019'!$C$71:$C$17222,C83,'Verarbeitendes Gew. 2019'!$F$71:$F$17222,"Verarbeitendes Gewerbe (C)")</f>
        <v>0</v>
      </c>
      <c r="Y83" s="27">
        <f t="shared" si="11"/>
        <v>31634</v>
      </c>
      <c r="Z83" s="27">
        <f>SUMIFS('Baugewerbe 2019'!$D$7:$D$543,'Baugewerbe 2019'!$A$7:$A$543,C83)</f>
        <v>3500</v>
      </c>
      <c r="AA83" s="27">
        <f t="shared" si="7"/>
        <v>324.93147192762865</v>
      </c>
      <c r="AB83" s="11">
        <f t="shared" si="8"/>
        <v>336.96597088791123</v>
      </c>
    </row>
    <row r="84" spans="1:28">
      <c r="A84" s="27" t="s">
        <v>1259</v>
      </c>
      <c r="B84" s="27" t="s">
        <v>1279</v>
      </c>
      <c r="C84" s="27">
        <v>5358</v>
      </c>
      <c r="D84" s="27">
        <v>631</v>
      </c>
      <c r="E84" s="27">
        <v>7801.4989999999998</v>
      </c>
      <c r="F84" s="27">
        <v>264638</v>
      </c>
      <c r="G84" s="27">
        <v>6</v>
      </c>
      <c r="H84" s="27">
        <v>1.0966109985817077E-2</v>
      </c>
      <c r="I84" s="27">
        <v>1.4745528500585057E-2</v>
      </c>
      <c r="J84" s="27">
        <v>121075.91480798255</v>
      </c>
      <c r="K84" s="29">
        <f t="shared" si="6"/>
        <v>1455.8588335707282</v>
      </c>
      <c r="L84" s="28">
        <f t="shared" si="9"/>
        <v>242.6431389284547</v>
      </c>
      <c r="M84" s="27">
        <f t="shared" si="10"/>
        <v>109.18941251780461</v>
      </c>
      <c r="N84" s="27">
        <f>SUMIFS('Verarbeitendes Gew. 2019'!$H$71:$H$17222,'Verarbeitendes Gew. 2019'!$C$71:$C$17222,C84,'Verarbeitendes Gew. 2019'!$E$71:$E$17222,"Basic Metals")</f>
        <v>1384</v>
      </c>
      <c r="O84" s="27">
        <f>SUMIFS('Verarbeitendes Gew. 2019'!$H$71:$H$17222,'Verarbeitendes Gew. 2019'!$C$71:$C$17222,C84,'Verarbeitendes Gew. 2019'!$E$71:$E$17222,"Chemical and Petrochemical")</f>
        <v>1311</v>
      </c>
      <c r="P84" s="27">
        <f>SUMIFS('Verarbeitendes Gew. 2019'!$H$71:$H$17222,'Verarbeitendes Gew. 2019'!$C$71:$C$17222,C84,'Verarbeitendes Gew. 2019'!$E$71:$E$17222,"Non Metallic Minerals")</f>
        <v>0</v>
      </c>
      <c r="Q84" s="27">
        <f>SUMIFS('Verarbeitendes Gew. 2019'!$H$71:$H$17222,'Verarbeitendes Gew. 2019'!$C$71:$C$17222,C84,'Verarbeitendes Gew. 2019'!$E$71:$E$17222,"Food and Tobacco")</f>
        <v>683</v>
      </c>
      <c r="R84" s="27">
        <f>SUMIFS('Verarbeitendes Gew. 2019'!$H$71:$H$17222,'Verarbeitendes Gew. 2019'!$C$71:$C$17222,C84,'Verarbeitendes Gew. 2019'!$E$71:$E$17222,"Textile and Leather ")</f>
        <v>0</v>
      </c>
      <c r="S84" s="27">
        <f>SUMIFS('Verarbeitendes Gew. 2019'!$H$71:$H$17222,'Verarbeitendes Gew. 2019'!$C$71:$C$17222,C84,'Verarbeitendes Gew. 2019'!$E$71:$E$17222,"Paper, Pulp and Print")</f>
        <v>4396</v>
      </c>
      <c r="T84" s="27">
        <f>SUMIFS('Verarbeitendes Gew. 2019'!$H$71:$H$17222,'Verarbeitendes Gew. 2019'!$C$71:$C$17222,C84,'Verarbeitendes Gew. 2019'!$E$71:$E$17222,"Wood and Wood Products")</f>
        <v>0</v>
      </c>
      <c r="U84" s="27">
        <f>SUMIFS('Verarbeitendes Gew. 2019'!$H$71:$H$17222,'Verarbeitendes Gew. 2019'!$C$71:$C$17222,C84,'Verarbeitendes Gew. 2019'!$E$71:$E$17222,"Transport Equipment")</f>
        <v>0</v>
      </c>
      <c r="V84" s="27">
        <f>SUMIFS('Verarbeitendes Gew. 2019'!$H$71:$H$17222,'Verarbeitendes Gew. 2019'!$C$71:$C$17222,C84,'Verarbeitendes Gew. 2019'!$E$71:$E$17222,"Machinery")</f>
        <v>894</v>
      </c>
      <c r="W84" s="27">
        <f>SUMIFS('Verarbeitendes Gew. 2019'!$H$71:$H$17222,'Verarbeitendes Gew. 2019'!$C$71:$C$17222,C84,'Verarbeitendes Gew. 2019'!$E$71:$E$17222,"other industry")</f>
        <v>0</v>
      </c>
      <c r="X84" s="27">
        <f>SUMIFS('Verarbeitendes Gew. 2019'!$H$71:$H$17222,'Verarbeitendes Gew. 2019'!$C$71:$C$17222,C84,'Verarbeitendes Gew. 2019'!$F$71:$F$17222,"Verarbeitendes Gewerbe (C)")</f>
        <v>0</v>
      </c>
      <c r="Y84" s="27">
        <f t="shared" si="11"/>
        <v>8668</v>
      </c>
      <c r="Z84" s="27">
        <f>SUMIFS('Baugewerbe 2019'!$D$7:$D$543,'Baugewerbe 2019'!$A$7:$A$543,C84)</f>
        <v>3046</v>
      </c>
      <c r="AA84" s="27">
        <f t="shared" si="7"/>
        <v>65.513647510682773</v>
      </c>
      <c r="AB84" s="11">
        <f t="shared" si="8"/>
        <v>67.940078899967318</v>
      </c>
    </row>
    <row r="85" spans="1:28">
      <c r="A85" s="27" t="s">
        <v>1259</v>
      </c>
      <c r="B85" s="27" t="s">
        <v>1280</v>
      </c>
      <c r="C85" s="27">
        <v>5362</v>
      </c>
      <c r="D85" s="27">
        <v>741</v>
      </c>
      <c r="E85" s="27">
        <v>16234.601000000001</v>
      </c>
      <c r="F85" s="27">
        <v>470615</v>
      </c>
      <c r="G85" s="27">
        <v>10</v>
      </c>
      <c r="H85" s="27">
        <v>2.2820027297556011E-2</v>
      </c>
      <c r="I85" s="27">
        <v>2.6222488438179082E-2</v>
      </c>
      <c r="J85" s="27">
        <v>121075.91480798255</v>
      </c>
      <c r="K85" s="29">
        <f t="shared" si="6"/>
        <v>2878.303387650602</v>
      </c>
      <c r="L85" s="28">
        <f t="shared" si="9"/>
        <v>287.83033876506022</v>
      </c>
      <c r="M85" s="27">
        <f t="shared" si="10"/>
        <v>129.5236524442771</v>
      </c>
      <c r="N85" s="27">
        <f>SUMIFS('Verarbeitendes Gew. 2019'!$H$71:$H$17222,'Verarbeitendes Gew. 2019'!$C$71:$C$17222,C85,'Verarbeitendes Gew. 2019'!$E$71:$E$17222,"Basic Metals")</f>
        <v>1642</v>
      </c>
      <c r="O85" s="27">
        <f>SUMIFS('Verarbeitendes Gew. 2019'!$H$71:$H$17222,'Verarbeitendes Gew. 2019'!$C$71:$C$17222,C85,'Verarbeitendes Gew. 2019'!$E$71:$E$17222,"Chemical and Petrochemical")</f>
        <v>5118</v>
      </c>
      <c r="P85" s="27">
        <f>SUMIFS('Verarbeitendes Gew. 2019'!$H$71:$H$17222,'Verarbeitendes Gew. 2019'!$C$71:$C$17222,C85,'Verarbeitendes Gew. 2019'!$E$71:$E$17222,"Non Metallic Minerals")</f>
        <v>0</v>
      </c>
      <c r="Q85" s="27">
        <f>SUMIFS('Verarbeitendes Gew. 2019'!$H$71:$H$17222,'Verarbeitendes Gew. 2019'!$C$71:$C$17222,C85,'Verarbeitendes Gew. 2019'!$E$71:$E$17222,"Food and Tobacco")</f>
        <v>1682</v>
      </c>
      <c r="R85" s="27">
        <f>SUMIFS('Verarbeitendes Gew. 2019'!$H$71:$H$17222,'Verarbeitendes Gew. 2019'!$C$71:$C$17222,C85,'Verarbeitendes Gew. 2019'!$E$71:$E$17222,"Textile and Leather ")</f>
        <v>0</v>
      </c>
      <c r="S85" s="27">
        <f>SUMIFS('Verarbeitendes Gew. 2019'!$H$71:$H$17222,'Verarbeitendes Gew. 2019'!$C$71:$C$17222,C85,'Verarbeitendes Gew. 2019'!$E$71:$E$17222,"Paper, Pulp and Print")</f>
        <v>432</v>
      </c>
      <c r="T85" s="27">
        <f>SUMIFS('Verarbeitendes Gew. 2019'!$H$71:$H$17222,'Verarbeitendes Gew. 2019'!$C$71:$C$17222,C85,'Verarbeitendes Gew. 2019'!$E$71:$E$17222,"Wood and Wood Products")</f>
        <v>0</v>
      </c>
      <c r="U85" s="27">
        <f>SUMIFS('Verarbeitendes Gew. 2019'!$H$71:$H$17222,'Verarbeitendes Gew. 2019'!$C$71:$C$17222,C85,'Verarbeitendes Gew. 2019'!$E$71:$E$17222,"Transport Equipment")</f>
        <v>0</v>
      </c>
      <c r="V85" s="27">
        <f>SUMIFS('Verarbeitendes Gew. 2019'!$H$71:$H$17222,'Verarbeitendes Gew. 2019'!$C$71:$C$17222,C85,'Verarbeitendes Gew. 2019'!$E$71:$E$17222,"Machinery")</f>
        <v>5312</v>
      </c>
      <c r="W85" s="27">
        <f>SUMIFS('Verarbeitendes Gew. 2019'!$H$71:$H$17222,'Verarbeitendes Gew. 2019'!$C$71:$C$17222,C85,'Verarbeitendes Gew. 2019'!$E$71:$E$17222,"other industry")</f>
        <v>0</v>
      </c>
      <c r="X85" s="27">
        <f>SUMIFS('Verarbeitendes Gew. 2019'!$H$71:$H$17222,'Verarbeitendes Gew. 2019'!$C$71:$C$17222,C85,'Verarbeitendes Gew. 2019'!$F$71:$F$17222,"Verarbeitendes Gewerbe (C)")</f>
        <v>0</v>
      </c>
      <c r="Y85" s="27">
        <f t="shared" si="11"/>
        <v>14186</v>
      </c>
      <c r="Z85" s="27">
        <f>SUMIFS('Baugewerbe 2019'!$D$7:$D$543,'Baugewerbe 2019'!$A$7:$A$543,C85)</f>
        <v>3247</v>
      </c>
      <c r="AA85" s="27">
        <f t="shared" si="7"/>
        <v>77.714191466566263</v>
      </c>
      <c r="AB85" s="11">
        <f t="shared" si="8"/>
        <v>80.592494854216866</v>
      </c>
    </row>
    <row r="86" spans="1:28">
      <c r="A86" s="27" t="s">
        <v>1259</v>
      </c>
      <c r="B86" s="27" t="s">
        <v>1281</v>
      </c>
      <c r="C86" s="27">
        <v>5366</v>
      </c>
      <c r="D86" s="27">
        <v>615</v>
      </c>
      <c r="E86" s="27">
        <v>5363.1379999999999</v>
      </c>
      <c r="F86" s="27">
        <v>193656</v>
      </c>
      <c r="G86" s="27">
        <v>4</v>
      </c>
      <c r="H86" s="27">
        <v>7.538648813146683E-3</v>
      </c>
      <c r="I86" s="27">
        <v>1.0790438513400568E-2</v>
      </c>
      <c r="J86" s="27">
        <v>121075.91480798255</v>
      </c>
      <c r="K86" s="29">
        <f t="shared" si="6"/>
        <v>1022.9885570298427</v>
      </c>
      <c r="L86" s="28">
        <f t="shared" si="9"/>
        <v>255.74713925746067</v>
      </c>
      <c r="M86" s="27">
        <f t="shared" si="10"/>
        <v>115.0862126658573</v>
      </c>
      <c r="N86" s="27">
        <f>SUMIFS('Verarbeitendes Gew. 2019'!$H$71:$H$17222,'Verarbeitendes Gew. 2019'!$C$71:$C$17222,C86,'Verarbeitendes Gew. 2019'!$E$71:$E$17222,"Basic Metals")</f>
        <v>904</v>
      </c>
      <c r="O86" s="27">
        <f>SUMIFS('Verarbeitendes Gew. 2019'!$H$71:$H$17222,'Verarbeitendes Gew. 2019'!$C$71:$C$17222,C86,'Verarbeitendes Gew. 2019'!$E$71:$E$17222,"Chemical and Petrochemical")</f>
        <v>2006</v>
      </c>
      <c r="P86" s="27">
        <f>SUMIFS('Verarbeitendes Gew. 2019'!$H$71:$H$17222,'Verarbeitendes Gew. 2019'!$C$71:$C$17222,C86,'Verarbeitendes Gew. 2019'!$E$71:$E$17222,"Non Metallic Minerals")</f>
        <v>374</v>
      </c>
      <c r="Q86" s="27">
        <f>SUMIFS('Verarbeitendes Gew. 2019'!$H$71:$H$17222,'Verarbeitendes Gew. 2019'!$C$71:$C$17222,C86,'Verarbeitendes Gew. 2019'!$E$71:$E$17222,"Food and Tobacco")</f>
        <v>584</v>
      </c>
      <c r="R86" s="27">
        <f>SUMIFS('Verarbeitendes Gew. 2019'!$H$71:$H$17222,'Verarbeitendes Gew. 2019'!$C$71:$C$17222,C86,'Verarbeitendes Gew. 2019'!$E$71:$E$17222,"Textile and Leather ")</f>
        <v>0</v>
      </c>
      <c r="S86" s="27">
        <f>SUMIFS('Verarbeitendes Gew. 2019'!$H$71:$H$17222,'Verarbeitendes Gew. 2019'!$C$71:$C$17222,C86,'Verarbeitendes Gew. 2019'!$E$71:$E$17222,"Paper, Pulp and Print")</f>
        <v>2157</v>
      </c>
      <c r="T86" s="27">
        <f>SUMIFS('Verarbeitendes Gew. 2019'!$H$71:$H$17222,'Verarbeitendes Gew. 2019'!$C$71:$C$17222,C86,'Verarbeitendes Gew. 2019'!$E$71:$E$17222,"Wood and Wood Products")</f>
        <v>125</v>
      </c>
      <c r="U86" s="27">
        <f>SUMIFS('Verarbeitendes Gew. 2019'!$H$71:$H$17222,'Verarbeitendes Gew. 2019'!$C$71:$C$17222,C86,'Verarbeitendes Gew. 2019'!$E$71:$E$17222,"Transport Equipment")</f>
        <v>0</v>
      </c>
      <c r="V86" s="27">
        <f>SUMIFS('Verarbeitendes Gew. 2019'!$H$71:$H$17222,'Verarbeitendes Gew. 2019'!$C$71:$C$17222,C86,'Verarbeitendes Gew. 2019'!$E$71:$E$17222,"Machinery")</f>
        <v>2151</v>
      </c>
      <c r="W86" s="27">
        <f>SUMIFS('Verarbeitendes Gew. 2019'!$H$71:$H$17222,'Verarbeitendes Gew. 2019'!$C$71:$C$17222,C86,'Verarbeitendes Gew. 2019'!$E$71:$E$17222,"other industry")</f>
        <v>0</v>
      </c>
      <c r="X86" s="27">
        <f>SUMIFS('Verarbeitendes Gew. 2019'!$H$71:$H$17222,'Verarbeitendes Gew. 2019'!$C$71:$C$17222,C86,'Verarbeitendes Gew. 2019'!$F$71:$F$17222,"Verarbeitendes Gewerbe (C)")</f>
        <v>0</v>
      </c>
      <c r="Y86" s="27">
        <f t="shared" si="11"/>
        <v>8301</v>
      </c>
      <c r="Z86" s="27">
        <f>SUMIFS('Baugewerbe 2019'!$D$7:$D$543,'Baugewerbe 2019'!$A$7:$A$543,C86)</f>
        <v>2063</v>
      </c>
      <c r="AA86" s="27">
        <f t="shared" si="7"/>
        <v>69.051727599514393</v>
      </c>
      <c r="AB86" s="11">
        <f t="shared" si="8"/>
        <v>71.609198992088992</v>
      </c>
    </row>
    <row r="87" spans="1:28">
      <c r="A87" s="27" t="s">
        <v>1259</v>
      </c>
      <c r="B87" s="27" t="s">
        <v>1282</v>
      </c>
      <c r="C87" s="27">
        <v>5370</v>
      </c>
      <c r="D87" s="27">
        <v>568</v>
      </c>
      <c r="E87" s="27">
        <v>6525.4139999999998</v>
      </c>
      <c r="F87" s="27">
        <v>255555</v>
      </c>
      <c r="G87" s="27">
        <v>3</v>
      </c>
      <c r="H87" s="27">
        <v>9.1723920783673193E-3</v>
      </c>
      <c r="I87" s="27">
        <v>1.4239427202317936E-2</v>
      </c>
      <c r="J87" s="27">
        <v>121075.91480798255</v>
      </c>
      <c r="K87" s="29">
        <f t="shared" si="6"/>
        <v>1282.3346175048357</v>
      </c>
      <c r="L87" s="28">
        <f t="shared" si="9"/>
        <v>427.44487250161188</v>
      </c>
      <c r="M87" s="27">
        <f t="shared" si="10"/>
        <v>192.35019262572536</v>
      </c>
      <c r="N87" s="27">
        <f>SUMIFS('Verarbeitendes Gew. 2019'!$H$71:$H$17222,'Verarbeitendes Gew. 2019'!$C$71:$C$17222,C87,'Verarbeitendes Gew. 2019'!$E$71:$E$17222,"Basic Metals")</f>
        <v>1931</v>
      </c>
      <c r="O87" s="27">
        <f>SUMIFS('Verarbeitendes Gew. 2019'!$H$71:$H$17222,'Verarbeitendes Gew. 2019'!$C$71:$C$17222,C87,'Verarbeitendes Gew. 2019'!$E$71:$E$17222,"Chemical and Petrochemical")</f>
        <v>1324</v>
      </c>
      <c r="P87" s="27">
        <f>SUMIFS('Verarbeitendes Gew. 2019'!$H$71:$H$17222,'Verarbeitendes Gew. 2019'!$C$71:$C$17222,C87,'Verarbeitendes Gew. 2019'!$E$71:$E$17222,"Non Metallic Minerals")</f>
        <v>720</v>
      </c>
      <c r="Q87" s="27">
        <f>SUMIFS('Verarbeitendes Gew. 2019'!$H$71:$H$17222,'Verarbeitendes Gew. 2019'!$C$71:$C$17222,C87,'Verarbeitendes Gew. 2019'!$E$71:$E$17222,"Food and Tobacco")</f>
        <v>2582</v>
      </c>
      <c r="R87" s="27">
        <f>SUMIFS('Verarbeitendes Gew. 2019'!$H$71:$H$17222,'Verarbeitendes Gew. 2019'!$C$71:$C$17222,C87,'Verarbeitendes Gew. 2019'!$E$71:$E$17222,"Textile and Leather ")</f>
        <v>0</v>
      </c>
      <c r="S87" s="27">
        <f>SUMIFS('Verarbeitendes Gew. 2019'!$H$71:$H$17222,'Verarbeitendes Gew. 2019'!$C$71:$C$17222,C87,'Verarbeitendes Gew. 2019'!$E$71:$E$17222,"Paper, Pulp and Print")</f>
        <v>461</v>
      </c>
      <c r="T87" s="27">
        <f>SUMIFS('Verarbeitendes Gew. 2019'!$H$71:$H$17222,'Verarbeitendes Gew. 2019'!$C$71:$C$17222,C87,'Verarbeitendes Gew. 2019'!$E$71:$E$17222,"Wood and Wood Products")</f>
        <v>0</v>
      </c>
      <c r="U87" s="27">
        <f>SUMIFS('Verarbeitendes Gew. 2019'!$H$71:$H$17222,'Verarbeitendes Gew. 2019'!$C$71:$C$17222,C87,'Verarbeitendes Gew. 2019'!$E$71:$E$17222,"Transport Equipment")</f>
        <v>0</v>
      </c>
      <c r="V87" s="27">
        <f>SUMIFS('Verarbeitendes Gew. 2019'!$H$71:$H$17222,'Verarbeitendes Gew. 2019'!$C$71:$C$17222,C87,'Verarbeitendes Gew. 2019'!$E$71:$E$17222,"Machinery")</f>
        <v>3916</v>
      </c>
      <c r="W87" s="27">
        <f>SUMIFS('Verarbeitendes Gew. 2019'!$H$71:$H$17222,'Verarbeitendes Gew. 2019'!$C$71:$C$17222,C87,'Verarbeitendes Gew. 2019'!$E$71:$E$17222,"other industry")</f>
        <v>0</v>
      </c>
      <c r="X87" s="27">
        <f>SUMIFS('Verarbeitendes Gew. 2019'!$H$71:$H$17222,'Verarbeitendes Gew. 2019'!$C$71:$C$17222,C87,'Verarbeitendes Gew. 2019'!$F$71:$F$17222,"Verarbeitendes Gewerbe (C)")</f>
        <v>12964</v>
      </c>
      <c r="Y87" s="27">
        <f t="shared" si="11"/>
        <v>12964</v>
      </c>
      <c r="Z87" s="27">
        <f>SUMIFS('Baugewerbe 2019'!$D$7:$D$543,'Baugewerbe 2019'!$A$7:$A$543,C87)</f>
        <v>3646</v>
      </c>
      <c r="AA87" s="27">
        <f t="shared" si="7"/>
        <v>115.41011557543521</v>
      </c>
      <c r="AB87" s="11">
        <f t="shared" si="8"/>
        <v>119.68456430045134</v>
      </c>
    </row>
    <row r="88" spans="1:28">
      <c r="A88" s="27" t="s">
        <v>1259</v>
      </c>
      <c r="B88" s="27" t="s">
        <v>1283</v>
      </c>
      <c r="C88" s="27">
        <v>5374</v>
      </c>
      <c r="D88" s="27">
        <v>734</v>
      </c>
      <c r="E88" s="27">
        <v>9867.3770000000004</v>
      </c>
      <c r="F88" s="27">
        <v>272057</v>
      </c>
      <c r="G88" s="27">
        <v>4</v>
      </c>
      <c r="H88" s="27">
        <v>1.3869993632444453E-2</v>
      </c>
      <c r="I88" s="27">
        <v>1.5158912353039506E-2</v>
      </c>
      <c r="J88" s="27">
        <v>121075.91480798255</v>
      </c>
      <c r="K88" s="29">
        <f t="shared" si="6"/>
        <v>1723.0181311276756</v>
      </c>
      <c r="L88" s="28">
        <f t="shared" si="9"/>
        <v>430.7545327819189</v>
      </c>
      <c r="M88" s="27">
        <f t="shared" si="10"/>
        <v>193.8395397518635</v>
      </c>
      <c r="N88" s="27">
        <f>SUMIFS('Verarbeitendes Gew. 2019'!$H$71:$H$17222,'Verarbeitendes Gew. 2019'!$C$71:$C$17222,C88,'Verarbeitendes Gew. 2019'!$E$71:$E$17222,"Basic Metals")</f>
        <v>7749</v>
      </c>
      <c r="O88" s="27">
        <f>SUMIFS('Verarbeitendes Gew. 2019'!$H$71:$H$17222,'Verarbeitendes Gew. 2019'!$C$71:$C$17222,C88,'Verarbeitendes Gew. 2019'!$E$71:$E$17222,"Chemical and Petrochemical")</f>
        <v>8007</v>
      </c>
      <c r="P88" s="27">
        <f>SUMIFS('Verarbeitendes Gew. 2019'!$H$71:$H$17222,'Verarbeitendes Gew. 2019'!$C$71:$C$17222,C88,'Verarbeitendes Gew. 2019'!$E$71:$E$17222,"Non Metallic Minerals")</f>
        <v>1357</v>
      </c>
      <c r="Q88" s="27">
        <f>SUMIFS('Verarbeitendes Gew. 2019'!$H$71:$H$17222,'Verarbeitendes Gew. 2019'!$C$71:$C$17222,C88,'Verarbeitendes Gew. 2019'!$E$71:$E$17222,"Food and Tobacco")</f>
        <v>0</v>
      </c>
      <c r="R88" s="27">
        <f>SUMIFS('Verarbeitendes Gew. 2019'!$H$71:$H$17222,'Verarbeitendes Gew. 2019'!$C$71:$C$17222,C88,'Verarbeitendes Gew. 2019'!$E$71:$E$17222,"Textile and Leather ")</f>
        <v>380</v>
      </c>
      <c r="S88" s="27">
        <f>SUMIFS('Verarbeitendes Gew. 2019'!$H$71:$H$17222,'Verarbeitendes Gew. 2019'!$C$71:$C$17222,C88,'Verarbeitendes Gew. 2019'!$E$71:$E$17222,"Paper, Pulp and Print")</f>
        <v>1160</v>
      </c>
      <c r="T88" s="27">
        <f>SUMIFS('Verarbeitendes Gew. 2019'!$H$71:$H$17222,'Verarbeitendes Gew. 2019'!$C$71:$C$17222,C88,'Verarbeitendes Gew. 2019'!$E$71:$E$17222,"Wood and Wood Products")</f>
        <v>406</v>
      </c>
      <c r="U88" s="27">
        <f>SUMIFS('Verarbeitendes Gew. 2019'!$H$71:$H$17222,'Verarbeitendes Gew. 2019'!$C$71:$C$17222,C88,'Verarbeitendes Gew. 2019'!$E$71:$E$17222,"Transport Equipment")</f>
        <v>3116</v>
      </c>
      <c r="V88" s="27">
        <f>SUMIFS('Verarbeitendes Gew. 2019'!$H$71:$H$17222,'Verarbeitendes Gew. 2019'!$C$71:$C$17222,C88,'Verarbeitendes Gew. 2019'!$E$71:$E$17222,"Machinery")</f>
        <v>11199</v>
      </c>
      <c r="W88" s="27">
        <f>SUMIFS('Verarbeitendes Gew. 2019'!$H$71:$H$17222,'Verarbeitendes Gew. 2019'!$C$71:$C$17222,C88,'Verarbeitendes Gew. 2019'!$E$71:$E$17222,"other industry")</f>
        <v>570</v>
      </c>
      <c r="X88" s="27">
        <f>SUMIFS('Verarbeitendes Gew. 2019'!$H$71:$H$17222,'Verarbeitendes Gew. 2019'!$C$71:$C$17222,C88,'Verarbeitendes Gew. 2019'!$F$71:$F$17222,"Verarbeitendes Gewerbe (C)")</f>
        <v>0</v>
      </c>
      <c r="Y88" s="27">
        <f t="shared" si="11"/>
        <v>33944</v>
      </c>
      <c r="Z88" s="27">
        <f>SUMIFS('Baugewerbe 2019'!$D$7:$D$543,'Baugewerbe 2019'!$A$7:$A$543,C88)</f>
        <v>2293</v>
      </c>
      <c r="AA88" s="27">
        <f t="shared" si="7"/>
        <v>116.30372385111811</v>
      </c>
      <c r="AB88" s="11">
        <f t="shared" si="8"/>
        <v>120.61126917893731</v>
      </c>
    </row>
    <row r="89" spans="1:28">
      <c r="A89" s="27" t="s">
        <v>1259</v>
      </c>
      <c r="B89" s="27" t="s">
        <v>1284</v>
      </c>
      <c r="C89" s="27">
        <v>5378</v>
      </c>
      <c r="D89" s="27">
        <v>715</v>
      </c>
      <c r="E89" s="27">
        <v>7699.4960000000001</v>
      </c>
      <c r="F89" s="27">
        <v>283271</v>
      </c>
      <c r="G89" s="27">
        <v>5</v>
      </c>
      <c r="H89" s="27">
        <v>1.0822730345970519E-2</v>
      </c>
      <c r="I89" s="27">
        <v>1.5783752159135231E-2</v>
      </c>
      <c r="J89" s="27">
        <v>121075.91480798255</v>
      </c>
      <c r="K89" s="29">
        <f t="shared" si="6"/>
        <v>1478.556848593651</v>
      </c>
      <c r="L89" s="28">
        <f t="shared" si="9"/>
        <v>295.71136971873023</v>
      </c>
      <c r="M89" s="27">
        <f t="shared" si="10"/>
        <v>133.07011637342862</v>
      </c>
      <c r="N89" s="27">
        <f>SUMIFS('Verarbeitendes Gew. 2019'!$H$71:$H$17222,'Verarbeitendes Gew. 2019'!$C$71:$C$17222,C89,'Verarbeitendes Gew. 2019'!$E$71:$E$17222,"Basic Metals")</f>
        <v>0</v>
      </c>
      <c r="O89" s="27">
        <f>SUMIFS('Verarbeitendes Gew. 2019'!$H$71:$H$17222,'Verarbeitendes Gew. 2019'!$C$71:$C$17222,C89,'Verarbeitendes Gew. 2019'!$E$71:$E$17222,"Chemical and Petrochemical")</f>
        <v>750</v>
      </c>
      <c r="P89" s="27">
        <f>SUMIFS('Verarbeitendes Gew. 2019'!$H$71:$H$17222,'Verarbeitendes Gew. 2019'!$C$71:$C$17222,C89,'Verarbeitendes Gew. 2019'!$E$71:$E$17222,"Non Metallic Minerals")</f>
        <v>0</v>
      </c>
      <c r="Q89" s="27">
        <f>SUMIFS('Verarbeitendes Gew. 2019'!$H$71:$H$17222,'Verarbeitendes Gew. 2019'!$C$71:$C$17222,C89,'Verarbeitendes Gew. 2019'!$E$71:$E$17222,"Food and Tobacco")</f>
        <v>1804</v>
      </c>
      <c r="R89" s="27">
        <f>SUMIFS('Verarbeitendes Gew. 2019'!$H$71:$H$17222,'Verarbeitendes Gew. 2019'!$C$71:$C$17222,C89,'Verarbeitendes Gew. 2019'!$E$71:$E$17222,"Textile and Leather ")</f>
        <v>0</v>
      </c>
      <c r="S89" s="27">
        <f>SUMIFS('Verarbeitendes Gew. 2019'!$H$71:$H$17222,'Verarbeitendes Gew. 2019'!$C$71:$C$17222,C89,'Verarbeitendes Gew. 2019'!$E$71:$E$17222,"Paper, Pulp and Print")</f>
        <v>0</v>
      </c>
      <c r="T89" s="27">
        <f>SUMIFS('Verarbeitendes Gew. 2019'!$H$71:$H$17222,'Verarbeitendes Gew. 2019'!$C$71:$C$17222,C89,'Verarbeitendes Gew. 2019'!$E$71:$E$17222,"Wood and Wood Products")</f>
        <v>0</v>
      </c>
      <c r="U89" s="27">
        <f>SUMIFS('Verarbeitendes Gew. 2019'!$H$71:$H$17222,'Verarbeitendes Gew. 2019'!$C$71:$C$17222,C89,'Verarbeitendes Gew. 2019'!$E$71:$E$17222,"Transport Equipment")</f>
        <v>0</v>
      </c>
      <c r="V89" s="27">
        <f>SUMIFS('Verarbeitendes Gew. 2019'!$H$71:$H$17222,'Verarbeitendes Gew. 2019'!$C$71:$C$17222,C89,'Verarbeitendes Gew. 2019'!$E$71:$E$17222,"Machinery")</f>
        <v>5629</v>
      </c>
      <c r="W89" s="27">
        <f>SUMIFS('Verarbeitendes Gew. 2019'!$H$71:$H$17222,'Verarbeitendes Gew. 2019'!$C$71:$C$17222,C89,'Verarbeitendes Gew. 2019'!$E$71:$E$17222,"other industry")</f>
        <v>330</v>
      </c>
      <c r="X89" s="27">
        <f>SUMIFS('Verarbeitendes Gew. 2019'!$H$71:$H$17222,'Verarbeitendes Gew. 2019'!$C$71:$C$17222,C89,'Verarbeitendes Gew. 2019'!$F$71:$F$17222,"Verarbeitendes Gewerbe (C)")</f>
        <v>13378</v>
      </c>
      <c r="Y89" s="27">
        <f t="shared" si="11"/>
        <v>13378</v>
      </c>
      <c r="Z89" s="27">
        <f>SUMIFS('Baugewerbe 2019'!$D$7:$D$543,'Baugewerbe 2019'!$A$7:$A$543,C89)</f>
        <v>1806</v>
      </c>
      <c r="AA89" s="27">
        <f t="shared" si="7"/>
        <v>79.842069824057162</v>
      </c>
      <c r="AB89" s="11">
        <f t="shared" si="8"/>
        <v>82.799183521244473</v>
      </c>
    </row>
    <row r="90" spans="1:28">
      <c r="A90" s="27" t="s">
        <v>1259</v>
      </c>
      <c r="B90" s="27" t="s">
        <v>1285</v>
      </c>
      <c r="C90" s="27">
        <v>5382</v>
      </c>
      <c r="D90" s="27">
        <v>687</v>
      </c>
      <c r="E90" s="27">
        <v>16799.514999999999</v>
      </c>
      <c r="F90" s="27">
        <v>600764</v>
      </c>
      <c r="G90" s="27">
        <v>7</v>
      </c>
      <c r="H90" s="27">
        <v>2.3614093804073265E-2</v>
      </c>
      <c r="I90" s="27">
        <v>3.3474341115506769E-2</v>
      </c>
      <c r="J90" s="27">
        <v>121075.91480798255</v>
      </c>
      <c r="K90" s="29">
        <f t="shared" si="6"/>
        <v>3193.3727794598171</v>
      </c>
      <c r="L90" s="28">
        <f t="shared" si="9"/>
        <v>456.19611135140246</v>
      </c>
      <c r="M90" s="27">
        <f t="shared" si="10"/>
        <v>205.28825010813111</v>
      </c>
      <c r="N90" s="27">
        <f>SUMIFS('Verarbeitendes Gew. 2019'!$H$71:$H$17222,'Verarbeitendes Gew. 2019'!$C$71:$C$17222,C90,'Verarbeitendes Gew. 2019'!$E$71:$E$17222,"Basic Metals")</f>
        <v>1290</v>
      </c>
      <c r="O90" s="27">
        <f>SUMIFS('Verarbeitendes Gew. 2019'!$H$71:$H$17222,'Verarbeitendes Gew. 2019'!$C$71:$C$17222,C90,'Verarbeitendes Gew. 2019'!$E$71:$E$17222,"Chemical and Petrochemical")</f>
        <v>5988</v>
      </c>
      <c r="P90" s="27">
        <f>SUMIFS('Verarbeitendes Gew. 2019'!$H$71:$H$17222,'Verarbeitendes Gew. 2019'!$C$71:$C$17222,C90,'Verarbeitendes Gew. 2019'!$E$71:$E$17222,"Non Metallic Minerals")</f>
        <v>1258</v>
      </c>
      <c r="Q90" s="27">
        <f>SUMIFS('Verarbeitendes Gew. 2019'!$H$71:$H$17222,'Verarbeitendes Gew. 2019'!$C$71:$C$17222,C90,'Verarbeitendes Gew. 2019'!$E$71:$E$17222,"Food and Tobacco")</f>
        <v>2850</v>
      </c>
      <c r="R90" s="27">
        <f>SUMIFS('Verarbeitendes Gew. 2019'!$H$71:$H$17222,'Verarbeitendes Gew. 2019'!$C$71:$C$17222,C90,'Verarbeitendes Gew. 2019'!$E$71:$E$17222,"Textile and Leather ")</f>
        <v>0</v>
      </c>
      <c r="S90" s="27">
        <f>SUMIFS('Verarbeitendes Gew. 2019'!$H$71:$H$17222,'Verarbeitendes Gew. 2019'!$C$71:$C$17222,C90,'Verarbeitendes Gew. 2019'!$E$71:$E$17222,"Paper, Pulp and Print")</f>
        <v>330</v>
      </c>
      <c r="T90" s="27">
        <f>SUMIFS('Verarbeitendes Gew. 2019'!$H$71:$H$17222,'Verarbeitendes Gew. 2019'!$C$71:$C$17222,C90,'Verarbeitendes Gew. 2019'!$E$71:$E$17222,"Wood and Wood Products")</f>
        <v>836</v>
      </c>
      <c r="U90" s="27">
        <f>SUMIFS('Verarbeitendes Gew. 2019'!$H$71:$H$17222,'Verarbeitendes Gew. 2019'!$C$71:$C$17222,C90,'Verarbeitendes Gew. 2019'!$E$71:$E$17222,"Transport Equipment")</f>
        <v>1969</v>
      </c>
      <c r="V90" s="27">
        <f>SUMIFS('Verarbeitendes Gew. 2019'!$H$71:$H$17222,'Verarbeitendes Gew. 2019'!$C$71:$C$17222,C90,'Verarbeitendes Gew. 2019'!$E$71:$E$17222,"Machinery")</f>
        <v>8004</v>
      </c>
      <c r="W90" s="27">
        <f>SUMIFS('Verarbeitendes Gew. 2019'!$H$71:$H$17222,'Verarbeitendes Gew. 2019'!$C$71:$C$17222,C90,'Verarbeitendes Gew. 2019'!$E$71:$E$17222,"other industry")</f>
        <v>904</v>
      </c>
      <c r="X90" s="27">
        <f>SUMIFS('Verarbeitendes Gew. 2019'!$H$71:$H$17222,'Verarbeitendes Gew. 2019'!$C$71:$C$17222,C90,'Verarbeitendes Gew. 2019'!$F$71:$F$17222,"Verarbeitendes Gewerbe (C)")</f>
        <v>25164</v>
      </c>
      <c r="Y90" s="27">
        <f t="shared" si="11"/>
        <v>25164</v>
      </c>
      <c r="Z90" s="27">
        <f>SUMIFS('Baugewerbe 2019'!$D$7:$D$543,'Baugewerbe 2019'!$A$7:$A$543,C90)</f>
        <v>5440</v>
      </c>
      <c r="AA90" s="27">
        <f t="shared" si="7"/>
        <v>123.17295006487868</v>
      </c>
      <c r="AB90" s="11">
        <f t="shared" si="8"/>
        <v>127.73491117839271</v>
      </c>
    </row>
    <row r="91" spans="1:28">
      <c r="A91" s="27" t="s">
        <v>1259</v>
      </c>
      <c r="B91" s="27" t="s">
        <v>1286</v>
      </c>
      <c r="C91" s="27">
        <v>5512</v>
      </c>
      <c r="D91" s="27">
        <v>529</v>
      </c>
      <c r="E91" s="27">
        <v>2669.1390000000001</v>
      </c>
      <c r="F91" s="27">
        <v>117565</v>
      </c>
      <c r="G91" s="27">
        <v>1</v>
      </c>
      <c r="H91" s="27">
        <v>3.7518522839564308E-3</v>
      </c>
      <c r="I91" s="27">
        <v>6.5506769933693651E-3</v>
      </c>
      <c r="J91" s="27">
        <v>121075.91480798255</v>
      </c>
      <c r="K91" s="29">
        <f t="shared" si="6"/>
        <v>549.14262088666351</v>
      </c>
      <c r="L91" s="28">
        <f t="shared" si="9"/>
        <v>549.14262088666351</v>
      </c>
      <c r="M91" s="27">
        <f t="shared" si="10"/>
        <v>247.11417939899857</v>
      </c>
      <c r="N91" s="27">
        <f>SUMIFS('Verarbeitendes Gew. 2019'!$H$71:$H$17222,'Verarbeitendes Gew. 2019'!$C$71:$C$17222,C91,'Verarbeitendes Gew. 2019'!$E$71:$E$17222,"Basic Metals")</f>
        <v>330</v>
      </c>
      <c r="O91" s="27">
        <f>SUMIFS('Verarbeitendes Gew. 2019'!$H$71:$H$17222,'Verarbeitendes Gew. 2019'!$C$71:$C$17222,C91,'Verarbeitendes Gew. 2019'!$E$71:$E$17222,"Chemical and Petrochemical")</f>
        <v>0</v>
      </c>
      <c r="P91" s="27">
        <f>SUMIFS('Verarbeitendes Gew. 2019'!$H$71:$H$17222,'Verarbeitendes Gew. 2019'!$C$71:$C$17222,C91,'Verarbeitendes Gew. 2019'!$E$71:$E$17222,"Non Metallic Minerals")</f>
        <v>0</v>
      </c>
      <c r="Q91" s="27">
        <f>SUMIFS('Verarbeitendes Gew. 2019'!$H$71:$H$17222,'Verarbeitendes Gew. 2019'!$C$71:$C$17222,C91,'Verarbeitendes Gew. 2019'!$E$71:$E$17222,"Food and Tobacco")</f>
        <v>351</v>
      </c>
      <c r="R91" s="27">
        <f>SUMIFS('Verarbeitendes Gew. 2019'!$H$71:$H$17222,'Verarbeitendes Gew. 2019'!$C$71:$C$17222,C91,'Verarbeitendes Gew. 2019'!$E$71:$E$17222,"Textile and Leather ")</f>
        <v>0</v>
      </c>
      <c r="S91" s="27">
        <f>SUMIFS('Verarbeitendes Gew. 2019'!$H$71:$H$17222,'Verarbeitendes Gew. 2019'!$C$71:$C$17222,C91,'Verarbeitendes Gew. 2019'!$E$71:$E$17222,"Paper, Pulp and Print")</f>
        <v>0</v>
      </c>
      <c r="T91" s="27">
        <f>SUMIFS('Verarbeitendes Gew. 2019'!$H$71:$H$17222,'Verarbeitendes Gew. 2019'!$C$71:$C$17222,C91,'Verarbeitendes Gew. 2019'!$E$71:$E$17222,"Wood and Wood Products")</f>
        <v>0</v>
      </c>
      <c r="U91" s="27">
        <f>SUMIFS('Verarbeitendes Gew. 2019'!$H$71:$H$17222,'Verarbeitendes Gew. 2019'!$C$71:$C$17222,C91,'Verarbeitendes Gew. 2019'!$E$71:$E$17222,"Transport Equipment")</f>
        <v>0</v>
      </c>
      <c r="V91" s="27">
        <f>SUMIFS('Verarbeitendes Gew. 2019'!$H$71:$H$17222,'Verarbeitendes Gew. 2019'!$C$71:$C$17222,C91,'Verarbeitendes Gew. 2019'!$E$71:$E$17222,"Machinery")</f>
        <v>1080</v>
      </c>
      <c r="W91" s="27">
        <f>SUMIFS('Verarbeitendes Gew. 2019'!$H$71:$H$17222,'Verarbeitendes Gew. 2019'!$C$71:$C$17222,C91,'Verarbeitendes Gew. 2019'!$E$71:$E$17222,"other industry")</f>
        <v>0</v>
      </c>
      <c r="X91" s="27">
        <f>SUMIFS('Verarbeitendes Gew. 2019'!$H$71:$H$17222,'Verarbeitendes Gew. 2019'!$C$71:$C$17222,C91,'Verarbeitendes Gew. 2019'!$F$71:$F$17222,"Verarbeitendes Gewerbe (C)")</f>
        <v>0</v>
      </c>
      <c r="Y91" s="27">
        <f t="shared" si="11"/>
        <v>1761</v>
      </c>
      <c r="Z91" s="27">
        <f>SUMIFS('Baugewerbe 2019'!$D$7:$D$543,'Baugewerbe 2019'!$A$7:$A$543,C91)</f>
        <v>1387</v>
      </c>
      <c r="AA91" s="27">
        <f t="shared" si="7"/>
        <v>148.26850763939916</v>
      </c>
      <c r="AB91" s="11">
        <f t="shared" si="8"/>
        <v>153.7599338482658</v>
      </c>
    </row>
    <row r="92" spans="1:28">
      <c r="A92" s="27" t="s">
        <v>1259</v>
      </c>
      <c r="B92" s="27" t="s">
        <v>1287</v>
      </c>
      <c r="C92" s="27">
        <v>5513</v>
      </c>
      <c r="D92" s="27">
        <v>455</v>
      </c>
      <c r="E92" s="27">
        <v>7879.1289999999999</v>
      </c>
      <c r="F92" s="27">
        <v>259645</v>
      </c>
      <c r="G92" s="27">
        <v>2</v>
      </c>
      <c r="H92" s="27">
        <v>1.1075229927792201E-2</v>
      </c>
      <c r="I92" s="27">
        <v>1.4467320443528166E-2</v>
      </c>
      <c r="J92" s="27">
        <v>121075.91480798255</v>
      </c>
      <c r="K92" s="29">
        <f t="shared" si="6"/>
        <v>1455.9397246613671</v>
      </c>
      <c r="L92" s="28">
        <f t="shared" si="9"/>
        <v>727.96986233068355</v>
      </c>
      <c r="M92" s="27">
        <f t="shared" si="10"/>
        <v>327.58643804880762</v>
      </c>
      <c r="N92" s="27">
        <f>SUMIFS('Verarbeitendes Gew. 2019'!$H$71:$H$17222,'Verarbeitendes Gew. 2019'!$C$71:$C$17222,C92,'Verarbeitendes Gew. 2019'!$E$71:$E$17222,"Basic Metals")</f>
        <v>780</v>
      </c>
      <c r="O92" s="27">
        <f>SUMIFS('Verarbeitendes Gew. 2019'!$H$71:$H$17222,'Verarbeitendes Gew. 2019'!$C$71:$C$17222,C92,'Verarbeitendes Gew. 2019'!$E$71:$E$17222,"Chemical and Petrochemical")</f>
        <v>0</v>
      </c>
      <c r="P92" s="27">
        <f>SUMIFS('Verarbeitendes Gew. 2019'!$H$71:$H$17222,'Verarbeitendes Gew. 2019'!$C$71:$C$17222,C92,'Verarbeitendes Gew. 2019'!$E$71:$E$17222,"Non Metallic Minerals")</f>
        <v>0</v>
      </c>
      <c r="Q92" s="27">
        <f>SUMIFS('Verarbeitendes Gew. 2019'!$H$71:$H$17222,'Verarbeitendes Gew. 2019'!$C$71:$C$17222,C92,'Verarbeitendes Gew. 2019'!$E$71:$E$17222,"Food and Tobacco")</f>
        <v>1133</v>
      </c>
      <c r="R92" s="27">
        <f>SUMIFS('Verarbeitendes Gew. 2019'!$H$71:$H$17222,'Verarbeitendes Gew. 2019'!$C$71:$C$17222,C92,'Verarbeitendes Gew. 2019'!$E$71:$E$17222,"Textile and Leather ")</f>
        <v>0</v>
      </c>
      <c r="S92" s="27">
        <f>SUMIFS('Verarbeitendes Gew. 2019'!$H$71:$H$17222,'Verarbeitendes Gew. 2019'!$C$71:$C$17222,C92,'Verarbeitendes Gew. 2019'!$E$71:$E$17222,"Paper, Pulp and Print")</f>
        <v>0</v>
      </c>
      <c r="T92" s="27">
        <f>SUMIFS('Verarbeitendes Gew. 2019'!$H$71:$H$17222,'Verarbeitendes Gew. 2019'!$C$71:$C$17222,C92,'Verarbeitendes Gew. 2019'!$E$71:$E$17222,"Wood and Wood Products")</f>
        <v>0</v>
      </c>
      <c r="U92" s="27">
        <f>SUMIFS('Verarbeitendes Gew. 2019'!$H$71:$H$17222,'Verarbeitendes Gew. 2019'!$C$71:$C$17222,C92,'Verarbeitendes Gew. 2019'!$E$71:$E$17222,"Transport Equipment")</f>
        <v>0</v>
      </c>
      <c r="V92" s="27">
        <f>SUMIFS('Verarbeitendes Gew. 2019'!$H$71:$H$17222,'Verarbeitendes Gew. 2019'!$C$71:$C$17222,C92,'Verarbeitendes Gew. 2019'!$E$71:$E$17222,"Machinery")</f>
        <v>1439</v>
      </c>
      <c r="W92" s="27">
        <f>SUMIFS('Verarbeitendes Gew. 2019'!$H$71:$H$17222,'Verarbeitendes Gew. 2019'!$C$71:$C$17222,C92,'Verarbeitendes Gew. 2019'!$E$71:$E$17222,"other industry")</f>
        <v>279</v>
      </c>
      <c r="X92" s="27">
        <f>SUMIFS('Verarbeitendes Gew. 2019'!$H$71:$H$17222,'Verarbeitendes Gew. 2019'!$C$71:$C$17222,C92,'Verarbeitendes Gew. 2019'!$F$71:$F$17222,"Verarbeitendes Gewerbe (C)")</f>
        <v>0</v>
      </c>
      <c r="Y92" s="27">
        <f t="shared" si="11"/>
        <v>3631</v>
      </c>
      <c r="Z92" s="27">
        <f>SUMIFS('Baugewerbe 2019'!$D$7:$D$543,'Baugewerbe 2019'!$A$7:$A$543,C92)</f>
        <v>1546</v>
      </c>
      <c r="AA92" s="27">
        <f t="shared" si="7"/>
        <v>196.55186282928457</v>
      </c>
      <c r="AB92" s="11">
        <f t="shared" si="8"/>
        <v>203.83156145259142</v>
      </c>
    </row>
    <row r="93" spans="1:28">
      <c r="A93" s="27" t="s">
        <v>1259</v>
      </c>
      <c r="B93" s="27" t="s">
        <v>1288</v>
      </c>
      <c r="C93" s="27">
        <v>5515</v>
      </c>
      <c r="D93" s="27">
        <v>887</v>
      </c>
      <c r="E93" s="27">
        <v>17267.454000000002</v>
      </c>
      <c r="F93" s="27">
        <v>315293</v>
      </c>
      <c r="G93" s="27">
        <v>1</v>
      </c>
      <c r="H93" s="27">
        <v>2.4271848235709197E-2</v>
      </c>
      <c r="I93" s="27">
        <v>1.7568005794840365E-2</v>
      </c>
      <c r="J93" s="27">
        <v>121075.91480798255</v>
      </c>
      <c r="K93" s="29">
        <f t="shared" si="6"/>
        <v>2711.4675494671119</v>
      </c>
      <c r="L93" s="28">
        <f t="shared" si="9"/>
        <v>2711.4675494671119</v>
      </c>
      <c r="M93" s="27">
        <f t="shared" si="10"/>
        <v>1220.1603972602004</v>
      </c>
      <c r="N93" s="27">
        <f>SUMIFS('Verarbeitendes Gew. 2019'!$H$71:$H$17222,'Verarbeitendes Gew. 2019'!$C$71:$C$17222,C93,'Verarbeitendes Gew. 2019'!$E$71:$E$17222,"Basic Metals")</f>
        <v>475</v>
      </c>
      <c r="O93" s="27">
        <f>SUMIFS('Verarbeitendes Gew. 2019'!$H$71:$H$17222,'Verarbeitendes Gew. 2019'!$C$71:$C$17222,C93,'Verarbeitendes Gew. 2019'!$E$71:$E$17222,"Chemical and Petrochemical")</f>
        <v>722</v>
      </c>
      <c r="P93" s="27">
        <f>SUMIFS('Verarbeitendes Gew. 2019'!$H$71:$H$17222,'Verarbeitendes Gew. 2019'!$C$71:$C$17222,C93,'Verarbeitendes Gew. 2019'!$E$71:$E$17222,"Non Metallic Minerals")</f>
        <v>414</v>
      </c>
      <c r="Q93" s="27">
        <f>SUMIFS('Verarbeitendes Gew. 2019'!$H$71:$H$17222,'Verarbeitendes Gew. 2019'!$C$71:$C$17222,C93,'Verarbeitendes Gew. 2019'!$E$71:$E$17222,"Food and Tobacco")</f>
        <v>2176</v>
      </c>
      <c r="R93" s="27">
        <f>SUMIFS('Verarbeitendes Gew. 2019'!$H$71:$H$17222,'Verarbeitendes Gew. 2019'!$C$71:$C$17222,C93,'Verarbeitendes Gew. 2019'!$E$71:$E$17222,"Textile and Leather ")</f>
        <v>0</v>
      </c>
      <c r="S93" s="27">
        <f>SUMIFS('Verarbeitendes Gew. 2019'!$H$71:$H$17222,'Verarbeitendes Gew. 2019'!$C$71:$C$17222,C93,'Verarbeitendes Gew. 2019'!$E$71:$E$17222,"Paper, Pulp and Print")</f>
        <v>457</v>
      </c>
      <c r="T93" s="27">
        <f>SUMIFS('Verarbeitendes Gew. 2019'!$H$71:$H$17222,'Verarbeitendes Gew. 2019'!$C$71:$C$17222,C93,'Verarbeitendes Gew. 2019'!$E$71:$E$17222,"Wood and Wood Products")</f>
        <v>0</v>
      </c>
      <c r="U93" s="27">
        <f>SUMIFS('Verarbeitendes Gew. 2019'!$H$71:$H$17222,'Verarbeitendes Gew. 2019'!$C$71:$C$17222,C93,'Verarbeitendes Gew. 2019'!$E$71:$E$17222,"Transport Equipment")</f>
        <v>0</v>
      </c>
      <c r="V93" s="27">
        <f>SUMIFS('Verarbeitendes Gew. 2019'!$H$71:$H$17222,'Verarbeitendes Gew. 2019'!$C$71:$C$17222,C93,'Verarbeitendes Gew. 2019'!$E$71:$E$17222,"Machinery")</f>
        <v>2536</v>
      </c>
      <c r="W93" s="27">
        <f>SUMIFS('Verarbeitendes Gew. 2019'!$H$71:$H$17222,'Verarbeitendes Gew. 2019'!$C$71:$C$17222,C93,'Verarbeitendes Gew. 2019'!$E$71:$E$17222,"other industry")</f>
        <v>373</v>
      </c>
      <c r="X93" s="27">
        <f>SUMIFS('Verarbeitendes Gew. 2019'!$H$71:$H$17222,'Verarbeitendes Gew. 2019'!$C$71:$C$17222,C93,'Verarbeitendes Gew. 2019'!$F$71:$F$17222,"Verarbeitendes Gewerbe (C)")</f>
        <v>11032</v>
      </c>
      <c r="Y93" s="27">
        <f t="shared" si="11"/>
        <v>11032</v>
      </c>
      <c r="Z93" s="27">
        <f>SUMIFS('Baugewerbe 2019'!$D$7:$D$543,'Baugewerbe 2019'!$A$7:$A$543,C93)</f>
        <v>2434</v>
      </c>
      <c r="AA93" s="27">
        <f t="shared" si="7"/>
        <v>732.09623835612024</v>
      </c>
      <c r="AB93" s="11">
        <f t="shared" si="8"/>
        <v>759.21091385079137</v>
      </c>
    </row>
    <row r="94" spans="1:28">
      <c r="A94" s="27" t="s">
        <v>1259</v>
      </c>
      <c r="B94" s="27" t="s">
        <v>1289</v>
      </c>
      <c r="C94" s="27">
        <v>5554</v>
      </c>
      <c r="D94" s="27">
        <v>683</v>
      </c>
      <c r="E94" s="27">
        <v>13806.099</v>
      </c>
      <c r="F94" s="27">
        <v>371339</v>
      </c>
      <c r="G94" s="27">
        <v>5</v>
      </c>
      <c r="H94" s="27">
        <v>1.9406424343460044E-2</v>
      </c>
      <c r="I94" s="27">
        <v>2.0690867554465926E-2</v>
      </c>
      <c r="J94" s="27">
        <v>121075.91480798255</v>
      </c>
      <c r="K94" s="29">
        <f t="shared" si="6"/>
        <v>2393.1948188379301</v>
      </c>
      <c r="L94" s="28">
        <f t="shared" si="9"/>
        <v>478.63896376758601</v>
      </c>
      <c r="M94" s="27">
        <f t="shared" si="10"/>
        <v>215.38753369541371</v>
      </c>
      <c r="N94" s="27">
        <f>SUMIFS('Verarbeitendes Gew. 2019'!$H$71:$H$17222,'Verarbeitendes Gew. 2019'!$C$71:$C$17222,C94,'Verarbeitendes Gew. 2019'!$E$71:$E$17222,"Basic Metals")</f>
        <v>5717</v>
      </c>
      <c r="O94" s="27">
        <f>SUMIFS('Verarbeitendes Gew. 2019'!$H$71:$H$17222,'Verarbeitendes Gew. 2019'!$C$71:$C$17222,C94,'Verarbeitendes Gew. 2019'!$E$71:$E$17222,"Chemical and Petrochemical")</f>
        <v>3167</v>
      </c>
      <c r="P94" s="27">
        <f>SUMIFS('Verarbeitendes Gew. 2019'!$H$71:$H$17222,'Verarbeitendes Gew. 2019'!$C$71:$C$17222,C94,'Verarbeitendes Gew. 2019'!$E$71:$E$17222,"Non Metallic Minerals")</f>
        <v>0</v>
      </c>
      <c r="Q94" s="27">
        <f>SUMIFS('Verarbeitendes Gew. 2019'!$H$71:$H$17222,'Verarbeitendes Gew. 2019'!$C$71:$C$17222,C94,'Verarbeitendes Gew. 2019'!$E$71:$E$17222,"Food and Tobacco")</f>
        <v>4465</v>
      </c>
      <c r="R94" s="27">
        <f>SUMIFS('Verarbeitendes Gew. 2019'!$H$71:$H$17222,'Verarbeitendes Gew. 2019'!$C$71:$C$17222,C94,'Verarbeitendes Gew. 2019'!$E$71:$E$17222,"Textile and Leather ")</f>
        <v>4361</v>
      </c>
      <c r="S94" s="27">
        <f>SUMIFS('Verarbeitendes Gew. 2019'!$H$71:$H$17222,'Verarbeitendes Gew. 2019'!$C$71:$C$17222,C94,'Verarbeitendes Gew. 2019'!$E$71:$E$17222,"Paper, Pulp and Print")</f>
        <v>2098</v>
      </c>
      <c r="T94" s="27">
        <f>SUMIFS('Verarbeitendes Gew. 2019'!$H$71:$H$17222,'Verarbeitendes Gew. 2019'!$C$71:$C$17222,C94,'Verarbeitendes Gew. 2019'!$E$71:$E$17222,"Wood and Wood Products")</f>
        <v>3806</v>
      </c>
      <c r="U94" s="27">
        <f>SUMIFS('Verarbeitendes Gew. 2019'!$H$71:$H$17222,'Verarbeitendes Gew. 2019'!$C$71:$C$17222,C94,'Verarbeitendes Gew. 2019'!$E$71:$E$17222,"Transport Equipment")</f>
        <v>2178</v>
      </c>
      <c r="V94" s="27">
        <f>SUMIFS('Verarbeitendes Gew. 2019'!$H$71:$H$17222,'Verarbeitendes Gew. 2019'!$C$71:$C$17222,C94,'Verarbeitendes Gew. 2019'!$E$71:$E$17222,"Machinery")</f>
        <v>11258</v>
      </c>
      <c r="W94" s="27">
        <f>SUMIFS('Verarbeitendes Gew. 2019'!$H$71:$H$17222,'Verarbeitendes Gew. 2019'!$C$71:$C$17222,C94,'Verarbeitendes Gew. 2019'!$E$71:$E$17222,"other industry")</f>
        <v>209</v>
      </c>
      <c r="X94" s="27">
        <f>SUMIFS('Verarbeitendes Gew. 2019'!$H$71:$H$17222,'Verarbeitendes Gew. 2019'!$C$71:$C$17222,C94,'Verarbeitendes Gew. 2019'!$F$71:$F$17222,"Verarbeitendes Gewerbe (C)")</f>
        <v>0</v>
      </c>
      <c r="Y94" s="27">
        <f t="shared" si="11"/>
        <v>37259</v>
      </c>
      <c r="Z94" s="27">
        <f>SUMIFS('Baugewerbe 2019'!$D$7:$D$543,'Baugewerbe 2019'!$A$7:$A$543,C94)</f>
        <v>7485</v>
      </c>
      <c r="AA94" s="27">
        <f t="shared" si="7"/>
        <v>129.23252021724824</v>
      </c>
      <c r="AB94" s="11">
        <f t="shared" si="8"/>
        <v>134.01890985492409</v>
      </c>
    </row>
    <row r="95" spans="1:28">
      <c r="A95" s="27" t="s">
        <v>1259</v>
      </c>
      <c r="B95" s="27" t="s">
        <v>1290</v>
      </c>
      <c r="C95" s="27">
        <v>5558</v>
      </c>
      <c r="D95" s="27">
        <v>640</v>
      </c>
      <c r="E95" s="27">
        <v>6264.8739999999998</v>
      </c>
      <c r="F95" s="27">
        <v>220586</v>
      </c>
      <c r="G95" s="27">
        <v>7</v>
      </c>
      <c r="H95" s="27">
        <v>8.8061662676987822E-3</v>
      </c>
      <c r="I95" s="27">
        <v>1.2290967849779908E-2</v>
      </c>
      <c r="J95" s="27">
        <v>121075.91480798255</v>
      </c>
      <c r="K95" s="29">
        <f t="shared" si="6"/>
        <v>1184.3537878657651</v>
      </c>
      <c r="L95" s="28">
        <f t="shared" si="9"/>
        <v>169.19339826653786</v>
      </c>
      <c r="M95" s="27">
        <f t="shared" si="10"/>
        <v>76.137029219942036</v>
      </c>
      <c r="N95" s="27">
        <f>SUMIFS('Verarbeitendes Gew. 2019'!$H$71:$H$17222,'Verarbeitendes Gew. 2019'!$C$71:$C$17222,C95,'Verarbeitendes Gew. 2019'!$E$71:$E$17222,"Basic Metals")</f>
        <v>859</v>
      </c>
      <c r="O95" s="27">
        <f>SUMIFS('Verarbeitendes Gew. 2019'!$H$71:$H$17222,'Verarbeitendes Gew. 2019'!$C$71:$C$17222,C95,'Verarbeitendes Gew. 2019'!$E$71:$E$17222,"Chemical and Petrochemical")</f>
        <v>1876</v>
      </c>
      <c r="P95" s="27">
        <f>SUMIFS('Verarbeitendes Gew. 2019'!$H$71:$H$17222,'Verarbeitendes Gew. 2019'!$C$71:$C$17222,C95,'Verarbeitendes Gew. 2019'!$E$71:$E$17222,"Non Metallic Minerals")</f>
        <v>980</v>
      </c>
      <c r="Q95" s="27">
        <f>SUMIFS('Verarbeitendes Gew. 2019'!$H$71:$H$17222,'Verarbeitendes Gew. 2019'!$C$71:$C$17222,C95,'Verarbeitendes Gew. 2019'!$E$71:$E$17222,"Food and Tobacco")</f>
        <v>2909</v>
      </c>
      <c r="R95" s="27">
        <f>SUMIFS('Verarbeitendes Gew. 2019'!$H$71:$H$17222,'Verarbeitendes Gew. 2019'!$C$71:$C$17222,C95,'Verarbeitendes Gew. 2019'!$E$71:$E$17222,"Textile and Leather ")</f>
        <v>0</v>
      </c>
      <c r="S95" s="27">
        <f>SUMIFS('Verarbeitendes Gew. 2019'!$H$71:$H$17222,'Verarbeitendes Gew. 2019'!$C$71:$C$17222,C95,'Verarbeitendes Gew. 2019'!$E$71:$E$17222,"Paper, Pulp and Print")</f>
        <v>0</v>
      </c>
      <c r="T95" s="27">
        <f>SUMIFS('Verarbeitendes Gew. 2019'!$H$71:$H$17222,'Verarbeitendes Gew. 2019'!$C$71:$C$17222,C95,'Verarbeitendes Gew. 2019'!$E$71:$E$17222,"Wood and Wood Products")</f>
        <v>1762</v>
      </c>
      <c r="U95" s="27">
        <f>SUMIFS('Verarbeitendes Gew. 2019'!$H$71:$H$17222,'Verarbeitendes Gew. 2019'!$C$71:$C$17222,C95,'Verarbeitendes Gew. 2019'!$E$71:$E$17222,"Transport Equipment")</f>
        <v>0</v>
      </c>
      <c r="V95" s="27">
        <f>SUMIFS('Verarbeitendes Gew. 2019'!$H$71:$H$17222,'Verarbeitendes Gew. 2019'!$C$71:$C$17222,C95,'Verarbeitendes Gew. 2019'!$E$71:$E$17222,"Machinery")</f>
        <v>4150</v>
      </c>
      <c r="W95" s="27">
        <f>SUMIFS('Verarbeitendes Gew. 2019'!$H$71:$H$17222,'Verarbeitendes Gew. 2019'!$C$71:$C$17222,C95,'Verarbeitendes Gew. 2019'!$E$71:$E$17222,"other industry")</f>
        <v>114</v>
      </c>
      <c r="X95" s="27">
        <f>SUMIFS('Verarbeitendes Gew. 2019'!$H$71:$H$17222,'Verarbeitendes Gew. 2019'!$C$71:$C$17222,C95,'Verarbeitendes Gew. 2019'!$F$71:$F$17222,"Verarbeitendes Gewerbe (C)")</f>
        <v>0</v>
      </c>
      <c r="Y95" s="27">
        <f t="shared" si="11"/>
        <v>12650</v>
      </c>
      <c r="Z95" s="27">
        <f>SUMIFS('Baugewerbe 2019'!$D$7:$D$543,'Baugewerbe 2019'!$A$7:$A$543,C95)</f>
        <v>2089</v>
      </c>
      <c r="AA95" s="27">
        <f t="shared" si="7"/>
        <v>45.682217531965222</v>
      </c>
      <c r="AB95" s="11">
        <f t="shared" si="8"/>
        <v>47.374151514630604</v>
      </c>
    </row>
    <row r="96" spans="1:28">
      <c r="A96" s="27" t="s">
        <v>1259</v>
      </c>
      <c r="B96" s="27" t="s">
        <v>1291</v>
      </c>
      <c r="C96" s="27">
        <v>5562</v>
      </c>
      <c r="D96" s="27">
        <v>562</v>
      </c>
      <c r="E96" s="27">
        <v>15871.41</v>
      </c>
      <c r="F96" s="27">
        <v>614137</v>
      </c>
      <c r="G96" s="27">
        <v>13</v>
      </c>
      <c r="H96" s="27">
        <v>2.2309510991412936E-2</v>
      </c>
      <c r="I96" s="27">
        <v>3.4219479578759683E-2</v>
      </c>
      <c r="J96" s="27">
        <v>121075.91480798255</v>
      </c>
      <c r="K96" s="29">
        <f t="shared" si="6"/>
        <v>3104.9073479773192</v>
      </c>
      <c r="L96" s="28">
        <f t="shared" si="9"/>
        <v>238.8390267674861</v>
      </c>
      <c r="M96" s="27">
        <f t="shared" si="10"/>
        <v>107.47756204536874</v>
      </c>
      <c r="N96" s="27">
        <f>SUMIFS('Verarbeitendes Gew. 2019'!$H$71:$H$17222,'Verarbeitendes Gew. 2019'!$C$71:$C$17222,C96,'Verarbeitendes Gew. 2019'!$E$71:$E$17222,"Basic Metals")</f>
        <v>1601</v>
      </c>
      <c r="O96" s="27">
        <f>SUMIFS('Verarbeitendes Gew. 2019'!$H$71:$H$17222,'Verarbeitendes Gew. 2019'!$C$71:$C$17222,C96,'Verarbeitendes Gew. 2019'!$E$71:$E$17222,"Chemical and Petrochemical")</f>
        <v>7811</v>
      </c>
      <c r="P96" s="27">
        <f>SUMIFS('Verarbeitendes Gew. 2019'!$H$71:$H$17222,'Verarbeitendes Gew. 2019'!$C$71:$C$17222,C96,'Verarbeitendes Gew. 2019'!$E$71:$E$17222,"Non Metallic Minerals")</f>
        <v>2206</v>
      </c>
      <c r="Q96" s="27">
        <f>SUMIFS('Verarbeitendes Gew. 2019'!$H$71:$H$17222,'Verarbeitendes Gew. 2019'!$C$71:$C$17222,C96,'Verarbeitendes Gew. 2019'!$E$71:$E$17222,"Food and Tobacco")</f>
        <v>2480</v>
      </c>
      <c r="R96" s="27">
        <f>SUMIFS('Verarbeitendes Gew. 2019'!$H$71:$H$17222,'Verarbeitendes Gew. 2019'!$C$71:$C$17222,C96,'Verarbeitendes Gew. 2019'!$E$71:$E$17222,"Textile and Leather ")</f>
        <v>0</v>
      </c>
      <c r="S96" s="27">
        <f>SUMIFS('Verarbeitendes Gew. 2019'!$H$71:$H$17222,'Verarbeitendes Gew. 2019'!$C$71:$C$17222,C96,'Verarbeitendes Gew. 2019'!$E$71:$E$17222,"Paper, Pulp and Print")</f>
        <v>259</v>
      </c>
      <c r="T96" s="27">
        <f>SUMIFS('Verarbeitendes Gew. 2019'!$H$71:$H$17222,'Verarbeitendes Gew. 2019'!$C$71:$C$17222,C96,'Verarbeitendes Gew. 2019'!$E$71:$E$17222,"Wood and Wood Products")</f>
        <v>0</v>
      </c>
      <c r="U96" s="27">
        <f>SUMIFS('Verarbeitendes Gew. 2019'!$H$71:$H$17222,'Verarbeitendes Gew. 2019'!$C$71:$C$17222,C96,'Verarbeitendes Gew. 2019'!$E$71:$E$17222,"Transport Equipment")</f>
        <v>0</v>
      </c>
      <c r="V96" s="27">
        <f>SUMIFS('Verarbeitendes Gew. 2019'!$H$71:$H$17222,'Verarbeitendes Gew. 2019'!$C$71:$C$17222,C96,'Verarbeitendes Gew. 2019'!$E$71:$E$17222,"Machinery")</f>
        <v>3823</v>
      </c>
      <c r="W96" s="27">
        <f>SUMIFS('Verarbeitendes Gew. 2019'!$H$71:$H$17222,'Verarbeitendes Gew. 2019'!$C$71:$C$17222,C96,'Verarbeitendes Gew. 2019'!$E$71:$E$17222,"other industry")</f>
        <v>0</v>
      </c>
      <c r="X96" s="27">
        <f>SUMIFS('Verarbeitendes Gew. 2019'!$H$71:$H$17222,'Verarbeitendes Gew. 2019'!$C$71:$C$17222,C96,'Verarbeitendes Gew. 2019'!$F$71:$F$17222,"Verarbeitendes Gewerbe (C)")</f>
        <v>0</v>
      </c>
      <c r="Y96" s="27">
        <f t="shared" si="11"/>
        <v>18180</v>
      </c>
      <c r="Z96" s="27">
        <f>SUMIFS('Baugewerbe 2019'!$D$7:$D$543,'Baugewerbe 2019'!$A$7:$A$543,C96)</f>
        <v>5047</v>
      </c>
      <c r="AA96" s="27">
        <f t="shared" si="7"/>
        <v>64.486537227221248</v>
      </c>
      <c r="AB96" s="11">
        <f t="shared" si="8"/>
        <v>66.874927494896113</v>
      </c>
    </row>
    <row r="97" spans="1:28">
      <c r="A97" s="27" t="s">
        <v>1259</v>
      </c>
      <c r="B97" s="27" t="s">
        <v>1292</v>
      </c>
      <c r="C97" s="27">
        <v>5566</v>
      </c>
      <c r="D97" s="27">
        <v>612</v>
      </c>
      <c r="E97" s="27">
        <v>14516.984</v>
      </c>
      <c r="F97" s="27">
        <v>448220</v>
      </c>
      <c r="G97" s="27">
        <v>6</v>
      </c>
      <c r="H97" s="27">
        <v>2.0405673730951802E-2</v>
      </c>
      <c r="I97" s="27">
        <v>2.4974647573410599E-2</v>
      </c>
      <c r="J97" s="27">
        <v>121075.91480798255</v>
      </c>
      <c r="K97" s="29">
        <f t="shared" si="6"/>
        <v>2625.5295668068516</v>
      </c>
      <c r="L97" s="28">
        <f t="shared" si="9"/>
        <v>437.58826113447526</v>
      </c>
      <c r="M97" s="27">
        <f t="shared" si="10"/>
        <v>196.91471751051387</v>
      </c>
      <c r="N97" s="27">
        <f>SUMIFS('Verarbeitendes Gew. 2019'!$H$71:$H$17222,'Verarbeitendes Gew. 2019'!$C$71:$C$17222,C97,'Verarbeitendes Gew. 2019'!$E$71:$E$17222,"Basic Metals")</f>
        <v>3804</v>
      </c>
      <c r="O97" s="27">
        <f>SUMIFS('Verarbeitendes Gew. 2019'!$H$71:$H$17222,'Verarbeitendes Gew. 2019'!$C$71:$C$17222,C97,'Verarbeitendes Gew. 2019'!$E$71:$E$17222,"Chemical and Petrochemical")</f>
        <v>474</v>
      </c>
      <c r="P97" s="27">
        <f>SUMIFS('Verarbeitendes Gew. 2019'!$H$71:$H$17222,'Verarbeitendes Gew. 2019'!$C$71:$C$17222,C97,'Verarbeitendes Gew. 2019'!$E$71:$E$17222,"Non Metallic Minerals")</f>
        <v>1629</v>
      </c>
      <c r="Q97" s="27">
        <f>SUMIFS('Verarbeitendes Gew. 2019'!$H$71:$H$17222,'Verarbeitendes Gew. 2019'!$C$71:$C$17222,C97,'Verarbeitendes Gew. 2019'!$E$71:$E$17222,"Food and Tobacco")</f>
        <v>7299</v>
      </c>
      <c r="R97" s="27">
        <f>SUMIFS('Verarbeitendes Gew. 2019'!$H$71:$H$17222,'Verarbeitendes Gew. 2019'!$C$71:$C$17222,C97,'Verarbeitendes Gew. 2019'!$E$71:$E$17222,"Textile and Leather ")</f>
        <v>0</v>
      </c>
      <c r="S97" s="27">
        <f>SUMIFS('Verarbeitendes Gew. 2019'!$H$71:$H$17222,'Verarbeitendes Gew. 2019'!$C$71:$C$17222,C97,'Verarbeitendes Gew. 2019'!$E$71:$E$17222,"Paper, Pulp and Print")</f>
        <v>2034</v>
      </c>
      <c r="T97" s="27">
        <f>SUMIFS('Verarbeitendes Gew. 2019'!$H$71:$H$17222,'Verarbeitendes Gew. 2019'!$C$71:$C$17222,C97,'Verarbeitendes Gew. 2019'!$E$71:$E$17222,"Wood and Wood Products")</f>
        <v>685</v>
      </c>
      <c r="U97" s="27">
        <f>SUMIFS('Verarbeitendes Gew. 2019'!$H$71:$H$17222,'Verarbeitendes Gew. 2019'!$C$71:$C$17222,C97,'Verarbeitendes Gew. 2019'!$E$71:$E$17222,"Transport Equipment")</f>
        <v>3090</v>
      </c>
      <c r="V97" s="27">
        <f>SUMIFS('Verarbeitendes Gew. 2019'!$H$71:$H$17222,'Verarbeitendes Gew. 2019'!$C$71:$C$17222,C97,'Verarbeitendes Gew. 2019'!$E$71:$E$17222,"Machinery")</f>
        <v>8064</v>
      </c>
      <c r="W97" s="27">
        <f>SUMIFS('Verarbeitendes Gew. 2019'!$H$71:$H$17222,'Verarbeitendes Gew. 2019'!$C$71:$C$17222,C97,'Verarbeitendes Gew. 2019'!$E$71:$E$17222,"other industry")</f>
        <v>289</v>
      </c>
      <c r="X97" s="27">
        <f>SUMIFS('Verarbeitendes Gew. 2019'!$H$71:$H$17222,'Verarbeitendes Gew. 2019'!$C$71:$C$17222,C97,'Verarbeitendes Gew. 2019'!$F$71:$F$17222,"Verarbeitendes Gewerbe (C)")</f>
        <v>38113</v>
      </c>
      <c r="Y97" s="27">
        <f t="shared" si="11"/>
        <v>38113</v>
      </c>
      <c r="Z97" s="27">
        <f>SUMIFS('Baugewerbe 2019'!$D$7:$D$543,'Baugewerbe 2019'!$A$7:$A$543,C97)</f>
        <v>5758</v>
      </c>
      <c r="AA97" s="27">
        <f t="shared" si="7"/>
        <v>118.14883050630833</v>
      </c>
      <c r="AB97" s="11">
        <f t="shared" si="8"/>
        <v>122.52471311765308</v>
      </c>
    </row>
    <row r="98" spans="1:28">
      <c r="A98" s="27" t="s">
        <v>1259</v>
      </c>
      <c r="B98" s="27" t="s">
        <v>1293</v>
      </c>
      <c r="C98" s="27">
        <v>5570</v>
      </c>
      <c r="D98" s="27">
        <v>678</v>
      </c>
      <c r="E98" s="27">
        <v>8667.5419999999995</v>
      </c>
      <c r="F98" s="27">
        <v>277840</v>
      </c>
      <c r="G98" s="27">
        <v>6</v>
      </c>
      <c r="H98" s="27">
        <v>1.2183455881836161E-2</v>
      </c>
      <c r="I98" s="27">
        <v>1.5481138909009862E-2</v>
      </c>
      <c r="J98" s="27">
        <v>121075.91480798255</v>
      </c>
      <c r="K98" s="29">
        <f t="shared" si="6"/>
        <v>1586.9186634093167</v>
      </c>
      <c r="L98" s="28">
        <f t="shared" si="9"/>
        <v>264.48644390155278</v>
      </c>
      <c r="M98" s="27">
        <f t="shared" si="10"/>
        <v>119.01889975569875</v>
      </c>
      <c r="N98" s="27">
        <f>SUMIFS('Verarbeitendes Gew. 2019'!$H$71:$H$17222,'Verarbeitendes Gew. 2019'!$C$71:$C$17222,C98,'Verarbeitendes Gew. 2019'!$E$71:$E$17222,"Basic Metals")</f>
        <v>3619</v>
      </c>
      <c r="O98" s="27">
        <f>SUMIFS('Verarbeitendes Gew. 2019'!$H$71:$H$17222,'Verarbeitendes Gew. 2019'!$C$71:$C$17222,C98,'Verarbeitendes Gew. 2019'!$E$71:$E$17222,"Chemical and Petrochemical")</f>
        <v>3224</v>
      </c>
      <c r="P98" s="27">
        <f>SUMIFS('Verarbeitendes Gew. 2019'!$H$71:$H$17222,'Verarbeitendes Gew. 2019'!$C$71:$C$17222,C98,'Verarbeitendes Gew. 2019'!$E$71:$E$17222,"Non Metallic Minerals")</f>
        <v>1229</v>
      </c>
      <c r="Q98" s="27">
        <f>SUMIFS('Verarbeitendes Gew. 2019'!$H$71:$H$17222,'Verarbeitendes Gew. 2019'!$C$71:$C$17222,C98,'Verarbeitendes Gew. 2019'!$E$71:$E$17222,"Food and Tobacco")</f>
        <v>2690</v>
      </c>
      <c r="R98" s="27">
        <f>SUMIFS('Verarbeitendes Gew. 2019'!$H$71:$H$17222,'Verarbeitendes Gew. 2019'!$C$71:$C$17222,C98,'Verarbeitendes Gew. 2019'!$E$71:$E$17222,"Textile and Leather ")</f>
        <v>0</v>
      </c>
      <c r="S98" s="27">
        <f>SUMIFS('Verarbeitendes Gew. 2019'!$H$71:$H$17222,'Verarbeitendes Gew. 2019'!$C$71:$C$17222,C98,'Verarbeitendes Gew. 2019'!$E$71:$E$17222,"Paper, Pulp and Print")</f>
        <v>0</v>
      </c>
      <c r="T98" s="27">
        <f>SUMIFS('Verarbeitendes Gew. 2019'!$H$71:$H$17222,'Verarbeitendes Gew. 2019'!$C$71:$C$17222,C98,'Verarbeitendes Gew. 2019'!$E$71:$E$17222,"Wood and Wood Products")</f>
        <v>605</v>
      </c>
      <c r="U98" s="27">
        <f>SUMIFS('Verarbeitendes Gew. 2019'!$H$71:$H$17222,'Verarbeitendes Gew. 2019'!$C$71:$C$17222,C98,'Verarbeitendes Gew. 2019'!$E$71:$E$17222,"Transport Equipment")</f>
        <v>0</v>
      </c>
      <c r="V98" s="27">
        <f>SUMIFS('Verarbeitendes Gew. 2019'!$H$71:$H$17222,'Verarbeitendes Gew. 2019'!$C$71:$C$17222,C98,'Verarbeitendes Gew. 2019'!$E$71:$E$17222,"Machinery")</f>
        <v>13354</v>
      </c>
      <c r="W98" s="27">
        <f>SUMIFS('Verarbeitendes Gew. 2019'!$H$71:$H$17222,'Verarbeitendes Gew. 2019'!$C$71:$C$17222,C98,'Verarbeitendes Gew. 2019'!$E$71:$E$17222,"other industry")</f>
        <v>0</v>
      </c>
      <c r="X98" s="27">
        <f>SUMIFS('Verarbeitendes Gew. 2019'!$H$71:$H$17222,'Verarbeitendes Gew. 2019'!$C$71:$C$17222,C98,'Verarbeitendes Gew. 2019'!$F$71:$F$17222,"Verarbeitendes Gewerbe (C)")</f>
        <v>29466</v>
      </c>
      <c r="Y98" s="27">
        <f t="shared" si="11"/>
        <v>29466</v>
      </c>
      <c r="Z98" s="27">
        <f>SUMIFS('Baugewerbe 2019'!$D$7:$D$543,'Baugewerbe 2019'!$A$7:$A$543,C98)</f>
        <v>2172</v>
      </c>
      <c r="AA98" s="27">
        <f t="shared" si="7"/>
        <v>71.41133985341925</v>
      </c>
      <c r="AB98" s="11">
        <f t="shared" si="8"/>
        <v>74.056204292434785</v>
      </c>
    </row>
    <row r="99" spans="1:28">
      <c r="A99" s="27" t="s">
        <v>1259</v>
      </c>
      <c r="B99" s="27" t="s">
        <v>1294</v>
      </c>
      <c r="C99" s="27">
        <v>5711</v>
      </c>
      <c r="D99" s="27">
        <v>690</v>
      </c>
      <c r="E99" s="27">
        <v>13665.287</v>
      </c>
      <c r="F99" s="27">
        <v>334195</v>
      </c>
      <c r="G99" s="27">
        <v>1</v>
      </c>
      <c r="H99" s="27">
        <v>1.9208493166474327E-2</v>
      </c>
      <c r="I99" s="27">
        <v>1.8621218030868667E-2</v>
      </c>
      <c r="J99" s="27">
        <v>121075.91480798255</v>
      </c>
      <c r="K99" s="29">
        <f t="shared" si="6"/>
        <v>2305.7765174132783</v>
      </c>
      <c r="L99" s="28">
        <f t="shared" si="9"/>
        <v>2305.7765174132783</v>
      </c>
      <c r="M99" s="27">
        <f t="shared" si="10"/>
        <v>1037.5994328359752</v>
      </c>
      <c r="N99" s="27">
        <f>SUMIFS('Verarbeitendes Gew. 2019'!$H$71:$H$17222,'Verarbeitendes Gew. 2019'!$C$71:$C$17222,C99,'Verarbeitendes Gew. 2019'!$E$71:$E$17222,"Basic Metals")</f>
        <v>2732</v>
      </c>
      <c r="O99" s="27">
        <f>SUMIFS('Verarbeitendes Gew. 2019'!$H$71:$H$17222,'Verarbeitendes Gew. 2019'!$C$71:$C$17222,C99,'Verarbeitendes Gew. 2019'!$E$71:$E$17222,"Chemical and Petrochemical")</f>
        <v>2030</v>
      </c>
      <c r="P99" s="27">
        <f>SUMIFS('Verarbeitendes Gew. 2019'!$H$71:$H$17222,'Verarbeitendes Gew. 2019'!$C$71:$C$17222,C99,'Verarbeitendes Gew. 2019'!$E$71:$E$17222,"Non Metallic Minerals")</f>
        <v>184</v>
      </c>
      <c r="Q99" s="27">
        <f>SUMIFS('Verarbeitendes Gew. 2019'!$H$71:$H$17222,'Verarbeitendes Gew. 2019'!$C$71:$C$17222,C99,'Verarbeitendes Gew. 2019'!$E$71:$E$17222,"Food and Tobacco")</f>
        <v>2344</v>
      </c>
      <c r="R99" s="27">
        <f>SUMIFS('Verarbeitendes Gew. 2019'!$H$71:$H$17222,'Verarbeitendes Gew. 2019'!$C$71:$C$17222,C99,'Verarbeitendes Gew. 2019'!$E$71:$E$17222,"Textile and Leather ")</f>
        <v>338</v>
      </c>
      <c r="S99" s="27">
        <f>SUMIFS('Verarbeitendes Gew. 2019'!$H$71:$H$17222,'Verarbeitendes Gew. 2019'!$C$71:$C$17222,C99,'Verarbeitendes Gew. 2019'!$E$71:$E$17222,"Paper, Pulp and Print")</f>
        <v>2080</v>
      </c>
      <c r="T99" s="27">
        <f>SUMIFS('Verarbeitendes Gew. 2019'!$H$71:$H$17222,'Verarbeitendes Gew. 2019'!$C$71:$C$17222,C99,'Verarbeitendes Gew. 2019'!$E$71:$E$17222,"Wood and Wood Products")</f>
        <v>303</v>
      </c>
      <c r="U99" s="27">
        <f>SUMIFS('Verarbeitendes Gew. 2019'!$H$71:$H$17222,'Verarbeitendes Gew. 2019'!$C$71:$C$17222,C99,'Verarbeitendes Gew. 2019'!$E$71:$E$17222,"Transport Equipment")</f>
        <v>1950</v>
      </c>
      <c r="V99" s="27">
        <f>SUMIFS('Verarbeitendes Gew. 2019'!$H$71:$H$17222,'Verarbeitendes Gew. 2019'!$C$71:$C$17222,C99,'Verarbeitendes Gew. 2019'!$E$71:$E$17222,"Machinery")</f>
        <v>9962</v>
      </c>
      <c r="W99" s="27">
        <f>SUMIFS('Verarbeitendes Gew. 2019'!$H$71:$H$17222,'Verarbeitendes Gew. 2019'!$C$71:$C$17222,C99,'Verarbeitendes Gew. 2019'!$E$71:$E$17222,"other industry")</f>
        <v>0</v>
      </c>
      <c r="X99" s="27">
        <f>SUMIFS('Verarbeitendes Gew. 2019'!$H$71:$H$17222,'Verarbeitendes Gew. 2019'!$C$71:$C$17222,C99,'Verarbeitendes Gew. 2019'!$F$71:$F$17222,"Verarbeitendes Gewerbe (C)")</f>
        <v>0</v>
      </c>
      <c r="Y99" s="27">
        <f t="shared" si="11"/>
        <v>21923</v>
      </c>
      <c r="Z99" s="27">
        <f>SUMIFS('Baugewerbe 2019'!$D$7:$D$543,'Baugewerbe 2019'!$A$7:$A$543,C99)</f>
        <v>1921</v>
      </c>
      <c r="AA99" s="27">
        <f t="shared" si="7"/>
        <v>622.55965970158513</v>
      </c>
      <c r="AB99" s="11">
        <f t="shared" si="8"/>
        <v>645.61742487571803</v>
      </c>
    </row>
    <row r="100" spans="1:28">
      <c r="A100" s="27" t="s">
        <v>1259</v>
      </c>
      <c r="B100" s="27" t="s">
        <v>1295</v>
      </c>
      <c r="C100" s="27">
        <v>5754</v>
      </c>
      <c r="D100" s="27">
        <v>921</v>
      </c>
      <c r="E100" s="27">
        <v>17632.887999999999</v>
      </c>
      <c r="F100" s="27">
        <v>364938</v>
      </c>
      <c r="G100" s="27">
        <v>4</v>
      </c>
      <c r="H100" s="27">
        <v>2.4785517395515159E-2</v>
      </c>
      <c r="I100" s="27">
        <v>2.0334206274029085E-2</v>
      </c>
      <c r="J100" s="27">
        <v>121075.91480798255</v>
      </c>
      <c r="K100" s="29">
        <f t="shared" si="6"/>
        <v>2850.0241541350783</v>
      </c>
      <c r="L100" s="28">
        <f t="shared" si="9"/>
        <v>712.50603853376958</v>
      </c>
      <c r="M100" s="27">
        <f t="shared" si="10"/>
        <v>320.62771734019634</v>
      </c>
      <c r="N100" s="27">
        <f>SUMIFS('Verarbeitendes Gew. 2019'!$H$71:$H$17222,'Verarbeitendes Gew. 2019'!$C$71:$C$17222,C100,'Verarbeitendes Gew. 2019'!$E$71:$E$17222,"Basic Metals")</f>
        <v>0</v>
      </c>
      <c r="O100" s="27">
        <f>SUMIFS('Verarbeitendes Gew. 2019'!$H$71:$H$17222,'Verarbeitendes Gew. 2019'!$C$71:$C$17222,C100,'Verarbeitendes Gew. 2019'!$E$71:$E$17222,"Chemical and Petrochemical")</f>
        <v>3498</v>
      </c>
      <c r="P100" s="27">
        <f>SUMIFS('Verarbeitendes Gew. 2019'!$H$71:$H$17222,'Verarbeitendes Gew. 2019'!$C$71:$C$17222,C100,'Verarbeitendes Gew. 2019'!$E$71:$E$17222,"Non Metallic Minerals")</f>
        <v>318</v>
      </c>
      <c r="Q100" s="27">
        <f>SUMIFS('Verarbeitendes Gew. 2019'!$H$71:$H$17222,'Verarbeitendes Gew. 2019'!$C$71:$C$17222,C100,'Verarbeitendes Gew. 2019'!$E$71:$E$17222,"Food and Tobacco")</f>
        <v>15130</v>
      </c>
      <c r="R100" s="27">
        <f>SUMIFS('Verarbeitendes Gew. 2019'!$H$71:$H$17222,'Verarbeitendes Gew. 2019'!$C$71:$C$17222,C100,'Verarbeitendes Gew. 2019'!$E$71:$E$17222,"Textile and Leather ")</f>
        <v>0</v>
      </c>
      <c r="S100" s="27">
        <f>SUMIFS('Verarbeitendes Gew. 2019'!$H$71:$H$17222,'Verarbeitendes Gew. 2019'!$C$71:$C$17222,C100,'Verarbeitendes Gew. 2019'!$E$71:$E$17222,"Paper, Pulp and Print")</f>
        <v>3201</v>
      </c>
      <c r="T100" s="27">
        <f>SUMIFS('Verarbeitendes Gew. 2019'!$H$71:$H$17222,'Verarbeitendes Gew. 2019'!$C$71:$C$17222,C100,'Verarbeitendes Gew. 2019'!$E$71:$E$17222,"Wood and Wood Products")</f>
        <v>9730</v>
      </c>
      <c r="U100" s="27">
        <f>SUMIFS('Verarbeitendes Gew. 2019'!$H$71:$H$17222,'Verarbeitendes Gew. 2019'!$C$71:$C$17222,C100,'Verarbeitendes Gew. 2019'!$E$71:$E$17222,"Transport Equipment")</f>
        <v>1565</v>
      </c>
      <c r="V100" s="27">
        <f>SUMIFS('Verarbeitendes Gew. 2019'!$H$71:$H$17222,'Verarbeitendes Gew. 2019'!$C$71:$C$17222,C100,'Verarbeitendes Gew. 2019'!$E$71:$E$17222,"Machinery")</f>
        <v>22538</v>
      </c>
      <c r="W100" s="27">
        <f>SUMIFS('Verarbeitendes Gew. 2019'!$H$71:$H$17222,'Verarbeitendes Gew. 2019'!$C$71:$C$17222,C100,'Verarbeitendes Gew. 2019'!$E$71:$E$17222,"other industry")</f>
        <v>175</v>
      </c>
      <c r="X100" s="27">
        <f>SUMIFS('Verarbeitendes Gew. 2019'!$H$71:$H$17222,'Verarbeitendes Gew. 2019'!$C$71:$C$17222,C100,'Verarbeitendes Gew. 2019'!$F$71:$F$17222,"Verarbeitendes Gewerbe (C)")</f>
        <v>68483</v>
      </c>
      <c r="Y100" s="27">
        <f t="shared" si="11"/>
        <v>68483</v>
      </c>
      <c r="Z100" s="27">
        <f>SUMIFS('Baugewerbe 2019'!$D$7:$D$543,'Baugewerbe 2019'!$A$7:$A$543,C100)</f>
        <v>4275</v>
      </c>
      <c r="AA100" s="27">
        <f t="shared" si="7"/>
        <v>192.3766304041178</v>
      </c>
      <c r="AB100" s="11">
        <f t="shared" si="8"/>
        <v>199.50169078945549</v>
      </c>
    </row>
    <row r="101" spans="1:28">
      <c r="A101" s="27" t="s">
        <v>1259</v>
      </c>
      <c r="B101" s="27" t="s">
        <v>1296</v>
      </c>
      <c r="C101" s="27">
        <v>5758</v>
      </c>
      <c r="D101" s="27">
        <v>694</v>
      </c>
      <c r="E101" s="27">
        <v>8509.2129999999997</v>
      </c>
      <c r="F101" s="27">
        <v>250578</v>
      </c>
      <c r="G101" s="27">
        <v>2</v>
      </c>
      <c r="H101" s="27">
        <v>1.1960902084425634E-2</v>
      </c>
      <c r="I101" s="27">
        <v>1.3962110659163092E-2</v>
      </c>
      <c r="J101" s="27">
        <v>121075.91480798255</v>
      </c>
      <c r="K101" s="29">
        <f t="shared" si="6"/>
        <v>1516.0206462947556</v>
      </c>
      <c r="L101" s="28">
        <f t="shared" si="9"/>
        <v>758.01032314737779</v>
      </c>
      <c r="M101" s="27">
        <f t="shared" si="10"/>
        <v>341.10464541632001</v>
      </c>
      <c r="N101" s="27">
        <f>SUMIFS('Verarbeitendes Gew. 2019'!$H$71:$H$17222,'Verarbeitendes Gew. 2019'!$C$71:$C$17222,C101,'Verarbeitendes Gew. 2019'!$E$71:$E$17222,"Basic Metals")</f>
        <v>4676</v>
      </c>
      <c r="O101" s="27">
        <f>SUMIFS('Verarbeitendes Gew. 2019'!$H$71:$H$17222,'Verarbeitendes Gew. 2019'!$C$71:$C$17222,C101,'Verarbeitendes Gew. 2019'!$E$71:$E$17222,"Chemical and Petrochemical")</f>
        <v>2438</v>
      </c>
      <c r="P101" s="27">
        <f>SUMIFS('Verarbeitendes Gew. 2019'!$H$71:$H$17222,'Verarbeitendes Gew. 2019'!$C$71:$C$17222,C101,'Verarbeitendes Gew. 2019'!$E$71:$E$17222,"Non Metallic Minerals")</f>
        <v>1605</v>
      </c>
      <c r="Q101" s="27">
        <f>SUMIFS('Verarbeitendes Gew. 2019'!$H$71:$H$17222,'Verarbeitendes Gew. 2019'!$C$71:$C$17222,C101,'Verarbeitendes Gew. 2019'!$E$71:$E$17222,"Food and Tobacco")</f>
        <v>2462</v>
      </c>
      <c r="R101" s="27">
        <f>SUMIFS('Verarbeitendes Gew. 2019'!$H$71:$H$17222,'Verarbeitendes Gew. 2019'!$C$71:$C$17222,C101,'Verarbeitendes Gew. 2019'!$E$71:$E$17222,"Textile and Leather ")</f>
        <v>1671</v>
      </c>
      <c r="S101" s="27">
        <f>SUMIFS('Verarbeitendes Gew. 2019'!$H$71:$H$17222,'Verarbeitendes Gew. 2019'!$C$71:$C$17222,C101,'Verarbeitendes Gew. 2019'!$E$71:$E$17222,"Paper, Pulp and Print")</f>
        <v>1463</v>
      </c>
      <c r="T101" s="27">
        <f>SUMIFS('Verarbeitendes Gew. 2019'!$H$71:$H$17222,'Verarbeitendes Gew. 2019'!$C$71:$C$17222,C101,'Verarbeitendes Gew. 2019'!$E$71:$E$17222,"Wood and Wood Products")</f>
        <v>8477</v>
      </c>
      <c r="U101" s="27">
        <f>SUMIFS('Verarbeitendes Gew. 2019'!$H$71:$H$17222,'Verarbeitendes Gew. 2019'!$C$71:$C$17222,C101,'Verarbeitendes Gew. 2019'!$E$71:$E$17222,"Transport Equipment")</f>
        <v>0</v>
      </c>
      <c r="V101" s="27">
        <f>SUMIFS('Verarbeitendes Gew. 2019'!$H$71:$H$17222,'Verarbeitendes Gew. 2019'!$C$71:$C$17222,C101,'Verarbeitendes Gew. 2019'!$E$71:$E$17222,"Machinery")</f>
        <v>6625</v>
      </c>
      <c r="W101" s="27">
        <f>SUMIFS('Verarbeitendes Gew. 2019'!$H$71:$H$17222,'Verarbeitendes Gew. 2019'!$C$71:$C$17222,C101,'Verarbeitendes Gew. 2019'!$E$71:$E$17222,"other industry")</f>
        <v>0</v>
      </c>
      <c r="X101" s="27">
        <f>SUMIFS('Verarbeitendes Gew. 2019'!$H$71:$H$17222,'Verarbeitendes Gew. 2019'!$C$71:$C$17222,C101,'Verarbeitendes Gew. 2019'!$F$71:$F$17222,"Verarbeitendes Gewerbe (C)")</f>
        <v>31820</v>
      </c>
      <c r="Y101" s="27">
        <f t="shared" si="11"/>
        <v>31820</v>
      </c>
      <c r="Z101" s="27">
        <f>SUMIFS('Baugewerbe 2019'!$D$7:$D$543,'Baugewerbe 2019'!$A$7:$A$543,C101)</f>
        <v>2027</v>
      </c>
      <c r="AA101" s="27">
        <f t="shared" si="7"/>
        <v>204.66278724979202</v>
      </c>
      <c r="AB101" s="11">
        <f t="shared" si="8"/>
        <v>212.24289048126579</v>
      </c>
    </row>
    <row r="102" spans="1:28">
      <c r="A102" s="27" t="s">
        <v>1259</v>
      </c>
      <c r="B102" s="27" t="s">
        <v>1297</v>
      </c>
      <c r="C102" s="27">
        <v>5762</v>
      </c>
      <c r="D102" s="27">
        <v>533</v>
      </c>
      <c r="E102" s="27">
        <v>4013.2930000000001</v>
      </c>
      <c r="F102" s="27">
        <v>140251</v>
      </c>
      <c r="G102" s="27">
        <v>4</v>
      </c>
      <c r="H102" s="27">
        <v>5.6412507959444436E-3</v>
      </c>
      <c r="I102" s="27">
        <v>7.8147322672312922E-3</v>
      </c>
      <c r="J102" s="27">
        <v>121075.91480798255</v>
      </c>
      <c r="K102" s="29">
        <f t="shared" si="6"/>
        <v>756.70335286742466</v>
      </c>
      <c r="L102" s="28">
        <f t="shared" si="9"/>
        <v>189.17583821685616</v>
      </c>
      <c r="M102" s="27">
        <f t="shared" si="10"/>
        <v>85.129127197585277</v>
      </c>
      <c r="N102" s="27">
        <f>SUMIFS('Verarbeitendes Gew. 2019'!$H$71:$H$17222,'Verarbeitendes Gew. 2019'!$C$71:$C$17222,C102,'Verarbeitendes Gew. 2019'!$E$71:$E$17222,"Basic Metals")</f>
        <v>0</v>
      </c>
      <c r="O102" s="27">
        <f>SUMIFS('Verarbeitendes Gew. 2019'!$H$71:$H$17222,'Verarbeitendes Gew. 2019'!$C$71:$C$17222,C102,'Verarbeitendes Gew. 2019'!$E$71:$E$17222,"Chemical and Petrochemical")</f>
        <v>1531</v>
      </c>
      <c r="P102" s="27">
        <f>SUMIFS('Verarbeitendes Gew. 2019'!$H$71:$H$17222,'Verarbeitendes Gew. 2019'!$C$71:$C$17222,C102,'Verarbeitendes Gew. 2019'!$E$71:$E$17222,"Non Metallic Minerals")</f>
        <v>385</v>
      </c>
      <c r="Q102" s="27">
        <f>SUMIFS('Verarbeitendes Gew. 2019'!$H$71:$H$17222,'Verarbeitendes Gew. 2019'!$C$71:$C$17222,C102,'Verarbeitendes Gew. 2019'!$E$71:$E$17222,"Food and Tobacco")</f>
        <v>857</v>
      </c>
      <c r="R102" s="27">
        <f>SUMIFS('Verarbeitendes Gew. 2019'!$H$71:$H$17222,'Verarbeitendes Gew. 2019'!$C$71:$C$17222,C102,'Verarbeitendes Gew. 2019'!$E$71:$E$17222,"Textile and Leather ")</f>
        <v>0</v>
      </c>
      <c r="S102" s="27">
        <f>SUMIFS('Verarbeitendes Gew. 2019'!$H$71:$H$17222,'Verarbeitendes Gew. 2019'!$C$71:$C$17222,C102,'Verarbeitendes Gew. 2019'!$E$71:$E$17222,"Paper, Pulp and Print")</f>
        <v>0</v>
      </c>
      <c r="T102" s="27">
        <f>SUMIFS('Verarbeitendes Gew. 2019'!$H$71:$H$17222,'Verarbeitendes Gew. 2019'!$C$71:$C$17222,C102,'Verarbeitendes Gew. 2019'!$E$71:$E$17222,"Wood and Wood Products")</f>
        <v>1415</v>
      </c>
      <c r="U102" s="27">
        <f>SUMIFS('Verarbeitendes Gew. 2019'!$H$71:$H$17222,'Verarbeitendes Gew. 2019'!$C$71:$C$17222,C102,'Verarbeitendes Gew. 2019'!$E$71:$E$17222,"Transport Equipment")</f>
        <v>0</v>
      </c>
      <c r="V102" s="27">
        <f>SUMIFS('Verarbeitendes Gew. 2019'!$H$71:$H$17222,'Verarbeitendes Gew. 2019'!$C$71:$C$17222,C102,'Verarbeitendes Gew. 2019'!$E$71:$E$17222,"Machinery")</f>
        <v>2296</v>
      </c>
      <c r="W102" s="27">
        <f>SUMIFS('Verarbeitendes Gew. 2019'!$H$71:$H$17222,'Verarbeitendes Gew. 2019'!$C$71:$C$17222,C102,'Verarbeitendes Gew. 2019'!$E$71:$E$17222,"other industry")</f>
        <v>143</v>
      </c>
      <c r="X102" s="27">
        <f>SUMIFS('Verarbeitendes Gew. 2019'!$H$71:$H$17222,'Verarbeitendes Gew. 2019'!$C$71:$C$17222,C102,'Verarbeitendes Gew. 2019'!$F$71:$F$17222,"Verarbeitendes Gewerbe (C)")</f>
        <v>0</v>
      </c>
      <c r="Y102" s="27">
        <f t="shared" si="11"/>
        <v>6627</v>
      </c>
      <c r="Z102" s="27">
        <f>SUMIFS('Baugewerbe 2019'!$D$7:$D$543,'Baugewerbe 2019'!$A$7:$A$543,C102)</f>
        <v>1735</v>
      </c>
      <c r="AA102" s="27">
        <f t="shared" si="7"/>
        <v>51.07747631855117</v>
      </c>
      <c r="AB102" s="11">
        <f t="shared" si="8"/>
        <v>52.969234700719731</v>
      </c>
    </row>
    <row r="103" spans="1:28">
      <c r="A103" s="27" t="s">
        <v>1259</v>
      </c>
      <c r="B103" s="27" t="s">
        <v>1298</v>
      </c>
      <c r="C103" s="27">
        <v>5766</v>
      </c>
      <c r="D103" s="27">
        <v>646</v>
      </c>
      <c r="E103" s="27">
        <v>10661.859</v>
      </c>
      <c r="F103" s="27">
        <v>347514</v>
      </c>
      <c r="G103" s="27">
        <v>5</v>
      </c>
      <c r="H103" s="27">
        <v>1.4986750424152293E-2</v>
      </c>
      <c r="I103" s="27">
        <v>1.9363347634702179E-2</v>
      </c>
      <c r="J103" s="27">
        <v>121075.91480798255</v>
      </c>
      <c r="K103" s="29">
        <f t="shared" si="6"/>
        <v>1962.9066606869092</v>
      </c>
      <c r="L103" s="28">
        <f t="shared" si="9"/>
        <v>392.58133213738182</v>
      </c>
      <c r="M103" s="27">
        <f t="shared" si="10"/>
        <v>176.66159946182182</v>
      </c>
      <c r="N103" s="27">
        <f>SUMIFS('Verarbeitendes Gew. 2019'!$H$71:$H$17222,'Verarbeitendes Gew. 2019'!$C$71:$C$17222,C103,'Verarbeitendes Gew. 2019'!$E$71:$E$17222,"Basic Metals")</f>
        <v>2162</v>
      </c>
      <c r="O103" s="27">
        <f>SUMIFS('Verarbeitendes Gew. 2019'!$H$71:$H$17222,'Verarbeitendes Gew. 2019'!$C$71:$C$17222,C103,'Verarbeitendes Gew. 2019'!$E$71:$E$17222,"Chemical and Petrochemical")</f>
        <v>4549</v>
      </c>
      <c r="P103" s="27">
        <f>SUMIFS('Verarbeitendes Gew. 2019'!$H$71:$H$17222,'Verarbeitendes Gew. 2019'!$C$71:$C$17222,C103,'Verarbeitendes Gew. 2019'!$E$71:$E$17222,"Non Metallic Minerals")</f>
        <v>212</v>
      </c>
      <c r="Q103" s="27">
        <f>SUMIFS('Verarbeitendes Gew. 2019'!$H$71:$H$17222,'Verarbeitendes Gew. 2019'!$C$71:$C$17222,C103,'Verarbeitendes Gew. 2019'!$E$71:$E$17222,"Food and Tobacco")</f>
        <v>0</v>
      </c>
      <c r="R103" s="27">
        <f>SUMIFS('Verarbeitendes Gew. 2019'!$H$71:$H$17222,'Verarbeitendes Gew. 2019'!$C$71:$C$17222,C103,'Verarbeitendes Gew. 2019'!$E$71:$E$17222,"Textile and Leather ")</f>
        <v>0</v>
      </c>
      <c r="S103" s="27">
        <f>SUMIFS('Verarbeitendes Gew. 2019'!$H$71:$H$17222,'Verarbeitendes Gew. 2019'!$C$71:$C$17222,C103,'Verarbeitendes Gew. 2019'!$E$71:$E$17222,"Paper, Pulp and Print")</f>
        <v>486</v>
      </c>
      <c r="T103" s="27">
        <f>SUMIFS('Verarbeitendes Gew. 2019'!$H$71:$H$17222,'Verarbeitendes Gew. 2019'!$C$71:$C$17222,C103,'Verarbeitendes Gew. 2019'!$E$71:$E$17222,"Wood and Wood Products")</f>
        <v>2747</v>
      </c>
      <c r="U103" s="27">
        <f>SUMIFS('Verarbeitendes Gew. 2019'!$H$71:$H$17222,'Verarbeitendes Gew. 2019'!$C$71:$C$17222,C103,'Verarbeitendes Gew. 2019'!$E$71:$E$17222,"Transport Equipment")</f>
        <v>0</v>
      </c>
      <c r="V103" s="27">
        <f>SUMIFS('Verarbeitendes Gew. 2019'!$H$71:$H$17222,'Verarbeitendes Gew. 2019'!$C$71:$C$17222,C103,'Verarbeitendes Gew. 2019'!$E$71:$E$17222,"Machinery")</f>
        <v>13435</v>
      </c>
      <c r="W103" s="27">
        <f>SUMIFS('Verarbeitendes Gew. 2019'!$H$71:$H$17222,'Verarbeitendes Gew. 2019'!$C$71:$C$17222,C103,'Verarbeitendes Gew. 2019'!$E$71:$E$17222,"other industry")</f>
        <v>0</v>
      </c>
      <c r="X103" s="27">
        <f>SUMIFS('Verarbeitendes Gew. 2019'!$H$71:$H$17222,'Verarbeitendes Gew. 2019'!$C$71:$C$17222,C103,'Verarbeitendes Gew. 2019'!$F$71:$F$17222,"Verarbeitendes Gewerbe (C)")</f>
        <v>32314</v>
      </c>
      <c r="Y103" s="27">
        <f t="shared" si="11"/>
        <v>32314</v>
      </c>
      <c r="Z103" s="27">
        <f>SUMIFS('Baugewerbe 2019'!$D$7:$D$543,'Baugewerbe 2019'!$A$7:$A$543,C103)</f>
        <v>2643</v>
      </c>
      <c r="AA103" s="27">
        <f t="shared" si="7"/>
        <v>105.9969596770931</v>
      </c>
      <c r="AB103" s="11">
        <f t="shared" si="8"/>
        <v>109.92277299846693</v>
      </c>
    </row>
    <row r="104" spans="1:28">
      <c r="A104" s="27" t="s">
        <v>1259</v>
      </c>
      <c r="B104" s="27" t="s">
        <v>1299</v>
      </c>
      <c r="C104" s="27">
        <v>5770</v>
      </c>
      <c r="D104" s="27">
        <v>676</v>
      </c>
      <c r="E104" s="27">
        <v>12944.44</v>
      </c>
      <c r="F104" s="27">
        <v>310409</v>
      </c>
      <c r="G104" s="27">
        <v>7</v>
      </c>
      <c r="H104" s="27">
        <v>1.819524077934382E-2</v>
      </c>
      <c r="I104" s="27">
        <v>1.7295871176241154E-2</v>
      </c>
      <c r="J104" s="27">
        <v>121075.91480798255</v>
      </c>
      <c r="K104" s="29">
        <f t="shared" si="6"/>
        <v>2172.5156632256412</v>
      </c>
      <c r="L104" s="28">
        <f t="shared" si="9"/>
        <v>310.35938046080588</v>
      </c>
      <c r="M104" s="27">
        <f t="shared" si="10"/>
        <v>139.66172120736266</v>
      </c>
      <c r="N104" s="27">
        <f>SUMIFS('Verarbeitendes Gew. 2019'!$H$71:$H$17222,'Verarbeitendes Gew. 2019'!$C$71:$C$17222,C104,'Verarbeitendes Gew. 2019'!$E$71:$E$17222,"Basic Metals")</f>
        <v>3160</v>
      </c>
      <c r="O104" s="27">
        <f>SUMIFS('Verarbeitendes Gew. 2019'!$H$71:$H$17222,'Verarbeitendes Gew. 2019'!$C$71:$C$17222,C104,'Verarbeitendes Gew. 2019'!$E$71:$E$17222,"Chemical and Petrochemical")</f>
        <v>3651</v>
      </c>
      <c r="P104" s="27">
        <f>SUMIFS('Verarbeitendes Gew. 2019'!$H$71:$H$17222,'Verarbeitendes Gew. 2019'!$C$71:$C$17222,C104,'Verarbeitendes Gew. 2019'!$E$71:$E$17222,"Non Metallic Minerals")</f>
        <v>0</v>
      </c>
      <c r="Q104" s="27">
        <f>SUMIFS('Verarbeitendes Gew. 2019'!$H$71:$H$17222,'Verarbeitendes Gew. 2019'!$C$71:$C$17222,C104,'Verarbeitendes Gew. 2019'!$E$71:$E$17222,"Food and Tobacco")</f>
        <v>0</v>
      </c>
      <c r="R104" s="27">
        <f>SUMIFS('Verarbeitendes Gew. 2019'!$H$71:$H$17222,'Verarbeitendes Gew. 2019'!$C$71:$C$17222,C104,'Verarbeitendes Gew. 2019'!$E$71:$E$17222,"Textile and Leather ")</f>
        <v>400</v>
      </c>
      <c r="S104" s="27">
        <f>SUMIFS('Verarbeitendes Gew. 2019'!$H$71:$H$17222,'Verarbeitendes Gew. 2019'!$C$71:$C$17222,C104,'Verarbeitendes Gew. 2019'!$E$71:$E$17222,"Paper, Pulp and Print")</f>
        <v>2207</v>
      </c>
      <c r="T104" s="27">
        <f>SUMIFS('Verarbeitendes Gew. 2019'!$H$71:$H$17222,'Verarbeitendes Gew. 2019'!$C$71:$C$17222,C104,'Verarbeitendes Gew. 2019'!$E$71:$E$17222,"Wood and Wood Products")</f>
        <v>1940</v>
      </c>
      <c r="U104" s="27">
        <f>SUMIFS('Verarbeitendes Gew. 2019'!$H$71:$H$17222,'Verarbeitendes Gew. 2019'!$C$71:$C$17222,C104,'Verarbeitendes Gew. 2019'!$E$71:$E$17222,"Transport Equipment")</f>
        <v>0</v>
      </c>
      <c r="V104" s="27">
        <f>SUMIFS('Verarbeitendes Gew. 2019'!$H$71:$H$17222,'Verarbeitendes Gew. 2019'!$C$71:$C$17222,C104,'Verarbeitendes Gew. 2019'!$E$71:$E$17222,"Machinery")</f>
        <v>13311</v>
      </c>
      <c r="W104" s="27">
        <f>SUMIFS('Verarbeitendes Gew. 2019'!$H$71:$H$17222,'Verarbeitendes Gew. 2019'!$C$71:$C$17222,C104,'Verarbeitendes Gew. 2019'!$E$71:$E$17222,"other industry")</f>
        <v>0</v>
      </c>
      <c r="X104" s="27">
        <f>SUMIFS('Verarbeitendes Gew. 2019'!$H$71:$H$17222,'Verarbeitendes Gew. 2019'!$C$71:$C$17222,C104,'Verarbeitendes Gew. 2019'!$F$71:$F$17222,"Verarbeitendes Gewerbe (C)")</f>
        <v>0</v>
      </c>
      <c r="Y104" s="27">
        <f t="shared" si="11"/>
        <v>24669</v>
      </c>
      <c r="Z104" s="27">
        <f>SUMIFS('Baugewerbe 2019'!$D$7:$D$543,'Baugewerbe 2019'!$A$7:$A$543,C104)</f>
        <v>3446</v>
      </c>
      <c r="AA104" s="27">
        <f t="shared" si="7"/>
        <v>83.797032724417591</v>
      </c>
      <c r="AB104" s="11">
        <f t="shared" si="8"/>
        <v>86.900626529025658</v>
      </c>
    </row>
    <row r="105" spans="1:28">
      <c r="A105" s="27" t="s">
        <v>1259</v>
      </c>
      <c r="B105" s="27" t="s">
        <v>1300</v>
      </c>
      <c r="C105" s="27">
        <v>5774</v>
      </c>
      <c r="D105" s="27">
        <v>640</v>
      </c>
      <c r="E105" s="27">
        <v>11008.956</v>
      </c>
      <c r="F105" s="27">
        <v>307839</v>
      </c>
      <c r="G105" s="27">
        <v>3</v>
      </c>
      <c r="H105" s="27">
        <v>1.5474644337584461E-2</v>
      </c>
      <c r="I105" s="27">
        <v>1.7152671755725192E-2</v>
      </c>
      <c r="J105" s="27">
        <v>121075.91480798255</v>
      </c>
      <c r="K105" s="29">
        <f t="shared" si="6"/>
        <v>1930.4939568240002</v>
      </c>
      <c r="L105" s="28">
        <f t="shared" si="9"/>
        <v>643.49798560800002</v>
      </c>
      <c r="M105" s="27">
        <f t="shared" si="10"/>
        <v>289.57409352360003</v>
      </c>
      <c r="N105" s="27">
        <f>SUMIFS('Verarbeitendes Gew. 2019'!$H$71:$H$17222,'Verarbeitendes Gew. 2019'!$C$71:$C$17222,C105,'Verarbeitendes Gew. 2019'!$E$71:$E$17222,"Basic Metals")</f>
        <v>3565</v>
      </c>
      <c r="O105" s="27">
        <f>SUMIFS('Verarbeitendes Gew. 2019'!$H$71:$H$17222,'Verarbeitendes Gew. 2019'!$C$71:$C$17222,C105,'Verarbeitendes Gew. 2019'!$E$71:$E$17222,"Chemical and Petrochemical")</f>
        <v>1506</v>
      </c>
      <c r="P105" s="27">
        <f>SUMIFS('Verarbeitendes Gew. 2019'!$H$71:$H$17222,'Verarbeitendes Gew. 2019'!$C$71:$C$17222,C105,'Verarbeitendes Gew. 2019'!$E$71:$E$17222,"Non Metallic Minerals")</f>
        <v>950</v>
      </c>
      <c r="Q105" s="27">
        <f>SUMIFS('Verarbeitendes Gew. 2019'!$H$71:$H$17222,'Verarbeitendes Gew. 2019'!$C$71:$C$17222,C105,'Verarbeitendes Gew. 2019'!$E$71:$E$17222,"Food and Tobacco")</f>
        <v>2565</v>
      </c>
      <c r="R105" s="27">
        <f>SUMIFS('Verarbeitendes Gew. 2019'!$H$71:$H$17222,'Verarbeitendes Gew. 2019'!$C$71:$C$17222,C105,'Verarbeitendes Gew. 2019'!$E$71:$E$17222,"Textile and Leather ")</f>
        <v>0</v>
      </c>
      <c r="S105" s="27">
        <f>SUMIFS('Verarbeitendes Gew. 2019'!$H$71:$H$17222,'Verarbeitendes Gew. 2019'!$C$71:$C$17222,C105,'Verarbeitendes Gew. 2019'!$E$71:$E$17222,"Paper, Pulp and Print")</f>
        <v>0</v>
      </c>
      <c r="T105" s="27">
        <f>SUMIFS('Verarbeitendes Gew. 2019'!$H$71:$H$17222,'Verarbeitendes Gew. 2019'!$C$71:$C$17222,C105,'Verarbeitendes Gew. 2019'!$E$71:$E$17222,"Wood and Wood Products")</f>
        <v>1600</v>
      </c>
      <c r="U105" s="27">
        <f>SUMIFS('Verarbeitendes Gew. 2019'!$H$71:$H$17222,'Verarbeitendes Gew. 2019'!$C$71:$C$17222,C105,'Verarbeitendes Gew. 2019'!$E$71:$E$17222,"Transport Equipment")</f>
        <v>3450</v>
      </c>
      <c r="V105" s="27">
        <f>SUMIFS('Verarbeitendes Gew. 2019'!$H$71:$H$17222,'Verarbeitendes Gew. 2019'!$C$71:$C$17222,C105,'Verarbeitendes Gew. 2019'!$E$71:$E$17222,"Machinery")</f>
        <v>8854</v>
      </c>
      <c r="W105" s="27">
        <f>SUMIFS('Verarbeitendes Gew. 2019'!$H$71:$H$17222,'Verarbeitendes Gew. 2019'!$C$71:$C$17222,C105,'Verarbeitendes Gew. 2019'!$E$71:$E$17222,"other industry")</f>
        <v>483</v>
      </c>
      <c r="X105" s="27">
        <f>SUMIFS('Verarbeitendes Gew. 2019'!$H$71:$H$17222,'Verarbeitendes Gew. 2019'!$C$71:$C$17222,C105,'Verarbeitendes Gew. 2019'!$F$71:$F$17222,"Verarbeitendes Gewerbe (C)")</f>
        <v>0</v>
      </c>
      <c r="Y105" s="27">
        <f t="shared" si="11"/>
        <v>22973</v>
      </c>
      <c r="Z105" s="27">
        <f>SUMIFS('Baugewerbe 2019'!$D$7:$D$543,'Baugewerbe 2019'!$A$7:$A$543,C105)</f>
        <v>2887</v>
      </c>
      <c r="AA105" s="27">
        <f t="shared" si="7"/>
        <v>173.74445611416002</v>
      </c>
      <c r="AB105" s="11">
        <f t="shared" si="8"/>
        <v>180.17943597024004</v>
      </c>
    </row>
    <row r="106" spans="1:28">
      <c r="A106" s="27" t="s">
        <v>1259</v>
      </c>
      <c r="B106" s="27" t="s">
        <v>1301</v>
      </c>
      <c r="C106" s="27">
        <v>5911</v>
      </c>
      <c r="D106" s="27">
        <v>625</v>
      </c>
      <c r="E106" s="27">
        <v>12110.084999999999</v>
      </c>
      <c r="F106" s="27">
        <v>365587</v>
      </c>
      <c r="G106" s="27">
        <v>2</v>
      </c>
      <c r="H106" s="27">
        <v>1.7022436848045948E-2</v>
      </c>
      <c r="I106" s="27">
        <v>2.0370368306680781E-2</v>
      </c>
      <c r="J106" s="27">
        <v>121075.91480798255</v>
      </c>
      <c r="K106" s="29">
        <f t="shared" si="6"/>
        <v>2174.5061955774922</v>
      </c>
      <c r="L106" s="28">
        <f t="shared" si="9"/>
        <v>1087.2530977887461</v>
      </c>
      <c r="M106" s="27">
        <f t="shared" si="10"/>
        <v>489.26389400493576</v>
      </c>
      <c r="N106" s="27">
        <f>SUMIFS('Verarbeitendes Gew. 2019'!$H$71:$H$17222,'Verarbeitendes Gew. 2019'!$C$71:$C$17222,C106,'Verarbeitendes Gew. 2019'!$E$71:$E$17222,"Basic Metals")</f>
        <v>4442</v>
      </c>
      <c r="O106" s="27">
        <f>SUMIFS('Verarbeitendes Gew. 2019'!$H$71:$H$17222,'Verarbeitendes Gew. 2019'!$C$71:$C$17222,C106,'Verarbeitendes Gew. 2019'!$E$71:$E$17222,"Chemical and Petrochemical")</f>
        <v>0</v>
      </c>
      <c r="P106" s="27">
        <f>SUMIFS('Verarbeitendes Gew. 2019'!$H$71:$H$17222,'Verarbeitendes Gew. 2019'!$C$71:$C$17222,C106,'Verarbeitendes Gew. 2019'!$E$71:$E$17222,"Non Metallic Minerals")</f>
        <v>897</v>
      </c>
      <c r="Q106" s="27">
        <f>SUMIFS('Verarbeitendes Gew. 2019'!$H$71:$H$17222,'Verarbeitendes Gew. 2019'!$C$71:$C$17222,C106,'Verarbeitendes Gew. 2019'!$E$71:$E$17222,"Food and Tobacco")</f>
        <v>974</v>
      </c>
      <c r="R106" s="27">
        <f>SUMIFS('Verarbeitendes Gew. 2019'!$H$71:$H$17222,'Verarbeitendes Gew. 2019'!$C$71:$C$17222,C106,'Verarbeitendes Gew. 2019'!$E$71:$E$17222,"Textile and Leather ")</f>
        <v>0</v>
      </c>
      <c r="S106" s="27">
        <f>SUMIFS('Verarbeitendes Gew. 2019'!$H$71:$H$17222,'Verarbeitendes Gew. 2019'!$C$71:$C$17222,C106,'Verarbeitendes Gew. 2019'!$E$71:$E$17222,"Paper, Pulp and Print")</f>
        <v>0</v>
      </c>
      <c r="T106" s="27">
        <f>SUMIFS('Verarbeitendes Gew. 2019'!$H$71:$H$17222,'Verarbeitendes Gew. 2019'!$C$71:$C$17222,C106,'Verarbeitendes Gew. 2019'!$E$71:$E$17222,"Wood and Wood Products")</f>
        <v>0</v>
      </c>
      <c r="U106" s="27">
        <f>SUMIFS('Verarbeitendes Gew. 2019'!$H$71:$H$17222,'Verarbeitendes Gew. 2019'!$C$71:$C$17222,C106,'Verarbeitendes Gew. 2019'!$E$71:$E$17222,"Transport Equipment")</f>
        <v>0</v>
      </c>
      <c r="V106" s="27">
        <f>SUMIFS('Verarbeitendes Gew. 2019'!$H$71:$H$17222,'Verarbeitendes Gew. 2019'!$C$71:$C$17222,C106,'Verarbeitendes Gew. 2019'!$E$71:$E$17222,"Machinery")</f>
        <v>4363</v>
      </c>
      <c r="W106" s="27">
        <f>SUMIFS('Verarbeitendes Gew. 2019'!$H$71:$H$17222,'Verarbeitendes Gew. 2019'!$C$71:$C$17222,C106,'Verarbeitendes Gew. 2019'!$E$71:$E$17222,"other industry")</f>
        <v>511</v>
      </c>
      <c r="X106" s="27">
        <f>SUMIFS('Verarbeitendes Gew. 2019'!$H$71:$H$17222,'Verarbeitendes Gew. 2019'!$C$71:$C$17222,C106,'Verarbeitendes Gew. 2019'!$F$71:$F$17222,"Verarbeitendes Gewerbe (C)")</f>
        <v>0</v>
      </c>
      <c r="Y106" s="27">
        <f t="shared" si="11"/>
        <v>11187</v>
      </c>
      <c r="Z106" s="27">
        <f>SUMIFS('Baugewerbe 2019'!$D$7:$D$543,'Baugewerbe 2019'!$A$7:$A$543,C106)</f>
        <v>2263</v>
      </c>
      <c r="AA106" s="27">
        <f t="shared" si="7"/>
        <v>293.55833640296146</v>
      </c>
      <c r="AB106" s="11">
        <f t="shared" si="8"/>
        <v>304.43086738084895</v>
      </c>
    </row>
    <row r="107" spans="1:28">
      <c r="A107" s="27" t="s">
        <v>1259</v>
      </c>
      <c r="B107" s="27" t="s">
        <v>1302</v>
      </c>
      <c r="C107" s="27">
        <v>5913</v>
      </c>
      <c r="D107" s="27">
        <v>632</v>
      </c>
      <c r="E107" s="27">
        <v>22573.597000000002</v>
      </c>
      <c r="F107" s="27">
        <v>588250</v>
      </c>
      <c r="G107" s="27">
        <v>1</v>
      </c>
      <c r="H107" s="27">
        <v>3.1730382517194511E-2</v>
      </c>
      <c r="I107" s="27">
        <v>3.2777065804869894E-2</v>
      </c>
      <c r="J107" s="27">
        <v>121075.91480798255</v>
      </c>
      <c r="K107" s="29">
        <f t="shared" si="6"/>
        <v>3877.2689687160082</v>
      </c>
      <c r="L107" s="28">
        <f t="shared" si="9"/>
        <v>3877.2689687160082</v>
      </c>
      <c r="M107" s="27">
        <f t="shared" si="10"/>
        <v>1744.7710359222037</v>
      </c>
      <c r="N107" s="27">
        <f>SUMIFS('Verarbeitendes Gew. 2019'!$H$71:$H$17222,'Verarbeitendes Gew. 2019'!$C$71:$C$17222,C107,'Verarbeitendes Gew. 2019'!$E$71:$E$17222,"Basic Metals")</f>
        <v>1715</v>
      </c>
      <c r="O107" s="27">
        <f>SUMIFS('Verarbeitendes Gew. 2019'!$H$71:$H$17222,'Verarbeitendes Gew. 2019'!$C$71:$C$17222,C107,'Verarbeitendes Gew. 2019'!$E$71:$E$17222,"Chemical and Petrochemical")</f>
        <v>1909</v>
      </c>
      <c r="P107" s="27">
        <f>SUMIFS('Verarbeitendes Gew. 2019'!$H$71:$H$17222,'Verarbeitendes Gew. 2019'!$C$71:$C$17222,C107,'Verarbeitendes Gew. 2019'!$E$71:$E$17222,"Non Metallic Minerals")</f>
        <v>824</v>
      </c>
      <c r="Q107" s="27">
        <f>SUMIFS('Verarbeitendes Gew. 2019'!$H$71:$H$17222,'Verarbeitendes Gew. 2019'!$C$71:$C$17222,C107,'Verarbeitendes Gew. 2019'!$E$71:$E$17222,"Food and Tobacco")</f>
        <v>963</v>
      </c>
      <c r="R107" s="27">
        <f>SUMIFS('Verarbeitendes Gew. 2019'!$H$71:$H$17222,'Verarbeitendes Gew. 2019'!$C$71:$C$17222,C107,'Verarbeitendes Gew. 2019'!$E$71:$E$17222,"Textile and Leather ")</f>
        <v>0</v>
      </c>
      <c r="S107" s="27">
        <f>SUMIFS('Verarbeitendes Gew. 2019'!$H$71:$H$17222,'Verarbeitendes Gew. 2019'!$C$71:$C$17222,C107,'Verarbeitendes Gew. 2019'!$E$71:$E$17222,"Paper, Pulp and Print")</f>
        <v>342</v>
      </c>
      <c r="T107" s="27">
        <f>SUMIFS('Verarbeitendes Gew. 2019'!$H$71:$H$17222,'Verarbeitendes Gew. 2019'!$C$71:$C$17222,C107,'Verarbeitendes Gew. 2019'!$E$71:$E$17222,"Wood and Wood Products")</f>
        <v>0</v>
      </c>
      <c r="U107" s="27">
        <f>SUMIFS('Verarbeitendes Gew. 2019'!$H$71:$H$17222,'Verarbeitendes Gew. 2019'!$C$71:$C$17222,C107,'Verarbeitendes Gew. 2019'!$E$71:$E$17222,"Transport Equipment")</f>
        <v>0</v>
      </c>
      <c r="V107" s="27">
        <f>SUMIFS('Verarbeitendes Gew. 2019'!$H$71:$H$17222,'Verarbeitendes Gew. 2019'!$C$71:$C$17222,C107,'Verarbeitendes Gew. 2019'!$E$71:$E$17222,"Machinery")</f>
        <v>11210</v>
      </c>
      <c r="W107" s="27">
        <f>SUMIFS('Verarbeitendes Gew. 2019'!$H$71:$H$17222,'Verarbeitendes Gew. 2019'!$C$71:$C$17222,C107,'Verarbeitendes Gew. 2019'!$E$71:$E$17222,"other industry")</f>
        <v>797</v>
      </c>
      <c r="X107" s="27">
        <f>SUMIFS('Verarbeitendes Gew. 2019'!$H$71:$H$17222,'Verarbeitendes Gew. 2019'!$C$71:$C$17222,C107,'Verarbeitendes Gew. 2019'!$F$71:$F$17222,"Verarbeitendes Gewerbe (C)")</f>
        <v>0</v>
      </c>
      <c r="Y107" s="27">
        <f t="shared" si="11"/>
        <v>17760</v>
      </c>
      <c r="Z107" s="27">
        <f>SUMIFS('Baugewerbe 2019'!$D$7:$D$543,'Baugewerbe 2019'!$A$7:$A$543,C107)</f>
        <v>4802</v>
      </c>
      <c r="AA107" s="27">
        <f t="shared" si="7"/>
        <v>1046.8626215533222</v>
      </c>
      <c r="AB107" s="11">
        <f t="shared" si="8"/>
        <v>1085.6353112404825</v>
      </c>
    </row>
    <row r="108" spans="1:28">
      <c r="A108" s="27" t="s">
        <v>1259</v>
      </c>
      <c r="B108" s="27" t="s">
        <v>1303</v>
      </c>
      <c r="C108" s="27">
        <v>5914</v>
      </c>
      <c r="D108" s="27">
        <v>623</v>
      </c>
      <c r="E108" s="27">
        <v>6557.7950000000001</v>
      </c>
      <c r="F108" s="27">
        <v>188686</v>
      </c>
      <c r="G108" s="27">
        <v>1</v>
      </c>
      <c r="H108" s="27">
        <v>9.2179081525795622E-3</v>
      </c>
      <c r="I108" s="27">
        <v>1.0513512007577868E-2</v>
      </c>
      <c r="J108" s="27">
        <v>121075.91480798255</v>
      </c>
      <c r="K108" s="29">
        <f t="shared" si="6"/>
        <v>1159.9892603418782</v>
      </c>
      <c r="L108" s="28">
        <f t="shared" si="9"/>
        <v>1159.9892603418782</v>
      </c>
      <c r="M108" s="27">
        <f t="shared" si="10"/>
        <v>521.99516715384516</v>
      </c>
      <c r="N108" s="27">
        <f>SUMIFS('Verarbeitendes Gew. 2019'!$H$71:$H$17222,'Verarbeitendes Gew. 2019'!$C$71:$C$17222,C108,'Verarbeitendes Gew. 2019'!$E$71:$E$17222,"Basic Metals")</f>
        <v>8334</v>
      </c>
      <c r="O108" s="27">
        <f>SUMIFS('Verarbeitendes Gew. 2019'!$H$71:$H$17222,'Verarbeitendes Gew. 2019'!$C$71:$C$17222,C108,'Verarbeitendes Gew. 2019'!$E$71:$E$17222,"Chemical and Petrochemical")</f>
        <v>0</v>
      </c>
      <c r="P108" s="27">
        <f>SUMIFS('Verarbeitendes Gew. 2019'!$H$71:$H$17222,'Verarbeitendes Gew. 2019'!$C$71:$C$17222,C108,'Verarbeitendes Gew. 2019'!$E$71:$E$17222,"Non Metallic Minerals")</f>
        <v>336</v>
      </c>
      <c r="Q108" s="27">
        <f>SUMIFS('Verarbeitendes Gew. 2019'!$H$71:$H$17222,'Verarbeitendes Gew. 2019'!$C$71:$C$17222,C108,'Verarbeitendes Gew. 2019'!$E$71:$E$17222,"Food and Tobacco")</f>
        <v>280</v>
      </c>
      <c r="R108" s="27">
        <f>SUMIFS('Verarbeitendes Gew. 2019'!$H$71:$H$17222,'Verarbeitendes Gew. 2019'!$C$71:$C$17222,C108,'Verarbeitendes Gew. 2019'!$E$71:$E$17222,"Textile and Leather ")</f>
        <v>0</v>
      </c>
      <c r="S108" s="27">
        <f>SUMIFS('Verarbeitendes Gew. 2019'!$H$71:$H$17222,'Verarbeitendes Gew. 2019'!$C$71:$C$17222,C108,'Verarbeitendes Gew. 2019'!$E$71:$E$17222,"Paper, Pulp and Print")</f>
        <v>0</v>
      </c>
      <c r="T108" s="27">
        <f>SUMIFS('Verarbeitendes Gew. 2019'!$H$71:$H$17222,'Verarbeitendes Gew. 2019'!$C$71:$C$17222,C108,'Verarbeitendes Gew. 2019'!$E$71:$E$17222,"Wood and Wood Products")</f>
        <v>0</v>
      </c>
      <c r="U108" s="27">
        <f>SUMIFS('Verarbeitendes Gew. 2019'!$H$71:$H$17222,'Verarbeitendes Gew. 2019'!$C$71:$C$17222,C108,'Verarbeitendes Gew. 2019'!$E$71:$E$17222,"Transport Equipment")</f>
        <v>281</v>
      </c>
      <c r="V108" s="27">
        <f>SUMIFS('Verarbeitendes Gew. 2019'!$H$71:$H$17222,'Verarbeitendes Gew. 2019'!$C$71:$C$17222,C108,'Verarbeitendes Gew. 2019'!$E$71:$E$17222,"Machinery")</f>
        <v>1759</v>
      </c>
      <c r="W108" s="27">
        <f>SUMIFS('Verarbeitendes Gew. 2019'!$H$71:$H$17222,'Verarbeitendes Gew. 2019'!$C$71:$C$17222,C108,'Verarbeitendes Gew. 2019'!$E$71:$E$17222,"other industry")</f>
        <v>90</v>
      </c>
      <c r="X108" s="27">
        <f>SUMIFS('Verarbeitendes Gew. 2019'!$H$71:$H$17222,'Verarbeitendes Gew. 2019'!$C$71:$C$17222,C108,'Verarbeitendes Gew. 2019'!$F$71:$F$17222,"Verarbeitendes Gewerbe (C)")</f>
        <v>14211</v>
      </c>
      <c r="Y108" s="27">
        <f t="shared" si="11"/>
        <v>14211</v>
      </c>
      <c r="Z108" s="27">
        <f>SUMIFS('Baugewerbe 2019'!$D$7:$D$543,'Baugewerbe 2019'!$A$7:$A$543,C108)</f>
        <v>1052</v>
      </c>
      <c r="AA108" s="27">
        <f t="shared" si="7"/>
        <v>313.19710029230714</v>
      </c>
      <c r="AB108" s="11">
        <f t="shared" si="8"/>
        <v>324.79699289572591</v>
      </c>
    </row>
    <row r="109" spans="1:28">
      <c r="A109" s="27" t="s">
        <v>1259</v>
      </c>
      <c r="B109" s="27" t="s">
        <v>1304</v>
      </c>
      <c r="C109" s="27">
        <v>5915</v>
      </c>
      <c r="D109" s="27">
        <v>532</v>
      </c>
      <c r="E109" s="27">
        <v>5308.4030000000002</v>
      </c>
      <c r="F109" s="27">
        <v>179916</v>
      </c>
      <c r="G109" s="27">
        <v>1</v>
      </c>
      <c r="H109" s="27">
        <v>7.4617110310520249E-3</v>
      </c>
      <c r="I109" s="27">
        <v>1.0024850950019502E-2</v>
      </c>
      <c r="J109" s="27">
        <v>121075.91480798255</v>
      </c>
      <c r="K109" s="29">
        <f t="shared" si="6"/>
        <v>990.32715204899546</v>
      </c>
      <c r="L109" s="28">
        <f t="shared" si="9"/>
        <v>990.32715204899546</v>
      </c>
      <c r="M109" s="27">
        <f t="shared" si="10"/>
        <v>445.64721842204796</v>
      </c>
      <c r="N109" s="27">
        <f>SUMIFS('Verarbeitendes Gew. 2019'!$H$71:$H$17222,'Verarbeitendes Gew. 2019'!$C$71:$C$17222,C109,'Verarbeitendes Gew. 2019'!$E$71:$E$17222,"Basic Metals")</f>
        <v>411</v>
      </c>
      <c r="O109" s="27">
        <f>SUMIFS('Verarbeitendes Gew. 2019'!$H$71:$H$17222,'Verarbeitendes Gew. 2019'!$C$71:$C$17222,C109,'Verarbeitendes Gew. 2019'!$E$71:$E$17222,"Chemical and Petrochemical")</f>
        <v>1631</v>
      </c>
      <c r="P109" s="27">
        <f>SUMIFS('Verarbeitendes Gew. 2019'!$H$71:$H$17222,'Verarbeitendes Gew. 2019'!$C$71:$C$17222,C109,'Verarbeitendes Gew. 2019'!$E$71:$E$17222,"Non Metallic Minerals")</f>
        <v>573</v>
      </c>
      <c r="Q109" s="27">
        <f>SUMIFS('Verarbeitendes Gew. 2019'!$H$71:$H$17222,'Verarbeitendes Gew. 2019'!$C$71:$C$17222,C109,'Verarbeitendes Gew. 2019'!$E$71:$E$17222,"Food and Tobacco")</f>
        <v>1084</v>
      </c>
      <c r="R109" s="27">
        <f>SUMIFS('Verarbeitendes Gew. 2019'!$H$71:$H$17222,'Verarbeitendes Gew. 2019'!$C$71:$C$17222,C109,'Verarbeitendes Gew. 2019'!$E$71:$E$17222,"Textile and Leather ")</f>
        <v>0</v>
      </c>
      <c r="S109" s="27">
        <f>SUMIFS('Verarbeitendes Gew. 2019'!$H$71:$H$17222,'Verarbeitendes Gew. 2019'!$C$71:$C$17222,C109,'Verarbeitendes Gew. 2019'!$E$71:$E$17222,"Paper, Pulp and Print")</f>
        <v>0</v>
      </c>
      <c r="T109" s="27">
        <f>SUMIFS('Verarbeitendes Gew. 2019'!$H$71:$H$17222,'Verarbeitendes Gew. 2019'!$C$71:$C$17222,C109,'Verarbeitendes Gew. 2019'!$E$71:$E$17222,"Wood and Wood Products")</f>
        <v>0</v>
      </c>
      <c r="U109" s="27">
        <f>SUMIFS('Verarbeitendes Gew. 2019'!$H$71:$H$17222,'Verarbeitendes Gew. 2019'!$C$71:$C$17222,C109,'Verarbeitendes Gew. 2019'!$E$71:$E$17222,"Transport Equipment")</f>
        <v>0</v>
      </c>
      <c r="V109" s="27">
        <f>SUMIFS('Verarbeitendes Gew. 2019'!$H$71:$H$17222,'Verarbeitendes Gew. 2019'!$C$71:$C$17222,C109,'Verarbeitendes Gew. 2019'!$E$71:$E$17222,"Machinery")</f>
        <v>792</v>
      </c>
      <c r="W109" s="27">
        <f>SUMIFS('Verarbeitendes Gew. 2019'!$H$71:$H$17222,'Verarbeitendes Gew. 2019'!$C$71:$C$17222,C109,'Verarbeitendes Gew. 2019'!$E$71:$E$17222,"other industry")</f>
        <v>181</v>
      </c>
      <c r="X109" s="27">
        <f>SUMIFS('Verarbeitendes Gew. 2019'!$H$71:$H$17222,'Verarbeitendes Gew. 2019'!$C$71:$C$17222,C109,'Verarbeitendes Gew. 2019'!$F$71:$F$17222,"Verarbeitendes Gewerbe (C)")</f>
        <v>8967</v>
      </c>
      <c r="Y109" s="27">
        <f t="shared" si="11"/>
        <v>8967</v>
      </c>
      <c r="Z109" s="27">
        <f>SUMIFS('Baugewerbe 2019'!$D$7:$D$543,'Baugewerbe 2019'!$A$7:$A$543,C109)</f>
        <v>1621</v>
      </c>
      <c r="AA109" s="27">
        <f t="shared" si="7"/>
        <v>267.3883310532288</v>
      </c>
      <c r="AB109" s="11">
        <f t="shared" si="8"/>
        <v>277.29160257371876</v>
      </c>
    </row>
    <row r="110" spans="1:28">
      <c r="A110" s="27" t="s">
        <v>1259</v>
      </c>
      <c r="B110" s="27" t="s">
        <v>1305</v>
      </c>
      <c r="C110" s="27">
        <v>5916</v>
      </c>
      <c r="D110" s="27">
        <v>486</v>
      </c>
      <c r="E110" s="27">
        <v>3627.2860000000001</v>
      </c>
      <c r="F110" s="27">
        <v>156449</v>
      </c>
      <c r="G110" s="27">
        <v>1</v>
      </c>
      <c r="H110" s="27">
        <v>5.0986633755915993E-3</v>
      </c>
      <c r="I110" s="27">
        <v>8.7172786538140083E-3</v>
      </c>
      <c r="J110" s="27">
        <v>121075.91480798255</v>
      </c>
      <c r="K110" s="29">
        <f t="shared" si="6"/>
        <v>740.00093593940699</v>
      </c>
      <c r="L110" s="28">
        <f t="shared" si="9"/>
        <v>740.00093593940699</v>
      </c>
      <c r="M110" s="27">
        <f t="shared" si="10"/>
        <v>333.00042117273313</v>
      </c>
      <c r="N110" s="27">
        <f>SUMIFS('Verarbeitendes Gew. 2019'!$H$71:$H$17222,'Verarbeitendes Gew. 2019'!$C$71:$C$17222,C110,'Verarbeitendes Gew. 2019'!$E$71:$E$17222,"Basic Metals")</f>
        <v>300</v>
      </c>
      <c r="O110" s="27">
        <f>SUMIFS('Verarbeitendes Gew. 2019'!$H$71:$H$17222,'Verarbeitendes Gew. 2019'!$C$71:$C$17222,C110,'Verarbeitendes Gew. 2019'!$E$71:$E$17222,"Chemical and Petrochemical")</f>
        <v>589</v>
      </c>
      <c r="P110" s="27">
        <f>SUMIFS('Verarbeitendes Gew. 2019'!$H$71:$H$17222,'Verarbeitendes Gew. 2019'!$C$71:$C$17222,C110,'Verarbeitendes Gew. 2019'!$E$71:$E$17222,"Non Metallic Minerals")</f>
        <v>0</v>
      </c>
      <c r="Q110" s="27">
        <f>SUMIFS('Verarbeitendes Gew. 2019'!$H$71:$H$17222,'Verarbeitendes Gew. 2019'!$C$71:$C$17222,C110,'Verarbeitendes Gew. 2019'!$E$71:$E$17222,"Food and Tobacco")</f>
        <v>0</v>
      </c>
      <c r="R110" s="27">
        <f>SUMIFS('Verarbeitendes Gew. 2019'!$H$71:$H$17222,'Verarbeitendes Gew. 2019'!$C$71:$C$17222,C110,'Verarbeitendes Gew. 2019'!$E$71:$E$17222,"Textile and Leather ")</f>
        <v>0</v>
      </c>
      <c r="S110" s="27">
        <f>SUMIFS('Verarbeitendes Gew. 2019'!$H$71:$H$17222,'Verarbeitendes Gew. 2019'!$C$71:$C$17222,C110,'Verarbeitendes Gew. 2019'!$E$71:$E$17222,"Paper, Pulp and Print")</f>
        <v>134</v>
      </c>
      <c r="T110" s="27">
        <f>SUMIFS('Verarbeitendes Gew. 2019'!$H$71:$H$17222,'Verarbeitendes Gew. 2019'!$C$71:$C$17222,C110,'Verarbeitendes Gew. 2019'!$E$71:$E$17222,"Wood and Wood Products")</f>
        <v>0</v>
      </c>
      <c r="U110" s="27">
        <f>SUMIFS('Verarbeitendes Gew. 2019'!$H$71:$H$17222,'Verarbeitendes Gew. 2019'!$C$71:$C$17222,C110,'Verarbeitendes Gew. 2019'!$E$71:$E$17222,"Transport Equipment")</f>
        <v>0</v>
      </c>
      <c r="V110" s="27">
        <f>SUMIFS('Verarbeitendes Gew. 2019'!$H$71:$H$17222,'Verarbeitendes Gew. 2019'!$C$71:$C$17222,C110,'Verarbeitendes Gew. 2019'!$E$71:$E$17222,"Machinery")</f>
        <v>2119</v>
      </c>
      <c r="W110" s="27">
        <f>SUMIFS('Verarbeitendes Gew. 2019'!$H$71:$H$17222,'Verarbeitendes Gew. 2019'!$C$71:$C$17222,C110,'Verarbeitendes Gew. 2019'!$E$71:$E$17222,"other industry")</f>
        <v>157</v>
      </c>
      <c r="X110" s="27">
        <f>SUMIFS('Verarbeitendes Gew. 2019'!$H$71:$H$17222,'Verarbeitendes Gew. 2019'!$C$71:$C$17222,C110,'Verarbeitendes Gew. 2019'!$F$71:$F$17222,"Verarbeitendes Gewerbe (C)")</f>
        <v>0</v>
      </c>
      <c r="Y110" s="27">
        <f t="shared" si="11"/>
        <v>3299</v>
      </c>
      <c r="Z110" s="27">
        <f>SUMIFS('Baugewerbe 2019'!$D$7:$D$543,'Baugewerbe 2019'!$A$7:$A$543,C110)</f>
        <v>1610</v>
      </c>
      <c r="AA110" s="27">
        <f t="shared" si="7"/>
        <v>199.8002527036399</v>
      </c>
      <c r="AB110" s="11">
        <f t="shared" si="8"/>
        <v>207.20026206303399</v>
      </c>
    </row>
    <row r="111" spans="1:28">
      <c r="A111" s="27" t="s">
        <v>1259</v>
      </c>
      <c r="B111" s="27" t="s">
        <v>1306</v>
      </c>
      <c r="C111" s="27">
        <v>5954</v>
      </c>
      <c r="D111" s="27">
        <v>749</v>
      </c>
      <c r="E111" s="27">
        <v>9886.57</v>
      </c>
      <c r="F111" s="27">
        <v>324106</v>
      </c>
      <c r="G111" s="27">
        <v>11</v>
      </c>
      <c r="H111" s="27">
        <v>1.3896972107857676E-2</v>
      </c>
      <c r="I111" s="27">
        <v>1.8059062796010477E-2</v>
      </c>
      <c r="J111" s="27">
        <v>121075.91480798255</v>
      </c>
      <c r="K111" s="29">
        <f t="shared" si="6"/>
        <v>1823.6887135428137</v>
      </c>
      <c r="L111" s="28">
        <f t="shared" si="9"/>
        <v>165.78988304934671</v>
      </c>
      <c r="M111" s="27">
        <f t="shared" si="10"/>
        <v>74.605447372206029</v>
      </c>
      <c r="N111" s="27">
        <f>SUMIFS('Verarbeitendes Gew. 2019'!$H$71:$H$17222,'Verarbeitendes Gew. 2019'!$C$71:$C$17222,C111,'Verarbeitendes Gew. 2019'!$E$71:$E$17222,"Basic Metals")</f>
        <v>11926</v>
      </c>
      <c r="O111" s="27">
        <f>SUMIFS('Verarbeitendes Gew. 2019'!$H$71:$H$17222,'Verarbeitendes Gew. 2019'!$C$71:$C$17222,C111,'Verarbeitendes Gew. 2019'!$E$71:$E$17222,"Chemical and Petrochemical")</f>
        <v>4017</v>
      </c>
      <c r="P111" s="27">
        <f>SUMIFS('Verarbeitendes Gew. 2019'!$H$71:$H$17222,'Verarbeitendes Gew. 2019'!$C$71:$C$17222,C111,'Verarbeitendes Gew. 2019'!$E$71:$E$17222,"Non Metallic Minerals")</f>
        <v>0</v>
      </c>
      <c r="Q111" s="27">
        <f>SUMIFS('Verarbeitendes Gew. 2019'!$H$71:$H$17222,'Verarbeitendes Gew. 2019'!$C$71:$C$17222,C111,'Verarbeitendes Gew. 2019'!$E$71:$E$17222,"Food and Tobacco")</f>
        <v>150</v>
      </c>
      <c r="R111" s="27">
        <f>SUMIFS('Verarbeitendes Gew. 2019'!$H$71:$H$17222,'Verarbeitendes Gew. 2019'!$C$71:$C$17222,C111,'Verarbeitendes Gew. 2019'!$E$71:$E$17222,"Textile and Leather ")</f>
        <v>682</v>
      </c>
      <c r="S111" s="27">
        <f>SUMIFS('Verarbeitendes Gew. 2019'!$H$71:$H$17222,'Verarbeitendes Gew. 2019'!$C$71:$C$17222,C111,'Verarbeitendes Gew. 2019'!$E$71:$E$17222,"Paper, Pulp and Print")</f>
        <v>0</v>
      </c>
      <c r="T111" s="27">
        <f>SUMIFS('Verarbeitendes Gew. 2019'!$H$71:$H$17222,'Verarbeitendes Gew. 2019'!$C$71:$C$17222,C111,'Verarbeitendes Gew. 2019'!$E$71:$E$17222,"Wood and Wood Products")</f>
        <v>99</v>
      </c>
      <c r="U111" s="27">
        <f>SUMIFS('Verarbeitendes Gew. 2019'!$H$71:$H$17222,'Verarbeitendes Gew. 2019'!$C$71:$C$17222,C111,'Verarbeitendes Gew. 2019'!$E$71:$E$17222,"Transport Equipment")</f>
        <v>0</v>
      </c>
      <c r="V111" s="27">
        <f>SUMIFS('Verarbeitendes Gew. 2019'!$H$71:$H$17222,'Verarbeitendes Gew. 2019'!$C$71:$C$17222,C111,'Verarbeitendes Gew. 2019'!$E$71:$E$17222,"Machinery")</f>
        <v>7724</v>
      </c>
      <c r="W111" s="27">
        <f>SUMIFS('Verarbeitendes Gew. 2019'!$H$71:$H$17222,'Verarbeitendes Gew. 2019'!$C$71:$C$17222,C111,'Verarbeitendes Gew. 2019'!$E$71:$E$17222,"other industry")</f>
        <v>330</v>
      </c>
      <c r="X111" s="27">
        <f>SUMIFS('Verarbeitendes Gew. 2019'!$H$71:$H$17222,'Verarbeitendes Gew. 2019'!$C$71:$C$17222,C111,'Verarbeitendes Gew. 2019'!$F$71:$F$17222,"Verarbeitendes Gewerbe (C)")</f>
        <v>0</v>
      </c>
      <c r="Y111" s="27">
        <f t="shared" si="11"/>
        <v>24928</v>
      </c>
      <c r="Z111" s="27">
        <f>SUMIFS('Baugewerbe 2019'!$D$7:$D$543,'Baugewerbe 2019'!$A$7:$A$543,C111)</f>
        <v>1802</v>
      </c>
      <c r="AA111" s="27">
        <f t="shared" si="7"/>
        <v>44.763268423323616</v>
      </c>
      <c r="AB111" s="11">
        <f t="shared" si="8"/>
        <v>46.421167253817082</v>
      </c>
    </row>
    <row r="112" spans="1:28">
      <c r="A112" s="27" t="s">
        <v>1259</v>
      </c>
      <c r="B112" s="27" t="s">
        <v>1307</v>
      </c>
      <c r="C112" s="27">
        <v>5958</v>
      </c>
      <c r="D112" s="27">
        <v>674</v>
      </c>
      <c r="E112" s="27">
        <v>9584.8029999999999</v>
      </c>
      <c r="F112" s="27">
        <v>259777</v>
      </c>
      <c r="G112" s="27">
        <v>3</v>
      </c>
      <c r="H112" s="27">
        <v>1.3472795919141883E-2</v>
      </c>
      <c r="I112" s="27">
        <v>1.4474675433220037E-2</v>
      </c>
      <c r="J112" s="27">
        <v>121075.91480798255</v>
      </c>
      <c r="K112" s="29">
        <f t="shared" si="6"/>
        <v>1665.1960649657867</v>
      </c>
      <c r="L112" s="28">
        <f t="shared" si="9"/>
        <v>555.06535498859557</v>
      </c>
      <c r="M112" s="27">
        <f t="shared" si="10"/>
        <v>249.77940974486802</v>
      </c>
      <c r="N112" s="27">
        <f>SUMIFS('Verarbeitendes Gew. 2019'!$H$71:$H$17222,'Verarbeitendes Gew. 2019'!$C$71:$C$17222,C112,'Verarbeitendes Gew. 2019'!$E$71:$E$17222,"Basic Metals")</f>
        <v>10195</v>
      </c>
      <c r="O112" s="27">
        <f>SUMIFS('Verarbeitendes Gew. 2019'!$H$71:$H$17222,'Verarbeitendes Gew. 2019'!$C$71:$C$17222,C112,'Verarbeitendes Gew. 2019'!$E$71:$E$17222,"Chemical and Petrochemical")</f>
        <v>2725</v>
      </c>
      <c r="P112" s="27">
        <f>SUMIFS('Verarbeitendes Gew. 2019'!$H$71:$H$17222,'Verarbeitendes Gew. 2019'!$C$71:$C$17222,C112,'Verarbeitendes Gew. 2019'!$E$71:$E$17222,"Non Metallic Minerals")</f>
        <v>1546</v>
      </c>
      <c r="Q112" s="27">
        <f>SUMIFS('Verarbeitendes Gew. 2019'!$H$71:$H$17222,'Verarbeitendes Gew. 2019'!$C$71:$C$17222,C112,'Verarbeitendes Gew. 2019'!$E$71:$E$17222,"Food and Tobacco")</f>
        <v>934</v>
      </c>
      <c r="R112" s="27">
        <f>SUMIFS('Verarbeitendes Gew. 2019'!$H$71:$H$17222,'Verarbeitendes Gew. 2019'!$C$71:$C$17222,C112,'Verarbeitendes Gew. 2019'!$E$71:$E$17222,"Textile and Leather ")</f>
        <v>0</v>
      </c>
      <c r="S112" s="27">
        <f>SUMIFS('Verarbeitendes Gew. 2019'!$H$71:$H$17222,'Verarbeitendes Gew. 2019'!$C$71:$C$17222,C112,'Verarbeitendes Gew. 2019'!$E$71:$E$17222,"Paper, Pulp and Print")</f>
        <v>2071</v>
      </c>
      <c r="T112" s="27">
        <f>SUMIFS('Verarbeitendes Gew. 2019'!$H$71:$H$17222,'Verarbeitendes Gew. 2019'!$C$71:$C$17222,C112,'Verarbeitendes Gew. 2019'!$E$71:$E$17222,"Wood and Wood Products")</f>
        <v>3302</v>
      </c>
      <c r="U112" s="27">
        <f>SUMIFS('Verarbeitendes Gew. 2019'!$H$71:$H$17222,'Verarbeitendes Gew. 2019'!$C$71:$C$17222,C112,'Verarbeitendes Gew. 2019'!$E$71:$E$17222,"Transport Equipment")</f>
        <v>0</v>
      </c>
      <c r="V112" s="27">
        <f>SUMIFS('Verarbeitendes Gew. 2019'!$H$71:$H$17222,'Verarbeitendes Gew. 2019'!$C$71:$C$17222,C112,'Verarbeitendes Gew. 2019'!$E$71:$E$17222,"Machinery")</f>
        <v>8106</v>
      </c>
      <c r="W112" s="27">
        <f>SUMIFS('Verarbeitendes Gew. 2019'!$H$71:$H$17222,'Verarbeitendes Gew. 2019'!$C$71:$C$17222,C112,'Verarbeitendes Gew. 2019'!$E$71:$E$17222,"other industry")</f>
        <v>201</v>
      </c>
      <c r="X112" s="27">
        <f>SUMIFS('Verarbeitendes Gew. 2019'!$H$71:$H$17222,'Verarbeitendes Gew. 2019'!$C$71:$C$17222,C112,'Verarbeitendes Gew. 2019'!$F$71:$F$17222,"Verarbeitendes Gewerbe (C)")</f>
        <v>32659</v>
      </c>
      <c r="Y112" s="27">
        <f t="shared" si="11"/>
        <v>32659</v>
      </c>
      <c r="Z112" s="27">
        <f>SUMIFS('Baugewerbe 2019'!$D$7:$D$543,'Baugewerbe 2019'!$A$7:$A$543,C112)</f>
        <v>3423</v>
      </c>
      <c r="AA112" s="27">
        <f t="shared" si="7"/>
        <v>149.86764584692082</v>
      </c>
      <c r="AB112" s="11">
        <f t="shared" si="8"/>
        <v>155.41829939680679</v>
      </c>
    </row>
    <row r="113" spans="1:28">
      <c r="A113" s="27" t="s">
        <v>1259</v>
      </c>
      <c r="B113" s="27" t="s">
        <v>1308</v>
      </c>
      <c r="C113" s="27">
        <v>5962</v>
      </c>
      <c r="D113" s="27">
        <v>751</v>
      </c>
      <c r="E113" s="27">
        <v>15400.931</v>
      </c>
      <c r="F113" s="27">
        <v>410222</v>
      </c>
      <c r="G113" s="27">
        <v>3</v>
      </c>
      <c r="H113" s="27">
        <v>2.1648186230617962E-2</v>
      </c>
      <c r="I113" s="27">
        <v>2.2857413495291693E-2</v>
      </c>
      <c r="J113" s="27">
        <v>121075.91480798255</v>
      </c>
      <c r="K113" s="29">
        <f t="shared" si="6"/>
        <v>2662.0682750443566</v>
      </c>
      <c r="L113" s="28">
        <f t="shared" si="9"/>
        <v>887.3560916814522</v>
      </c>
      <c r="M113" s="27">
        <f t="shared" si="10"/>
        <v>399.31024125665351</v>
      </c>
      <c r="N113" s="27">
        <f>SUMIFS('Verarbeitendes Gew. 2019'!$H$71:$H$17222,'Verarbeitendes Gew. 2019'!$C$71:$C$17222,C113,'Verarbeitendes Gew. 2019'!$E$71:$E$17222,"Basic Metals")</f>
        <v>35814</v>
      </c>
      <c r="O113" s="27">
        <f>SUMIFS('Verarbeitendes Gew. 2019'!$H$71:$H$17222,'Verarbeitendes Gew. 2019'!$C$71:$C$17222,C113,'Verarbeitendes Gew. 2019'!$E$71:$E$17222,"Chemical and Petrochemical")</f>
        <v>4816</v>
      </c>
      <c r="P113" s="27">
        <f>SUMIFS('Verarbeitendes Gew. 2019'!$H$71:$H$17222,'Verarbeitendes Gew. 2019'!$C$71:$C$17222,C113,'Verarbeitendes Gew. 2019'!$E$71:$E$17222,"Non Metallic Minerals")</f>
        <v>708</v>
      </c>
      <c r="Q113" s="27">
        <f>SUMIFS('Verarbeitendes Gew. 2019'!$H$71:$H$17222,'Verarbeitendes Gew. 2019'!$C$71:$C$17222,C113,'Verarbeitendes Gew. 2019'!$E$71:$E$17222,"Food and Tobacco")</f>
        <v>566</v>
      </c>
      <c r="R113" s="27">
        <f>SUMIFS('Verarbeitendes Gew. 2019'!$H$71:$H$17222,'Verarbeitendes Gew. 2019'!$C$71:$C$17222,C113,'Verarbeitendes Gew. 2019'!$E$71:$E$17222,"Textile and Leather ")</f>
        <v>0</v>
      </c>
      <c r="S113" s="27">
        <f>SUMIFS('Verarbeitendes Gew. 2019'!$H$71:$H$17222,'Verarbeitendes Gew. 2019'!$C$71:$C$17222,C113,'Verarbeitendes Gew. 2019'!$E$71:$E$17222,"Paper, Pulp and Print")</f>
        <v>574</v>
      </c>
      <c r="T113" s="27">
        <f>SUMIFS('Verarbeitendes Gew. 2019'!$H$71:$H$17222,'Verarbeitendes Gew. 2019'!$C$71:$C$17222,C113,'Verarbeitendes Gew. 2019'!$E$71:$E$17222,"Wood and Wood Products")</f>
        <v>115</v>
      </c>
      <c r="U113" s="27">
        <f>SUMIFS('Verarbeitendes Gew. 2019'!$H$71:$H$17222,'Verarbeitendes Gew. 2019'!$C$71:$C$17222,C113,'Verarbeitendes Gew. 2019'!$E$71:$E$17222,"Transport Equipment")</f>
        <v>4663</v>
      </c>
      <c r="V113" s="27">
        <f>SUMIFS('Verarbeitendes Gew. 2019'!$H$71:$H$17222,'Verarbeitendes Gew. 2019'!$C$71:$C$17222,C113,'Verarbeitendes Gew. 2019'!$E$71:$E$17222,"Machinery")</f>
        <v>10411</v>
      </c>
      <c r="W113" s="27">
        <f>SUMIFS('Verarbeitendes Gew. 2019'!$H$71:$H$17222,'Verarbeitendes Gew. 2019'!$C$71:$C$17222,C113,'Verarbeitendes Gew. 2019'!$E$71:$E$17222,"other industry")</f>
        <v>491</v>
      </c>
      <c r="X113" s="27">
        <f>SUMIFS('Verarbeitendes Gew. 2019'!$H$71:$H$17222,'Verarbeitendes Gew. 2019'!$C$71:$C$17222,C113,'Verarbeitendes Gew. 2019'!$F$71:$F$17222,"Verarbeitendes Gewerbe (C)")</f>
        <v>68038</v>
      </c>
      <c r="Y113" s="27">
        <f t="shared" si="11"/>
        <v>68038</v>
      </c>
      <c r="Z113" s="27">
        <f>SUMIFS('Baugewerbe 2019'!$D$7:$D$543,'Baugewerbe 2019'!$A$7:$A$543,C113)</f>
        <v>2676</v>
      </c>
      <c r="AA113" s="27">
        <f t="shared" si="7"/>
        <v>239.5861447539921</v>
      </c>
      <c r="AB113" s="11">
        <f t="shared" si="8"/>
        <v>248.45970567080664</v>
      </c>
    </row>
    <row r="114" spans="1:28">
      <c r="A114" s="27" t="s">
        <v>1259</v>
      </c>
      <c r="B114" s="27" t="s">
        <v>1309</v>
      </c>
      <c r="C114" s="27">
        <v>5966</v>
      </c>
      <c r="D114" s="27">
        <v>836</v>
      </c>
      <c r="E114" s="27">
        <v>5552.9740000000002</v>
      </c>
      <c r="F114" s="27">
        <v>133955</v>
      </c>
      <c r="G114" s="27">
        <v>3</v>
      </c>
      <c r="H114" s="27">
        <v>7.8054901541848055E-3</v>
      </c>
      <c r="I114" s="27">
        <v>7.4639215467766197E-3</v>
      </c>
      <c r="J114" s="27">
        <v>121075.91480798255</v>
      </c>
      <c r="K114" s="29">
        <f t="shared" si="6"/>
        <v>933.47725609136842</v>
      </c>
      <c r="L114" s="28">
        <f t="shared" si="9"/>
        <v>311.15908536378947</v>
      </c>
      <c r="M114" s="27">
        <f t="shared" si="10"/>
        <v>140.02158841370527</v>
      </c>
      <c r="N114" s="27">
        <f>SUMIFS('Verarbeitendes Gew. 2019'!$H$71:$H$17222,'Verarbeitendes Gew. 2019'!$C$71:$C$17222,C114,'Verarbeitendes Gew. 2019'!$E$71:$E$17222,"Basic Metals")</f>
        <v>11454</v>
      </c>
      <c r="O114" s="27">
        <f>SUMIFS('Verarbeitendes Gew. 2019'!$H$71:$H$17222,'Verarbeitendes Gew. 2019'!$C$71:$C$17222,C114,'Verarbeitendes Gew. 2019'!$E$71:$E$17222,"Chemical and Petrochemical")</f>
        <v>1727</v>
      </c>
      <c r="P114" s="27">
        <f>SUMIFS('Verarbeitendes Gew. 2019'!$H$71:$H$17222,'Verarbeitendes Gew. 2019'!$C$71:$C$17222,C114,'Verarbeitendes Gew. 2019'!$E$71:$E$17222,"Non Metallic Minerals")</f>
        <v>0</v>
      </c>
      <c r="Q114" s="27">
        <f>SUMIFS('Verarbeitendes Gew. 2019'!$H$71:$H$17222,'Verarbeitendes Gew. 2019'!$C$71:$C$17222,C114,'Verarbeitendes Gew. 2019'!$E$71:$E$17222,"Food and Tobacco")</f>
        <v>0</v>
      </c>
      <c r="R114" s="27">
        <f>SUMIFS('Verarbeitendes Gew. 2019'!$H$71:$H$17222,'Verarbeitendes Gew. 2019'!$C$71:$C$17222,C114,'Verarbeitendes Gew. 2019'!$E$71:$E$17222,"Textile and Leather ")</f>
        <v>0</v>
      </c>
      <c r="S114" s="27">
        <f>SUMIFS('Verarbeitendes Gew. 2019'!$H$71:$H$17222,'Verarbeitendes Gew. 2019'!$C$71:$C$17222,C114,'Verarbeitendes Gew. 2019'!$E$71:$E$17222,"Paper, Pulp and Print")</f>
        <v>907</v>
      </c>
      <c r="T114" s="27">
        <f>SUMIFS('Verarbeitendes Gew. 2019'!$H$71:$H$17222,'Verarbeitendes Gew. 2019'!$C$71:$C$17222,C114,'Verarbeitendes Gew. 2019'!$E$71:$E$17222,"Wood and Wood Products")</f>
        <v>717</v>
      </c>
      <c r="U114" s="27">
        <f>SUMIFS('Verarbeitendes Gew. 2019'!$H$71:$H$17222,'Verarbeitendes Gew. 2019'!$C$71:$C$17222,C114,'Verarbeitendes Gew. 2019'!$E$71:$E$17222,"Transport Equipment")</f>
        <v>1186</v>
      </c>
      <c r="V114" s="27">
        <f>SUMIFS('Verarbeitendes Gew. 2019'!$H$71:$H$17222,'Verarbeitendes Gew. 2019'!$C$71:$C$17222,C114,'Verarbeitendes Gew. 2019'!$E$71:$E$17222,"Machinery")</f>
        <v>6575</v>
      </c>
      <c r="W114" s="27">
        <f>SUMIFS('Verarbeitendes Gew. 2019'!$H$71:$H$17222,'Verarbeitendes Gew. 2019'!$C$71:$C$17222,C114,'Verarbeitendes Gew. 2019'!$E$71:$E$17222,"other industry")</f>
        <v>0</v>
      </c>
      <c r="X114" s="27">
        <f>SUMIFS('Verarbeitendes Gew. 2019'!$H$71:$H$17222,'Verarbeitendes Gew. 2019'!$C$71:$C$17222,C114,'Verarbeitendes Gew. 2019'!$F$71:$F$17222,"Verarbeitendes Gewerbe (C)")</f>
        <v>0</v>
      </c>
      <c r="Y114" s="27">
        <f t="shared" si="11"/>
        <v>22566</v>
      </c>
      <c r="Z114" s="27">
        <f>SUMIFS('Baugewerbe 2019'!$D$7:$D$543,'Baugewerbe 2019'!$A$7:$A$543,C114)</f>
        <v>1783</v>
      </c>
      <c r="AA114" s="27">
        <f t="shared" si="7"/>
        <v>84.012953048223167</v>
      </c>
      <c r="AB114" s="11">
        <f t="shared" si="8"/>
        <v>87.12454390186106</v>
      </c>
    </row>
    <row r="115" spans="1:28">
      <c r="A115" s="27" t="s">
        <v>1259</v>
      </c>
      <c r="B115" s="27" t="s">
        <v>1310</v>
      </c>
      <c r="C115" s="27">
        <v>5970</v>
      </c>
      <c r="D115" s="27">
        <v>813</v>
      </c>
      <c r="E115" s="27">
        <v>11339.334999999999</v>
      </c>
      <c r="F115" s="27">
        <v>276944</v>
      </c>
      <c r="G115" s="27">
        <v>4</v>
      </c>
      <c r="H115" s="27">
        <v>1.5939038738071374E-2</v>
      </c>
      <c r="I115" s="27">
        <v>1.5431214130495348E-2</v>
      </c>
      <c r="J115" s="27">
        <v>121075.91480798255</v>
      </c>
      <c r="K115" s="29">
        <f t="shared" si="6"/>
        <v>1912.6178042730671</v>
      </c>
      <c r="L115" s="28">
        <f t="shared" si="9"/>
        <v>478.15445106826678</v>
      </c>
      <c r="M115" s="27">
        <f t="shared" si="10"/>
        <v>215.16950298072007</v>
      </c>
      <c r="N115" s="27">
        <f>SUMIFS('Verarbeitendes Gew. 2019'!$H$71:$H$17222,'Verarbeitendes Gew. 2019'!$C$71:$C$17222,C115,'Verarbeitendes Gew. 2019'!$E$71:$E$17222,"Basic Metals")</f>
        <v>16957</v>
      </c>
      <c r="O115" s="27">
        <f>SUMIFS('Verarbeitendes Gew. 2019'!$H$71:$H$17222,'Verarbeitendes Gew. 2019'!$C$71:$C$17222,C115,'Verarbeitendes Gew. 2019'!$E$71:$E$17222,"Chemical and Petrochemical")</f>
        <v>3730</v>
      </c>
      <c r="P115" s="27">
        <f>SUMIFS('Verarbeitendes Gew. 2019'!$H$71:$H$17222,'Verarbeitendes Gew. 2019'!$C$71:$C$17222,C115,'Verarbeitendes Gew. 2019'!$E$71:$E$17222,"Non Metallic Minerals")</f>
        <v>468</v>
      </c>
      <c r="Q115" s="27">
        <f>SUMIFS('Verarbeitendes Gew. 2019'!$H$71:$H$17222,'Verarbeitendes Gew. 2019'!$C$71:$C$17222,C115,'Verarbeitendes Gew. 2019'!$E$71:$E$17222,"Food and Tobacco")</f>
        <v>683</v>
      </c>
      <c r="R115" s="27">
        <f>SUMIFS('Verarbeitendes Gew. 2019'!$H$71:$H$17222,'Verarbeitendes Gew. 2019'!$C$71:$C$17222,C115,'Verarbeitendes Gew. 2019'!$E$71:$E$17222,"Textile and Leather ")</f>
        <v>0</v>
      </c>
      <c r="S115" s="27">
        <f>SUMIFS('Verarbeitendes Gew. 2019'!$H$71:$H$17222,'Verarbeitendes Gew. 2019'!$C$71:$C$17222,C115,'Verarbeitendes Gew. 2019'!$E$71:$E$17222,"Paper, Pulp and Print")</f>
        <v>291</v>
      </c>
      <c r="T115" s="27">
        <f>SUMIFS('Verarbeitendes Gew. 2019'!$H$71:$H$17222,'Verarbeitendes Gew. 2019'!$C$71:$C$17222,C115,'Verarbeitendes Gew. 2019'!$E$71:$E$17222,"Wood and Wood Products")</f>
        <v>304</v>
      </c>
      <c r="U115" s="27">
        <f>SUMIFS('Verarbeitendes Gew. 2019'!$H$71:$H$17222,'Verarbeitendes Gew. 2019'!$C$71:$C$17222,C115,'Verarbeitendes Gew. 2019'!$E$71:$E$17222,"Transport Equipment")</f>
        <v>1076</v>
      </c>
      <c r="V115" s="27">
        <f>SUMIFS('Verarbeitendes Gew. 2019'!$H$71:$H$17222,'Verarbeitendes Gew. 2019'!$C$71:$C$17222,C115,'Verarbeitendes Gew. 2019'!$E$71:$E$17222,"Machinery")</f>
        <v>3255</v>
      </c>
      <c r="W115" s="27">
        <f>SUMIFS('Verarbeitendes Gew. 2019'!$H$71:$H$17222,'Verarbeitendes Gew. 2019'!$C$71:$C$17222,C115,'Verarbeitendes Gew. 2019'!$E$71:$E$17222,"other industry")</f>
        <v>304</v>
      </c>
      <c r="X115" s="27">
        <f>SUMIFS('Verarbeitendes Gew. 2019'!$H$71:$H$17222,'Verarbeitendes Gew. 2019'!$C$71:$C$17222,C115,'Verarbeitendes Gew. 2019'!$F$71:$F$17222,"Verarbeitendes Gewerbe (C)")</f>
        <v>0</v>
      </c>
      <c r="Y115" s="27">
        <f t="shared" si="11"/>
        <v>27068</v>
      </c>
      <c r="Z115" s="27">
        <f>SUMIFS('Baugewerbe 2019'!$D$7:$D$543,'Baugewerbe 2019'!$A$7:$A$543,C115)</f>
        <v>3926</v>
      </c>
      <c r="AA115" s="27">
        <f t="shared" si="7"/>
        <v>129.10170178843205</v>
      </c>
      <c r="AB115" s="11">
        <f t="shared" si="8"/>
        <v>133.88324629911472</v>
      </c>
    </row>
    <row r="116" spans="1:28">
      <c r="A116" s="27" t="s">
        <v>1259</v>
      </c>
      <c r="B116" s="27" t="s">
        <v>1311</v>
      </c>
      <c r="C116" s="27">
        <v>5974</v>
      </c>
      <c r="D116" s="27">
        <v>665</v>
      </c>
      <c r="E116" s="27">
        <v>10857.534</v>
      </c>
      <c r="F116" s="27">
        <v>301785</v>
      </c>
      <c r="G116" s="27">
        <v>9</v>
      </c>
      <c r="H116" s="27">
        <v>1.526179930533202E-2</v>
      </c>
      <c r="I116" s="27">
        <v>1.6815345183038947E-2</v>
      </c>
      <c r="J116" s="27">
        <v>121075.91480798255</v>
      </c>
      <c r="K116" s="29">
        <f t="shared" si="6"/>
        <v>1900.5034692439772</v>
      </c>
      <c r="L116" s="28">
        <f t="shared" si="9"/>
        <v>211.16705213821967</v>
      </c>
      <c r="M116" s="27">
        <f t="shared" si="10"/>
        <v>95.02517346219885</v>
      </c>
      <c r="N116" s="27">
        <f>SUMIFS('Verarbeitendes Gew. 2019'!$H$71:$H$17222,'Verarbeitendes Gew. 2019'!$C$71:$C$17222,C116,'Verarbeitendes Gew. 2019'!$E$71:$E$17222,"Basic Metals")</f>
        <v>9078</v>
      </c>
      <c r="O116" s="27">
        <f>SUMIFS('Verarbeitendes Gew. 2019'!$H$71:$H$17222,'Verarbeitendes Gew. 2019'!$C$71:$C$17222,C116,'Verarbeitendes Gew. 2019'!$E$71:$E$17222,"Chemical and Petrochemical")</f>
        <v>1675</v>
      </c>
      <c r="P116" s="27">
        <f>SUMIFS('Verarbeitendes Gew. 2019'!$H$71:$H$17222,'Verarbeitendes Gew. 2019'!$C$71:$C$17222,C116,'Verarbeitendes Gew. 2019'!$E$71:$E$17222,"Non Metallic Minerals")</f>
        <v>1261</v>
      </c>
      <c r="Q116" s="27">
        <f>SUMIFS('Verarbeitendes Gew. 2019'!$H$71:$H$17222,'Verarbeitendes Gew. 2019'!$C$71:$C$17222,C116,'Verarbeitendes Gew. 2019'!$E$71:$E$17222,"Food and Tobacco")</f>
        <v>2069</v>
      </c>
      <c r="R116" s="27">
        <f>SUMIFS('Verarbeitendes Gew. 2019'!$H$71:$H$17222,'Verarbeitendes Gew. 2019'!$C$71:$C$17222,C116,'Verarbeitendes Gew. 2019'!$E$71:$E$17222,"Textile and Leather ")</f>
        <v>0</v>
      </c>
      <c r="S116" s="27">
        <f>SUMIFS('Verarbeitendes Gew. 2019'!$H$71:$H$17222,'Verarbeitendes Gew. 2019'!$C$71:$C$17222,C116,'Verarbeitendes Gew. 2019'!$E$71:$E$17222,"Paper, Pulp and Print")</f>
        <v>532</v>
      </c>
      <c r="T116" s="27">
        <f>SUMIFS('Verarbeitendes Gew. 2019'!$H$71:$H$17222,'Verarbeitendes Gew. 2019'!$C$71:$C$17222,C116,'Verarbeitendes Gew. 2019'!$E$71:$E$17222,"Wood and Wood Products")</f>
        <v>1840</v>
      </c>
      <c r="U116" s="27">
        <f>SUMIFS('Verarbeitendes Gew. 2019'!$H$71:$H$17222,'Verarbeitendes Gew. 2019'!$C$71:$C$17222,C116,'Verarbeitendes Gew. 2019'!$E$71:$E$17222,"Transport Equipment")</f>
        <v>0</v>
      </c>
      <c r="V116" s="27">
        <f>SUMIFS('Verarbeitendes Gew. 2019'!$H$71:$H$17222,'Verarbeitendes Gew. 2019'!$C$71:$C$17222,C116,'Verarbeitendes Gew. 2019'!$E$71:$E$17222,"Machinery")</f>
        <v>13831</v>
      </c>
      <c r="W116" s="27">
        <f>SUMIFS('Verarbeitendes Gew. 2019'!$H$71:$H$17222,'Verarbeitendes Gew. 2019'!$C$71:$C$17222,C116,'Verarbeitendes Gew. 2019'!$E$71:$E$17222,"other industry")</f>
        <v>0</v>
      </c>
      <c r="X116" s="27">
        <f>SUMIFS('Verarbeitendes Gew. 2019'!$H$71:$H$17222,'Verarbeitendes Gew. 2019'!$C$71:$C$17222,C116,'Verarbeitendes Gew. 2019'!$F$71:$F$17222,"Verarbeitendes Gewerbe (C)")</f>
        <v>32270</v>
      </c>
      <c r="Y116" s="27">
        <f t="shared" si="11"/>
        <v>32270</v>
      </c>
      <c r="Z116" s="27">
        <f>SUMIFS('Baugewerbe 2019'!$D$7:$D$543,'Baugewerbe 2019'!$A$7:$A$543,C116)</f>
        <v>3004</v>
      </c>
      <c r="AA116" s="27">
        <f t="shared" si="7"/>
        <v>57.015104077319315</v>
      </c>
      <c r="AB116" s="11">
        <f t="shared" si="8"/>
        <v>59.126774598701516</v>
      </c>
    </row>
    <row r="117" spans="1:28">
      <c r="A117" s="27" t="s">
        <v>1259</v>
      </c>
      <c r="B117" s="27" t="s">
        <v>1312</v>
      </c>
      <c r="C117" s="27">
        <v>5978</v>
      </c>
      <c r="D117" s="27">
        <v>620</v>
      </c>
      <c r="E117" s="27">
        <v>12054.912</v>
      </c>
      <c r="F117" s="27">
        <v>394891</v>
      </c>
      <c r="G117" s="27">
        <v>12</v>
      </c>
      <c r="H117" s="27">
        <v>1.6944883395017565E-2</v>
      </c>
      <c r="I117" s="27">
        <v>2.2003176018276036E-2</v>
      </c>
      <c r="J117" s="27">
        <v>121075.91480798255</v>
      </c>
      <c r="K117" s="29">
        <f t="shared" si="6"/>
        <v>2223.0997322500416</v>
      </c>
      <c r="L117" s="28">
        <f t="shared" si="9"/>
        <v>185.2583110208368</v>
      </c>
      <c r="M117" s="27">
        <f t="shared" si="10"/>
        <v>83.366239959376557</v>
      </c>
      <c r="N117" s="27">
        <f>SUMIFS('Verarbeitendes Gew. 2019'!$H$71:$H$17222,'Verarbeitendes Gew. 2019'!$C$71:$C$17222,C117,'Verarbeitendes Gew. 2019'!$E$71:$E$17222,"Basic Metals")</f>
        <v>7735</v>
      </c>
      <c r="O117" s="27">
        <f>SUMIFS('Verarbeitendes Gew. 2019'!$H$71:$H$17222,'Verarbeitendes Gew. 2019'!$C$71:$C$17222,C117,'Verarbeitendes Gew. 2019'!$E$71:$E$17222,"Chemical and Petrochemical")</f>
        <v>560</v>
      </c>
      <c r="P117" s="27">
        <f>SUMIFS('Verarbeitendes Gew. 2019'!$H$71:$H$17222,'Verarbeitendes Gew. 2019'!$C$71:$C$17222,C117,'Verarbeitendes Gew. 2019'!$E$71:$E$17222,"Non Metallic Minerals")</f>
        <v>0</v>
      </c>
      <c r="Q117" s="27">
        <f>SUMIFS('Verarbeitendes Gew. 2019'!$H$71:$H$17222,'Verarbeitendes Gew. 2019'!$C$71:$C$17222,C117,'Verarbeitendes Gew. 2019'!$E$71:$E$17222,"Food and Tobacco")</f>
        <v>2501</v>
      </c>
      <c r="R117" s="27">
        <f>SUMIFS('Verarbeitendes Gew. 2019'!$H$71:$H$17222,'Verarbeitendes Gew. 2019'!$C$71:$C$17222,C117,'Verarbeitendes Gew. 2019'!$E$71:$E$17222,"Textile and Leather ")</f>
        <v>0</v>
      </c>
      <c r="S117" s="27">
        <f>SUMIFS('Verarbeitendes Gew. 2019'!$H$71:$H$17222,'Verarbeitendes Gew. 2019'!$C$71:$C$17222,C117,'Verarbeitendes Gew. 2019'!$E$71:$E$17222,"Paper, Pulp and Print")</f>
        <v>512</v>
      </c>
      <c r="T117" s="27">
        <f>SUMIFS('Verarbeitendes Gew. 2019'!$H$71:$H$17222,'Verarbeitendes Gew. 2019'!$C$71:$C$17222,C117,'Verarbeitendes Gew. 2019'!$E$71:$E$17222,"Wood and Wood Products")</f>
        <v>0</v>
      </c>
      <c r="U117" s="27">
        <f>SUMIFS('Verarbeitendes Gew. 2019'!$H$71:$H$17222,'Verarbeitendes Gew. 2019'!$C$71:$C$17222,C117,'Verarbeitendes Gew. 2019'!$E$71:$E$17222,"Transport Equipment")</f>
        <v>1027</v>
      </c>
      <c r="V117" s="27">
        <f>SUMIFS('Verarbeitendes Gew. 2019'!$H$71:$H$17222,'Verarbeitendes Gew. 2019'!$C$71:$C$17222,C117,'Verarbeitendes Gew. 2019'!$E$71:$E$17222,"Machinery")</f>
        <v>7812</v>
      </c>
      <c r="W117" s="27">
        <f>SUMIFS('Verarbeitendes Gew. 2019'!$H$71:$H$17222,'Verarbeitendes Gew. 2019'!$C$71:$C$17222,C117,'Verarbeitendes Gew. 2019'!$E$71:$E$17222,"other industry")</f>
        <v>0</v>
      </c>
      <c r="X117" s="27">
        <f>SUMIFS('Verarbeitendes Gew. 2019'!$H$71:$H$17222,'Verarbeitendes Gew. 2019'!$C$71:$C$17222,C117,'Verarbeitendes Gew. 2019'!$F$71:$F$17222,"Verarbeitendes Gewerbe (C)")</f>
        <v>0</v>
      </c>
      <c r="Y117" s="27">
        <f t="shared" si="11"/>
        <v>20147</v>
      </c>
      <c r="Z117" s="27">
        <f>SUMIFS('Baugewerbe 2019'!$D$7:$D$543,'Baugewerbe 2019'!$A$7:$A$543,C117)</f>
        <v>2417</v>
      </c>
      <c r="AA117" s="27">
        <f t="shared" si="7"/>
        <v>50.019743975625943</v>
      </c>
      <c r="AB117" s="11">
        <f t="shared" si="8"/>
        <v>51.872327085834307</v>
      </c>
    </row>
    <row r="118" spans="1:28">
      <c r="A118" s="27" t="s">
        <v>1313</v>
      </c>
      <c r="B118" s="27" t="s">
        <v>1314</v>
      </c>
      <c r="C118" s="27">
        <v>6411</v>
      </c>
      <c r="D118" s="27">
        <v>1003</v>
      </c>
      <c r="E118" s="27">
        <v>12363.817999999999</v>
      </c>
      <c r="F118" s="27">
        <v>159878</v>
      </c>
      <c r="G118" s="27">
        <v>1</v>
      </c>
      <c r="H118" s="27">
        <v>4.1985683092397703E-2</v>
      </c>
      <c r="I118" s="27">
        <v>2.542589058524173E-2</v>
      </c>
      <c r="J118" s="27">
        <v>32208.966962938117</v>
      </c>
      <c r="K118" s="29">
        <f t="shared" si="6"/>
        <v>1202.9708129021199</v>
      </c>
      <c r="L118" s="28">
        <f t="shared" si="9"/>
        <v>1202.9708129021199</v>
      </c>
      <c r="M118" s="27">
        <f t="shared" si="10"/>
        <v>541.33686580595395</v>
      </c>
      <c r="N118" s="27">
        <f>SUMIFS('Verarbeitendes Gew. 2019'!$H$71:$H$17222,'Verarbeitendes Gew. 2019'!$C$71:$C$17222,C118,'Verarbeitendes Gew. 2019'!$E$71:$E$17222,"Basic Metals")</f>
        <v>0</v>
      </c>
      <c r="O118" s="27">
        <f>SUMIFS('Verarbeitendes Gew. 2019'!$H$71:$H$17222,'Verarbeitendes Gew. 2019'!$C$71:$C$17222,C118,'Verarbeitendes Gew. 2019'!$E$71:$E$17222,"Chemical and Petrochemical")</f>
        <v>0</v>
      </c>
      <c r="P118" s="27">
        <f>SUMIFS('Verarbeitendes Gew. 2019'!$H$71:$H$17222,'Verarbeitendes Gew. 2019'!$C$71:$C$17222,C118,'Verarbeitendes Gew. 2019'!$E$71:$E$17222,"Non Metallic Minerals")</f>
        <v>0</v>
      </c>
      <c r="Q118" s="27">
        <f>SUMIFS('Verarbeitendes Gew. 2019'!$H$71:$H$17222,'Verarbeitendes Gew. 2019'!$C$71:$C$17222,C118,'Verarbeitendes Gew. 2019'!$E$71:$E$17222,"Food and Tobacco")</f>
        <v>0</v>
      </c>
      <c r="R118" s="27">
        <f>SUMIFS('Verarbeitendes Gew. 2019'!$H$71:$H$17222,'Verarbeitendes Gew. 2019'!$C$71:$C$17222,C118,'Verarbeitendes Gew. 2019'!$E$71:$E$17222,"Textile and Leather ")</f>
        <v>0</v>
      </c>
      <c r="S118" s="27">
        <f>SUMIFS('Verarbeitendes Gew. 2019'!$H$71:$H$17222,'Verarbeitendes Gew. 2019'!$C$71:$C$17222,C118,'Verarbeitendes Gew. 2019'!$E$71:$E$17222,"Paper, Pulp and Print")</f>
        <v>439</v>
      </c>
      <c r="T118" s="27">
        <f>SUMIFS('Verarbeitendes Gew. 2019'!$H$71:$H$17222,'Verarbeitendes Gew. 2019'!$C$71:$C$17222,C118,'Verarbeitendes Gew. 2019'!$E$71:$E$17222,"Wood and Wood Products")</f>
        <v>0</v>
      </c>
      <c r="U118" s="27">
        <f>SUMIFS('Verarbeitendes Gew. 2019'!$H$71:$H$17222,'Verarbeitendes Gew. 2019'!$C$71:$C$17222,C118,'Verarbeitendes Gew. 2019'!$E$71:$E$17222,"Transport Equipment")</f>
        <v>0</v>
      </c>
      <c r="V118" s="27">
        <f>SUMIFS('Verarbeitendes Gew. 2019'!$H$71:$H$17222,'Verarbeitendes Gew. 2019'!$C$71:$C$17222,C118,'Verarbeitendes Gew. 2019'!$E$71:$E$17222,"Machinery")</f>
        <v>2967</v>
      </c>
      <c r="W118" s="27">
        <f>SUMIFS('Verarbeitendes Gew. 2019'!$H$71:$H$17222,'Verarbeitendes Gew. 2019'!$C$71:$C$17222,C118,'Verarbeitendes Gew. 2019'!$E$71:$E$17222,"other industry")</f>
        <v>0</v>
      </c>
      <c r="X118" s="27">
        <f>SUMIFS('Verarbeitendes Gew. 2019'!$H$71:$H$17222,'Verarbeitendes Gew. 2019'!$C$71:$C$17222,C118,'Verarbeitendes Gew. 2019'!$F$71:$F$17222,"Verarbeitendes Gewerbe (C)")</f>
        <v>19863</v>
      </c>
      <c r="Y118" s="27">
        <f t="shared" si="11"/>
        <v>19863</v>
      </c>
      <c r="Z118" s="27">
        <f>SUMIFS('Baugewerbe 2019'!$D$7:$D$543,'Baugewerbe 2019'!$A$7:$A$543,C118)</f>
        <v>844</v>
      </c>
      <c r="AA118" s="27">
        <f t="shared" si="7"/>
        <v>324.80211948357237</v>
      </c>
      <c r="AB118" s="11">
        <f t="shared" si="8"/>
        <v>336.8318276125936</v>
      </c>
    </row>
    <row r="119" spans="1:28">
      <c r="A119" s="27" t="s">
        <v>1313</v>
      </c>
      <c r="B119" s="27" t="s">
        <v>1315</v>
      </c>
      <c r="C119" s="27">
        <v>6412</v>
      </c>
      <c r="D119" s="27">
        <v>1586</v>
      </c>
      <c r="E119" s="27">
        <v>70639.322</v>
      </c>
      <c r="F119" s="27">
        <v>763380</v>
      </c>
      <c r="G119" s="27">
        <v>1</v>
      </c>
      <c r="H119" s="27">
        <v>0.23988060867232416</v>
      </c>
      <c r="I119" s="27">
        <v>0.12140267175572519</v>
      </c>
      <c r="J119" s="27">
        <v>32208.966962938117</v>
      </c>
      <c r="K119" s="29">
        <f t="shared" si="6"/>
        <v>6657.8120521009114</v>
      </c>
      <c r="L119" s="28">
        <f t="shared" si="9"/>
        <v>6657.8120521009114</v>
      </c>
      <c r="M119" s="27">
        <f t="shared" si="10"/>
        <v>2996.0154234454103</v>
      </c>
      <c r="N119" s="27">
        <f>SUMIFS('Verarbeitendes Gew. 2019'!$H$71:$H$17222,'Verarbeitendes Gew. 2019'!$C$71:$C$17222,C119,'Verarbeitendes Gew. 2019'!$E$71:$E$17222,"Basic Metals")</f>
        <v>503</v>
      </c>
      <c r="O119" s="27">
        <f>SUMIFS('Verarbeitendes Gew. 2019'!$H$71:$H$17222,'Verarbeitendes Gew. 2019'!$C$71:$C$17222,C119,'Verarbeitendes Gew. 2019'!$E$71:$E$17222,"Chemical and Petrochemical")</f>
        <v>5759</v>
      </c>
      <c r="P119" s="27">
        <f>SUMIFS('Verarbeitendes Gew. 2019'!$H$71:$H$17222,'Verarbeitendes Gew. 2019'!$C$71:$C$17222,C119,'Verarbeitendes Gew. 2019'!$E$71:$E$17222,"Non Metallic Minerals")</f>
        <v>358</v>
      </c>
      <c r="Q119" s="27">
        <f>SUMIFS('Verarbeitendes Gew. 2019'!$H$71:$H$17222,'Verarbeitendes Gew. 2019'!$C$71:$C$17222,C119,'Verarbeitendes Gew. 2019'!$E$71:$E$17222,"Food and Tobacco")</f>
        <v>4233</v>
      </c>
      <c r="R119" s="27">
        <f>SUMIFS('Verarbeitendes Gew. 2019'!$H$71:$H$17222,'Verarbeitendes Gew. 2019'!$C$71:$C$17222,C119,'Verarbeitendes Gew. 2019'!$E$71:$E$17222,"Textile and Leather ")</f>
        <v>0</v>
      </c>
      <c r="S119" s="27">
        <f>SUMIFS('Verarbeitendes Gew. 2019'!$H$71:$H$17222,'Verarbeitendes Gew. 2019'!$C$71:$C$17222,C119,'Verarbeitendes Gew. 2019'!$E$71:$E$17222,"Paper, Pulp and Print")</f>
        <v>314</v>
      </c>
      <c r="T119" s="27">
        <f>SUMIFS('Verarbeitendes Gew. 2019'!$H$71:$H$17222,'Verarbeitendes Gew. 2019'!$C$71:$C$17222,C119,'Verarbeitendes Gew. 2019'!$E$71:$E$17222,"Wood and Wood Products")</f>
        <v>0</v>
      </c>
      <c r="U119" s="27">
        <f>SUMIFS('Verarbeitendes Gew. 2019'!$H$71:$H$17222,'Verarbeitendes Gew. 2019'!$C$71:$C$17222,C119,'Verarbeitendes Gew. 2019'!$E$71:$E$17222,"Transport Equipment")</f>
        <v>0</v>
      </c>
      <c r="V119" s="27">
        <f>SUMIFS('Verarbeitendes Gew. 2019'!$H$71:$H$17222,'Verarbeitendes Gew. 2019'!$C$71:$C$17222,C119,'Verarbeitendes Gew. 2019'!$E$71:$E$17222,"Machinery")</f>
        <v>8629</v>
      </c>
      <c r="W119" s="27">
        <f>SUMIFS('Verarbeitendes Gew. 2019'!$H$71:$H$17222,'Verarbeitendes Gew. 2019'!$C$71:$C$17222,C119,'Verarbeitendes Gew. 2019'!$E$71:$E$17222,"other industry")</f>
        <v>360</v>
      </c>
      <c r="X119" s="27">
        <f>SUMIFS('Verarbeitendes Gew. 2019'!$H$71:$H$17222,'Verarbeitendes Gew. 2019'!$C$71:$C$17222,C119,'Verarbeitendes Gew. 2019'!$F$71:$F$17222,"Verarbeitendes Gewerbe (C)")</f>
        <v>38633</v>
      </c>
      <c r="Y119" s="27">
        <f t="shared" si="11"/>
        <v>38633</v>
      </c>
      <c r="Z119" s="27">
        <f>SUMIFS('Baugewerbe 2019'!$D$7:$D$543,'Baugewerbe 2019'!$A$7:$A$543,C119)</f>
        <v>9008</v>
      </c>
      <c r="AA119" s="27">
        <f t="shared" si="7"/>
        <v>1797.6092540672462</v>
      </c>
      <c r="AB119" s="11">
        <f t="shared" si="8"/>
        <v>1864.1873745882554</v>
      </c>
    </row>
    <row r="120" spans="1:28">
      <c r="A120" s="27" t="s">
        <v>1313</v>
      </c>
      <c r="B120" s="27" t="s">
        <v>1316</v>
      </c>
      <c r="C120" s="27">
        <v>6413</v>
      </c>
      <c r="D120" s="27">
        <v>709</v>
      </c>
      <c r="E120" s="27">
        <v>4725.9110000000001</v>
      </c>
      <c r="F120" s="27">
        <v>130280</v>
      </c>
      <c r="G120" s="27">
        <v>1</v>
      </c>
      <c r="H120" s="27">
        <v>1.6048489355705201E-2</v>
      </c>
      <c r="I120" s="27">
        <v>2.0718829516539441E-2</v>
      </c>
      <c r="J120" s="27">
        <v>32208.966962938117</v>
      </c>
      <c r="K120" s="29">
        <f t="shared" si="6"/>
        <v>559.02477640785094</v>
      </c>
      <c r="L120" s="28">
        <f t="shared" si="9"/>
        <v>559.02477640785094</v>
      </c>
      <c r="M120" s="27">
        <f t="shared" si="10"/>
        <v>251.56114938353292</v>
      </c>
      <c r="N120" s="27">
        <f>SUMIFS('Verarbeitendes Gew. 2019'!$H$71:$H$17222,'Verarbeitendes Gew. 2019'!$C$71:$C$17222,C120,'Verarbeitendes Gew. 2019'!$E$71:$E$17222,"Basic Metals")</f>
        <v>0</v>
      </c>
      <c r="O120" s="27">
        <f>SUMIFS('Verarbeitendes Gew. 2019'!$H$71:$H$17222,'Verarbeitendes Gew. 2019'!$C$71:$C$17222,C120,'Verarbeitendes Gew. 2019'!$E$71:$E$17222,"Chemical and Petrochemical")</f>
        <v>0</v>
      </c>
      <c r="P120" s="27">
        <f>SUMIFS('Verarbeitendes Gew. 2019'!$H$71:$H$17222,'Verarbeitendes Gew. 2019'!$C$71:$C$17222,C120,'Verarbeitendes Gew. 2019'!$E$71:$E$17222,"Non Metallic Minerals")</f>
        <v>0</v>
      </c>
      <c r="Q120" s="27">
        <f>SUMIFS('Verarbeitendes Gew. 2019'!$H$71:$H$17222,'Verarbeitendes Gew. 2019'!$C$71:$C$17222,C120,'Verarbeitendes Gew. 2019'!$E$71:$E$17222,"Food and Tobacco")</f>
        <v>0</v>
      </c>
      <c r="R120" s="27">
        <f>SUMIFS('Verarbeitendes Gew. 2019'!$H$71:$H$17222,'Verarbeitendes Gew. 2019'!$C$71:$C$17222,C120,'Verarbeitendes Gew. 2019'!$E$71:$E$17222,"Textile and Leather ")</f>
        <v>0</v>
      </c>
      <c r="S120" s="27">
        <f>SUMIFS('Verarbeitendes Gew. 2019'!$H$71:$H$17222,'Verarbeitendes Gew. 2019'!$C$71:$C$17222,C120,'Verarbeitendes Gew. 2019'!$E$71:$E$17222,"Paper, Pulp and Print")</f>
        <v>0</v>
      </c>
      <c r="T120" s="27">
        <f>SUMIFS('Verarbeitendes Gew. 2019'!$H$71:$H$17222,'Verarbeitendes Gew. 2019'!$C$71:$C$17222,C120,'Verarbeitendes Gew. 2019'!$E$71:$E$17222,"Wood and Wood Products")</f>
        <v>0</v>
      </c>
      <c r="U120" s="27">
        <f>SUMIFS('Verarbeitendes Gew. 2019'!$H$71:$H$17222,'Verarbeitendes Gew. 2019'!$C$71:$C$17222,C120,'Verarbeitendes Gew. 2019'!$E$71:$E$17222,"Transport Equipment")</f>
        <v>0</v>
      </c>
      <c r="V120" s="27">
        <f>SUMIFS('Verarbeitendes Gew. 2019'!$H$71:$H$17222,'Verarbeitendes Gew. 2019'!$C$71:$C$17222,C120,'Verarbeitendes Gew. 2019'!$E$71:$E$17222,"Machinery")</f>
        <v>1243</v>
      </c>
      <c r="W120" s="27">
        <f>SUMIFS('Verarbeitendes Gew. 2019'!$H$71:$H$17222,'Verarbeitendes Gew. 2019'!$C$71:$C$17222,C120,'Verarbeitendes Gew. 2019'!$E$71:$E$17222,"other industry")</f>
        <v>0</v>
      </c>
      <c r="X120" s="27">
        <f>SUMIFS('Verarbeitendes Gew. 2019'!$H$71:$H$17222,'Verarbeitendes Gew. 2019'!$C$71:$C$17222,C120,'Verarbeitendes Gew. 2019'!$F$71:$F$17222,"Verarbeitendes Gewerbe (C)")</f>
        <v>4128</v>
      </c>
      <c r="Y120" s="27">
        <f t="shared" si="11"/>
        <v>4128</v>
      </c>
      <c r="Z120" s="27">
        <f>SUMIFS('Baugewerbe 2019'!$D$7:$D$543,'Baugewerbe 2019'!$A$7:$A$543,C120)</f>
        <v>2197</v>
      </c>
      <c r="AA120" s="27">
        <f t="shared" si="7"/>
        <v>150.93668963011976</v>
      </c>
      <c r="AB120" s="11">
        <f t="shared" si="8"/>
        <v>156.52693739419828</v>
      </c>
    </row>
    <row r="121" spans="1:28">
      <c r="A121" s="27" t="s">
        <v>1313</v>
      </c>
      <c r="B121" s="27" t="s">
        <v>1317</v>
      </c>
      <c r="C121" s="27">
        <v>6414</v>
      </c>
      <c r="D121" s="27">
        <v>1032</v>
      </c>
      <c r="E121" s="27">
        <v>17692.013999999999</v>
      </c>
      <c r="F121" s="27">
        <v>278474</v>
      </c>
      <c r="G121" s="27">
        <v>1</v>
      </c>
      <c r="H121" s="27">
        <v>6.007944253710816E-2</v>
      </c>
      <c r="I121" s="27">
        <v>4.4286577608142495E-2</v>
      </c>
      <c r="J121" s="27">
        <v>32208.966962938117</v>
      </c>
      <c r="K121" s="29">
        <f t="shared" si="6"/>
        <v>1792.6686577002399</v>
      </c>
      <c r="L121" s="28">
        <f t="shared" si="9"/>
        <v>1792.6686577002399</v>
      </c>
      <c r="M121" s="27">
        <f t="shared" si="10"/>
        <v>806.70089596510797</v>
      </c>
      <c r="N121" s="27">
        <f>SUMIFS('Verarbeitendes Gew. 2019'!$H$71:$H$17222,'Verarbeitendes Gew. 2019'!$C$71:$C$17222,C121,'Verarbeitendes Gew. 2019'!$E$71:$E$17222,"Basic Metals")</f>
        <v>68</v>
      </c>
      <c r="O121" s="27">
        <f>SUMIFS('Verarbeitendes Gew. 2019'!$H$71:$H$17222,'Verarbeitendes Gew. 2019'!$C$71:$C$17222,C121,'Verarbeitendes Gew. 2019'!$E$71:$E$17222,"Chemical and Petrochemical")</f>
        <v>1651</v>
      </c>
      <c r="P121" s="27">
        <f>SUMIFS('Verarbeitendes Gew. 2019'!$H$71:$H$17222,'Verarbeitendes Gew. 2019'!$C$71:$C$17222,C121,'Verarbeitendes Gew. 2019'!$E$71:$E$17222,"Non Metallic Minerals")</f>
        <v>1015</v>
      </c>
      <c r="Q121" s="27">
        <f>SUMIFS('Verarbeitendes Gew. 2019'!$H$71:$H$17222,'Verarbeitendes Gew. 2019'!$C$71:$C$17222,C121,'Verarbeitendes Gew. 2019'!$E$71:$E$17222,"Food and Tobacco")</f>
        <v>938</v>
      </c>
      <c r="R121" s="27">
        <f>SUMIFS('Verarbeitendes Gew. 2019'!$H$71:$H$17222,'Verarbeitendes Gew. 2019'!$C$71:$C$17222,C121,'Verarbeitendes Gew. 2019'!$E$71:$E$17222,"Textile and Leather ")</f>
        <v>0</v>
      </c>
      <c r="S121" s="27">
        <f>SUMIFS('Verarbeitendes Gew. 2019'!$H$71:$H$17222,'Verarbeitendes Gew. 2019'!$C$71:$C$17222,C121,'Verarbeitendes Gew. 2019'!$E$71:$E$17222,"Paper, Pulp and Print")</f>
        <v>346</v>
      </c>
      <c r="T121" s="27">
        <f>SUMIFS('Verarbeitendes Gew. 2019'!$H$71:$H$17222,'Verarbeitendes Gew. 2019'!$C$71:$C$17222,C121,'Verarbeitendes Gew. 2019'!$E$71:$E$17222,"Wood and Wood Products")</f>
        <v>0</v>
      </c>
      <c r="U121" s="27">
        <f>SUMIFS('Verarbeitendes Gew. 2019'!$H$71:$H$17222,'Verarbeitendes Gew. 2019'!$C$71:$C$17222,C121,'Verarbeitendes Gew. 2019'!$E$71:$E$17222,"Transport Equipment")</f>
        <v>0</v>
      </c>
      <c r="V121" s="27">
        <f>SUMIFS('Verarbeitendes Gew. 2019'!$H$71:$H$17222,'Verarbeitendes Gew. 2019'!$C$71:$C$17222,C121,'Verarbeitendes Gew. 2019'!$E$71:$E$17222,"Machinery")</f>
        <v>4266</v>
      </c>
      <c r="W121" s="27">
        <f>SUMIFS('Verarbeitendes Gew. 2019'!$H$71:$H$17222,'Verarbeitendes Gew. 2019'!$C$71:$C$17222,C121,'Verarbeitendes Gew. 2019'!$E$71:$E$17222,"other industry")</f>
        <v>212</v>
      </c>
      <c r="X121" s="27">
        <f>SUMIFS('Verarbeitendes Gew. 2019'!$H$71:$H$17222,'Verarbeitendes Gew. 2019'!$C$71:$C$17222,C121,'Verarbeitendes Gew. 2019'!$F$71:$F$17222,"Verarbeitendes Gewerbe (C)")</f>
        <v>13666</v>
      </c>
      <c r="Y121" s="27">
        <f t="shared" si="11"/>
        <v>13666</v>
      </c>
      <c r="Z121" s="27">
        <f>SUMIFS('Baugewerbe 2019'!$D$7:$D$543,'Baugewerbe 2019'!$A$7:$A$543,C121)</f>
        <v>2388</v>
      </c>
      <c r="AA121" s="27">
        <f t="shared" si="7"/>
        <v>484.02053757906481</v>
      </c>
      <c r="AB121" s="11">
        <f t="shared" si="8"/>
        <v>501.94722415606725</v>
      </c>
    </row>
    <row r="122" spans="1:28">
      <c r="A122" s="27" t="s">
        <v>1313</v>
      </c>
      <c r="B122" s="27" t="s">
        <v>1318</v>
      </c>
      <c r="C122" s="27">
        <v>6431</v>
      </c>
      <c r="D122" s="27">
        <v>770</v>
      </c>
      <c r="E122" s="27">
        <v>7669.9610000000002</v>
      </c>
      <c r="F122" s="27">
        <v>270340</v>
      </c>
      <c r="G122" s="27">
        <v>6</v>
      </c>
      <c r="H122" s="27">
        <v>2.6046044343021695E-2</v>
      </c>
      <c r="I122" s="27">
        <v>4.2993002544529264E-2</v>
      </c>
      <c r="J122" s="27">
        <v>32208.966962938117</v>
      </c>
      <c r="K122" s="29">
        <f t="shared" si="6"/>
        <v>991.75250647330904</v>
      </c>
      <c r="L122" s="28">
        <f t="shared" si="9"/>
        <v>165.29208441221817</v>
      </c>
      <c r="M122" s="27">
        <f t="shared" si="10"/>
        <v>74.381437985498181</v>
      </c>
      <c r="N122" s="27">
        <f>SUMIFS('Verarbeitendes Gew. 2019'!$H$71:$H$17222,'Verarbeitendes Gew. 2019'!$C$71:$C$17222,C122,'Verarbeitendes Gew. 2019'!$E$71:$E$17222,"Basic Metals")</f>
        <v>788</v>
      </c>
      <c r="O122" s="27">
        <f>SUMIFS('Verarbeitendes Gew. 2019'!$H$71:$H$17222,'Verarbeitendes Gew. 2019'!$C$71:$C$17222,C122,'Verarbeitendes Gew. 2019'!$E$71:$E$17222,"Chemical and Petrochemical")</f>
        <v>3648</v>
      </c>
      <c r="P122" s="27">
        <f>SUMIFS('Verarbeitendes Gew. 2019'!$H$71:$H$17222,'Verarbeitendes Gew. 2019'!$C$71:$C$17222,C122,'Verarbeitendes Gew. 2019'!$E$71:$E$17222,"Non Metallic Minerals")</f>
        <v>558</v>
      </c>
      <c r="Q122" s="27">
        <f>SUMIFS('Verarbeitendes Gew. 2019'!$H$71:$H$17222,'Verarbeitendes Gew. 2019'!$C$71:$C$17222,C122,'Verarbeitendes Gew. 2019'!$E$71:$E$17222,"Food and Tobacco")</f>
        <v>1049</v>
      </c>
      <c r="R122" s="27">
        <f>SUMIFS('Verarbeitendes Gew. 2019'!$H$71:$H$17222,'Verarbeitendes Gew. 2019'!$C$71:$C$17222,C122,'Verarbeitendes Gew. 2019'!$E$71:$E$17222,"Textile and Leather ")</f>
        <v>0</v>
      </c>
      <c r="S122" s="27">
        <f>SUMIFS('Verarbeitendes Gew. 2019'!$H$71:$H$17222,'Verarbeitendes Gew. 2019'!$C$71:$C$17222,C122,'Verarbeitendes Gew. 2019'!$E$71:$E$17222,"Paper, Pulp and Print")</f>
        <v>304</v>
      </c>
      <c r="T122" s="27">
        <f>SUMIFS('Verarbeitendes Gew. 2019'!$H$71:$H$17222,'Verarbeitendes Gew. 2019'!$C$71:$C$17222,C122,'Verarbeitendes Gew. 2019'!$E$71:$E$17222,"Wood and Wood Products")</f>
        <v>0</v>
      </c>
      <c r="U122" s="27">
        <f>SUMIFS('Verarbeitendes Gew. 2019'!$H$71:$H$17222,'Verarbeitendes Gew. 2019'!$C$71:$C$17222,C122,'Verarbeitendes Gew. 2019'!$E$71:$E$17222,"Transport Equipment")</f>
        <v>0</v>
      </c>
      <c r="V122" s="27">
        <f>SUMIFS('Verarbeitendes Gew. 2019'!$H$71:$H$17222,'Verarbeitendes Gew. 2019'!$C$71:$C$17222,C122,'Verarbeitendes Gew. 2019'!$E$71:$E$17222,"Machinery")</f>
        <v>3936</v>
      </c>
      <c r="W122" s="27">
        <f>SUMIFS('Verarbeitendes Gew. 2019'!$H$71:$H$17222,'Verarbeitendes Gew. 2019'!$C$71:$C$17222,C122,'Verarbeitendes Gew. 2019'!$E$71:$E$17222,"other industry")</f>
        <v>0</v>
      </c>
      <c r="X122" s="27">
        <f>SUMIFS('Verarbeitendes Gew. 2019'!$H$71:$H$17222,'Verarbeitendes Gew. 2019'!$C$71:$C$17222,C122,'Verarbeitendes Gew. 2019'!$F$71:$F$17222,"Verarbeitendes Gewerbe (C)")</f>
        <v>13089</v>
      </c>
      <c r="Y122" s="27">
        <f t="shared" si="11"/>
        <v>13089</v>
      </c>
      <c r="Z122" s="27">
        <f>SUMIFS('Baugewerbe 2019'!$D$7:$D$543,'Baugewerbe 2019'!$A$7:$A$543,C122)</f>
        <v>2343</v>
      </c>
      <c r="AA122" s="27">
        <f t="shared" si="7"/>
        <v>44.628862791298907</v>
      </c>
      <c r="AB122" s="11">
        <f t="shared" si="8"/>
        <v>46.281783635421093</v>
      </c>
    </row>
    <row r="123" spans="1:28">
      <c r="A123" s="27" t="s">
        <v>1313</v>
      </c>
      <c r="B123" s="27" t="s">
        <v>1319</v>
      </c>
      <c r="C123" s="27">
        <v>6432</v>
      </c>
      <c r="D123" s="27">
        <v>802</v>
      </c>
      <c r="E123" s="27">
        <v>8555.6939999999995</v>
      </c>
      <c r="F123" s="27">
        <v>297844</v>
      </c>
      <c r="G123" s="27">
        <v>4</v>
      </c>
      <c r="H123" s="27">
        <v>2.9053861591907006E-2</v>
      </c>
      <c r="I123" s="27">
        <v>4.7367048346055977E-2</v>
      </c>
      <c r="J123" s="27">
        <v>32208.966962938117</v>
      </c>
      <c r="K123" s="29">
        <f t="shared" si="6"/>
        <v>1100.9525397616494</v>
      </c>
      <c r="L123" s="28">
        <f t="shared" si="9"/>
        <v>275.23813494041235</v>
      </c>
      <c r="M123" s="27">
        <f t="shared" si="10"/>
        <v>123.85716072318556</v>
      </c>
      <c r="N123" s="27">
        <f>SUMIFS('Verarbeitendes Gew. 2019'!$H$71:$H$17222,'Verarbeitendes Gew. 2019'!$C$71:$C$17222,C123,'Verarbeitendes Gew. 2019'!$E$71:$E$17222,"Basic Metals")</f>
        <v>1318</v>
      </c>
      <c r="O123" s="27">
        <f>SUMIFS('Verarbeitendes Gew. 2019'!$H$71:$H$17222,'Verarbeitendes Gew. 2019'!$C$71:$C$17222,C123,'Verarbeitendes Gew. 2019'!$E$71:$E$17222,"Chemical and Petrochemical")</f>
        <v>1884</v>
      </c>
      <c r="P123" s="27">
        <f>SUMIFS('Verarbeitendes Gew. 2019'!$H$71:$H$17222,'Verarbeitendes Gew. 2019'!$C$71:$C$17222,C123,'Verarbeitendes Gew. 2019'!$E$71:$E$17222,"Non Metallic Minerals")</f>
        <v>362</v>
      </c>
      <c r="Q123" s="27">
        <f>SUMIFS('Verarbeitendes Gew. 2019'!$H$71:$H$17222,'Verarbeitendes Gew. 2019'!$C$71:$C$17222,C123,'Verarbeitendes Gew. 2019'!$E$71:$E$17222,"Food and Tobacco")</f>
        <v>906</v>
      </c>
      <c r="R123" s="27">
        <f>SUMIFS('Verarbeitendes Gew. 2019'!$H$71:$H$17222,'Verarbeitendes Gew. 2019'!$C$71:$C$17222,C123,'Verarbeitendes Gew. 2019'!$E$71:$E$17222,"Textile and Leather ")</f>
        <v>234</v>
      </c>
      <c r="S123" s="27">
        <f>SUMIFS('Verarbeitendes Gew. 2019'!$H$71:$H$17222,'Verarbeitendes Gew. 2019'!$C$71:$C$17222,C123,'Verarbeitendes Gew. 2019'!$E$71:$E$17222,"Paper, Pulp and Print")</f>
        <v>129</v>
      </c>
      <c r="T123" s="27">
        <f>SUMIFS('Verarbeitendes Gew. 2019'!$H$71:$H$17222,'Verarbeitendes Gew. 2019'!$C$71:$C$17222,C123,'Verarbeitendes Gew. 2019'!$E$71:$E$17222,"Wood and Wood Products")</f>
        <v>95</v>
      </c>
      <c r="U123" s="27">
        <f>SUMIFS('Verarbeitendes Gew. 2019'!$H$71:$H$17222,'Verarbeitendes Gew. 2019'!$C$71:$C$17222,C123,'Verarbeitendes Gew. 2019'!$E$71:$E$17222,"Transport Equipment")</f>
        <v>0</v>
      </c>
      <c r="V123" s="27">
        <f>SUMIFS('Verarbeitendes Gew. 2019'!$H$71:$H$17222,'Verarbeitendes Gew. 2019'!$C$71:$C$17222,C123,'Verarbeitendes Gew. 2019'!$E$71:$E$17222,"Machinery")</f>
        <v>1818</v>
      </c>
      <c r="W123" s="27">
        <f>SUMIFS('Verarbeitendes Gew. 2019'!$H$71:$H$17222,'Verarbeitendes Gew. 2019'!$C$71:$C$17222,C123,'Verarbeitendes Gew. 2019'!$E$71:$E$17222,"other industry")</f>
        <v>582</v>
      </c>
      <c r="X123" s="27">
        <f>SUMIFS('Verarbeitendes Gew. 2019'!$H$71:$H$17222,'Verarbeitendes Gew. 2019'!$C$71:$C$17222,C123,'Verarbeitendes Gew. 2019'!$F$71:$F$17222,"Verarbeitendes Gewerbe (C)")</f>
        <v>14789</v>
      </c>
      <c r="Y123" s="27">
        <f t="shared" si="11"/>
        <v>14789</v>
      </c>
      <c r="Z123" s="27">
        <f>SUMIFS('Baugewerbe 2019'!$D$7:$D$543,'Baugewerbe 2019'!$A$7:$A$543,C123)</f>
        <v>2956</v>
      </c>
      <c r="AA123" s="27">
        <f t="shared" si="7"/>
        <v>74.314296433911338</v>
      </c>
      <c r="AB123" s="11">
        <f t="shared" si="8"/>
        <v>77.06667778331547</v>
      </c>
    </row>
    <row r="124" spans="1:28">
      <c r="A124" s="27" t="s">
        <v>1313</v>
      </c>
      <c r="B124" s="27" t="s">
        <v>1320</v>
      </c>
      <c r="C124" s="27">
        <v>6433</v>
      </c>
      <c r="D124" s="27">
        <v>785</v>
      </c>
      <c r="E124" s="27">
        <v>12478.984</v>
      </c>
      <c r="F124" s="27">
        <v>275726</v>
      </c>
      <c r="G124" s="27">
        <v>5</v>
      </c>
      <c r="H124" s="27">
        <v>4.2376769662825962E-2</v>
      </c>
      <c r="I124" s="27">
        <v>4.3849554707379133E-2</v>
      </c>
      <c r="J124" s="27">
        <v>32208.966962938117</v>
      </c>
      <c r="K124" s="29">
        <f t="shared" si="6"/>
        <v>1378.1943018221859</v>
      </c>
      <c r="L124" s="28">
        <f t="shared" si="9"/>
        <v>275.63886036443716</v>
      </c>
      <c r="M124" s="27">
        <f t="shared" si="10"/>
        <v>124.03748716399673</v>
      </c>
      <c r="N124" s="27">
        <f>SUMIFS('Verarbeitendes Gew. 2019'!$H$71:$H$17222,'Verarbeitendes Gew. 2019'!$C$71:$C$17222,C124,'Verarbeitendes Gew. 2019'!$E$71:$E$17222,"Basic Metals")</f>
        <v>0</v>
      </c>
      <c r="O124" s="27">
        <f>SUMIFS('Verarbeitendes Gew. 2019'!$H$71:$H$17222,'Verarbeitendes Gew. 2019'!$C$71:$C$17222,C124,'Verarbeitendes Gew. 2019'!$E$71:$E$17222,"Chemical and Petrochemical")</f>
        <v>1800</v>
      </c>
      <c r="P124" s="27">
        <f>SUMIFS('Verarbeitendes Gew. 2019'!$H$71:$H$17222,'Verarbeitendes Gew. 2019'!$C$71:$C$17222,C124,'Verarbeitendes Gew. 2019'!$E$71:$E$17222,"Non Metallic Minerals")</f>
        <v>121</v>
      </c>
      <c r="Q124" s="27">
        <f>SUMIFS('Verarbeitendes Gew. 2019'!$H$71:$H$17222,'Verarbeitendes Gew. 2019'!$C$71:$C$17222,C124,'Verarbeitendes Gew. 2019'!$E$71:$E$17222,"Food and Tobacco")</f>
        <v>0</v>
      </c>
      <c r="R124" s="27">
        <f>SUMIFS('Verarbeitendes Gew. 2019'!$H$71:$H$17222,'Verarbeitendes Gew. 2019'!$C$71:$C$17222,C124,'Verarbeitendes Gew. 2019'!$E$71:$E$17222,"Textile and Leather ")</f>
        <v>0</v>
      </c>
      <c r="S124" s="27">
        <f>SUMIFS('Verarbeitendes Gew. 2019'!$H$71:$H$17222,'Verarbeitendes Gew. 2019'!$C$71:$C$17222,C124,'Verarbeitendes Gew. 2019'!$E$71:$E$17222,"Paper, Pulp and Print")</f>
        <v>601</v>
      </c>
      <c r="T124" s="27">
        <f>SUMIFS('Verarbeitendes Gew. 2019'!$H$71:$H$17222,'Verarbeitendes Gew. 2019'!$C$71:$C$17222,C124,'Verarbeitendes Gew. 2019'!$E$71:$E$17222,"Wood and Wood Products")</f>
        <v>0</v>
      </c>
      <c r="U124" s="27">
        <f>SUMIFS('Verarbeitendes Gew. 2019'!$H$71:$H$17222,'Verarbeitendes Gew. 2019'!$C$71:$C$17222,C124,'Verarbeitendes Gew. 2019'!$E$71:$E$17222,"Transport Equipment")</f>
        <v>0</v>
      </c>
      <c r="V124" s="27">
        <f>SUMIFS('Verarbeitendes Gew. 2019'!$H$71:$H$17222,'Verarbeitendes Gew. 2019'!$C$71:$C$17222,C124,'Verarbeitendes Gew. 2019'!$E$71:$E$17222,"Machinery")</f>
        <v>760</v>
      </c>
      <c r="W124" s="27">
        <f>SUMIFS('Verarbeitendes Gew. 2019'!$H$71:$H$17222,'Verarbeitendes Gew. 2019'!$C$71:$C$17222,C124,'Verarbeitendes Gew. 2019'!$E$71:$E$17222,"other industry")</f>
        <v>0</v>
      </c>
      <c r="X124" s="27">
        <f>SUMIFS('Verarbeitendes Gew. 2019'!$H$71:$H$17222,'Verarbeitendes Gew. 2019'!$C$71:$C$17222,C124,'Verarbeitendes Gew. 2019'!$F$71:$F$17222,"Verarbeitendes Gewerbe (C)")</f>
        <v>0</v>
      </c>
      <c r="Y124" s="27">
        <f t="shared" si="11"/>
        <v>3282</v>
      </c>
      <c r="Z124" s="27">
        <f>SUMIFS('Baugewerbe 2019'!$D$7:$D$543,'Baugewerbe 2019'!$A$7:$A$543,C124)</f>
        <v>3445</v>
      </c>
      <c r="AA124" s="27">
        <f t="shared" si="7"/>
        <v>74.422492298398041</v>
      </c>
      <c r="AB124" s="11">
        <f t="shared" si="8"/>
        <v>77.178880902042408</v>
      </c>
    </row>
    <row r="125" spans="1:28">
      <c r="A125" s="27" t="s">
        <v>1313</v>
      </c>
      <c r="B125" s="27" t="s">
        <v>1321</v>
      </c>
      <c r="C125" s="27">
        <v>6434</v>
      </c>
      <c r="D125" s="27">
        <v>1142</v>
      </c>
      <c r="E125" s="27">
        <v>11641.152</v>
      </c>
      <c r="F125" s="27">
        <v>236914</v>
      </c>
      <c r="G125" s="27">
        <v>4</v>
      </c>
      <c r="H125" s="27">
        <v>3.953161707026355E-2</v>
      </c>
      <c r="I125" s="27">
        <v>3.7677162849872776E-2</v>
      </c>
      <c r="J125" s="27">
        <v>32208.966962938117</v>
      </c>
      <c r="K125" s="29">
        <f t="shared" si="6"/>
        <v>1256.5481328863618</v>
      </c>
      <c r="L125" s="28">
        <f t="shared" si="9"/>
        <v>314.13703322159046</v>
      </c>
      <c r="M125" s="27">
        <f t="shared" si="10"/>
        <v>141.3616649497157</v>
      </c>
      <c r="N125" s="27">
        <f>SUMIFS('Verarbeitendes Gew. 2019'!$H$71:$H$17222,'Verarbeitendes Gew. 2019'!$C$71:$C$17222,C125,'Verarbeitendes Gew. 2019'!$E$71:$E$17222,"Basic Metals")</f>
        <v>1104</v>
      </c>
      <c r="O125" s="27">
        <f>SUMIFS('Verarbeitendes Gew. 2019'!$H$71:$H$17222,'Verarbeitendes Gew. 2019'!$C$71:$C$17222,C125,'Verarbeitendes Gew. 2019'!$E$71:$E$17222,"Chemical and Petrochemical")</f>
        <v>207</v>
      </c>
      <c r="P125" s="27">
        <f>SUMIFS('Verarbeitendes Gew. 2019'!$H$71:$H$17222,'Verarbeitendes Gew. 2019'!$C$71:$C$17222,C125,'Verarbeitendes Gew. 2019'!$E$71:$E$17222,"Non Metallic Minerals")</f>
        <v>0</v>
      </c>
      <c r="Q125" s="27">
        <f>SUMIFS('Verarbeitendes Gew. 2019'!$H$71:$H$17222,'Verarbeitendes Gew. 2019'!$C$71:$C$17222,C125,'Verarbeitendes Gew. 2019'!$E$71:$E$17222,"Food and Tobacco")</f>
        <v>288</v>
      </c>
      <c r="R125" s="27">
        <f>SUMIFS('Verarbeitendes Gew. 2019'!$H$71:$H$17222,'Verarbeitendes Gew. 2019'!$C$71:$C$17222,C125,'Verarbeitendes Gew. 2019'!$E$71:$E$17222,"Textile and Leather ")</f>
        <v>0</v>
      </c>
      <c r="S125" s="27">
        <f>SUMIFS('Verarbeitendes Gew. 2019'!$H$71:$H$17222,'Verarbeitendes Gew. 2019'!$C$71:$C$17222,C125,'Verarbeitendes Gew. 2019'!$E$71:$E$17222,"Paper, Pulp and Print")</f>
        <v>0</v>
      </c>
      <c r="T125" s="27">
        <f>SUMIFS('Verarbeitendes Gew. 2019'!$H$71:$H$17222,'Verarbeitendes Gew. 2019'!$C$71:$C$17222,C125,'Verarbeitendes Gew. 2019'!$E$71:$E$17222,"Wood and Wood Products")</f>
        <v>0</v>
      </c>
      <c r="U125" s="27">
        <f>SUMIFS('Verarbeitendes Gew. 2019'!$H$71:$H$17222,'Verarbeitendes Gew. 2019'!$C$71:$C$17222,C125,'Verarbeitendes Gew. 2019'!$E$71:$E$17222,"Transport Equipment")</f>
        <v>0</v>
      </c>
      <c r="V125" s="27">
        <f>SUMIFS('Verarbeitendes Gew. 2019'!$H$71:$H$17222,'Verarbeitendes Gew. 2019'!$C$71:$C$17222,C125,'Verarbeitendes Gew. 2019'!$E$71:$E$17222,"Machinery")</f>
        <v>3211</v>
      </c>
      <c r="W125" s="27">
        <f>SUMIFS('Verarbeitendes Gew. 2019'!$H$71:$H$17222,'Verarbeitendes Gew. 2019'!$C$71:$C$17222,C125,'Verarbeitendes Gew. 2019'!$E$71:$E$17222,"other industry")</f>
        <v>529</v>
      </c>
      <c r="X125" s="27">
        <f>SUMIFS('Verarbeitendes Gew. 2019'!$H$71:$H$17222,'Verarbeitendes Gew. 2019'!$C$71:$C$17222,C125,'Verarbeitendes Gew. 2019'!$F$71:$F$17222,"Verarbeitendes Gewerbe (C)")</f>
        <v>0</v>
      </c>
      <c r="Y125" s="27">
        <f t="shared" si="11"/>
        <v>5339</v>
      </c>
      <c r="Z125" s="27">
        <f>SUMIFS('Baugewerbe 2019'!$D$7:$D$543,'Baugewerbe 2019'!$A$7:$A$543,C125)</f>
        <v>2128</v>
      </c>
      <c r="AA125" s="27">
        <f t="shared" si="7"/>
        <v>84.816998969829427</v>
      </c>
      <c r="AB125" s="11">
        <f t="shared" si="8"/>
        <v>87.958369302045341</v>
      </c>
    </row>
    <row r="126" spans="1:28">
      <c r="A126" s="27" t="s">
        <v>1313</v>
      </c>
      <c r="B126" s="27" t="s">
        <v>1322</v>
      </c>
      <c r="C126" s="27">
        <v>6435</v>
      </c>
      <c r="D126" s="27">
        <v>768</v>
      </c>
      <c r="E126" s="27">
        <v>15291.735000000001</v>
      </c>
      <c r="F126" s="27">
        <v>420552</v>
      </c>
      <c r="G126" s="27">
        <v>8</v>
      </c>
      <c r="H126" s="27">
        <v>5.1928452816348988E-2</v>
      </c>
      <c r="I126" s="27">
        <v>6.688167938931297E-2</v>
      </c>
      <c r="J126" s="27">
        <v>32208.966962938117</v>
      </c>
      <c r="K126" s="29">
        <f t="shared" si="6"/>
        <v>1807.4176557880944</v>
      </c>
      <c r="L126" s="28">
        <f t="shared" si="9"/>
        <v>225.9272069735118</v>
      </c>
      <c r="M126" s="27">
        <f t="shared" si="10"/>
        <v>101.66724313808031</v>
      </c>
      <c r="N126" s="27">
        <f>SUMIFS('Verarbeitendes Gew. 2019'!$H$71:$H$17222,'Verarbeitendes Gew. 2019'!$C$71:$C$17222,C126,'Verarbeitendes Gew. 2019'!$E$71:$E$17222,"Basic Metals")</f>
        <v>2479</v>
      </c>
      <c r="O126" s="27">
        <f>SUMIFS('Verarbeitendes Gew. 2019'!$H$71:$H$17222,'Verarbeitendes Gew. 2019'!$C$71:$C$17222,C126,'Verarbeitendes Gew. 2019'!$E$71:$E$17222,"Chemical and Petrochemical")</f>
        <v>7872</v>
      </c>
      <c r="P126" s="27">
        <f>SUMIFS('Verarbeitendes Gew. 2019'!$H$71:$H$17222,'Verarbeitendes Gew. 2019'!$C$71:$C$17222,C126,'Verarbeitendes Gew. 2019'!$E$71:$E$17222,"Non Metallic Minerals")</f>
        <v>493</v>
      </c>
      <c r="Q126" s="27">
        <f>SUMIFS('Verarbeitendes Gew. 2019'!$H$71:$H$17222,'Verarbeitendes Gew. 2019'!$C$71:$C$17222,C126,'Verarbeitendes Gew. 2019'!$E$71:$E$17222,"Food and Tobacco")</f>
        <v>872</v>
      </c>
      <c r="R126" s="27">
        <f>SUMIFS('Verarbeitendes Gew. 2019'!$H$71:$H$17222,'Verarbeitendes Gew. 2019'!$C$71:$C$17222,C126,'Verarbeitendes Gew. 2019'!$E$71:$E$17222,"Textile and Leather ")</f>
        <v>0</v>
      </c>
      <c r="S126" s="27">
        <f>SUMIFS('Verarbeitendes Gew. 2019'!$H$71:$H$17222,'Verarbeitendes Gew. 2019'!$C$71:$C$17222,C126,'Verarbeitendes Gew. 2019'!$E$71:$E$17222,"Paper, Pulp and Print")</f>
        <v>1321</v>
      </c>
      <c r="T126" s="27">
        <f>SUMIFS('Verarbeitendes Gew. 2019'!$H$71:$H$17222,'Verarbeitendes Gew. 2019'!$C$71:$C$17222,C126,'Verarbeitendes Gew. 2019'!$E$71:$E$17222,"Wood and Wood Products")</f>
        <v>941</v>
      </c>
      <c r="U126" s="27">
        <f>SUMIFS('Verarbeitendes Gew. 2019'!$H$71:$H$17222,'Verarbeitendes Gew. 2019'!$C$71:$C$17222,C126,'Verarbeitendes Gew. 2019'!$E$71:$E$17222,"Transport Equipment")</f>
        <v>1615</v>
      </c>
      <c r="V126" s="27">
        <f>SUMIFS('Verarbeitendes Gew. 2019'!$H$71:$H$17222,'Verarbeitendes Gew. 2019'!$C$71:$C$17222,C126,'Verarbeitendes Gew. 2019'!$E$71:$E$17222,"Machinery")</f>
        <v>5779</v>
      </c>
      <c r="W126" s="27">
        <f>SUMIFS('Verarbeitendes Gew. 2019'!$H$71:$H$17222,'Verarbeitendes Gew. 2019'!$C$71:$C$17222,C126,'Verarbeitendes Gew. 2019'!$E$71:$E$17222,"other industry")</f>
        <v>0</v>
      </c>
      <c r="X126" s="27">
        <f>SUMIFS('Verarbeitendes Gew. 2019'!$H$71:$H$17222,'Verarbeitendes Gew. 2019'!$C$71:$C$17222,C126,'Verarbeitendes Gew. 2019'!$F$71:$F$17222,"Verarbeitendes Gewerbe (C)")</f>
        <v>0</v>
      </c>
      <c r="Y126" s="27">
        <f t="shared" si="11"/>
        <v>21372</v>
      </c>
      <c r="Z126" s="27">
        <f>SUMIFS('Baugewerbe 2019'!$D$7:$D$543,'Baugewerbe 2019'!$A$7:$A$543,C126)</f>
        <v>4227</v>
      </c>
      <c r="AA126" s="27">
        <f t="shared" si="7"/>
        <v>61.000345882848187</v>
      </c>
      <c r="AB126" s="11">
        <f t="shared" si="8"/>
        <v>63.259617952583312</v>
      </c>
    </row>
    <row r="127" spans="1:28">
      <c r="A127" s="27" t="s">
        <v>1313</v>
      </c>
      <c r="B127" s="27" t="s">
        <v>1323</v>
      </c>
      <c r="C127" s="27">
        <v>6436</v>
      </c>
      <c r="D127" s="27">
        <v>1430</v>
      </c>
      <c r="E127" s="27">
        <v>13128.107</v>
      </c>
      <c r="F127" s="27">
        <v>238558</v>
      </c>
      <c r="G127" s="27">
        <v>3</v>
      </c>
      <c r="H127" s="27">
        <v>4.4581094618595003E-2</v>
      </c>
      <c r="I127" s="27">
        <v>3.7938613231552162E-2</v>
      </c>
      <c r="J127" s="27">
        <v>32208.966962938117</v>
      </c>
      <c r="K127" s="29">
        <f t="shared" si="6"/>
        <v>1376.0057139487303</v>
      </c>
      <c r="L127" s="28">
        <f t="shared" si="9"/>
        <v>458.66857131624346</v>
      </c>
      <c r="M127" s="27">
        <f t="shared" si="10"/>
        <v>206.40085709230956</v>
      </c>
      <c r="N127" s="27">
        <f>SUMIFS('Verarbeitendes Gew. 2019'!$H$71:$H$17222,'Verarbeitendes Gew. 2019'!$C$71:$C$17222,C127,'Verarbeitendes Gew. 2019'!$E$71:$E$17222,"Basic Metals")</f>
        <v>618</v>
      </c>
      <c r="O127" s="27">
        <f>SUMIFS('Verarbeitendes Gew. 2019'!$H$71:$H$17222,'Verarbeitendes Gew. 2019'!$C$71:$C$17222,C127,'Verarbeitendes Gew. 2019'!$E$71:$E$17222,"Chemical and Petrochemical")</f>
        <v>0</v>
      </c>
      <c r="P127" s="27">
        <f>SUMIFS('Verarbeitendes Gew. 2019'!$H$71:$H$17222,'Verarbeitendes Gew. 2019'!$C$71:$C$17222,C127,'Verarbeitendes Gew. 2019'!$E$71:$E$17222,"Non Metallic Minerals")</f>
        <v>0</v>
      </c>
      <c r="Q127" s="27">
        <f>SUMIFS('Verarbeitendes Gew. 2019'!$H$71:$H$17222,'Verarbeitendes Gew. 2019'!$C$71:$C$17222,C127,'Verarbeitendes Gew. 2019'!$E$71:$E$17222,"Food and Tobacco")</f>
        <v>414</v>
      </c>
      <c r="R127" s="27">
        <f>SUMIFS('Verarbeitendes Gew. 2019'!$H$71:$H$17222,'Verarbeitendes Gew. 2019'!$C$71:$C$17222,C127,'Verarbeitendes Gew. 2019'!$E$71:$E$17222,"Textile and Leather ")</f>
        <v>0</v>
      </c>
      <c r="S127" s="27">
        <f>SUMIFS('Verarbeitendes Gew. 2019'!$H$71:$H$17222,'Verarbeitendes Gew. 2019'!$C$71:$C$17222,C127,'Verarbeitendes Gew. 2019'!$E$71:$E$17222,"Paper, Pulp and Print")</f>
        <v>0</v>
      </c>
      <c r="T127" s="27">
        <f>SUMIFS('Verarbeitendes Gew. 2019'!$H$71:$H$17222,'Verarbeitendes Gew. 2019'!$C$71:$C$17222,C127,'Verarbeitendes Gew. 2019'!$E$71:$E$17222,"Wood and Wood Products")</f>
        <v>0</v>
      </c>
      <c r="U127" s="27">
        <f>SUMIFS('Verarbeitendes Gew. 2019'!$H$71:$H$17222,'Verarbeitendes Gew. 2019'!$C$71:$C$17222,C127,'Verarbeitendes Gew. 2019'!$E$71:$E$17222,"Transport Equipment")</f>
        <v>0</v>
      </c>
      <c r="V127" s="27">
        <f>SUMIFS('Verarbeitendes Gew. 2019'!$H$71:$H$17222,'Verarbeitendes Gew. 2019'!$C$71:$C$17222,C127,'Verarbeitendes Gew. 2019'!$E$71:$E$17222,"Machinery")</f>
        <v>2003</v>
      </c>
      <c r="W127" s="27">
        <f>SUMIFS('Verarbeitendes Gew. 2019'!$H$71:$H$17222,'Verarbeitendes Gew. 2019'!$C$71:$C$17222,C127,'Verarbeitendes Gew. 2019'!$E$71:$E$17222,"other industry")</f>
        <v>0</v>
      </c>
      <c r="X127" s="27">
        <f>SUMIFS('Verarbeitendes Gew. 2019'!$H$71:$H$17222,'Verarbeitendes Gew. 2019'!$C$71:$C$17222,C127,'Verarbeitendes Gew. 2019'!$F$71:$F$17222,"Verarbeitendes Gewerbe (C)")</f>
        <v>7229</v>
      </c>
      <c r="Y127" s="27">
        <f t="shared" si="11"/>
        <v>7229</v>
      </c>
      <c r="Z127" s="27">
        <f>SUMIFS('Baugewerbe 2019'!$D$7:$D$543,'Baugewerbe 2019'!$A$7:$A$543,C127)</f>
        <v>2265</v>
      </c>
      <c r="AA127" s="27">
        <f t="shared" si="7"/>
        <v>123.84051425538574</v>
      </c>
      <c r="AB127" s="11">
        <f t="shared" si="8"/>
        <v>128.42719996854819</v>
      </c>
    </row>
    <row r="128" spans="1:28">
      <c r="A128" s="27" t="s">
        <v>1313</v>
      </c>
      <c r="B128" s="27" t="s">
        <v>1324</v>
      </c>
      <c r="C128" s="27">
        <v>6437</v>
      </c>
      <c r="D128" s="27">
        <v>603</v>
      </c>
      <c r="E128" s="27">
        <v>2578.741</v>
      </c>
      <c r="F128" s="27">
        <v>96703</v>
      </c>
      <c r="G128" s="27">
        <v>2</v>
      </c>
      <c r="H128" s="27">
        <v>8.757020072874962E-3</v>
      </c>
      <c r="I128" s="27">
        <v>1.537897582697201E-2</v>
      </c>
      <c r="J128" s="27">
        <v>32208.966962938117</v>
      </c>
      <c r="K128" s="29">
        <f t="shared" si="6"/>
        <v>341.77474937286553</v>
      </c>
      <c r="L128" s="28">
        <f t="shared" si="9"/>
        <v>170.88737468643276</v>
      </c>
      <c r="M128" s="27">
        <f t="shared" si="10"/>
        <v>76.899318608894745</v>
      </c>
      <c r="N128" s="27">
        <f>SUMIFS('Verarbeitendes Gew. 2019'!$H$71:$H$17222,'Verarbeitendes Gew. 2019'!$C$71:$C$17222,C128,'Verarbeitendes Gew. 2019'!$E$71:$E$17222,"Basic Metals")</f>
        <v>252</v>
      </c>
      <c r="O128" s="27">
        <f>SUMIFS('Verarbeitendes Gew. 2019'!$H$71:$H$17222,'Verarbeitendes Gew. 2019'!$C$71:$C$17222,C128,'Verarbeitendes Gew. 2019'!$E$71:$E$17222,"Chemical and Petrochemical")</f>
        <v>3981</v>
      </c>
      <c r="P128" s="27">
        <f>SUMIFS('Verarbeitendes Gew. 2019'!$H$71:$H$17222,'Verarbeitendes Gew. 2019'!$C$71:$C$17222,C128,'Verarbeitendes Gew. 2019'!$E$71:$E$17222,"Non Metallic Minerals")</f>
        <v>0</v>
      </c>
      <c r="Q128" s="27">
        <f>SUMIFS('Verarbeitendes Gew. 2019'!$H$71:$H$17222,'Verarbeitendes Gew. 2019'!$C$71:$C$17222,C128,'Verarbeitendes Gew. 2019'!$E$71:$E$17222,"Food and Tobacco")</f>
        <v>551</v>
      </c>
      <c r="R128" s="27">
        <f>SUMIFS('Verarbeitendes Gew. 2019'!$H$71:$H$17222,'Verarbeitendes Gew. 2019'!$C$71:$C$17222,C128,'Verarbeitendes Gew. 2019'!$E$71:$E$17222,"Textile and Leather ")</f>
        <v>0</v>
      </c>
      <c r="S128" s="27">
        <f>SUMIFS('Verarbeitendes Gew. 2019'!$H$71:$H$17222,'Verarbeitendes Gew. 2019'!$C$71:$C$17222,C128,'Verarbeitendes Gew. 2019'!$E$71:$E$17222,"Paper, Pulp and Print")</f>
        <v>0</v>
      </c>
      <c r="T128" s="27">
        <f>SUMIFS('Verarbeitendes Gew. 2019'!$H$71:$H$17222,'Verarbeitendes Gew. 2019'!$C$71:$C$17222,C128,'Verarbeitendes Gew. 2019'!$E$71:$E$17222,"Wood and Wood Products")</f>
        <v>0</v>
      </c>
      <c r="U128" s="27">
        <f>SUMIFS('Verarbeitendes Gew. 2019'!$H$71:$H$17222,'Verarbeitendes Gew. 2019'!$C$71:$C$17222,C128,'Verarbeitendes Gew. 2019'!$E$71:$E$17222,"Transport Equipment")</f>
        <v>0</v>
      </c>
      <c r="V128" s="27">
        <f>SUMIFS('Verarbeitendes Gew. 2019'!$H$71:$H$17222,'Verarbeitendes Gew. 2019'!$C$71:$C$17222,C128,'Verarbeitendes Gew. 2019'!$E$71:$E$17222,"Machinery")</f>
        <v>1681</v>
      </c>
      <c r="W128" s="27">
        <f>SUMIFS('Verarbeitendes Gew. 2019'!$H$71:$H$17222,'Verarbeitendes Gew. 2019'!$C$71:$C$17222,C128,'Verarbeitendes Gew. 2019'!$E$71:$E$17222,"other industry")</f>
        <v>0</v>
      </c>
      <c r="X128" s="27">
        <f>SUMIFS('Verarbeitendes Gew. 2019'!$H$71:$H$17222,'Verarbeitendes Gew. 2019'!$C$71:$C$17222,C128,'Verarbeitendes Gew. 2019'!$F$71:$F$17222,"Verarbeitendes Gewerbe (C)")</f>
        <v>7300</v>
      </c>
      <c r="Y128" s="27">
        <f t="shared" si="11"/>
        <v>7300</v>
      </c>
      <c r="Z128" s="27">
        <f>SUMIFS('Baugewerbe 2019'!$D$7:$D$543,'Baugewerbe 2019'!$A$7:$A$543,C128)</f>
        <v>985</v>
      </c>
      <c r="AA128" s="27">
        <f t="shared" si="7"/>
        <v>46.139591165336853</v>
      </c>
      <c r="AB128" s="11">
        <f t="shared" si="8"/>
        <v>47.84846491220118</v>
      </c>
    </row>
    <row r="129" spans="1:28">
      <c r="A129" s="27" t="s">
        <v>1313</v>
      </c>
      <c r="B129" s="27" t="s">
        <v>1325</v>
      </c>
      <c r="C129" s="27">
        <v>6438</v>
      </c>
      <c r="D129" s="27">
        <v>919</v>
      </c>
      <c r="E129" s="27">
        <v>14505.047</v>
      </c>
      <c r="F129" s="27">
        <v>355813</v>
      </c>
      <c r="G129" s="27">
        <v>4</v>
      </c>
      <c r="H129" s="27">
        <v>4.9256977624738095E-2</v>
      </c>
      <c r="I129" s="27">
        <v>5.6586036895674298E-2</v>
      </c>
      <c r="J129" s="27">
        <v>32208.966962938117</v>
      </c>
      <c r="K129" s="29">
        <f t="shared" si="6"/>
        <v>1652.6135648289312</v>
      </c>
      <c r="L129" s="28">
        <f t="shared" si="9"/>
        <v>413.1533912072328</v>
      </c>
      <c r="M129" s="27">
        <f t="shared" si="10"/>
        <v>185.91902604325477</v>
      </c>
      <c r="N129" s="27">
        <f>SUMIFS('Verarbeitendes Gew. 2019'!$H$71:$H$17222,'Verarbeitendes Gew. 2019'!$C$71:$C$17222,C129,'Verarbeitendes Gew. 2019'!$E$71:$E$17222,"Basic Metals")</f>
        <v>1701</v>
      </c>
      <c r="O129" s="27">
        <f>SUMIFS('Verarbeitendes Gew. 2019'!$H$71:$H$17222,'Verarbeitendes Gew. 2019'!$C$71:$C$17222,C129,'Verarbeitendes Gew. 2019'!$E$71:$E$17222,"Chemical and Petrochemical")</f>
        <v>753</v>
      </c>
      <c r="P129" s="27">
        <f>SUMIFS('Verarbeitendes Gew. 2019'!$H$71:$H$17222,'Verarbeitendes Gew. 2019'!$C$71:$C$17222,C129,'Verarbeitendes Gew. 2019'!$E$71:$E$17222,"Non Metallic Minerals")</f>
        <v>402</v>
      </c>
      <c r="Q129" s="27">
        <f>SUMIFS('Verarbeitendes Gew. 2019'!$H$71:$H$17222,'Verarbeitendes Gew. 2019'!$C$71:$C$17222,C129,'Verarbeitendes Gew. 2019'!$E$71:$E$17222,"Food and Tobacco")</f>
        <v>1710</v>
      </c>
      <c r="R129" s="27">
        <f>SUMIFS('Verarbeitendes Gew. 2019'!$H$71:$H$17222,'Verarbeitendes Gew. 2019'!$C$71:$C$17222,C129,'Verarbeitendes Gew. 2019'!$E$71:$E$17222,"Textile and Leather ")</f>
        <v>278</v>
      </c>
      <c r="S129" s="27">
        <f>SUMIFS('Verarbeitendes Gew. 2019'!$H$71:$H$17222,'Verarbeitendes Gew. 2019'!$C$71:$C$17222,C129,'Verarbeitendes Gew. 2019'!$E$71:$E$17222,"Paper, Pulp and Print")</f>
        <v>412</v>
      </c>
      <c r="T129" s="27">
        <f>SUMIFS('Verarbeitendes Gew. 2019'!$H$71:$H$17222,'Verarbeitendes Gew. 2019'!$C$71:$C$17222,C129,'Verarbeitendes Gew. 2019'!$E$71:$E$17222,"Wood and Wood Products")</f>
        <v>181</v>
      </c>
      <c r="U129" s="27">
        <f>SUMIFS('Verarbeitendes Gew. 2019'!$H$71:$H$17222,'Verarbeitendes Gew. 2019'!$C$71:$C$17222,C129,'Verarbeitendes Gew. 2019'!$E$71:$E$17222,"Transport Equipment")</f>
        <v>0</v>
      </c>
      <c r="V129" s="27">
        <f>SUMIFS('Verarbeitendes Gew. 2019'!$H$71:$H$17222,'Verarbeitendes Gew. 2019'!$C$71:$C$17222,C129,'Verarbeitendes Gew. 2019'!$E$71:$E$17222,"Machinery")</f>
        <v>5192</v>
      </c>
      <c r="W129" s="27">
        <f>SUMIFS('Verarbeitendes Gew. 2019'!$H$71:$H$17222,'Verarbeitendes Gew. 2019'!$C$71:$C$17222,C129,'Verarbeitendes Gew. 2019'!$E$71:$E$17222,"other industry")</f>
        <v>0</v>
      </c>
      <c r="X129" s="27">
        <f>SUMIFS('Verarbeitendes Gew. 2019'!$H$71:$H$17222,'Verarbeitendes Gew. 2019'!$C$71:$C$17222,C129,'Verarbeitendes Gew. 2019'!$F$71:$F$17222,"Verarbeitendes Gewerbe (C)")</f>
        <v>0</v>
      </c>
      <c r="Y129" s="27">
        <f t="shared" si="11"/>
        <v>10629</v>
      </c>
      <c r="Z129" s="27">
        <f>SUMIFS('Baugewerbe 2019'!$D$7:$D$543,'Baugewerbe 2019'!$A$7:$A$543,C129)</f>
        <v>2836</v>
      </c>
      <c r="AA129" s="27">
        <f t="shared" si="7"/>
        <v>111.55141562595287</v>
      </c>
      <c r="AB129" s="11">
        <f t="shared" si="8"/>
        <v>115.6829495380252</v>
      </c>
    </row>
    <row r="130" spans="1:28">
      <c r="A130" s="27" t="s">
        <v>1313</v>
      </c>
      <c r="B130" s="27" t="s">
        <v>1326</v>
      </c>
      <c r="C130" s="27">
        <v>6439</v>
      </c>
      <c r="D130" s="27">
        <v>776</v>
      </c>
      <c r="E130" s="27">
        <v>4821.22</v>
      </c>
      <c r="F130" s="27">
        <v>187160</v>
      </c>
      <c r="G130" s="27">
        <v>4</v>
      </c>
      <c r="H130" s="27">
        <v>1.6372144513832999E-2</v>
      </c>
      <c r="I130" s="27">
        <v>2.9764631043256998E-2</v>
      </c>
      <c r="J130" s="27">
        <v>32208.966962938117</v>
      </c>
      <c r="K130" s="29">
        <f t="shared" ref="K130:K193" si="12">H130*J130*$AE$6+I130*J130*$AG$6</f>
        <v>648.1101454882828</v>
      </c>
      <c r="L130" s="28">
        <f t="shared" si="9"/>
        <v>162.0275363720707</v>
      </c>
      <c r="M130" s="27">
        <f t="shared" si="10"/>
        <v>72.912391367431823</v>
      </c>
      <c r="N130" s="27">
        <f>SUMIFS('Verarbeitendes Gew. 2019'!$H$71:$H$17222,'Verarbeitendes Gew. 2019'!$C$71:$C$17222,C130,'Verarbeitendes Gew. 2019'!$E$71:$E$17222,"Basic Metals")</f>
        <v>0</v>
      </c>
      <c r="O130" s="27">
        <f>SUMIFS('Verarbeitendes Gew. 2019'!$H$71:$H$17222,'Verarbeitendes Gew. 2019'!$C$71:$C$17222,C130,'Verarbeitendes Gew. 2019'!$E$71:$E$17222,"Chemical and Petrochemical")</f>
        <v>1095</v>
      </c>
      <c r="P130" s="27">
        <f>SUMIFS('Verarbeitendes Gew. 2019'!$H$71:$H$17222,'Verarbeitendes Gew. 2019'!$C$71:$C$17222,C130,'Verarbeitendes Gew. 2019'!$E$71:$E$17222,"Non Metallic Minerals")</f>
        <v>0</v>
      </c>
      <c r="Q130" s="27">
        <f>SUMIFS('Verarbeitendes Gew. 2019'!$H$71:$H$17222,'Verarbeitendes Gew. 2019'!$C$71:$C$17222,C130,'Verarbeitendes Gew. 2019'!$E$71:$E$17222,"Food and Tobacco")</f>
        <v>1408</v>
      </c>
      <c r="R130" s="27">
        <f>SUMIFS('Verarbeitendes Gew. 2019'!$H$71:$H$17222,'Verarbeitendes Gew. 2019'!$C$71:$C$17222,C130,'Verarbeitendes Gew. 2019'!$E$71:$E$17222,"Textile and Leather ")</f>
        <v>0</v>
      </c>
      <c r="S130" s="27">
        <f>SUMIFS('Verarbeitendes Gew. 2019'!$H$71:$H$17222,'Verarbeitendes Gew. 2019'!$C$71:$C$17222,C130,'Verarbeitendes Gew. 2019'!$E$71:$E$17222,"Paper, Pulp and Print")</f>
        <v>0</v>
      </c>
      <c r="T130" s="27">
        <f>SUMIFS('Verarbeitendes Gew. 2019'!$H$71:$H$17222,'Verarbeitendes Gew. 2019'!$C$71:$C$17222,C130,'Verarbeitendes Gew. 2019'!$E$71:$E$17222,"Wood and Wood Products")</f>
        <v>0</v>
      </c>
      <c r="U130" s="27">
        <f>SUMIFS('Verarbeitendes Gew. 2019'!$H$71:$H$17222,'Verarbeitendes Gew. 2019'!$C$71:$C$17222,C130,'Verarbeitendes Gew. 2019'!$E$71:$E$17222,"Transport Equipment")</f>
        <v>0</v>
      </c>
      <c r="V130" s="27">
        <f>SUMIFS('Verarbeitendes Gew. 2019'!$H$71:$H$17222,'Verarbeitendes Gew. 2019'!$C$71:$C$17222,C130,'Verarbeitendes Gew. 2019'!$E$71:$E$17222,"Machinery")</f>
        <v>1714</v>
      </c>
      <c r="W130" s="27">
        <f>SUMIFS('Verarbeitendes Gew. 2019'!$H$71:$H$17222,'Verarbeitendes Gew. 2019'!$C$71:$C$17222,C130,'Verarbeitendes Gew. 2019'!$E$71:$E$17222,"other industry")</f>
        <v>0</v>
      </c>
      <c r="X130" s="27">
        <f>SUMIFS('Verarbeitendes Gew. 2019'!$H$71:$H$17222,'Verarbeitendes Gew. 2019'!$C$71:$C$17222,C130,'Verarbeitendes Gew. 2019'!$F$71:$F$17222,"Verarbeitendes Gewerbe (C)")</f>
        <v>7197</v>
      </c>
      <c r="Y130" s="27">
        <f t="shared" si="11"/>
        <v>7197</v>
      </c>
      <c r="Z130" s="27">
        <f>SUMIFS('Baugewerbe 2019'!$D$7:$D$543,'Baugewerbe 2019'!$A$7:$A$543,C130)</f>
        <v>1391</v>
      </c>
      <c r="AA130" s="27">
        <f t="shared" ref="AA130:AA193" si="13">L130*$AF$4</f>
        <v>43.747434820459091</v>
      </c>
      <c r="AB130" s="11">
        <f t="shared" ref="AB130:AB193" si="14">L130*$AG$6</f>
        <v>45.367710184179799</v>
      </c>
    </row>
    <row r="131" spans="1:28">
      <c r="A131" s="27" t="s">
        <v>1313</v>
      </c>
      <c r="B131" s="27" t="s">
        <v>1327</v>
      </c>
      <c r="C131" s="27">
        <v>6440</v>
      </c>
      <c r="D131" s="27">
        <v>726</v>
      </c>
      <c r="E131" s="27">
        <v>9074.8009999999995</v>
      </c>
      <c r="F131" s="27">
        <v>308339</v>
      </c>
      <c r="G131" s="27">
        <v>6</v>
      </c>
      <c r="H131" s="27">
        <v>3.0816671590650543E-2</v>
      </c>
      <c r="I131" s="27">
        <v>4.9036100508905854E-2</v>
      </c>
      <c r="J131" s="27">
        <v>32208.966962938117</v>
      </c>
      <c r="K131" s="29">
        <f t="shared" si="12"/>
        <v>1156.8852727222486</v>
      </c>
      <c r="L131" s="28">
        <f t="shared" ref="L131:L194" si="15">K131/G131</f>
        <v>192.81421212037478</v>
      </c>
      <c r="M131" s="27">
        <f t="shared" ref="M131:M194" si="16">L131*0.45</f>
        <v>86.766395454168645</v>
      </c>
      <c r="N131" s="27">
        <f>SUMIFS('Verarbeitendes Gew. 2019'!$H$71:$H$17222,'Verarbeitendes Gew. 2019'!$C$71:$C$17222,C131,'Verarbeitendes Gew. 2019'!$E$71:$E$17222,"Basic Metals")</f>
        <v>730</v>
      </c>
      <c r="O131" s="27">
        <f>SUMIFS('Verarbeitendes Gew. 2019'!$H$71:$H$17222,'Verarbeitendes Gew. 2019'!$C$71:$C$17222,C131,'Verarbeitendes Gew. 2019'!$E$71:$E$17222,"Chemical and Petrochemical")</f>
        <v>1196</v>
      </c>
      <c r="P131" s="27">
        <f>SUMIFS('Verarbeitendes Gew. 2019'!$H$71:$H$17222,'Verarbeitendes Gew. 2019'!$C$71:$C$17222,C131,'Verarbeitendes Gew. 2019'!$E$71:$E$17222,"Non Metallic Minerals")</f>
        <v>0</v>
      </c>
      <c r="Q131" s="27">
        <f>SUMIFS('Verarbeitendes Gew. 2019'!$H$71:$H$17222,'Verarbeitendes Gew. 2019'!$C$71:$C$17222,C131,'Verarbeitendes Gew. 2019'!$E$71:$E$17222,"Food and Tobacco")</f>
        <v>777</v>
      </c>
      <c r="R131" s="27">
        <f>SUMIFS('Verarbeitendes Gew. 2019'!$H$71:$H$17222,'Verarbeitendes Gew. 2019'!$C$71:$C$17222,C131,'Verarbeitendes Gew. 2019'!$E$71:$E$17222,"Textile and Leather ")</f>
        <v>0</v>
      </c>
      <c r="S131" s="27">
        <f>SUMIFS('Verarbeitendes Gew. 2019'!$H$71:$H$17222,'Verarbeitendes Gew. 2019'!$C$71:$C$17222,C131,'Verarbeitendes Gew. 2019'!$E$71:$E$17222,"Paper, Pulp and Print")</f>
        <v>361</v>
      </c>
      <c r="T131" s="27">
        <f>SUMIFS('Verarbeitendes Gew. 2019'!$H$71:$H$17222,'Verarbeitendes Gew. 2019'!$C$71:$C$17222,C131,'Verarbeitendes Gew. 2019'!$E$71:$E$17222,"Wood and Wood Products")</f>
        <v>0</v>
      </c>
      <c r="U131" s="27">
        <f>SUMIFS('Verarbeitendes Gew. 2019'!$H$71:$H$17222,'Verarbeitendes Gew. 2019'!$C$71:$C$17222,C131,'Verarbeitendes Gew. 2019'!$E$71:$E$17222,"Transport Equipment")</f>
        <v>0</v>
      </c>
      <c r="V131" s="27">
        <f>SUMIFS('Verarbeitendes Gew. 2019'!$H$71:$H$17222,'Verarbeitendes Gew. 2019'!$C$71:$C$17222,C131,'Verarbeitendes Gew. 2019'!$E$71:$E$17222,"Machinery")</f>
        <v>4311</v>
      </c>
      <c r="W131" s="27">
        <f>SUMIFS('Verarbeitendes Gew. 2019'!$H$71:$H$17222,'Verarbeitendes Gew. 2019'!$C$71:$C$17222,C131,'Verarbeitendes Gew. 2019'!$E$71:$E$17222,"other industry")</f>
        <v>0</v>
      </c>
      <c r="X131" s="27">
        <f>SUMIFS('Verarbeitendes Gew. 2019'!$H$71:$H$17222,'Verarbeitendes Gew. 2019'!$C$71:$C$17222,C131,'Verarbeitendes Gew. 2019'!$F$71:$F$17222,"Verarbeitendes Gewerbe (C)")</f>
        <v>0</v>
      </c>
      <c r="Y131" s="27">
        <f t="shared" ref="Y131:Y194" si="17">IF(SUM(N131:W131)&lt;X131,X131,SUM(N131:W131))</f>
        <v>7375</v>
      </c>
      <c r="Z131" s="27">
        <f>SUMIFS('Baugewerbe 2019'!$D$7:$D$543,'Baugewerbe 2019'!$A$7:$A$543,C131)</f>
        <v>3140</v>
      </c>
      <c r="AA131" s="27">
        <f t="shared" si="13"/>
        <v>52.059837272501191</v>
      </c>
      <c r="AB131" s="11">
        <f t="shared" si="14"/>
        <v>53.98797939370494</v>
      </c>
    </row>
    <row r="132" spans="1:28">
      <c r="A132" s="27" t="s">
        <v>1313</v>
      </c>
      <c r="B132" s="27" t="s">
        <v>1328</v>
      </c>
      <c r="C132" s="27">
        <v>6531</v>
      </c>
      <c r="D132" s="27">
        <v>665</v>
      </c>
      <c r="E132" s="27">
        <v>9662.0259999999998</v>
      </c>
      <c r="F132" s="27">
        <v>270688</v>
      </c>
      <c r="G132" s="27">
        <v>1</v>
      </c>
      <c r="H132" s="27">
        <v>3.2810800164359187E-2</v>
      </c>
      <c r="I132" s="27">
        <v>4.3048346055979646E-2</v>
      </c>
      <c r="J132" s="27">
        <v>32208.966962938117</v>
      </c>
      <c r="K132" s="29">
        <f t="shared" si="12"/>
        <v>1149.129396194744</v>
      </c>
      <c r="L132" s="28">
        <f t="shared" si="15"/>
        <v>1149.129396194744</v>
      </c>
      <c r="M132" s="27">
        <f t="shared" si="16"/>
        <v>517.1082282876348</v>
      </c>
      <c r="N132" s="27">
        <f>SUMIFS('Verarbeitendes Gew. 2019'!$H$71:$H$17222,'Verarbeitendes Gew. 2019'!$C$71:$C$17222,C132,'Verarbeitendes Gew. 2019'!$E$71:$E$17222,"Basic Metals")</f>
        <v>3123</v>
      </c>
      <c r="O132" s="27">
        <f>SUMIFS('Verarbeitendes Gew. 2019'!$H$71:$H$17222,'Verarbeitendes Gew. 2019'!$C$71:$C$17222,C132,'Verarbeitendes Gew. 2019'!$E$71:$E$17222,"Chemical and Petrochemical")</f>
        <v>947</v>
      </c>
      <c r="P132" s="27">
        <f>SUMIFS('Verarbeitendes Gew. 2019'!$H$71:$H$17222,'Verarbeitendes Gew. 2019'!$C$71:$C$17222,C132,'Verarbeitendes Gew. 2019'!$E$71:$E$17222,"Non Metallic Minerals")</f>
        <v>2080</v>
      </c>
      <c r="Q132" s="27">
        <f>SUMIFS('Verarbeitendes Gew. 2019'!$H$71:$H$17222,'Verarbeitendes Gew. 2019'!$C$71:$C$17222,C132,'Verarbeitendes Gew. 2019'!$E$71:$E$17222,"Food and Tobacco")</f>
        <v>0</v>
      </c>
      <c r="R132" s="27">
        <f>SUMIFS('Verarbeitendes Gew. 2019'!$H$71:$H$17222,'Verarbeitendes Gew. 2019'!$C$71:$C$17222,C132,'Verarbeitendes Gew. 2019'!$E$71:$E$17222,"Textile and Leather ")</f>
        <v>0</v>
      </c>
      <c r="S132" s="27">
        <f>SUMIFS('Verarbeitendes Gew. 2019'!$H$71:$H$17222,'Verarbeitendes Gew. 2019'!$C$71:$C$17222,C132,'Verarbeitendes Gew. 2019'!$E$71:$E$17222,"Paper, Pulp and Print")</f>
        <v>0</v>
      </c>
      <c r="T132" s="27">
        <f>SUMIFS('Verarbeitendes Gew. 2019'!$H$71:$H$17222,'Verarbeitendes Gew. 2019'!$C$71:$C$17222,C132,'Verarbeitendes Gew. 2019'!$E$71:$E$17222,"Wood and Wood Products")</f>
        <v>0</v>
      </c>
      <c r="U132" s="27">
        <f>SUMIFS('Verarbeitendes Gew. 2019'!$H$71:$H$17222,'Verarbeitendes Gew. 2019'!$C$71:$C$17222,C132,'Verarbeitendes Gew. 2019'!$E$71:$E$17222,"Transport Equipment")</f>
        <v>0</v>
      </c>
      <c r="V132" s="27">
        <f>SUMIFS('Verarbeitendes Gew. 2019'!$H$71:$H$17222,'Verarbeitendes Gew. 2019'!$C$71:$C$17222,C132,'Verarbeitendes Gew. 2019'!$E$71:$E$17222,"Machinery")</f>
        <v>7997</v>
      </c>
      <c r="W132" s="27">
        <f>SUMIFS('Verarbeitendes Gew. 2019'!$H$71:$H$17222,'Verarbeitendes Gew. 2019'!$C$71:$C$17222,C132,'Verarbeitendes Gew. 2019'!$E$71:$E$17222,"other industry")</f>
        <v>119</v>
      </c>
      <c r="X132" s="27">
        <f>SUMIFS('Verarbeitendes Gew. 2019'!$H$71:$H$17222,'Verarbeitendes Gew. 2019'!$C$71:$C$17222,C132,'Verarbeitendes Gew. 2019'!$F$71:$F$17222,"Verarbeitendes Gewerbe (C)")</f>
        <v>0</v>
      </c>
      <c r="Y132" s="27">
        <f t="shared" si="17"/>
        <v>14266</v>
      </c>
      <c r="Z132" s="27">
        <f>SUMIFS('Baugewerbe 2019'!$D$7:$D$543,'Baugewerbe 2019'!$A$7:$A$543,C132)</f>
        <v>1747</v>
      </c>
      <c r="AA132" s="27">
        <f t="shared" si="13"/>
        <v>310.26493697258093</v>
      </c>
      <c r="AB132" s="11">
        <f t="shared" si="14"/>
        <v>321.75623093452833</v>
      </c>
    </row>
    <row r="133" spans="1:28">
      <c r="A133" s="27" t="s">
        <v>1313</v>
      </c>
      <c r="B133" s="27" t="s">
        <v>1329</v>
      </c>
      <c r="C133" s="27">
        <v>6532</v>
      </c>
      <c r="D133" s="27">
        <v>767</v>
      </c>
      <c r="E133" s="27">
        <v>8768.3029999999999</v>
      </c>
      <c r="F133" s="27">
        <v>253319</v>
      </c>
      <c r="G133" s="27">
        <v>3</v>
      </c>
      <c r="H133" s="27">
        <v>2.9775850066388887E-2</v>
      </c>
      <c r="I133" s="27">
        <v>4.0286100508905853E-2</v>
      </c>
      <c r="J133" s="27">
        <v>32208.966962938117</v>
      </c>
      <c r="K133" s="29">
        <f t="shared" si="12"/>
        <v>1053.836177678784</v>
      </c>
      <c r="L133" s="28">
        <f t="shared" si="15"/>
        <v>351.27872589292798</v>
      </c>
      <c r="M133" s="27">
        <f t="shared" si="16"/>
        <v>158.07542665181759</v>
      </c>
      <c r="N133" s="27">
        <f>SUMIFS('Verarbeitendes Gew. 2019'!$H$71:$H$17222,'Verarbeitendes Gew. 2019'!$C$71:$C$17222,C133,'Verarbeitendes Gew. 2019'!$E$71:$E$17222,"Basic Metals")</f>
        <v>8445</v>
      </c>
      <c r="O133" s="27">
        <f>SUMIFS('Verarbeitendes Gew. 2019'!$H$71:$H$17222,'Verarbeitendes Gew. 2019'!$C$71:$C$17222,C133,'Verarbeitendes Gew. 2019'!$E$71:$E$17222,"Chemical and Petrochemical")</f>
        <v>2824</v>
      </c>
      <c r="P133" s="27">
        <f>SUMIFS('Verarbeitendes Gew. 2019'!$H$71:$H$17222,'Verarbeitendes Gew. 2019'!$C$71:$C$17222,C133,'Verarbeitendes Gew. 2019'!$E$71:$E$17222,"Non Metallic Minerals")</f>
        <v>1150</v>
      </c>
      <c r="Q133" s="27">
        <f>SUMIFS('Verarbeitendes Gew. 2019'!$H$71:$H$17222,'Verarbeitendes Gew. 2019'!$C$71:$C$17222,C133,'Verarbeitendes Gew. 2019'!$E$71:$E$17222,"Food and Tobacco")</f>
        <v>503</v>
      </c>
      <c r="R133" s="27">
        <f>SUMIFS('Verarbeitendes Gew. 2019'!$H$71:$H$17222,'Verarbeitendes Gew. 2019'!$C$71:$C$17222,C133,'Verarbeitendes Gew. 2019'!$E$71:$E$17222,"Textile and Leather ")</f>
        <v>0</v>
      </c>
      <c r="S133" s="27">
        <f>SUMIFS('Verarbeitendes Gew. 2019'!$H$71:$H$17222,'Verarbeitendes Gew. 2019'!$C$71:$C$17222,C133,'Verarbeitendes Gew. 2019'!$E$71:$E$17222,"Paper, Pulp and Print")</f>
        <v>318</v>
      </c>
      <c r="T133" s="27">
        <f>SUMIFS('Verarbeitendes Gew. 2019'!$H$71:$H$17222,'Verarbeitendes Gew. 2019'!$C$71:$C$17222,C133,'Verarbeitendes Gew. 2019'!$E$71:$E$17222,"Wood and Wood Products")</f>
        <v>190</v>
      </c>
      <c r="U133" s="27">
        <f>SUMIFS('Verarbeitendes Gew. 2019'!$H$71:$H$17222,'Verarbeitendes Gew. 2019'!$C$71:$C$17222,C133,'Verarbeitendes Gew. 2019'!$E$71:$E$17222,"Transport Equipment")</f>
        <v>1513</v>
      </c>
      <c r="V133" s="27">
        <f>SUMIFS('Verarbeitendes Gew. 2019'!$H$71:$H$17222,'Verarbeitendes Gew. 2019'!$C$71:$C$17222,C133,'Verarbeitendes Gew. 2019'!$E$71:$E$17222,"Machinery")</f>
        <v>12269</v>
      </c>
      <c r="W133" s="27">
        <f>SUMIFS('Verarbeitendes Gew. 2019'!$H$71:$H$17222,'Verarbeitendes Gew. 2019'!$C$71:$C$17222,C133,'Verarbeitendes Gew. 2019'!$E$71:$E$17222,"other industry")</f>
        <v>0</v>
      </c>
      <c r="X133" s="27">
        <f>SUMIFS('Verarbeitendes Gew. 2019'!$H$71:$H$17222,'Verarbeitendes Gew. 2019'!$C$71:$C$17222,C133,'Verarbeitendes Gew. 2019'!$F$71:$F$17222,"Verarbeitendes Gewerbe (C)")</f>
        <v>28868</v>
      </c>
      <c r="Y133" s="27">
        <f t="shared" si="17"/>
        <v>28868</v>
      </c>
      <c r="Z133" s="27">
        <f>SUMIFS('Baugewerbe 2019'!$D$7:$D$543,'Baugewerbe 2019'!$A$7:$A$543,C133)</f>
        <v>2405</v>
      </c>
      <c r="AA133" s="27">
        <f t="shared" si="13"/>
        <v>94.845255991090568</v>
      </c>
      <c r="AB133" s="11">
        <f t="shared" si="14"/>
        <v>98.358043250019847</v>
      </c>
    </row>
    <row r="134" spans="1:28">
      <c r="A134" s="27" t="s">
        <v>1313</v>
      </c>
      <c r="B134" s="27" t="s">
        <v>1330</v>
      </c>
      <c r="C134" s="27">
        <v>6533</v>
      </c>
      <c r="D134" s="27">
        <v>654</v>
      </c>
      <c r="E134" s="27">
        <v>5286.8109999999997</v>
      </c>
      <c r="F134" s="27">
        <v>171912</v>
      </c>
      <c r="G134" s="27">
        <v>2</v>
      </c>
      <c r="H134" s="27">
        <v>1.7953222153173253E-2</v>
      </c>
      <c r="I134" s="27">
        <v>2.7339694656488549E-2</v>
      </c>
      <c r="J134" s="27">
        <v>32208.966962938117</v>
      </c>
      <c r="K134" s="29">
        <f t="shared" si="12"/>
        <v>662.90674238203269</v>
      </c>
      <c r="L134" s="28">
        <f t="shared" si="15"/>
        <v>331.45337119101634</v>
      </c>
      <c r="M134" s="27">
        <f t="shared" si="16"/>
        <v>149.15401703595737</v>
      </c>
      <c r="N134" s="27">
        <f>SUMIFS('Verarbeitendes Gew. 2019'!$H$71:$H$17222,'Verarbeitendes Gew. 2019'!$C$71:$C$17222,C134,'Verarbeitendes Gew. 2019'!$E$71:$E$17222,"Basic Metals")</f>
        <v>1077</v>
      </c>
      <c r="O134" s="27">
        <f>SUMIFS('Verarbeitendes Gew. 2019'!$H$71:$H$17222,'Verarbeitendes Gew. 2019'!$C$71:$C$17222,C134,'Verarbeitendes Gew. 2019'!$E$71:$E$17222,"Chemical and Petrochemical")</f>
        <v>743</v>
      </c>
      <c r="P134" s="27">
        <f>SUMIFS('Verarbeitendes Gew. 2019'!$H$71:$H$17222,'Verarbeitendes Gew. 2019'!$C$71:$C$17222,C134,'Verarbeitendes Gew. 2019'!$E$71:$E$17222,"Non Metallic Minerals")</f>
        <v>543</v>
      </c>
      <c r="Q134" s="27">
        <f>SUMIFS('Verarbeitendes Gew. 2019'!$H$71:$H$17222,'Verarbeitendes Gew. 2019'!$C$71:$C$17222,C134,'Verarbeitendes Gew. 2019'!$E$71:$E$17222,"Food and Tobacco")</f>
        <v>654</v>
      </c>
      <c r="R134" s="27">
        <f>SUMIFS('Verarbeitendes Gew. 2019'!$H$71:$H$17222,'Verarbeitendes Gew. 2019'!$C$71:$C$17222,C134,'Verarbeitendes Gew. 2019'!$E$71:$E$17222,"Textile and Leather ")</f>
        <v>0</v>
      </c>
      <c r="S134" s="27">
        <f>SUMIFS('Verarbeitendes Gew. 2019'!$H$71:$H$17222,'Verarbeitendes Gew. 2019'!$C$71:$C$17222,C134,'Verarbeitendes Gew. 2019'!$E$71:$E$17222,"Paper, Pulp and Print")</f>
        <v>0</v>
      </c>
      <c r="T134" s="27">
        <f>SUMIFS('Verarbeitendes Gew. 2019'!$H$71:$H$17222,'Verarbeitendes Gew. 2019'!$C$71:$C$17222,C134,'Verarbeitendes Gew. 2019'!$E$71:$E$17222,"Wood and Wood Products")</f>
        <v>0</v>
      </c>
      <c r="U134" s="27">
        <f>SUMIFS('Verarbeitendes Gew. 2019'!$H$71:$H$17222,'Verarbeitendes Gew. 2019'!$C$71:$C$17222,C134,'Verarbeitendes Gew. 2019'!$E$71:$E$17222,"Transport Equipment")</f>
        <v>251</v>
      </c>
      <c r="V134" s="27">
        <f>SUMIFS('Verarbeitendes Gew. 2019'!$H$71:$H$17222,'Verarbeitendes Gew. 2019'!$C$71:$C$17222,C134,'Verarbeitendes Gew. 2019'!$E$71:$E$17222,"Machinery")</f>
        <v>3670</v>
      </c>
      <c r="W134" s="27">
        <f>SUMIFS('Verarbeitendes Gew. 2019'!$H$71:$H$17222,'Verarbeitendes Gew. 2019'!$C$71:$C$17222,C134,'Verarbeitendes Gew. 2019'!$E$71:$E$17222,"other industry")</f>
        <v>0</v>
      </c>
      <c r="X134" s="27">
        <f>SUMIFS('Verarbeitendes Gew. 2019'!$H$71:$H$17222,'Verarbeitendes Gew. 2019'!$C$71:$C$17222,C134,'Verarbeitendes Gew. 2019'!$F$71:$F$17222,"Verarbeitendes Gewerbe (C)")</f>
        <v>8712</v>
      </c>
      <c r="Y134" s="27">
        <f t="shared" si="17"/>
        <v>8712</v>
      </c>
      <c r="Z134" s="27">
        <f>SUMIFS('Baugewerbe 2019'!$D$7:$D$543,'Baugewerbe 2019'!$A$7:$A$543,C134)</f>
        <v>3642</v>
      </c>
      <c r="AA134" s="27">
        <f t="shared" si="13"/>
        <v>89.492410221574417</v>
      </c>
      <c r="AB134" s="11">
        <f t="shared" si="14"/>
        <v>92.80694393348459</v>
      </c>
    </row>
    <row r="135" spans="1:28">
      <c r="A135" s="27" t="s">
        <v>1313</v>
      </c>
      <c r="B135" s="27" t="s">
        <v>1331</v>
      </c>
      <c r="C135" s="27">
        <v>6534</v>
      </c>
      <c r="D135" s="27">
        <v>804</v>
      </c>
      <c r="E135" s="27">
        <v>9494.0239999999994</v>
      </c>
      <c r="F135" s="27">
        <v>247084</v>
      </c>
      <c r="G135" s="27">
        <v>4</v>
      </c>
      <c r="H135" s="27">
        <v>3.2240290413173181E-2</v>
      </c>
      <c r="I135" s="27">
        <v>3.9294529262086514E-2</v>
      </c>
      <c r="J135" s="27">
        <v>32208.966962938117</v>
      </c>
      <c r="K135" s="29">
        <f t="shared" si="12"/>
        <v>1102.0451776827563</v>
      </c>
      <c r="L135" s="28">
        <f t="shared" si="15"/>
        <v>275.51129442068907</v>
      </c>
      <c r="M135" s="27">
        <f t="shared" si="16"/>
        <v>123.98008248931008</v>
      </c>
      <c r="N135" s="27">
        <f>SUMIFS('Verarbeitendes Gew. 2019'!$H$71:$H$17222,'Verarbeitendes Gew. 2019'!$C$71:$C$17222,C135,'Verarbeitendes Gew. 2019'!$E$71:$E$17222,"Basic Metals")</f>
        <v>4412</v>
      </c>
      <c r="O135" s="27">
        <f>SUMIFS('Verarbeitendes Gew. 2019'!$H$71:$H$17222,'Verarbeitendes Gew. 2019'!$C$71:$C$17222,C135,'Verarbeitendes Gew. 2019'!$E$71:$E$17222,"Chemical and Petrochemical")</f>
        <v>8172</v>
      </c>
      <c r="P135" s="27">
        <f>SUMIFS('Verarbeitendes Gew. 2019'!$H$71:$H$17222,'Verarbeitendes Gew. 2019'!$C$71:$C$17222,C135,'Verarbeitendes Gew. 2019'!$E$71:$E$17222,"Non Metallic Minerals")</f>
        <v>266</v>
      </c>
      <c r="Q135" s="27">
        <f>SUMIFS('Verarbeitendes Gew. 2019'!$H$71:$H$17222,'Verarbeitendes Gew. 2019'!$C$71:$C$17222,C135,'Verarbeitendes Gew. 2019'!$E$71:$E$17222,"Food and Tobacco")</f>
        <v>0</v>
      </c>
      <c r="R135" s="27">
        <f>SUMIFS('Verarbeitendes Gew. 2019'!$H$71:$H$17222,'Verarbeitendes Gew. 2019'!$C$71:$C$17222,C135,'Verarbeitendes Gew. 2019'!$E$71:$E$17222,"Textile and Leather ")</f>
        <v>0</v>
      </c>
      <c r="S135" s="27">
        <f>SUMIFS('Verarbeitendes Gew. 2019'!$H$71:$H$17222,'Verarbeitendes Gew. 2019'!$C$71:$C$17222,C135,'Verarbeitendes Gew. 2019'!$E$71:$E$17222,"Paper, Pulp and Print")</f>
        <v>0</v>
      </c>
      <c r="T135" s="27">
        <f>SUMIFS('Verarbeitendes Gew. 2019'!$H$71:$H$17222,'Verarbeitendes Gew. 2019'!$C$71:$C$17222,C135,'Verarbeitendes Gew. 2019'!$E$71:$E$17222,"Wood and Wood Products")</f>
        <v>0</v>
      </c>
      <c r="U135" s="27">
        <f>SUMIFS('Verarbeitendes Gew. 2019'!$H$71:$H$17222,'Verarbeitendes Gew. 2019'!$C$71:$C$17222,C135,'Verarbeitendes Gew. 2019'!$E$71:$E$17222,"Transport Equipment")</f>
        <v>0</v>
      </c>
      <c r="V135" s="27">
        <f>SUMIFS('Verarbeitendes Gew. 2019'!$H$71:$H$17222,'Verarbeitendes Gew. 2019'!$C$71:$C$17222,C135,'Verarbeitendes Gew. 2019'!$E$71:$E$17222,"Machinery")</f>
        <v>3267</v>
      </c>
      <c r="W135" s="27">
        <f>SUMIFS('Verarbeitendes Gew. 2019'!$H$71:$H$17222,'Verarbeitendes Gew. 2019'!$C$71:$C$17222,C135,'Verarbeitendes Gew. 2019'!$E$71:$E$17222,"other industry")</f>
        <v>427</v>
      </c>
      <c r="X135" s="27">
        <f>SUMIFS('Verarbeitendes Gew. 2019'!$H$71:$H$17222,'Verarbeitendes Gew. 2019'!$C$71:$C$17222,C135,'Verarbeitendes Gew. 2019'!$F$71:$F$17222,"Verarbeitendes Gewerbe (C)")</f>
        <v>28374</v>
      </c>
      <c r="Y135" s="27">
        <f t="shared" si="17"/>
        <v>28374</v>
      </c>
      <c r="Z135" s="27">
        <f>SUMIFS('Baugewerbe 2019'!$D$7:$D$543,'Baugewerbe 2019'!$A$7:$A$543,C135)</f>
        <v>1883</v>
      </c>
      <c r="AA135" s="27">
        <f t="shared" si="13"/>
        <v>74.388049493586053</v>
      </c>
      <c r="AB135" s="11">
        <f t="shared" si="14"/>
        <v>77.143162437792952</v>
      </c>
    </row>
    <row r="136" spans="1:28">
      <c r="A136" s="27" t="s">
        <v>1313</v>
      </c>
      <c r="B136" s="27" t="s">
        <v>1332</v>
      </c>
      <c r="C136" s="27">
        <v>6535</v>
      </c>
      <c r="D136" s="27">
        <v>580</v>
      </c>
      <c r="E136" s="27">
        <v>2897.7220000000002</v>
      </c>
      <c r="F136" s="27">
        <v>105643</v>
      </c>
      <c r="G136" s="27">
        <v>5</v>
      </c>
      <c r="H136" s="27">
        <v>9.8402320045368578E-3</v>
      </c>
      <c r="I136" s="27">
        <v>1.6800731552162849E-2</v>
      </c>
      <c r="J136" s="27">
        <v>32208.966962938117</v>
      </c>
      <c r="K136" s="29">
        <f t="shared" si="12"/>
        <v>379.71704753478275</v>
      </c>
      <c r="L136" s="28">
        <f t="shared" si="15"/>
        <v>75.943409506956556</v>
      </c>
      <c r="M136" s="27">
        <f t="shared" si="16"/>
        <v>34.174534278130452</v>
      </c>
      <c r="N136" s="27">
        <f>SUMIFS('Verarbeitendes Gew. 2019'!$H$71:$H$17222,'Verarbeitendes Gew. 2019'!$C$71:$C$17222,C136,'Verarbeitendes Gew. 2019'!$E$71:$E$17222,"Basic Metals")</f>
        <v>1898</v>
      </c>
      <c r="O136" s="27">
        <f>SUMIFS('Verarbeitendes Gew. 2019'!$H$71:$H$17222,'Verarbeitendes Gew. 2019'!$C$71:$C$17222,C136,'Verarbeitendes Gew. 2019'!$E$71:$E$17222,"Chemical and Petrochemical")</f>
        <v>0</v>
      </c>
      <c r="P136" s="27">
        <f>SUMIFS('Verarbeitendes Gew. 2019'!$H$71:$H$17222,'Verarbeitendes Gew. 2019'!$C$71:$C$17222,C136,'Verarbeitendes Gew. 2019'!$E$71:$E$17222,"Non Metallic Minerals")</f>
        <v>161</v>
      </c>
      <c r="Q136" s="27">
        <f>SUMIFS('Verarbeitendes Gew. 2019'!$H$71:$H$17222,'Verarbeitendes Gew. 2019'!$C$71:$C$17222,C136,'Verarbeitendes Gew. 2019'!$E$71:$E$17222,"Food and Tobacco")</f>
        <v>0</v>
      </c>
      <c r="R136" s="27">
        <f>SUMIFS('Verarbeitendes Gew. 2019'!$H$71:$H$17222,'Verarbeitendes Gew. 2019'!$C$71:$C$17222,C136,'Verarbeitendes Gew. 2019'!$E$71:$E$17222,"Textile and Leather ")</f>
        <v>239</v>
      </c>
      <c r="S136" s="27">
        <f>SUMIFS('Verarbeitendes Gew. 2019'!$H$71:$H$17222,'Verarbeitendes Gew. 2019'!$C$71:$C$17222,C136,'Verarbeitendes Gew. 2019'!$E$71:$E$17222,"Paper, Pulp and Print")</f>
        <v>977</v>
      </c>
      <c r="T136" s="27">
        <f>SUMIFS('Verarbeitendes Gew. 2019'!$H$71:$H$17222,'Verarbeitendes Gew. 2019'!$C$71:$C$17222,C136,'Verarbeitendes Gew. 2019'!$E$71:$E$17222,"Wood and Wood Products")</f>
        <v>402</v>
      </c>
      <c r="U136" s="27">
        <f>SUMIFS('Verarbeitendes Gew. 2019'!$H$71:$H$17222,'Verarbeitendes Gew. 2019'!$C$71:$C$17222,C136,'Verarbeitendes Gew. 2019'!$E$71:$E$17222,"Transport Equipment")</f>
        <v>0</v>
      </c>
      <c r="V136" s="27">
        <f>SUMIFS('Verarbeitendes Gew. 2019'!$H$71:$H$17222,'Verarbeitendes Gew. 2019'!$C$71:$C$17222,C136,'Verarbeitendes Gew. 2019'!$E$71:$E$17222,"Machinery")</f>
        <v>1967</v>
      </c>
      <c r="W136" s="27">
        <f>SUMIFS('Verarbeitendes Gew. 2019'!$H$71:$H$17222,'Verarbeitendes Gew. 2019'!$C$71:$C$17222,C136,'Verarbeitendes Gew. 2019'!$E$71:$E$17222,"other industry")</f>
        <v>0</v>
      </c>
      <c r="X136" s="27">
        <f>SUMIFS('Verarbeitendes Gew. 2019'!$H$71:$H$17222,'Verarbeitendes Gew. 2019'!$C$71:$C$17222,C136,'Verarbeitendes Gew. 2019'!$F$71:$F$17222,"Verarbeitendes Gewerbe (C)")</f>
        <v>0</v>
      </c>
      <c r="Y136" s="27">
        <f t="shared" si="17"/>
        <v>5644</v>
      </c>
      <c r="Z136" s="27">
        <f>SUMIFS('Baugewerbe 2019'!$D$7:$D$543,'Baugewerbe 2019'!$A$7:$A$543,C136)</f>
        <v>1140</v>
      </c>
      <c r="AA136" s="27">
        <f t="shared" si="13"/>
        <v>20.504720566878273</v>
      </c>
      <c r="AB136" s="11">
        <f t="shared" si="14"/>
        <v>21.264154661947838</v>
      </c>
    </row>
    <row r="137" spans="1:28">
      <c r="A137" s="27" t="s">
        <v>1313</v>
      </c>
      <c r="B137" s="27" t="s">
        <v>1333</v>
      </c>
      <c r="C137" s="27">
        <v>6611</v>
      </c>
      <c r="D137" s="27">
        <v>825</v>
      </c>
      <c r="E137" s="27">
        <v>10452.267</v>
      </c>
      <c r="F137" s="27">
        <v>202137</v>
      </c>
      <c r="G137" s="27">
        <v>1</v>
      </c>
      <c r="H137" s="27">
        <v>3.5494340814392976E-2</v>
      </c>
      <c r="I137" s="27">
        <v>3.2146469465648857E-2</v>
      </c>
      <c r="J137" s="27">
        <v>32208.966962938117</v>
      </c>
      <c r="K137" s="29">
        <f t="shared" si="12"/>
        <v>1113.0432369150467</v>
      </c>
      <c r="L137" s="28">
        <f t="shared" si="15"/>
        <v>1113.0432369150467</v>
      </c>
      <c r="M137" s="27">
        <f t="shared" si="16"/>
        <v>500.869456611771</v>
      </c>
      <c r="N137" s="27">
        <f>SUMIFS('Verarbeitendes Gew. 2019'!$H$71:$H$17222,'Verarbeitendes Gew. 2019'!$C$71:$C$17222,C137,'Verarbeitendes Gew. 2019'!$E$71:$E$17222,"Basic Metals")</f>
        <v>760</v>
      </c>
      <c r="O137" s="27">
        <f>SUMIFS('Verarbeitendes Gew. 2019'!$H$71:$H$17222,'Verarbeitendes Gew. 2019'!$C$71:$C$17222,C137,'Verarbeitendes Gew. 2019'!$E$71:$E$17222,"Chemical and Petrochemical")</f>
        <v>453</v>
      </c>
      <c r="P137" s="27">
        <f>SUMIFS('Verarbeitendes Gew. 2019'!$H$71:$H$17222,'Verarbeitendes Gew. 2019'!$C$71:$C$17222,C137,'Verarbeitendes Gew. 2019'!$E$71:$E$17222,"Non Metallic Minerals")</f>
        <v>0</v>
      </c>
      <c r="Q137" s="27">
        <f>SUMIFS('Verarbeitendes Gew. 2019'!$H$71:$H$17222,'Verarbeitendes Gew. 2019'!$C$71:$C$17222,C137,'Verarbeitendes Gew. 2019'!$E$71:$E$17222,"Food and Tobacco")</f>
        <v>0</v>
      </c>
      <c r="R137" s="27">
        <f>SUMIFS('Verarbeitendes Gew. 2019'!$H$71:$H$17222,'Verarbeitendes Gew. 2019'!$C$71:$C$17222,C137,'Verarbeitendes Gew. 2019'!$E$71:$E$17222,"Textile and Leather ")</f>
        <v>0</v>
      </c>
      <c r="S137" s="27">
        <f>SUMIFS('Verarbeitendes Gew. 2019'!$H$71:$H$17222,'Verarbeitendes Gew. 2019'!$C$71:$C$17222,C137,'Verarbeitendes Gew. 2019'!$E$71:$E$17222,"Paper, Pulp and Print")</f>
        <v>511</v>
      </c>
      <c r="T137" s="27">
        <f>SUMIFS('Verarbeitendes Gew. 2019'!$H$71:$H$17222,'Verarbeitendes Gew. 2019'!$C$71:$C$17222,C137,'Verarbeitendes Gew. 2019'!$E$71:$E$17222,"Wood and Wood Products")</f>
        <v>0</v>
      </c>
      <c r="U137" s="27">
        <f>SUMIFS('Verarbeitendes Gew. 2019'!$H$71:$H$17222,'Verarbeitendes Gew. 2019'!$C$71:$C$17222,C137,'Verarbeitendes Gew. 2019'!$E$71:$E$17222,"Transport Equipment")</f>
        <v>3747</v>
      </c>
      <c r="V137" s="27">
        <f>SUMIFS('Verarbeitendes Gew. 2019'!$H$71:$H$17222,'Verarbeitendes Gew. 2019'!$C$71:$C$17222,C137,'Verarbeitendes Gew. 2019'!$E$71:$E$17222,"Machinery")</f>
        <v>1246</v>
      </c>
      <c r="W137" s="27">
        <f>SUMIFS('Verarbeitendes Gew. 2019'!$H$71:$H$17222,'Verarbeitendes Gew. 2019'!$C$71:$C$17222,C137,'Verarbeitendes Gew. 2019'!$E$71:$E$17222,"other industry")</f>
        <v>355</v>
      </c>
      <c r="X137" s="27">
        <f>SUMIFS('Verarbeitendes Gew. 2019'!$H$71:$H$17222,'Verarbeitendes Gew. 2019'!$C$71:$C$17222,C137,'Verarbeitendes Gew. 2019'!$F$71:$F$17222,"Verarbeitendes Gewerbe (C)")</f>
        <v>0</v>
      </c>
      <c r="Y137" s="27">
        <f t="shared" si="17"/>
        <v>7072</v>
      </c>
      <c r="Z137" s="27">
        <f>SUMIFS('Baugewerbe 2019'!$D$7:$D$543,'Baugewerbe 2019'!$A$7:$A$543,C137)</f>
        <v>2064</v>
      </c>
      <c r="AA137" s="27">
        <f t="shared" si="13"/>
        <v>300.52167396706261</v>
      </c>
      <c r="AB137" s="11">
        <f t="shared" si="14"/>
        <v>311.65210633621308</v>
      </c>
    </row>
    <row r="138" spans="1:28">
      <c r="A138" s="27" t="s">
        <v>1313</v>
      </c>
      <c r="B138" s="27" t="s">
        <v>1334</v>
      </c>
      <c r="C138" s="27">
        <v>6631</v>
      </c>
      <c r="D138" s="27">
        <v>652</v>
      </c>
      <c r="E138" s="27">
        <v>8402.6280000000006</v>
      </c>
      <c r="F138" s="27">
        <v>223145</v>
      </c>
      <c r="G138" s="27">
        <v>2</v>
      </c>
      <c r="H138" s="27">
        <v>2.8534072270499904E-2</v>
      </c>
      <c r="I138" s="27">
        <v>3.5487436386768448E-2</v>
      </c>
      <c r="J138" s="27">
        <v>32208.966962938117</v>
      </c>
      <c r="K138" s="29">
        <f t="shared" si="12"/>
        <v>981.76198010722851</v>
      </c>
      <c r="L138" s="28">
        <f t="shared" si="15"/>
        <v>490.88099005361425</v>
      </c>
      <c r="M138" s="27">
        <f t="shared" si="16"/>
        <v>220.89644552412642</v>
      </c>
      <c r="N138" s="27">
        <f>SUMIFS('Verarbeitendes Gew. 2019'!$H$71:$H$17222,'Verarbeitendes Gew. 2019'!$C$71:$C$17222,C138,'Verarbeitendes Gew. 2019'!$E$71:$E$17222,"Basic Metals")</f>
        <v>1938</v>
      </c>
      <c r="O138" s="27">
        <f>SUMIFS('Verarbeitendes Gew. 2019'!$H$71:$H$17222,'Verarbeitendes Gew. 2019'!$C$71:$C$17222,C138,'Verarbeitendes Gew. 2019'!$E$71:$E$17222,"Chemical and Petrochemical")</f>
        <v>0</v>
      </c>
      <c r="P138" s="27">
        <f>SUMIFS('Verarbeitendes Gew. 2019'!$H$71:$H$17222,'Verarbeitendes Gew. 2019'!$C$71:$C$17222,C138,'Verarbeitendes Gew. 2019'!$E$71:$E$17222,"Non Metallic Minerals")</f>
        <v>658</v>
      </c>
      <c r="Q138" s="27">
        <f>SUMIFS('Verarbeitendes Gew. 2019'!$H$71:$H$17222,'Verarbeitendes Gew. 2019'!$C$71:$C$17222,C138,'Verarbeitendes Gew. 2019'!$E$71:$E$17222,"Food and Tobacco")</f>
        <v>2086</v>
      </c>
      <c r="R138" s="27">
        <f>SUMIFS('Verarbeitendes Gew. 2019'!$H$71:$H$17222,'Verarbeitendes Gew. 2019'!$C$71:$C$17222,C138,'Verarbeitendes Gew. 2019'!$E$71:$E$17222,"Textile and Leather ")</f>
        <v>1024</v>
      </c>
      <c r="S138" s="27">
        <f>SUMIFS('Verarbeitendes Gew. 2019'!$H$71:$H$17222,'Verarbeitendes Gew. 2019'!$C$71:$C$17222,C138,'Verarbeitendes Gew. 2019'!$E$71:$E$17222,"Paper, Pulp and Print")</f>
        <v>892</v>
      </c>
      <c r="T138" s="27">
        <f>SUMIFS('Verarbeitendes Gew. 2019'!$H$71:$H$17222,'Verarbeitendes Gew. 2019'!$C$71:$C$17222,C138,'Verarbeitendes Gew. 2019'!$E$71:$E$17222,"Wood and Wood Products")</f>
        <v>964</v>
      </c>
      <c r="U138" s="27">
        <f>SUMIFS('Verarbeitendes Gew. 2019'!$H$71:$H$17222,'Verarbeitendes Gew. 2019'!$C$71:$C$17222,C138,'Verarbeitendes Gew. 2019'!$E$71:$E$17222,"Transport Equipment")</f>
        <v>1304</v>
      </c>
      <c r="V138" s="27">
        <f>SUMIFS('Verarbeitendes Gew. 2019'!$H$71:$H$17222,'Verarbeitendes Gew. 2019'!$C$71:$C$17222,C138,'Verarbeitendes Gew. 2019'!$E$71:$E$17222,"Machinery")</f>
        <v>4105</v>
      </c>
      <c r="W138" s="27">
        <f>SUMIFS('Verarbeitendes Gew. 2019'!$H$71:$H$17222,'Verarbeitendes Gew. 2019'!$C$71:$C$17222,C138,'Verarbeitendes Gew. 2019'!$E$71:$E$17222,"other industry")</f>
        <v>0</v>
      </c>
      <c r="X138" s="27">
        <f>SUMIFS('Verarbeitendes Gew. 2019'!$H$71:$H$17222,'Verarbeitendes Gew. 2019'!$C$71:$C$17222,C138,'Verarbeitendes Gew. 2019'!$F$71:$F$17222,"Verarbeitendes Gewerbe (C)")</f>
        <v>0</v>
      </c>
      <c r="Y138" s="27">
        <f t="shared" si="17"/>
        <v>12971</v>
      </c>
      <c r="Z138" s="27">
        <f>SUMIFS('Baugewerbe 2019'!$D$7:$D$543,'Baugewerbe 2019'!$A$7:$A$543,C138)</f>
        <v>3155</v>
      </c>
      <c r="AA138" s="27">
        <f t="shared" si="13"/>
        <v>132.53786731447585</v>
      </c>
      <c r="AB138" s="11">
        <f t="shared" si="14"/>
        <v>137.44667721501202</v>
      </c>
    </row>
    <row r="139" spans="1:28">
      <c r="A139" s="27" t="s">
        <v>1313</v>
      </c>
      <c r="B139" s="27" t="s">
        <v>1335</v>
      </c>
      <c r="C139" s="27">
        <v>6632</v>
      </c>
      <c r="D139" s="27">
        <v>667</v>
      </c>
      <c r="E139" s="27">
        <v>4435.2489999999998</v>
      </c>
      <c r="F139" s="27">
        <v>120719</v>
      </c>
      <c r="G139" s="27">
        <v>1</v>
      </c>
      <c r="H139" s="27">
        <v>1.5061444527076816E-2</v>
      </c>
      <c r="I139" s="27">
        <v>1.9198314249363867E-2</v>
      </c>
      <c r="J139" s="27">
        <v>32208.966962938117</v>
      </c>
      <c r="K139" s="29">
        <f t="shared" si="12"/>
        <v>522.42197324697668</v>
      </c>
      <c r="L139" s="28">
        <f t="shared" si="15"/>
        <v>522.42197324697668</v>
      </c>
      <c r="M139" s="27">
        <f t="shared" si="16"/>
        <v>235.08988796113951</v>
      </c>
      <c r="N139" s="27">
        <f>SUMIFS('Verarbeitendes Gew. 2019'!$H$71:$H$17222,'Verarbeitendes Gew. 2019'!$C$71:$C$17222,C139,'Verarbeitendes Gew. 2019'!$E$71:$E$17222,"Basic Metals")</f>
        <v>602</v>
      </c>
      <c r="O139" s="27">
        <f>SUMIFS('Verarbeitendes Gew. 2019'!$H$71:$H$17222,'Verarbeitendes Gew. 2019'!$C$71:$C$17222,C139,'Verarbeitendes Gew. 2019'!$E$71:$E$17222,"Chemical and Petrochemical")</f>
        <v>0</v>
      </c>
      <c r="P139" s="27">
        <f>SUMIFS('Verarbeitendes Gew. 2019'!$H$71:$H$17222,'Verarbeitendes Gew. 2019'!$C$71:$C$17222,C139,'Verarbeitendes Gew. 2019'!$E$71:$E$17222,"Non Metallic Minerals")</f>
        <v>323</v>
      </c>
      <c r="Q139" s="27">
        <f>SUMIFS('Verarbeitendes Gew. 2019'!$H$71:$H$17222,'Verarbeitendes Gew. 2019'!$C$71:$C$17222,C139,'Verarbeitendes Gew. 2019'!$E$71:$E$17222,"Food and Tobacco")</f>
        <v>268</v>
      </c>
      <c r="R139" s="27">
        <f>SUMIFS('Verarbeitendes Gew. 2019'!$H$71:$H$17222,'Verarbeitendes Gew. 2019'!$C$71:$C$17222,C139,'Verarbeitendes Gew. 2019'!$E$71:$E$17222,"Textile and Leather ")</f>
        <v>0</v>
      </c>
      <c r="S139" s="27">
        <f>SUMIFS('Verarbeitendes Gew. 2019'!$H$71:$H$17222,'Verarbeitendes Gew. 2019'!$C$71:$C$17222,C139,'Verarbeitendes Gew. 2019'!$E$71:$E$17222,"Paper, Pulp and Print")</f>
        <v>0</v>
      </c>
      <c r="T139" s="27">
        <f>SUMIFS('Verarbeitendes Gew. 2019'!$H$71:$H$17222,'Verarbeitendes Gew. 2019'!$C$71:$C$17222,C139,'Verarbeitendes Gew. 2019'!$E$71:$E$17222,"Wood and Wood Products")</f>
        <v>0</v>
      </c>
      <c r="U139" s="27">
        <f>SUMIFS('Verarbeitendes Gew. 2019'!$H$71:$H$17222,'Verarbeitendes Gew. 2019'!$C$71:$C$17222,C139,'Verarbeitendes Gew. 2019'!$E$71:$E$17222,"Transport Equipment")</f>
        <v>0</v>
      </c>
      <c r="V139" s="27">
        <f>SUMIFS('Verarbeitendes Gew. 2019'!$H$71:$H$17222,'Verarbeitendes Gew. 2019'!$C$71:$C$17222,C139,'Verarbeitendes Gew. 2019'!$E$71:$E$17222,"Machinery")</f>
        <v>1787</v>
      </c>
      <c r="W139" s="27">
        <f>SUMIFS('Verarbeitendes Gew. 2019'!$H$71:$H$17222,'Verarbeitendes Gew. 2019'!$C$71:$C$17222,C139,'Verarbeitendes Gew. 2019'!$E$71:$E$17222,"other industry")</f>
        <v>296</v>
      </c>
      <c r="X139" s="27">
        <f>SUMIFS('Verarbeitendes Gew. 2019'!$H$71:$H$17222,'Verarbeitendes Gew. 2019'!$C$71:$C$17222,C139,'Verarbeitendes Gew. 2019'!$F$71:$F$17222,"Verarbeitendes Gewerbe (C)")</f>
        <v>0</v>
      </c>
      <c r="Y139" s="27">
        <f t="shared" si="17"/>
        <v>3276</v>
      </c>
      <c r="Z139" s="27">
        <f>SUMIFS('Baugewerbe 2019'!$D$7:$D$543,'Baugewerbe 2019'!$A$7:$A$543,C139)</f>
        <v>2619</v>
      </c>
      <c r="AA139" s="27">
        <f t="shared" si="13"/>
        <v>141.05393277668372</v>
      </c>
      <c r="AB139" s="11">
        <f t="shared" si="14"/>
        <v>146.27815250915347</v>
      </c>
    </row>
    <row r="140" spans="1:28">
      <c r="A140" s="27" t="s">
        <v>1313</v>
      </c>
      <c r="B140" s="27" t="s">
        <v>1336</v>
      </c>
      <c r="C140" s="27">
        <v>6633</v>
      </c>
      <c r="D140" s="27">
        <v>728</v>
      </c>
      <c r="E140" s="27">
        <v>7218.0479999999998</v>
      </c>
      <c r="F140" s="27">
        <v>236764</v>
      </c>
      <c r="G140" s="27">
        <v>5</v>
      </c>
      <c r="H140" s="27">
        <v>2.4511415152966107E-2</v>
      </c>
      <c r="I140" s="27">
        <v>3.7653307888040714E-2</v>
      </c>
      <c r="J140" s="27">
        <v>32208.966962938117</v>
      </c>
      <c r="K140" s="29">
        <f t="shared" si="12"/>
        <v>908.00766177840444</v>
      </c>
      <c r="L140" s="28">
        <f t="shared" si="15"/>
        <v>181.60153235568089</v>
      </c>
      <c r="M140" s="27">
        <f t="shared" si="16"/>
        <v>81.7206895600564</v>
      </c>
      <c r="N140" s="27">
        <f>SUMIFS('Verarbeitendes Gew. 2019'!$H$71:$H$17222,'Verarbeitendes Gew. 2019'!$C$71:$C$17222,C140,'Verarbeitendes Gew. 2019'!$E$71:$E$17222,"Basic Metals")</f>
        <v>734</v>
      </c>
      <c r="O140" s="27">
        <f>SUMIFS('Verarbeitendes Gew. 2019'!$H$71:$H$17222,'Verarbeitendes Gew. 2019'!$C$71:$C$17222,C140,'Verarbeitendes Gew. 2019'!$E$71:$E$17222,"Chemical and Petrochemical")</f>
        <v>1656</v>
      </c>
      <c r="P140" s="27">
        <f>SUMIFS('Verarbeitendes Gew. 2019'!$H$71:$H$17222,'Verarbeitendes Gew. 2019'!$C$71:$C$17222,C140,'Verarbeitendes Gew. 2019'!$E$71:$E$17222,"Non Metallic Minerals")</f>
        <v>0</v>
      </c>
      <c r="Q140" s="27">
        <f>SUMIFS('Verarbeitendes Gew. 2019'!$H$71:$H$17222,'Verarbeitendes Gew. 2019'!$C$71:$C$17222,C140,'Verarbeitendes Gew. 2019'!$E$71:$E$17222,"Food and Tobacco")</f>
        <v>561</v>
      </c>
      <c r="R140" s="27">
        <f>SUMIFS('Verarbeitendes Gew. 2019'!$H$71:$H$17222,'Verarbeitendes Gew. 2019'!$C$71:$C$17222,C140,'Verarbeitendes Gew. 2019'!$E$71:$E$17222,"Textile and Leather ")</f>
        <v>0</v>
      </c>
      <c r="S140" s="27">
        <f>SUMIFS('Verarbeitendes Gew. 2019'!$H$71:$H$17222,'Verarbeitendes Gew. 2019'!$C$71:$C$17222,C140,'Verarbeitendes Gew. 2019'!$E$71:$E$17222,"Paper, Pulp and Print")</f>
        <v>0</v>
      </c>
      <c r="T140" s="27">
        <f>SUMIFS('Verarbeitendes Gew. 2019'!$H$71:$H$17222,'Verarbeitendes Gew. 2019'!$C$71:$C$17222,C140,'Verarbeitendes Gew. 2019'!$E$71:$E$17222,"Wood and Wood Products")</f>
        <v>0</v>
      </c>
      <c r="U140" s="27">
        <f>SUMIFS('Verarbeitendes Gew. 2019'!$H$71:$H$17222,'Verarbeitendes Gew. 2019'!$C$71:$C$17222,C140,'Verarbeitendes Gew. 2019'!$E$71:$E$17222,"Transport Equipment")</f>
        <v>0</v>
      </c>
      <c r="V140" s="27">
        <f>SUMIFS('Verarbeitendes Gew. 2019'!$H$71:$H$17222,'Verarbeitendes Gew. 2019'!$C$71:$C$17222,C140,'Verarbeitendes Gew. 2019'!$E$71:$E$17222,"Machinery")</f>
        <v>1807</v>
      </c>
      <c r="W140" s="27">
        <f>SUMIFS('Verarbeitendes Gew. 2019'!$H$71:$H$17222,'Verarbeitendes Gew. 2019'!$C$71:$C$17222,C140,'Verarbeitendes Gew. 2019'!$E$71:$E$17222,"other industry")</f>
        <v>155</v>
      </c>
      <c r="X140" s="27">
        <f>SUMIFS('Verarbeitendes Gew. 2019'!$H$71:$H$17222,'Verarbeitendes Gew. 2019'!$C$71:$C$17222,C140,'Verarbeitendes Gew. 2019'!$F$71:$F$17222,"Verarbeitendes Gewerbe (C)")</f>
        <v>0</v>
      </c>
      <c r="Y140" s="27">
        <f t="shared" si="17"/>
        <v>4913</v>
      </c>
      <c r="Z140" s="27">
        <f>SUMIFS('Baugewerbe 2019'!$D$7:$D$543,'Baugewerbe 2019'!$A$7:$A$543,C140)</f>
        <v>1670</v>
      </c>
      <c r="AA140" s="27">
        <f t="shared" si="13"/>
        <v>49.032413736033845</v>
      </c>
      <c r="AB140" s="11">
        <f t="shared" si="14"/>
        <v>50.84842905959065</v>
      </c>
    </row>
    <row r="141" spans="1:28">
      <c r="A141" s="27" t="s">
        <v>1313</v>
      </c>
      <c r="B141" s="27" t="s">
        <v>1337</v>
      </c>
      <c r="C141" s="27">
        <v>6634</v>
      </c>
      <c r="D141" s="27">
        <v>555</v>
      </c>
      <c r="E141" s="27">
        <v>5595.23</v>
      </c>
      <c r="F141" s="27">
        <v>179673</v>
      </c>
      <c r="G141" s="27">
        <v>3</v>
      </c>
      <c r="H141" s="27">
        <v>1.9000567107108533E-2</v>
      </c>
      <c r="I141" s="27">
        <v>2.857395038167939E-2</v>
      </c>
      <c r="J141" s="27">
        <v>32208.966962938117</v>
      </c>
      <c r="K141" s="29">
        <f t="shared" si="12"/>
        <v>698.32629820192255</v>
      </c>
      <c r="L141" s="28">
        <f t="shared" si="15"/>
        <v>232.77543273397418</v>
      </c>
      <c r="M141" s="27">
        <f t="shared" si="16"/>
        <v>104.74894473028839</v>
      </c>
      <c r="N141" s="27">
        <f>SUMIFS('Verarbeitendes Gew. 2019'!$H$71:$H$17222,'Verarbeitendes Gew. 2019'!$C$71:$C$17222,C141,'Verarbeitendes Gew. 2019'!$E$71:$E$17222,"Basic Metals")</f>
        <v>953</v>
      </c>
      <c r="O141" s="27">
        <f>SUMIFS('Verarbeitendes Gew. 2019'!$H$71:$H$17222,'Verarbeitendes Gew. 2019'!$C$71:$C$17222,C141,'Verarbeitendes Gew. 2019'!$E$71:$E$17222,"Chemical and Petrochemical")</f>
        <v>972</v>
      </c>
      <c r="P141" s="27">
        <f>SUMIFS('Verarbeitendes Gew. 2019'!$H$71:$H$17222,'Verarbeitendes Gew. 2019'!$C$71:$C$17222,C141,'Verarbeitendes Gew. 2019'!$E$71:$E$17222,"Non Metallic Minerals")</f>
        <v>216</v>
      </c>
      <c r="Q141" s="27">
        <f>SUMIFS('Verarbeitendes Gew. 2019'!$H$71:$H$17222,'Verarbeitendes Gew. 2019'!$C$71:$C$17222,C141,'Verarbeitendes Gew. 2019'!$E$71:$E$17222,"Food and Tobacco")</f>
        <v>1172</v>
      </c>
      <c r="R141" s="27">
        <f>SUMIFS('Verarbeitendes Gew. 2019'!$H$71:$H$17222,'Verarbeitendes Gew. 2019'!$C$71:$C$17222,C141,'Verarbeitendes Gew. 2019'!$E$71:$E$17222,"Textile and Leather ")</f>
        <v>0</v>
      </c>
      <c r="S141" s="27">
        <f>SUMIFS('Verarbeitendes Gew. 2019'!$H$71:$H$17222,'Verarbeitendes Gew. 2019'!$C$71:$C$17222,C141,'Verarbeitendes Gew. 2019'!$E$71:$E$17222,"Paper, Pulp and Print")</f>
        <v>274</v>
      </c>
      <c r="T141" s="27">
        <f>SUMIFS('Verarbeitendes Gew. 2019'!$H$71:$H$17222,'Verarbeitendes Gew. 2019'!$C$71:$C$17222,C141,'Verarbeitendes Gew. 2019'!$E$71:$E$17222,"Wood and Wood Products")</f>
        <v>0</v>
      </c>
      <c r="U141" s="27">
        <f>SUMIFS('Verarbeitendes Gew. 2019'!$H$71:$H$17222,'Verarbeitendes Gew. 2019'!$C$71:$C$17222,C141,'Verarbeitendes Gew. 2019'!$E$71:$E$17222,"Transport Equipment")</f>
        <v>0</v>
      </c>
      <c r="V141" s="27">
        <f>SUMIFS('Verarbeitendes Gew. 2019'!$H$71:$H$17222,'Verarbeitendes Gew. 2019'!$C$71:$C$17222,C141,'Verarbeitendes Gew. 2019'!$E$71:$E$17222,"Machinery")</f>
        <v>1254</v>
      </c>
      <c r="W141" s="27">
        <f>SUMIFS('Verarbeitendes Gew. 2019'!$H$71:$H$17222,'Verarbeitendes Gew. 2019'!$C$71:$C$17222,C141,'Verarbeitendes Gew. 2019'!$E$71:$E$17222,"other industry")</f>
        <v>0</v>
      </c>
      <c r="X141" s="27">
        <f>SUMIFS('Verarbeitendes Gew. 2019'!$H$71:$H$17222,'Verarbeitendes Gew. 2019'!$C$71:$C$17222,C141,'Verarbeitendes Gew. 2019'!$F$71:$F$17222,"Verarbeitendes Gewerbe (C)")</f>
        <v>13488</v>
      </c>
      <c r="Y141" s="27">
        <f t="shared" si="17"/>
        <v>13488</v>
      </c>
      <c r="Z141" s="27">
        <f>SUMIFS('Baugewerbe 2019'!$D$7:$D$543,'Baugewerbe 2019'!$A$7:$A$543,C141)</f>
        <v>1446</v>
      </c>
      <c r="AA141" s="27">
        <f t="shared" si="13"/>
        <v>62.849366838173033</v>
      </c>
      <c r="AB141" s="11">
        <f t="shared" si="14"/>
        <v>65.177121165512773</v>
      </c>
    </row>
    <row r="142" spans="1:28">
      <c r="A142" s="27" t="s">
        <v>1313</v>
      </c>
      <c r="B142" s="27" t="s">
        <v>1338</v>
      </c>
      <c r="C142" s="27">
        <v>6635</v>
      </c>
      <c r="D142" s="27">
        <v>628</v>
      </c>
      <c r="E142" s="27">
        <v>5918.6549999999997</v>
      </c>
      <c r="F142" s="27">
        <v>156406</v>
      </c>
      <c r="G142" s="27">
        <v>5</v>
      </c>
      <c r="H142" s="27">
        <v>2.0098870200389165E-2</v>
      </c>
      <c r="I142" s="27">
        <v>2.4873727735368958E-2</v>
      </c>
      <c r="J142" s="27">
        <v>32208.966962938117</v>
      </c>
      <c r="K142" s="29">
        <f t="shared" si="12"/>
        <v>690.42595028384812</v>
      </c>
      <c r="L142" s="28">
        <f t="shared" si="15"/>
        <v>138.08519005676962</v>
      </c>
      <c r="M142" s="27">
        <f t="shared" si="16"/>
        <v>62.138335525546331</v>
      </c>
      <c r="N142" s="27">
        <f>SUMIFS('Verarbeitendes Gew. 2019'!$H$71:$H$17222,'Verarbeitendes Gew. 2019'!$C$71:$C$17222,C142,'Verarbeitendes Gew. 2019'!$E$71:$E$17222,"Basic Metals")</f>
        <v>3322</v>
      </c>
      <c r="O142" s="27">
        <f>SUMIFS('Verarbeitendes Gew. 2019'!$H$71:$H$17222,'Verarbeitendes Gew. 2019'!$C$71:$C$17222,C142,'Verarbeitendes Gew. 2019'!$E$71:$E$17222,"Chemical and Petrochemical")</f>
        <v>5410</v>
      </c>
      <c r="P142" s="27">
        <f>SUMIFS('Verarbeitendes Gew. 2019'!$H$71:$H$17222,'Verarbeitendes Gew. 2019'!$C$71:$C$17222,C142,'Verarbeitendes Gew. 2019'!$E$71:$E$17222,"Non Metallic Minerals")</f>
        <v>0</v>
      </c>
      <c r="Q142" s="27">
        <f>SUMIFS('Verarbeitendes Gew. 2019'!$H$71:$H$17222,'Verarbeitendes Gew. 2019'!$C$71:$C$17222,C142,'Verarbeitendes Gew. 2019'!$E$71:$E$17222,"Food and Tobacco")</f>
        <v>1380</v>
      </c>
      <c r="R142" s="27">
        <f>SUMIFS('Verarbeitendes Gew. 2019'!$H$71:$H$17222,'Verarbeitendes Gew. 2019'!$C$71:$C$17222,C142,'Verarbeitendes Gew. 2019'!$E$71:$E$17222,"Textile and Leather ")</f>
        <v>0</v>
      </c>
      <c r="S142" s="27">
        <f>SUMIFS('Verarbeitendes Gew. 2019'!$H$71:$H$17222,'Verarbeitendes Gew. 2019'!$C$71:$C$17222,C142,'Verarbeitendes Gew. 2019'!$E$71:$E$17222,"Paper, Pulp and Print")</f>
        <v>1206</v>
      </c>
      <c r="T142" s="27">
        <f>SUMIFS('Verarbeitendes Gew. 2019'!$H$71:$H$17222,'Verarbeitendes Gew. 2019'!$C$71:$C$17222,C142,'Verarbeitendes Gew. 2019'!$E$71:$E$17222,"Wood and Wood Products")</f>
        <v>1178</v>
      </c>
      <c r="U142" s="27">
        <f>SUMIFS('Verarbeitendes Gew. 2019'!$H$71:$H$17222,'Verarbeitendes Gew. 2019'!$C$71:$C$17222,C142,'Verarbeitendes Gew. 2019'!$E$71:$E$17222,"Transport Equipment")</f>
        <v>0</v>
      </c>
      <c r="V142" s="27">
        <f>SUMIFS('Verarbeitendes Gew. 2019'!$H$71:$H$17222,'Verarbeitendes Gew. 2019'!$C$71:$C$17222,C142,'Verarbeitendes Gew. 2019'!$E$71:$E$17222,"Machinery")</f>
        <v>2138</v>
      </c>
      <c r="W142" s="27">
        <f>SUMIFS('Verarbeitendes Gew. 2019'!$H$71:$H$17222,'Verarbeitendes Gew. 2019'!$C$71:$C$17222,C142,'Verarbeitendes Gew. 2019'!$E$71:$E$17222,"other industry")</f>
        <v>834</v>
      </c>
      <c r="X142" s="27">
        <f>SUMIFS('Verarbeitendes Gew. 2019'!$H$71:$H$17222,'Verarbeitendes Gew. 2019'!$C$71:$C$17222,C142,'Verarbeitendes Gew. 2019'!$F$71:$F$17222,"Verarbeitendes Gewerbe (C)")</f>
        <v>0</v>
      </c>
      <c r="Y142" s="27">
        <f t="shared" si="17"/>
        <v>15468</v>
      </c>
      <c r="Z142" s="27">
        <f>SUMIFS('Baugewerbe 2019'!$D$7:$D$543,'Baugewerbe 2019'!$A$7:$A$543,C142)</f>
        <v>1865</v>
      </c>
      <c r="AA142" s="27">
        <f t="shared" si="13"/>
        <v>37.283001315327802</v>
      </c>
      <c r="AB142" s="11">
        <f t="shared" si="14"/>
        <v>38.6638532158955</v>
      </c>
    </row>
    <row r="143" spans="1:28">
      <c r="A143" s="27" t="s">
        <v>1313</v>
      </c>
      <c r="B143" s="27" t="s">
        <v>1339</v>
      </c>
      <c r="C143" s="27">
        <v>6636</v>
      </c>
      <c r="D143" s="27">
        <v>501</v>
      </c>
      <c r="E143" s="27">
        <v>2535.0920000000001</v>
      </c>
      <c r="F143" s="27">
        <v>100629</v>
      </c>
      <c r="G143" s="27">
        <v>4</v>
      </c>
      <c r="H143" s="27">
        <v>8.6087945747885235E-3</v>
      </c>
      <c r="I143" s="27">
        <v>1.6003339694656487E-2</v>
      </c>
      <c r="J143" s="27">
        <v>32208.966962938117</v>
      </c>
      <c r="K143" s="29">
        <f t="shared" si="12"/>
        <v>343.96816470218357</v>
      </c>
      <c r="L143" s="28">
        <f t="shared" si="15"/>
        <v>85.992041175545893</v>
      </c>
      <c r="M143" s="27">
        <f t="shared" si="16"/>
        <v>38.69641852899565</v>
      </c>
      <c r="N143" s="27">
        <f>SUMIFS('Verarbeitendes Gew. 2019'!$H$71:$H$17222,'Verarbeitendes Gew. 2019'!$C$71:$C$17222,C143,'Verarbeitendes Gew. 2019'!$E$71:$E$17222,"Basic Metals")</f>
        <v>835</v>
      </c>
      <c r="O143" s="27">
        <f>SUMIFS('Verarbeitendes Gew. 2019'!$H$71:$H$17222,'Verarbeitendes Gew. 2019'!$C$71:$C$17222,C143,'Verarbeitendes Gew. 2019'!$E$71:$E$17222,"Chemical and Petrochemical")</f>
        <v>630</v>
      </c>
      <c r="P143" s="27">
        <f>SUMIFS('Verarbeitendes Gew. 2019'!$H$71:$H$17222,'Verarbeitendes Gew. 2019'!$C$71:$C$17222,C143,'Verarbeitendes Gew. 2019'!$E$71:$E$17222,"Non Metallic Minerals")</f>
        <v>579</v>
      </c>
      <c r="Q143" s="27">
        <f>SUMIFS('Verarbeitendes Gew. 2019'!$H$71:$H$17222,'Verarbeitendes Gew. 2019'!$C$71:$C$17222,C143,'Verarbeitendes Gew. 2019'!$E$71:$E$17222,"Food and Tobacco")</f>
        <v>0</v>
      </c>
      <c r="R143" s="27">
        <f>SUMIFS('Verarbeitendes Gew. 2019'!$H$71:$H$17222,'Verarbeitendes Gew. 2019'!$C$71:$C$17222,C143,'Verarbeitendes Gew. 2019'!$E$71:$E$17222,"Textile and Leather ")</f>
        <v>0</v>
      </c>
      <c r="S143" s="27">
        <f>SUMIFS('Verarbeitendes Gew. 2019'!$H$71:$H$17222,'Verarbeitendes Gew. 2019'!$C$71:$C$17222,C143,'Verarbeitendes Gew. 2019'!$E$71:$E$17222,"Paper, Pulp and Print")</f>
        <v>599</v>
      </c>
      <c r="T143" s="27">
        <f>SUMIFS('Verarbeitendes Gew. 2019'!$H$71:$H$17222,'Verarbeitendes Gew. 2019'!$C$71:$C$17222,C143,'Verarbeitendes Gew. 2019'!$E$71:$E$17222,"Wood and Wood Products")</f>
        <v>198</v>
      </c>
      <c r="U143" s="27">
        <f>SUMIFS('Verarbeitendes Gew. 2019'!$H$71:$H$17222,'Verarbeitendes Gew. 2019'!$C$71:$C$17222,C143,'Verarbeitendes Gew. 2019'!$E$71:$E$17222,"Transport Equipment")</f>
        <v>0</v>
      </c>
      <c r="V143" s="27">
        <f>SUMIFS('Verarbeitendes Gew. 2019'!$H$71:$H$17222,'Verarbeitendes Gew. 2019'!$C$71:$C$17222,C143,'Verarbeitendes Gew. 2019'!$E$71:$E$17222,"Machinery")</f>
        <v>1061</v>
      </c>
      <c r="W143" s="27">
        <f>SUMIFS('Verarbeitendes Gew. 2019'!$H$71:$H$17222,'Verarbeitendes Gew. 2019'!$C$71:$C$17222,C143,'Verarbeitendes Gew. 2019'!$E$71:$E$17222,"other industry")</f>
        <v>0</v>
      </c>
      <c r="X143" s="27">
        <f>SUMIFS('Verarbeitendes Gew. 2019'!$H$71:$H$17222,'Verarbeitendes Gew. 2019'!$C$71:$C$17222,C143,'Verarbeitendes Gew. 2019'!$F$71:$F$17222,"Verarbeitendes Gewerbe (C)")</f>
        <v>0</v>
      </c>
      <c r="Y143" s="27">
        <f t="shared" si="17"/>
        <v>3902</v>
      </c>
      <c r="Z143" s="27">
        <f>SUMIFS('Baugewerbe 2019'!$D$7:$D$543,'Baugewerbe 2019'!$A$7:$A$543,C143)</f>
        <v>1168</v>
      </c>
      <c r="AA143" s="27">
        <f t="shared" si="13"/>
        <v>23.217851117397391</v>
      </c>
      <c r="AB143" s="11">
        <f t="shared" si="14"/>
        <v>24.077771529152852</v>
      </c>
    </row>
    <row r="144" spans="1:28">
      <c r="A144" s="27" t="s">
        <v>1340</v>
      </c>
      <c r="B144" s="27" t="s">
        <v>1341</v>
      </c>
      <c r="C144" s="27">
        <v>7111</v>
      </c>
      <c r="D144" s="27">
        <v>959</v>
      </c>
      <c r="E144" s="27">
        <v>7800.37</v>
      </c>
      <c r="F144" s="27">
        <v>114052</v>
      </c>
      <c r="G144" s="27">
        <v>1</v>
      </c>
      <c r="H144" s="27">
        <v>5.3794542181885889E-2</v>
      </c>
      <c r="I144" s="27">
        <v>2.7858329262335123E-2</v>
      </c>
      <c r="J144" s="27">
        <v>25022.83749790374</v>
      </c>
      <c r="K144" s="29">
        <f t="shared" si="12"/>
        <v>1164.3727477563125</v>
      </c>
      <c r="L144" s="28">
        <f t="shared" si="15"/>
        <v>1164.3727477563125</v>
      </c>
      <c r="M144" s="27">
        <f t="shared" si="16"/>
        <v>523.9677364903406</v>
      </c>
      <c r="N144" s="27">
        <f>SUMIFS('Verarbeitendes Gew. 2019'!$H$71:$H$17222,'Verarbeitendes Gew. 2019'!$C$71:$C$17222,C144,'Verarbeitendes Gew. 2019'!$E$71:$E$17222,"Basic Metals")</f>
        <v>0</v>
      </c>
      <c r="O144" s="27">
        <f>SUMIFS('Verarbeitendes Gew. 2019'!$H$71:$H$17222,'Verarbeitendes Gew. 2019'!$C$71:$C$17222,C144,'Verarbeitendes Gew. 2019'!$E$71:$E$17222,"Chemical and Petrochemical")</f>
        <v>0</v>
      </c>
      <c r="P144" s="27">
        <f>SUMIFS('Verarbeitendes Gew. 2019'!$H$71:$H$17222,'Verarbeitendes Gew. 2019'!$C$71:$C$17222,C144,'Verarbeitendes Gew. 2019'!$E$71:$E$17222,"Non Metallic Minerals")</f>
        <v>0</v>
      </c>
      <c r="Q144" s="27">
        <f>SUMIFS('Verarbeitendes Gew. 2019'!$H$71:$H$17222,'Verarbeitendes Gew. 2019'!$C$71:$C$17222,C144,'Verarbeitendes Gew. 2019'!$E$71:$E$17222,"Food and Tobacco")</f>
        <v>0</v>
      </c>
      <c r="R144" s="27">
        <f>SUMIFS('Verarbeitendes Gew. 2019'!$H$71:$H$17222,'Verarbeitendes Gew. 2019'!$C$71:$C$17222,C144,'Verarbeitendes Gew. 2019'!$E$71:$E$17222,"Textile and Leather ")</f>
        <v>0</v>
      </c>
      <c r="S144" s="27">
        <f>SUMIFS('Verarbeitendes Gew. 2019'!$H$71:$H$17222,'Verarbeitendes Gew. 2019'!$C$71:$C$17222,C144,'Verarbeitendes Gew. 2019'!$E$71:$E$17222,"Paper, Pulp and Print")</f>
        <v>0</v>
      </c>
      <c r="T144" s="27">
        <f>SUMIFS('Verarbeitendes Gew. 2019'!$H$71:$H$17222,'Verarbeitendes Gew. 2019'!$C$71:$C$17222,C144,'Verarbeitendes Gew. 2019'!$E$71:$E$17222,"Wood and Wood Products")</f>
        <v>0</v>
      </c>
      <c r="U144" s="27">
        <f>SUMIFS('Verarbeitendes Gew. 2019'!$H$71:$H$17222,'Verarbeitendes Gew. 2019'!$C$71:$C$17222,C144,'Verarbeitendes Gew. 2019'!$E$71:$E$17222,"Transport Equipment")</f>
        <v>0</v>
      </c>
      <c r="V144" s="27">
        <f>SUMIFS('Verarbeitendes Gew. 2019'!$H$71:$H$17222,'Verarbeitendes Gew. 2019'!$C$71:$C$17222,C144,'Verarbeitendes Gew. 2019'!$E$71:$E$17222,"Machinery")</f>
        <v>0</v>
      </c>
      <c r="W144" s="27">
        <f>SUMIFS('Verarbeitendes Gew. 2019'!$H$71:$H$17222,'Verarbeitendes Gew. 2019'!$C$71:$C$17222,C144,'Verarbeitendes Gew. 2019'!$E$71:$E$17222,"other industry")</f>
        <v>0</v>
      </c>
      <c r="X144" s="27">
        <f>SUMIFS('Verarbeitendes Gew. 2019'!$H$71:$H$17222,'Verarbeitendes Gew. 2019'!$C$71:$C$17222,C144,'Verarbeitendes Gew. 2019'!$F$71:$F$17222,"Verarbeitendes Gewerbe (C)")</f>
        <v>0</v>
      </c>
      <c r="Y144" s="27">
        <f t="shared" si="17"/>
        <v>0</v>
      </c>
      <c r="Z144" s="27">
        <f>SUMIFS('Baugewerbe 2019'!$D$7:$D$543,'Baugewerbe 2019'!$A$7:$A$543,C144)</f>
        <v>830</v>
      </c>
      <c r="AA144" s="27">
        <f t="shared" si="13"/>
        <v>314.38064189420442</v>
      </c>
      <c r="AB144" s="11">
        <f t="shared" si="14"/>
        <v>326.02436937176753</v>
      </c>
    </row>
    <row r="145" spans="1:28">
      <c r="A145" s="27" t="s">
        <v>1340</v>
      </c>
      <c r="B145" s="27" t="s">
        <v>1342</v>
      </c>
      <c r="C145" s="27">
        <v>7131</v>
      </c>
      <c r="D145" s="27">
        <v>584</v>
      </c>
      <c r="E145" s="27">
        <v>3446.8620000000001</v>
      </c>
      <c r="F145" s="27">
        <v>130086</v>
      </c>
      <c r="G145" s="27">
        <v>4</v>
      </c>
      <c r="H145" s="27">
        <v>2.3770970255787813E-2</v>
      </c>
      <c r="I145" s="27">
        <v>3.1774792379091352E-2</v>
      </c>
      <c r="J145" s="27">
        <v>25022.83749790374</v>
      </c>
      <c r="K145" s="29">
        <f t="shared" si="12"/>
        <v>650.89506117707606</v>
      </c>
      <c r="L145" s="28">
        <f t="shared" si="15"/>
        <v>162.72376529426901</v>
      </c>
      <c r="M145" s="27">
        <f t="shared" si="16"/>
        <v>73.225694382421054</v>
      </c>
      <c r="N145" s="27">
        <f>SUMIFS('Verarbeitendes Gew. 2019'!$H$71:$H$17222,'Verarbeitendes Gew. 2019'!$C$71:$C$17222,C145,'Verarbeitendes Gew. 2019'!$E$71:$E$17222,"Basic Metals")</f>
        <v>0</v>
      </c>
      <c r="O145" s="27">
        <f>SUMIFS('Verarbeitendes Gew. 2019'!$H$71:$H$17222,'Verarbeitendes Gew. 2019'!$C$71:$C$17222,C145,'Verarbeitendes Gew. 2019'!$E$71:$E$17222,"Chemical and Petrochemical")</f>
        <v>0</v>
      </c>
      <c r="P145" s="27">
        <f>SUMIFS('Verarbeitendes Gew. 2019'!$H$71:$H$17222,'Verarbeitendes Gew. 2019'!$C$71:$C$17222,C145,'Verarbeitendes Gew. 2019'!$E$71:$E$17222,"Non Metallic Minerals")</f>
        <v>828</v>
      </c>
      <c r="Q145" s="27">
        <f>SUMIFS('Verarbeitendes Gew. 2019'!$H$71:$H$17222,'Verarbeitendes Gew. 2019'!$C$71:$C$17222,C145,'Verarbeitendes Gew. 2019'!$E$71:$E$17222,"Food and Tobacco")</f>
        <v>971</v>
      </c>
      <c r="R145" s="27">
        <f>SUMIFS('Verarbeitendes Gew. 2019'!$H$71:$H$17222,'Verarbeitendes Gew. 2019'!$C$71:$C$17222,C145,'Verarbeitendes Gew. 2019'!$E$71:$E$17222,"Textile and Leather ")</f>
        <v>0</v>
      </c>
      <c r="S145" s="27">
        <f>SUMIFS('Verarbeitendes Gew. 2019'!$H$71:$H$17222,'Verarbeitendes Gew. 2019'!$C$71:$C$17222,C145,'Verarbeitendes Gew. 2019'!$E$71:$E$17222,"Paper, Pulp and Print")</f>
        <v>0</v>
      </c>
      <c r="T145" s="27">
        <f>SUMIFS('Verarbeitendes Gew. 2019'!$H$71:$H$17222,'Verarbeitendes Gew. 2019'!$C$71:$C$17222,C145,'Verarbeitendes Gew. 2019'!$E$71:$E$17222,"Wood and Wood Products")</f>
        <v>0</v>
      </c>
      <c r="U145" s="27">
        <f>SUMIFS('Verarbeitendes Gew. 2019'!$H$71:$H$17222,'Verarbeitendes Gew. 2019'!$C$71:$C$17222,C145,'Verarbeitendes Gew. 2019'!$E$71:$E$17222,"Transport Equipment")</f>
        <v>0</v>
      </c>
      <c r="V145" s="27">
        <f>SUMIFS('Verarbeitendes Gew. 2019'!$H$71:$H$17222,'Verarbeitendes Gew. 2019'!$C$71:$C$17222,C145,'Verarbeitendes Gew. 2019'!$E$71:$E$17222,"Machinery")</f>
        <v>781</v>
      </c>
      <c r="W145" s="27">
        <f>SUMIFS('Verarbeitendes Gew. 2019'!$H$71:$H$17222,'Verarbeitendes Gew. 2019'!$C$71:$C$17222,C145,'Verarbeitendes Gew. 2019'!$E$71:$E$17222,"other industry")</f>
        <v>0</v>
      </c>
      <c r="X145" s="27">
        <f>SUMIFS('Verarbeitendes Gew. 2019'!$H$71:$H$17222,'Verarbeitendes Gew. 2019'!$C$71:$C$17222,C145,'Verarbeitendes Gew. 2019'!$F$71:$F$17222,"Verarbeitendes Gewerbe (C)")</f>
        <v>6031</v>
      </c>
      <c r="Y145" s="27">
        <f t="shared" si="17"/>
        <v>6031</v>
      </c>
      <c r="Z145" s="27">
        <f>SUMIFS('Baugewerbe 2019'!$D$7:$D$543,'Baugewerbe 2019'!$A$7:$A$543,C145)</f>
        <v>1501</v>
      </c>
      <c r="AA145" s="27">
        <f t="shared" si="13"/>
        <v>43.935416629452639</v>
      </c>
      <c r="AB145" s="11">
        <f t="shared" si="14"/>
        <v>45.562654282395329</v>
      </c>
    </row>
    <row r="146" spans="1:28">
      <c r="A146" s="27" t="s">
        <v>1340</v>
      </c>
      <c r="B146" s="27" t="s">
        <v>1343</v>
      </c>
      <c r="C146" s="27">
        <v>7132</v>
      </c>
      <c r="D146" s="27">
        <v>559</v>
      </c>
      <c r="E146" s="27">
        <v>3520.373</v>
      </c>
      <c r="F146" s="27">
        <v>128805</v>
      </c>
      <c r="G146" s="27">
        <v>4</v>
      </c>
      <c r="H146" s="27">
        <v>2.4277932180713502E-2</v>
      </c>
      <c r="I146" s="27">
        <v>3.1461895456765997E-2</v>
      </c>
      <c r="J146" s="27">
        <v>25022.83749790374</v>
      </c>
      <c r="K146" s="29">
        <f t="shared" si="12"/>
        <v>657.83643252444131</v>
      </c>
      <c r="L146" s="28">
        <f t="shared" si="15"/>
        <v>164.45910813111033</v>
      </c>
      <c r="M146" s="27">
        <f t="shared" si="16"/>
        <v>74.00659865899965</v>
      </c>
      <c r="N146" s="27">
        <f>SUMIFS('Verarbeitendes Gew. 2019'!$H$71:$H$17222,'Verarbeitendes Gew. 2019'!$C$71:$C$17222,C146,'Verarbeitendes Gew. 2019'!$E$71:$E$17222,"Basic Metals")</f>
        <v>3502</v>
      </c>
      <c r="O146" s="27">
        <f>SUMIFS('Verarbeitendes Gew. 2019'!$H$71:$H$17222,'Verarbeitendes Gew. 2019'!$C$71:$C$17222,C146,'Verarbeitendes Gew. 2019'!$E$71:$E$17222,"Chemical and Petrochemical")</f>
        <v>638</v>
      </c>
      <c r="P146" s="27">
        <f>SUMIFS('Verarbeitendes Gew. 2019'!$H$71:$H$17222,'Verarbeitendes Gew. 2019'!$C$71:$C$17222,C146,'Verarbeitendes Gew. 2019'!$E$71:$E$17222,"Non Metallic Minerals")</f>
        <v>683</v>
      </c>
      <c r="Q146" s="27">
        <f>SUMIFS('Verarbeitendes Gew. 2019'!$H$71:$H$17222,'Verarbeitendes Gew. 2019'!$C$71:$C$17222,C146,'Verarbeitendes Gew. 2019'!$E$71:$E$17222,"Food and Tobacco")</f>
        <v>101</v>
      </c>
      <c r="R146" s="27">
        <f>SUMIFS('Verarbeitendes Gew. 2019'!$H$71:$H$17222,'Verarbeitendes Gew. 2019'!$C$71:$C$17222,C146,'Verarbeitendes Gew. 2019'!$E$71:$E$17222,"Textile and Leather ")</f>
        <v>0</v>
      </c>
      <c r="S146" s="27">
        <f>SUMIFS('Verarbeitendes Gew. 2019'!$H$71:$H$17222,'Verarbeitendes Gew. 2019'!$C$71:$C$17222,C146,'Verarbeitendes Gew. 2019'!$E$71:$E$17222,"Paper, Pulp and Print")</f>
        <v>0</v>
      </c>
      <c r="T146" s="27">
        <f>SUMIFS('Verarbeitendes Gew. 2019'!$H$71:$H$17222,'Verarbeitendes Gew. 2019'!$C$71:$C$17222,C146,'Verarbeitendes Gew. 2019'!$E$71:$E$17222,"Wood and Wood Products")</f>
        <v>452</v>
      </c>
      <c r="U146" s="27">
        <f>SUMIFS('Verarbeitendes Gew. 2019'!$H$71:$H$17222,'Verarbeitendes Gew. 2019'!$C$71:$C$17222,C146,'Verarbeitendes Gew. 2019'!$E$71:$E$17222,"Transport Equipment")</f>
        <v>807</v>
      </c>
      <c r="V146" s="27">
        <f>SUMIFS('Verarbeitendes Gew. 2019'!$H$71:$H$17222,'Verarbeitendes Gew. 2019'!$C$71:$C$17222,C146,'Verarbeitendes Gew. 2019'!$E$71:$E$17222,"Machinery")</f>
        <v>5344</v>
      </c>
      <c r="W146" s="27">
        <f>SUMIFS('Verarbeitendes Gew. 2019'!$H$71:$H$17222,'Verarbeitendes Gew. 2019'!$C$71:$C$17222,C146,'Verarbeitendes Gew. 2019'!$E$71:$E$17222,"other industry")</f>
        <v>0</v>
      </c>
      <c r="X146" s="27">
        <f>SUMIFS('Verarbeitendes Gew. 2019'!$H$71:$H$17222,'Verarbeitendes Gew. 2019'!$C$71:$C$17222,C146,'Verarbeitendes Gew. 2019'!$F$71:$F$17222,"Verarbeitendes Gewerbe (C)")</f>
        <v>12906</v>
      </c>
      <c r="Y146" s="27">
        <f t="shared" si="17"/>
        <v>12906</v>
      </c>
      <c r="Z146" s="27">
        <f>SUMIFS('Baugewerbe 2019'!$D$7:$D$543,'Baugewerbe 2019'!$A$7:$A$543,C146)</f>
        <v>1291</v>
      </c>
      <c r="AA146" s="27">
        <f t="shared" si="13"/>
        <v>44.403959195399793</v>
      </c>
      <c r="AB146" s="11">
        <f t="shared" si="14"/>
        <v>46.048550276710898</v>
      </c>
    </row>
    <row r="147" spans="1:28">
      <c r="A147" s="27" t="s">
        <v>1340</v>
      </c>
      <c r="B147" s="27" t="s">
        <v>1344</v>
      </c>
      <c r="C147" s="27">
        <v>7133</v>
      </c>
      <c r="D147" s="27">
        <v>574</v>
      </c>
      <c r="E147" s="27">
        <v>4732.5630000000001</v>
      </c>
      <c r="F147" s="27">
        <v>158345</v>
      </c>
      <c r="G147" s="27">
        <v>2</v>
      </c>
      <c r="H147" s="27">
        <v>3.2637690254684389E-2</v>
      </c>
      <c r="I147" s="27">
        <v>3.8677332681973618E-2</v>
      </c>
      <c r="J147" s="27">
        <v>25022.83749790374</v>
      </c>
      <c r="K147" s="29">
        <f t="shared" si="12"/>
        <v>859.00373703086484</v>
      </c>
      <c r="L147" s="28">
        <f t="shared" si="15"/>
        <v>429.50186851543242</v>
      </c>
      <c r="M147" s="27">
        <f t="shared" si="16"/>
        <v>193.27584083194461</v>
      </c>
      <c r="N147" s="27">
        <f>SUMIFS('Verarbeitendes Gew. 2019'!$H$71:$H$17222,'Verarbeitendes Gew. 2019'!$C$71:$C$17222,C147,'Verarbeitendes Gew. 2019'!$E$71:$E$17222,"Basic Metals")</f>
        <v>1352</v>
      </c>
      <c r="O147" s="27">
        <f>SUMIFS('Verarbeitendes Gew. 2019'!$H$71:$H$17222,'Verarbeitendes Gew. 2019'!$C$71:$C$17222,C147,'Verarbeitendes Gew. 2019'!$E$71:$E$17222,"Chemical and Petrochemical")</f>
        <v>4320</v>
      </c>
      <c r="P147" s="27">
        <f>SUMIFS('Verarbeitendes Gew. 2019'!$H$71:$H$17222,'Verarbeitendes Gew. 2019'!$C$71:$C$17222,C147,'Verarbeitendes Gew. 2019'!$E$71:$E$17222,"Non Metallic Minerals")</f>
        <v>174</v>
      </c>
      <c r="Q147" s="27">
        <f>SUMIFS('Verarbeitendes Gew. 2019'!$H$71:$H$17222,'Verarbeitendes Gew. 2019'!$C$71:$C$17222,C147,'Verarbeitendes Gew. 2019'!$E$71:$E$17222,"Food and Tobacco")</f>
        <v>0</v>
      </c>
      <c r="R147" s="27">
        <f>SUMIFS('Verarbeitendes Gew. 2019'!$H$71:$H$17222,'Verarbeitendes Gew. 2019'!$C$71:$C$17222,C147,'Verarbeitendes Gew. 2019'!$E$71:$E$17222,"Textile and Leather ")</f>
        <v>0</v>
      </c>
      <c r="S147" s="27">
        <f>SUMIFS('Verarbeitendes Gew. 2019'!$H$71:$H$17222,'Verarbeitendes Gew. 2019'!$C$71:$C$17222,C147,'Verarbeitendes Gew. 2019'!$E$71:$E$17222,"Paper, Pulp and Print")</f>
        <v>0</v>
      </c>
      <c r="T147" s="27">
        <f>SUMIFS('Verarbeitendes Gew. 2019'!$H$71:$H$17222,'Verarbeitendes Gew. 2019'!$C$71:$C$17222,C147,'Verarbeitendes Gew. 2019'!$E$71:$E$17222,"Wood and Wood Products")</f>
        <v>0</v>
      </c>
      <c r="U147" s="27">
        <f>SUMIFS('Verarbeitendes Gew. 2019'!$H$71:$H$17222,'Verarbeitendes Gew. 2019'!$C$71:$C$17222,C147,'Verarbeitendes Gew. 2019'!$E$71:$E$17222,"Transport Equipment")</f>
        <v>0</v>
      </c>
      <c r="V147" s="27">
        <f>SUMIFS('Verarbeitendes Gew. 2019'!$H$71:$H$17222,'Verarbeitendes Gew. 2019'!$C$71:$C$17222,C147,'Verarbeitendes Gew. 2019'!$E$71:$E$17222,"Machinery")</f>
        <v>2478</v>
      </c>
      <c r="W147" s="27">
        <f>SUMIFS('Verarbeitendes Gew. 2019'!$H$71:$H$17222,'Verarbeitendes Gew. 2019'!$C$71:$C$17222,C147,'Verarbeitendes Gew. 2019'!$E$71:$E$17222,"other industry")</f>
        <v>0</v>
      </c>
      <c r="X147" s="27">
        <f>SUMIFS('Verarbeitendes Gew. 2019'!$H$71:$H$17222,'Verarbeitendes Gew. 2019'!$C$71:$C$17222,C147,'Verarbeitendes Gew. 2019'!$F$71:$F$17222,"Verarbeitendes Gewerbe (C)")</f>
        <v>10375</v>
      </c>
      <c r="Y147" s="27">
        <f t="shared" si="17"/>
        <v>10375</v>
      </c>
      <c r="Z147" s="27">
        <f>SUMIFS('Baugewerbe 2019'!$D$7:$D$543,'Baugewerbe 2019'!$A$7:$A$543,C147)</f>
        <v>1615</v>
      </c>
      <c r="AA147" s="27">
        <f t="shared" si="13"/>
        <v>115.96550449916676</v>
      </c>
      <c r="AB147" s="11">
        <f t="shared" si="14"/>
        <v>120.26052318432109</v>
      </c>
    </row>
    <row r="148" spans="1:28">
      <c r="A148" s="27" t="s">
        <v>1340</v>
      </c>
      <c r="B148" s="27" t="s">
        <v>1345</v>
      </c>
      <c r="C148" s="27">
        <v>7134</v>
      </c>
      <c r="D148" s="27">
        <v>533</v>
      </c>
      <c r="E148" s="27">
        <v>2379.4760000000001</v>
      </c>
      <c r="F148" s="27">
        <v>80951</v>
      </c>
      <c r="G148" s="27">
        <v>6</v>
      </c>
      <c r="H148" s="27">
        <v>1.6409839796418007E-2</v>
      </c>
      <c r="I148" s="27">
        <v>1.9773082559843672E-2</v>
      </c>
      <c r="J148" s="27">
        <v>25022.83749790374</v>
      </c>
      <c r="K148" s="29">
        <f t="shared" si="12"/>
        <v>434.18496019025793</v>
      </c>
      <c r="L148" s="28">
        <f t="shared" si="15"/>
        <v>72.364160031709659</v>
      </c>
      <c r="M148" s="27">
        <f t="shared" si="16"/>
        <v>32.56387201426935</v>
      </c>
      <c r="N148" s="27">
        <f>SUMIFS('Verarbeitendes Gew. 2019'!$H$71:$H$17222,'Verarbeitendes Gew. 2019'!$C$71:$C$17222,C148,'Verarbeitendes Gew. 2019'!$E$71:$E$17222,"Basic Metals")</f>
        <v>2251</v>
      </c>
      <c r="O148" s="27">
        <f>SUMIFS('Verarbeitendes Gew. 2019'!$H$71:$H$17222,'Verarbeitendes Gew. 2019'!$C$71:$C$17222,C148,'Verarbeitendes Gew. 2019'!$E$71:$E$17222,"Chemical and Petrochemical")</f>
        <v>725</v>
      </c>
      <c r="P148" s="27">
        <f>SUMIFS('Verarbeitendes Gew. 2019'!$H$71:$H$17222,'Verarbeitendes Gew. 2019'!$C$71:$C$17222,C148,'Verarbeitendes Gew. 2019'!$E$71:$E$17222,"Non Metallic Minerals")</f>
        <v>0</v>
      </c>
      <c r="Q148" s="27">
        <f>SUMIFS('Verarbeitendes Gew. 2019'!$H$71:$H$17222,'Verarbeitendes Gew. 2019'!$C$71:$C$17222,C148,'Verarbeitendes Gew. 2019'!$E$71:$E$17222,"Food and Tobacco")</f>
        <v>102</v>
      </c>
      <c r="R148" s="27">
        <f>SUMIFS('Verarbeitendes Gew. 2019'!$H$71:$H$17222,'Verarbeitendes Gew. 2019'!$C$71:$C$17222,C148,'Verarbeitendes Gew. 2019'!$E$71:$E$17222,"Textile and Leather ")</f>
        <v>0</v>
      </c>
      <c r="S148" s="27">
        <f>SUMIFS('Verarbeitendes Gew. 2019'!$H$71:$H$17222,'Verarbeitendes Gew. 2019'!$C$71:$C$17222,C148,'Verarbeitendes Gew. 2019'!$E$71:$E$17222,"Paper, Pulp and Print")</f>
        <v>0</v>
      </c>
      <c r="T148" s="27">
        <f>SUMIFS('Verarbeitendes Gew. 2019'!$H$71:$H$17222,'Verarbeitendes Gew. 2019'!$C$71:$C$17222,C148,'Verarbeitendes Gew. 2019'!$E$71:$E$17222,"Wood and Wood Products")</f>
        <v>0</v>
      </c>
      <c r="U148" s="27">
        <f>SUMIFS('Verarbeitendes Gew. 2019'!$H$71:$H$17222,'Verarbeitendes Gew. 2019'!$C$71:$C$17222,C148,'Verarbeitendes Gew. 2019'!$E$71:$E$17222,"Transport Equipment")</f>
        <v>0</v>
      </c>
      <c r="V148" s="27">
        <f>SUMIFS('Verarbeitendes Gew. 2019'!$H$71:$H$17222,'Verarbeitendes Gew. 2019'!$C$71:$C$17222,C148,'Verarbeitendes Gew. 2019'!$E$71:$E$17222,"Machinery")</f>
        <v>0</v>
      </c>
      <c r="W148" s="27">
        <f>SUMIFS('Verarbeitendes Gew. 2019'!$H$71:$H$17222,'Verarbeitendes Gew. 2019'!$C$71:$C$17222,C148,'Verarbeitendes Gew. 2019'!$E$71:$E$17222,"other industry")</f>
        <v>1150</v>
      </c>
      <c r="X148" s="27">
        <f>SUMIFS('Verarbeitendes Gew. 2019'!$H$71:$H$17222,'Verarbeitendes Gew. 2019'!$C$71:$C$17222,C148,'Verarbeitendes Gew. 2019'!$F$71:$F$17222,"Verarbeitendes Gewerbe (C)")</f>
        <v>0</v>
      </c>
      <c r="Y148" s="27">
        <f t="shared" si="17"/>
        <v>4228</v>
      </c>
      <c r="Z148" s="27">
        <f>SUMIFS('Baugewerbe 2019'!$D$7:$D$543,'Baugewerbe 2019'!$A$7:$A$543,C148)</f>
        <v>957</v>
      </c>
      <c r="AA148" s="27">
        <f t="shared" si="13"/>
        <v>19.538323208561611</v>
      </c>
      <c r="AB148" s="11">
        <f t="shared" si="14"/>
        <v>20.261964808878705</v>
      </c>
    </row>
    <row r="149" spans="1:28">
      <c r="A149" s="27" t="s">
        <v>1340</v>
      </c>
      <c r="B149" s="27" t="s">
        <v>1346</v>
      </c>
      <c r="C149" s="27">
        <v>7135</v>
      </c>
      <c r="D149" s="27">
        <v>515</v>
      </c>
      <c r="E149" s="27">
        <v>1867.135</v>
      </c>
      <c r="F149" s="27">
        <v>61375</v>
      </c>
      <c r="G149" s="27">
        <v>2</v>
      </c>
      <c r="H149" s="27">
        <v>1.2876526692551189E-2</v>
      </c>
      <c r="I149" s="27">
        <v>1.4991450903761602E-2</v>
      </c>
      <c r="J149" s="27">
        <v>25022.83749790374</v>
      </c>
      <c r="K149" s="29">
        <f t="shared" si="12"/>
        <v>337.0252283252284</v>
      </c>
      <c r="L149" s="28">
        <f t="shared" si="15"/>
        <v>168.5126141626142</v>
      </c>
      <c r="M149" s="27">
        <f t="shared" si="16"/>
        <v>75.830676373176388</v>
      </c>
      <c r="N149" s="27">
        <f>SUMIFS('Verarbeitendes Gew. 2019'!$H$71:$H$17222,'Verarbeitendes Gew. 2019'!$C$71:$C$17222,C149,'Verarbeitendes Gew. 2019'!$E$71:$E$17222,"Basic Metals")</f>
        <v>0</v>
      </c>
      <c r="O149" s="27">
        <f>SUMIFS('Verarbeitendes Gew. 2019'!$H$71:$H$17222,'Verarbeitendes Gew. 2019'!$C$71:$C$17222,C149,'Verarbeitendes Gew. 2019'!$E$71:$E$17222,"Chemical and Petrochemical")</f>
        <v>611</v>
      </c>
      <c r="P149" s="27">
        <f>SUMIFS('Verarbeitendes Gew. 2019'!$H$71:$H$17222,'Verarbeitendes Gew. 2019'!$C$71:$C$17222,C149,'Verarbeitendes Gew. 2019'!$E$71:$E$17222,"Non Metallic Minerals")</f>
        <v>0</v>
      </c>
      <c r="Q149" s="27">
        <f>SUMIFS('Verarbeitendes Gew. 2019'!$H$71:$H$17222,'Verarbeitendes Gew. 2019'!$C$71:$C$17222,C149,'Verarbeitendes Gew. 2019'!$E$71:$E$17222,"Food and Tobacco")</f>
        <v>0</v>
      </c>
      <c r="R149" s="27">
        <f>SUMIFS('Verarbeitendes Gew. 2019'!$H$71:$H$17222,'Verarbeitendes Gew. 2019'!$C$71:$C$17222,C149,'Verarbeitendes Gew. 2019'!$E$71:$E$17222,"Textile and Leather ")</f>
        <v>0</v>
      </c>
      <c r="S149" s="27">
        <f>SUMIFS('Verarbeitendes Gew. 2019'!$H$71:$H$17222,'Verarbeitendes Gew. 2019'!$C$71:$C$17222,C149,'Verarbeitendes Gew. 2019'!$E$71:$E$17222,"Paper, Pulp and Print")</f>
        <v>0</v>
      </c>
      <c r="T149" s="27">
        <f>SUMIFS('Verarbeitendes Gew. 2019'!$H$71:$H$17222,'Verarbeitendes Gew. 2019'!$C$71:$C$17222,C149,'Verarbeitendes Gew. 2019'!$E$71:$E$17222,"Wood and Wood Products")</f>
        <v>0</v>
      </c>
      <c r="U149" s="27">
        <f>SUMIFS('Verarbeitendes Gew. 2019'!$H$71:$H$17222,'Verarbeitendes Gew. 2019'!$C$71:$C$17222,C149,'Verarbeitendes Gew. 2019'!$E$71:$E$17222,"Transport Equipment")</f>
        <v>0</v>
      </c>
      <c r="V149" s="27">
        <f>SUMIFS('Verarbeitendes Gew. 2019'!$H$71:$H$17222,'Verarbeitendes Gew. 2019'!$C$71:$C$17222,C149,'Verarbeitendes Gew. 2019'!$E$71:$E$17222,"Machinery")</f>
        <v>446</v>
      </c>
      <c r="W149" s="27">
        <f>SUMIFS('Verarbeitendes Gew. 2019'!$H$71:$H$17222,'Verarbeitendes Gew. 2019'!$C$71:$C$17222,C149,'Verarbeitendes Gew. 2019'!$E$71:$E$17222,"other industry")</f>
        <v>79</v>
      </c>
      <c r="X149" s="27">
        <f>SUMIFS('Verarbeitendes Gew. 2019'!$H$71:$H$17222,'Verarbeitendes Gew. 2019'!$C$71:$C$17222,C149,'Verarbeitendes Gew. 2019'!$F$71:$F$17222,"Verarbeitendes Gewerbe (C)")</f>
        <v>0</v>
      </c>
      <c r="Y149" s="27">
        <f t="shared" si="17"/>
        <v>1136</v>
      </c>
      <c r="Z149" s="27">
        <f>SUMIFS('Baugewerbe 2019'!$D$7:$D$543,'Baugewerbe 2019'!$A$7:$A$543,C149)</f>
        <v>1572</v>
      </c>
      <c r="AA149" s="27">
        <f t="shared" si="13"/>
        <v>45.498405823905834</v>
      </c>
      <c r="AB149" s="11">
        <f t="shared" si="14"/>
        <v>47.183531965531984</v>
      </c>
    </row>
    <row r="150" spans="1:28">
      <c r="A150" s="27" t="s">
        <v>1340</v>
      </c>
      <c r="B150" s="27" t="s">
        <v>1347</v>
      </c>
      <c r="C150" s="27">
        <v>7137</v>
      </c>
      <c r="D150" s="27">
        <v>659</v>
      </c>
      <c r="E150" s="27">
        <v>6704.7979999999998</v>
      </c>
      <c r="F150" s="27">
        <v>214434</v>
      </c>
      <c r="G150" s="27">
        <v>5</v>
      </c>
      <c r="H150" s="27">
        <v>4.6239029537319919E-2</v>
      </c>
      <c r="I150" s="27">
        <v>5.2377625793844654E-2</v>
      </c>
      <c r="J150" s="27">
        <v>25022.83749790374</v>
      </c>
      <c r="K150" s="29">
        <f t="shared" si="12"/>
        <v>1200.0411492189598</v>
      </c>
      <c r="L150" s="28">
        <f t="shared" si="15"/>
        <v>240.00822984379198</v>
      </c>
      <c r="M150" s="27">
        <f t="shared" si="16"/>
        <v>108.00370342970639</v>
      </c>
      <c r="N150" s="27">
        <f>SUMIFS('Verarbeitendes Gew. 2019'!$H$71:$H$17222,'Verarbeitendes Gew. 2019'!$C$71:$C$17222,C150,'Verarbeitendes Gew. 2019'!$E$71:$E$17222,"Basic Metals")</f>
        <v>1337</v>
      </c>
      <c r="O150" s="27">
        <f>SUMIFS('Verarbeitendes Gew. 2019'!$H$71:$H$17222,'Verarbeitendes Gew. 2019'!$C$71:$C$17222,C150,'Verarbeitendes Gew. 2019'!$E$71:$E$17222,"Chemical and Petrochemical")</f>
        <v>919</v>
      </c>
      <c r="P150" s="27">
        <f>SUMIFS('Verarbeitendes Gew. 2019'!$H$71:$H$17222,'Verarbeitendes Gew. 2019'!$C$71:$C$17222,C150,'Verarbeitendes Gew. 2019'!$E$71:$E$17222,"Non Metallic Minerals")</f>
        <v>1753</v>
      </c>
      <c r="Q150" s="27">
        <f>SUMIFS('Verarbeitendes Gew. 2019'!$H$71:$H$17222,'Verarbeitendes Gew. 2019'!$C$71:$C$17222,C150,'Verarbeitendes Gew. 2019'!$E$71:$E$17222,"Food and Tobacco")</f>
        <v>2539</v>
      </c>
      <c r="R150" s="27">
        <f>SUMIFS('Verarbeitendes Gew. 2019'!$H$71:$H$17222,'Verarbeitendes Gew. 2019'!$C$71:$C$17222,C150,'Verarbeitendes Gew. 2019'!$E$71:$E$17222,"Textile and Leather ")</f>
        <v>0</v>
      </c>
      <c r="S150" s="27">
        <f>SUMIFS('Verarbeitendes Gew. 2019'!$H$71:$H$17222,'Verarbeitendes Gew. 2019'!$C$71:$C$17222,C150,'Verarbeitendes Gew. 2019'!$E$71:$E$17222,"Paper, Pulp and Print")</f>
        <v>1885</v>
      </c>
      <c r="T150" s="27">
        <f>SUMIFS('Verarbeitendes Gew. 2019'!$H$71:$H$17222,'Verarbeitendes Gew. 2019'!$C$71:$C$17222,C150,'Verarbeitendes Gew. 2019'!$E$71:$E$17222,"Wood and Wood Products")</f>
        <v>106</v>
      </c>
      <c r="U150" s="27">
        <f>SUMIFS('Verarbeitendes Gew. 2019'!$H$71:$H$17222,'Verarbeitendes Gew. 2019'!$C$71:$C$17222,C150,'Verarbeitendes Gew. 2019'!$E$71:$E$17222,"Transport Equipment")</f>
        <v>0</v>
      </c>
      <c r="V150" s="27">
        <f>SUMIFS('Verarbeitendes Gew. 2019'!$H$71:$H$17222,'Verarbeitendes Gew. 2019'!$C$71:$C$17222,C150,'Verarbeitendes Gew. 2019'!$E$71:$E$17222,"Machinery")</f>
        <v>995</v>
      </c>
      <c r="W150" s="27">
        <f>SUMIFS('Verarbeitendes Gew. 2019'!$H$71:$H$17222,'Verarbeitendes Gew. 2019'!$C$71:$C$17222,C150,'Verarbeitendes Gew. 2019'!$E$71:$E$17222,"other industry")</f>
        <v>0</v>
      </c>
      <c r="X150" s="27">
        <f>SUMIFS('Verarbeitendes Gew. 2019'!$H$71:$H$17222,'Verarbeitendes Gew. 2019'!$C$71:$C$17222,C150,'Verarbeitendes Gew. 2019'!$F$71:$F$17222,"Verarbeitendes Gewerbe (C)")</f>
        <v>0</v>
      </c>
      <c r="Y150" s="27">
        <f t="shared" si="17"/>
        <v>9534</v>
      </c>
      <c r="Z150" s="27">
        <f>SUMIFS('Baugewerbe 2019'!$D$7:$D$543,'Baugewerbe 2019'!$A$7:$A$543,C150)</f>
        <v>1999</v>
      </c>
      <c r="AA150" s="27">
        <f t="shared" si="13"/>
        <v>64.80222205782384</v>
      </c>
      <c r="AB150" s="11">
        <f t="shared" si="14"/>
        <v>67.202304356261763</v>
      </c>
    </row>
    <row r="151" spans="1:28">
      <c r="A151" s="27" t="s">
        <v>1340</v>
      </c>
      <c r="B151" s="27" t="s">
        <v>1348</v>
      </c>
      <c r="C151" s="27">
        <v>7138</v>
      </c>
      <c r="D151" s="27">
        <v>673</v>
      </c>
      <c r="E151" s="27">
        <v>5991.99</v>
      </c>
      <c r="F151" s="27">
        <v>182811</v>
      </c>
      <c r="G151" s="27">
        <v>5</v>
      </c>
      <c r="H151" s="27">
        <v>4.1323214002468911E-2</v>
      </c>
      <c r="I151" s="27">
        <v>4.4653395212506108E-2</v>
      </c>
      <c r="J151" s="27">
        <v>25022.83749790374</v>
      </c>
      <c r="K151" s="29">
        <f t="shared" si="12"/>
        <v>1057.3566321869332</v>
      </c>
      <c r="L151" s="28">
        <f t="shared" si="15"/>
        <v>211.47132643738664</v>
      </c>
      <c r="M151" s="27">
        <f t="shared" si="16"/>
        <v>95.162096896823982</v>
      </c>
      <c r="N151" s="27">
        <f>SUMIFS('Verarbeitendes Gew. 2019'!$H$71:$H$17222,'Verarbeitendes Gew. 2019'!$C$71:$C$17222,C151,'Verarbeitendes Gew. 2019'!$E$71:$E$17222,"Basic Metals")</f>
        <v>2376</v>
      </c>
      <c r="O151" s="27">
        <f>SUMIFS('Verarbeitendes Gew. 2019'!$H$71:$H$17222,'Verarbeitendes Gew. 2019'!$C$71:$C$17222,C151,'Verarbeitendes Gew. 2019'!$E$71:$E$17222,"Chemical and Petrochemical")</f>
        <v>1827</v>
      </c>
      <c r="P151" s="27">
        <f>SUMIFS('Verarbeitendes Gew. 2019'!$H$71:$H$17222,'Verarbeitendes Gew. 2019'!$C$71:$C$17222,C151,'Verarbeitendes Gew. 2019'!$E$71:$E$17222,"Non Metallic Minerals")</f>
        <v>779</v>
      </c>
      <c r="Q151" s="27">
        <f>SUMIFS('Verarbeitendes Gew. 2019'!$H$71:$H$17222,'Verarbeitendes Gew. 2019'!$C$71:$C$17222,C151,'Verarbeitendes Gew. 2019'!$E$71:$E$17222,"Food and Tobacco")</f>
        <v>638</v>
      </c>
      <c r="R151" s="27">
        <f>SUMIFS('Verarbeitendes Gew. 2019'!$H$71:$H$17222,'Verarbeitendes Gew. 2019'!$C$71:$C$17222,C151,'Verarbeitendes Gew. 2019'!$E$71:$E$17222,"Textile and Leather ")</f>
        <v>0</v>
      </c>
      <c r="S151" s="27">
        <f>SUMIFS('Verarbeitendes Gew. 2019'!$H$71:$H$17222,'Verarbeitendes Gew. 2019'!$C$71:$C$17222,C151,'Verarbeitendes Gew. 2019'!$E$71:$E$17222,"Paper, Pulp and Print")</f>
        <v>1332</v>
      </c>
      <c r="T151" s="27">
        <f>SUMIFS('Verarbeitendes Gew. 2019'!$H$71:$H$17222,'Verarbeitendes Gew. 2019'!$C$71:$C$17222,C151,'Verarbeitendes Gew. 2019'!$E$71:$E$17222,"Wood and Wood Products")</f>
        <v>0</v>
      </c>
      <c r="U151" s="27">
        <f>SUMIFS('Verarbeitendes Gew. 2019'!$H$71:$H$17222,'Verarbeitendes Gew. 2019'!$C$71:$C$17222,C151,'Verarbeitendes Gew. 2019'!$E$71:$E$17222,"Transport Equipment")</f>
        <v>0</v>
      </c>
      <c r="V151" s="27">
        <f>SUMIFS('Verarbeitendes Gew. 2019'!$H$71:$H$17222,'Verarbeitendes Gew. 2019'!$C$71:$C$17222,C151,'Verarbeitendes Gew. 2019'!$E$71:$E$17222,"Machinery")</f>
        <v>4666</v>
      </c>
      <c r="W151" s="27">
        <f>SUMIFS('Verarbeitendes Gew. 2019'!$H$71:$H$17222,'Verarbeitendes Gew. 2019'!$C$71:$C$17222,C151,'Verarbeitendes Gew. 2019'!$E$71:$E$17222,"other industry")</f>
        <v>0</v>
      </c>
      <c r="X151" s="27">
        <f>SUMIFS('Verarbeitendes Gew. 2019'!$H$71:$H$17222,'Verarbeitendes Gew. 2019'!$C$71:$C$17222,C151,'Verarbeitendes Gew. 2019'!$F$71:$F$17222,"Verarbeitendes Gewerbe (C)")</f>
        <v>16362</v>
      </c>
      <c r="Y151" s="27">
        <f t="shared" si="17"/>
        <v>16362</v>
      </c>
      <c r="Z151" s="27">
        <f>SUMIFS('Baugewerbe 2019'!$D$7:$D$543,'Baugewerbe 2019'!$A$7:$A$543,C151)</f>
        <v>2153</v>
      </c>
      <c r="AA151" s="27">
        <f t="shared" si="13"/>
        <v>57.097258138094396</v>
      </c>
      <c r="AB151" s="11">
        <f t="shared" si="14"/>
        <v>59.211971402468265</v>
      </c>
    </row>
    <row r="152" spans="1:28">
      <c r="A152" s="27" t="s">
        <v>1340</v>
      </c>
      <c r="B152" s="27" t="s">
        <v>1349</v>
      </c>
      <c r="C152" s="27">
        <v>7140</v>
      </c>
      <c r="D152" s="27">
        <v>618</v>
      </c>
      <c r="E152" s="27">
        <v>3681.442</v>
      </c>
      <c r="F152" s="27">
        <v>103163</v>
      </c>
      <c r="G152" s="27">
        <v>4</v>
      </c>
      <c r="H152" s="27">
        <v>2.5388729888347138E-2</v>
      </c>
      <c r="I152" s="27">
        <v>2.5198583292623353E-2</v>
      </c>
      <c r="J152" s="27">
        <v>25022.83749790374</v>
      </c>
      <c r="K152" s="29">
        <f t="shared" si="12"/>
        <v>633.96582021192103</v>
      </c>
      <c r="L152" s="28">
        <f t="shared" si="15"/>
        <v>158.49145505298026</v>
      </c>
      <c r="M152" s="27">
        <f t="shared" si="16"/>
        <v>71.321154773841116</v>
      </c>
      <c r="N152" s="27">
        <f>SUMIFS('Verarbeitendes Gew. 2019'!$H$71:$H$17222,'Verarbeitendes Gew. 2019'!$C$71:$C$17222,C152,'Verarbeitendes Gew. 2019'!$E$71:$E$17222,"Basic Metals")</f>
        <v>755</v>
      </c>
      <c r="O152" s="27">
        <f>SUMIFS('Verarbeitendes Gew. 2019'!$H$71:$H$17222,'Verarbeitendes Gew. 2019'!$C$71:$C$17222,C152,'Verarbeitendes Gew. 2019'!$E$71:$E$17222,"Chemical and Petrochemical")</f>
        <v>1084</v>
      </c>
      <c r="P152" s="27">
        <f>SUMIFS('Verarbeitendes Gew. 2019'!$H$71:$H$17222,'Verarbeitendes Gew. 2019'!$C$71:$C$17222,C152,'Verarbeitendes Gew. 2019'!$E$71:$E$17222,"Non Metallic Minerals")</f>
        <v>479</v>
      </c>
      <c r="Q152" s="27">
        <f>SUMIFS('Verarbeitendes Gew. 2019'!$H$71:$H$17222,'Verarbeitendes Gew. 2019'!$C$71:$C$17222,C152,'Verarbeitendes Gew. 2019'!$E$71:$E$17222,"Food and Tobacco")</f>
        <v>164</v>
      </c>
      <c r="R152" s="27">
        <f>SUMIFS('Verarbeitendes Gew. 2019'!$H$71:$H$17222,'Verarbeitendes Gew. 2019'!$C$71:$C$17222,C152,'Verarbeitendes Gew. 2019'!$E$71:$E$17222,"Textile and Leather ")</f>
        <v>0</v>
      </c>
      <c r="S152" s="27">
        <f>SUMIFS('Verarbeitendes Gew. 2019'!$H$71:$H$17222,'Verarbeitendes Gew. 2019'!$C$71:$C$17222,C152,'Verarbeitendes Gew. 2019'!$E$71:$E$17222,"Paper, Pulp and Print")</f>
        <v>0</v>
      </c>
      <c r="T152" s="27">
        <f>SUMIFS('Verarbeitendes Gew. 2019'!$H$71:$H$17222,'Verarbeitendes Gew. 2019'!$C$71:$C$17222,C152,'Verarbeitendes Gew. 2019'!$E$71:$E$17222,"Wood and Wood Products")</f>
        <v>0</v>
      </c>
      <c r="U152" s="27">
        <f>SUMIFS('Verarbeitendes Gew. 2019'!$H$71:$H$17222,'Verarbeitendes Gew. 2019'!$C$71:$C$17222,C152,'Verarbeitendes Gew. 2019'!$E$71:$E$17222,"Transport Equipment")</f>
        <v>0</v>
      </c>
      <c r="V152" s="27">
        <f>SUMIFS('Verarbeitendes Gew. 2019'!$H$71:$H$17222,'Verarbeitendes Gew. 2019'!$C$71:$C$17222,C152,'Verarbeitendes Gew. 2019'!$E$71:$E$17222,"Machinery")</f>
        <v>3805</v>
      </c>
      <c r="W152" s="27">
        <f>SUMIFS('Verarbeitendes Gew. 2019'!$H$71:$H$17222,'Verarbeitendes Gew. 2019'!$C$71:$C$17222,C152,'Verarbeitendes Gew. 2019'!$E$71:$E$17222,"other industry")</f>
        <v>82</v>
      </c>
      <c r="X152" s="27">
        <f>SUMIFS('Verarbeitendes Gew. 2019'!$H$71:$H$17222,'Verarbeitendes Gew. 2019'!$C$71:$C$17222,C152,'Verarbeitendes Gew. 2019'!$F$71:$F$17222,"Verarbeitendes Gewerbe (C)")</f>
        <v>9530</v>
      </c>
      <c r="Y152" s="27">
        <f t="shared" si="17"/>
        <v>9530</v>
      </c>
      <c r="Z152" s="27">
        <f>SUMIFS('Baugewerbe 2019'!$D$7:$D$543,'Baugewerbe 2019'!$A$7:$A$543,C152)</f>
        <v>2442</v>
      </c>
      <c r="AA152" s="27">
        <f t="shared" si="13"/>
        <v>42.792692864304669</v>
      </c>
      <c r="AB152" s="11">
        <f t="shared" si="14"/>
        <v>44.377607414834479</v>
      </c>
    </row>
    <row r="153" spans="1:28">
      <c r="A153" s="27" t="s">
        <v>1340</v>
      </c>
      <c r="B153" s="27" t="s">
        <v>1350</v>
      </c>
      <c r="C153" s="27">
        <v>7141</v>
      </c>
      <c r="D153" s="27">
        <v>585</v>
      </c>
      <c r="E153" s="27">
        <v>3258.16</v>
      </c>
      <c r="F153" s="27">
        <v>122297</v>
      </c>
      <c r="G153" s="27">
        <v>3</v>
      </c>
      <c r="H153" s="27">
        <v>2.2469604077157024E-2</v>
      </c>
      <c r="I153" s="27">
        <v>2.9872252076209086E-2</v>
      </c>
      <c r="J153" s="27">
        <v>25022.83749790374</v>
      </c>
      <c r="K153" s="29">
        <f t="shared" si="12"/>
        <v>614.119123686585</v>
      </c>
      <c r="L153" s="28">
        <f t="shared" si="15"/>
        <v>204.70637456219501</v>
      </c>
      <c r="M153" s="27">
        <f t="shared" si="16"/>
        <v>92.117868552987758</v>
      </c>
      <c r="N153" s="27">
        <f>SUMIFS('Verarbeitendes Gew. 2019'!$H$71:$H$17222,'Verarbeitendes Gew. 2019'!$C$71:$C$17222,C153,'Verarbeitendes Gew. 2019'!$E$71:$E$17222,"Basic Metals")</f>
        <v>1315</v>
      </c>
      <c r="O153" s="27">
        <f>SUMIFS('Verarbeitendes Gew. 2019'!$H$71:$H$17222,'Verarbeitendes Gew. 2019'!$C$71:$C$17222,C153,'Verarbeitendes Gew. 2019'!$E$71:$E$17222,"Chemical and Petrochemical")</f>
        <v>2166</v>
      </c>
      <c r="P153" s="27">
        <f>SUMIFS('Verarbeitendes Gew. 2019'!$H$71:$H$17222,'Verarbeitendes Gew. 2019'!$C$71:$C$17222,C153,'Verarbeitendes Gew. 2019'!$E$71:$E$17222,"Non Metallic Minerals")</f>
        <v>544</v>
      </c>
      <c r="Q153" s="27">
        <f>SUMIFS('Verarbeitendes Gew. 2019'!$H$71:$H$17222,'Verarbeitendes Gew. 2019'!$C$71:$C$17222,C153,'Verarbeitendes Gew. 2019'!$E$71:$E$17222,"Food and Tobacco")</f>
        <v>0</v>
      </c>
      <c r="R153" s="27">
        <f>SUMIFS('Verarbeitendes Gew. 2019'!$H$71:$H$17222,'Verarbeitendes Gew. 2019'!$C$71:$C$17222,C153,'Verarbeitendes Gew. 2019'!$E$71:$E$17222,"Textile and Leather ")</f>
        <v>0</v>
      </c>
      <c r="S153" s="27">
        <f>SUMIFS('Verarbeitendes Gew. 2019'!$H$71:$H$17222,'Verarbeitendes Gew. 2019'!$C$71:$C$17222,C153,'Verarbeitendes Gew. 2019'!$E$71:$E$17222,"Paper, Pulp and Print")</f>
        <v>0</v>
      </c>
      <c r="T153" s="27">
        <f>SUMIFS('Verarbeitendes Gew. 2019'!$H$71:$H$17222,'Verarbeitendes Gew. 2019'!$C$71:$C$17222,C153,'Verarbeitendes Gew. 2019'!$E$71:$E$17222,"Wood and Wood Products")</f>
        <v>0</v>
      </c>
      <c r="U153" s="27">
        <f>SUMIFS('Verarbeitendes Gew. 2019'!$H$71:$H$17222,'Verarbeitendes Gew. 2019'!$C$71:$C$17222,C153,'Verarbeitendes Gew. 2019'!$E$71:$E$17222,"Transport Equipment")</f>
        <v>0</v>
      </c>
      <c r="V153" s="27">
        <f>SUMIFS('Verarbeitendes Gew. 2019'!$H$71:$H$17222,'Verarbeitendes Gew. 2019'!$C$71:$C$17222,C153,'Verarbeitendes Gew. 2019'!$E$71:$E$17222,"Machinery")</f>
        <v>1421</v>
      </c>
      <c r="W153" s="27">
        <f>SUMIFS('Verarbeitendes Gew. 2019'!$H$71:$H$17222,'Verarbeitendes Gew. 2019'!$C$71:$C$17222,C153,'Verarbeitendes Gew. 2019'!$E$71:$E$17222,"other industry")</f>
        <v>0</v>
      </c>
      <c r="X153" s="27">
        <f>SUMIFS('Verarbeitendes Gew. 2019'!$H$71:$H$17222,'Verarbeitendes Gew. 2019'!$C$71:$C$17222,C153,'Verarbeitendes Gew. 2019'!$F$71:$F$17222,"Verarbeitendes Gewerbe (C)")</f>
        <v>0</v>
      </c>
      <c r="Y153" s="27">
        <f t="shared" si="17"/>
        <v>5446</v>
      </c>
      <c r="Z153" s="27">
        <f>SUMIFS('Baugewerbe 2019'!$D$7:$D$543,'Baugewerbe 2019'!$A$7:$A$543,C153)</f>
        <v>1070</v>
      </c>
      <c r="AA153" s="27">
        <f t="shared" si="13"/>
        <v>55.270721131792655</v>
      </c>
      <c r="AB153" s="11">
        <f t="shared" si="14"/>
        <v>57.31778487741461</v>
      </c>
    </row>
    <row r="154" spans="1:28">
      <c r="A154" s="27" t="s">
        <v>1340</v>
      </c>
      <c r="B154" s="27" t="s">
        <v>1351</v>
      </c>
      <c r="C154" s="27">
        <v>7143</v>
      </c>
      <c r="D154" s="27">
        <v>651</v>
      </c>
      <c r="E154" s="27">
        <v>6828.2719999999999</v>
      </c>
      <c r="F154" s="27">
        <v>201904</v>
      </c>
      <c r="G154" s="27">
        <v>5</v>
      </c>
      <c r="H154" s="27">
        <v>4.7090556747101782E-2</v>
      </c>
      <c r="I154" s="27">
        <v>4.9317049340498291E-2</v>
      </c>
      <c r="J154" s="27">
        <v>25022.83749790374</v>
      </c>
      <c r="K154" s="29">
        <f t="shared" si="12"/>
        <v>1193.9390346278997</v>
      </c>
      <c r="L154" s="28">
        <f t="shared" si="15"/>
        <v>238.78780692557993</v>
      </c>
      <c r="M154" s="27">
        <f t="shared" si="16"/>
        <v>107.45451311651097</v>
      </c>
      <c r="N154" s="27">
        <f>SUMIFS('Verarbeitendes Gew. 2019'!$H$71:$H$17222,'Verarbeitendes Gew. 2019'!$C$71:$C$17222,C154,'Verarbeitendes Gew. 2019'!$E$71:$E$17222,"Basic Metals")</f>
        <v>3219</v>
      </c>
      <c r="O154" s="27">
        <f>SUMIFS('Verarbeitendes Gew. 2019'!$H$71:$H$17222,'Verarbeitendes Gew. 2019'!$C$71:$C$17222,C154,'Verarbeitendes Gew. 2019'!$E$71:$E$17222,"Chemical and Petrochemical")</f>
        <v>3722</v>
      </c>
      <c r="P154" s="27">
        <f>SUMIFS('Verarbeitendes Gew. 2019'!$H$71:$H$17222,'Verarbeitendes Gew. 2019'!$C$71:$C$17222,C154,'Verarbeitendes Gew. 2019'!$E$71:$E$17222,"Non Metallic Minerals")</f>
        <v>3336</v>
      </c>
      <c r="Q154" s="27">
        <f>SUMIFS('Verarbeitendes Gew. 2019'!$H$71:$H$17222,'Verarbeitendes Gew. 2019'!$C$71:$C$17222,C154,'Verarbeitendes Gew. 2019'!$E$71:$E$17222,"Food and Tobacco")</f>
        <v>643</v>
      </c>
      <c r="R154" s="27">
        <f>SUMIFS('Verarbeitendes Gew. 2019'!$H$71:$H$17222,'Verarbeitendes Gew. 2019'!$C$71:$C$17222,C154,'Verarbeitendes Gew. 2019'!$E$71:$E$17222,"Textile and Leather ")</f>
        <v>0</v>
      </c>
      <c r="S154" s="27">
        <f>SUMIFS('Verarbeitendes Gew. 2019'!$H$71:$H$17222,'Verarbeitendes Gew. 2019'!$C$71:$C$17222,C154,'Verarbeitendes Gew. 2019'!$E$71:$E$17222,"Paper, Pulp and Print")</f>
        <v>0</v>
      </c>
      <c r="T154" s="27">
        <f>SUMIFS('Verarbeitendes Gew. 2019'!$H$71:$H$17222,'Verarbeitendes Gew. 2019'!$C$71:$C$17222,C154,'Verarbeitendes Gew. 2019'!$E$71:$E$17222,"Wood and Wood Products")</f>
        <v>866</v>
      </c>
      <c r="U154" s="27">
        <f>SUMIFS('Verarbeitendes Gew. 2019'!$H$71:$H$17222,'Verarbeitendes Gew. 2019'!$C$71:$C$17222,C154,'Verarbeitendes Gew. 2019'!$E$71:$E$17222,"Transport Equipment")</f>
        <v>1088</v>
      </c>
      <c r="V154" s="27">
        <f>SUMIFS('Verarbeitendes Gew. 2019'!$H$71:$H$17222,'Verarbeitendes Gew. 2019'!$C$71:$C$17222,C154,'Verarbeitendes Gew. 2019'!$E$71:$E$17222,"Machinery")</f>
        <v>3634</v>
      </c>
      <c r="W154" s="27">
        <f>SUMIFS('Verarbeitendes Gew. 2019'!$H$71:$H$17222,'Verarbeitendes Gew. 2019'!$C$71:$C$17222,C154,'Verarbeitendes Gew. 2019'!$E$71:$E$17222,"other industry")</f>
        <v>0</v>
      </c>
      <c r="X154" s="27">
        <f>SUMIFS('Verarbeitendes Gew. 2019'!$H$71:$H$17222,'Verarbeitendes Gew. 2019'!$C$71:$C$17222,C154,'Verarbeitendes Gew. 2019'!$F$71:$F$17222,"Verarbeitendes Gewerbe (C)")</f>
        <v>0</v>
      </c>
      <c r="Y154" s="27">
        <f t="shared" si="17"/>
        <v>16508</v>
      </c>
      <c r="Z154" s="27">
        <f>SUMIFS('Baugewerbe 2019'!$D$7:$D$543,'Baugewerbe 2019'!$A$7:$A$543,C154)</f>
        <v>4065</v>
      </c>
      <c r="AA154" s="27">
        <f t="shared" si="13"/>
        <v>64.472707869906586</v>
      </c>
      <c r="AB154" s="11">
        <f t="shared" si="14"/>
        <v>66.860585939162391</v>
      </c>
    </row>
    <row r="155" spans="1:28">
      <c r="A155" s="27" t="s">
        <v>1340</v>
      </c>
      <c r="B155" s="27" t="s">
        <v>1352</v>
      </c>
      <c r="C155" s="27">
        <v>7211</v>
      </c>
      <c r="D155" s="27">
        <v>633</v>
      </c>
      <c r="E155" s="27">
        <v>4918.1530000000002</v>
      </c>
      <c r="F155" s="27">
        <v>111528</v>
      </c>
      <c r="G155" s="27">
        <v>1</v>
      </c>
      <c r="H155" s="27">
        <v>3.3917594808383279E-2</v>
      </c>
      <c r="I155" s="27">
        <v>2.7241817293600392E-2</v>
      </c>
      <c r="J155" s="27">
        <v>25022.83749790374</v>
      </c>
      <c r="K155" s="29">
        <f t="shared" si="12"/>
        <v>801.94133235103823</v>
      </c>
      <c r="L155" s="28">
        <f t="shared" si="15"/>
        <v>801.94133235103823</v>
      </c>
      <c r="M155" s="27">
        <f t="shared" si="16"/>
        <v>360.87359955796722</v>
      </c>
      <c r="N155" s="27">
        <f>SUMIFS('Verarbeitendes Gew. 2019'!$H$71:$H$17222,'Verarbeitendes Gew. 2019'!$C$71:$C$17222,C155,'Verarbeitendes Gew. 2019'!$E$71:$E$17222,"Basic Metals")</f>
        <v>1137</v>
      </c>
      <c r="O155" s="27">
        <f>SUMIFS('Verarbeitendes Gew. 2019'!$H$71:$H$17222,'Verarbeitendes Gew. 2019'!$C$71:$C$17222,C155,'Verarbeitendes Gew. 2019'!$E$71:$E$17222,"Chemical and Petrochemical")</f>
        <v>0</v>
      </c>
      <c r="P155" s="27">
        <f>SUMIFS('Verarbeitendes Gew. 2019'!$H$71:$H$17222,'Verarbeitendes Gew. 2019'!$C$71:$C$17222,C155,'Verarbeitendes Gew. 2019'!$E$71:$E$17222,"Non Metallic Minerals")</f>
        <v>34</v>
      </c>
      <c r="Q155" s="27">
        <f>SUMIFS('Verarbeitendes Gew. 2019'!$H$71:$H$17222,'Verarbeitendes Gew. 2019'!$C$71:$C$17222,C155,'Verarbeitendes Gew. 2019'!$E$71:$E$17222,"Food and Tobacco")</f>
        <v>0</v>
      </c>
      <c r="R155" s="27">
        <f>SUMIFS('Verarbeitendes Gew. 2019'!$H$71:$H$17222,'Verarbeitendes Gew. 2019'!$C$71:$C$17222,C155,'Verarbeitendes Gew. 2019'!$E$71:$E$17222,"Textile and Leather ")</f>
        <v>0</v>
      </c>
      <c r="S155" s="27">
        <f>SUMIFS('Verarbeitendes Gew. 2019'!$H$71:$H$17222,'Verarbeitendes Gew. 2019'!$C$71:$C$17222,C155,'Verarbeitendes Gew. 2019'!$E$71:$E$17222,"Paper, Pulp and Print")</f>
        <v>0</v>
      </c>
      <c r="T155" s="27">
        <f>SUMIFS('Verarbeitendes Gew. 2019'!$H$71:$H$17222,'Verarbeitendes Gew. 2019'!$C$71:$C$17222,C155,'Verarbeitendes Gew. 2019'!$E$71:$E$17222,"Wood and Wood Products")</f>
        <v>0</v>
      </c>
      <c r="U155" s="27">
        <f>SUMIFS('Verarbeitendes Gew. 2019'!$H$71:$H$17222,'Verarbeitendes Gew. 2019'!$C$71:$C$17222,C155,'Verarbeitendes Gew. 2019'!$E$71:$E$17222,"Transport Equipment")</f>
        <v>0</v>
      </c>
      <c r="V155" s="27">
        <f>SUMIFS('Verarbeitendes Gew. 2019'!$H$71:$H$17222,'Verarbeitendes Gew. 2019'!$C$71:$C$17222,C155,'Verarbeitendes Gew. 2019'!$E$71:$E$17222,"Machinery")</f>
        <v>1060</v>
      </c>
      <c r="W155" s="27">
        <f>SUMIFS('Verarbeitendes Gew. 2019'!$H$71:$H$17222,'Verarbeitendes Gew. 2019'!$C$71:$C$17222,C155,'Verarbeitendes Gew. 2019'!$E$71:$E$17222,"other industry")</f>
        <v>0</v>
      </c>
      <c r="X155" s="27">
        <f>SUMIFS('Verarbeitendes Gew. 2019'!$H$71:$H$17222,'Verarbeitendes Gew. 2019'!$C$71:$C$17222,C155,'Verarbeitendes Gew. 2019'!$F$71:$F$17222,"Verarbeitendes Gewerbe (C)")</f>
        <v>6210</v>
      </c>
      <c r="Y155" s="27">
        <f t="shared" si="17"/>
        <v>6210</v>
      </c>
      <c r="Z155" s="27">
        <f>SUMIFS('Baugewerbe 2019'!$D$7:$D$543,'Baugewerbe 2019'!$A$7:$A$543,C155)</f>
        <v>757</v>
      </c>
      <c r="AA155" s="27">
        <f t="shared" si="13"/>
        <v>216.52415973478034</v>
      </c>
      <c r="AB155" s="11">
        <f t="shared" si="14"/>
        <v>224.54357305829072</v>
      </c>
    </row>
    <row r="156" spans="1:28">
      <c r="A156" s="27" t="s">
        <v>1340</v>
      </c>
      <c r="B156" s="27" t="s">
        <v>1353</v>
      </c>
      <c r="C156" s="27">
        <v>7231</v>
      </c>
      <c r="D156" s="27">
        <v>614</v>
      </c>
      <c r="E156" s="27">
        <v>3517.607</v>
      </c>
      <c r="F156" s="27">
        <v>112483</v>
      </c>
      <c r="G156" s="27">
        <v>3</v>
      </c>
      <c r="H156" s="27">
        <v>2.4258856713309379E-2</v>
      </c>
      <c r="I156" s="27">
        <v>2.7475085490962385E-2</v>
      </c>
      <c r="J156" s="27">
        <v>25022.83749790374</v>
      </c>
      <c r="K156" s="29">
        <f t="shared" si="12"/>
        <v>629.55959703867381</v>
      </c>
      <c r="L156" s="28">
        <f t="shared" si="15"/>
        <v>209.85319901289128</v>
      </c>
      <c r="M156" s="27">
        <f t="shared" si="16"/>
        <v>94.433939555801075</v>
      </c>
      <c r="N156" s="27">
        <f>SUMIFS('Verarbeitendes Gew. 2019'!$H$71:$H$17222,'Verarbeitendes Gew. 2019'!$C$71:$C$17222,C156,'Verarbeitendes Gew. 2019'!$E$71:$E$17222,"Basic Metals")</f>
        <v>840</v>
      </c>
      <c r="O156" s="27">
        <f>SUMIFS('Verarbeitendes Gew. 2019'!$H$71:$H$17222,'Verarbeitendes Gew. 2019'!$C$71:$C$17222,C156,'Verarbeitendes Gew. 2019'!$E$71:$E$17222,"Chemical and Petrochemical")</f>
        <v>2747</v>
      </c>
      <c r="P156" s="27">
        <f>SUMIFS('Verarbeitendes Gew. 2019'!$H$71:$H$17222,'Verarbeitendes Gew. 2019'!$C$71:$C$17222,C156,'Verarbeitendes Gew. 2019'!$E$71:$E$17222,"Non Metallic Minerals")</f>
        <v>0</v>
      </c>
      <c r="Q156" s="27">
        <f>SUMIFS('Verarbeitendes Gew. 2019'!$H$71:$H$17222,'Verarbeitendes Gew. 2019'!$C$71:$C$17222,C156,'Verarbeitendes Gew. 2019'!$E$71:$E$17222,"Food and Tobacco")</f>
        <v>2929</v>
      </c>
      <c r="R156" s="27">
        <f>SUMIFS('Verarbeitendes Gew. 2019'!$H$71:$H$17222,'Verarbeitendes Gew. 2019'!$C$71:$C$17222,C156,'Verarbeitendes Gew. 2019'!$E$71:$E$17222,"Textile and Leather ")</f>
        <v>0</v>
      </c>
      <c r="S156" s="27">
        <f>SUMIFS('Verarbeitendes Gew. 2019'!$H$71:$H$17222,'Verarbeitendes Gew. 2019'!$C$71:$C$17222,C156,'Verarbeitendes Gew. 2019'!$E$71:$E$17222,"Paper, Pulp and Print")</f>
        <v>1483</v>
      </c>
      <c r="T156" s="27">
        <f>SUMIFS('Verarbeitendes Gew. 2019'!$H$71:$H$17222,'Verarbeitendes Gew. 2019'!$C$71:$C$17222,C156,'Verarbeitendes Gew. 2019'!$E$71:$E$17222,"Wood and Wood Products")</f>
        <v>956</v>
      </c>
      <c r="U156" s="27">
        <f>SUMIFS('Verarbeitendes Gew. 2019'!$H$71:$H$17222,'Verarbeitendes Gew. 2019'!$C$71:$C$17222,C156,'Verarbeitendes Gew. 2019'!$E$71:$E$17222,"Transport Equipment")</f>
        <v>0</v>
      </c>
      <c r="V156" s="27">
        <f>SUMIFS('Verarbeitendes Gew. 2019'!$H$71:$H$17222,'Verarbeitendes Gew. 2019'!$C$71:$C$17222,C156,'Verarbeitendes Gew. 2019'!$E$71:$E$17222,"Machinery")</f>
        <v>1857</v>
      </c>
      <c r="W156" s="27">
        <f>SUMIFS('Verarbeitendes Gew. 2019'!$H$71:$H$17222,'Verarbeitendes Gew. 2019'!$C$71:$C$17222,C156,'Verarbeitendes Gew. 2019'!$E$71:$E$17222,"other industry")</f>
        <v>0</v>
      </c>
      <c r="X156" s="27">
        <f>SUMIFS('Verarbeitendes Gew. 2019'!$H$71:$H$17222,'Verarbeitendes Gew. 2019'!$C$71:$C$17222,C156,'Verarbeitendes Gew. 2019'!$F$71:$F$17222,"Verarbeitendes Gewerbe (C)")</f>
        <v>0</v>
      </c>
      <c r="Y156" s="27">
        <f t="shared" si="17"/>
        <v>10812</v>
      </c>
      <c r="Z156" s="27">
        <f>SUMIFS('Baugewerbe 2019'!$D$7:$D$543,'Baugewerbe 2019'!$A$7:$A$543,C156)</f>
        <v>1997</v>
      </c>
      <c r="AA156" s="27">
        <f t="shared" si="13"/>
        <v>56.660363733480651</v>
      </c>
      <c r="AB156" s="11">
        <f t="shared" si="14"/>
        <v>58.758895723609562</v>
      </c>
    </row>
    <row r="157" spans="1:28">
      <c r="A157" s="27" t="s">
        <v>1340</v>
      </c>
      <c r="B157" s="27" t="s">
        <v>1354</v>
      </c>
      <c r="C157" s="27">
        <v>7232</v>
      </c>
      <c r="D157" s="27">
        <v>504</v>
      </c>
      <c r="E157" s="27">
        <v>2786.297</v>
      </c>
      <c r="F157" s="27">
        <v>99058</v>
      </c>
      <c r="G157" s="27">
        <v>4</v>
      </c>
      <c r="H157" s="27">
        <v>1.9215443818403757E-2</v>
      </c>
      <c r="I157" s="27">
        <v>2.4195896433805569E-2</v>
      </c>
      <c r="J157" s="27">
        <v>25022.83749790374</v>
      </c>
      <c r="K157" s="29">
        <f t="shared" si="12"/>
        <v>515.71994392715476</v>
      </c>
      <c r="L157" s="28">
        <f t="shared" si="15"/>
        <v>128.92998598178869</v>
      </c>
      <c r="M157" s="27">
        <f t="shared" si="16"/>
        <v>58.018493691804913</v>
      </c>
      <c r="N157" s="27">
        <f>SUMIFS('Verarbeitendes Gew. 2019'!$H$71:$H$17222,'Verarbeitendes Gew. 2019'!$C$71:$C$17222,C157,'Verarbeitendes Gew. 2019'!$E$71:$E$17222,"Basic Metals")</f>
        <v>575</v>
      </c>
      <c r="O157" s="27">
        <f>SUMIFS('Verarbeitendes Gew. 2019'!$H$71:$H$17222,'Verarbeitendes Gew. 2019'!$C$71:$C$17222,C157,'Verarbeitendes Gew. 2019'!$E$71:$E$17222,"Chemical and Petrochemical")</f>
        <v>469</v>
      </c>
      <c r="P157" s="27">
        <f>SUMIFS('Verarbeitendes Gew. 2019'!$H$71:$H$17222,'Verarbeitendes Gew. 2019'!$C$71:$C$17222,C157,'Verarbeitendes Gew. 2019'!$E$71:$E$17222,"Non Metallic Minerals")</f>
        <v>0</v>
      </c>
      <c r="Q157" s="27">
        <f>SUMIFS('Verarbeitendes Gew. 2019'!$H$71:$H$17222,'Verarbeitendes Gew. 2019'!$C$71:$C$17222,C157,'Verarbeitendes Gew. 2019'!$E$71:$E$17222,"Food and Tobacco")</f>
        <v>1585</v>
      </c>
      <c r="R157" s="27">
        <f>SUMIFS('Verarbeitendes Gew. 2019'!$H$71:$H$17222,'Verarbeitendes Gew. 2019'!$C$71:$C$17222,C157,'Verarbeitendes Gew. 2019'!$E$71:$E$17222,"Textile and Leather ")</f>
        <v>0</v>
      </c>
      <c r="S157" s="27">
        <f>SUMIFS('Verarbeitendes Gew. 2019'!$H$71:$H$17222,'Verarbeitendes Gew. 2019'!$C$71:$C$17222,C157,'Verarbeitendes Gew. 2019'!$E$71:$E$17222,"Paper, Pulp and Print")</f>
        <v>0</v>
      </c>
      <c r="T157" s="27">
        <f>SUMIFS('Verarbeitendes Gew. 2019'!$H$71:$H$17222,'Verarbeitendes Gew. 2019'!$C$71:$C$17222,C157,'Verarbeitendes Gew. 2019'!$E$71:$E$17222,"Wood and Wood Products")</f>
        <v>1175</v>
      </c>
      <c r="U157" s="27">
        <f>SUMIFS('Verarbeitendes Gew. 2019'!$H$71:$H$17222,'Verarbeitendes Gew. 2019'!$C$71:$C$17222,C157,'Verarbeitendes Gew. 2019'!$E$71:$E$17222,"Transport Equipment")</f>
        <v>0</v>
      </c>
      <c r="V157" s="27">
        <f>SUMIFS('Verarbeitendes Gew. 2019'!$H$71:$H$17222,'Verarbeitendes Gew. 2019'!$C$71:$C$17222,C157,'Verarbeitendes Gew. 2019'!$E$71:$E$17222,"Machinery")</f>
        <v>1254</v>
      </c>
      <c r="W157" s="27">
        <f>SUMIFS('Verarbeitendes Gew. 2019'!$H$71:$H$17222,'Verarbeitendes Gew. 2019'!$C$71:$C$17222,C157,'Verarbeitendes Gew. 2019'!$E$71:$E$17222,"other industry")</f>
        <v>0</v>
      </c>
      <c r="X157" s="27">
        <f>SUMIFS('Verarbeitendes Gew. 2019'!$H$71:$H$17222,'Verarbeitendes Gew. 2019'!$C$71:$C$17222,C157,'Verarbeitendes Gew. 2019'!$F$71:$F$17222,"Verarbeitendes Gewerbe (C)")</f>
        <v>8101</v>
      </c>
      <c r="Y157" s="27">
        <f t="shared" si="17"/>
        <v>8101</v>
      </c>
      <c r="Z157" s="27">
        <f>SUMIFS('Baugewerbe 2019'!$D$7:$D$543,'Baugewerbe 2019'!$A$7:$A$543,C157)</f>
        <v>1207</v>
      </c>
      <c r="AA157" s="27">
        <f t="shared" si="13"/>
        <v>34.811096215082948</v>
      </c>
      <c r="AB157" s="11">
        <f t="shared" si="14"/>
        <v>36.100396074900836</v>
      </c>
    </row>
    <row r="158" spans="1:28">
      <c r="A158" s="27" t="s">
        <v>1340</v>
      </c>
      <c r="B158" s="27" t="s">
        <v>1355</v>
      </c>
      <c r="C158" s="27">
        <v>7233</v>
      </c>
      <c r="D158" s="27">
        <v>556</v>
      </c>
      <c r="E158" s="27">
        <v>2016.451</v>
      </c>
      <c r="F158" s="27">
        <v>60646</v>
      </c>
      <c r="G158" s="27">
        <v>5</v>
      </c>
      <c r="H158" s="27">
        <v>1.3906270904739903E-2</v>
      </c>
      <c r="I158" s="27">
        <v>1.4813385442110406E-2</v>
      </c>
      <c r="J158" s="27">
        <v>25022.83749790374</v>
      </c>
      <c r="K158" s="29">
        <f t="shared" si="12"/>
        <v>354.3299593561037</v>
      </c>
      <c r="L158" s="28">
        <f t="shared" si="15"/>
        <v>70.865991871220743</v>
      </c>
      <c r="M158" s="27">
        <f t="shared" si="16"/>
        <v>31.889696342049334</v>
      </c>
      <c r="N158" s="27">
        <f>SUMIFS('Verarbeitendes Gew. 2019'!$H$71:$H$17222,'Verarbeitendes Gew. 2019'!$C$71:$C$17222,C158,'Verarbeitendes Gew. 2019'!$E$71:$E$17222,"Basic Metals")</f>
        <v>534</v>
      </c>
      <c r="O158" s="27">
        <f>SUMIFS('Verarbeitendes Gew. 2019'!$H$71:$H$17222,'Verarbeitendes Gew. 2019'!$C$71:$C$17222,C158,'Verarbeitendes Gew. 2019'!$E$71:$E$17222,"Chemical and Petrochemical")</f>
        <v>0</v>
      </c>
      <c r="P158" s="27">
        <f>SUMIFS('Verarbeitendes Gew. 2019'!$H$71:$H$17222,'Verarbeitendes Gew. 2019'!$C$71:$C$17222,C158,'Verarbeitendes Gew. 2019'!$E$71:$E$17222,"Non Metallic Minerals")</f>
        <v>246</v>
      </c>
      <c r="Q158" s="27">
        <f>SUMIFS('Verarbeitendes Gew. 2019'!$H$71:$H$17222,'Verarbeitendes Gew. 2019'!$C$71:$C$17222,C158,'Verarbeitendes Gew. 2019'!$E$71:$E$17222,"Food and Tobacco")</f>
        <v>0</v>
      </c>
      <c r="R158" s="27">
        <f>SUMIFS('Verarbeitendes Gew. 2019'!$H$71:$H$17222,'Verarbeitendes Gew. 2019'!$C$71:$C$17222,C158,'Verarbeitendes Gew. 2019'!$E$71:$E$17222,"Textile and Leather ")</f>
        <v>0</v>
      </c>
      <c r="S158" s="27">
        <f>SUMIFS('Verarbeitendes Gew. 2019'!$H$71:$H$17222,'Verarbeitendes Gew. 2019'!$C$71:$C$17222,C158,'Verarbeitendes Gew. 2019'!$E$71:$E$17222,"Paper, Pulp and Print")</f>
        <v>0</v>
      </c>
      <c r="T158" s="27">
        <f>SUMIFS('Verarbeitendes Gew. 2019'!$H$71:$H$17222,'Verarbeitendes Gew. 2019'!$C$71:$C$17222,C158,'Verarbeitendes Gew. 2019'!$E$71:$E$17222,"Wood and Wood Products")</f>
        <v>0</v>
      </c>
      <c r="U158" s="27">
        <f>SUMIFS('Verarbeitendes Gew. 2019'!$H$71:$H$17222,'Verarbeitendes Gew. 2019'!$C$71:$C$17222,C158,'Verarbeitendes Gew. 2019'!$E$71:$E$17222,"Transport Equipment")</f>
        <v>0</v>
      </c>
      <c r="V158" s="27">
        <f>SUMIFS('Verarbeitendes Gew. 2019'!$H$71:$H$17222,'Verarbeitendes Gew. 2019'!$C$71:$C$17222,C158,'Verarbeitendes Gew. 2019'!$E$71:$E$17222,"Machinery")</f>
        <v>1059</v>
      </c>
      <c r="W158" s="27">
        <f>SUMIFS('Verarbeitendes Gew. 2019'!$H$71:$H$17222,'Verarbeitendes Gew. 2019'!$C$71:$C$17222,C158,'Verarbeitendes Gew. 2019'!$E$71:$E$17222,"other industry")</f>
        <v>0</v>
      </c>
      <c r="X158" s="27">
        <f>SUMIFS('Verarbeitendes Gew. 2019'!$H$71:$H$17222,'Verarbeitendes Gew. 2019'!$C$71:$C$17222,C158,'Verarbeitendes Gew. 2019'!$F$71:$F$17222,"Verarbeitendes Gewerbe (C)")</f>
        <v>4800</v>
      </c>
      <c r="Y158" s="27">
        <f t="shared" si="17"/>
        <v>4800</v>
      </c>
      <c r="Z158" s="27">
        <f>SUMIFS('Baugewerbe 2019'!$D$7:$D$543,'Baugewerbe 2019'!$A$7:$A$543,C158)</f>
        <v>980</v>
      </c>
      <c r="AA158" s="27">
        <f t="shared" si="13"/>
        <v>19.133817805229601</v>
      </c>
      <c r="AB158" s="11">
        <f t="shared" si="14"/>
        <v>19.842477723941808</v>
      </c>
    </row>
    <row r="159" spans="1:28">
      <c r="A159" s="27" t="s">
        <v>1340</v>
      </c>
      <c r="B159" s="27" t="s">
        <v>1356</v>
      </c>
      <c r="C159" s="27">
        <v>7235</v>
      </c>
      <c r="D159" s="27">
        <v>450</v>
      </c>
      <c r="E159" s="27">
        <v>2982.27</v>
      </c>
      <c r="F159" s="27">
        <v>149398</v>
      </c>
      <c r="G159" s="27">
        <v>3</v>
      </c>
      <c r="H159" s="27">
        <v>2.0566953787163025E-2</v>
      </c>
      <c r="I159" s="27">
        <v>3.6491939423546657E-2</v>
      </c>
      <c r="J159" s="27">
        <v>25022.83749790374</v>
      </c>
      <c r="K159" s="29">
        <f t="shared" si="12"/>
        <v>626.22027420906636</v>
      </c>
      <c r="L159" s="28">
        <f t="shared" si="15"/>
        <v>208.74009140302212</v>
      </c>
      <c r="M159" s="27">
        <f t="shared" si="16"/>
        <v>93.933041131359957</v>
      </c>
      <c r="N159" s="27">
        <f>SUMIFS('Verarbeitendes Gew. 2019'!$H$71:$H$17222,'Verarbeitendes Gew. 2019'!$C$71:$C$17222,C159,'Verarbeitendes Gew. 2019'!$E$71:$E$17222,"Basic Metals")</f>
        <v>714</v>
      </c>
      <c r="O159" s="27">
        <f>SUMIFS('Verarbeitendes Gew. 2019'!$H$71:$H$17222,'Verarbeitendes Gew. 2019'!$C$71:$C$17222,C159,'Verarbeitendes Gew. 2019'!$E$71:$E$17222,"Chemical and Petrochemical")</f>
        <v>472</v>
      </c>
      <c r="P159" s="27">
        <f>SUMIFS('Verarbeitendes Gew. 2019'!$H$71:$H$17222,'Verarbeitendes Gew. 2019'!$C$71:$C$17222,C159,'Verarbeitendes Gew. 2019'!$E$71:$E$17222,"Non Metallic Minerals")</f>
        <v>234</v>
      </c>
      <c r="Q159" s="27">
        <f>SUMIFS('Verarbeitendes Gew. 2019'!$H$71:$H$17222,'Verarbeitendes Gew. 2019'!$C$71:$C$17222,C159,'Verarbeitendes Gew. 2019'!$E$71:$E$17222,"Food and Tobacco")</f>
        <v>781</v>
      </c>
      <c r="R159" s="27">
        <f>SUMIFS('Verarbeitendes Gew. 2019'!$H$71:$H$17222,'Verarbeitendes Gew. 2019'!$C$71:$C$17222,C159,'Verarbeitendes Gew. 2019'!$E$71:$E$17222,"Textile and Leather ")</f>
        <v>0</v>
      </c>
      <c r="S159" s="27">
        <f>SUMIFS('Verarbeitendes Gew. 2019'!$H$71:$H$17222,'Verarbeitendes Gew. 2019'!$C$71:$C$17222,C159,'Verarbeitendes Gew. 2019'!$E$71:$E$17222,"Paper, Pulp and Print")</f>
        <v>0</v>
      </c>
      <c r="T159" s="27">
        <f>SUMIFS('Verarbeitendes Gew. 2019'!$H$71:$H$17222,'Verarbeitendes Gew. 2019'!$C$71:$C$17222,C159,'Verarbeitendes Gew. 2019'!$E$71:$E$17222,"Wood and Wood Products")</f>
        <v>0</v>
      </c>
      <c r="U159" s="27">
        <f>SUMIFS('Verarbeitendes Gew. 2019'!$H$71:$H$17222,'Verarbeitendes Gew. 2019'!$C$71:$C$17222,C159,'Verarbeitendes Gew. 2019'!$E$71:$E$17222,"Transport Equipment")</f>
        <v>0</v>
      </c>
      <c r="V159" s="27">
        <f>SUMIFS('Verarbeitendes Gew. 2019'!$H$71:$H$17222,'Verarbeitendes Gew. 2019'!$C$71:$C$17222,C159,'Verarbeitendes Gew. 2019'!$E$71:$E$17222,"Machinery")</f>
        <v>1079</v>
      </c>
      <c r="W159" s="27">
        <f>SUMIFS('Verarbeitendes Gew. 2019'!$H$71:$H$17222,'Verarbeitendes Gew. 2019'!$C$71:$C$17222,C159,'Verarbeitendes Gew. 2019'!$E$71:$E$17222,"other industry")</f>
        <v>0</v>
      </c>
      <c r="X159" s="27">
        <f>SUMIFS('Verarbeitendes Gew. 2019'!$H$71:$H$17222,'Verarbeitendes Gew. 2019'!$C$71:$C$17222,C159,'Verarbeitendes Gew. 2019'!$F$71:$F$17222,"Verarbeitendes Gewerbe (C)")</f>
        <v>6177</v>
      </c>
      <c r="Y159" s="27">
        <f t="shared" si="17"/>
        <v>6177</v>
      </c>
      <c r="Z159" s="27">
        <f>SUMIFS('Baugewerbe 2019'!$D$7:$D$543,'Baugewerbe 2019'!$A$7:$A$543,C159)</f>
        <v>1473</v>
      </c>
      <c r="AA159" s="27">
        <f t="shared" si="13"/>
        <v>56.359824678815976</v>
      </c>
      <c r="AB159" s="11">
        <f t="shared" si="14"/>
        <v>58.447225592846202</v>
      </c>
    </row>
    <row r="160" spans="1:28">
      <c r="A160" s="27" t="s">
        <v>1340</v>
      </c>
      <c r="B160" s="27" t="s">
        <v>1357</v>
      </c>
      <c r="C160" s="27">
        <v>7311</v>
      </c>
      <c r="D160" s="27">
        <v>676</v>
      </c>
      <c r="E160" s="27">
        <v>1639.172</v>
      </c>
      <c r="F160" s="27">
        <v>48762</v>
      </c>
      <c r="G160" s="27">
        <v>1</v>
      </c>
      <c r="H160" s="27">
        <v>1.1304400598608304E-2</v>
      </c>
      <c r="I160" s="27">
        <v>1.1910600879335613E-2</v>
      </c>
      <c r="J160" s="27">
        <v>25022.83749790374</v>
      </c>
      <c r="K160" s="29">
        <f t="shared" si="12"/>
        <v>287.11545750261183</v>
      </c>
      <c r="L160" s="28">
        <f t="shared" si="15"/>
        <v>287.11545750261183</v>
      </c>
      <c r="M160" s="27">
        <f t="shared" si="16"/>
        <v>129.20195587617533</v>
      </c>
      <c r="N160" s="27">
        <f>SUMIFS('Verarbeitendes Gew. 2019'!$H$71:$H$17222,'Verarbeitendes Gew. 2019'!$C$71:$C$17222,C160,'Verarbeitendes Gew. 2019'!$E$71:$E$17222,"Basic Metals")</f>
        <v>0</v>
      </c>
      <c r="O160" s="27">
        <f>SUMIFS('Verarbeitendes Gew. 2019'!$H$71:$H$17222,'Verarbeitendes Gew. 2019'!$C$71:$C$17222,C160,'Verarbeitendes Gew. 2019'!$E$71:$E$17222,"Chemical and Petrochemical")</f>
        <v>779</v>
      </c>
      <c r="P160" s="27">
        <f>SUMIFS('Verarbeitendes Gew. 2019'!$H$71:$H$17222,'Verarbeitendes Gew. 2019'!$C$71:$C$17222,C160,'Verarbeitendes Gew. 2019'!$E$71:$E$17222,"Non Metallic Minerals")</f>
        <v>0</v>
      </c>
      <c r="Q160" s="27">
        <f>SUMIFS('Verarbeitendes Gew. 2019'!$H$71:$H$17222,'Verarbeitendes Gew. 2019'!$C$71:$C$17222,C160,'Verarbeitendes Gew. 2019'!$E$71:$E$17222,"Food and Tobacco")</f>
        <v>0</v>
      </c>
      <c r="R160" s="27">
        <f>SUMIFS('Verarbeitendes Gew. 2019'!$H$71:$H$17222,'Verarbeitendes Gew. 2019'!$C$71:$C$17222,C160,'Verarbeitendes Gew. 2019'!$E$71:$E$17222,"Textile and Leather ")</f>
        <v>0</v>
      </c>
      <c r="S160" s="27">
        <f>SUMIFS('Verarbeitendes Gew. 2019'!$H$71:$H$17222,'Verarbeitendes Gew. 2019'!$C$71:$C$17222,C160,'Verarbeitendes Gew. 2019'!$E$71:$E$17222,"Paper, Pulp and Print")</f>
        <v>0</v>
      </c>
      <c r="T160" s="27">
        <f>SUMIFS('Verarbeitendes Gew. 2019'!$H$71:$H$17222,'Verarbeitendes Gew. 2019'!$C$71:$C$17222,C160,'Verarbeitendes Gew. 2019'!$E$71:$E$17222,"Wood and Wood Products")</f>
        <v>0</v>
      </c>
      <c r="U160" s="27">
        <f>SUMIFS('Verarbeitendes Gew. 2019'!$H$71:$H$17222,'Verarbeitendes Gew. 2019'!$C$71:$C$17222,C160,'Verarbeitendes Gew. 2019'!$E$71:$E$17222,"Transport Equipment")</f>
        <v>0</v>
      </c>
      <c r="V160" s="27">
        <f>SUMIFS('Verarbeitendes Gew. 2019'!$H$71:$H$17222,'Verarbeitendes Gew. 2019'!$C$71:$C$17222,C160,'Verarbeitendes Gew. 2019'!$E$71:$E$17222,"Machinery")</f>
        <v>2419</v>
      </c>
      <c r="W160" s="27">
        <f>SUMIFS('Verarbeitendes Gew. 2019'!$H$71:$H$17222,'Verarbeitendes Gew. 2019'!$C$71:$C$17222,C160,'Verarbeitendes Gew. 2019'!$E$71:$E$17222,"other industry")</f>
        <v>0</v>
      </c>
      <c r="X160" s="27">
        <f>SUMIFS('Verarbeitendes Gew. 2019'!$H$71:$H$17222,'Verarbeitendes Gew. 2019'!$C$71:$C$17222,C160,'Verarbeitendes Gew. 2019'!$F$71:$F$17222,"Verarbeitendes Gewerbe (C)")</f>
        <v>4172</v>
      </c>
      <c r="Y160" s="27">
        <f t="shared" si="17"/>
        <v>4172</v>
      </c>
      <c r="Z160" s="27">
        <f>SUMIFS('Baugewerbe 2019'!$D$7:$D$543,'Baugewerbe 2019'!$A$7:$A$543,C160)</f>
        <v>480</v>
      </c>
      <c r="AA160" s="27">
        <f t="shared" si="13"/>
        <v>77.521173525705194</v>
      </c>
      <c r="AB160" s="11">
        <f t="shared" si="14"/>
        <v>80.392328100731319</v>
      </c>
    </row>
    <row r="161" spans="1:28">
      <c r="A161" s="27" t="s">
        <v>1340</v>
      </c>
      <c r="B161" s="27" t="s">
        <v>1358</v>
      </c>
      <c r="C161" s="27">
        <v>7312</v>
      </c>
      <c r="D161" s="27">
        <v>690</v>
      </c>
      <c r="E161" s="27">
        <v>4822.1750000000002</v>
      </c>
      <c r="F161" s="27">
        <v>100030</v>
      </c>
      <c r="G161" s="27">
        <v>1</v>
      </c>
      <c r="H161" s="27">
        <v>3.3255691261560104E-2</v>
      </c>
      <c r="I161" s="27">
        <v>2.44333170493405E-2</v>
      </c>
      <c r="J161" s="27">
        <v>25022.83749790374</v>
      </c>
      <c r="K161" s="29">
        <f t="shared" si="12"/>
        <v>770.33872416621693</v>
      </c>
      <c r="L161" s="28">
        <f t="shared" si="15"/>
        <v>770.33872416621693</v>
      </c>
      <c r="M161" s="27">
        <f t="shared" si="16"/>
        <v>346.65242587479764</v>
      </c>
      <c r="N161" s="27">
        <f>SUMIFS('Verarbeitendes Gew. 2019'!$H$71:$H$17222,'Verarbeitendes Gew. 2019'!$C$71:$C$17222,C161,'Verarbeitendes Gew. 2019'!$E$71:$E$17222,"Basic Metals")</f>
        <v>142</v>
      </c>
      <c r="O161" s="27">
        <f>SUMIFS('Verarbeitendes Gew. 2019'!$H$71:$H$17222,'Verarbeitendes Gew. 2019'!$C$71:$C$17222,C161,'Verarbeitendes Gew. 2019'!$E$71:$E$17222,"Chemical and Petrochemical")</f>
        <v>343</v>
      </c>
      <c r="P161" s="27">
        <f>SUMIFS('Verarbeitendes Gew. 2019'!$H$71:$H$17222,'Verarbeitendes Gew. 2019'!$C$71:$C$17222,C161,'Verarbeitendes Gew. 2019'!$E$71:$E$17222,"Non Metallic Minerals")</f>
        <v>0</v>
      </c>
      <c r="Q161" s="27">
        <f>SUMIFS('Verarbeitendes Gew. 2019'!$H$71:$H$17222,'Verarbeitendes Gew. 2019'!$C$71:$C$17222,C161,'Verarbeitendes Gew. 2019'!$E$71:$E$17222,"Food and Tobacco")</f>
        <v>0</v>
      </c>
      <c r="R161" s="27">
        <f>SUMIFS('Verarbeitendes Gew. 2019'!$H$71:$H$17222,'Verarbeitendes Gew. 2019'!$C$71:$C$17222,C161,'Verarbeitendes Gew. 2019'!$E$71:$E$17222,"Textile and Leather ")</f>
        <v>0</v>
      </c>
      <c r="S161" s="27">
        <f>SUMIFS('Verarbeitendes Gew. 2019'!$H$71:$H$17222,'Verarbeitendes Gew. 2019'!$C$71:$C$17222,C161,'Verarbeitendes Gew. 2019'!$E$71:$E$17222,"Paper, Pulp and Print")</f>
        <v>0</v>
      </c>
      <c r="T161" s="27">
        <f>SUMIFS('Verarbeitendes Gew. 2019'!$H$71:$H$17222,'Verarbeitendes Gew. 2019'!$C$71:$C$17222,C161,'Verarbeitendes Gew. 2019'!$E$71:$E$17222,"Wood and Wood Products")</f>
        <v>0</v>
      </c>
      <c r="U161" s="27">
        <f>SUMIFS('Verarbeitendes Gew. 2019'!$H$71:$H$17222,'Verarbeitendes Gew. 2019'!$C$71:$C$17222,C161,'Verarbeitendes Gew. 2019'!$E$71:$E$17222,"Transport Equipment")</f>
        <v>0</v>
      </c>
      <c r="V161" s="27">
        <f>SUMIFS('Verarbeitendes Gew. 2019'!$H$71:$H$17222,'Verarbeitendes Gew. 2019'!$C$71:$C$17222,C161,'Verarbeitendes Gew. 2019'!$E$71:$E$17222,"Machinery")</f>
        <v>2199</v>
      </c>
      <c r="W161" s="27">
        <f>SUMIFS('Verarbeitendes Gew. 2019'!$H$71:$H$17222,'Verarbeitendes Gew. 2019'!$C$71:$C$17222,C161,'Verarbeitendes Gew. 2019'!$E$71:$E$17222,"other industry")</f>
        <v>0</v>
      </c>
      <c r="X161" s="27">
        <f>SUMIFS('Verarbeitendes Gew. 2019'!$H$71:$H$17222,'Verarbeitendes Gew. 2019'!$C$71:$C$17222,C161,'Verarbeitendes Gew. 2019'!$F$71:$F$17222,"Verarbeitendes Gewerbe (C)")</f>
        <v>8553</v>
      </c>
      <c r="Y161" s="27">
        <f t="shared" si="17"/>
        <v>8553</v>
      </c>
      <c r="Z161" s="27">
        <f>SUMIFS('Baugewerbe 2019'!$D$7:$D$543,'Baugewerbe 2019'!$A$7:$A$543,C161)</f>
        <v>788</v>
      </c>
      <c r="AA161" s="27">
        <f t="shared" si="13"/>
        <v>207.99145552487857</v>
      </c>
      <c r="AB161" s="11">
        <f t="shared" si="14"/>
        <v>215.69484276654077</v>
      </c>
    </row>
    <row r="162" spans="1:28">
      <c r="A162" s="27" t="s">
        <v>1340</v>
      </c>
      <c r="B162" s="27" t="s">
        <v>1359</v>
      </c>
      <c r="C162" s="27">
        <v>7313</v>
      </c>
      <c r="D162" s="27">
        <v>726</v>
      </c>
      <c r="E162" s="27">
        <v>1983.115</v>
      </c>
      <c r="F162" s="27">
        <v>46881</v>
      </c>
      <c r="G162" s="27">
        <v>1</v>
      </c>
      <c r="H162" s="27">
        <v>1.3676372212988697E-2</v>
      </c>
      <c r="I162" s="27">
        <v>1.1451148021494871E-2</v>
      </c>
      <c r="J162" s="27">
        <v>25022.83749790374</v>
      </c>
      <c r="K162" s="29">
        <f t="shared" si="12"/>
        <v>326.63084091121914</v>
      </c>
      <c r="L162" s="28">
        <f t="shared" si="15"/>
        <v>326.63084091121914</v>
      </c>
      <c r="M162" s="27">
        <f t="shared" si="16"/>
        <v>146.98387841004862</v>
      </c>
      <c r="N162" s="27">
        <f>SUMIFS('Verarbeitendes Gew. 2019'!$H$71:$H$17222,'Verarbeitendes Gew. 2019'!$C$71:$C$17222,C162,'Verarbeitendes Gew. 2019'!$E$71:$E$17222,"Basic Metals")</f>
        <v>0</v>
      </c>
      <c r="O162" s="27">
        <f>SUMIFS('Verarbeitendes Gew. 2019'!$H$71:$H$17222,'Verarbeitendes Gew. 2019'!$C$71:$C$17222,C162,'Verarbeitendes Gew. 2019'!$E$71:$E$17222,"Chemical and Petrochemical")</f>
        <v>0</v>
      </c>
      <c r="P162" s="27">
        <f>SUMIFS('Verarbeitendes Gew. 2019'!$H$71:$H$17222,'Verarbeitendes Gew. 2019'!$C$71:$C$17222,C162,'Verarbeitendes Gew. 2019'!$E$71:$E$17222,"Non Metallic Minerals")</f>
        <v>0</v>
      </c>
      <c r="Q162" s="27">
        <f>SUMIFS('Verarbeitendes Gew. 2019'!$H$71:$H$17222,'Verarbeitendes Gew. 2019'!$C$71:$C$17222,C162,'Verarbeitendes Gew. 2019'!$E$71:$E$17222,"Food and Tobacco")</f>
        <v>0</v>
      </c>
      <c r="R162" s="27">
        <f>SUMIFS('Verarbeitendes Gew. 2019'!$H$71:$H$17222,'Verarbeitendes Gew. 2019'!$C$71:$C$17222,C162,'Verarbeitendes Gew. 2019'!$E$71:$E$17222,"Textile and Leather ")</f>
        <v>0</v>
      </c>
      <c r="S162" s="27">
        <f>SUMIFS('Verarbeitendes Gew. 2019'!$H$71:$H$17222,'Verarbeitendes Gew. 2019'!$C$71:$C$17222,C162,'Verarbeitendes Gew. 2019'!$E$71:$E$17222,"Paper, Pulp and Print")</f>
        <v>0</v>
      </c>
      <c r="T162" s="27">
        <f>SUMIFS('Verarbeitendes Gew. 2019'!$H$71:$H$17222,'Verarbeitendes Gew. 2019'!$C$71:$C$17222,C162,'Verarbeitendes Gew. 2019'!$E$71:$E$17222,"Wood and Wood Products")</f>
        <v>0</v>
      </c>
      <c r="U162" s="27">
        <f>SUMIFS('Verarbeitendes Gew. 2019'!$H$71:$H$17222,'Verarbeitendes Gew. 2019'!$C$71:$C$17222,C162,'Verarbeitendes Gew. 2019'!$E$71:$E$17222,"Transport Equipment")</f>
        <v>0</v>
      </c>
      <c r="V162" s="27">
        <f>SUMIFS('Verarbeitendes Gew. 2019'!$H$71:$H$17222,'Verarbeitendes Gew. 2019'!$C$71:$C$17222,C162,'Verarbeitendes Gew. 2019'!$E$71:$E$17222,"Machinery")</f>
        <v>0</v>
      </c>
      <c r="W162" s="27">
        <f>SUMIFS('Verarbeitendes Gew. 2019'!$H$71:$H$17222,'Verarbeitendes Gew. 2019'!$C$71:$C$17222,C162,'Verarbeitendes Gew. 2019'!$E$71:$E$17222,"other industry")</f>
        <v>0</v>
      </c>
      <c r="X162" s="27">
        <f>SUMIFS('Verarbeitendes Gew. 2019'!$H$71:$H$17222,'Verarbeitendes Gew. 2019'!$C$71:$C$17222,C162,'Verarbeitendes Gew. 2019'!$F$71:$F$17222,"Verarbeitendes Gewerbe (C)")</f>
        <v>0</v>
      </c>
      <c r="Y162" s="27">
        <f t="shared" si="17"/>
        <v>0</v>
      </c>
      <c r="Z162" s="27">
        <f>SUMIFS('Baugewerbe 2019'!$D$7:$D$543,'Baugewerbe 2019'!$A$7:$A$543,C162)</f>
        <v>272</v>
      </c>
      <c r="AA162" s="27">
        <f t="shared" si="13"/>
        <v>88.190327046029168</v>
      </c>
      <c r="AB162" s="11">
        <f t="shared" si="14"/>
        <v>91.456635455141367</v>
      </c>
    </row>
    <row r="163" spans="1:28">
      <c r="A163" s="27" t="s">
        <v>1340</v>
      </c>
      <c r="B163" s="27" t="s">
        <v>1360</v>
      </c>
      <c r="C163" s="27">
        <v>7314</v>
      </c>
      <c r="D163" s="27">
        <v>1117</v>
      </c>
      <c r="E163" s="27">
        <v>13811.365</v>
      </c>
      <c r="F163" s="27">
        <v>172253</v>
      </c>
      <c r="G163" s="27">
        <v>1</v>
      </c>
      <c r="H163" s="27">
        <v>9.5248822438156452E-2</v>
      </c>
      <c r="I163" s="27">
        <v>4.2074499267220324E-2</v>
      </c>
      <c r="J163" s="27">
        <v>25022.83749790374</v>
      </c>
      <c r="K163" s="29">
        <f t="shared" si="12"/>
        <v>2010.8355203618178</v>
      </c>
      <c r="L163" s="28">
        <f t="shared" si="15"/>
        <v>2010.8355203618178</v>
      </c>
      <c r="M163" s="27">
        <f t="shared" si="16"/>
        <v>904.87598416281799</v>
      </c>
      <c r="N163" s="27">
        <f>SUMIFS('Verarbeitendes Gew. 2019'!$H$71:$H$17222,'Verarbeitendes Gew. 2019'!$C$71:$C$17222,C163,'Verarbeitendes Gew. 2019'!$E$71:$E$17222,"Basic Metals")</f>
        <v>358</v>
      </c>
      <c r="O163" s="27">
        <f>SUMIFS('Verarbeitendes Gew. 2019'!$H$71:$H$17222,'Verarbeitendes Gew. 2019'!$C$71:$C$17222,C163,'Verarbeitendes Gew. 2019'!$E$71:$E$17222,"Chemical and Petrochemical")</f>
        <v>0</v>
      </c>
      <c r="P163" s="27">
        <f>SUMIFS('Verarbeitendes Gew. 2019'!$H$71:$H$17222,'Verarbeitendes Gew. 2019'!$C$71:$C$17222,C163,'Verarbeitendes Gew. 2019'!$E$71:$E$17222,"Non Metallic Minerals")</f>
        <v>0</v>
      </c>
      <c r="Q163" s="27">
        <f>SUMIFS('Verarbeitendes Gew. 2019'!$H$71:$H$17222,'Verarbeitendes Gew. 2019'!$C$71:$C$17222,C163,'Verarbeitendes Gew. 2019'!$E$71:$E$17222,"Food and Tobacco")</f>
        <v>533</v>
      </c>
      <c r="R163" s="27">
        <f>SUMIFS('Verarbeitendes Gew. 2019'!$H$71:$H$17222,'Verarbeitendes Gew. 2019'!$C$71:$C$17222,C163,'Verarbeitendes Gew. 2019'!$E$71:$E$17222,"Textile and Leather ")</f>
        <v>0</v>
      </c>
      <c r="S163" s="27">
        <f>SUMIFS('Verarbeitendes Gew. 2019'!$H$71:$H$17222,'Verarbeitendes Gew. 2019'!$C$71:$C$17222,C163,'Verarbeitendes Gew. 2019'!$E$71:$E$17222,"Paper, Pulp and Print")</f>
        <v>373</v>
      </c>
      <c r="T163" s="27">
        <f>SUMIFS('Verarbeitendes Gew. 2019'!$H$71:$H$17222,'Verarbeitendes Gew. 2019'!$C$71:$C$17222,C163,'Verarbeitendes Gew. 2019'!$E$71:$E$17222,"Wood and Wood Products")</f>
        <v>0</v>
      </c>
      <c r="U163" s="27">
        <f>SUMIFS('Verarbeitendes Gew. 2019'!$H$71:$H$17222,'Verarbeitendes Gew. 2019'!$C$71:$C$17222,C163,'Verarbeitendes Gew. 2019'!$E$71:$E$17222,"Transport Equipment")</f>
        <v>0</v>
      </c>
      <c r="V163" s="27">
        <f>SUMIFS('Verarbeitendes Gew. 2019'!$H$71:$H$17222,'Verarbeitendes Gew. 2019'!$C$71:$C$17222,C163,'Verarbeitendes Gew. 2019'!$E$71:$E$17222,"Machinery")</f>
        <v>987</v>
      </c>
      <c r="W163" s="27">
        <f>SUMIFS('Verarbeitendes Gew. 2019'!$H$71:$H$17222,'Verarbeitendes Gew. 2019'!$C$71:$C$17222,C163,'Verarbeitendes Gew. 2019'!$E$71:$E$17222,"other industry")</f>
        <v>0</v>
      </c>
      <c r="X163" s="27">
        <f>SUMIFS('Verarbeitendes Gew. 2019'!$H$71:$H$17222,'Verarbeitendes Gew. 2019'!$C$71:$C$17222,C163,'Verarbeitendes Gew. 2019'!$F$71:$F$17222,"Verarbeitendes Gewerbe (C)")</f>
        <v>44140</v>
      </c>
      <c r="Y163" s="27">
        <f t="shared" si="17"/>
        <v>44140</v>
      </c>
      <c r="Z163" s="27">
        <f>SUMIFS('Baugewerbe 2019'!$D$7:$D$543,'Baugewerbe 2019'!$A$7:$A$543,C163)</f>
        <v>1098</v>
      </c>
      <c r="AA163" s="27">
        <f t="shared" si="13"/>
        <v>542.92559049769079</v>
      </c>
      <c r="AB163" s="11">
        <f t="shared" si="14"/>
        <v>563.03394570130899</v>
      </c>
    </row>
    <row r="164" spans="1:28">
      <c r="A164" s="27" t="s">
        <v>1340</v>
      </c>
      <c r="B164" s="27" t="s">
        <v>1361</v>
      </c>
      <c r="C164" s="27">
        <v>7315</v>
      </c>
      <c r="D164" s="27">
        <v>825</v>
      </c>
      <c r="E164" s="27">
        <v>12344.441999999999</v>
      </c>
      <c r="F164" s="27">
        <v>218578</v>
      </c>
      <c r="G164" s="27">
        <v>1</v>
      </c>
      <c r="H164" s="27">
        <v>8.5132321400246888E-2</v>
      </c>
      <c r="I164" s="27">
        <v>5.3389838788470936E-2</v>
      </c>
      <c r="J164" s="27">
        <v>25022.83749790374</v>
      </c>
      <c r="K164" s="29">
        <f t="shared" si="12"/>
        <v>1907.8518886488296</v>
      </c>
      <c r="L164" s="28">
        <f t="shared" si="15"/>
        <v>1907.8518886488296</v>
      </c>
      <c r="M164" s="27">
        <f t="shared" si="16"/>
        <v>858.53334989197333</v>
      </c>
      <c r="N164" s="27">
        <f>SUMIFS('Verarbeitendes Gew. 2019'!$H$71:$H$17222,'Verarbeitendes Gew. 2019'!$C$71:$C$17222,C164,'Verarbeitendes Gew. 2019'!$E$71:$E$17222,"Basic Metals")</f>
        <v>0</v>
      </c>
      <c r="O164" s="27">
        <f>SUMIFS('Verarbeitendes Gew. 2019'!$H$71:$H$17222,'Verarbeitendes Gew. 2019'!$C$71:$C$17222,C164,'Verarbeitendes Gew. 2019'!$E$71:$E$17222,"Chemical and Petrochemical")</f>
        <v>0</v>
      </c>
      <c r="P164" s="27">
        <f>SUMIFS('Verarbeitendes Gew. 2019'!$H$71:$H$17222,'Verarbeitendes Gew. 2019'!$C$71:$C$17222,C164,'Verarbeitendes Gew. 2019'!$E$71:$E$17222,"Non Metallic Minerals")</f>
        <v>3676</v>
      </c>
      <c r="Q164" s="27">
        <f>SUMIFS('Verarbeitendes Gew. 2019'!$H$71:$H$17222,'Verarbeitendes Gew. 2019'!$C$71:$C$17222,C164,'Verarbeitendes Gew. 2019'!$E$71:$E$17222,"Food and Tobacco")</f>
        <v>473</v>
      </c>
      <c r="R164" s="27">
        <f>SUMIFS('Verarbeitendes Gew. 2019'!$H$71:$H$17222,'Verarbeitendes Gew. 2019'!$C$71:$C$17222,C164,'Verarbeitendes Gew. 2019'!$E$71:$E$17222,"Textile and Leather ")</f>
        <v>0</v>
      </c>
      <c r="S164" s="27">
        <f>SUMIFS('Verarbeitendes Gew. 2019'!$H$71:$H$17222,'Verarbeitendes Gew. 2019'!$C$71:$C$17222,C164,'Verarbeitendes Gew. 2019'!$E$71:$E$17222,"Paper, Pulp and Print")</f>
        <v>0</v>
      </c>
      <c r="T164" s="27">
        <f>SUMIFS('Verarbeitendes Gew. 2019'!$H$71:$H$17222,'Verarbeitendes Gew. 2019'!$C$71:$C$17222,C164,'Verarbeitendes Gew. 2019'!$E$71:$E$17222,"Wood and Wood Products")</f>
        <v>0</v>
      </c>
      <c r="U164" s="27">
        <f>SUMIFS('Verarbeitendes Gew. 2019'!$H$71:$H$17222,'Verarbeitendes Gew. 2019'!$C$71:$C$17222,C164,'Verarbeitendes Gew. 2019'!$E$71:$E$17222,"Transport Equipment")</f>
        <v>0</v>
      </c>
      <c r="V164" s="27">
        <f>SUMIFS('Verarbeitendes Gew. 2019'!$H$71:$H$17222,'Verarbeitendes Gew. 2019'!$C$71:$C$17222,C164,'Verarbeitendes Gew. 2019'!$E$71:$E$17222,"Machinery")</f>
        <v>956</v>
      </c>
      <c r="W164" s="27">
        <f>SUMIFS('Verarbeitendes Gew. 2019'!$H$71:$H$17222,'Verarbeitendes Gew. 2019'!$C$71:$C$17222,C164,'Verarbeitendes Gew. 2019'!$E$71:$E$17222,"other industry")</f>
        <v>0</v>
      </c>
      <c r="X164" s="27">
        <f>SUMIFS('Verarbeitendes Gew. 2019'!$H$71:$H$17222,'Verarbeitendes Gew. 2019'!$C$71:$C$17222,C164,'Verarbeitendes Gew. 2019'!$F$71:$F$17222,"Verarbeitendes Gewerbe (C)")</f>
        <v>7782</v>
      </c>
      <c r="Y164" s="27">
        <f t="shared" si="17"/>
        <v>7782</v>
      </c>
      <c r="Z164" s="27">
        <f>SUMIFS('Baugewerbe 2019'!$D$7:$D$543,'Baugewerbe 2019'!$A$7:$A$543,C164)</f>
        <v>1465</v>
      </c>
      <c r="AA164" s="27">
        <f t="shared" si="13"/>
        <v>515.12000993518404</v>
      </c>
      <c r="AB164" s="11">
        <f t="shared" si="14"/>
        <v>534.19852882167231</v>
      </c>
    </row>
    <row r="165" spans="1:28">
      <c r="A165" s="27" t="s">
        <v>1340</v>
      </c>
      <c r="B165" s="27" t="s">
        <v>1362</v>
      </c>
      <c r="C165" s="27">
        <v>7316</v>
      </c>
      <c r="D165" s="27">
        <v>669</v>
      </c>
      <c r="E165" s="27">
        <v>1673.769</v>
      </c>
      <c r="F165" s="27">
        <v>53264</v>
      </c>
      <c r="G165" s="27">
        <v>1</v>
      </c>
      <c r="H165" s="27">
        <v>1.1542995662158714E-2</v>
      </c>
      <c r="I165" s="27">
        <v>1.3010258915486078E-2</v>
      </c>
      <c r="J165" s="27">
        <v>25022.83749790374</v>
      </c>
      <c r="K165" s="29">
        <f t="shared" si="12"/>
        <v>299.11872988050902</v>
      </c>
      <c r="L165" s="28">
        <f t="shared" si="15"/>
        <v>299.11872988050902</v>
      </c>
      <c r="M165" s="27">
        <f t="shared" si="16"/>
        <v>134.60342844622906</v>
      </c>
      <c r="N165" s="27">
        <f>SUMIFS('Verarbeitendes Gew. 2019'!$H$71:$H$17222,'Verarbeitendes Gew. 2019'!$C$71:$C$17222,C165,'Verarbeitendes Gew. 2019'!$E$71:$E$17222,"Basic Metals")</f>
        <v>0</v>
      </c>
      <c r="O165" s="27">
        <f>SUMIFS('Verarbeitendes Gew. 2019'!$H$71:$H$17222,'Verarbeitendes Gew. 2019'!$C$71:$C$17222,C165,'Verarbeitendes Gew. 2019'!$E$71:$E$17222,"Chemical and Petrochemical")</f>
        <v>0</v>
      </c>
      <c r="P165" s="27">
        <f>SUMIFS('Verarbeitendes Gew. 2019'!$H$71:$H$17222,'Verarbeitendes Gew. 2019'!$C$71:$C$17222,C165,'Verarbeitendes Gew. 2019'!$E$71:$E$17222,"Non Metallic Minerals")</f>
        <v>9</v>
      </c>
      <c r="Q165" s="27">
        <f>SUMIFS('Verarbeitendes Gew. 2019'!$H$71:$H$17222,'Verarbeitendes Gew. 2019'!$C$71:$C$17222,C165,'Verarbeitendes Gew. 2019'!$E$71:$E$17222,"Food and Tobacco")</f>
        <v>0</v>
      </c>
      <c r="R165" s="27">
        <f>SUMIFS('Verarbeitendes Gew. 2019'!$H$71:$H$17222,'Verarbeitendes Gew. 2019'!$C$71:$C$17222,C165,'Verarbeitendes Gew. 2019'!$E$71:$E$17222,"Textile and Leather ")</f>
        <v>0</v>
      </c>
      <c r="S165" s="27">
        <f>SUMIFS('Verarbeitendes Gew. 2019'!$H$71:$H$17222,'Verarbeitendes Gew. 2019'!$C$71:$C$17222,C165,'Verarbeitendes Gew. 2019'!$E$71:$E$17222,"Paper, Pulp and Print")</f>
        <v>0</v>
      </c>
      <c r="T165" s="27">
        <f>SUMIFS('Verarbeitendes Gew. 2019'!$H$71:$H$17222,'Verarbeitendes Gew. 2019'!$C$71:$C$17222,C165,'Verarbeitendes Gew. 2019'!$E$71:$E$17222,"Wood and Wood Products")</f>
        <v>0</v>
      </c>
      <c r="U165" s="27">
        <f>SUMIFS('Verarbeitendes Gew. 2019'!$H$71:$H$17222,'Verarbeitendes Gew. 2019'!$C$71:$C$17222,C165,'Verarbeitendes Gew. 2019'!$E$71:$E$17222,"Transport Equipment")</f>
        <v>0</v>
      </c>
      <c r="V165" s="27">
        <f>SUMIFS('Verarbeitendes Gew. 2019'!$H$71:$H$17222,'Verarbeitendes Gew. 2019'!$C$71:$C$17222,C165,'Verarbeitendes Gew. 2019'!$E$71:$E$17222,"Machinery")</f>
        <v>0</v>
      </c>
      <c r="W165" s="27">
        <f>SUMIFS('Verarbeitendes Gew. 2019'!$H$71:$H$17222,'Verarbeitendes Gew. 2019'!$C$71:$C$17222,C165,'Verarbeitendes Gew. 2019'!$E$71:$E$17222,"other industry")</f>
        <v>0</v>
      </c>
      <c r="X165" s="27">
        <f>SUMIFS('Verarbeitendes Gew. 2019'!$H$71:$H$17222,'Verarbeitendes Gew. 2019'!$C$71:$C$17222,C165,'Verarbeitendes Gew. 2019'!$F$71:$F$17222,"Verarbeitendes Gewerbe (C)")</f>
        <v>1091</v>
      </c>
      <c r="Y165" s="27">
        <f t="shared" si="17"/>
        <v>1091</v>
      </c>
      <c r="Z165" s="27">
        <f>SUMIFS('Baugewerbe 2019'!$D$7:$D$543,'Baugewerbe 2019'!$A$7:$A$543,C165)</f>
        <v>349</v>
      </c>
      <c r="AA165" s="27">
        <f t="shared" si="13"/>
        <v>80.762057067737445</v>
      </c>
      <c r="AB165" s="11">
        <f t="shared" si="14"/>
        <v>83.753244366542532</v>
      </c>
    </row>
    <row r="166" spans="1:28">
      <c r="A166" s="27" t="s">
        <v>1340</v>
      </c>
      <c r="B166" s="27" t="s">
        <v>1363</v>
      </c>
      <c r="C166" s="27">
        <v>7317</v>
      </c>
      <c r="D166" s="27">
        <v>626</v>
      </c>
      <c r="E166" s="27">
        <v>1510.971</v>
      </c>
      <c r="F166" s="27">
        <v>40231</v>
      </c>
      <c r="G166" s="27">
        <v>1</v>
      </c>
      <c r="H166" s="27">
        <v>1.0420274063295243E-2</v>
      </c>
      <c r="I166" s="27">
        <v>9.8268197361993156E-3</v>
      </c>
      <c r="J166" s="27">
        <v>25022.83749790374</v>
      </c>
      <c r="K166" s="29">
        <f t="shared" si="12"/>
        <v>256.58684943644022</v>
      </c>
      <c r="L166" s="28">
        <f t="shared" si="15"/>
        <v>256.58684943644022</v>
      </c>
      <c r="M166" s="27">
        <f t="shared" si="16"/>
        <v>115.46408224639811</v>
      </c>
      <c r="N166" s="27">
        <f>SUMIFS('Verarbeitendes Gew. 2019'!$H$71:$H$17222,'Verarbeitendes Gew. 2019'!$C$71:$C$17222,C166,'Verarbeitendes Gew. 2019'!$E$71:$E$17222,"Basic Metals")</f>
        <v>0</v>
      </c>
      <c r="O166" s="27">
        <f>SUMIFS('Verarbeitendes Gew. 2019'!$H$71:$H$17222,'Verarbeitendes Gew. 2019'!$C$71:$C$17222,C166,'Verarbeitendes Gew. 2019'!$E$71:$E$17222,"Chemical and Petrochemical")</f>
        <v>1451</v>
      </c>
      <c r="P166" s="27">
        <f>SUMIFS('Verarbeitendes Gew. 2019'!$H$71:$H$17222,'Verarbeitendes Gew. 2019'!$C$71:$C$17222,C166,'Verarbeitendes Gew. 2019'!$E$71:$E$17222,"Non Metallic Minerals")</f>
        <v>0</v>
      </c>
      <c r="Q166" s="27">
        <f>SUMIFS('Verarbeitendes Gew. 2019'!$H$71:$H$17222,'Verarbeitendes Gew. 2019'!$C$71:$C$17222,C166,'Verarbeitendes Gew. 2019'!$E$71:$E$17222,"Food and Tobacco")</f>
        <v>0</v>
      </c>
      <c r="R166" s="27">
        <f>SUMIFS('Verarbeitendes Gew. 2019'!$H$71:$H$17222,'Verarbeitendes Gew. 2019'!$C$71:$C$17222,C166,'Verarbeitendes Gew. 2019'!$E$71:$E$17222,"Textile and Leather ")</f>
        <v>0</v>
      </c>
      <c r="S166" s="27">
        <f>SUMIFS('Verarbeitendes Gew. 2019'!$H$71:$H$17222,'Verarbeitendes Gew. 2019'!$C$71:$C$17222,C166,'Verarbeitendes Gew. 2019'!$E$71:$E$17222,"Paper, Pulp and Print")</f>
        <v>0</v>
      </c>
      <c r="T166" s="27">
        <f>SUMIFS('Verarbeitendes Gew. 2019'!$H$71:$H$17222,'Verarbeitendes Gew. 2019'!$C$71:$C$17222,C166,'Verarbeitendes Gew. 2019'!$E$71:$E$17222,"Wood and Wood Products")</f>
        <v>0</v>
      </c>
      <c r="U166" s="27">
        <f>SUMIFS('Verarbeitendes Gew. 2019'!$H$71:$H$17222,'Verarbeitendes Gew. 2019'!$C$71:$C$17222,C166,'Verarbeitendes Gew. 2019'!$E$71:$E$17222,"Transport Equipment")</f>
        <v>0</v>
      </c>
      <c r="V166" s="27">
        <f>SUMIFS('Verarbeitendes Gew. 2019'!$H$71:$H$17222,'Verarbeitendes Gew. 2019'!$C$71:$C$17222,C166,'Verarbeitendes Gew. 2019'!$E$71:$E$17222,"Machinery")</f>
        <v>870</v>
      </c>
      <c r="W166" s="27">
        <f>SUMIFS('Verarbeitendes Gew. 2019'!$H$71:$H$17222,'Verarbeitendes Gew. 2019'!$C$71:$C$17222,C166,'Verarbeitendes Gew. 2019'!$E$71:$E$17222,"other industry")</f>
        <v>0</v>
      </c>
      <c r="X166" s="27">
        <f>SUMIFS('Verarbeitendes Gew. 2019'!$H$71:$H$17222,'Verarbeitendes Gew. 2019'!$C$71:$C$17222,C166,'Verarbeitendes Gew. 2019'!$F$71:$F$17222,"Verarbeitendes Gewerbe (C)")</f>
        <v>4156</v>
      </c>
      <c r="Y166" s="27">
        <f t="shared" si="17"/>
        <v>4156</v>
      </c>
      <c r="Z166" s="27">
        <f>SUMIFS('Baugewerbe 2019'!$D$7:$D$543,'Baugewerbe 2019'!$A$7:$A$543,C166)</f>
        <v>451</v>
      </c>
      <c r="AA166" s="27">
        <f t="shared" si="13"/>
        <v>69.278449347838858</v>
      </c>
      <c r="AB166" s="11">
        <f t="shared" si="14"/>
        <v>71.844317842203267</v>
      </c>
    </row>
    <row r="167" spans="1:28">
      <c r="A167" s="27" t="s">
        <v>1340</v>
      </c>
      <c r="B167" s="27" t="s">
        <v>1364</v>
      </c>
      <c r="C167" s="27">
        <v>7318</v>
      </c>
      <c r="D167" s="27">
        <v>880</v>
      </c>
      <c r="E167" s="27">
        <v>2671.9569999999999</v>
      </c>
      <c r="F167" s="27">
        <v>50561</v>
      </c>
      <c r="G167" s="27">
        <v>1</v>
      </c>
      <c r="H167" s="27">
        <v>1.8426908408791541E-2</v>
      </c>
      <c r="I167" s="27">
        <v>1.2350024425989252E-2</v>
      </c>
      <c r="J167" s="27">
        <v>25022.83749790374</v>
      </c>
      <c r="K167" s="29">
        <f t="shared" si="12"/>
        <v>418.51648819126956</v>
      </c>
      <c r="L167" s="28">
        <f t="shared" si="15"/>
        <v>418.51648819126956</v>
      </c>
      <c r="M167" s="27">
        <f t="shared" si="16"/>
        <v>188.33241968607132</v>
      </c>
      <c r="N167" s="27">
        <f>SUMIFS('Verarbeitendes Gew. 2019'!$H$71:$H$17222,'Verarbeitendes Gew. 2019'!$C$71:$C$17222,C167,'Verarbeitendes Gew. 2019'!$E$71:$E$17222,"Basic Metals")</f>
        <v>0</v>
      </c>
      <c r="O167" s="27">
        <f>SUMIFS('Verarbeitendes Gew. 2019'!$H$71:$H$17222,'Verarbeitendes Gew. 2019'!$C$71:$C$17222,C167,'Verarbeitendes Gew. 2019'!$E$71:$E$17222,"Chemical and Petrochemical")</f>
        <v>0</v>
      </c>
      <c r="P167" s="27">
        <f>SUMIFS('Verarbeitendes Gew. 2019'!$H$71:$H$17222,'Verarbeitendes Gew. 2019'!$C$71:$C$17222,C167,'Verarbeitendes Gew. 2019'!$E$71:$E$17222,"Non Metallic Minerals")</f>
        <v>0</v>
      </c>
      <c r="Q167" s="27">
        <f>SUMIFS('Verarbeitendes Gew. 2019'!$H$71:$H$17222,'Verarbeitendes Gew. 2019'!$C$71:$C$17222,C167,'Verarbeitendes Gew. 2019'!$E$71:$E$17222,"Food and Tobacco")</f>
        <v>0</v>
      </c>
      <c r="R167" s="27">
        <f>SUMIFS('Verarbeitendes Gew. 2019'!$H$71:$H$17222,'Verarbeitendes Gew. 2019'!$C$71:$C$17222,C167,'Verarbeitendes Gew. 2019'!$E$71:$E$17222,"Textile and Leather ")</f>
        <v>0</v>
      </c>
      <c r="S167" s="27">
        <f>SUMIFS('Verarbeitendes Gew. 2019'!$H$71:$H$17222,'Verarbeitendes Gew. 2019'!$C$71:$C$17222,C167,'Verarbeitendes Gew. 2019'!$E$71:$E$17222,"Paper, Pulp and Print")</f>
        <v>0</v>
      </c>
      <c r="T167" s="27">
        <f>SUMIFS('Verarbeitendes Gew. 2019'!$H$71:$H$17222,'Verarbeitendes Gew. 2019'!$C$71:$C$17222,C167,'Verarbeitendes Gew. 2019'!$E$71:$E$17222,"Wood and Wood Products")</f>
        <v>0</v>
      </c>
      <c r="U167" s="27">
        <f>SUMIFS('Verarbeitendes Gew. 2019'!$H$71:$H$17222,'Verarbeitendes Gew. 2019'!$C$71:$C$17222,C167,'Verarbeitendes Gew. 2019'!$E$71:$E$17222,"Transport Equipment")</f>
        <v>0</v>
      </c>
      <c r="V167" s="27">
        <f>SUMIFS('Verarbeitendes Gew. 2019'!$H$71:$H$17222,'Verarbeitendes Gew. 2019'!$C$71:$C$17222,C167,'Verarbeitendes Gew. 2019'!$E$71:$E$17222,"Machinery")</f>
        <v>937</v>
      </c>
      <c r="W167" s="27">
        <f>SUMIFS('Verarbeitendes Gew. 2019'!$H$71:$H$17222,'Verarbeitendes Gew. 2019'!$C$71:$C$17222,C167,'Verarbeitendes Gew. 2019'!$E$71:$E$17222,"other industry")</f>
        <v>0</v>
      </c>
      <c r="X167" s="27">
        <f>SUMIFS('Verarbeitendes Gew. 2019'!$H$71:$H$17222,'Verarbeitendes Gew. 2019'!$C$71:$C$17222,C167,'Verarbeitendes Gew. 2019'!$F$71:$F$17222,"Verarbeitendes Gewerbe (C)")</f>
        <v>0</v>
      </c>
      <c r="Y167" s="27">
        <f t="shared" si="17"/>
        <v>937</v>
      </c>
      <c r="Z167" s="27">
        <f>SUMIFS('Baugewerbe 2019'!$D$7:$D$543,'Baugewerbe 2019'!$A$7:$A$543,C167)</f>
        <v>382</v>
      </c>
      <c r="AA167" s="27">
        <f t="shared" si="13"/>
        <v>112.99945181164279</v>
      </c>
      <c r="AB167" s="11">
        <f t="shared" si="14"/>
        <v>117.18461669355548</v>
      </c>
    </row>
    <row r="168" spans="1:28">
      <c r="A168" s="27" t="s">
        <v>1340</v>
      </c>
      <c r="B168" s="27" t="s">
        <v>1365</v>
      </c>
      <c r="C168" s="27">
        <v>7319</v>
      </c>
      <c r="D168" s="27">
        <v>683</v>
      </c>
      <c r="E168" s="27">
        <v>3188.7779999999998</v>
      </c>
      <c r="F168" s="27">
        <v>83542</v>
      </c>
      <c r="G168" s="27">
        <v>1</v>
      </c>
      <c r="H168" s="27">
        <v>2.199111742515672E-2</v>
      </c>
      <c r="I168" s="27">
        <v>2.0405959941377626E-2</v>
      </c>
      <c r="J168" s="27">
        <v>25022.83749790374</v>
      </c>
      <c r="K168" s="29">
        <f t="shared" si="12"/>
        <v>539.17391905196257</v>
      </c>
      <c r="L168" s="28">
        <f t="shared" si="15"/>
        <v>539.17391905196257</v>
      </c>
      <c r="M168" s="27">
        <f t="shared" si="16"/>
        <v>242.62826357338315</v>
      </c>
      <c r="N168" s="27">
        <f>SUMIFS('Verarbeitendes Gew. 2019'!$H$71:$H$17222,'Verarbeitendes Gew. 2019'!$C$71:$C$17222,C168,'Verarbeitendes Gew. 2019'!$E$71:$E$17222,"Basic Metals")</f>
        <v>0</v>
      </c>
      <c r="O168" s="27">
        <f>SUMIFS('Verarbeitendes Gew. 2019'!$H$71:$H$17222,'Verarbeitendes Gew. 2019'!$C$71:$C$17222,C168,'Verarbeitendes Gew. 2019'!$E$71:$E$17222,"Chemical and Petrochemical")</f>
        <v>2180</v>
      </c>
      <c r="P168" s="27">
        <f>SUMIFS('Verarbeitendes Gew. 2019'!$H$71:$H$17222,'Verarbeitendes Gew. 2019'!$C$71:$C$17222,C168,'Verarbeitendes Gew. 2019'!$E$71:$E$17222,"Non Metallic Minerals")</f>
        <v>0</v>
      </c>
      <c r="Q168" s="27">
        <f>SUMIFS('Verarbeitendes Gew. 2019'!$H$71:$H$17222,'Verarbeitendes Gew. 2019'!$C$71:$C$17222,C168,'Verarbeitendes Gew. 2019'!$E$71:$E$17222,"Food and Tobacco")</f>
        <v>132</v>
      </c>
      <c r="R168" s="27">
        <f>SUMIFS('Verarbeitendes Gew. 2019'!$H$71:$H$17222,'Verarbeitendes Gew. 2019'!$C$71:$C$17222,C168,'Verarbeitendes Gew. 2019'!$E$71:$E$17222,"Textile and Leather ")</f>
        <v>0</v>
      </c>
      <c r="S168" s="27">
        <f>SUMIFS('Verarbeitendes Gew. 2019'!$H$71:$H$17222,'Verarbeitendes Gew. 2019'!$C$71:$C$17222,C168,'Verarbeitendes Gew. 2019'!$E$71:$E$17222,"Paper, Pulp and Print")</f>
        <v>0</v>
      </c>
      <c r="T168" s="27">
        <f>SUMIFS('Verarbeitendes Gew. 2019'!$H$71:$H$17222,'Verarbeitendes Gew. 2019'!$C$71:$C$17222,C168,'Verarbeitendes Gew. 2019'!$E$71:$E$17222,"Wood and Wood Products")</f>
        <v>0</v>
      </c>
      <c r="U168" s="27">
        <f>SUMIFS('Verarbeitendes Gew. 2019'!$H$71:$H$17222,'Verarbeitendes Gew. 2019'!$C$71:$C$17222,C168,'Verarbeitendes Gew. 2019'!$E$71:$E$17222,"Transport Equipment")</f>
        <v>0</v>
      </c>
      <c r="V168" s="27">
        <f>SUMIFS('Verarbeitendes Gew. 2019'!$H$71:$H$17222,'Verarbeitendes Gew. 2019'!$C$71:$C$17222,C168,'Verarbeitendes Gew. 2019'!$E$71:$E$17222,"Machinery")</f>
        <v>727</v>
      </c>
      <c r="W168" s="27">
        <f>SUMIFS('Verarbeitendes Gew. 2019'!$H$71:$H$17222,'Verarbeitendes Gew. 2019'!$C$71:$C$17222,C168,'Verarbeitendes Gew. 2019'!$E$71:$E$17222,"other industry")</f>
        <v>0</v>
      </c>
      <c r="X168" s="27">
        <f>SUMIFS('Verarbeitendes Gew. 2019'!$H$71:$H$17222,'Verarbeitendes Gew. 2019'!$C$71:$C$17222,C168,'Verarbeitendes Gew. 2019'!$F$71:$F$17222,"Verarbeitendes Gewerbe (C)")</f>
        <v>0</v>
      </c>
      <c r="Y168" s="27">
        <f t="shared" si="17"/>
        <v>3039</v>
      </c>
      <c r="Z168" s="27">
        <f>SUMIFS('Baugewerbe 2019'!$D$7:$D$543,'Baugewerbe 2019'!$A$7:$A$543,C168)</f>
        <v>554</v>
      </c>
      <c r="AA168" s="27">
        <f t="shared" si="13"/>
        <v>145.5769581440299</v>
      </c>
      <c r="AB168" s="11">
        <f t="shared" si="14"/>
        <v>150.96869733454955</v>
      </c>
    </row>
    <row r="169" spans="1:28">
      <c r="A169" s="27" t="s">
        <v>1340</v>
      </c>
      <c r="B169" s="27" t="s">
        <v>1366</v>
      </c>
      <c r="C169" s="27">
        <v>7320</v>
      </c>
      <c r="D169" s="27">
        <v>729</v>
      </c>
      <c r="E169" s="27">
        <v>1702.508</v>
      </c>
      <c r="F169" s="27">
        <v>34193</v>
      </c>
      <c r="G169" s="27">
        <v>1</v>
      </c>
      <c r="H169" s="27">
        <v>1.1741191561553899E-2</v>
      </c>
      <c r="I169" s="27">
        <v>8.3519785051294586E-3</v>
      </c>
      <c r="J169" s="27">
        <v>25022.83749790374</v>
      </c>
      <c r="K169" s="29">
        <f t="shared" si="12"/>
        <v>270.05176476065077</v>
      </c>
      <c r="L169" s="28">
        <f t="shared" si="15"/>
        <v>270.05176476065077</v>
      </c>
      <c r="M169" s="27">
        <f t="shared" si="16"/>
        <v>121.52329414229285</v>
      </c>
      <c r="N169" s="27">
        <f>SUMIFS('Verarbeitendes Gew. 2019'!$H$71:$H$17222,'Verarbeitendes Gew. 2019'!$C$71:$C$17222,C169,'Verarbeitendes Gew. 2019'!$E$71:$E$17222,"Basic Metals")</f>
        <v>0</v>
      </c>
      <c r="O169" s="27">
        <f>SUMIFS('Verarbeitendes Gew. 2019'!$H$71:$H$17222,'Verarbeitendes Gew. 2019'!$C$71:$C$17222,C169,'Verarbeitendes Gew. 2019'!$E$71:$E$17222,"Chemical and Petrochemical")</f>
        <v>0</v>
      </c>
      <c r="P169" s="27">
        <f>SUMIFS('Verarbeitendes Gew. 2019'!$H$71:$H$17222,'Verarbeitendes Gew. 2019'!$C$71:$C$17222,C169,'Verarbeitendes Gew. 2019'!$E$71:$E$17222,"Non Metallic Minerals")</f>
        <v>0</v>
      </c>
      <c r="Q169" s="27">
        <f>SUMIFS('Verarbeitendes Gew. 2019'!$H$71:$H$17222,'Verarbeitendes Gew. 2019'!$C$71:$C$17222,C169,'Verarbeitendes Gew. 2019'!$E$71:$E$17222,"Food and Tobacco")</f>
        <v>109</v>
      </c>
      <c r="R169" s="27">
        <f>SUMIFS('Verarbeitendes Gew. 2019'!$H$71:$H$17222,'Verarbeitendes Gew. 2019'!$C$71:$C$17222,C169,'Verarbeitendes Gew. 2019'!$E$71:$E$17222,"Textile and Leather ")</f>
        <v>0</v>
      </c>
      <c r="S169" s="27">
        <f>SUMIFS('Verarbeitendes Gew. 2019'!$H$71:$H$17222,'Verarbeitendes Gew. 2019'!$C$71:$C$17222,C169,'Verarbeitendes Gew. 2019'!$E$71:$E$17222,"Paper, Pulp and Print")</f>
        <v>0</v>
      </c>
      <c r="T169" s="27">
        <f>SUMIFS('Verarbeitendes Gew. 2019'!$H$71:$H$17222,'Verarbeitendes Gew. 2019'!$C$71:$C$17222,C169,'Verarbeitendes Gew. 2019'!$E$71:$E$17222,"Wood and Wood Products")</f>
        <v>0</v>
      </c>
      <c r="U169" s="27">
        <f>SUMIFS('Verarbeitendes Gew. 2019'!$H$71:$H$17222,'Verarbeitendes Gew. 2019'!$C$71:$C$17222,C169,'Verarbeitendes Gew. 2019'!$E$71:$E$17222,"Transport Equipment")</f>
        <v>0</v>
      </c>
      <c r="V169" s="27">
        <f>SUMIFS('Verarbeitendes Gew. 2019'!$H$71:$H$17222,'Verarbeitendes Gew. 2019'!$C$71:$C$17222,C169,'Verarbeitendes Gew. 2019'!$E$71:$E$17222,"Machinery")</f>
        <v>3141</v>
      </c>
      <c r="W169" s="27">
        <f>SUMIFS('Verarbeitendes Gew. 2019'!$H$71:$H$17222,'Verarbeitendes Gew. 2019'!$C$71:$C$17222,C169,'Verarbeitendes Gew. 2019'!$E$71:$E$17222,"other industry")</f>
        <v>0</v>
      </c>
      <c r="X169" s="27">
        <f>SUMIFS('Verarbeitendes Gew. 2019'!$H$71:$H$17222,'Verarbeitendes Gew. 2019'!$C$71:$C$17222,C169,'Verarbeitendes Gew. 2019'!$F$71:$F$17222,"Verarbeitendes Gewerbe (C)")</f>
        <v>5078</v>
      </c>
      <c r="Y169" s="27">
        <f t="shared" si="17"/>
        <v>5078</v>
      </c>
      <c r="Z169" s="27">
        <f>SUMIFS('Baugewerbe 2019'!$D$7:$D$543,'Baugewerbe 2019'!$A$7:$A$543,C169)</f>
        <v>328</v>
      </c>
      <c r="AA169" s="27">
        <f t="shared" si="13"/>
        <v>72.913976485375713</v>
      </c>
      <c r="AB169" s="11">
        <f t="shared" si="14"/>
        <v>75.614494132982216</v>
      </c>
    </row>
    <row r="170" spans="1:28">
      <c r="A170" s="27" t="s">
        <v>1340</v>
      </c>
      <c r="B170" s="27" t="s">
        <v>1367</v>
      </c>
      <c r="C170" s="27">
        <v>7331</v>
      </c>
      <c r="D170" s="27">
        <v>603</v>
      </c>
      <c r="E170" s="27">
        <v>3292.1950000000002</v>
      </c>
      <c r="F170" s="27">
        <v>129687</v>
      </c>
      <c r="G170" s="27">
        <v>4</v>
      </c>
      <c r="H170" s="27">
        <v>2.270432335882706E-2</v>
      </c>
      <c r="I170" s="27">
        <v>3.1677332681973619E-2</v>
      </c>
      <c r="J170" s="27">
        <v>25022.83749790374</v>
      </c>
      <c r="K170" s="29">
        <f t="shared" si="12"/>
        <v>630.99503707266558</v>
      </c>
      <c r="L170" s="28">
        <f t="shared" si="15"/>
        <v>157.7487592681664</v>
      </c>
      <c r="M170" s="27">
        <f t="shared" si="16"/>
        <v>70.986941670674881</v>
      </c>
      <c r="N170" s="27">
        <f>SUMIFS('Verarbeitendes Gew. 2019'!$H$71:$H$17222,'Verarbeitendes Gew. 2019'!$C$71:$C$17222,C170,'Verarbeitendes Gew. 2019'!$E$71:$E$17222,"Basic Metals")</f>
        <v>89</v>
      </c>
      <c r="O170" s="27">
        <f>SUMIFS('Verarbeitendes Gew. 2019'!$H$71:$H$17222,'Verarbeitendes Gew. 2019'!$C$71:$C$17222,C170,'Verarbeitendes Gew. 2019'!$E$71:$E$17222,"Chemical and Petrochemical")</f>
        <v>0</v>
      </c>
      <c r="P170" s="27">
        <f>SUMIFS('Verarbeitendes Gew. 2019'!$H$71:$H$17222,'Verarbeitendes Gew. 2019'!$C$71:$C$17222,C170,'Verarbeitendes Gew. 2019'!$E$71:$E$17222,"Non Metallic Minerals")</f>
        <v>0</v>
      </c>
      <c r="Q170" s="27">
        <f>SUMIFS('Verarbeitendes Gew. 2019'!$H$71:$H$17222,'Verarbeitendes Gew. 2019'!$C$71:$C$17222,C170,'Verarbeitendes Gew. 2019'!$E$71:$E$17222,"Food and Tobacco")</f>
        <v>1312</v>
      </c>
      <c r="R170" s="27">
        <f>SUMIFS('Verarbeitendes Gew. 2019'!$H$71:$H$17222,'Verarbeitendes Gew. 2019'!$C$71:$C$17222,C170,'Verarbeitendes Gew. 2019'!$E$71:$E$17222,"Textile and Leather ")</f>
        <v>0</v>
      </c>
      <c r="S170" s="27">
        <f>SUMIFS('Verarbeitendes Gew. 2019'!$H$71:$H$17222,'Verarbeitendes Gew. 2019'!$C$71:$C$17222,C170,'Verarbeitendes Gew. 2019'!$E$71:$E$17222,"Paper, Pulp and Print")</f>
        <v>0</v>
      </c>
      <c r="T170" s="27">
        <f>SUMIFS('Verarbeitendes Gew. 2019'!$H$71:$H$17222,'Verarbeitendes Gew. 2019'!$C$71:$C$17222,C170,'Verarbeitendes Gew. 2019'!$E$71:$E$17222,"Wood and Wood Products")</f>
        <v>0</v>
      </c>
      <c r="U170" s="27">
        <f>SUMIFS('Verarbeitendes Gew. 2019'!$H$71:$H$17222,'Verarbeitendes Gew. 2019'!$C$71:$C$17222,C170,'Verarbeitendes Gew. 2019'!$E$71:$E$17222,"Transport Equipment")</f>
        <v>0</v>
      </c>
      <c r="V170" s="27">
        <f>SUMIFS('Verarbeitendes Gew. 2019'!$H$71:$H$17222,'Verarbeitendes Gew. 2019'!$C$71:$C$17222,C170,'Verarbeitendes Gew. 2019'!$E$71:$E$17222,"Machinery")</f>
        <v>643</v>
      </c>
      <c r="W170" s="27">
        <f>SUMIFS('Verarbeitendes Gew. 2019'!$H$71:$H$17222,'Verarbeitendes Gew. 2019'!$C$71:$C$17222,C170,'Verarbeitendes Gew. 2019'!$E$71:$E$17222,"other industry")</f>
        <v>0</v>
      </c>
      <c r="X170" s="27">
        <f>SUMIFS('Verarbeitendes Gew. 2019'!$H$71:$H$17222,'Verarbeitendes Gew. 2019'!$C$71:$C$17222,C170,'Verarbeitendes Gew. 2019'!$F$71:$F$17222,"Verarbeitendes Gewerbe (C)")</f>
        <v>0</v>
      </c>
      <c r="Y170" s="27">
        <f t="shared" si="17"/>
        <v>2044</v>
      </c>
      <c r="Z170" s="27">
        <f>SUMIFS('Baugewerbe 2019'!$D$7:$D$543,'Baugewerbe 2019'!$A$7:$A$543,C170)</f>
        <v>1471</v>
      </c>
      <c r="AA170" s="27">
        <f t="shared" si="13"/>
        <v>42.592165002404933</v>
      </c>
      <c r="AB170" s="11">
        <f t="shared" si="14"/>
        <v>44.169652595086596</v>
      </c>
    </row>
    <row r="171" spans="1:28">
      <c r="A171" s="27" t="s">
        <v>1340</v>
      </c>
      <c r="B171" s="27" t="s">
        <v>1368</v>
      </c>
      <c r="C171" s="27">
        <v>7332</v>
      </c>
      <c r="D171" s="27">
        <v>641</v>
      </c>
      <c r="E171" s="27">
        <v>2992.49</v>
      </c>
      <c r="F171" s="27">
        <v>132671</v>
      </c>
      <c r="G171" s="27">
        <v>4</v>
      </c>
      <c r="H171" s="27">
        <v>2.0637435087549911E-2</v>
      </c>
      <c r="I171" s="27">
        <v>3.2406204201270154E-2</v>
      </c>
      <c r="J171" s="27">
        <v>25022.83749790374</v>
      </c>
      <c r="K171" s="29">
        <f t="shared" si="12"/>
        <v>598.86382375252992</v>
      </c>
      <c r="L171" s="28">
        <f t="shared" si="15"/>
        <v>149.71595593813248</v>
      </c>
      <c r="M171" s="27">
        <f t="shared" si="16"/>
        <v>67.372180172159617</v>
      </c>
      <c r="N171" s="27">
        <f>SUMIFS('Verarbeitendes Gew. 2019'!$H$71:$H$17222,'Verarbeitendes Gew. 2019'!$C$71:$C$17222,C171,'Verarbeitendes Gew. 2019'!$E$71:$E$17222,"Basic Metals")</f>
        <v>796</v>
      </c>
      <c r="O171" s="27">
        <f>SUMIFS('Verarbeitendes Gew. 2019'!$H$71:$H$17222,'Verarbeitendes Gew. 2019'!$C$71:$C$17222,C171,'Verarbeitendes Gew. 2019'!$E$71:$E$17222,"Chemical and Petrochemical")</f>
        <v>427</v>
      </c>
      <c r="P171" s="27">
        <f>SUMIFS('Verarbeitendes Gew. 2019'!$H$71:$H$17222,'Verarbeitendes Gew. 2019'!$C$71:$C$17222,C171,'Verarbeitendes Gew. 2019'!$E$71:$E$17222,"Non Metallic Minerals")</f>
        <v>0</v>
      </c>
      <c r="Q171" s="27">
        <f>SUMIFS('Verarbeitendes Gew. 2019'!$H$71:$H$17222,'Verarbeitendes Gew. 2019'!$C$71:$C$17222,C171,'Verarbeitendes Gew. 2019'!$E$71:$E$17222,"Food and Tobacco")</f>
        <v>0</v>
      </c>
      <c r="R171" s="27">
        <f>SUMIFS('Verarbeitendes Gew. 2019'!$H$71:$H$17222,'Verarbeitendes Gew. 2019'!$C$71:$C$17222,C171,'Verarbeitendes Gew. 2019'!$E$71:$E$17222,"Textile and Leather ")</f>
        <v>98</v>
      </c>
      <c r="S171" s="27">
        <f>SUMIFS('Verarbeitendes Gew. 2019'!$H$71:$H$17222,'Verarbeitendes Gew. 2019'!$C$71:$C$17222,C171,'Verarbeitendes Gew. 2019'!$E$71:$E$17222,"Paper, Pulp and Print")</f>
        <v>645</v>
      </c>
      <c r="T171" s="27">
        <f>SUMIFS('Verarbeitendes Gew. 2019'!$H$71:$H$17222,'Verarbeitendes Gew. 2019'!$C$71:$C$17222,C171,'Verarbeitendes Gew. 2019'!$E$71:$E$17222,"Wood and Wood Products")</f>
        <v>0</v>
      </c>
      <c r="U171" s="27">
        <f>SUMIFS('Verarbeitendes Gew. 2019'!$H$71:$H$17222,'Verarbeitendes Gew. 2019'!$C$71:$C$17222,C171,'Verarbeitendes Gew. 2019'!$E$71:$E$17222,"Transport Equipment")</f>
        <v>0</v>
      </c>
      <c r="V171" s="27">
        <f>SUMIFS('Verarbeitendes Gew. 2019'!$H$71:$H$17222,'Verarbeitendes Gew. 2019'!$C$71:$C$17222,C171,'Verarbeitendes Gew. 2019'!$E$71:$E$17222,"Machinery")</f>
        <v>0</v>
      </c>
      <c r="W171" s="27">
        <f>SUMIFS('Verarbeitendes Gew. 2019'!$H$71:$H$17222,'Verarbeitendes Gew. 2019'!$C$71:$C$17222,C171,'Verarbeitendes Gew. 2019'!$E$71:$E$17222,"other industry")</f>
        <v>0</v>
      </c>
      <c r="X171" s="27">
        <f>SUMIFS('Verarbeitendes Gew. 2019'!$H$71:$H$17222,'Verarbeitendes Gew. 2019'!$C$71:$C$17222,C171,'Verarbeitendes Gew. 2019'!$F$71:$F$17222,"Verarbeitendes Gewerbe (C)")</f>
        <v>3957</v>
      </c>
      <c r="Y171" s="27">
        <f t="shared" si="17"/>
        <v>3957</v>
      </c>
      <c r="Z171" s="27">
        <f>SUMIFS('Baugewerbe 2019'!$D$7:$D$543,'Baugewerbe 2019'!$A$7:$A$543,C171)</f>
        <v>912</v>
      </c>
      <c r="AA171" s="27">
        <f t="shared" si="13"/>
        <v>40.423308103295774</v>
      </c>
      <c r="AB171" s="11">
        <f t="shared" si="14"/>
        <v>41.920467662677098</v>
      </c>
    </row>
    <row r="172" spans="1:28">
      <c r="A172" s="27" t="s">
        <v>1340</v>
      </c>
      <c r="B172" s="27" t="s">
        <v>1369</v>
      </c>
      <c r="C172" s="27">
        <v>7333</v>
      </c>
      <c r="D172" s="27">
        <v>631</v>
      </c>
      <c r="E172" s="27">
        <v>2185.6869999999999</v>
      </c>
      <c r="F172" s="27">
        <v>75325</v>
      </c>
      <c r="G172" s="27">
        <v>5</v>
      </c>
      <c r="H172" s="27">
        <v>1.507339158500169E-2</v>
      </c>
      <c r="I172" s="27">
        <v>1.839887640449438E-2</v>
      </c>
      <c r="J172" s="27">
        <v>25022.83749790374</v>
      </c>
      <c r="K172" s="29">
        <f t="shared" si="12"/>
        <v>400.47868672094216</v>
      </c>
      <c r="L172" s="28">
        <f t="shared" si="15"/>
        <v>80.095737344188436</v>
      </c>
      <c r="M172" s="27">
        <f t="shared" si="16"/>
        <v>36.0430818048848</v>
      </c>
      <c r="N172" s="27">
        <f>SUMIFS('Verarbeitendes Gew. 2019'!$H$71:$H$17222,'Verarbeitendes Gew. 2019'!$C$71:$C$17222,C172,'Verarbeitendes Gew. 2019'!$E$71:$E$17222,"Basic Metals")</f>
        <v>1780</v>
      </c>
      <c r="O172" s="27">
        <f>SUMIFS('Verarbeitendes Gew. 2019'!$H$71:$H$17222,'Verarbeitendes Gew. 2019'!$C$71:$C$17222,C172,'Verarbeitendes Gew. 2019'!$E$71:$E$17222,"Chemical and Petrochemical")</f>
        <v>0</v>
      </c>
      <c r="P172" s="27">
        <f>SUMIFS('Verarbeitendes Gew. 2019'!$H$71:$H$17222,'Verarbeitendes Gew. 2019'!$C$71:$C$17222,C172,'Verarbeitendes Gew. 2019'!$E$71:$E$17222,"Non Metallic Minerals")</f>
        <v>621</v>
      </c>
      <c r="Q172" s="27">
        <f>SUMIFS('Verarbeitendes Gew. 2019'!$H$71:$H$17222,'Verarbeitendes Gew. 2019'!$C$71:$C$17222,C172,'Verarbeitendes Gew. 2019'!$E$71:$E$17222,"Food and Tobacco")</f>
        <v>0</v>
      </c>
      <c r="R172" s="27">
        <f>SUMIFS('Verarbeitendes Gew. 2019'!$H$71:$H$17222,'Verarbeitendes Gew. 2019'!$C$71:$C$17222,C172,'Verarbeitendes Gew. 2019'!$E$71:$E$17222,"Textile and Leather ")</f>
        <v>0</v>
      </c>
      <c r="S172" s="27">
        <f>SUMIFS('Verarbeitendes Gew. 2019'!$H$71:$H$17222,'Verarbeitendes Gew. 2019'!$C$71:$C$17222,C172,'Verarbeitendes Gew. 2019'!$E$71:$E$17222,"Paper, Pulp and Print")</f>
        <v>0</v>
      </c>
      <c r="T172" s="27">
        <f>SUMIFS('Verarbeitendes Gew. 2019'!$H$71:$H$17222,'Verarbeitendes Gew. 2019'!$C$71:$C$17222,C172,'Verarbeitendes Gew. 2019'!$E$71:$E$17222,"Wood and Wood Products")</f>
        <v>0</v>
      </c>
      <c r="U172" s="27">
        <f>SUMIFS('Verarbeitendes Gew. 2019'!$H$71:$H$17222,'Verarbeitendes Gew. 2019'!$C$71:$C$17222,C172,'Verarbeitendes Gew. 2019'!$E$71:$E$17222,"Transport Equipment")</f>
        <v>0</v>
      </c>
      <c r="V172" s="27">
        <f>SUMIFS('Verarbeitendes Gew. 2019'!$H$71:$H$17222,'Verarbeitendes Gew. 2019'!$C$71:$C$17222,C172,'Verarbeitendes Gew. 2019'!$E$71:$E$17222,"Machinery")</f>
        <v>2321</v>
      </c>
      <c r="W172" s="27">
        <f>SUMIFS('Verarbeitendes Gew. 2019'!$H$71:$H$17222,'Verarbeitendes Gew. 2019'!$C$71:$C$17222,C172,'Verarbeitendes Gew. 2019'!$E$71:$E$17222,"other industry")</f>
        <v>0</v>
      </c>
      <c r="X172" s="27">
        <f>SUMIFS('Verarbeitendes Gew. 2019'!$H$71:$H$17222,'Verarbeitendes Gew. 2019'!$C$71:$C$17222,C172,'Verarbeitendes Gew. 2019'!$F$71:$F$17222,"Verarbeitendes Gewerbe (C)")</f>
        <v>7003</v>
      </c>
      <c r="Y172" s="27">
        <f t="shared" si="17"/>
        <v>7003</v>
      </c>
      <c r="Z172" s="27">
        <f>SUMIFS('Baugewerbe 2019'!$D$7:$D$543,'Baugewerbe 2019'!$A$7:$A$543,C172)</f>
        <v>607</v>
      </c>
      <c r="AA172" s="27">
        <f t="shared" si="13"/>
        <v>21.62584908293088</v>
      </c>
      <c r="AB172" s="11">
        <f t="shared" si="14"/>
        <v>22.426806456372763</v>
      </c>
    </row>
    <row r="173" spans="1:28">
      <c r="A173" s="27" t="s">
        <v>1340</v>
      </c>
      <c r="B173" s="27" t="s">
        <v>1370</v>
      </c>
      <c r="C173" s="27">
        <v>7334</v>
      </c>
      <c r="D173" s="27">
        <v>682</v>
      </c>
      <c r="E173" s="27">
        <v>4827.6840000000002</v>
      </c>
      <c r="F173" s="27">
        <v>129013</v>
      </c>
      <c r="G173" s="27">
        <v>5</v>
      </c>
      <c r="H173" s="27">
        <v>3.329368357896044E-2</v>
      </c>
      <c r="I173" s="27">
        <v>3.1512701514411337E-2</v>
      </c>
      <c r="J173" s="27">
        <v>25022.83749790374</v>
      </c>
      <c r="K173" s="29">
        <f t="shared" si="12"/>
        <v>820.6241709623431</v>
      </c>
      <c r="L173" s="28">
        <f t="shared" si="15"/>
        <v>164.12483419246863</v>
      </c>
      <c r="M173" s="27">
        <f t="shared" si="16"/>
        <v>73.856175386610886</v>
      </c>
      <c r="N173" s="27">
        <f>SUMIFS('Verarbeitendes Gew. 2019'!$H$71:$H$17222,'Verarbeitendes Gew. 2019'!$C$71:$C$17222,C173,'Verarbeitendes Gew. 2019'!$E$71:$E$17222,"Basic Metals")</f>
        <v>1027</v>
      </c>
      <c r="O173" s="27">
        <f>SUMIFS('Verarbeitendes Gew. 2019'!$H$71:$H$17222,'Verarbeitendes Gew. 2019'!$C$71:$C$17222,C173,'Verarbeitendes Gew. 2019'!$E$71:$E$17222,"Chemical and Petrochemical")</f>
        <v>238</v>
      </c>
      <c r="P173" s="27">
        <f>SUMIFS('Verarbeitendes Gew. 2019'!$H$71:$H$17222,'Verarbeitendes Gew. 2019'!$C$71:$C$17222,C173,'Verarbeitendes Gew. 2019'!$E$71:$E$17222,"Non Metallic Minerals")</f>
        <v>262</v>
      </c>
      <c r="Q173" s="27">
        <f>SUMIFS('Verarbeitendes Gew. 2019'!$H$71:$H$17222,'Verarbeitendes Gew. 2019'!$C$71:$C$17222,C173,'Verarbeitendes Gew. 2019'!$E$71:$E$17222,"Food and Tobacco")</f>
        <v>183</v>
      </c>
      <c r="R173" s="27">
        <f>SUMIFS('Verarbeitendes Gew. 2019'!$H$71:$H$17222,'Verarbeitendes Gew. 2019'!$C$71:$C$17222,C173,'Verarbeitendes Gew. 2019'!$E$71:$E$17222,"Textile and Leather ")</f>
        <v>0</v>
      </c>
      <c r="S173" s="27">
        <f>SUMIFS('Verarbeitendes Gew. 2019'!$H$71:$H$17222,'Verarbeitendes Gew. 2019'!$C$71:$C$17222,C173,'Verarbeitendes Gew. 2019'!$E$71:$E$17222,"Paper, Pulp and Print")</f>
        <v>702</v>
      </c>
      <c r="T173" s="27">
        <f>SUMIFS('Verarbeitendes Gew. 2019'!$H$71:$H$17222,'Verarbeitendes Gew. 2019'!$C$71:$C$17222,C173,'Verarbeitendes Gew. 2019'!$E$71:$E$17222,"Wood and Wood Products")</f>
        <v>0</v>
      </c>
      <c r="U173" s="27">
        <f>SUMIFS('Verarbeitendes Gew. 2019'!$H$71:$H$17222,'Verarbeitendes Gew. 2019'!$C$71:$C$17222,C173,'Verarbeitendes Gew. 2019'!$E$71:$E$17222,"Transport Equipment")</f>
        <v>0</v>
      </c>
      <c r="V173" s="27">
        <f>SUMIFS('Verarbeitendes Gew. 2019'!$H$71:$H$17222,'Verarbeitendes Gew. 2019'!$C$71:$C$17222,C173,'Verarbeitendes Gew. 2019'!$E$71:$E$17222,"Machinery")</f>
        <v>2085</v>
      </c>
      <c r="W173" s="27">
        <f>SUMIFS('Verarbeitendes Gew. 2019'!$H$71:$H$17222,'Verarbeitendes Gew. 2019'!$C$71:$C$17222,C173,'Verarbeitendes Gew. 2019'!$E$71:$E$17222,"other industry")</f>
        <v>0</v>
      </c>
      <c r="X173" s="27">
        <f>SUMIFS('Verarbeitendes Gew. 2019'!$H$71:$H$17222,'Verarbeitendes Gew. 2019'!$C$71:$C$17222,C173,'Verarbeitendes Gew. 2019'!$F$71:$F$17222,"Verarbeitendes Gewerbe (C)")</f>
        <v>17004</v>
      </c>
      <c r="Y173" s="27">
        <f t="shared" si="17"/>
        <v>17004</v>
      </c>
      <c r="Z173" s="27">
        <f>SUMIFS('Baugewerbe 2019'!$D$7:$D$543,'Baugewerbe 2019'!$A$7:$A$543,C173)</f>
        <v>1005</v>
      </c>
      <c r="AA173" s="27">
        <f t="shared" si="13"/>
        <v>44.31370523196653</v>
      </c>
      <c r="AB173" s="11">
        <f t="shared" si="14"/>
        <v>45.954953573891217</v>
      </c>
    </row>
    <row r="174" spans="1:28">
      <c r="A174" s="27" t="s">
        <v>1340</v>
      </c>
      <c r="B174" s="27" t="s">
        <v>1371</v>
      </c>
      <c r="C174" s="27">
        <v>7335</v>
      </c>
      <c r="D174" s="27">
        <v>542</v>
      </c>
      <c r="E174" s="27">
        <v>2172.8389999999999</v>
      </c>
      <c r="F174" s="27">
        <v>105979</v>
      </c>
      <c r="G174" s="27">
        <v>2</v>
      </c>
      <c r="H174" s="27">
        <v>1.4984786521658171E-2</v>
      </c>
      <c r="I174" s="27">
        <v>2.5886419149975574E-2</v>
      </c>
      <c r="J174" s="27">
        <v>25022.83749790374</v>
      </c>
      <c r="K174" s="29">
        <f t="shared" si="12"/>
        <v>451.34301695389553</v>
      </c>
      <c r="L174" s="28">
        <f t="shared" si="15"/>
        <v>225.67150847694776</v>
      </c>
      <c r="M174" s="27">
        <f t="shared" si="16"/>
        <v>101.5521788146265</v>
      </c>
      <c r="N174" s="27">
        <f>SUMIFS('Verarbeitendes Gew. 2019'!$H$71:$H$17222,'Verarbeitendes Gew. 2019'!$C$71:$C$17222,C174,'Verarbeitendes Gew. 2019'!$E$71:$E$17222,"Basic Metals")</f>
        <v>997</v>
      </c>
      <c r="O174" s="27">
        <f>SUMIFS('Verarbeitendes Gew. 2019'!$H$71:$H$17222,'Verarbeitendes Gew. 2019'!$C$71:$C$17222,C174,'Verarbeitendes Gew. 2019'!$E$71:$E$17222,"Chemical and Petrochemical")</f>
        <v>0</v>
      </c>
      <c r="P174" s="27">
        <f>SUMIFS('Verarbeitendes Gew. 2019'!$H$71:$H$17222,'Verarbeitendes Gew. 2019'!$C$71:$C$17222,C174,'Verarbeitendes Gew. 2019'!$E$71:$E$17222,"Non Metallic Minerals")</f>
        <v>0</v>
      </c>
      <c r="Q174" s="27">
        <f>SUMIFS('Verarbeitendes Gew. 2019'!$H$71:$H$17222,'Verarbeitendes Gew. 2019'!$C$71:$C$17222,C174,'Verarbeitendes Gew. 2019'!$E$71:$E$17222,"Food and Tobacco")</f>
        <v>69</v>
      </c>
      <c r="R174" s="27">
        <f>SUMIFS('Verarbeitendes Gew. 2019'!$H$71:$H$17222,'Verarbeitendes Gew. 2019'!$C$71:$C$17222,C174,'Verarbeitendes Gew. 2019'!$E$71:$E$17222,"Textile and Leather ")</f>
        <v>0</v>
      </c>
      <c r="S174" s="27">
        <f>SUMIFS('Verarbeitendes Gew. 2019'!$H$71:$H$17222,'Verarbeitendes Gew. 2019'!$C$71:$C$17222,C174,'Verarbeitendes Gew. 2019'!$E$71:$E$17222,"Paper, Pulp and Print")</f>
        <v>0</v>
      </c>
      <c r="T174" s="27">
        <f>SUMIFS('Verarbeitendes Gew. 2019'!$H$71:$H$17222,'Verarbeitendes Gew. 2019'!$C$71:$C$17222,C174,'Verarbeitendes Gew. 2019'!$E$71:$E$17222,"Wood and Wood Products")</f>
        <v>0</v>
      </c>
      <c r="U174" s="27">
        <f>SUMIFS('Verarbeitendes Gew. 2019'!$H$71:$H$17222,'Verarbeitendes Gew. 2019'!$C$71:$C$17222,C174,'Verarbeitendes Gew. 2019'!$E$71:$E$17222,"Transport Equipment")</f>
        <v>0</v>
      </c>
      <c r="V174" s="27">
        <f>SUMIFS('Verarbeitendes Gew. 2019'!$H$71:$H$17222,'Verarbeitendes Gew. 2019'!$C$71:$C$17222,C174,'Verarbeitendes Gew. 2019'!$E$71:$E$17222,"Machinery")</f>
        <v>195</v>
      </c>
      <c r="W174" s="27">
        <f>SUMIFS('Verarbeitendes Gew. 2019'!$H$71:$H$17222,'Verarbeitendes Gew. 2019'!$C$71:$C$17222,C174,'Verarbeitendes Gew. 2019'!$E$71:$E$17222,"other industry")</f>
        <v>0</v>
      </c>
      <c r="X174" s="27">
        <f>SUMIFS('Verarbeitendes Gew. 2019'!$H$71:$H$17222,'Verarbeitendes Gew. 2019'!$C$71:$C$17222,C174,'Verarbeitendes Gew. 2019'!$F$71:$F$17222,"Verarbeitendes Gewerbe (C)")</f>
        <v>0</v>
      </c>
      <c r="Y174" s="27">
        <f t="shared" si="17"/>
        <v>1261</v>
      </c>
      <c r="Z174" s="27">
        <f>SUMIFS('Baugewerbe 2019'!$D$7:$D$543,'Baugewerbe 2019'!$A$7:$A$543,C174)</f>
        <v>1123</v>
      </c>
      <c r="AA174" s="27">
        <f t="shared" si="13"/>
        <v>60.931307288775898</v>
      </c>
      <c r="AB174" s="11">
        <f t="shared" si="14"/>
        <v>63.18802237354538</v>
      </c>
    </row>
    <row r="175" spans="1:28">
      <c r="A175" s="27" t="s">
        <v>1340</v>
      </c>
      <c r="B175" s="27" t="s">
        <v>1372</v>
      </c>
      <c r="C175" s="27">
        <v>7336</v>
      </c>
      <c r="D175" s="27">
        <v>450</v>
      </c>
      <c r="E175" s="27">
        <v>1250.5540000000001</v>
      </c>
      <c r="F175" s="27">
        <v>70219</v>
      </c>
      <c r="G175" s="27">
        <v>3</v>
      </c>
      <c r="H175" s="27">
        <v>8.624331910374268E-3</v>
      </c>
      <c r="I175" s="27">
        <v>1.7151685393258426E-2</v>
      </c>
      <c r="J175" s="27">
        <v>25022.83749790374</v>
      </c>
      <c r="K175" s="29">
        <f t="shared" si="12"/>
        <v>275.55125845831128</v>
      </c>
      <c r="L175" s="28">
        <f t="shared" si="15"/>
        <v>91.85041948610376</v>
      </c>
      <c r="M175" s="27">
        <f t="shared" si="16"/>
        <v>41.332688768746692</v>
      </c>
      <c r="N175" s="27">
        <f>SUMIFS('Verarbeitendes Gew. 2019'!$H$71:$H$17222,'Verarbeitendes Gew. 2019'!$C$71:$C$17222,C175,'Verarbeitendes Gew. 2019'!$E$71:$E$17222,"Basic Metals")</f>
        <v>0</v>
      </c>
      <c r="O175" s="27">
        <f>SUMIFS('Verarbeitendes Gew. 2019'!$H$71:$H$17222,'Verarbeitendes Gew. 2019'!$C$71:$C$17222,C175,'Verarbeitendes Gew. 2019'!$E$71:$E$17222,"Chemical and Petrochemical")</f>
        <v>0</v>
      </c>
      <c r="P175" s="27">
        <f>SUMIFS('Verarbeitendes Gew. 2019'!$H$71:$H$17222,'Verarbeitendes Gew. 2019'!$C$71:$C$17222,C175,'Verarbeitendes Gew. 2019'!$E$71:$E$17222,"Non Metallic Minerals")</f>
        <v>124</v>
      </c>
      <c r="Q175" s="27">
        <f>SUMIFS('Verarbeitendes Gew. 2019'!$H$71:$H$17222,'Verarbeitendes Gew. 2019'!$C$71:$C$17222,C175,'Verarbeitendes Gew. 2019'!$E$71:$E$17222,"Food and Tobacco")</f>
        <v>0</v>
      </c>
      <c r="R175" s="27">
        <f>SUMIFS('Verarbeitendes Gew. 2019'!$H$71:$H$17222,'Verarbeitendes Gew. 2019'!$C$71:$C$17222,C175,'Verarbeitendes Gew. 2019'!$E$71:$E$17222,"Textile and Leather ")</f>
        <v>0</v>
      </c>
      <c r="S175" s="27">
        <f>SUMIFS('Verarbeitendes Gew. 2019'!$H$71:$H$17222,'Verarbeitendes Gew. 2019'!$C$71:$C$17222,C175,'Verarbeitendes Gew. 2019'!$E$71:$E$17222,"Paper, Pulp and Print")</f>
        <v>0</v>
      </c>
      <c r="T175" s="27">
        <f>SUMIFS('Verarbeitendes Gew. 2019'!$H$71:$H$17222,'Verarbeitendes Gew. 2019'!$C$71:$C$17222,C175,'Verarbeitendes Gew. 2019'!$E$71:$E$17222,"Wood and Wood Products")</f>
        <v>0</v>
      </c>
      <c r="U175" s="27">
        <f>SUMIFS('Verarbeitendes Gew. 2019'!$H$71:$H$17222,'Verarbeitendes Gew. 2019'!$C$71:$C$17222,C175,'Verarbeitendes Gew. 2019'!$E$71:$E$17222,"Transport Equipment")</f>
        <v>0</v>
      </c>
      <c r="V175" s="27">
        <f>SUMIFS('Verarbeitendes Gew. 2019'!$H$71:$H$17222,'Verarbeitendes Gew. 2019'!$C$71:$C$17222,C175,'Verarbeitendes Gew. 2019'!$E$71:$E$17222,"Machinery")</f>
        <v>484</v>
      </c>
      <c r="W175" s="27">
        <f>SUMIFS('Verarbeitendes Gew. 2019'!$H$71:$H$17222,'Verarbeitendes Gew. 2019'!$C$71:$C$17222,C175,'Verarbeitendes Gew. 2019'!$E$71:$E$17222,"other industry")</f>
        <v>0</v>
      </c>
      <c r="X175" s="27">
        <f>SUMIFS('Verarbeitendes Gew. 2019'!$H$71:$H$17222,'Verarbeitendes Gew. 2019'!$C$71:$C$17222,C175,'Verarbeitendes Gew. 2019'!$F$71:$F$17222,"Verarbeitendes Gewerbe (C)")</f>
        <v>2074</v>
      </c>
      <c r="Y175" s="27">
        <f t="shared" si="17"/>
        <v>2074</v>
      </c>
      <c r="Z175" s="27">
        <f>SUMIFS('Baugewerbe 2019'!$D$7:$D$543,'Baugewerbe 2019'!$A$7:$A$543,C175)</f>
        <v>517</v>
      </c>
      <c r="AA175" s="27">
        <f t="shared" si="13"/>
        <v>24.799613261248016</v>
      </c>
      <c r="AB175" s="11">
        <f t="shared" si="14"/>
        <v>25.718117456109056</v>
      </c>
    </row>
    <row r="176" spans="1:28">
      <c r="A176" s="27" t="s">
        <v>1340</v>
      </c>
      <c r="B176" s="27" t="s">
        <v>1373</v>
      </c>
      <c r="C176" s="27">
        <v>7337</v>
      </c>
      <c r="D176" s="27">
        <v>599</v>
      </c>
      <c r="E176" s="27">
        <v>3046.03</v>
      </c>
      <c r="F176" s="27">
        <v>110521</v>
      </c>
      <c r="G176" s="27">
        <v>3</v>
      </c>
      <c r="H176" s="27">
        <v>2.10066688275415E-2</v>
      </c>
      <c r="I176" s="27">
        <v>2.6995847581827066E-2</v>
      </c>
      <c r="J176" s="27">
        <v>25022.83749790374</v>
      </c>
      <c r="K176" s="29">
        <f t="shared" si="12"/>
        <v>567.60900952387897</v>
      </c>
      <c r="L176" s="28">
        <f t="shared" si="15"/>
        <v>189.20300317462633</v>
      </c>
      <c r="M176" s="27">
        <f t="shared" si="16"/>
        <v>85.141351428581856</v>
      </c>
      <c r="N176" s="27">
        <f>SUMIFS('Verarbeitendes Gew. 2019'!$H$71:$H$17222,'Verarbeitendes Gew. 2019'!$C$71:$C$17222,C176,'Verarbeitendes Gew. 2019'!$E$71:$E$17222,"Basic Metals")</f>
        <v>546</v>
      </c>
      <c r="O176" s="27">
        <f>SUMIFS('Verarbeitendes Gew. 2019'!$H$71:$H$17222,'Verarbeitendes Gew. 2019'!$C$71:$C$17222,C176,'Verarbeitendes Gew. 2019'!$E$71:$E$17222,"Chemical and Petrochemical")</f>
        <v>0</v>
      </c>
      <c r="P176" s="27">
        <f>SUMIFS('Verarbeitendes Gew. 2019'!$H$71:$H$17222,'Verarbeitendes Gew. 2019'!$C$71:$C$17222,C176,'Verarbeitendes Gew. 2019'!$E$71:$E$17222,"Non Metallic Minerals")</f>
        <v>0</v>
      </c>
      <c r="Q176" s="27">
        <f>SUMIFS('Verarbeitendes Gew. 2019'!$H$71:$H$17222,'Verarbeitendes Gew. 2019'!$C$71:$C$17222,C176,'Verarbeitendes Gew. 2019'!$E$71:$E$17222,"Food and Tobacco")</f>
        <v>455</v>
      </c>
      <c r="R176" s="27">
        <f>SUMIFS('Verarbeitendes Gew. 2019'!$H$71:$H$17222,'Verarbeitendes Gew. 2019'!$C$71:$C$17222,C176,'Verarbeitendes Gew. 2019'!$E$71:$E$17222,"Textile and Leather ")</f>
        <v>0</v>
      </c>
      <c r="S176" s="27">
        <f>SUMIFS('Verarbeitendes Gew. 2019'!$H$71:$H$17222,'Verarbeitendes Gew. 2019'!$C$71:$C$17222,C176,'Verarbeitendes Gew. 2019'!$E$71:$E$17222,"Paper, Pulp and Print")</f>
        <v>0</v>
      </c>
      <c r="T176" s="27">
        <f>SUMIFS('Verarbeitendes Gew. 2019'!$H$71:$H$17222,'Verarbeitendes Gew. 2019'!$C$71:$C$17222,C176,'Verarbeitendes Gew. 2019'!$E$71:$E$17222,"Wood and Wood Products")</f>
        <v>0</v>
      </c>
      <c r="U176" s="27">
        <f>SUMIFS('Verarbeitendes Gew. 2019'!$H$71:$H$17222,'Verarbeitendes Gew. 2019'!$C$71:$C$17222,C176,'Verarbeitendes Gew. 2019'!$E$71:$E$17222,"Transport Equipment")</f>
        <v>0</v>
      </c>
      <c r="V176" s="27">
        <f>SUMIFS('Verarbeitendes Gew. 2019'!$H$71:$H$17222,'Verarbeitendes Gew. 2019'!$C$71:$C$17222,C176,'Verarbeitendes Gew. 2019'!$E$71:$E$17222,"Machinery")</f>
        <v>1267</v>
      </c>
      <c r="W176" s="27">
        <f>SUMIFS('Verarbeitendes Gew. 2019'!$H$71:$H$17222,'Verarbeitendes Gew. 2019'!$C$71:$C$17222,C176,'Verarbeitendes Gew. 2019'!$E$71:$E$17222,"other industry")</f>
        <v>0</v>
      </c>
      <c r="X176" s="27">
        <f>SUMIFS('Verarbeitendes Gew. 2019'!$H$71:$H$17222,'Verarbeitendes Gew. 2019'!$C$71:$C$17222,C176,'Verarbeitendes Gew. 2019'!$F$71:$F$17222,"Verarbeitendes Gewerbe (C)")</f>
        <v>0</v>
      </c>
      <c r="Y176" s="27">
        <f t="shared" si="17"/>
        <v>2268</v>
      </c>
      <c r="Z176" s="27">
        <f>SUMIFS('Baugewerbe 2019'!$D$7:$D$543,'Baugewerbe 2019'!$A$7:$A$543,C176)</f>
        <v>962</v>
      </c>
      <c r="AA176" s="27">
        <f t="shared" si="13"/>
        <v>51.084810857149115</v>
      </c>
      <c r="AB176" s="11">
        <f t="shared" si="14"/>
        <v>52.976840888895381</v>
      </c>
    </row>
    <row r="177" spans="1:28">
      <c r="A177" s="27" t="s">
        <v>1340</v>
      </c>
      <c r="B177" s="27" t="s">
        <v>1374</v>
      </c>
      <c r="C177" s="27">
        <v>7338</v>
      </c>
      <c r="D177" s="27">
        <v>663</v>
      </c>
      <c r="E177" s="27">
        <v>3089.6559999999999</v>
      </c>
      <c r="F177" s="27">
        <v>154609</v>
      </c>
      <c r="G177" s="27">
        <v>4</v>
      </c>
      <c r="H177" s="27">
        <v>2.1307531568312381E-2</v>
      </c>
      <c r="I177" s="27">
        <v>3.7764777723497803E-2</v>
      </c>
      <c r="J177" s="27">
        <v>25022.83749790374</v>
      </c>
      <c r="K177" s="29">
        <f t="shared" si="12"/>
        <v>648.48085885251248</v>
      </c>
      <c r="L177" s="28">
        <f t="shared" si="15"/>
        <v>162.12021471312812</v>
      </c>
      <c r="M177" s="27">
        <f t="shared" si="16"/>
        <v>72.954096620907663</v>
      </c>
      <c r="N177" s="27">
        <f>SUMIFS('Verarbeitendes Gew. 2019'!$H$71:$H$17222,'Verarbeitendes Gew. 2019'!$C$71:$C$17222,C177,'Verarbeitendes Gew. 2019'!$E$71:$E$17222,"Basic Metals")</f>
        <v>0</v>
      </c>
      <c r="O177" s="27">
        <f>SUMIFS('Verarbeitendes Gew. 2019'!$H$71:$H$17222,'Verarbeitendes Gew. 2019'!$C$71:$C$17222,C177,'Verarbeitendes Gew. 2019'!$E$71:$E$17222,"Chemical and Petrochemical")</f>
        <v>264</v>
      </c>
      <c r="P177" s="27">
        <f>SUMIFS('Verarbeitendes Gew. 2019'!$H$71:$H$17222,'Verarbeitendes Gew. 2019'!$C$71:$C$17222,C177,'Verarbeitendes Gew. 2019'!$E$71:$E$17222,"Non Metallic Minerals")</f>
        <v>122</v>
      </c>
      <c r="Q177" s="27">
        <f>SUMIFS('Verarbeitendes Gew. 2019'!$H$71:$H$17222,'Verarbeitendes Gew. 2019'!$C$71:$C$17222,C177,'Verarbeitendes Gew. 2019'!$E$71:$E$17222,"Food and Tobacco")</f>
        <v>1017</v>
      </c>
      <c r="R177" s="27">
        <f>SUMIFS('Verarbeitendes Gew. 2019'!$H$71:$H$17222,'Verarbeitendes Gew. 2019'!$C$71:$C$17222,C177,'Verarbeitendes Gew. 2019'!$E$71:$E$17222,"Textile and Leather ")</f>
        <v>0</v>
      </c>
      <c r="S177" s="27">
        <f>SUMIFS('Verarbeitendes Gew. 2019'!$H$71:$H$17222,'Verarbeitendes Gew. 2019'!$C$71:$C$17222,C177,'Verarbeitendes Gew. 2019'!$E$71:$E$17222,"Paper, Pulp and Print")</f>
        <v>0</v>
      </c>
      <c r="T177" s="27">
        <f>SUMIFS('Verarbeitendes Gew. 2019'!$H$71:$H$17222,'Verarbeitendes Gew. 2019'!$C$71:$C$17222,C177,'Verarbeitendes Gew. 2019'!$E$71:$E$17222,"Wood and Wood Products")</f>
        <v>0</v>
      </c>
      <c r="U177" s="27">
        <f>SUMIFS('Verarbeitendes Gew. 2019'!$H$71:$H$17222,'Verarbeitendes Gew. 2019'!$C$71:$C$17222,C177,'Verarbeitendes Gew. 2019'!$E$71:$E$17222,"Transport Equipment")</f>
        <v>0</v>
      </c>
      <c r="V177" s="27">
        <f>SUMIFS('Verarbeitendes Gew. 2019'!$H$71:$H$17222,'Verarbeitendes Gew. 2019'!$C$71:$C$17222,C177,'Verarbeitendes Gew. 2019'!$E$71:$E$17222,"Machinery")</f>
        <v>0</v>
      </c>
      <c r="W177" s="27">
        <f>SUMIFS('Verarbeitendes Gew. 2019'!$H$71:$H$17222,'Verarbeitendes Gew. 2019'!$C$71:$C$17222,C177,'Verarbeitendes Gew. 2019'!$E$71:$E$17222,"other industry")</f>
        <v>0</v>
      </c>
      <c r="X177" s="27">
        <f>SUMIFS('Verarbeitendes Gew. 2019'!$H$71:$H$17222,'Verarbeitendes Gew. 2019'!$C$71:$C$17222,C177,'Verarbeitendes Gew. 2019'!$F$71:$F$17222,"Verarbeitendes Gewerbe (C)")</f>
        <v>2719</v>
      </c>
      <c r="Y177" s="27">
        <f t="shared" si="17"/>
        <v>2719</v>
      </c>
      <c r="Z177" s="27">
        <f>SUMIFS('Baugewerbe 2019'!$D$7:$D$543,'Baugewerbe 2019'!$A$7:$A$543,C177)</f>
        <v>1440</v>
      </c>
      <c r="AA177" s="27">
        <f t="shared" si="13"/>
        <v>43.772457972544593</v>
      </c>
      <c r="AB177" s="11">
        <f t="shared" si="14"/>
        <v>45.393660119675879</v>
      </c>
    </row>
    <row r="178" spans="1:28">
      <c r="A178" s="27" t="s">
        <v>1340</v>
      </c>
      <c r="B178" s="27" t="s">
        <v>1375</v>
      </c>
      <c r="C178" s="27">
        <v>7339</v>
      </c>
      <c r="D178" s="27">
        <v>1126</v>
      </c>
      <c r="E178" s="27">
        <v>7462.6620000000003</v>
      </c>
      <c r="F178" s="27">
        <v>211417</v>
      </c>
      <c r="G178" s="27">
        <v>3</v>
      </c>
      <c r="H178" s="27">
        <v>5.1465569677868736E-2</v>
      </c>
      <c r="I178" s="27">
        <v>5.1640693698094771E-2</v>
      </c>
      <c r="J178" s="27">
        <v>25022.83749790374</v>
      </c>
      <c r="K178" s="29">
        <f t="shared" si="12"/>
        <v>1289.0415747583784</v>
      </c>
      <c r="L178" s="28">
        <f t="shared" si="15"/>
        <v>429.68052491945946</v>
      </c>
      <c r="M178" s="27">
        <f t="shared" si="16"/>
        <v>193.35623621375677</v>
      </c>
      <c r="N178" s="27">
        <f>SUMIFS('Verarbeitendes Gew. 2019'!$H$71:$H$17222,'Verarbeitendes Gew. 2019'!$C$71:$C$17222,C178,'Verarbeitendes Gew. 2019'!$E$71:$E$17222,"Basic Metals")</f>
        <v>0</v>
      </c>
      <c r="O178" s="27">
        <f>SUMIFS('Verarbeitendes Gew. 2019'!$H$71:$H$17222,'Verarbeitendes Gew. 2019'!$C$71:$C$17222,C178,'Verarbeitendes Gew. 2019'!$E$71:$E$17222,"Chemical and Petrochemical")</f>
        <v>0</v>
      </c>
      <c r="P178" s="27">
        <f>SUMIFS('Verarbeitendes Gew. 2019'!$H$71:$H$17222,'Verarbeitendes Gew. 2019'!$C$71:$C$17222,C178,'Verarbeitendes Gew. 2019'!$E$71:$E$17222,"Non Metallic Minerals")</f>
        <v>0</v>
      </c>
      <c r="Q178" s="27">
        <f>SUMIFS('Verarbeitendes Gew. 2019'!$H$71:$H$17222,'Verarbeitendes Gew. 2019'!$C$71:$C$17222,C178,'Verarbeitendes Gew. 2019'!$E$71:$E$17222,"Food and Tobacco")</f>
        <v>1000</v>
      </c>
      <c r="R178" s="27">
        <f>SUMIFS('Verarbeitendes Gew. 2019'!$H$71:$H$17222,'Verarbeitendes Gew. 2019'!$C$71:$C$17222,C178,'Verarbeitendes Gew. 2019'!$E$71:$E$17222,"Textile and Leather ")</f>
        <v>0</v>
      </c>
      <c r="S178" s="27">
        <f>SUMIFS('Verarbeitendes Gew. 2019'!$H$71:$H$17222,'Verarbeitendes Gew. 2019'!$C$71:$C$17222,C178,'Verarbeitendes Gew. 2019'!$E$71:$E$17222,"Paper, Pulp and Print")</f>
        <v>0</v>
      </c>
      <c r="T178" s="27">
        <f>SUMIFS('Verarbeitendes Gew. 2019'!$H$71:$H$17222,'Verarbeitendes Gew. 2019'!$C$71:$C$17222,C178,'Verarbeitendes Gew. 2019'!$E$71:$E$17222,"Wood and Wood Products")</f>
        <v>0</v>
      </c>
      <c r="U178" s="27">
        <f>SUMIFS('Verarbeitendes Gew. 2019'!$H$71:$H$17222,'Verarbeitendes Gew. 2019'!$C$71:$C$17222,C178,'Verarbeitendes Gew. 2019'!$E$71:$E$17222,"Transport Equipment")</f>
        <v>0</v>
      </c>
      <c r="V178" s="27">
        <f>SUMIFS('Verarbeitendes Gew. 2019'!$H$71:$H$17222,'Verarbeitendes Gew. 2019'!$C$71:$C$17222,C178,'Verarbeitendes Gew. 2019'!$E$71:$E$17222,"Machinery")</f>
        <v>393</v>
      </c>
      <c r="W178" s="27">
        <f>SUMIFS('Verarbeitendes Gew. 2019'!$H$71:$H$17222,'Verarbeitendes Gew. 2019'!$C$71:$C$17222,C178,'Verarbeitendes Gew. 2019'!$E$71:$E$17222,"other industry")</f>
        <v>0</v>
      </c>
      <c r="X178" s="27">
        <f>SUMIFS('Verarbeitendes Gew. 2019'!$H$71:$H$17222,'Verarbeitendes Gew. 2019'!$C$71:$C$17222,C178,'Verarbeitendes Gew. 2019'!$F$71:$F$17222,"Verarbeitendes Gewerbe (C)")</f>
        <v>0</v>
      </c>
      <c r="Y178" s="27">
        <f t="shared" si="17"/>
        <v>1393</v>
      </c>
      <c r="Z178" s="27">
        <f>SUMIFS('Baugewerbe 2019'!$D$7:$D$543,'Baugewerbe 2019'!$A$7:$A$543,C178)</f>
        <v>2238</v>
      </c>
      <c r="AA178" s="27">
        <f t="shared" si="13"/>
        <v>116.01374172825406</v>
      </c>
      <c r="AB178" s="11">
        <f t="shared" si="14"/>
        <v>120.31054697744867</v>
      </c>
    </row>
    <row r="179" spans="1:28">
      <c r="A179" s="27" t="s">
        <v>1340</v>
      </c>
      <c r="B179" s="27" t="s">
        <v>1376</v>
      </c>
      <c r="C179" s="27">
        <v>7340</v>
      </c>
      <c r="D179" s="27">
        <v>531</v>
      </c>
      <c r="E179" s="27">
        <v>1555.221</v>
      </c>
      <c r="F179" s="27">
        <v>94831</v>
      </c>
      <c r="G179" s="27">
        <v>3</v>
      </c>
      <c r="H179" s="27">
        <v>1.0725440163306966E-2</v>
      </c>
      <c r="I179" s="27">
        <v>2.3163409868099658E-2</v>
      </c>
      <c r="J179" s="27">
        <v>25022.83749790374</v>
      </c>
      <c r="K179" s="29">
        <f t="shared" si="12"/>
        <v>355.526268823446</v>
      </c>
      <c r="L179" s="28">
        <f t="shared" si="15"/>
        <v>118.508756274482</v>
      </c>
      <c r="M179" s="27">
        <f t="shared" si="16"/>
        <v>53.328940323516896</v>
      </c>
      <c r="N179" s="27">
        <f>SUMIFS('Verarbeitendes Gew. 2019'!$H$71:$H$17222,'Verarbeitendes Gew. 2019'!$C$71:$C$17222,C179,'Verarbeitendes Gew. 2019'!$E$71:$E$17222,"Basic Metals")</f>
        <v>0</v>
      </c>
      <c r="O179" s="27">
        <f>SUMIFS('Verarbeitendes Gew. 2019'!$H$71:$H$17222,'Verarbeitendes Gew. 2019'!$C$71:$C$17222,C179,'Verarbeitendes Gew. 2019'!$E$71:$E$17222,"Chemical and Petrochemical")</f>
        <v>388</v>
      </c>
      <c r="P179" s="27">
        <f>SUMIFS('Verarbeitendes Gew. 2019'!$H$71:$H$17222,'Verarbeitendes Gew. 2019'!$C$71:$C$17222,C179,'Verarbeitendes Gew. 2019'!$E$71:$E$17222,"Non Metallic Minerals")</f>
        <v>0</v>
      </c>
      <c r="Q179" s="27">
        <f>SUMIFS('Verarbeitendes Gew. 2019'!$H$71:$H$17222,'Verarbeitendes Gew. 2019'!$C$71:$C$17222,C179,'Verarbeitendes Gew. 2019'!$E$71:$E$17222,"Food and Tobacco")</f>
        <v>0</v>
      </c>
      <c r="R179" s="27">
        <f>SUMIFS('Verarbeitendes Gew. 2019'!$H$71:$H$17222,'Verarbeitendes Gew. 2019'!$C$71:$C$17222,C179,'Verarbeitendes Gew. 2019'!$E$71:$E$17222,"Textile and Leather ")</f>
        <v>0</v>
      </c>
      <c r="S179" s="27">
        <f>SUMIFS('Verarbeitendes Gew. 2019'!$H$71:$H$17222,'Verarbeitendes Gew. 2019'!$C$71:$C$17222,C179,'Verarbeitendes Gew. 2019'!$E$71:$E$17222,"Paper, Pulp and Print")</f>
        <v>0</v>
      </c>
      <c r="T179" s="27">
        <f>SUMIFS('Verarbeitendes Gew. 2019'!$H$71:$H$17222,'Verarbeitendes Gew. 2019'!$C$71:$C$17222,C179,'Verarbeitendes Gew. 2019'!$E$71:$E$17222,"Wood and Wood Products")</f>
        <v>0</v>
      </c>
      <c r="U179" s="27">
        <f>SUMIFS('Verarbeitendes Gew. 2019'!$H$71:$H$17222,'Verarbeitendes Gew. 2019'!$C$71:$C$17222,C179,'Verarbeitendes Gew. 2019'!$E$71:$E$17222,"Transport Equipment")</f>
        <v>0</v>
      </c>
      <c r="V179" s="27">
        <f>SUMIFS('Verarbeitendes Gew. 2019'!$H$71:$H$17222,'Verarbeitendes Gew. 2019'!$C$71:$C$17222,C179,'Verarbeitendes Gew. 2019'!$E$71:$E$17222,"Machinery")</f>
        <v>0</v>
      </c>
      <c r="W179" s="27">
        <f>SUMIFS('Verarbeitendes Gew. 2019'!$H$71:$H$17222,'Verarbeitendes Gew. 2019'!$C$71:$C$17222,C179,'Verarbeitendes Gew. 2019'!$E$71:$E$17222,"other industry")</f>
        <v>0</v>
      </c>
      <c r="X179" s="27">
        <f>SUMIFS('Verarbeitendes Gew. 2019'!$H$71:$H$17222,'Verarbeitendes Gew. 2019'!$C$71:$C$17222,C179,'Verarbeitendes Gew. 2019'!$F$71:$F$17222,"Verarbeitendes Gewerbe (C)")</f>
        <v>2793</v>
      </c>
      <c r="Y179" s="27">
        <f t="shared" si="17"/>
        <v>2793</v>
      </c>
      <c r="Z179" s="27">
        <f>SUMIFS('Baugewerbe 2019'!$D$7:$D$543,'Baugewerbe 2019'!$A$7:$A$543,C179)</f>
        <v>914</v>
      </c>
      <c r="AA179" s="27">
        <f t="shared" si="13"/>
        <v>31.997364194110141</v>
      </c>
      <c r="AB179" s="11">
        <f t="shared" si="14"/>
        <v>33.18245175685496</v>
      </c>
    </row>
    <row r="180" spans="1:28">
      <c r="A180" s="27" t="s">
        <v>1377</v>
      </c>
      <c r="B180" s="27" t="s">
        <v>1183</v>
      </c>
      <c r="C180" s="27">
        <v>8111</v>
      </c>
      <c r="D180" s="27">
        <v>1140</v>
      </c>
      <c r="E180" s="27">
        <v>57368.877</v>
      </c>
      <c r="F180" s="27">
        <v>635911</v>
      </c>
      <c r="G180" s="27">
        <v>1</v>
      </c>
      <c r="H180" s="27">
        <v>0.10941472750679446</v>
      </c>
      <c r="I180" s="27">
        <v>5.7289279279279279E-2</v>
      </c>
      <c r="J180" s="27">
        <v>63865.617977528091</v>
      </c>
      <c r="K180" s="29">
        <f t="shared" si="12"/>
        <v>6055.7124783106165</v>
      </c>
      <c r="L180" s="28">
        <f t="shared" si="15"/>
        <v>6055.7124783106165</v>
      </c>
      <c r="M180" s="27">
        <f t="shared" si="16"/>
        <v>2725.0706152397775</v>
      </c>
      <c r="N180" s="27">
        <f>SUMIFS('Verarbeitendes Gew. 2019'!$H$71:$H$17222,'Verarbeitendes Gew. 2019'!$C$71:$C$17222,C180,'Verarbeitendes Gew. 2019'!$E$71:$E$17222,"Basic Metals")</f>
        <v>966</v>
      </c>
      <c r="O180" s="27">
        <f>SUMIFS('Verarbeitendes Gew. 2019'!$H$71:$H$17222,'Verarbeitendes Gew. 2019'!$C$71:$C$17222,C180,'Verarbeitendes Gew. 2019'!$E$71:$E$17222,"Chemical and Petrochemical")</f>
        <v>1915</v>
      </c>
      <c r="P180" s="27">
        <f>SUMIFS('Verarbeitendes Gew. 2019'!$H$71:$H$17222,'Verarbeitendes Gew. 2019'!$C$71:$C$17222,C180,'Verarbeitendes Gew. 2019'!$E$71:$E$17222,"Non Metallic Minerals")</f>
        <v>474</v>
      </c>
      <c r="Q180" s="27">
        <f>SUMIFS('Verarbeitendes Gew. 2019'!$H$71:$H$17222,'Verarbeitendes Gew. 2019'!$C$71:$C$17222,C180,'Verarbeitendes Gew. 2019'!$E$71:$E$17222,"Food and Tobacco")</f>
        <v>1880</v>
      </c>
      <c r="R180" s="27">
        <f>SUMIFS('Verarbeitendes Gew. 2019'!$H$71:$H$17222,'Verarbeitendes Gew. 2019'!$C$71:$C$17222,C180,'Verarbeitendes Gew. 2019'!$E$71:$E$17222,"Textile and Leather ")</f>
        <v>0</v>
      </c>
      <c r="S180" s="27">
        <f>SUMIFS('Verarbeitendes Gew. 2019'!$H$71:$H$17222,'Verarbeitendes Gew. 2019'!$C$71:$C$17222,C180,'Verarbeitendes Gew. 2019'!$E$71:$E$17222,"Paper, Pulp and Print")</f>
        <v>621</v>
      </c>
      <c r="T180" s="27">
        <f>SUMIFS('Verarbeitendes Gew. 2019'!$H$71:$H$17222,'Verarbeitendes Gew. 2019'!$C$71:$C$17222,C180,'Verarbeitendes Gew. 2019'!$E$71:$E$17222,"Wood and Wood Products")</f>
        <v>0</v>
      </c>
      <c r="U180" s="27">
        <f>SUMIFS('Verarbeitendes Gew. 2019'!$H$71:$H$17222,'Verarbeitendes Gew. 2019'!$C$71:$C$17222,C180,'Verarbeitendes Gew. 2019'!$E$71:$E$17222,"Transport Equipment")</f>
        <v>0</v>
      </c>
      <c r="V180" s="27">
        <f>SUMIFS('Verarbeitendes Gew. 2019'!$H$71:$H$17222,'Verarbeitendes Gew. 2019'!$C$71:$C$17222,C180,'Verarbeitendes Gew. 2019'!$E$71:$E$17222,"Machinery")</f>
        <v>26508</v>
      </c>
      <c r="W180" s="27">
        <f>SUMIFS('Verarbeitendes Gew. 2019'!$H$71:$H$17222,'Verarbeitendes Gew. 2019'!$C$71:$C$17222,C180,'Verarbeitendes Gew. 2019'!$E$71:$E$17222,"other industry")</f>
        <v>464</v>
      </c>
      <c r="X180" s="27">
        <f>SUMIFS('Verarbeitendes Gew. 2019'!$H$71:$H$17222,'Verarbeitendes Gew. 2019'!$C$71:$C$17222,C180,'Verarbeitendes Gew. 2019'!$F$71:$F$17222,"Verarbeitendes Gewerbe (C)")</f>
        <v>0</v>
      </c>
      <c r="Y180" s="27">
        <f t="shared" si="17"/>
        <v>32828</v>
      </c>
      <c r="Z180" s="27">
        <f>SUMIFS('Baugewerbe 2019'!$D$7:$D$543,'Baugewerbe 2019'!$A$7:$A$543,C180)</f>
        <v>5762</v>
      </c>
      <c r="AA180" s="27">
        <f t="shared" si="13"/>
        <v>1635.0423691438666</v>
      </c>
      <c r="AB180" s="11">
        <f t="shared" si="14"/>
        <v>1695.5994939269729</v>
      </c>
    </row>
    <row r="181" spans="1:28">
      <c r="A181" s="27" t="s">
        <v>1377</v>
      </c>
      <c r="B181" s="27" t="s">
        <v>1378</v>
      </c>
      <c r="C181" s="27">
        <v>8115</v>
      </c>
      <c r="D181" s="27">
        <v>1103</v>
      </c>
      <c r="E181" s="27">
        <v>25988.166000000001</v>
      </c>
      <c r="F181" s="27">
        <v>392807</v>
      </c>
      <c r="G181" s="27">
        <v>3</v>
      </c>
      <c r="H181" s="27">
        <v>4.9564994993563156E-2</v>
      </c>
      <c r="I181" s="27">
        <v>3.5388018018018018E-2</v>
      </c>
      <c r="J181" s="27">
        <v>63865.617977528091</v>
      </c>
      <c r="K181" s="29">
        <f t="shared" si="12"/>
        <v>2911.9810445500111</v>
      </c>
      <c r="L181" s="28">
        <f t="shared" si="15"/>
        <v>970.66034818333708</v>
      </c>
      <c r="M181" s="27">
        <f t="shared" si="16"/>
        <v>436.79715668250168</v>
      </c>
      <c r="N181" s="27">
        <f>SUMIFS('Verarbeitendes Gew. 2019'!$H$71:$H$17222,'Verarbeitendes Gew. 2019'!$C$71:$C$17222,C181,'Verarbeitendes Gew. 2019'!$E$71:$E$17222,"Basic Metals")</f>
        <v>3056</v>
      </c>
      <c r="O181" s="27">
        <f>SUMIFS('Verarbeitendes Gew. 2019'!$H$71:$H$17222,'Verarbeitendes Gew. 2019'!$C$71:$C$17222,C181,'Verarbeitendes Gew. 2019'!$E$71:$E$17222,"Chemical and Petrochemical")</f>
        <v>2714</v>
      </c>
      <c r="P181" s="27">
        <f>SUMIFS('Verarbeitendes Gew. 2019'!$H$71:$H$17222,'Verarbeitendes Gew. 2019'!$C$71:$C$17222,C181,'Verarbeitendes Gew. 2019'!$E$71:$E$17222,"Non Metallic Minerals")</f>
        <v>211</v>
      </c>
      <c r="Q181" s="27">
        <f>SUMIFS('Verarbeitendes Gew. 2019'!$H$71:$H$17222,'Verarbeitendes Gew. 2019'!$C$71:$C$17222,C181,'Verarbeitendes Gew. 2019'!$E$71:$E$17222,"Food and Tobacco")</f>
        <v>2723</v>
      </c>
      <c r="R181" s="27">
        <f>SUMIFS('Verarbeitendes Gew. 2019'!$H$71:$H$17222,'Verarbeitendes Gew. 2019'!$C$71:$C$17222,C181,'Verarbeitendes Gew. 2019'!$E$71:$E$17222,"Textile and Leather ")</f>
        <v>352</v>
      </c>
      <c r="S181" s="27">
        <f>SUMIFS('Verarbeitendes Gew. 2019'!$H$71:$H$17222,'Verarbeitendes Gew. 2019'!$C$71:$C$17222,C181,'Verarbeitendes Gew. 2019'!$E$71:$E$17222,"Paper, Pulp and Print")</f>
        <v>276</v>
      </c>
      <c r="T181" s="27">
        <f>SUMIFS('Verarbeitendes Gew. 2019'!$H$71:$H$17222,'Verarbeitendes Gew. 2019'!$C$71:$C$17222,C181,'Verarbeitendes Gew. 2019'!$E$71:$E$17222,"Wood and Wood Products")</f>
        <v>956</v>
      </c>
      <c r="U181" s="27">
        <f>SUMIFS('Verarbeitendes Gew. 2019'!$H$71:$H$17222,'Verarbeitendes Gew. 2019'!$C$71:$C$17222,C181,'Verarbeitendes Gew. 2019'!$E$71:$E$17222,"Transport Equipment")</f>
        <v>0</v>
      </c>
      <c r="V181" s="27">
        <f>SUMIFS('Verarbeitendes Gew. 2019'!$H$71:$H$17222,'Verarbeitendes Gew. 2019'!$C$71:$C$17222,C181,'Verarbeitendes Gew. 2019'!$E$71:$E$17222,"Machinery")</f>
        <v>15215</v>
      </c>
      <c r="W181" s="27">
        <f>SUMIFS('Verarbeitendes Gew. 2019'!$H$71:$H$17222,'Verarbeitendes Gew. 2019'!$C$71:$C$17222,C181,'Verarbeitendes Gew. 2019'!$E$71:$E$17222,"other industry")</f>
        <v>420</v>
      </c>
      <c r="X181" s="27">
        <f>SUMIFS('Verarbeitendes Gew. 2019'!$H$71:$H$17222,'Verarbeitendes Gew. 2019'!$C$71:$C$17222,C181,'Verarbeitendes Gew. 2019'!$F$71:$F$17222,"Verarbeitendes Gewerbe (C)")</f>
        <v>76592</v>
      </c>
      <c r="Y181" s="27">
        <f t="shared" si="17"/>
        <v>76592</v>
      </c>
      <c r="Z181" s="27">
        <f>SUMIFS('Baugewerbe 2019'!$D$7:$D$543,'Baugewerbe 2019'!$A$7:$A$543,C181)</f>
        <v>2167</v>
      </c>
      <c r="AA181" s="27">
        <f t="shared" si="13"/>
        <v>262.07829400950101</v>
      </c>
      <c r="AB181" s="11">
        <f t="shared" si="14"/>
        <v>271.78489749133439</v>
      </c>
    </row>
    <row r="182" spans="1:28">
      <c r="A182" s="27" t="s">
        <v>1377</v>
      </c>
      <c r="B182" s="27" t="s">
        <v>1379</v>
      </c>
      <c r="C182" s="27">
        <v>8116</v>
      </c>
      <c r="D182" s="27">
        <v>927</v>
      </c>
      <c r="E182" s="27">
        <v>22779.282999999999</v>
      </c>
      <c r="F182" s="27">
        <v>535024</v>
      </c>
      <c r="G182" s="27">
        <v>4</v>
      </c>
      <c r="H182" s="27">
        <v>4.3444968292566631E-2</v>
      </c>
      <c r="I182" s="27">
        <v>4.8200360360360357E-2</v>
      </c>
      <c r="J182" s="27">
        <v>63865.617977528091</v>
      </c>
      <c r="K182" s="29">
        <f t="shared" si="12"/>
        <v>2859.6774428967042</v>
      </c>
      <c r="L182" s="28">
        <f t="shared" si="15"/>
        <v>714.91936072417604</v>
      </c>
      <c r="M182" s="27">
        <f t="shared" si="16"/>
        <v>321.71371232587921</v>
      </c>
      <c r="N182" s="27">
        <f>SUMIFS('Verarbeitendes Gew. 2019'!$H$71:$H$17222,'Verarbeitendes Gew. 2019'!$C$71:$C$17222,C182,'Verarbeitendes Gew. 2019'!$E$71:$E$17222,"Basic Metals")</f>
        <v>6941</v>
      </c>
      <c r="O182" s="27">
        <f>SUMIFS('Verarbeitendes Gew. 2019'!$H$71:$H$17222,'Verarbeitendes Gew. 2019'!$C$71:$C$17222,C182,'Verarbeitendes Gew. 2019'!$E$71:$E$17222,"Chemical and Petrochemical")</f>
        <v>2865</v>
      </c>
      <c r="P182" s="27">
        <f>SUMIFS('Verarbeitendes Gew. 2019'!$H$71:$H$17222,'Verarbeitendes Gew. 2019'!$C$71:$C$17222,C182,'Verarbeitendes Gew. 2019'!$E$71:$E$17222,"Non Metallic Minerals")</f>
        <v>272</v>
      </c>
      <c r="Q182" s="27">
        <f>SUMIFS('Verarbeitendes Gew. 2019'!$H$71:$H$17222,'Verarbeitendes Gew. 2019'!$C$71:$C$17222,C182,'Verarbeitendes Gew. 2019'!$E$71:$E$17222,"Food and Tobacco")</f>
        <v>3056</v>
      </c>
      <c r="R182" s="27">
        <f>SUMIFS('Verarbeitendes Gew. 2019'!$H$71:$H$17222,'Verarbeitendes Gew. 2019'!$C$71:$C$17222,C182,'Verarbeitendes Gew. 2019'!$E$71:$E$17222,"Textile and Leather ")</f>
        <v>638</v>
      </c>
      <c r="S182" s="27">
        <f>SUMIFS('Verarbeitendes Gew. 2019'!$H$71:$H$17222,'Verarbeitendes Gew. 2019'!$C$71:$C$17222,C182,'Verarbeitendes Gew. 2019'!$E$71:$E$17222,"Paper, Pulp and Print")</f>
        <v>2889</v>
      </c>
      <c r="T182" s="27">
        <f>SUMIFS('Verarbeitendes Gew. 2019'!$H$71:$H$17222,'Verarbeitendes Gew. 2019'!$C$71:$C$17222,C182,'Verarbeitendes Gew. 2019'!$E$71:$E$17222,"Wood and Wood Products")</f>
        <v>0</v>
      </c>
      <c r="U182" s="27">
        <f>SUMIFS('Verarbeitendes Gew. 2019'!$H$71:$H$17222,'Verarbeitendes Gew. 2019'!$C$71:$C$17222,C182,'Verarbeitendes Gew. 2019'!$E$71:$E$17222,"Transport Equipment")</f>
        <v>12342</v>
      </c>
      <c r="V182" s="27">
        <f>SUMIFS('Verarbeitendes Gew. 2019'!$H$71:$H$17222,'Verarbeitendes Gew. 2019'!$C$71:$C$17222,C182,'Verarbeitendes Gew. 2019'!$E$71:$E$17222,"Machinery")</f>
        <v>31640</v>
      </c>
      <c r="W182" s="27">
        <f>SUMIFS('Verarbeitendes Gew. 2019'!$H$71:$H$17222,'Verarbeitendes Gew. 2019'!$C$71:$C$17222,C182,'Verarbeitendes Gew. 2019'!$E$71:$E$17222,"other industry")</f>
        <v>932</v>
      </c>
      <c r="X182" s="27">
        <f>SUMIFS('Verarbeitendes Gew. 2019'!$H$71:$H$17222,'Verarbeitendes Gew. 2019'!$C$71:$C$17222,C182,'Verarbeitendes Gew. 2019'!$F$71:$F$17222,"Verarbeitendes Gewerbe (C)")</f>
        <v>0</v>
      </c>
      <c r="Y182" s="27">
        <f t="shared" si="17"/>
        <v>61575</v>
      </c>
      <c r="Z182" s="27">
        <f>SUMIFS('Baugewerbe 2019'!$D$7:$D$543,'Baugewerbe 2019'!$A$7:$A$543,C182)</f>
        <v>4177</v>
      </c>
      <c r="AA182" s="27">
        <f t="shared" si="13"/>
        <v>193.02822739552755</v>
      </c>
      <c r="AB182" s="11">
        <f t="shared" si="14"/>
        <v>200.17742100276931</v>
      </c>
    </row>
    <row r="183" spans="1:28">
      <c r="A183" s="27" t="s">
        <v>1377</v>
      </c>
      <c r="B183" s="27" t="s">
        <v>1380</v>
      </c>
      <c r="C183" s="27">
        <v>8117</v>
      </c>
      <c r="D183" s="27">
        <v>788</v>
      </c>
      <c r="E183" s="27">
        <v>8894.1470000000008</v>
      </c>
      <c r="F183" s="27">
        <v>258145</v>
      </c>
      <c r="G183" s="27">
        <v>3</v>
      </c>
      <c r="H183" s="27">
        <v>1.6963042006389168E-2</v>
      </c>
      <c r="I183" s="27">
        <v>2.3256306306306308E-2</v>
      </c>
      <c r="J183" s="27">
        <v>63865.617977528091</v>
      </c>
      <c r="K183" s="29">
        <f t="shared" si="12"/>
        <v>1195.893660327647</v>
      </c>
      <c r="L183" s="28">
        <f t="shared" si="15"/>
        <v>398.63122010921569</v>
      </c>
      <c r="M183" s="27">
        <f t="shared" si="16"/>
        <v>179.38404904914705</v>
      </c>
      <c r="N183" s="27">
        <f>SUMIFS('Verarbeitendes Gew. 2019'!$H$71:$H$17222,'Verarbeitendes Gew. 2019'!$C$71:$C$17222,C183,'Verarbeitendes Gew. 2019'!$E$71:$E$17222,"Basic Metals")</f>
        <v>4779</v>
      </c>
      <c r="O183" s="27">
        <f>SUMIFS('Verarbeitendes Gew. 2019'!$H$71:$H$17222,'Verarbeitendes Gew. 2019'!$C$71:$C$17222,C183,'Verarbeitendes Gew. 2019'!$E$71:$E$17222,"Chemical and Petrochemical")</f>
        <v>3369</v>
      </c>
      <c r="P183" s="27">
        <f>SUMIFS('Verarbeitendes Gew. 2019'!$H$71:$H$17222,'Verarbeitendes Gew. 2019'!$C$71:$C$17222,C183,'Verarbeitendes Gew. 2019'!$E$71:$E$17222,"Non Metallic Minerals")</f>
        <v>208</v>
      </c>
      <c r="Q183" s="27">
        <f>SUMIFS('Verarbeitendes Gew. 2019'!$H$71:$H$17222,'Verarbeitendes Gew. 2019'!$C$71:$C$17222,C183,'Verarbeitendes Gew. 2019'!$E$71:$E$17222,"Food and Tobacco")</f>
        <v>1514</v>
      </c>
      <c r="R183" s="27">
        <f>SUMIFS('Verarbeitendes Gew. 2019'!$H$71:$H$17222,'Verarbeitendes Gew. 2019'!$C$71:$C$17222,C183,'Verarbeitendes Gew. 2019'!$E$71:$E$17222,"Textile and Leather ")</f>
        <v>115</v>
      </c>
      <c r="S183" s="27">
        <f>SUMIFS('Verarbeitendes Gew. 2019'!$H$71:$H$17222,'Verarbeitendes Gew. 2019'!$C$71:$C$17222,C183,'Verarbeitendes Gew. 2019'!$E$71:$E$17222,"Paper, Pulp and Print")</f>
        <v>166</v>
      </c>
      <c r="T183" s="27">
        <f>SUMIFS('Verarbeitendes Gew. 2019'!$H$71:$H$17222,'Verarbeitendes Gew. 2019'!$C$71:$C$17222,C183,'Verarbeitendes Gew. 2019'!$E$71:$E$17222,"Wood and Wood Products")</f>
        <v>375</v>
      </c>
      <c r="U183" s="27">
        <f>SUMIFS('Verarbeitendes Gew. 2019'!$H$71:$H$17222,'Verarbeitendes Gew. 2019'!$C$71:$C$17222,C183,'Verarbeitendes Gew. 2019'!$E$71:$E$17222,"Transport Equipment")</f>
        <v>2644</v>
      </c>
      <c r="V183" s="27">
        <f>SUMIFS('Verarbeitendes Gew. 2019'!$H$71:$H$17222,'Verarbeitendes Gew. 2019'!$C$71:$C$17222,C183,'Verarbeitendes Gew. 2019'!$E$71:$E$17222,"Machinery")</f>
        <v>13228</v>
      </c>
      <c r="W183" s="27">
        <f>SUMIFS('Verarbeitendes Gew. 2019'!$H$71:$H$17222,'Verarbeitendes Gew. 2019'!$C$71:$C$17222,C183,'Verarbeitendes Gew. 2019'!$E$71:$E$17222,"other industry")</f>
        <v>1358</v>
      </c>
      <c r="X183" s="27">
        <f>SUMIFS('Verarbeitendes Gew. 2019'!$H$71:$H$17222,'Verarbeitendes Gew. 2019'!$C$71:$C$17222,C183,'Verarbeitendes Gew. 2019'!$F$71:$F$17222,"Verarbeitendes Gewerbe (C)")</f>
        <v>0</v>
      </c>
      <c r="Y183" s="27">
        <f t="shared" si="17"/>
        <v>27756</v>
      </c>
      <c r="Z183" s="27">
        <f>SUMIFS('Baugewerbe 2019'!$D$7:$D$543,'Baugewerbe 2019'!$A$7:$A$543,C183)</f>
        <v>1506</v>
      </c>
      <c r="AA183" s="27">
        <f t="shared" si="13"/>
        <v>107.63042942948825</v>
      </c>
      <c r="AB183" s="11">
        <f t="shared" si="14"/>
        <v>111.61674163058041</v>
      </c>
    </row>
    <row r="184" spans="1:28">
      <c r="A184" s="27" t="s">
        <v>1377</v>
      </c>
      <c r="B184" s="27" t="s">
        <v>1381</v>
      </c>
      <c r="C184" s="27">
        <v>8118</v>
      </c>
      <c r="D184" s="27">
        <v>958</v>
      </c>
      <c r="E184" s="27">
        <v>25521.508999999998</v>
      </c>
      <c r="F184" s="27">
        <v>545423</v>
      </c>
      <c r="G184" s="27">
        <v>8</v>
      </c>
      <c r="H184" s="27">
        <v>4.8674980212654359E-2</v>
      </c>
      <c r="I184" s="27">
        <v>4.9137207207207205E-2</v>
      </c>
      <c r="J184" s="27">
        <v>63865.617977528091</v>
      </c>
      <c r="K184" s="29">
        <f t="shared" si="12"/>
        <v>3116.9234068679662</v>
      </c>
      <c r="L184" s="28">
        <f t="shared" si="15"/>
        <v>389.61542585849577</v>
      </c>
      <c r="M184" s="27">
        <f t="shared" si="16"/>
        <v>175.32694163632311</v>
      </c>
      <c r="N184" s="27">
        <f>SUMIFS('Verarbeitendes Gew. 2019'!$H$71:$H$17222,'Verarbeitendes Gew. 2019'!$C$71:$C$17222,C184,'Verarbeitendes Gew. 2019'!$E$71:$E$17222,"Basic Metals")</f>
        <v>7018</v>
      </c>
      <c r="O184" s="27">
        <f>SUMIFS('Verarbeitendes Gew. 2019'!$H$71:$H$17222,'Verarbeitendes Gew. 2019'!$C$71:$C$17222,C184,'Verarbeitendes Gew. 2019'!$E$71:$E$17222,"Chemical and Petrochemical")</f>
        <v>4601</v>
      </c>
      <c r="P184" s="27">
        <f>SUMIFS('Verarbeitendes Gew. 2019'!$H$71:$H$17222,'Verarbeitendes Gew. 2019'!$C$71:$C$17222,C184,'Verarbeitendes Gew. 2019'!$E$71:$E$17222,"Non Metallic Minerals")</f>
        <v>830</v>
      </c>
      <c r="Q184" s="27">
        <f>SUMIFS('Verarbeitendes Gew. 2019'!$H$71:$H$17222,'Verarbeitendes Gew. 2019'!$C$71:$C$17222,C184,'Verarbeitendes Gew. 2019'!$E$71:$E$17222,"Food and Tobacco")</f>
        <v>3698</v>
      </c>
      <c r="R184" s="27">
        <f>SUMIFS('Verarbeitendes Gew. 2019'!$H$71:$H$17222,'Verarbeitendes Gew. 2019'!$C$71:$C$17222,C184,'Verarbeitendes Gew. 2019'!$E$71:$E$17222,"Textile and Leather ")</f>
        <v>0</v>
      </c>
      <c r="S184" s="27">
        <f>SUMIFS('Verarbeitendes Gew. 2019'!$H$71:$H$17222,'Verarbeitendes Gew. 2019'!$C$71:$C$17222,C184,'Verarbeitendes Gew. 2019'!$E$71:$E$17222,"Paper, Pulp and Print")</f>
        <v>1147</v>
      </c>
      <c r="T184" s="27">
        <f>SUMIFS('Verarbeitendes Gew. 2019'!$H$71:$H$17222,'Verarbeitendes Gew. 2019'!$C$71:$C$17222,C184,'Verarbeitendes Gew. 2019'!$E$71:$E$17222,"Wood and Wood Products")</f>
        <v>693</v>
      </c>
      <c r="U184" s="27">
        <f>SUMIFS('Verarbeitendes Gew. 2019'!$H$71:$H$17222,'Verarbeitendes Gew. 2019'!$C$71:$C$17222,C184,'Verarbeitendes Gew. 2019'!$E$71:$E$17222,"Transport Equipment")</f>
        <v>9591</v>
      </c>
      <c r="V184" s="27">
        <f>SUMIFS('Verarbeitendes Gew. 2019'!$H$71:$H$17222,'Verarbeitendes Gew. 2019'!$C$71:$C$17222,C184,'Verarbeitendes Gew. 2019'!$E$71:$E$17222,"Machinery")</f>
        <v>29968</v>
      </c>
      <c r="W184" s="27">
        <f>SUMIFS('Verarbeitendes Gew. 2019'!$H$71:$H$17222,'Verarbeitendes Gew. 2019'!$C$71:$C$17222,C184,'Verarbeitendes Gew. 2019'!$E$71:$E$17222,"other industry")</f>
        <v>1152</v>
      </c>
      <c r="X184" s="27">
        <f>SUMIFS('Verarbeitendes Gew. 2019'!$H$71:$H$17222,'Verarbeitendes Gew. 2019'!$C$71:$C$17222,C184,'Verarbeitendes Gew. 2019'!$F$71:$F$17222,"Verarbeitendes Gewerbe (C)")</f>
        <v>59206</v>
      </c>
      <c r="Y184" s="27">
        <f t="shared" si="17"/>
        <v>59206</v>
      </c>
      <c r="Z184" s="27">
        <f>SUMIFS('Baugewerbe 2019'!$D$7:$D$543,'Baugewerbe 2019'!$A$7:$A$543,C184)</f>
        <v>3871</v>
      </c>
      <c r="AA184" s="27">
        <f t="shared" si="13"/>
        <v>105.19616498179387</v>
      </c>
      <c r="AB184" s="11">
        <f t="shared" si="14"/>
        <v>109.09231924037883</v>
      </c>
    </row>
    <row r="185" spans="1:28">
      <c r="A185" s="27" t="s">
        <v>1377</v>
      </c>
      <c r="B185" s="27" t="s">
        <v>1382</v>
      </c>
      <c r="C185" s="27">
        <v>8119</v>
      </c>
      <c r="D185" s="27">
        <v>851</v>
      </c>
      <c r="E185" s="27">
        <v>15081.224</v>
      </c>
      <c r="F185" s="27">
        <v>427248</v>
      </c>
      <c r="G185" s="27">
        <v>4</v>
      </c>
      <c r="H185" s="27">
        <v>2.8763122109378727E-2</v>
      </c>
      <c r="I185" s="27">
        <v>3.8490810810810808E-2</v>
      </c>
      <c r="J185" s="27">
        <v>63865.617977528091</v>
      </c>
      <c r="K185" s="29">
        <f t="shared" si="12"/>
        <v>2010.9287265933676</v>
      </c>
      <c r="L185" s="28">
        <f t="shared" si="15"/>
        <v>502.73218164834191</v>
      </c>
      <c r="M185" s="27">
        <f t="shared" si="16"/>
        <v>226.22948174175386</v>
      </c>
      <c r="N185" s="27">
        <f>SUMIFS('Verarbeitendes Gew. 2019'!$H$71:$H$17222,'Verarbeitendes Gew. 2019'!$C$71:$C$17222,C185,'Verarbeitendes Gew. 2019'!$E$71:$E$17222,"Basic Metals")</f>
        <v>6405</v>
      </c>
      <c r="O185" s="27">
        <f>SUMIFS('Verarbeitendes Gew. 2019'!$H$71:$H$17222,'Verarbeitendes Gew. 2019'!$C$71:$C$17222,C185,'Verarbeitendes Gew. 2019'!$E$71:$E$17222,"Chemical and Petrochemical")</f>
        <v>3088</v>
      </c>
      <c r="P185" s="27">
        <f>SUMIFS('Verarbeitendes Gew. 2019'!$H$71:$H$17222,'Verarbeitendes Gew. 2019'!$C$71:$C$17222,C185,'Verarbeitendes Gew. 2019'!$E$71:$E$17222,"Non Metallic Minerals")</f>
        <v>308</v>
      </c>
      <c r="Q185" s="27">
        <f>SUMIFS('Verarbeitendes Gew. 2019'!$H$71:$H$17222,'Verarbeitendes Gew. 2019'!$C$71:$C$17222,C185,'Verarbeitendes Gew. 2019'!$E$71:$E$17222,"Food and Tobacco")</f>
        <v>3005</v>
      </c>
      <c r="R185" s="27">
        <f>SUMIFS('Verarbeitendes Gew. 2019'!$H$71:$H$17222,'Verarbeitendes Gew. 2019'!$C$71:$C$17222,C185,'Verarbeitendes Gew. 2019'!$E$71:$E$17222,"Textile and Leather ")</f>
        <v>0</v>
      </c>
      <c r="S185" s="27">
        <f>SUMIFS('Verarbeitendes Gew. 2019'!$H$71:$H$17222,'Verarbeitendes Gew. 2019'!$C$71:$C$17222,C185,'Verarbeitendes Gew. 2019'!$E$71:$E$17222,"Paper, Pulp and Print")</f>
        <v>1196</v>
      </c>
      <c r="T185" s="27">
        <f>SUMIFS('Verarbeitendes Gew. 2019'!$H$71:$H$17222,'Verarbeitendes Gew. 2019'!$C$71:$C$17222,C185,'Verarbeitendes Gew. 2019'!$E$71:$E$17222,"Wood and Wood Products")</f>
        <v>434</v>
      </c>
      <c r="U185" s="27">
        <f>SUMIFS('Verarbeitendes Gew. 2019'!$H$71:$H$17222,'Verarbeitendes Gew. 2019'!$C$71:$C$17222,C185,'Verarbeitendes Gew. 2019'!$E$71:$E$17222,"Transport Equipment")</f>
        <v>0</v>
      </c>
      <c r="V185" s="27">
        <f>SUMIFS('Verarbeitendes Gew. 2019'!$H$71:$H$17222,'Verarbeitendes Gew. 2019'!$C$71:$C$17222,C185,'Verarbeitendes Gew. 2019'!$E$71:$E$17222,"Machinery")</f>
        <v>24958</v>
      </c>
      <c r="W185" s="27">
        <f>SUMIFS('Verarbeitendes Gew. 2019'!$H$71:$H$17222,'Verarbeitendes Gew. 2019'!$C$71:$C$17222,C185,'Verarbeitendes Gew. 2019'!$E$71:$E$17222,"other industry")</f>
        <v>538</v>
      </c>
      <c r="X185" s="27">
        <f>SUMIFS('Verarbeitendes Gew. 2019'!$H$71:$H$17222,'Verarbeitendes Gew. 2019'!$C$71:$C$17222,C185,'Verarbeitendes Gew. 2019'!$F$71:$F$17222,"Verarbeitendes Gewerbe (C)")</f>
        <v>0</v>
      </c>
      <c r="Y185" s="27">
        <f t="shared" si="17"/>
        <v>39932</v>
      </c>
      <c r="Z185" s="27">
        <f>SUMIFS('Baugewerbe 2019'!$D$7:$D$543,'Baugewerbe 2019'!$A$7:$A$543,C185)</f>
        <v>3370</v>
      </c>
      <c r="AA185" s="27">
        <f t="shared" si="13"/>
        <v>135.73768904505232</v>
      </c>
      <c r="AB185" s="11">
        <f t="shared" si="14"/>
        <v>140.76501086153576</v>
      </c>
    </row>
    <row r="186" spans="1:28">
      <c r="A186" s="27" t="s">
        <v>1377</v>
      </c>
      <c r="B186" s="27" t="s">
        <v>1184</v>
      </c>
      <c r="C186" s="27">
        <v>8121</v>
      </c>
      <c r="D186" s="27">
        <v>975</v>
      </c>
      <c r="E186" s="27">
        <v>19018.518</v>
      </c>
      <c r="F186" s="27">
        <v>344456</v>
      </c>
      <c r="G186" s="27">
        <v>1</v>
      </c>
      <c r="H186" s="27">
        <v>3.6272384494349878E-2</v>
      </c>
      <c r="I186" s="27">
        <v>3.1032072072072071E-2</v>
      </c>
      <c r="J186" s="27">
        <v>63865.617977528091</v>
      </c>
      <c r="K186" s="29">
        <f t="shared" si="12"/>
        <v>2222.8490297018179</v>
      </c>
      <c r="L186" s="28">
        <f t="shared" si="15"/>
        <v>2222.8490297018179</v>
      </c>
      <c r="M186" s="27">
        <f t="shared" si="16"/>
        <v>1000.2820633658181</v>
      </c>
      <c r="N186" s="27">
        <f>SUMIFS('Verarbeitendes Gew. 2019'!$H$71:$H$17222,'Verarbeitendes Gew. 2019'!$C$71:$C$17222,C186,'Verarbeitendes Gew. 2019'!$E$71:$E$17222,"Basic Metals")</f>
        <v>1124</v>
      </c>
      <c r="O186" s="27">
        <f>SUMIFS('Verarbeitendes Gew. 2019'!$H$71:$H$17222,'Verarbeitendes Gew. 2019'!$C$71:$C$17222,C186,'Verarbeitendes Gew. 2019'!$E$71:$E$17222,"Chemical and Petrochemical")</f>
        <v>339</v>
      </c>
      <c r="P186" s="27">
        <f>SUMIFS('Verarbeitendes Gew. 2019'!$H$71:$H$17222,'Verarbeitendes Gew. 2019'!$C$71:$C$17222,C186,'Verarbeitendes Gew. 2019'!$E$71:$E$17222,"Non Metallic Minerals")</f>
        <v>0</v>
      </c>
      <c r="Q186" s="27">
        <f>SUMIFS('Verarbeitendes Gew. 2019'!$H$71:$H$17222,'Verarbeitendes Gew. 2019'!$C$71:$C$17222,C186,'Verarbeitendes Gew. 2019'!$E$71:$E$17222,"Food and Tobacco")</f>
        <v>2127</v>
      </c>
      <c r="R186" s="27">
        <f>SUMIFS('Verarbeitendes Gew. 2019'!$H$71:$H$17222,'Verarbeitendes Gew. 2019'!$C$71:$C$17222,C186,'Verarbeitendes Gew. 2019'!$E$71:$E$17222,"Textile and Leather ")</f>
        <v>0</v>
      </c>
      <c r="S186" s="27">
        <f>SUMIFS('Verarbeitendes Gew. 2019'!$H$71:$H$17222,'Verarbeitendes Gew. 2019'!$C$71:$C$17222,C186,'Verarbeitendes Gew. 2019'!$E$71:$E$17222,"Paper, Pulp and Print")</f>
        <v>1119</v>
      </c>
      <c r="T186" s="27">
        <f>SUMIFS('Verarbeitendes Gew. 2019'!$H$71:$H$17222,'Verarbeitendes Gew. 2019'!$C$71:$C$17222,C186,'Verarbeitendes Gew. 2019'!$E$71:$E$17222,"Wood and Wood Products")</f>
        <v>111</v>
      </c>
      <c r="U186" s="27">
        <f>SUMIFS('Verarbeitendes Gew. 2019'!$H$71:$H$17222,'Verarbeitendes Gew. 2019'!$C$71:$C$17222,C186,'Verarbeitendes Gew. 2019'!$E$71:$E$17222,"Transport Equipment")</f>
        <v>2131</v>
      </c>
      <c r="V186" s="27">
        <f>SUMIFS('Verarbeitendes Gew. 2019'!$H$71:$H$17222,'Verarbeitendes Gew. 2019'!$C$71:$C$17222,C186,'Verarbeitendes Gew. 2019'!$E$71:$E$17222,"Machinery")</f>
        <v>3380</v>
      </c>
      <c r="W186" s="27">
        <f>SUMIFS('Verarbeitendes Gew. 2019'!$H$71:$H$17222,'Verarbeitendes Gew. 2019'!$C$71:$C$17222,C186,'Verarbeitendes Gew. 2019'!$E$71:$E$17222,"other industry")</f>
        <v>85</v>
      </c>
      <c r="X186" s="27">
        <f>SUMIFS('Verarbeitendes Gew. 2019'!$H$71:$H$17222,'Verarbeitendes Gew. 2019'!$C$71:$C$17222,C186,'Verarbeitendes Gew. 2019'!$F$71:$F$17222,"Verarbeitendes Gewerbe (C)")</f>
        <v>0</v>
      </c>
      <c r="Y186" s="27">
        <f t="shared" si="17"/>
        <v>10416</v>
      </c>
      <c r="Z186" s="27">
        <f>SUMIFS('Baugewerbe 2019'!$D$7:$D$543,'Baugewerbe 2019'!$A$7:$A$543,C186)</f>
        <v>1053</v>
      </c>
      <c r="AA186" s="27">
        <f t="shared" si="13"/>
        <v>600.16923801949088</v>
      </c>
      <c r="AB186" s="11">
        <f t="shared" si="14"/>
        <v>622.39772831650907</v>
      </c>
    </row>
    <row r="187" spans="1:28">
      <c r="A187" s="27" t="s">
        <v>1377</v>
      </c>
      <c r="B187" s="27" t="s">
        <v>1184</v>
      </c>
      <c r="C187" s="27">
        <v>8125</v>
      </c>
      <c r="D187" s="27">
        <v>975</v>
      </c>
      <c r="E187" s="27">
        <v>19018.518</v>
      </c>
      <c r="F187" s="27">
        <v>344456</v>
      </c>
      <c r="G187" s="27">
        <v>7</v>
      </c>
      <c r="H187" s="27">
        <v>3.6272384494349878E-2</v>
      </c>
      <c r="I187" s="27">
        <v>3.1032072072072071E-2</v>
      </c>
      <c r="J187" s="27">
        <v>63865.617977528091</v>
      </c>
      <c r="K187" s="29">
        <f t="shared" si="12"/>
        <v>2222.8490297018179</v>
      </c>
      <c r="L187" s="28">
        <f t="shared" si="15"/>
        <v>317.549861385974</v>
      </c>
      <c r="M187" s="27">
        <f t="shared" si="16"/>
        <v>142.89743762368829</v>
      </c>
      <c r="N187" s="27">
        <f>SUMIFS('Verarbeitendes Gew. 2019'!$H$71:$H$17222,'Verarbeitendes Gew. 2019'!$C$71:$C$17222,C187,'Verarbeitendes Gew. 2019'!$E$71:$E$17222,"Basic Metals")</f>
        <v>5707</v>
      </c>
      <c r="O187" s="27">
        <f>SUMIFS('Verarbeitendes Gew. 2019'!$H$71:$H$17222,'Verarbeitendes Gew. 2019'!$C$71:$C$17222,C187,'Verarbeitendes Gew. 2019'!$E$71:$E$17222,"Chemical and Petrochemical")</f>
        <v>5900</v>
      </c>
      <c r="P187" s="27">
        <f>SUMIFS('Verarbeitendes Gew. 2019'!$H$71:$H$17222,'Verarbeitendes Gew. 2019'!$C$71:$C$17222,C187,'Verarbeitendes Gew. 2019'!$E$71:$E$17222,"Non Metallic Minerals")</f>
        <v>544</v>
      </c>
      <c r="Q187" s="27">
        <f>SUMIFS('Verarbeitendes Gew. 2019'!$H$71:$H$17222,'Verarbeitendes Gew. 2019'!$C$71:$C$17222,C187,'Verarbeitendes Gew. 2019'!$E$71:$E$17222,"Food and Tobacco")</f>
        <v>3780</v>
      </c>
      <c r="R187" s="27">
        <f>SUMIFS('Verarbeitendes Gew. 2019'!$H$71:$H$17222,'Verarbeitendes Gew. 2019'!$C$71:$C$17222,C187,'Verarbeitendes Gew. 2019'!$E$71:$E$17222,"Textile and Leather ")</f>
        <v>0</v>
      </c>
      <c r="S187" s="27">
        <f>SUMIFS('Verarbeitendes Gew. 2019'!$H$71:$H$17222,'Verarbeitendes Gew. 2019'!$C$71:$C$17222,C187,'Verarbeitendes Gew. 2019'!$E$71:$E$17222,"Paper, Pulp and Print")</f>
        <v>1626</v>
      </c>
      <c r="T187" s="27">
        <f>SUMIFS('Verarbeitendes Gew. 2019'!$H$71:$H$17222,'Verarbeitendes Gew. 2019'!$C$71:$C$17222,C187,'Verarbeitendes Gew. 2019'!$E$71:$E$17222,"Wood and Wood Products")</f>
        <v>763</v>
      </c>
      <c r="U187" s="27">
        <f>SUMIFS('Verarbeitendes Gew. 2019'!$H$71:$H$17222,'Verarbeitendes Gew. 2019'!$C$71:$C$17222,C187,'Verarbeitendes Gew. 2019'!$E$71:$E$17222,"Transport Equipment")</f>
        <v>0</v>
      </c>
      <c r="V187" s="27">
        <f>SUMIFS('Verarbeitendes Gew. 2019'!$H$71:$H$17222,'Verarbeitendes Gew. 2019'!$C$71:$C$17222,C187,'Verarbeitendes Gew. 2019'!$E$71:$E$17222,"Machinery")</f>
        <v>13204</v>
      </c>
      <c r="W187" s="27">
        <f>SUMIFS('Verarbeitendes Gew. 2019'!$H$71:$H$17222,'Verarbeitendes Gew. 2019'!$C$71:$C$17222,C187,'Verarbeitendes Gew. 2019'!$E$71:$E$17222,"other industry")</f>
        <v>221</v>
      </c>
      <c r="X187" s="27">
        <f>SUMIFS('Verarbeitendes Gew. 2019'!$H$71:$H$17222,'Verarbeitendes Gew. 2019'!$C$71:$C$17222,C187,'Verarbeitendes Gew. 2019'!$F$71:$F$17222,"Verarbeitendes Gewerbe (C)")</f>
        <v>57386</v>
      </c>
      <c r="Y187" s="27">
        <f t="shared" si="17"/>
        <v>57386</v>
      </c>
      <c r="Z187" s="27">
        <f>SUMIFS('Baugewerbe 2019'!$D$7:$D$543,'Baugewerbe 2019'!$A$7:$A$543,C187)</f>
        <v>2746</v>
      </c>
      <c r="AA187" s="27">
        <f t="shared" si="13"/>
        <v>85.738462574212988</v>
      </c>
      <c r="AB187" s="11">
        <f t="shared" si="14"/>
        <v>88.913961188072733</v>
      </c>
    </row>
    <row r="188" spans="1:28">
      <c r="A188" s="27" t="s">
        <v>1377</v>
      </c>
      <c r="B188" s="27" t="s">
        <v>1383</v>
      </c>
      <c r="C188" s="27">
        <v>8126</v>
      </c>
      <c r="D188" s="27">
        <v>913</v>
      </c>
      <c r="E188" s="27">
        <v>5676.0550000000003</v>
      </c>
      <c r="F188" s="27">
        <v>112655</v>
      </c>
      <c r="G188" s="27">
        <v>2</v>
      </c>
      <c r="H188" s="27">
        <v>1.0825451771325037E-2</v>
      </c>
      <c r="I188" s="27">
        <v>1.0149099099099099E-2</v>
      </c>
      <c r="J188" s="27">
        <v>63865.617977528091</v>
      </c>
      <c r="K188" s="29">
        <f t="shared" si="12"/>
        <v>679.27937647451017</v>
      </c>
      <c r="L188" s="28">
        <f t="shared" si="15"/>
        <v>339.63968823725509</v>
      </c>
      <c r="M188" s="27">
        <f t="shared" si="16"/>
        <v>152.83785970676479</v>
      </c>
      <c r="N188" s="27">
        <f>SUMIFS('Verarbeitendes Gew. 2019'!$H$71:$H$17222,'Verarbeitendes Gew. 2019'!$C$71:$C$17222,C188,'Verarbeitendes Gew. 2019'!$E$71:$E$17222,"Basic Metals")</f>
        <v>4520</v>
      </c>
      <c r="O188" s="27">
        <f>SUMIFS('Verarbeitendes Gew. 2019'!$H$71:$H$17222,'Verarbeitendes Gew. 2019'!$C$71:$C$17222,C188,'Verarbeitendes Gew. 2019'!$E$71:$E$17222,"Chemical and Petrochemical")</f>
        <v>0</v>
      </c>
      <c r="P188" s="27">
        <f>SUMIFS('Verarbeitendes Gew. 2019'!$H$71:$H$17222,'Verarbeitendes Gew. 2019'!$C$71:$C$17222,C188,'Verarbeitendes Gew. 2019'!$E$71:$E$17222,"Non Metallic Minerals")</f>
        <v>269</v>
      </c>
      <c r="Q188" s="27">
        <f>SUMIFS('Verarbeitendes Gew. 2019'!$H$71:$H$17222,'Verarbeitendes Gew. 2019'!$C$71:$C$17222,C188,'Verarbeitendes Gew. 2019'!$E$71:$E$17222,"Food and Tobacco")</f>
        <v>489</v>
      </c>
      <c r="R188" s="27">
        <f>SUMIFS('Verarbeitendes Gew. 2019'!$H$71:$H$17222,'Verarbeitendes Gew. 2019'!$C$71:$C$17222,C188,'Verarbeitendes Gew. 2019'!$E$71:$E$17222,"Textile and Leather ")</f>
        <v>0</v>
      </c>
      <c r="S188" s="27">
        <f>SUMIFS('Verarbeitendes Gew. 2019'!$H$71:$H$17222,'Verarbeitendes Gew. 2019'!$C$71:$C$17222,C188,'Verarbeitendes Gew. 2019'!$E$71:$E$17222,"Paper, Pulp and Print")</f>
        <v>315</v>
      </c>
      <c r="T188" s="27">
        <f>SUMIFS('Verarbeitendes Gew. 2019'!$H$71:$H$17222,'Verarbeitendes Gew. 2019'!$C$71:$C$17222,C188,'Verarbeitendes Gew. 2019'!$E$71:$E$17222,"Wood and Wood Products")</f>
        <v>0</v>
      </c>
      <c r="U188" s="27">
        <f>SUMIFS('Verarbeitendes Gew. 2019'!$H$71:$H$17222,'Verarbeitendes Gew. 2019'!$C$71:$C$17222,C188,'Verarbeitendes Gew. 2019'!$E$71:$E$17222,"Transport Equipment")</f>
        <v>2365</v>
      </c>
      <c r="V188" s="27">
        <f>SUMIFS('Verarbeitendes Gew. 2019'!$H$71:$H$17222,'Verarbeitendes Gew. 2019'!$C$71:$C$17222,C188,'Verarbeitendes Gew. 2019'!$E$71:$E$17222,"Machinery")</f>
        <v>11763</v>
      </c>
      <c r="W188" s="27">
        <f>SUMIFS('Verarbeitendes Gew. 2019'!$H$71:$H$17222,'Verarbeitendes Gew. 2019'!$C$71:$C$17222,C188,'Verarbeitendes Gew. 2019'!$E$71:$E$17222,"other industry")</f>
        <v>0</v>
      </c>
      <c r="X188" s="27">
        <f>SUMIFS('Verarbeitendes Gew. 2019'!$H$71:$H$17222,'Verarbeitendes Gew. 2019'!$C$71:$C$17222,C188,'Verarbeitendes Gew. 2019'!$F$71:$F$17222,"Verarbeitendes Gewerbe (C)")</f>
        <v>23529</v>
      </c>
      <c r="Y188" s="27">
        <f t="shared" si="17"/>
        <v>23529</v>
      </c>
      <c r="Z188" s="27">
        <f>SUMIFS('Baugewerbe 2019'!$D$7:$D$543,'Baugewerbe 2019'!$A$7:$A$543,C188)</f>
        <v>1299</v>
      </c>
      <c r="AA188" s="27">
        <f t="shared" si="13"/>
        <v>91.702715824058885</v>
      </c>
      <c r="AB188" s="11">
        <f t="shared" si="14"/>
        <v>95.099112706431427</v>
      </c>
    </row>
    <row r="189" spans="1:28">
      <c r="A189" s="27" t="s">
        <v>1377</v>
      </c>
      <c r="B189" s="27" t="s">
        <v>1384</v>
      </c>
      <c r="C189" s="27">
        <v>8127</v>
      </c>
      <c r="D189" s="27">
        <v>789</v>
      </c>
      <c r="E189" s="27">
        <v>8230.5190000000002</v>
      </c>
      <c r="F189" s="27">
        <v>196761</v>
      </c>
      <c r="G189" s="27">
        <v>2</v>
      </c>
      <c r="H189" s="27">
        <v>1.569736136937968E-2</v>
      </c>
      <c r="I189" s="27">
        <v>1.7726216216216215E-2</v>
      </c>
      <c r="J189" s="27">
        <v>63865.617977528091</v>
      </c>
      <c r="K189" s="29">
        <f t="shared" si="12"/>
        <v>1038.802423674387</v>
      </c>
      <c r="L189" s="28">
        <f t="shared" si="15"/>
        <v>519.4012118371935</v>
      </c>
      <c r="M189" s="27">
        <f t="shared" si="16"/>
        <v>233.73054532673709</v>
      </c>
      <c r="N189" s="27">
        <f>SUMIFS('Verarbeitendes Gew. 2019'!$H$71:$H$17222,'Verarbeitendes Gew. 2019'!$C$71:$C$17222,C189,'Verarbeitendes Gew. 2019'!$E$71:$E$17222,"Basic Metals")</f>
        <v>2909</v>
      </c>
      <c r="O189" s="27">
        <f>SUMIFS('Verarbeitendes Gew. 2019'!$H$71:$H$17222,'Verarbeitendes Gew. 2019'!$C$71:$C$17222,C189,'Verarbeitendes Gew. 2019'!$E$71:$E$17222,"Chemical and Petrochemical")</f>
        <v>1290</v>
      </c>
      <c r="P189" s="27">
        <f>SUMIFS('Verarbeitendes Gew. 2019'!$H$71:$H$17222,'Verarbeitendes Gew. 2019'!$C$71:$C$17222,C189,'Verarbeitendes Gew. 2019'!$E$71:$E$17222,"Non Metallic Minerals")</f>
        <v>1042</v>
      </c>
      <c r="Q189" s="27">
        <f>SUMIFS('Verarbeitendes Gew. 2019'!$H$71:$H$17222,'Verarbeitendes Gew. 2019'!$C$71:$C$17222,C189,'Verarbeitendes Gew. 2019'!$E$71:$E$17222,"Food and Tobacco")</f>
        <v>4464</v>
      </c>
      <c r="R189" s="27">
        <f>SUMIFS('Verarbeitendes Gew. 2019'!$H$71:$H$17222,'Verarbeitendes Gew. 2019'!$C$71:$C$17222,C189,'Verarbeitendes Gew. 2019'!$E$71:$E$17222,"Textile and Leather ")</f>
        <v>0</v>
      </c>
      <c r="S189" s="27">
        <f>SUMIFS('Verarbeitendes Gew. 2019'!$H$71:$H$17222,'Verarbeitendes Gew. 2019'!$C$71:$C$17222,C189,'Verarbeitendes Gew. 2019'!$E$71:$E$17222,"Paper, Pulp and Print")</f>
        <v>0</v>
      </c>
      <c r="T189" s="27">
        <f>SUMIFS('Verarbeitendes Gew. 2019'!$H$71:$H$17222,'Verarbeitendes Gew. 2019'!$C$71:$C$17222,C189,'Verarbeitendes Gew. 2019'!$E$71:$E$17222,"Wood and Wood Products")</f>
        <v>2045</v>
      </c>
      <c r="U189" s="27">
        <f>SUMIFS('Verarbeitendes Gew. 2019'!$H$71:$H$17222,'Verarbeitendes Gew. 2019'!$C$71:$C$17222,C189,'Verarbeitendes Gew. 2019'!$E$71:$E$17222,"Transport Equipment")</f>
        <v>1274</v>
      </c>
      <c r="V189" s="27">
        <f>SUMIFS('Verarbeitendes Gew. 2019'!$H$71:$H$17222,'Verarbeitendes Gew. 2019'!$C$71:$C$17222,C189,'Verarbeitendes Gew. 2019'!$E$71:$E$17222,"Machinery")</f>
        <v>12885</v>
      </c>
      <c r="W189" s="27">
        <f>SUMIFS('Verarbeitendes Gew. 2019'!$H$71:$H$17222,'Verarbeitendes Gew. 2019'!$C$71:$C$17222,C189,'Verarbeitendes Gew. 2019'!$E$71:$E$17222,"other industry")</f>
        <v>0</v>
      </c>
      <c r="X189" s="27">
        <f>SUMIFS('Verarbeitendes Gew. 2019'!$H$71:$H$17222,'Verarbeitendes Gew. 2019'!$C$71:$C$17222,C189,'Verarbeitendes Gew. 2019'!$F$71:$F$17222,"Verarbeitendes Gewerbe (C)")</f>
        <v>31508</v>
      </c>
      <c r="Y189" s="27">
        <f t="shared" si="17"/>
        <v>31508</v>
      </c>
      <c r="Z189" s="27">
        <f>SUMIFS('Baugewerbe 2019'!$D$7:$D$543,'Baugewerbe 2019'!$A$7:$A$543,C189)</f>
        <v>6438</v>
      </c>
      <c r="AA189" s="27">
        <f t="shared" si="13"/>
        <v>140.23832719604226</v>
      </c>
      <c r="AB189" s="11">
        <f t="shared" si="14"/>
        <v>145.43233931441421</v>
      </c>
    </row>
    <row r="190" spans="1:28">
      <c r="A190" s="27" t="s">
        <v>1377</v>
      </c>
      <c r="B190" s="27" t="s">
        <v>1385</v>
      </c>
      <c r="C190" s="27">
        <v>8128</v>
      </c>
      <c r="D190" s="27">
        <v>745</v>
      </c>
      <c r="E190" s="27">
        <v>5259.8410000000003</v>
      </c>
      <c r="F190" s="27">
        <v>132399</v>
      </c>
      <c r="G190" s="27">
        <v>3</v>
      </c>
      <c r="H190" s="27">
        <v>1.0031642588089449E-2</v>
      </c>
      <c r="I190" s="27">
        <v>1.1927837837837837E-2</v>
      </c>
      <c r="J190" s="27">
        <v>63865.617977528091</v>
      </c>
      <c r="K190" s="29">
        <f t="shared" si="12"/>
        <v>674.5855240187675</v>
      </c>
      <c r="L190" s="28">
        <f t="shared" si="15"/>
        <v>224.86184133958918</v>
      </c>
      <c r="M190" s="27">
        <f t="shared" si="16"/>
        <v>101.18782860281513</v>
      </c>
      <c r="N190" s="27">
        <f>SUMIFS('Verarbeitendes Gew. 2019'!$H$71:$H$17222,'Verarbeitendes Gew. 2019'!$C$71:$C$17222,C190,'Verarbeitendes Gew. 2019'!$E$71:$E$17222,"Basic Metals")</f>
        <v>1351</v>
      </c>
      <c r="O190" s="27">
        <f>SUMIFS('Verarbeitendes Gew. 2019'!$H$71:$H$17222,'Verarbeitendes Gew. 2019'!$C$71:$C$17222,C190,'Verarbeitendes Gew. 2019'!$E$71:$E$17222,"Chemical and Petrochemical")</f>
        <v>1833</v>
      </c>
      <c r="P190" s="27">
        <f>SUMIFS('Verarbeitendes Gew. 2019'!$H$71:$H$17222,'Verarbeitendes Gew. 2019'!$C$71:$C$17222,C190,'Verarbeitendes Gew. 2019'!$E$71:$E$17222,"Non Metallic Minerals")</f>
        <v>1424</v>
      </c>
      <c r="Q190" s="27">
        <f>SUMIFS('Verarbeitendes Gew. 2019'!$H$71:$H$17222,'Verarbeitendes Gew. 2019'!$C$71:$C$17222,C190,'Verarbeitendes Gew. 2019'!$E$71:$E$17222,"Food and Tobacco")</f>
        <v>590</v>
      </c>
      <c r="R190" s="27">
        <f>SUMIFS('Verarbeitendes Gew. 2019'!$H$71:$H$17222,'Verarbeitendes Gew. 2019'!$C$71:$C$17222,C190,'Verarbeitendes Gew. 2019'!$E$71:$E$17222,"Textile and Leather ")</f>
        <v>0</v>
      </c>
      <c r="S190" s="27">
        <f>SUMIFS('Verarbeitendes Gew. 2019'!$H$71:$H$17222,'Verarbeitendes Gew. 2019'!$C$71:$C$17222,C190,'Verarbeitendes Gew. 2019'!$E$71:$E$17222,"Paper, Pulp and Print")</f>
        <v>0</v>
      </c>
      <c r="T190" s="27">
        <f>SUMIFS('Verarbeitendes Gew. 2019'!$H$71:$H$17222,'Verarbeitendes Gew. 2019'!$C$71:$C$17222,C190,'Verarbeitendes Gew. 2019'!$E$71:$E$17222,"Wood and Wood Products")</f>
        <v>0</v>
      </c>
      <c r="U190" s="27">
        <f>SUMIFS('Verarbeitendes Gew. 2019'!$H$71:$H$17222,'Verarbeitendes Gew. 2019'!$C$71:$C$17222,C190,'Verarbeitendes Gew. 2019'!$E$71:$E$17222,"Transport Equipment")</f>
        <v>0</v>
      </c>
      <c r="V190" s="27">
        <f>SUMIFS('Verarbeitendes Gew. 2019'!$H$71:$H$17222,'Verarbeitendes Gew. 2019'!$C$71:$C$17222,C190,'Verarbeitendes Gew. 2019'!$E$71:$E$17222,"Machinery")</f>
        <v>10400</v>
      </c>
      <c r="W190" s="27">
        <f>SUMIFS('Verarbeitendes Gew. 2019'!$H$71:$H$17222,'Verarbeitendes Gew. 2019'!$C$71:$C$17222,C190,'Verarbeitendes Gew. 2019'!$E$71:$E$17222,"other industry")</f>
        <v>913</v>
      </c>
      <c r="X190" s="27">
        <f>SUMIFS('Verarbeitendes Gew. 2019'!$H$71:$H$17222,'Verarbeitendes Gew. 2019'!$C$71:$C$17222,C190,'Verarbeitendes Gew. 2019'!$F$71:$F$17222,"Verarbeitendes Gewerbe (C)")</f>
        <v>0</v>
      </c>
      <c r="Y190" s="27">
        <f t="shared" si="17"/>
        <v>16511</v>
      </c>
      <c r="Z190" s="27">
        <f>SUMIFS('Baugewerbe 2019'!$D$7:$D$543,'Baugewerbe 2019'!$A$7:$A$543,C190)</f>
        <v>1708</v>
      </c>
      <c r="AA190" s="27">
        <f t="shared" si="13"/>
        <v>60.712697161689078</v>
      </c>
      <c r="AB190" s="11">
        <f t="shared" si="14"/>
        <v>62.961315575084974</v>
      </c>
    </row>
    <row r="191" spans="1:28">
      <c r="A191" s="27" t="s">
        <v>1377</v>
      </c>
      <c r="B191" s="27" t="s">
        <v>1386</v>
      </c>
      <c r="C191" s="27">
        <v>8135</v>
      </c>
      <c r="D191" s="27">
        <v>768</v>
      </c>
      <c r="E191" s="27">
        <v>4855.415</v>
      </c>
      <c r="F191" s="27">
        <v>132777</v>
      </c>
      <c r="G191" s="27">
        <v>3</v>
      </c>
      <c r="H191" s="27">
        <v>9.2603156439231386E-3</v>
      </c>
      <c r="I191" s="27">
        <v>1.1961891891891892E-2</v>
      </c>
      <c r="J191" s="27">
        <v>63865.617977528091</v>
      </c>
      <c r="K191" s="29">
        <f t="shared" si="12"/>
        <v>639.72637551130435</v>
      </c>
      <c r="L191" s="28">
        <f t="shared" si="15"/>
        <v>213.24212517043478</v>
      </c>
      <c r="M191" s="27">
        <f t="shared" si="16"/>
        <v>95.958956326695656</v>
      </c>
      <c r="N191" s="27">
        <f>SUMIFS('Verarbeitendes Gew. 2019'!$H$71:$H$17222,'Verarbeitendes Gew. 2019'!$C$71:$C$17222,C191,'Verarbeitendes Gew. 2019'!$E$71:$E$17222,"Basic Metals")</f>
        <v>1333</v>
      </c>
      <c r="O191" s="27">
        <f>SUMIFS('Verarbeitendes Gew. 2019'!$H$71:$H$17222,'Verarbeitendes Gew. 2019'!$C$71:$C$17222,C191,'Verarbeitendes Gew. 2019'!$E$71:$E$17222,"Chemical and Petrochemical")</f>
        <v>859</v>
      </c>
      <c r="P191" s="27">
        <f>SUMIFS('Verarbeitendes Gew. 2019'!$H$71:$H$17222,'Verarbeitendes Gew. 2019'!$C$71:$C$17222,C191,'Verarbeitendes Gew. 2019'!$E$71:$E$17222,"Non Metallic Minerals")</f>
        <v>681</v>
      </c>
      <c r="Q191" s="27">
        <f>SUMIFS('Verarbeitendes Gew. 2019'!$H$71:$H$17222,'Verarbeitendes Gew. 2019'!$C$71:$C$17222,C191,'Verarbeitendes Gew. 2019'!$E$71:$E$17222,"Food and Tobacco")</f>
        <v>938</v>
      </c>
      <c r="R191" s="27">
        <f>SUMIFS('Verarbeitendes Gew. 2019'!$H$71:$H$17222,'Verarbeitendes Gew. 2019'!$C$71:$C$17222,C191,'Verarbeitendes Gew. 2019'!$E$71:$E$17222,"Textile and Leather ")</f>
        <v>1444</v>
      </c>
      <c r="S191" s="27">
        <f>SUMIFS('Verarbeitendes Gew. 2019'!$H$71:$H$17222,'Verarbeitendes Gew. 2019'!$C$71:$C$17222,C191,'Verarbeitendes Gew. 2019'!$E$71:$E$17222,"Paper, Pulp and Print")</f>
        <v>1210</v>
      </c>
      <c r="T191" s="27">
        <f>SUMIFS('Verarbeitendes Gew. 2019'!$H$71:$H$17222,'Verarbeitendes Gew. 2019'!$C$71:$C$17222,C191,'Verarbeitendes Gew. 2019'!$E$71:$E$17222,"Wood and Wood Products")</f>
        <v>371</v>
      </c>
      <c r="U191" s="27">
        <f>SUMIFS('Verarbeitendes Gew. 2019'!$H$71:$H$17222,'Verarbeitendes Gew. 2019'!$C$71:$C$17222,C191,'Verarbeitendes Gew. 2019'!$E$71:$E$17222,"Transport Equipment")</f>
        <v>0</v>
      </c>
      <c r="V191" s="27">
        <f>SUMIFS('Verarbeitendes Gew. 2019'!$H$71:$H$17222,'Verarbeitendes Gew. 2019'!$C$71:$C$17222,C191,'Verarbeitendes Gew. 2019'!$E$71:$E$17222,"Machinery")</f>
        <v>10008</v>
      </c>
      <c r="W191" s="27">
        <f>SUMIFS('Verarbeitendes Gew. 2019'!$H$71:$H$17222,'Verarbeitendes Gew. 2019'!$C$71:$C$17222,C191,'Verarbeitendes Gew. 2019'!$E$71:$E$17222,"other industry")</f>
        <v>0</v>
      </c>
      <c r="X191" s="27">
        <f>SUMIFS('Verarbeitendes Gew. 2019'!$H$71:$H$17222,'Verarbeitendes Gew. 2019'!$C$71:$C$17222,C191,'Verarbeitendes Gew. 2019'!$F$71:$F$17222,"Verarbeitendes Gewerbe (C)")</f>
        <v>18379</v>
      </c>
      <c r="Y191" s="27">
        <f t="shared" si="17"/>
        <v>18379</v>
      </c>
      <c r="Z191" s="27">
        <f>SUMIFS('Baugewerbe 2019'!$D$7:$D$543,'Baugewerbe 2019'!$A$7:$A$543,C191)</f>
        <v>752</v>
      </c>
      <c r="AA191" s="27">
        <f t="shared" si="13"/>
        <v>57.575373796017395</v>
      </c>
      <c r="AB191" s="11">
        <f t="shared" si="14"/>
        <v>59.707795047721746</v>
      </c>
    </row>
    <row r="192" spans="1:28">
      <c r="A192" s="27" t="s">
        <v>1377</v>
      </c>
      <c r="B192" s="27" t="s">
        <v>1387</v>
      </c>
      <c r="C192" s="27">
        <v>8136</v>
      </c>
      <c r="D192" s="27">
        <v>825</v>
      </c>
      <c r="E192" s="27">
        <v>14087.672</v>
      </c>
      <c r="F192" s="27">
        <v>314025</v>
      </c>
      <c r="G192" s="27">
        <v>3</v>
      </c>
      <c r="H192" s="27">
        <v>2.6868205788394602E-2</v>
      </c>
      <c r="I192" s="27">
        <v>2.8290540540540539E-2</v>
      </c>
      <c r="J192" s="27">
        <v>63865.617977528091</v>
      </c>
      <c r="K192" s="29">
        <f t="shared" si="12"/>
        <v>1741.3892872398987</v>
      </c>
      <c r="L192" s="28">
        <f t="shared" si="15"/>
        <v>580.46309574663292</v>
      </c>
      <c r="M192" s="27">
        <f t="shared" si="16"/>
        <v>261.20839308598482</v>
      </c>
      <c r="N192" s="27">
        <f>SUMIFS('Verarbeitendes Gew. 2019'!$H$71:$H$17222,'Verarbeitendes Gew. 2019'!$C$71:$C$17222,C192,'Verarbeitendes Gew. 2019'!$E$71:$E$17222,"Basic Metals")</f>
        <v>8502</v>
      </c>
      <c r="O192" s="27">
        <f>SUMIFS('Verarbeitendes Gew. 2019'!$H$71:$H$17222,'Verarbeitendes Gew. 2019'!$C$71:$C$17222,C192,'Verarbeitendes Gew. 2019'!$E$71:$E$17222,"Chemical and Petrochemical")</f>
        <v>1653</v>
      </c>
      <c r="P192" s="27">
        <f>SUMIFS('Verarbeitendes Gew. 2019'!$H$71:$H$17222,'Verarbeitendes Gew. 2019'!$C$71:$C$17222,C192,'Verarbeitendes Gew. 2019'!$E$71:$E$17222,"Non Metallic Minerals")</f>
        <v>589</v>
      </c>
      <c r="Q192" s="27">
        <f>SUMIFS('Verarbeitendes Gew. 2019'!$H$71:$H$17222,'Verarbeitendes Gew. 2019'!$C$71:$C$17222,C192,'Verarbeitendes Gew. 2019'!$E$71:$E$17222,"Food and Tobacco")</f>
        <v>1495</v>
      </c>
      <c r="R192" s="27">
        <f>SUMIFS('Verarbeitendes Gew. 2019'!$H$71:$H$17222,'Verarbeitendes Gew. 2019'!$C$71:$C$17222,C192,'Verarbeitendes Gew. 2019'!$E$71:$E$17222,"Textile and Leather ")</f>
        <v>302</v>
      </c>
      <c r="S192" s="27">
        <f>SUMIFS('Verarbeitendes Gew. 2019'!$H$71:$H$17222,'Verarbeitendes Gew. 2019'!$C$71:$C$17222,C192,'Verarbeitendes Gew. 2019'!$E$71:$E$17222,"Paper, Pulp and Print")</f>
        <v>1822</v>
      </c>
      <c r="T192" s="27">
        <f>SUMIFS('Verarbeitendes Gew. 2019'!$H$71:$H$17222,'Verarbeitendes Gew. 2019'!$C$71:$C$17222,C192,'Verarbeitendes Gew. 2019'!$E$71:$E$17222,"Wood and Wood Products")</f>
        <v>780</v>
      </c>
      <c r="U192" s="27">
        <f>SUMIFS('Verarbeitendes Gew. 2019'!$H$71:$H$17222,'Verarbeitendes Gew. 2019'!$C$71:$C$17222,C192,'Verarbeitendes Gew. 2019'!$E$71:$E$17222,"Transport Equipment")</f>
        <v>0</v>
      </c>
      <c r="V192" s="27">
        <f>SUMIFS('Verarbeitendes Gew. 2019'!$H$71:$H$17222,'Verarbeitendes Gew. 2019'!$C$71:$C$17222,C192,'Verarbeitendes Gew. 2019'!$E$71:$E$17222,"Machinery")</f>
        <v>10163</v>
      </c>
      <c r="W192" s="27">
        <f>SUMIFS('Verarbeitendes Gew. 2019'!$H$71:$H$17222,'Verarbeitendes Gew. 2019'!$C$71:$C$17222,C192,'Verarbeitendes Gew. 2019'!$E$71:$E$17222,"other industry")</f>
        <v>0</v>
      </c>
      <c r="X192" s="27">
        <f>SUMIFS('Verarbeitendes Gew. 2019'!$H$71:$H$17222,'Verarbeitendes Gew. 2019'!$C$71:$C$17222,C192,'Verarbeitendes Gew. 2019'!$F$71:$F$17222,"Verarbeitendes Gewerbe (C)")</f>
        <v>46407</v>
      </c>
      <c r="Y192" s="27">
        <f t="shared" si="17"/>
        <v>46407</v>
      </c>
      <c r="Z192" s="27">
        <f>SUMIFS('Baugewerbe 2019'!$D$7:$D$543,'Baugewerbe 2019'!$A$7:$A$543,C192)</f>
        <v>3485</v>
      </c>
      <c r="AA192" s="27">
        <f t="shared" si="13"/>
        <v>156.72503585159089</v>
      </c>
      <c r="AB192" s="11">
        <f t="shared" si="14"/>
        <v>162.52966680905723</v>
      </c>
    </row>
    <row r="193" spans="1:28">
      <c r="A193" s="27" t="s">
        <v>1377</v>
      </c>
      <c r="B193" s="27" t="s">
        <v>1185</v>
      </c>
      <c r="C193" s="27">
        <v>8211</v>
      </c>
      <c r="D193" s="27">
        <v>1044</v>
      </c>
      <c r="E193" s="27">
        <v>3008.3470000000002</v>
      </c>
      <c r="F193" s="27">
        <v>55185</v>
      </c>
      <c r="G193" s="27">
        <v>1</v>
      </c>
      <c r="H193" s="27">
        <v>5.7375616268535738E-3</v>
      </c>
      <c r="I193" s="27">
        <v>4.9716216216216212E-3</v>
      </c>
      <c r="J193" s="27">
        <v>63865.617977528091</v>
      </c>
      <c r="K193" s="29">
        <f t="shared" si="12"/>
        <v>352.73609408815696</v>
      </c>
      <c r="L193" s="28">
        <f t="shared" si="15"/>
        <v>352.73609408815696</v>
      </c>
      <c r="M193" s="27">
        <f t="shared" si="16"/>
        <v>158.73124233967064</v>
      </c>
      <c r="N193" s="27">
        <f>SUMIFS('Verarbeitendes Gew. 2019'!$H$71:$H$17222,'Verarbeitendes Gew. 2019'!$C$71:$C$17222,C193,'Verarbeitendes Gew. 2019'!$E$71:$E$17222,"Basic Metals")</f>
        <v>0</v>
      </c>
      <c r="O193" s="27">
        <f>SUMIFS('Verarbeitendes Gew. 2019'!$H$71:$H$17222,'Verarbeitendes Gew. 2019'!$C$71:$C$17222,C193,'Verarbeitendes Gew. 2019'!$E$71:$E$17222,"Chemical and Petrochemical")</f>
        <v>0</v>
      </c>
      <c r="P193" s="27">
        <f>SUMIFS('Verarbeitendes Gew. 2019'!$H$71:$H$17222,'Verarbeitendes Gew. 2019'!$C$71:$C$17222,C193,'Verarbeitendes Gew. 2019'!$E$71:$E$17222,"Non Metallic Minerals")</f>
        <v>0</v>
      </c>
      <c r="Q193" s="27">
        <f>SUMIFS('Verarbeitendes Gew. 2019'!$H$71:$H$17222,'Verarbeitendes Gew. 2019'!$C$71:$C$17222,C193,'Verarbeitendes Gew. 2019'!$E$71:$E$17222,"Food and Tobacco")</f>
        <v>0</v>
      </c>
      <c r="R193" s="27">
        <f>SUMIFS('Verarbeitendes Gew. 2019'!$H$71:$H$17222,'Verarbeitendes Gew. 2019'!$C$71:$C$17222,C193,'Verarbeitendes Gew. 2019'!$E$71:$E$17222,"Textile and Leather ")</f>
        <v>0</v>
      </c>
      <c r="S193" s="27">
        <f>SUMIFS('Verarbeitendes Gew. 2019'!$H$71:$H$17222,'Verarbeitendes Gew. 2019'!$C$71:$C$17222,C193,'Verarbeitendes Gew. 2019'!$E$71:$E$17222,"Paper, Pulp and Print")</f>
        <v>0</v>
      </c>
      <c r="T193" s="27">
        <f>SUMIFS('Verarbeitendes Gew. 2019'!$H$71:$H$17222,'Verarbeitendes Gew. 2019'!$C$71:$C$17222,C193,'Verarbeitendes Gew. 2019'!$E$71:$E$17222,"Wood and Wood Products")</f>
        <v>0</v>
      </c>
      <c r="U193" s="27">
        <f>SUMIFS('Verarbeitendes Gew. 2019'!$H$71:$H$17222,'Verarbeitendes Gew. 2019'!$C$71:$C$17222,C193,'Verarbeitendes Gew. 2019'!$E$71:$E$17222,"Transport Equipment")</f>
        <v>0</v>
      </c>
      <c r="V193" s="27">
        <f>SUMIFS('Verarbeitendes Gew. 2019'!$H$71:$H$17222,'Verarbeitendes Gew. 2019'!$C$71:$C$17222,C193,'Verarbeitendes Gew. 2019'!$E$71:$E$17222,"Machinery")</f>
        <v>1463</v>
      </c>
      <c r="W193" s="27">
        <f>SUMIFS('Verarbeitendes Gew. 2019'!$H$71:$H$17222,'Verarbeitendes Gew. 2019'!$C$71:$C$17222,C193,'Verarbeitendes Gew. 2019'!$E$71:$E$17222,"other industry")</f>
        <v>0</v>
      </c>
      <c r="X193" s="27">
        <f>SUMIFS('Verarbeitendes Gew. 2019'!$H$71:$H$17222,'Verarbeitendes Gew. 2019'!$C$71:$C$17222,C193,'Verarbeitendes Gew. 2019'!$F$71:$F$17222,"Verarbeitendes Gewerbe (C)")</f>
        <v>4563</v>
      </c>
      <c r="Y193" s="27">
        <f t="shared" si="17"/>
        <v>4563</v>
      </c>
      <c r="Z193" s="27">
        <f>SUMIFS('Baugewerbe 2019'!$D$7:$D$543,'Baugewerbe 2019'!$A$7:$A$543,C193)</f>
        <v>561</v>
      </c>
      <c r="AA193" s="27">
        <f t="shared" si="13"/>
        <v>95.238745403802383</v>
      </c>
      <c r="AB193" s="11">
        <f t="shared" si="14"/>
        <v>98.766106344683962</v>
      </c>
    </row>
    <row r="194" spans="1:28">
      <c r="A194" s="27" t="s">
        <v>1377</v>
      </c>
      <c r="B194" s="27" t="s">
        <v>1186</v>
      </c>
      <c r="C194" s="27">
        <v>8212</v>
      </c>
      <c r="D194" s="27">
        <v>807</v>
      </c>
      <c r="E194" s="27">
        <v>16793.146000000001</v>
      </c>
      <c r="F194" s="27">
        <v>445101</v>
      </c>
      <c r="G194" s="27">
        <v>1</v>
      </c>
      <c r="H194" s="27">
        <v>3.202812377819101E-2</v>
      </c>
      <c r="I194" s="27">
        <v>4.0099189189189192E-2</v>
      </c>
      <c r="J194" s="27">
        <v>63865.617977528091</v>
      </c>
      <c r="K194" s="29">
        <f t="shared" ref="K194:K257" si="18">H194*J194*$AE$6+I194*J194*$AG$6</f>
        <v>2189.8257202138566</v>
      </c>
      <c r="L194" s="28">
        <f t="shared" si="15"/>
        <v>2189.8257202138566</v>
      </c>
      <c r="M194" s="27">
        <f t="shared" si="16"/>
        <v>985.42157409623553</v>
      </c>
      <c r="N194" s="27">
        <f>SUMIFS('Verarbeitendes Gew. 2019'!$H$71:$H$17222,'Verarbeitendes Gew. 2019'!$C$71:$C$17222,C194,'Verarbeitendes Gew. 2019'!$E$71:$E$17222,"Basic Metals")</f>
        <v>0</v>
      </c>
      <c r="O194" s="27">
        <f>SUMIFS('Verarbeitendes Gew. 2019'!$H$71:$H$17222,'Verarbeitendes Gew. 2019'!$C$71:$C$17222,C194,'Verarbeitendes Gew. 2019'!$E$71:$E$17222,"Chemical and Petrochemical")</f>
        <v>0</v>
      </c>
      <c r="P194" s="27">
        <f>SUMIFS('Verarbeitendes Gew. 2019'!$H$71:$H$17222,'Verarbeitendes Gew. 2019'!$C$71:$C$17222,C194,'Verarbeitendes Gew. 2019'!$E$71:$E$17222,"Non Metallic Minerals")</f>
        <v>0</v>
      </c>
      <c r="Q194" s="27">
        <f>SUMIFS('Verarbeitendes Gew. 2019'!$H$71:$H$17222,'Verarbeitendes Gew. 2019'!$C$71:$C$17222,C194,'Verarbeitendes Gew. 2019'!$E$71:$E$17222,"Food and Tobacco")</f>
        <v>0</v>
      </c>
      <c r="R194" s="27">
        <f>SUMIFS('Verarbeitendes Gew. 2019'!$H$71:$H$17222,'Verarbeitendes Gew. 2019'!$C$71:$C$17222,C194,'Verarbeitendes Gew. 2019'!$E$71:$E$17222,"Textile and Leather ")</f>
        <v>0</v>
      </c>
      <c r="S194" s="27">
        <f>SUMIFS('Verarbeitendes Gew. 2019'!$H$71:$H$17222,'Verarbeitendes Gew. 2019'!$C$71:$C$17222,C194,'Verarbeitendes Gew. 2019'!$E$71:$E$17222,"Paper, Pulp and Print")</f>
        <v>0</v>
      </c>
      <c r="T194" s="27">
        <f>SUMIFS('Verarbeitendes Gew. 2019'!$H$71:$H$17222,'Verarbeitendes Gew. 2019'!$C$71:$C$17222,C194,'Verarbeitendes Gew. 2019'!$E$71:$E$17222,"Wood and Wood Products")</f>
        <v>419</v>
      </c>
      <c r="U194" s="27">
        <f>SUMIFS('Verarbeitendes Gew. 2019'!$H$71:$H$17222,'Verarbeitendes Gew. 2019'!$C$71:$C$17222,C194,'Verarbeitendes Gew. 2019'!$E$71:$E$17222,"Transport Equipment")</f>
        <v>2423</v>
      </c>
      <c r="V194" s="27">
        <f>SUMIFS('Verarbeitendes Gew. 2019'!$H$71:$H$17222,'Verarbeitendes Gew. 2019'!$C$71:$C$17222,C194,'Verarbeitendes Gew. 2019'!$E$71:$E$17222,"Machinery")</f>
        <v>3427</v>
      </c>
      <c r="W194" s="27">
        <f>SUMIFS('Verarbeitendes Gew. 2019'!$H$71:$H$17222,'Verarbeitendes Gew. 2019'!$C$71:$C$17222,C194,'Verarbeitendes Gew. 2019'!$E$71:$E$17222,"other industry")</f>
        <v>0</v>
      </c>
      <c r="X194" s="27">
        <f>SUMIFS('Verarbeitendes Gew. 2019'!$H$71:$H$17222,'Verarbeitendes Gew. 2019'!$C$71:$C$17222,C194,'Verarbeitendes Gew. 2019'!$F$71:$F$17222,"Verarbeitendes Gewerbe (C)")</f>
        <v>18672</v>
      </c>
      <c r="Y194" s="27">
        <f t="shared" si="17"/>
        <v>18672</v>
      </c>
      <c r="Z194" s="27">
        <f>SUMIFS('Baugewerbe 2019'!$D$7:$D$543,'Baugewerbe 2019'!$A$7:$A$543,C194)</f>
        <v>5021</v>
      </c>
      <c r="AA194" s="27">
        <f t="shared" ref="AA194:AA257" si="19">L194*$AF$4</f>
        <v>591.25294445774136</v>
      </c>
      <c r="AB194" s="11">
        <f t="shared" ref="AB194:AB257" si="20">L194*$AG$6</f>
        <v>613.15120165987992</v>
      </c>
    </row>
    <row r="195" spans="1:28">
      <c r="A195" s="27" t="s">
        <v>1377</v>
      </c>
      <c r="B195" s="27" t="s">
        <v>1186</v>
      </c>
      <c r="C195" s="27">
        <v>8215</v>
      </c>
      <c r="D195" s="27">
        <v>807</v>
      </c>
      <c r="E195" s="27">
        <v>16793.146000000001</v>
      </c>
      <c r="F195" s="27">
        <v>445101</v>
      </c>
      <c r="G195" s="27">
        <v>11</v>
      </c>
      <c r="H195" s="27">
        <v>3.202812377819101E-2</v>
      </c>
      <c r="I195" s="27">
        <v>4.0099189189189192E-2</v>
      </c>
      <c r="J195" s="27">
        <v>63865.617977528091</v>
      </c>
      <c r="K195" s="29">
        <f t="shared" si="18"/>
        <v>2189.8257202138566</v>
      </c>
      <c r="L195" s="28">
        <f t="shared" ref="L195:L258" si="21">K195/G195</f>
        <v>199.07506547398697</v>
      </c>
      <c r="M195" s="27">
        <f t="shared" ref="M195:M258" si="22">L195*0.45</f>
        <v>89.583779463294135</v>
      </c>
      <c r="N195" s="27">
        <f>SUMIFS('Verarbeitendes Gew. 2019'!$H$71:$H$17222,'Verarbeitendes Gew. 2019'!$C$71:$C$17222,C195,'Verarbeitendes Gew. 2019'!$E$71:$E$17222,"Basic Metals")</f>
        <v>5266</v>
      </c>
      <c r="O195" s="27">
        <f>SUMIFS('Verarbeitendes Gew. 2019'!$H$71:$H$17222,'Verarbeitendes Gew. 2019'!$C$71:$C$17222,C195,'Verarbeitendes Gew. 2019'!$E$71:$E$17222,"Chemical and Petrochemical")</f>
        <v>2935</v>
      </c>
      <c r="P195" s="27">
        <f>SUMIFS('Verarbeitendes Gew. 2019'!$H$71:$H$17222,'Verarbeitendes Gew. 2019'!$C$71:$C$17222,C195,'Verarbeitendes Gew. 2019'!$E$71:$E$17222,"Non Metallic Minerals")</f>
        <v>1711</v>
      </c>
      <c r="Q195" s="27">
        <f>SUMIFS('Verarbeitendes Gew. 2019'!$H$71:$H$17222,'Verarbeitendes Gew. 2019'!$C$71:$C$17222,C195,'Verarbeitendes Gew. 2019'!$E$71:$E$17222,"Food and Tobacco")</f>
        <v>3284</v>
      </c>
      <c r="R195" s="27">
        <f>SUMIFS('Verarbeitendes Gew. 2019'!$H$71:$H$17222,'Verarbeitendes Gew. 2019'!$C$71:$C$17222,C195,'Verarbeitendes Gew. 2019'!$E$71:$E$17222,"Textile and Leather ")</f>
        <v>0</v>
      </c>
      <c r="S195" s="27">
        <f>SUMIFS('Verarbeitendes Gew. 2019'!$H$71:$H$17222,'Verarbeitendes Gew. 2019'!$C$71:$C$17222,C195,'Verarbeitendes Gew. 2019'!$E$71:$E$17222,"Paper, Pulp and Print")</f>
        <v>265</v>
      </c>
      <c r="T195" s="27">
        <f>SUMIFS('Verarbeitendes Gew. 2019'!$H$71:$H$17222,'Verarbeitendes Gew. 2019'!$C$71:$C$17222,C195,'Verarbeitendes Gew. 2019'!$E$71:$E$17222,"Wood and Wood Products")</f>
        <v>304</v>
      </c>
      <c r="U195" s="27">
        <f>SUMIFS('Verarbeitendes Gew. 2019'!$H$71:$H$17222,'Verarbeitendes Gew. 2019'!$C$71:$C$17222,C195,'Verarbeitendes Gew. 2019'!$E$71:$E$17222,"Transport Equipment")</f>
        <v>3068</v>
      </c>
      <c r="V195" s="27">
        <f>SUMIFS('Verarbeitendes Gew. 2019'!$H$71:$H$17222,'Verarbeitendes Gew. 2019'!$C$71:$C$17222,C195,'Verarbeitendes Gew. 2019'!$E$71:$E$17222,"Machinery")</f>
        <v>20047</v>
      </c>
      <c r="W195" s="27">
        <f>SUMIFS('Verarbeitendes Gew. 2019'!$H$71:$H$17222,'Verarbeitendes Gew. 2019'!$C$71:$C$17222,C195,'Verarbeitendes Gew. 2019'!$E$71:$E$17222,"other industry")</f>
        <v>415</v>
      </c>
      <c r="X195" s="27">
        <f>SUMIFS('Verarbeitendes Gew. 2019'!$H$71:$H$17222,'Verarbeitendes Gew. 2019'!$C$71:$C$17222,C195,'Verarbeitendes Gew. 2019'!$F$71:$F$17222,"Verarbeitendes Gewerbe (C)")</f>
        <v>39476</v>
      </c>
      <c r="Y195" s="27">
        <f t="shared" ref="Y195:Y258" si="23">IF(SUM(N195:W195)&lt;X195,X195,SUM(N195:W195))</f>
        <v>39476</v>
      </c>
      <c r="Z195" s="27">
        <f>SUMIFS('Baugewerbe 2019'!$D$7:$D$543,'Baugewerbe 2019'!$A$7:$A$543,C195)</f>
        <v>3450</v>
      </c>
      <c r="AA195" s="27">
        <f t="shared" si="19"/>
        <v>53.750267677976481</v>
      </c>
      <c r="AB195" s="11">
        <f t="shared" si="20"/>
        <v>55.741018332716358</v>
      </c>
    </row>
    <row r="196" spans="1:28">
      <c r="A196" s="27" t="s">
        <v>1377</v>
      </c>
      <c r="B196" s="27" t="s">
        <v>1388</v>
      </c>
      <c r="C196" s="27">
        <v>8216</v>
      </c>
      <c r="D196" s="27">
        <v>863</v>
      </c>
      <c r="E196" s="27">
        <v>10213.266</v>
      </c>
      <c r="F196" s="27">
        <v>231420</v>
      </c>
      <c r="G196" s="27">
        <v>4</v>
      </c>
      <c r="H196" s="27">
        <v>1.9478884279788299E-2</v>
      </c>
      <c r="I196" s="27">
        <v>2.084864864864865E-2</v>
      </c>
      <c r="J196" s="27">
        <v>63865.617977528091</v>
      </c>
      <c r="K196" s="29">
        <f t="shared" si="18"/>
        <v>1268.5256194536792</v>
      </c>
      <c r="L196" s="28">
        <f t="shared" si="21"/>
        <v>317.13140486341979</v>
      </c>
      <c r="M196" s="27">
        <f t="shared" si="22"/>
        <v>142.70913218853892</v>
      </c>
      <c r="N196" s="27">
        <f>SUMIFS('Verarbeitendes Gew. 2019'!$H$71:$H$17222,'Verarbeitendes Gew. 2019'!$C$71:$C$17222,C196,'Verarbeitendes Gew. 2019'!$E$71:$E$17222,"Basic Metals")</f>
        <v>2172</v>
      </c>
      <c r="O196" s="27">
        <f>SUMIFS('Verarbeitendes Gew. 2019'!$H$71:$H$17222,'Verarbeitendes Gew. 2019'!$C$71:$C$17222,C196,'Verarbeitendes Gew. 2019'!$E$71:$E$17222,"Chemical and Petrochemical")</f>
        <v>2983</v>
      </c>
      <c r="P196" s="27">
        <f>SUMIFS('Verarbeitendes Gew. 2019'!$H$71:$H$17222,'Verarbeitendes Gew. 2019'!$C$71:$C$17222,C196,'Verarbeitendes Gew. 2019'!$E$71:$E$17222,"Non Metallic Minerals")</f>
        <v>1179</v>
      </c>
      <c r="Q196" s="27">
        <f>SUMIFS('Verarbeitendes Gew. 2019'!$H$71:$H$17222,'Verarbeitendes Gew. 2019'!$C$71:$C$17222,C196,'Verarbeitendes Gew. 2019'!$E$71:$E$17222,"Food and Tobacco")</f>
        <v>1241</v>
      </c>
      <c r="R196" s="27">
        <f>SUMIFS('Verarbeitendes Gew. 2019'!$H$71:$H$17222,'Verarbeitendes Gew. 2019'!$C$71:$C$17222,C196,'Verarbeitendes Gew. 2019'!$E$71:$E$17222,"Textile and Leather ")</f>
        <v>0</v>
      </c>
      <c r="S196" s="27">
        <f>SUMIFS('Verarbeitendes Gew. 2019'!$H$71:$H$17222,'Verarbeitendes Gew. 2019'!$C$71:$C$17222,C196,'Verarbeitendes Gew. 2019'!$E$71:$E$17222,"Paper, Pulp and Print")</f>
        <v>2662</v>
      </c>
      <c r="T196" s="27">
        <f>SUMIFS('Verarbeitendes Gew. 2019'!$H$71:$H$17222,'Verarbeitendes Gew. 2019'!$C$71:$C$17222,C196,'Verarbeitendes Gew. 2019'!$E$71:$E$17222,"Wood and Wood Products")</f>
        <v>252</v>
      </c>
      <c r="U196" s="27">
        <f>SUMIFS('Verarbeitendes Gew. 2019'!$H$71:$H$17222,'Verarbeitendes Gew. 2019'!$C$71:$C$17222,C196,'Verarbeitendes Gew. 2019'!$E$71:$E$17222,"Transport Equipment")</f>
        <v>20214</v>
      </c>
      <c r="V196" s="27">
        <f>SUMIFS('Verarbeitendes Gew. 2019'!$H$71:$H$17222,'Verarbeitendes Gew. 2019'!$C$71:$C$17222,C196,'Verarbeitendes Gew. 2019'!$E$71:$E$17222,"Machinery")</f>
        <v>3797</v>
      </c>
      <c r="W196" s="27">
        <f>SUMIFS('Verarbeitendes Gew. 2019'!$H$71:$H$17222,'Verarbeitendes Gew. 2019'!$C$71:$C$17222,C196,'Verarbeitendes Gew. 2019'!$E$71:$E$17222,"other industry")</f>
        <v>1089</v>
      </c>
      <c r="X196" s="27">
        <f>SUMIFS('Verarbeitendes Gew. 2019'!$H$71:$H$17222,'Verarbeitendes Gew. 2019'!$C$71:$C$17222,C196,'Verarbeitendes Gew. 2019'!$F$71:$F$17222,"Verarbeitendes Gewerbe (C)")</f>
        <v>40290</v>
      </c>
      <c r="Y196" s="27">
        <f t="shared" si="23"/>
        <v>40290</v>
      </c>
      <c r="Z196" s="27">
        <f>SUMIFS('Baugewerbe 2019'!$D$7:$D$543,'Baugewerbe 2019'!$A$7:$A$543,C196)</f>
        <v>2809</v>
      </c>
      <c r="AA196" s="27">
        <f t="shared" si="19"/>
        <v>85.62547931312335</v>
      </c>
      <c r="AB196" s="11">
        <f t="shared" si="20"/>
        <v>88.796793361757551</v>
      </c>
    </row>
    <row r="197" spans="1:28">
      <c r="A197" s="27" t="s">
        <v>1377</v>
      </c>
      <c r="B197" s="27" t="s">
        <v>1187</v>
      </c>
      <c r="C197" s="27">
        <v>8221</v>
      </c>
      <c r="D197" s="27">
        <v>822</v>
      </c>
      <c r="E197" s="27">
        <v>9166.9339999999993</v>
      </c>
      <c r="F197" s="27">
        <v>161485</v>
      </c>
      <c r="G197" s="27">
        <v>1</v>
      </c>
      <c r="H197" s="27">
        <v>1.7483305201926286E-2</v>
      </c>
      <c r="I197" s="27">
        <v>1.4548198198198197E-2</v>
      </c>
      <c r="J197" s="27">
        <v>63865.617977528091</v>
      </c>
      <c r="K197" s="29">
        <f t="shared" si="18"/>
        <v>1064.0954126762394</v>
      </c>
      <c r="L197" s="28">
        <f t="shared" si="21"/>
        <v>1064.0954126762394</v>
      </c>
      <c r="M197" s="27">
        <f t="shared" si="22"/>
        <v>478.84293570430776</v>
      </c>
      <c r="N197" s="27">
        <f>SUMIFS('Verarbeitendes Gew. 2019'!$H$71:$H$17222,'Verarbeitendes Gew. 2019'!$C$71:$C$17222,C197,'Verarbeitendes Gew. 2019'!$E$71:$E$17222,"Basic Metals")</f>
        <v>0</v>
      </c>
      <c r="O197" s="27">
        <f>SUMIFS('Verarbeitendes Gew. 2019'!$H$71:$H$17222,'Verarbeitendes Gew. 2019'!$C$71:$C$17222,C197,'Verarbeitendes Gew. 2019'!$E$71:$E$17222,"Chemical and Petrochemical")</f>
        <v>0</v>
      </c>
      <c r="P197" s="27">
        <f>SUMIFS('Verarbeitendes Gew. 2019'!$H$71:$H$17222,'Verarbeitendes Gew. 2019'!$C$71:$C$17222,C197,'Verarbeitendes Gew. 2019'!$E$71:$E$17222,"Non Metallic Minerals")</f>
        <v>0</v>
      </c>
      <c r="Q197" s="27">
        <f>SUMIFS('Verarbeitendes Gew. 2019'!$H$71:$H$17222,'Verarbeitendes Gew. 2019'!$C$71:$C$17222,C197,'Verarbeitendes Gew. 2019'!$E$71:$E$17222,"Food and Tobacco")</f>
        <v>474</v>
      </c>
      <c r="R197" s="27">
        <f>SUMIFS('Verarbeitendes Gew. 2019'!$H$71:$H$17222,'Verarbeitendes Gew. 2019'!$C$71:$C$17222,C197,'Verarbeitendes Gew. 2019'!$E$71:$E$17222,"Textile and Leather ")</f>
        <v>0</v>
      </c>
      <c r="S197" s="27">
        <f>SUMIFS('Verarbeitendes Gew. 2019'!$H$71:$H$17222,'Verarbeitendes Gew. 2019'!$C$71:$C$17222,C197,'Verarbeitendes Gew. 2019'!$E$71:$E$17222,"Paper, Pulp and Print")</f>
        <v>0</v>
      </c>
      <c r="T197" s="27">
        <f>SUMIFS('Verarbeitendes Gew. 2019'!$H$71:$H$17222,'Verarbeitendes Gew. 2019'!$C$71:$C$17222,C197,'Verarbeitendes Gew. 2019'!$E$71:$E$17222,"Wood and Wood Products")</f>
        <v>0</v>
      </c>
      <c r="U197" s="27">
        <f>SUMIFS('Verarbeitendes Gew. 2019'!$H$71:$H$17222,'Verarbeitendes Gew. 2019'!$C$71:$C$17222,C197,'Verarbeitendes Gew. 2019'!$E$71:$E$17222,"Transport Equipment")</f>
        <v>0</v>
      </c>
      <c r="V197" s="27">
        <f>SUMIFS('Verarbeitendes Gew. 2019'!$H$71:$H$17222,'Verarbeitendes Gew. 2019'!$C$71:$C$17222,C197,'Verarbeitendes Gew. 2019'!$E$71:$E$17222,"Machinery")</f>
        <v>1004</v>
      </c>
      <c r="W197" s="27">
        <f>SUMIFS('Verarbeitendes Gew. 2019'!$H$71:$H$17222,'Verarbeitendes Gew. 2019'!$C$71:$C$17222,C197,'Verarbeitendes Gew. 2019'!$E$71:$E$17222,"other industry")</f>
        <v>762</v>
      </c>
      <c r="X197" s="27">
        <f>SUMIFS('Verarbeitendes Gew. 2019'!$H$71:$H$17222,'Verarbeitendes Gew. 2019'!$C$71:$C$17222,C197,'Verarbeitendes Gew. 2019'!$F$71:$F$17222,"Verarbeitendes Gewerbe (C)")</f>
        <v>0</v>
      </c>
      <c r="Y197" s="27">
        <f t="shared" si="23"/>
        <v>2240</v>
      </c>
      <c r="Z197" s="27">
        <f>SUMIFS('Baugewerbe 2019'!$D$7:$D$543,'Baugewerbe 2019'!$A$7:$A$543,C197)</f>
        <v>661</v>
      </c>
      <c r="AA197" s="27">
        <f t="shared" si="19"/>
        <v>287.30576142258468</v>
      </c>
      <c r="AB197" s="11">
        <f t="shared" si="20"/>
        <v>297.94671554934706</v>
      </c>
    </row>
    <row r="198" spans="1:28">
      <c r="A198" s="27" t="s">
        <v>1377</v>
      </c>
      <c r="B198" s="27" t="s">
        <v>1188</v>
      </c>
      <c r="C198" s="27">
        <v>8222</v>
      </c>
      <c r="D198" s="27">
        <v>1035</v>
      </c>
      <c r="E198" s="27">
        <v>20921.098000000002</v>
      </c>
      <c r="F198" s="27">
        <v>310658</v>
      </c>
      <c r="G198" s="27">
        <v>1</v>
      </c>
      <c r="H198" s="27">
        <v>3.9901011777046684E-2</v>
      </c>
      <c r="I198" s="27">
        <v>2.7987207207207206E-2</v>
      </c>
      <c r="J198" s="27">
        <v>63865.617977528091</v>
      </c>
      <c r="K198" s="29">
        <f t="shared" si="18"/>
        <v>2335.2556775011499</v>
      </c>
      <c r="L198" s="28">
        <f t="shared" si="21"/>
        <v>2335.2556775011499</v>
      </c>
      <c r="M198" s="27">
        <f t="shared" si="22"/>
        <v>1050.8650548755174</v>
      </c>
      <c r="N198" s="27">
        <f>SUMIFS('Verarbeitendes Gew. 2019'!$H$71:$H$17222,'Verarbeitendes Gew. 2019'!$C$71:$C$17222,C198,'Verarbeitendes Gew. 2019'!$E$71:$E$17222,"Basic Metals")</f>
        <v>0</v>
      </c>
      <c r="O198" s="27">
        <f>SUMIFS('Verarbeitendes Gew. 2019'!$H$71:$H$17222,'Verarbeitendes Gew. 2019'!$C$71:$C$17222,C198,'Verarbeitendes Gew. 2019'!$E$71:$E$17222,"Chemical and Petrochemical")</f>
        <v>3263</v>
      </c>
      <c r="P198" s="27">
        <f>SUMIFS('Verarbeitendes Gew. 2019'!$H$71:$H$17222,'Verarbeitendes Gew. 2019'!$C$71:$C$17222,C198,'Verarbeitendes Gew. 2019'!$E$71:$E$17222,"Non Metallic Minerals")</f>
        <v>294</v>
      </c>
      <c r="Q198" s="27">
        <f>SUMIFS('Verarbeitendes Gew. 2019'!$H$71:$H$17222,'Verarbeitendes Gew. 2019'!$C$71:$C$17222,C198,'Verarbeitendes Gew. 2019'!$E$71:$E$17222,"Food and Tobacco")</f>
        <v>2418</v>
      </c>
      <c r="R198" s="27">
        <f>SUMIFS('Verarbeitendes Gew. 2019'!$H$71:$H$17222,'Verarbeitendes Gew. 2019'!$C$71:$C$17222,C198,'Verarbeitendes Gew. 2019'!$E$71:$E$17222,"Textile and Leather ")</f>
        <v>0</v>
      </c>
      <c r="S198" s="27">
        <f>SUMIFS('Verarbeitendes Gew. 2019'!$H$71:$H$17222,'Verarbeitendes Gew. 2019'!$C$71:$C$17222,C198,'Verarbeitendes Gew. 2019'!$E$71:$E$17222,"Paper, Pulp and Print")</f>
        <v>0</v>
      </c>
      <c r="T198" s="27">
        <f>SUMIFS('Verarbeitendes Gew. 2019'!$H$71:$H$17222,'Verarbeitendes Gew. 2019'!$C$71:$C$17222,C198,'Verarbeitendes Gew. 2019'!$E$71:$E$17222,"Wood and Wood Products")</f>
        <v>0</v>
      </c>
      <c r="U198" s="27">
        <f>SUMIFS('Verarbeitendes Gew. 2019'!$H$71:$H$17222,'Verarbeitendes Gew. 2019'!$C$71:$C$17222,C198,'Verarbeitendes Gew. 2019'!$E$71:$E$17222,"Transport Equipment")</f>
        <v>0</v>
      </c>
      <c r="V198" s="27">
        <f>SUMIFS('Verarbeitendes Gew. 2019'!$H$71:$H$17222,'Verarbeitendes Gew. 2019'!$C$71:$C$17222,C198,'Verarbeitendes Gew. 2019'!$E$71:$E$17222,"Machinery")</f>
        <v>10989</v>
      </c>
      <c r="W198" s="27">
        <f>SUMIFS('Verarbeitendes Gew. 2019'!$H$71:$H$17222,'Verarbeitendes Gew. 2019'!$C$71:$C$17222,C198,'Verarbeitendes Gew. 2019'!$E$71:$E$17222,"other industry")</f>
        <v>342</v>
      </c>
      <c r="X198" s="27">
        <f>SUMIFS('Verarbeitendes Gew. 2019'!$H$71:$H$17222,'Verarbeitendes Gew. 2019'!$C$71:$C$17222,C198,'Verarbeitendes Gew. 2019'!$F$71:$F$17222,"Verarbeitendes Gewerbe (C)")</f>
        <v>0</v>
      </c>
      <c r="Y198" s="27">
        <f t="shared" si="23"/>
        <v>17306</v>
      </c>
      <c r="Z198" s="27">
        <f>SUMIFS('Baugewerbe 2019'!$D$7:$D$543,'Baugewerbe 2019'!$A$7:$A$543,C198)</f>
        <v>3583</v>
      </c>
      <c r="AA198" s="27">
        <f t="shared" si="19"/>
        <v>630.51903292531051</v>
      </c>
      <c r="AB198" s="11">
        <f t="shared" si="20"/>
        <v>653.87158970032203</v>
      </c>
    </row>
    <row r="199" spans="1:28">
      <c r="A199" s="27" t="s">
        <v>1377</v>
      </c>
      <c r="B199" s="27" t="s">
        <v>1389</v>
      </c>
      <c r="C199" s="27">
        <v>8225</v>
      </c>
      <c r="D199" s="27">
        <v>658</v>
      </c>
      <c r="E199" s="27">
        <v>4629.6379999999999</v>
      </c>
      <c r="F199" s="27">
        <v>143633</v>
      </c>
      <c r="G199" s="27">
        <v>3</v>
      </c>
      <c r="H199" s="27">
        <v>8.8297105802698714E-3</v>
      </c>
      <c r="I199" s="27">
        <v>1.2939909909909911E-2</v>
      </c>
      <c r="J199" s="27">
        <v>63865.617977528091</v>
      </c>
      <c r="K199" s="29">
        <f t="shared" si="18"/>
        <v>637.41504042717258</v>
      </c>
      <c r="L199" s="28">
        <f t="shared" si="21"/>
        <v>212.47168014239085</v>
      </c>
      <c r="M199" s="27">
        <f t="shared" si="22"/>
        <v>95.612256064075879</v>
      </c>
      <c r="N199" s="27">
        <f>SUMIFS('Verarbeitendes Gew. 2019'!$H$71:$H$17222,'Verarbeitendes Gew. 2019'!$C$71:$C$17222,C199,'Verarbeitendes Gew. 2019'!$E$71:$E$17222,"Basic Metals")</f>
        <v>3728</v>
      </c>
      <c r="O199" s="27">
        <f>SUMIFS('Verarbeitendes Gew. 2019'!$H$71:$H$17222,'Verarbeitendes Gew. 2019'!$C$71:$C$17222,C199,'Verarbeitendes Gew. 2019'!$E$71:$E$17222,"Chemical and Petrochemical")</f>
        <v>723</v>
      </c>
      <c r="P199" s="27">
        <f>SUMIFS('Verarbeitendes Gew. 2019'!$H$71:$H$17222,'Verarbeitendes Gew. 2019'!$C$71:$C$17222,C199,'Verarbeitendes Gew. 2019'!$E$71:$E$17222,"Non Metallic Minerals")</f>
        <v>160</v>
      </c>
      <c r="Q199" s="27">
        <f>SUMIFS('Verarbeitendes Gew. 2019'!$H$71:$H$17222,'Verarbeitendes Gew. 2019'!$C$71:$C$17222,C199,'Verarbeitendes Gew. 2019'!$E$71:$E$17222,"Food and Tobacco")</f>
        <v>746</v>
      </c>
      <c r="R199" s="27">
        <f>SUMIFS('Verarbeitendes Gew. 2019'!$H$71:$H$17222,'Verarbeitendes Gew. 2019'!$C$71:$C$17222,C199,'Verarbeitendes Gew. 2019'!$E$71:$E$17222,"Textile and Leather ")</f>
        <v>0</v>
      </c>
      <c r="S199" s="27">
        <f>SUMIFS('Verarbeitendes Gew. 2019'!$H$71:$H$17222,'Verarbeitendes Gew. 2019'!$C$71:$C$17222,C199,'Verarbeitendes Gew. 2019'!$E$71:$E$17222,"Paper, Pulp and Print")</f>
        <v>220</v>
      </c>
      <c r="T199" s="27">
        <f>SUMIFS('Verarbeitendes Gew. 2019'!$H$71:$H$17222,'Verarbeitendes Gew. 2019'!$C$71:$C$17222,C199,'Verarbeitendes Gew. 2019'!$E$71:$E$17222,"Wood and Wood Products")</f>
        <v>203</v>
      </c>
      <c r="U199" s="27">
        <f>SUMIFS('Verarbeitendes Gew. 2019'!$H$71:$H$17222,'Verarbeitendes Gew. 2019'!$C$71:$C$17222,C199,'Verarbeitendes Gew. 2019'!$E$71:$E$17222,"Transport Equipment")</f>
        <v>1795</v>
      </c>
      <c r="V199" s="27">
        <f>SUMIFS('Verarbeitendes Gew. 2019'!$H$71:$H$17222,'Verarbeitendes Gew. 2019'!$C$71:$C$17222,C199,'Verarbeitendes Gew. 2019'!$E$71:$E$17222,"Machinery")</f>
        <v>5032</v>
      </c>
      <c r="W199" s="27">
        <f>SUMIFS('Verarbeitendes Gew. 2019'!$H$71:$H$17222,'Verarbeitendes Gew. 2019'!$C$71:$C$17222,C199,'Verarbeitendes Gew. 2019'!$E$71:$E$17222,"other industry")</f>
        <v>169</v>
      </c>
      <c r="X199" s="27">
        <f>SUMIFS('Verarbeitendes Gew. 2019'!$H$71:$H$17222,'Verarbeitendes Gew. 2019'!$C$71:$C$17222,C199,'Verarbeitendes Gew. 2019'!$F$71:$F$17222,"Verarbeitendes Gewerbe (C)")</f>
        <v>15709</v>
      </c>
      <c r="Y199" s="27">
        <f t="shared" si="23"/>
        <v>15709</v>
      </c>
      <c r="Z199" s="27">
        <f>SUMIFS('Baugewerbe 2019'!$D$7:$D$543,'Baugewerbe 2019'!$A$7:$A$543,C199)</f>
        <v>1567</v>
      </c>
      <c r="AA199" s="27">
        <f t="shared" si="19"/>
        <v>57.367353638445536</v>
      </c>
      <c r="AB199" s="11">
        <f t="shared" si="20"/>
        <v>59.492070439869444</v>
      </c>
    </row>
    <row r="200" spans="1:28">
      <c r="A200" s="27" t="s">
        <v>1377</v>
      </c>
      <c r="B200" s="27" t="s">
        <v>1390</v>
      </c>
      <c r="C200" s="27">
        <v>8226</v>
      </c>
      <c r="D200" s="27">
        <v>1015</v>
      </c>
      <c r="E200" s="27">
        <v>18763.333999999999</v>
      </c>
      <c r="F200" s="27">
        <v>548355</v>
      </c>
      <c r="G200" s="27">
        <v>10</v>
      </c>
      <c r="H200" s="27">
        <v>3.5785693987507743E-2</v>
      </c>
      <c r="I200" s="27">
        <v>4.9401351351351354E-2</v>
      </c>
      <c r="J200" s="27">
        <v>63865.617977528091</v>
      </c>
      <c r="K200" s="29">
        <f t="shared" si="18"/>
        <v>2528.9557253462963</v>
      </c>
      <c r="L200" s="28">
        <f t="shared" si="21"/>
        <v>252.89557253462962</v>
      </c>
      <c r="M200" s="27">
        <f t="shared" si="22"/>
        <v>113.80300764058333</v>
      </c>
      <c r="N200" s="27">
        <f>SUMIFS('Verarbeitendes Gew. 2019'!$H$71:$H$17222,'Verarbeitendes Gew. 2019'!$C$71:$C$17222,C200,'Verarbeitendes Gew. 2019'!$E$71:$E$17222,"Basic Metals")</f>
        <v>2008</v>
      </c>
      <c r="O200" s="27">
        <f>SUMIFS('Verarbeitendes Gew. 2019'!$H$71:$H$17222,'Verarbeitendes Gew. 2019'!$C$71:$C$17222,C200,'Verarbeitendes Gew. 2019'!$E$71:$E$17222,"Chemical and Petrochemical")</f>
        <v>8113</v>
      </c>
      <c r="P200" s="27">
        <f>SUMIFS('Verarbeitendes Gew. 2019'!$H$71:$H$17222,'Verarbeitendes Gew. 2019'!$C$71:$C$17222,C200,'Verarbeitendes Gew. 2019'!$E$71:$E$17222,"Non Metallic Minerals")</f>
        <v>817</v>
      </c>
      <c r="Q200" s="27">
        <f>SUMIFS('Verarbeitendes Gew. 2019'!$H$71:$H$17222,'Verarbeitendes Gew. 2019'!$C$71:$C$17222,C200,'Verarbeitendes Gew. 2019'!$E$71:$E$17222,"Food and Tobacco")</f>
        <v>2960</v>
      </c>
      <c r="R200" s="27">
        <f>SUMIFS('Verarbeitendes Gew. 2019'!$H$71:$H$17222,'Verarbeitendes Gew. 2019'!$C$71:$C$17222,C200,'Verarbeitendes Gew. 2019'!$E$71:$E$17222,"Textile and Leather ")</f>
        <v>0</v>
      </c>
      <c r="S200" s="27">
        <f>SUMIFS('Verarbeitendes Gew. 2019'!$H$71:$H$17222,'Verarbeitendes Gew. 2019'!$C$71:$C$17222,C200,'Verarbeitendes Gew. 2019'!$E$71:$E$17222,"Paper, Pulp and Print")</f>
        <v>1228</v>
      </c>
      <c r="T200" s="27">
        <f>SUMIFS('Verarbeitendes Gew. 2019'!$H$71:$H$17222,'Verarbeitendes Gew. 2019'!$C$71:$C$17222,C200,'Verarbeitendes Gew. 2019'!$E$71:$E$17222,"Wood and Wood Products")</f>
        <v>0</v>
      </c>
      <c r="U200" s="27">
        <f>SUMIFS('Verarbeitendes Gew. 2019'!$H$71:$H$17222,'Verarbeitendes Gew. 2019'!$C$71:$C$17222,C200,'Verarbeitendes Gew. 2019'!$E$71:$E$17222,"Transport Equipment")</f>
        <v>1666</v>
      </c>
      <c r="V200" s="27">
        <f>SUMIFS('Verarbeitendes Gew. 2019'!$H$71:$H$17222,'Verarbeitendes Gew. 2019'!$C$71:$C$17222,C200,'Verarbeitendes Gew. 2019'!$E$71:$E$17222,"Machinery")</f>
        <v>13278</v>
      </c>
      <c r="W200" s="27">
        <f>SUMIFS('Verarbeitendes Gew. 2019'!$H$71:$H$17222,'Verarbeitendes Gew. 2019'!$C$71:$C$17222,C200,'Verarbeitendes Gew. 2019'!$E$71:$E$17222,"other industry")</f>
        <v>704</v>
      </c>
      <c r="X200" s="27">
        <f>SUMIFS('Verarbeitendes Gew. 2019'!$H$71:$H$17222,'Verarbeitendes Gew. 2019'!$C$71:$C$17222,C200,'Verarbeitendes Gew. 2019'!$F$71:$F$17222,"Verarbeitendes Gewerbe (C)")</f>
        <v>0</v>
      </c>
      <c r="Y200" s="27">
        <f t="shared" si="23"/>
        <v>30774</v>
      </c>
      <c r="Z200" s="27">
        <f>SUMIFS('Baugewerbe 2019'!$D$7:$D$543,'Baugewerbe 2019'!$A$7:$A$543,C200)</f>
        <v>4020</v>
      </c>
      <c r="AA200" s="27">
        <f t="shared" si="19"/>
        <v>68.281804584349999</v>
      </c>
      <c r="AB200" s="11">
        <f t="shared" si="20"/>
        <v>70.810760309696306</v>
      </c>
    </row>
    <row r="201" spans="1:28">
      <c r="A201" s="27" t="s">
        <v>1377</v>
      </c>
      <c r="B201" s="27" t="s">
        <v>1189</v>
      </c>
      <c r="C201" s="27">
        <v>8231</v>
      </c>
      <c r="D201" s="27">
        <v>880</v>
      </c>
      <c r="E201" s="27">
        <v>5057.1409999999996</v>
      </c>
      <c r="F201" s="27">
        <v>125957</v>
      </c>
      <c r="G201" s="27">
        <v>1</v>
      </c>
      <c r="H201" s="27">
        <v>9.6450503027702278E-3</v>
      </c>
      <c r="I201" s="27">
        <v>1.1347477477477478E-2</v>
      </c>
      <c r="J201" s="27">
        <v>63865.617977528091</v>
      </c>
      <c r="K201" s="29">
        <f t="shared" si="18"/>
        <v>646.43053581160143</v>
      </c>
      <c r="L201" s="28">
        <f t="shared" si="21"/>
        <v>646.43053581160143</v>
      </c>
      <c r="M201" s="27">
        <f t="shared" si="22"/>
        <v>290.89374111522068</v>
      </c>
      <c r="N201" s="27">
        <f>SUMIFS('Verarbeitendes Gew. 2019'!$H$71:$H$17222,'Verarbeitendes Gew. 2019'!$C$71:$C$17222,C201,'Verarbeitendes Gew. 2019'!$E$71:$E$17222,"Basic Metals")</f>
        <v>6597</v>
      </c>
      <c r="O201" s="27">
        <f>SUMIFS('Verarbeitendes Gew. 2019'!$H$71:$H$17222,'Verarbeitendes Gew. 2019'!$C$71:$C$17222,C201,'Verarbeitendes Gew. 2019'!$E$71:$E$17222,"Chemical and Petrochemical")</f>
        <v>186</v>
      </c>
      <c r="P201" s="27">
        <f>SUMIFS('Verarbeitendes Gew. 2019'!$H$71:$H$17222,'Verarbeitendes Gew. 2019'!$C$71:$C$17222,C201,'Verarbeitendes Gew. 2019'!$E$71:$E$17222,"Non Metallic Minerals")</f>
        <v>0</v>
      </c>
      <c r="Q201" s="27">
        <f>SUMIFS('Verarbeitendes Gew. 2019'!$H$71:$H$17222,'Verarbeitendes Gew. 2019'!$C$71:$C$17222,C201,'Verarbeitendes Gew. 2019'!$E$71:$E$17222,"Food and Tobacco")</f>
        <v>202</v>
      </c>
      <c r="R201" s="27">
        <f>SUMIFS('Verarbeitendes Gew. 2019'!$H$71:$H$17222,'Verarbeitendes Gew. 2019'!$C$71:$C$17222,C201,'Verarbeitendes Gew. 2019'!$E$71:$E$17222,"Textile and Leather ")</f>
        <v>0</v>
      </c>
      <c r="S201" s="27">
        <f>SUMIFS('Verarbeitendes Gew. 2019'!$H$71:$H$17222,'Verarbeitendes Gew. 2019'!$C$71:$C$17222,C201,'Verarbeitendes Gew. 2019'!$E$71:$E$17222,"Paper, Pulp and Print")</f>
        <v>0</v>
      </c>
      <c r="T201" s="27">
        <f>SUMIFS('Verarbeitendes Gew. 2019'!$H$71:$H$17222,'Verarbeitendes Gew. 2019'!$C$71:$C$17222,C201,'Verarbeitendes Gew. 2019'!$E$71:$E$17222,"Wood and Wood Products")</f>
        <v>0</v>
      </c>
      <c r="U201" s="27">
        <f>SUMIFS('Verarbeitendes Gew. 2019'!$H$71:$H$17222,'Verarbeitendes Gew. 2019'!$C$71:$C$17222,C201,'Verarbeitendes Gew. 2019'!$E$71:$E$17222,"Transport Equipment")</f>
        <v>0</v>
      </c>
      <c r="V201" s="27">
        <f>SUMIFS('Verarbeitendes Gew. 2019'!$H$71:$H$17222,'Verarbeitendes Gew. 2019'!$C$71:$C$17222,C201,'Verarbeitendes Gew. 2019'!$E$71:$E$17222,"Machinery")</f>
        <v>2869</v>
      </c>
      <c r="W201" s="27">
        <f>SUMIFS('Verarbeitendes Gew. 2019'!$H$71:$H$17222,'Verarbeitendes Gew. 2019'!$C$71:$C$17222,C201,'Verarbeitendes Gew. 2019'!$E$71:$E$17222,"other industry")</f>
        <v>2227</v>
      </c>
      <c r="X201" s="27">
        <f>SUMIFS('Verarbeitendes Gew. 2019'!$H$71:$H$17222,'Verarbeitendes Gew. 2019'!$C$71:$C$17222,C201,'Verarbeitendes Gew. 2019'!$F$71:$F$17222,"Verarbeitendes Gewerbe (C)")</f>
        <v>13489</v>
      </c>
      <c r="Y201" s="27">
        <f t="shared" si="23"/>
        <v>13489</v>
      </c>
      <c r="Z201" s="27">
        <f>SUMIFS('Baugewerbe 2019'!$D$7:$D$543,'Baugewerbe 2019'!$A$7:$A$543,C201)</f>
        <v>775</v>
      </c>
      <c r="AA201" s="27">
        <f t="shared" si="19"/>
        <v>174.5362446691324</v>
      </c>
      <c r="AB201" s="11">
        <f t="shared" si="20"/>
        <v>181.00055002724841</v>
      </c>
    </row>
    <row r="202" spans="1:28">
      <c r="A202" s="27" t="s">
        <v>1377</v>
      </c>
      <c r="B202" s="27" t="s">
        <v>1391</v>
      </c>
      <c r="C202" s="27">
        <v>8235</v>
      </c>
      <c r="D202" s="27">
        <v>725</v>
      </c>
      <c r="E202" s="27">
        <v>4624.55</v>
      </c>
      <c r="F202" s="27">
        <v>159201</v>
      </c>
      <c r="G202" s="27">
        <v>3</v>
      </c>
      <c r="H202" s="27">
        <v>8.8200066752491309E-3</v>
      </c>
      <c r="I202" s="27">
        <v>1.4342432432432432E-2</v>
      </c>
      <c r="J202" s="27">
        <v>63865.617977528091</v>
      </c>
      <c r="K202" s="29">
        <f t="shared" si="18"/>
        <v>662.04925432161713</v>
      </c>
      <c r="L202" s="28">
        <f t="shared" si="21"/>
        <v>220.68308477387237</v>
      </c>
      <c r="M202" s="27">
        <f t="shared" si="22"/>
        <v>99.307388148242566</v>
      </c>
      <c r="N202" s="27">
        <f>SUMIFS('Verarbeitendes Gew. 2019'!$H$71:$H$17222,'Verarbeitendes Gew. 2019'!$C$71:$C$17222,C202,'Verarbeitendes Gew. 2019'!$E$71:$E$17222,"Basic Metals")</f>
        <v>1464</v>
      </c>
      <c r="O202" s="27">
        <f>SUMIFS('Verarbeitendes Gew. 2019'!$H$71:$H$17222,'Verarbeitendes Gew. 2019'!$C$71:$C$17222,C202,'Verarbeitendes Gew. 2019'!$E$71:$E$17222,"Chemical and Petrochemical")</f>
        <v>509</v>
      </c>
      <c r="P202" s="27">
        <f>SUMIFS('Verarbeitendes Gew. 2019'!$H$71:$H$17222,'Verarbeitendes Gew. 2019'!$C$71:$C$17222,C202,'Verarbeitendes Gew. 2019'!$E$71:$E$17222,"Non Metallic Minerals")</f>
        <v>0</v>
      </c>
      <c r="Q202" s="27">
        <f>SUMIFS('Verarbeitendes Gew. 2019'!$H$71:$H$17222,'Verarbeitendes Gew. 2019'!$C$71:$C$17222,C202,'Verarbeitendes Gew. 2019'!$E$71:$E$17222,"Food and Tobacco")</f>
        <v>888</v>
      </c>
      <c r="R202" s="27">
        <f>SUMIFS('Verarbeitendes Gew. 2019'!$H$71:$H$17222,'Verarbeitendes Gew. 2019'!$C$71:$C$17222,C202,'Verarbeitendes Gew. 2019'!$E$71:$E$17222,"Textile and Leather ")</f>
        <v>0</v>
      </c>
      <c r="S202" s="27">
        <f>SUMIFS('Verarbeitendes Gew. 2019'!$H$71:$H$17222,'Verarbeitendes Gew. 2019'!$C$71:$C$17222,C202,'Verarbeitendes Gew. 2019'!$E$71:$E$17222,"Paper, Pulp and Print")</f>
        <v>0</v>
      </c>
      <c r="T202" s="27">
        <f>SUMIFS('Verarbeitendes Gew. 2019'!$H$71:$H$17222,'Verarbeitendes Gew. 2019'!$C$71:$C$17222,C202,'Verarbeitendes Gew. 2019'!$E$71:$E$17222,"Wood and Wood Products")</f>
        <v>0</v>
      </c>
      <c r="U202" s="27">
        <f>SUMIFS('Verarbeitendes Gew. 2019'!$H$71:$H$17222,'Verarbeitendes Gew. 2019'!$C$71:$C$17222,C202,'Verarbeitendes Gew. 2019'!$E$71:$E$17222,"Transport Equipment")</f>
        <v>2133</v>
      </c>
      <c r="V202" s="27">
        <f>SUMIFS('Verarbeitendes Gew. 2019'!$H$71:$H$17222,'Verarbeitendes Gew. 2019'!$C$71:$C$17222,C202,'Verarbeitendes Gew. 2019'!$E$71:$E$17222,"Machinery")</f>
        <v>3100</v>
      </c>
      <c r="W202" s="27">
        <f>SUMIFS('Verarbeitendes Gew. 2019'!$H$71:$H$17222,'Verarbeitendes Gew. 2019'!$C$71:$C$17222,C202,'Verarbeitendes Gew. 2019'!$E$71:$E$17222,"other industry")</f>
        <v>0</v>
      </c>
      <c r="X202" s="27">
        <f>SUMIFS('Verarbeitendes Gew. 2019'!$H$71:$H$17222,'Verarbeitendes Gew. 2019'!$C$71:$C$17222,C202,'Verarbeitendes Gew. 2019'!$F$71:$F$17222,"Verarbeitendes Gewerbe (C)")</f>
        <v>0</v>
      </c>
      <c r="Y202" s="27">
        <f t="shared" si="23"/>
        <v>8094</v>
      </c>
      <c r="Z202" s="27">
        <f>SUMIFS('Baugewerbe 2019'!$D$7:$D$543,'Baugewerbe 2019'!$A$7:$A$543,C202)</f>
        <v>1451</v>
      </c>
      <c r="AA202" s="27">
        <f t="shared" si="19"/>
        <v>59.584432888945543</v>
      </c>
      <c r="AB202" s="11">
        <f t="shared" si="20"/>
        <v>61.791263736684272</v>
      </c>
    </row>
    <row r="203" spans="1:28">
      <c r="A203" s="27" t="s">
        <v>1377</v>
      </c>
      <c r="B203" s="27" t="s">
        <v>1392</v>
      </c>
      <c r="C203" s="27">
        <v>8236</v>
      </c>
      <c r="D203" s="27">
        <v>820</v>
      </c>
      <c r="E203" s="27">
        <v>6172.1139999999996</v>
      </c>
      <c r="F203" s="27">
        <v>199556</v>
      </c>
      <c r="G203" s="27">
        <v>2</v>
      </c>
      <c r="H203" s="27">
        <v>1.17715424593525E-2</v>
      </c>
      <c r="I203" s="27">
        <v>1.7978018018018019E-2</v>
      </c>
      <c r="J203" s="27">
        <v>63865.617977528091</v>
      </c>
      <c r="K203" s="29">
        <f t="shared" si="18"/>
        <v>862.7833448799056</v>
      </c>
      <c r="L203" s="28">
        <f t="shared" si="21"/>
        <v>431.3916724399528</v>
      </c>
      <c r="M203" s="27">
        <f t="shared" si="22"/>
        <v>194.12625259797878</v>
      </c>
      <c r="N203" s="27">
        <f>SUMIFS('Verarbeitendes Gew. 2019'!$H$71:$H$17222,'Verarbeitendes Gew. 2019'!$C$71:$C$17222,C203,'Verarbeitendes Gew. 2019'!$E$71:$E$17222,"Basic Metals")</f>
        <v>6631</v>
      </c>
      <c r="O203" s="27">
        <f>SUMIFS('Verarbeitendes Gew. 2019'!$H$71:$H$17222,'Verarbeitendes Gew. 2019'!$C$71:$C$17222,C203,'Verarbeitendes Gew. 2019'!$E$71:$E$17222,"Chemical and Petrochemical")</f>
        <v>1700</v>
      </c>
      <c r="P203" s="27">
        <f>SUMIFS('Verarbeitendes Gew. 2019'!$H$71:$H$17222,'Verarbeitendes Gew. 2019'!$C$71:$C$17222,C203,'Verarbeitendes Gew. 2019'!$E$71:$E$17222,"Non Metallic Minerals")</f>
        <v>271</v>
      </c>
      <c r="Q203" s="27">
        <f>SUMIFS('Verarbeitendes Gew. 2019'!$H$71:$H$17222,'Verarbeitendes Gew. 2019'!$C$71:$C$17222,C203,'Verarbeitendes Gew. 2019'!$E$71:$E$17222,"Food and Tobacco")</f>
        <v>1592</v>
      </c>
      <c r="R203" s="27">
        <f>SUMIFS('Verarbeitendes Gew. 2019'!$H$71:$H$17222,'Verarbeitendes Gew. 2019'!$C$71:$C$17222,C203,'Verarbeitendes Gew. 2019'!$E$71:$E$17222,"Textile and Leather ")</f>
        <v>0</v>
      </c>
      <c r="S203" s="27">
        <f>SUMIFS('Verarbeitendes Gew. 2019'!$H$71:$H$17222,'Verarbeitendes Gew. 2019'!$C$71:$C$17222,C203,'Verarbeitendes Gew. 2019'!$E$71:$E$17222,"Paper, Pulp and Print")</f>
        <v>680</v>
      </c>
      <c r="T203" s="27">
        <f>SUMIFS('Verarbeitendes Gew. 2019'!$H$71:$H$17222,'Verarbeitendes Gew. 2019'!$C$71:$C$17222,C203,'Verarbeitendes Gew. 2019'!$E$71:$E$17222,"Wood and Wood Products")</f>
        <v>0</v>
      </c>
      <c r="U203" s="27">
        <f>SUMIFS('Verarbeitendes Gew. 2019'!$H$71:$H$17222,'Verarbeitendes Gew. 2019'!$C$71:$C$17222,C203,'Verarbeitendes Gew. 2019'!$E$71:$E$17222,"Transport Equipment")</f>
        <v>0</v>
      </c>
      <c r="V203" s="27">
        <f>SUMIFS('Verarbeitendes Gew. 2019'!$H$71:$H$17222,'Verarbeitendes Gew. 2019'!$C$71:$C$17222,C203,'Verarbeitendes Gew. 2019'!$E$71:$E$17222,"Machinery")</f>
        <v>10251</v>
      </c>
      <c r="W203" s="27">
        <f>SUMIFS('Verarbeitendes Gew. 2019'!$H$71:$H$17222,'Verarbeitendes Gew. 2019'!$C$71:$C$17222,C203,'Verarbeitendes Gew. 2019'!$E$71:$E$17222,"other industry")</f>
        <v>3428</v>
      </c>
      <c r="X203" s="27">
        <f>SUMIFS('Verarbeitendes Gew. 2019'!$H$71:$H$17222,'Verarbeitendes Gew. 2019'!$C$71:$C$17222,C203,'Verarbeitendes Gew. 2019'!$F$71:$F$17222,"Verarbeitendes Gewerbe (C)")</f>
        <v>0</v>
      </c>
      <c r="Y203" s="27">
        <f t="shared" si="23"/>
        <v>24553</v>
      </c>
      <c r="Z203" s="27">
        <f>SUMIFS('Baugewerbe 2019'!$D$7:$D$543,'Baugewerbe 2019'!$A$7:$A$543,C203)</f>
        <v>1137</v>
      </c>
      <c r="AA203" s="27">
        <f t="shared" si="19"/>
        <v>116.47575155878727</v>
      </c>
      <c r="AB203" s="11">
        <f t="shared" si="20"/>
        <v>120.7896682831868</v>
      </c>
    </row>
    <row r="204" spans="1:28">
      <c r="A204" s="27" t="s">
        <v>1377</v>
      </c>
      <c r="B204" s="27" t="s">
        <v>1393</v>
      </c>
      <c r="C204" s="27">
        <v>8237</v>
      </c>
      <c r="D204" s="27">
        <v>810</v>
      </c>
      <c r="E204" s="27">
        <v>4714.7190000000001</v>
      </c>
      <c r="F204" s="27">
        <v>118243</v>
      </c>
      <c r="G204" s="27">
        <v>5</v>
      </c>
      <c r="H204" s="27">
        <v>8.9919782577599777E-3</v>
      </c>
      <c r="I204" s="27">
        <v>1.0652522522522523E-2</v>
      </c>
      <c r="J204" s="27">
        <v>63865.617977528091</v>
      </c>
      <c r="K204" s="29">
        <f t="shared" si="18"/>
        <v>603.97272025380528</v>
      </c>
      <c r="L204" s="28">
        <f t="shared" si="21"/>
        <v>120.79454405076106</v>
      </c>
      <c r="M204" s="27">
        <f t="shared" si="22"/>
        <v>54.357544822842478</v>
      </c>
      <c r="N204" s="27">
        <f>SUMIFS('Verarbeitendes Gew. 2019'!$H$71:$H$17222,'Verarbeitendes Gew. 2019'!$C$71:$C$17222,C204,'Verarbeitendes Gew. 2019'!$E$71:$E$17222,"Basic Metals")</f>
        <v>1935</v>
      </c>
      <c r="O204" s="27">
        <f>SUMIFS('Verarbeitendes Gew. 2019'!$H$71:$H$17222,'Verarbeitendes Gew. 2019'!$C$71:$C$17222,C204,'Verarbeitendes Gew. 2019'!$E$71:$E$17222,"Chemical and Petrochemical")</f>
        <v>2456</v>
      </c>
      <c r="P204" s="27">
        <f>SUMIFS('Verarbeitendes Gew. 2019'!$H$71:$H$17222,'Verarbeitendes Gew. 2019'!$C$71:$C$17222,C204,'Verarbeitendes Gew. 2019'!$E$71:$E$17222,"Non Metallic Minerals")</f>
        <v>0</v>
      </c>
      <c r="Q204" s="27">
        <f>SUMIFS('Verarbeitendes Gew. 2019'!$H$71:$H$17222,'Verarbeitendes Gew. 2019'!$C$71:$C$17222,C204,'Verarbeitendes Gew. 2019'!$E$71:$E$17222,"Food and Tobacco")</f>
        <v>980</v>
      </c>
      <c r="R204" s="27">
        <f>SUMIFS('Verarbeitendes Gew. 2019'!$H$71:$H$17222,'Verarbeitendes Gew. 2019'!$C$71:$C$17222,C204,'Verarbeitendes Gew. 2019'!$E$71:$E$17222,"Textile and Leather ")</f>
        <v>0</v>
      </c>
      <c r="S204" s="27">
        <f>SUMIFS('Verarbeitendes Gew. 2019'!$H$71:$H$17222,'Verarbeitendes Gew. 2019'!$C$71:$C$17222,C204,'Verarbeitendes Gew. 2019'!$E$71:$E$17222,"Paper, Pulp and Print")</f>
        <v>496</v>
      </c>
      <c r="T204" s="27">
        <f>SUMIFS('Verarbeitendes Gew. 2019'!$H$71:$H$17222,'Verarbeitendes Gew. 2019'!$C$71:$C$17222,C204,'Verarbeitendes Gew. 2019'!$E$71:$E$17222,"Wood and Wood Products")</f>
        <v>1074</v>
      </c>
      <c r="U204" s="27">
        <f>SUMIFS('Verarbeitendes Gew. 2019'!$H$71:$H$17222,'Verarbeitendes Gew. 2019'!$C$71:$C$17222,C204,'Verarbeitendes Gew. 2019'!$E$71:$E$17222,"Transport Equipment")</f>
        <v>654</v>
      </c>
      <c r="V204" s="27">
        <f>SUMIFS('Verarbeitendes Gew. 2019'!$H$71:$H$17222,'Verarbeitendes Gew. 2019'!$C$71:$C$17222,C204,'Verarbeitendes Gew. 2019'!$E$71:$E$17222,"Machinery")</f>
        <v>10341</v>
      </c>
      <c r="W204" s="27">
        <f>SUMIFS('Verarbeitendes Gew. 2019'!$H$71:$H$17222,'Verarbeitendes Gew. 2019'!$C$71:$C$17222,C204,'Verarbeitendes Gew. 2019'!$E$71:$E$17222,"other industry")</f>
        <v>0</v>
      </c>
      <c r="X204" s="27">
        <f>SUMIFS('Verarbeitendes Gew. 2019'!$H$71:$H$17222,'Verarbeitendes Gew. 2019'!$C$71:$C$17222,C204,'Verarbeitendes Gew. 2019'!$F$71:$F$17222,"Verarbeitendes Gewerbe (C)")</f>
        <v>19112</v>
      </c>
      <c r="Y204" s="27">
        <f t="shared" si="23"/>
        <v>19112</v>
      </c>
      <c r="Z204" s="27">
        <f>SUMIFS('Baugewerbe 2019'!$D$7:$D$543,'Baugewerbe 2019'!$A$7:$A$543,C204)</f>
        <v>1250</v>
      </c>
      <c r="AA204" s="27">
        <f t="shared" si="19"/>
        <v>32.614526893705488</v>
      </c>
      <c r="AB204" s="11">
        <f t="shared" si="20"/>
        <v>33.822472334213103</v>
      </c>
    </row>
    <row r="205" spans="1:28">
      <c r="A205" s="27" t="s">
        <v>1377</v>
      </c>
      <c r="B205" s="27" t="s">
        <v>1190</v>
      </c>
      <c r="C205" s="27">
        <v>8311</v>
      </c>
      <c r="D205" s="27">
        <v>800</v>
      </c>
      <c r="E205" s="27">
        <v>11909.478999999999</v>
      </c>
      <c r="F205" s="27">
        <v>231195</v>
      </c>
      <c r="G205" s="27">
        <v>1</v>
      </c>
      <c r="H205" s="27">
        <v>2.271392552329185E-2</v>
      </c>
      <c r="I205" s="27">
        <v>2.0828378378378379E-2</v>
      </c>
      <c r="J205" s="27">
        <v>63865.617977528091</v>
      </c>
      <c r="K205" s="29">
        <f t="shared" si="18"/>
        <v>1416.9208328225968</v>
      </c>
      <c r="L205" s="28">
        <f t="shared" si="21"/>
        <v>1416.9208328225968</v>
      </c>
      <c r="M205" s="27">
        <f t="shared" si="22"/>
        <v>637.61437477016864</v>
      </c>
      <c r="N205" s="27">
        <f>SUMIFS('Verarbeitendes Gew. 2019'!$H$71:$H$17222,'Verarbeitendes Gew. 2019'!$C$71:$C$17222,C205,'Verarbeitendes Gew. 2019'!$E$71:$E$17222,"Basic Metals")</f>
        <v>522</v>
      </c>
      <c r="O205" s="27">
        <f>SUMIFS('Verarbeitendes Gew. 2019'!$H$71:$H$17222,'Verarbeitendes Gew. 2019'!$C$71:$C$17222,C205,'Verarbeitendes Gew. 2019'!$E$71:$E$17222,"Chemical and Petrochemical")</f>
        <v>0</v>
      </c>
      <c r="P205" s="27">
        <f>SUMIFS('Verarbeitendes Gew. 2019'!$H$71:$H$17222,'Verarbeitendes Gew. 2019'!$C$71:$C$17222,C205,'Verarbeitendes Gew. 2019'!$E$71:$E$17222,"Non Metallic Minerals")</f>
        <v>0</v>
      </c>
      <c r="Q205" s="27">
        <f>SUMIFS('Verarbeitendes Gew. 2019'!$H$71:$H$17222,'Verarbeitendes Gew. 2019'!$C$71:$C$17222,C205,'Verarbeitendes Gew. 2019'!$E$71:$E$17222,"Food and Tobacco")</f>
        <v>1144</v>
      </c>
      <c r="R205" s="27">
        <f>SUMIFS('Verarbeitendes Gew. 2019'!$H$71:$H$17222,'Verarbeitendes Gew. 2019'!$C$71:$C$17222,C205,'Verarbeitendes Gew. 2019'!$E$71:$E$17222,"Textile and Leather ")</f>
        <v>199</v>
      </c>
      <c r="S205" s="27">
        <f>SUMIFS('Verarbeitendes Gew. 2019'!$H$71:$H$17222,'Verarbeitendes Gew. 2019'!$C$71:$C$17222,C205,'Verarbeitendes Gew. 2019'!$E$71:$E$17222,"Paper, Pulp and Print")</f>
        <v>0</v>
      </c>
      <c r="T205" s="27">
        <f>SUMIFS('Verarbeitendes Gew. 2019'!$H$71:$H$17222,'Verarbeitendes Gew. 2019'!$C$71:$C$17222,C205,'Verarbeitendes Gew. 2019'!$E$71:$E$17222,"Wood and Wood Products")</f>
        <v>0</v>
      </c>
      <c r="U205" s="27">
        <f>SUMIFS('Verarbeitendes Gew. 2019'!$H$71:$H$17222,'Verarbeitendes Gew. 2019'!$C$71:$C$17222,C205,'Verarbeitendes Gew. 2019'!$E$71:$E$17222,"Transport Equipment")</f>
        <v>0</v>
      </c>
      <c r="V205" s="27">
        <f>SUMIFS('Verarbeitendes Gew. 2019'!$H$71:$H$17222,'Verarbeitendes Gew. 2019'!$C$71:$C$17222,C205,'Verarbeitendes Gew. 2019'!$E$71:$E$17222,"Machinery")</f>
        <v>4543</v>
      </c>
      <c r="W205" s="27">
        <f>SUMIFS('Verarbeitendes Gew. 2019'!$H$71:$H$17222,'Verarbeitendes Gew. 2019'!$C$71:$C$17222,C205,'Verarbeitendes Gew. 2019'!$E$71:$E$17222,"other industry")</f>
        <v>1368</v>
      </c>
      <c r="X205" s="27">
        <f>SUMIFS('Verarbeitendes Gew. 2019'!$H$71:$H$17222,'Verarbeitendes Gew. 2019'!$C$71:$C$17222,C205,'Verarbeitendes Gew. 2019'!$F$71:$F$17222,"Verarbeitendes Gewerbe (C)")</f>
        <v>0</v>
      </c>
      <c r="Y205" s="27">
        <f t="shared" si="23"/>
        <v>7776</v>
      </c>
      <c r="Z205" s="27">
        <f>SUMIFS('Baugewerbe 2019'!$D$7:$D$543,'Baugewerbe 2019'!$A$7:$A$543,C205)</f>
        <v>983</v>
      </c>
      <c r="AA205" s="27">
        <f t="shared" si="19"/>
        <v>382.56862486210116</v>
      </c>
      <c r="AB205" s="11">
        <f t="shared" si="20"/>
        <v>396.73783319032714</v>
      </c>
    </row>
    <row r="206" spans="1:28">
      <c r="A206" s="27" t="s">
        <v>1377</v>
      </c>
      <c r="B206" s="27" t="s">
        <v>1394</v>
      </c>
      <c r="C206" s="27">
        <v>8315</v>
      </c>
      <c r="D206" s="27">
        <v>709</v>
      </c>
      <c r="E206" s="27">
        <v>7921.3789999999999</v>
      </c>
      <c r="F206" s="27">
        <v>263601</v>
      </c>
      <c r="G206" s="27">
        <v>6</v>
      </c>
      <c r="H206" s="27">
        <v>1.5107765221952034E-2</v>
      </c>
      <c r="I206" s="27">
        <v>2.3747837837837838E-2</v>
      </c>
      <c r="J206" s="27">
        <v>63865.617977528091</v>
      </c>
      <c r="K206" s="29">
        <f t="shared" si="18"/>
        <v>1119.3717637149675</v>
      </c>
      <c r="L206" s="28">
        <f t="shared" si="21"/>
        <v>186.56196061916125</v>
      </c>
      <c r="M206" s="27">
        <f t="shared" si="22"/>
        <v>83.952882278622567</v>
      </c>
      <c r="N206" s="27">
        <f>SUMIFS('Verarbeitendes Gew. 2019'!$H$71:$H$17222,'Verarbeitendes Gew. 2019'!$C$71:$C$17222,C206,'Verarbeitendes Gew. 2019'!$E$71:$E$17222,"Basic Metals")</f>
        <v>2682</v>
      </c>
      <c r="O206" s="27">
        <f>SUMIFS('Verarbeitendes Gew. 2019'!$H$71:$H$17222,'Verarbeitendes Gew. 2019'!$C$71:$C$17222,C206,'Verarbeitendes Gew. 2019'!$E$71:$E$17222,"Chemical and Petrochemical")</f>
        <v>3089</v>
      </c>
      <c r="P206" s="27">
        <f>SUMIFS('Verarbeitendes Gew. 2019'!$H$71:$H$17222,'Verarbeitendes Gew. 2019'!$C$71:$C$17222,C206,'Verarbeitendes Gew. 2019'!$E$71:$E$17222,"Non Metallic Minerals")</f>
        <v>1801</v>
      </c>
      <c r="Q206" s="27">
        <f>SUMIFS('Verarbeitendes Gew. 2019'!$H$71:$H$17222,'Verarbeitendes Gew. 2019'!$C$71:$C$17222,C206,'Verarbeitendes Gew. 2019'!$E$71:$E$17222,"Food and Tobacco")</f>
        <v>1582</v>
      </c>
      <c r="R206" s="27">
        <f>SUMIFS('Verarbeitendes Gew. 2019'!$H$71:$H$17222,'Verarbeitendes Gew. 2019'!$C$71:$C$17222,C206,'Verarbeitendes Gew. 2019'!$E$71:$E$17222,"Textile and Leather ")</f>
        <v>0</v>
      </c>
      <c r="S206" s="27">
        <f>SUMIFS('Verarbeitendes Gew. 2019'!$H$71:$H$17222,'Verarbeitendes Gew. 2019'!$C$71:$C$17222,C206,'Verarbeitendes Gew. 2019'!$E$71:$E$17222,"Paper, Pulp and Print")</f>
        <v>337</v>
      </c>
      <c r="T206" s="27">
        <f>SUMIFS('Verarbeitendes Gew. 2019'!$H$71:$H$17222,'Verarbeitendes Gew. 2019'!$C$71:$C$17222,C206,'Verarbeitendes Gew. 2019'!$E$71:$E$17222,"Wood and Wood Products")</f>
        <v>283</v>
      </c>
      <c r="U206" s="27">
        <f>SUMIFS('Verarbeitendes Gew. 2019'!$H$71:$H$17222,'Verarbeitendes Gew. 2019'!$C$71:$C$17222,C206,'Verarbeitendes Gew. 2019'!$E$71:$E$17222,"Transport Equipment")</f>
        <v>0</v>
      </c>
      <c r="V206" s="27">
        <f>SUMIFS('Verarbeitendes Gew. 2019'!$H$71:$H$17222,'Verarbeitendes Gew. 2019'!$C$71:$C$17222,C206,'Verarbeitendes Gew. 2019'!$E$71:$E$17222,"Machinery")</f>
        <v>7897</v>
      </c>
      <c r="W206" s="27">
        <f>SUMIFS('Verarbeitendes Gew. 2019'!$H$71:$H$17222,'Verarbeitendes Gew. 2019'!$C$71:$C$17222,C206,'Verarbeitendes Gew. 2019'!$E$71:$E$17222,"other industry")</f>
        <v>620</v>
      </c>
      <c r="X206" s="27">
        <f>SUMIFS('Verarbeitendes Gew. 2019'!$H$71:$H$17222,'Verarbeitendes Gew. 2019'!$C$71:$C$17222,C206,'Verarbeitendes Gew. 2019'!$F$71:$F$17222,"Verarbeitendes Gewerbe (C)")</f>
        <v>21495</v>
      </c>
      <c r="Y206" s="27">
        <f t="shared" si="23"/>
        <v>21495</v>
      </c>
      <c r="Z206" s="27">
        <f>SUMIFS('Baugewerbe 2019'!$D$7:$D$543,'Baugewerbe 2019'!$A$7:$A$543,C206)</f>
        <v>2904</v>
      </c>
      <c r="AA206" s="27">
        <f t="shared" si="19"/>
        <v>50.371729367173543</v>
      </c>
      <c r="AB206" s="11">
        <f t="shared" si="20"/>
        <v>52.237348973365158</v>
      </c>
    </row>
    <row r="207" spans="1:28">
      <c r="A207" s="27" t="s">
        <v>1377</v>
      </c>
      <c r="B207" s="27" t="s">
        <v>1395</v>
      </c>
      <c r="C207" s="27">
        <v>8316</v>
      </c>
      <c r="D207" s="27">
        <v>698</v>
      </c>
      <c r="E207" s="27">
        <v>5444.5870000000004</v>
      </c>
      <c r="F207" s="27">
        <v>166408</v>
      </c>
      <c r="G207" s="27">
        <v>2</v>
      </c>
      <c r="H207" s="27">
        <v>1.038399275258666E-2</v>
      </c>
      <c r="I207" s="27">
        <v>1.4991711711711712E-2</v>
      </c>
      <c r="J207" s="27">
        <v>63865.617977528091</v>
      </c>
      <c r="K207" s="29">
        <f t="shared" si="18"/>
        <v>745.57706347968224</v>
      </c>
      <c r="L207" s="28">
        <f t="shared" si="21"/>
        <v>372.78853173984112</v>
      </c>
      <c r="M207" s="27">
        <f t="shared" si="22"/>
        <v>167.75483928292851</v>
      </c>
      <c r="N207" s="27">
        <f>SUMIFS('Verarbeitendes Gew. 2019'!$H$71:$H$17222,'Verarbeitendes Gew. 2019'!$C$71:$C$17222,C207,'Verarbeitendes Gew. 2019'!$E$71:$E$17222,"Basic Metals")</f>
        <v>3188</v>
      </c>
      <c r="O207" s="27">
        <f>SUMIFS('Verarbeitendes Gew. 2019'!$H$71:$H$17222,'Verarbeitendes Gew. 2019'!$C$71:$C$17222,C207,'Verarbeitendes Gew. 2019'!$E$71:$E$17222,"Chemical and Petrochemical")</f>
        <v>0</v>
      </c>
      <c r="P207" s="27">
        <f>SUMIFS('Verarbeitendes Gew. 2019'!$H$71:$H$17222,'Verarbeitendes Gew. 2019'!$C$71:$C$17222,C207,'Verarbeitendes Gew. 2019'!$E$71:$E$17222,"Non Metallic Minerals")</f>
        <v>0</v>
      </c>
      <c r="Q207" s="27">
        <f>SUMIFS('Verarbeitendes Gew. 2019'!$H$71:$H$17222,'Verarbeitendes Gew. 2019'!$C$71:$C$17222,C207,'Verarbeitendes Gew. 2019'!$E$71:$E$17222,"Food and Tobacco")</f>
        <v>927</v>
      </c>
      <c r="R207" s="27">
        <f>SUMIFS('Verarbeitendes Gew. 2019'!$H$71:$H$17222,'Verarbeitendes Gew. 2019'!$C$71:$C$17222,C207,'Verarbeitendes Gew. 2019'!$E$71:$E$17222,"Textile and Leather ")</f>
        <v>0</v>
      </c>
      <c r="S207" s="27">
        <f>SUMIFS('Verarbeitendes Gew. 2019'!$H$71:$H$17222,'Verarbeitendes Gew. 2019'!$C$71:$C$17222,C207,'Verarbeitendes Gew. 2019'!$E$71:$E$17222,"Paper, Pulp and Print")</f>
        <v>939</v>
      </c>
      <c r="T207" s="27">
        <f>SUMIFS('Verarbeitendes Gew. 2019'!$H$71:$H$17222,'Verarbeitendes Gew. 2019'!$C$71:$C$17222,C207,'Verarbeitendes Gew. 2019'!$E$71:$E$17222,"Wood and Wood Products")</f>
        <v>490</v>
      </c>
      <c r="U207" s="27">
        <f>SUMIFS('Verarbeitendes Gew. 2019'!$H$71:$H$17222,'Verarbeitendes Gew. 2019'!$C$71:$C$17222,C207,'Verarbeitendes Gew. 2019'!$E$71:$E$17222,"Transport Equipment")</f>
        <v>0</v>
      </c>
      <c r="V207" s="27">
        <f>SUMIFS('Verarbeitendes Gew. 2019'!$H$71:$H$17222,'Verarbeitendes Gew. 2019'!$C$71:$C$17222,C207,'Verarbeitendes Gew. 2019'!$E$71:$E$17222,"Machinery")</f>
        <v>6649</v>
      </c>
      <c r="W207" s="27">
        <f>SUMIFS('Verarbeitendes Gew. 2019'!$H$71:$H$17222,'Verarbeitendes Gew. 2019'!$C$71:$C$17222,C207,'Verarbeitendes Gew. 2019'!$E$71:$E$17222,"other industry")</f>
        <v>1083</v>
      </c>
      <c r="X207" s="27">
        <f>SUMIFS('Verarbeitendes Gew. 2019'!$H$71:$H$17222,'Verarbeitendes Gew. 2019'!$C$71:$C$17222,C207,'Verarbeitendes Gew. 2019'!$F$71:$F$17222,"Verarbeitendes Gewerbe (C)")</f>
        <v>0</v>
      </c>
      <c r="Y207" s="27">
        <f t="shared" si="23"/>
        <v>13276</v>
      </c>
      <c r="Z207" s="27">
        <f>SUMIFS('Baugewerbe 2019'!$D$7:$D$543,'Baugewerbe 2019'!$A$7:$A$543,C207)</f>
        <v>1936</v>
      </c>
      <c r="AA207" s="27">
        <f t="shared" si="19"/>
        <v>100.65290356975711</v>
      </c>
      <c r="AB207" s="11">
        <f t="shared" si="20"/>
        <v>104.38078888715552</v>
      </c>
    </row>
    <row r="208" spans="1:28">
      <c r="A208" s="27" t="s">
        <v>1377</v>
      </c>
      <c r="B208" s="27" t="s">
        <v>1396</v>
      </c>
      <c r="C208" s="27">
        <v>8317</v>
      </c>
      <c r="D208" s="27">
        <v>794</v>
      </c>
      <c r="E208" s="27">
        <v>17656.545999999998</v>
      </c>
      <c r="F208" s="27">
        <v>430953</v>
      </c>
      <c r="G208" s="27">
        <v>4</v>
      </c>
      <c r="H208" s="27">
        <v>3.3674812377819101E-2</v>
      </c>
      <c r="I208" s="27">
        <v>3.8824594594594593E-2</v>
      </c>
      <c r="J208" s="27">
        <v>63865.617977528091</v>
      </c>
      <c r="K208" s="29">
        <f t="shared" si="18"/>
        <v>2242.7530294294634</v>
      </c>
      <c r="L208" s="28">
        <f t="shared" si="21"/>
        <v>560.68825735736584</v>
      </c>
      <c r="M208" s="27">
        <f t="shared" si="22"/>
        <v>252.30971581081462</v>
      </c>
      <c r="N208" s="27">
        <f>SUMIFS('Verarbeitendes Gew. 2019'!$H$71:$H$17222,'Verarbeitendes Gew. 2019'!$C$71:$C$17222,C208,'Verarbeitendes Gew. 2019'!$E$71:$E$17222,"Basic Metals")</f>
        <v>12382</v>
      </c>
      <c r="O208" s="27">
        <f>SUMIFS('Verarbeitendes Gew. 2019'!$H$71:$H$17222,'Verarbeitendes Gew. 2019'!$C$71:$C$17222,C208,'Verarbeitendes Gew. 2019'!$E$71:$E$17222,"Chemical and Petrochemical")</f>
        <v>4045</v>
      </c>
      <c r="P208" s="27">
        <f>SUMIFS('Verarbeitendes Gew. 2019'!$H$71:$H$17222,'Verarbeitendes Gew. 2019'!$C$71:$C$17222,C208,'Verarbeitendes Gew. 2019'!$E$71:$E$17222,"Non Metallic Minerals")</f>
        <v>2152</v>
      </c>
      <c r="Q208" s="27">
        <f>SUMIFS('Verarbeitendes Gew. 2019'!$H$71:$H$17222,'Verarbeitendes Gew. 2019'!$C$71:$C$17222,C208,'Verarbeitendes Gew. 2019'!$E$71:$E$17222,"Food and Tobacco")</f>
        <v>2969</v>
      </c>
      <c r="R208" s="27">
        <f>SUMIFS('Verarbeitendes Gew. 2019'!$H$71:$H$17222,'Verarbeitendes Gew. 2019'!$C$71:$C$17222,C208,'Verarbeitendes Gew. 2019'!$E$71:$E$17222,"Textile and Leather ")</f>
        <v>434</v>
      </c>
      <c r="S208" s="27">
        <f>SUMIFS('Verarbeitendes Gew. 2019'!$H$71:$H$17222,'Verarbeitendes Gew. 2019'!$C$71:$C$17222,C208,'Verarbeitendes Gew. 2019'!$E$71:$E$17222,"Paper, Pulp and Print")</f>
        <v>4659</v>
      </c>
      <c r="T208" s="27">
        <f>SUMIFS('Verarbeitendes Gew. 2019'!$H$71:$H$17222,'Verarbeitendes Gew. 2019'!$C$71:$C$17222,C208,'Verarbeitendes Gew. 2019'!$E$71:$E$17222,"Wood and Wood Products")</f>
        <v>3309</v>
      </c>
      <c r="U208" s="27">
        <f>SUMIFS('Verarbeitendes Gew. 2019'!$H$71:$H$17222,'Verarbeitendes Gew. 2019'!$C$71:$C$17222,C208,'Verarbeitendes Gew. 2019'!$E$71:$E$17222,"Transport Equipment")</f>
        <v>2681</v>
      </c>
      <c r="V208" s="27">
        <f>SUMIFS('Verarbeitendes Gew. 2019'!$H$71:$H$17222,'Verarbeitendes Gew. 2019'!$C$71:$C$17222,C208,'Verarbeitendes Gew. 2019'!$E$71:$E$17222,"Machinery")</f>
        <v>20032</v>
      </c>
      <c r="W208" s="27">
        <f>SUMIFS('Verarbeitendes Gew. 2019'!$H$71:$H$17222,'Verarbeitendes Gew. 2019'!$C$71:$C$17222,C208,'Verarbeitendes Gew. 2019'!$E$71:$E$17222,"other industry")</f>
        <v>825</v>
      </c>
      <c r="X208" s="27">
        <f>SUMIFS('Verarbeitendes Gew. 2019'!$H$71:$H$17222,'Verarbeitendes Gew. 2019'!$C$71:$C$17222,C208,'Verarbeitendes Gew. 2019'!$F$71:$F$17222,"Verarbeitendes Gewerbe (C)")</f>
        <v>56137</v>
      </c>
      <c r="Y208" s="27">
        <f t="shared" si="23"/>
        <v>56137</v>
      </c>
      <c r="Z208" s="27">
        <f>SUMIFS('Baugewerbe 2019'!$D$7:$D$543,'Baugewerbe 2019'!$A$7:$A$543,C208)</f>
        <v>5434</v>
      </c>
      <c r="AA208" s="27">
        <f t="shared" si="19"/>
        <v>151.38582948648877</v>
      </c>
      <c r="AB208" s="11">
        <f t="shared" si="20"/>
        <v>156.99271206006244</v>
      </c>
    </row>
    <row r="209" spans="1:28">
      <c r="A209" s="27" t="s">
        <v>1377</v>
      </c>
      <c r="B209" s="27" t="s">
        <v>1397</v>
      </c>
      <c r="C209" s="27">
        <v>8325</v>
      </c>
      <c r="D209" s="27">
        <v>927</v>
      </c>
      <c r="E209" s="27">
        <v>6099.8019999999997</v>
      </c>
      <c r="F209" s="27">
        <v>139878</v>
      </c>
      <c r="G209" s="27">
        <v>3</v>
      </c>
      <c r="H209" s="27">
        <v>1.1633627997902064E-2</v>
      </c>
      <c r="I209" s="27">
        <v>1.2601621621621621E-2</v>
      </c>
      <c r="J209" s="27">
        <v>63865.617977528091</v>
      </c>
      <c r="K209" s="29">
        <f t="shared" si="18"/>
        <v>760.29886448029197</v>
      </c>
      <c r="L209" s="28">
        <f t="shared" si="21"/>
        <v>253.43295482676399</v>
      </c>
      <c r="M209" s="27">
        <f t="shared" si="22"/>
        <v>114.0448296720438</v>
      </c>
      <c r="N209" s="27">
        <f>SUMIFS('Verarbeitendes Gew. 2019'!$H$71:$H$17222,'Verarbeitendes Gew. 2019'!$C$71:$C$17222,C209,'Verarbeitendes Gew. 2019'!$E$71:$E$17222,"Basic Metals")</f>
        <v>8296</v>
      </c>
      <c r="O209" s="27">
        <f>SUMIFS('Verarbeitendes Gew. 2019'!$H$71:$H$17222,'Verarbeitendes Gew. 2019'!$C$71:$C$17222,C209,'Verarbeitendes Gew. 2019'!$E$71:$E$17222,"Chemical and Petrochemical")</f>
        <v>1474</v>
      </c>
      <c r="P209" s="27">
        <f>SUMIFS('Verarbeitendes Gew. 2019'!$H$71:$H$17222,'Verarbeitendes Gew. 2019'!$C$71:$C$17222,C209,'Verarbeitendes Gew. 2019'!$E$71:$E$17222,"Non Metallic Minerals")</f>
        <v>0</v>
      </c>
      <c r="Q209" s="27">
        <f>SUMIFS('Verarbeitendes Gew. 2019'!$H$71:$H$17222,'Verarbeitendes Gew. 2019'!$C$71:$C$17222,C209,'Verarbeitendes Gew. 2019'!$E$71:$E$17222,"Food and Tobacco")</f>
        <v>591</v>
      </c>
      <c r="R209" s="27">
        <f>SUMIFS('Verarbeitendes Gew. 2019'!$H$71:$H$17222,'Verarbeitendes Gew. 2019'!$C$71:$C$17222,C209,'Verarbeitendes Gew. 2019'!$E$71:$E$17222,"Textile and Leather ")</f>
        <v>0</v>
      </c>
      <c r="S209" s="27">
        <f>SUMIFS('Verarbeitendes Gew. 2019'!$H$71:$H$17222,'Verarbeitendes Gew. 2019'!$C$71:$C$17222,C209,'Verarbeitendes Gew. 2019'!$E$71:$E$17222,"Paper, Pulp and Print")</f>
        <v>0</v>
      </c>
      <c r="T209" s="27">
        <f>SUMIFS('Verarbeitendes Gew. 2019'!$H$71:$H$17222,'Verarbeitendes Gew. 2019'!$C$71:$C$17222,C209,'Verarbeitendes Gew. 2019'!$E$71:$E$17222,"Wood and Wood Products")</f>
        <v>445</v>
      </c>
      <c r="U209" s="27">
        <f>SUMIFS('Verarbeitendes Gew. 2019'!$H$71:$H$17222,'Verarbeitendes Gew. 2019'!$C$71:$C$17222,C209,'Verarbeitendes Gew. 2019'!$E$71:$E$17222,"Transport Equipment")</f>
        <v>0</v>
      </c>
      <c r="V209" s="27">
        <f>SUMIFS('Verarbeitendes Gew. 2019'!$H$71:$H$17222,'Verarbeitendes Gew. 2019'!$C$71:$C$17222,C209,'Verarbeitendes Gew. 2019'!$E$71:$E$17222,"Machinery")</f>
        <v>11790</v>
      </c>
      <c r="W209" s="27">
        <f>SUMIFS('Verarbeitendes Gew. 2019'!$H$71:$H$17222,'Verarbeitendes Gew. 2019'!$C$71:$C$17222,C209,'Verarbeitendes Gew. 2019'!$E$71:$E$17222,"other industry")</f>
        <v>0</v>
      </c>
      <c r="X209" s="27">
        <f>SUMIFS('Verarbeitendes Gew. 2019'!$H$71:$H$17222,'Verarbeitendes Gew. 2019'!$C$71:$C$17222,C209,'Verarbeitendes Gew. 2019'!$F$71:$F$17222,"Verarbeitendes Gewerbe (C)")</f>
        <v>0</v>
      </c>
      <c r="Y209" s="27">
        <f t="shared" si="23"/>
        <v>22596</v>
      </c>
      <c r="Z209" s="27">
        <f>SUMIFS('Baugewerbe 2019'!$D$7:$D$543,'Baugewerbe 2019'!$A$7:$A$543,C209)</f>
        <v>1730</v>
      </c>
      <c r="AA209" s="27">
        <f t="shared" si="19"/>
        <v>68.426897803226282</v>
      </c>
      <c r="AB209" s="11">
        <f t="shared" si="20"/>
        <v>70.961227351493918</v>
      </c>
    </row>
    <row r="210" spans="1:28">
      <c r="A210" s="27" t="s">
        <v>1377</v>
      </c>
      <c r="B210" s="27" t="s">
        <v>1398</v>
      </c>
      <c r="C210" s="27">
        <v>8326</v>
      </c>
      <c r="D210" s="27">
        <v>812</v>
      </c>
      <c r="E210" s="27">
        <v>8513.0619999999999</v>
      </c>
      <c r="F210" s="27">
        <v>212506</v>
      </c>
      <c r="G210" s="27">
        <v>3</v>
      </c>
      <c r="H210" s="27">
        <v>1.6236231345062701E-2</v>
      </c>
      <c r="I210" s="27">
        <v>1.9144684684684686E-2</v>
      </c>
      <c r="J210" s="27">
        <v>63865.617977528091</v>
      </c>
      <c r="K210" s="29">
        <f t="shared" si="18"/>
        <v>1088.9469960487954</v>
      </c>
      <c r="L210" s="28">
        <f t="shared" si="21"/>
        <v>362.98233201626516</v>
      </c>
      <c r="M210" s="27">
        <f t="shared" si="22"/>
        <v>163.34204940731934</v>
      </c>
      <c r="N210" s="27">
        <f>SUMIFS('Verarbeitendes Gew. 2019'!$H$71:$H$17222,'Verarbeitendes Gew. 2019'!$C$71:$C$17222,C210,'Verarbeitendes Gew. 2019'!$E$71:$E$17222,"Basic Metals")</f>
        <v>7190</v>
      </c>
      <c r="O210" s="27">
        <f>SUMIFS('Verarbeitendes Gew. 2019'!$H$71:$H$17222,'Verarbeitendes Gew. 2019'!$C$71:$C$17222,C210,'Verarbeitendes Gew. 2019'!$E$71:$E$17222,"Chemical and Petrochemical")</f>
        <v>1954</v>
      </c>
      <c r="P210" s="27">
        <f>SUMIFS('Verarbeitendes Gew. 2019'!$H$71:$H$17222,'Verarbeitendes Gew. 2019'!$C$71:$C$17222,C210,'Verarbeitendes Gew. 2019'!$E$71:$E$17222,"Non Metallic Minerals")</f>
        <v>377</v>
      </c>
      <c r="Q210" s="27">
        <f>SUMIFS('Verarbeitendes Gew. 2019'!$H$71:$H$17222,'Verarbeitendes Gew. 2019'!$C$71:$C$17222,C210,'Verarbeitendes Gew. 2019'!$E$71:$E$17222,"Food and Tobacco")</f>
        <v>1030</v>
      </c>
      <c r="R210" s="27">
        <f>SUMIFS('Verarbeitendes Gew. 2019'!$H$71:$H$17222,'Verarbeitendes Gew. 2019'!$C$71:$C$17222,C210,'Verarbeitendes Gew. 2019'!$E$71:$E$17222,"Textile and Leather ")</f>
        <v>0</v>
      </c>
      <c r="S210" s="27">
        <f>SUMIFS('Verarbeitendes Gew. 2019'!$H$71:$H$17222,'Verarbeitendes Gew. 2019'!$C$71:$C$17222,C210,'Verarbeitendes Gew. 2019'!$E$71:$E$17222,"Paper, Pulp and Print")</f>
        <v>1264</v>
      </c>
      <c r="T210" s="27">
        <f>SUMIFS('Verarbeitendes Gew. 2019'!$H$71:$H$17222,'Verarbeitendes Gew. 2019'!$C$71:$C$17222,C210,'Verarbeitendes Gew. 2019'!$E$71:$E$17222,"Wood and Wood Products")</f>
        <v>412</v>
      </c>
      <c r="U210" s="27">
        <f>SUMIFS('Verarbeitendes Gew. 2019'!$H$71:$H$17222,'Verarbeitendes Gew. 2019'!$C$71:$C$17222,C210,'Verarbeitendes Gew. 2019'!$E$71:$E$17222,"Transport Equipment")</f>
        <v>0</v>
      </c>
      <c r="V210" s="27">
        <f>SUMIFS('Verarbeitendes Gew. 2019'!$H$71:$H$17222,'Verarbeitendes Gew. 2019'!$C$71:$C$17222,C210,'Verarbeitendes Gew. 2019'!$E$71:$E$17222,"Machinery")</f>
        <v>16925</v>
      </c>
      <c r="W210" s="27">
        <f>SUMIFS('Verarbeitendes Gew. 2019'!$H$71:$H$17222,'Verarbeitendes Gew. 2019'!$C$71:$C$17222,C210,'Verarbeitendes Gew. 2019'!$E$71:$E$17222,"other industry")</f>
        <v>0</v>
      </c>
      <c r="X210" s="27">
        <f>SUMIFS('Verarbeitendes Gew. 2019'!$H$71:$H$17222,'Verarbeitendes Gew. 2019'!$C$71:$C$17222,C210,'Verarbeitendes Gew. 2019'!$F$71:$F$17222,"Verarbeitendes Gewerbe (C)")</f>
        <v>0</v>
      </c>
      <c r="Y210" s="27">
        <f t="shared" si="23"/>
        <v>29152</v>
      </c>
      <c r="Z210" s="27">
        <f>SUMIFS('Baugewerbe 2019'!$D$7:$D$543,'Baugewerbe 2019'!$A$7:$A$543,C210)</f>
        <v>2067</v>
      </c>
      <c r="AA210" s="27">
        <f t="shared" si="19"/>
        <v>98.005229644391605</v>
      </c>
      <c r="AB210" s="11">
        <f t="shared" si="20"/>
        <v>101.63505296455425</v>
      </c>
    </row>
    <row r="211" spans="1:28">
      <c r="A211" s="27" t="s">
        <v>1377</v>
      </c>
      <c r="B211" s="27" t="s">
        <v>1399</v>
      </c>
      <c r="C211" s="27">
        <v>8327</v>
      </c>
      <c r="D211" s="27">
        <v>982</v>
      </c>
      <c r="E211" s="27">
        <v>7177.5950000000003</v>
      </c>
      <c r="F211" s="27">
        <v>140766</v>
      </c>
      <c r="G211" s="27">
        <v>5</v>
      </c>
      <c r="H211" s="27">
        <v>1.3689209936585133E-2</v>
      </c>
      <c r="I211" s="27">
        <v>1.2681621621621621E-2</v>
      </c>
      <c r="J211" s="27">
        <v>63865.617977528091</v>
      </c>
      <c r="K211" s="29">
        <f t="shared" si="18"/>
        <v>856.25178211154503</v>
      </c>
      <c r="L211" s="28">
        <f t="shared" si="21"/>
        <v>171.25035642230901</v>
      </c>
      <c r="M211" s="27">
        <f t="shared" si="22"/>
        <v>77.062660390039056</v>
      </c>
      <c r="N211" s="27">
        <f>SUMIFS('Verarbeitendes Gew. 2019'!$H$71:$H$17222,'Verarbeitendes Gew. 2019'!$C$71:$C$17222,C211,'Verarbeitendes Gew. 2019'!$E$71:$E$17222,"Basic Metals")</f>
        <v>9848</v>
      </c>
      <c r="O211" s="27">
        <f>SUMIFS('Verarbeitendes Gew. 2019'!$H$71:$H$17222,'Verarbeitendes Gew. 2019'!$C$71:$C$17222,C211,'Verarbeitendes Gew. 2019'!$E$71:$E$17222,"Chemical and Petrochemical")</f>
        <v>465</v>
      </c>
      <c r="P211" s="27">
        <f>SUMIFS('Verarbeitendes Gew. 2019'!$H$71:$H$17222,'Verarbeitendes Gew. 2019'!$C$71:$C$17222,C211,'Verarbeitendes Gew. 2019'!$E$71:$E$17222,"Non Metallic Minerals")</f>
        <v>0</v>
      </c>
      <c r="Q211" s="27">
        <f>SUMIFS('Verarbeitendes Gew. 2019'!$H$71:$H$17222,'Verarbeitendes Gew. 2019'!$C$71:$C$17222,C211,'Verarbeitendes Gew. 2019'!$E$71:$E$17222,"Food and Tobacco")</f>
        <v>739</v>
      </c>
      <c r="R211" s="27">
        <f>SUMIFS('Verarbeitendes Gew. 2019'!$H$71:$H$17222,'Verarbeitendes Gew. 2019'!$C$71:$C$17222,C211,'Verarbeitendes Gew. 2019'!$E$71:$E$17222,"Textile and Leather ")</f>
        <v>0</v>
      </c>
      <c r="S211" s="27">
        <f>SUMIFS('Verarbeitendes Gew. 2019'!$H$71:$H$17222,'Verarbeitendes Gew. 2019'!$C$71:$C$17222,C211,'Verarbeitendes Gew. 2019'!$E$71:$E$17222,"Paper, Pulp and Print")</f>
        <v>346</v>
      </c>
      <c r="T211" s="27">
        <f>SUMIFS('Verarbeitendes Gew. 2019'!$H$71:$H$17222,'Verarbeitendes Gew. 2019'!$C$71:$C$17222,C211,'Verarbeitendes Gew. 2019'!$E$71:$E$17222,"Wood and Wood Products")</f>
        <v>0</v>
      </c>
      <c r="U211" s="27">
        <f>SUMIFS('Verarbeitendes Gew. 2019'!$H$71:$H$17222,'Verarbeitendes Gew. 2019'!$C$71:$C$17222,C211,'Verarbeitendes Gew. 2019'!$E$71:$E$17222,"Transport Equipment")</f>
        <v>0</v>
      </c>
      <c r="V211" s="27">
        <f>SUMIFS('Verarbeitendes Gew. 2019'!$H$71:$H$17222,'Verarbeitendes Gew. 2019'!$C$71:$C$17222,C211,'Verarbeitendes Gew. 2019'!$E$71:$E$17222,"Machinery")</f>
        <v>11659</v>
      </c>
      <c r="W211" s="27">
        <f>SUMIFS('Verarbeitendes Gew. 2019'!$H$71:$H$17222,'Verarbeitendes Gew. 2019'!$C$71:$C$17222,C211,'Verarbeitendes Gew. 2019'!$E$71:$E$17222,"other industry")</f>
        <v>12305</v>
      </c>
      <c r="X211" s="27">
        <f>SUMIFS('Verarbeitendes Gew. 2019'!$H$71:$H$17222,'Verarbeitendes Gew. 2019'!$C$71:$C$17222,C211,'Verarbeitendes Gew. 2019'!$F$71:$F$17222,"Verarbeitendes Gewerbe (C)")</f>
        <v>0</v>
      </c>
      <c r="Y211" s="27">
        <f t="shared" si="23"/>
        <v>35362</v>
      </c>
      <c r="Z211" s="27">
        <f>SUMIFS('Baugewerbe 2019'!$D$7:$D$543,'Baugewerbe 2019'!$A$7:$A$543,C211)</f>
        <v>1637</v>
      </c>
      <c r="AA211" s="27">
        <f t="shared" si="19"/>
        <v>46.237596234023435</v>
      </c>
      <c r="AB211" s="11">
        <f t="shared" si="20"/>
        <v>47.950099798246526</v>
      </c>
    </row>
    <row r="212" spans="1:28">
      <c r="A212" s="27" t="s">
        <v>1377</v>
      </c>
      <c r="B212" s="27" t="s">
        <v>1400</v>
      </c>
      <c r="C212" s="27">
        <v>8335</v>
      </c>
      <c r="D212" s="27">
        <v>773</v>
      </c>
      <c r="E212" s="27">
        <v>9989.9670000000006</v>
      </c>
      <c r="F212" s="27">
        <v>286305</v>
      </c>
      <c r="G212" s="27">
        <v>3</v>
      </c>
      <c r="H212" s="27">
        <v>1.9053005292518955E-2</v>
      </c>
      <c r="I212" s="27">
        <v>2.5793243243243242E-2</v>
      </c>
      <c r="J212" s="27">
        <v>63865.617977528091</v>
      </c>
      <c r="K212" s="29">
        <f t="shared" si="18"/>
        <v>1337.3634067066428</v>
      </c>
      <c r="L212" s="28">
        <f t="shared" si="21"/>
        <v>445.78780223554759</v>
      </c>
      <c r="M212" s="27">
        <f t="shared" si="22"/>
        <v>200.60451100599641</v>
      </c>
      <c r="N212" s="27">
        <f>SUMIFS('Verarbeitendes Gew. 2019'!$H$71:$H$17222,'Verarbeitendes Gew. 2019'!$C$71:$C$17222,C212,'Verarbeitendes Gew. 2019'!$E$71:$E$17222,"Basic Metals")</f>
        <v>5077</v>
      </c>
      <c r="O212" s="27">
        <f>SUMIFS('Verarbeitendes Gew. 2019'!$H$71:$H$17222,'Verarbeitendes Gew. 2019'!$C$71:$C$17222,C212,'Verarbeitendes Gew. 2019'!$E$71:$E$17222,"Chemical and Petrochemical")</f>
        <v>1134</v>
      </c>
      <c r="P212" s="27">
        <f>SUMIFS('Verarbeitendes Gew. 2019'!$H$71:$H$17222,'Verarbeitendes Gew. 2019'!$C$71:$C$17222,C212,'Verarbeitendes Gew. 2019'!$E$71:$E$17222,"Non Metallic Minerals")</f>
        <v>122</v>
      </c>
      <c r="Q212" s="27">
        <f>SUMIFS('Verarbeitendes Gew. 2019'!$H$71:$H$17222,'Verarbeitendes Gew. 2019'!$C$71:$C$17222,C212,'Verarbeitendes Gew. 2019'!$E$71:$E$17222,"Food and Tobacco")</f>
        <v>2677</v>
      </c>
      <c r="R212" s="27">
        <f>SUMIFS('Verarbeitendes Gew. 2019'!$H$71:$H$17222,'Verarbeitendes Gew. 2019'!$C$71:$C$17222,C212,'Verarbeitendes Gew. 2019'!$E$71:$E$17222,"Textile and Leather ")</f>
        <v>0</v>
      </c>
      <c r="S212" s="27">
        <f>SUMIFS('Verarbeitendes Gew. 2019'!$H$71:$H$17222,'Verarbeitendes Gew. 2019'!$C$71:$C$17222,C212,'Verarbeitendes Gew. 2019'!$E$71:$E$17222,"Paper, Pulp and Print")</f>
        <v>254</v>
      </c>
      <c r="T212" s="27">
        <f>SUMIFS('Verarbeitendes Gew. 2019'!$H$71:$H$17222,'Verarbeitendes Gew. 2019'!$C$71:$C$17222,C212,'Verarbeitendes Gew. 2019'!$E$71:$E$17222,"Wood and Wood Products")</f>
        <v>0</v>
      </c>
      <c r="U212" s="27">
        <f>SUMIFS('Verarbeitendes Gew. 2019'!$H$71:$H$17222,'Verarbeitendes Gew. 2019'!$C$71:$C$17222,C212,'Verarbeitendes Gew. 2019'!$E$71:$E$17222,"Transport Equipment")</f>
        <v>1946</v>
      </c>
      <c r="V212" s="27">
        <f>SUMIFS('Verarbeitendes Gew. 2019'!$H$71:$H$17222,'Verarbeitendes Gew. 2019'!$C$71:$C$17222,C212,'Verarbeitendes Gew. 2019'!$E$71:$E$17222,"Machinery")</f>
        <v>3984</v>
      </c>
      <c r="W212" s="27">
        <f>SUMIFS('Verarbeitendes Gew. 2019'!$H$71:$H$17222,'Verarbeitendes Gew. 2019'!$C$71:$C$17222,C212,'Verarbeitendes Gew. 2019'!$E$71:$E$17222,"other industry")</f>
        <v>0</v>
      </c>
      <c r="X212" s="27">
        <f>SUMIFS('Verarbeitendes Gew. 2019'!$H$71:$H$17222,'Verarbeitendes Gew. 2019'!$C$71:$C$17222,C212,'Verarbeitendes Gew. 2019'!$F$71:$F$17222,"Verarbeitendes Gewerbe (C)")</f>
        <v>0</v>
      </c>
      <c r="Y212" s="27">
        <f t="shared" si="23"/>
        <v>15194</v>
      </c>
      <c r="Z212" s="27">
        <f>SUMIFS('Baugewerbe 2019'!$D$7:$D$543,'Baugewerbe 2019'!$A$7:$A$543,C212)</f>
        <v>1720</v>
      </c>
      <c r="AA212" s="27">
        <f t="shared" si="19"/>
        <v>120.36270660359786</v>
      </c>
      <c r="AB212" s="11">
        <f t="shared" si="20"/>
        <v>124.82058462595333</v>
      </c>
    </row>
    <row r="213" spans="1:28">
      <c r="A213" s="27" t="s">
        <v>1377</v>
      </c>
      <c r="B213" s="27" t="s">
        <v>1401</v>
      </c>
      <c r="C213" s="27">
        <v>8336</v>
      </c>
      <c r="D213" s="27">
        <v>807</v>
      </c>
      <c r="E213" s="27">
        <v>7714.5439999999999</v>
      </c>
      <c r="F213" s="27">
        <v>228736</v>
      </c>
      <c r="G213" s="27">
        <v>3</v>
      </c>
      <c r="H213" s="27">
        <v>1.4713286606589424E-2</v>
      </c>
      <c r="I213" s="27">
        <v>2.0606846846846848E-2</v>
      </c>
      <c r="J213" s="27">
        <v>63865.617977528091</v>
      </c>
      <c r="K213" s="29">
        <f t="shared" si="18"/>
        <v>1045.0639843232329</v>
      </c>
      <c r="L213" s="28">
        <f t="shared" si="21"/>
        <v>348.35466144107767</v>
      </c>
      <c r="M213" s="27">
        <f t="shared" si="22"/>
        <v>156.75959764848494</v>
      </c>
      <c r="N213" s="27">
        <f>SUMIFS('Verarbeitendes Gew. 2019'!$H$71:$H$17222,'Verarbeitendes Gew. 2019'!$C$71:$C$17222,C213,'Verarbeitendes Gew. 2019'!$E$71:$E$17222,"Basic Metals")</f>
        <v>1667</v>
      </c>
      <c r="O213" s="27">
        <f>SUMIFS('Verarbeitendes Gew. 2019'!$H$71:$H$17222,'Verarbeitendes Gew. 2019'!$C$71:$C$17222,C213,'Verarbeitendes Gew. 2019'!$E$71:$E$17222,"Chemical and Petrochemical")</f>
        <v>4278</v>
      </c>
      <c r="P213" s="27">
        <f>SUMIFS('Verarbeitendes Gew. 2019'!$H$71:$H$17222,'Verarbeitendes Gew. 2019'!$C$71:$C$17222,C213,'Verarbeitendes Gew. 2019'!$E$71:$E$17222,"Non Metallic Minerals")</f>
        <v>233</v>
      </c>
      <c r="Q213" s="27">
        <f>SUMIFS('Verarbeitendes Gew. 2019'!$H$71:$H$17222,'Verarbeitendes Gew. 2019'!$C$71:$C$17222,C213,'Verarbeitendes Gew. 2019'!$E$71:$E$17222,"Food and Tobacco")</f>
        <v>1159</v>
      </c>
      <c r="R213" s="27">
        <f>SUMIFS('Verarbeitendes Gew. 2019'!$H$71:$H$17222,'Verarbeitendes Gew. 2019'!$C$71:$C$17222,C213,'Verarbeitendes Gew. 2019'!$E$71:$E$17222,"Textile and Leather ")</f>
        <v>571</v>
      </c>
      <c r="S213" s="27">
        <f>SUMIFS('Verarbeitendes Gew. 2019'!$H$71:$H$17222,'Verarbeitendes Gew. 2019'!$C$71:$C$17222,C213,'Verarbeitendes Gew. 2019'!$E$71:$E$17222,"Paper, Pulp and Print")</f>
        <v>0</v>
      </c>
      <c r="T213" s="27">
        <f>SUMIFS('Verarbeitendes Gew. 2019'!$H$71:$H$17222,'Verarbeitendes Gew. 2019'!$C$71:$C$17222,C213,'Verarbeitendes Gew. 2019'!$E$71:$E$17222,"Wood and Wood Products")</f>
        <v>0</v>
      </c>
      <c r="U213" s="27">
        <f>SUMIFS('Verarbeitendes Gew. 2019'!$H$71:$H$17222,'Verarbeitendes Gew. 2019'!$C$71:$C$17222,C213,'Verarbeitendes Gew. 2019'!$E$71:$E$17222,"Transport Equipment")</f>
        <v>0</v>
      </c>
      <c r="V213" s="27">
        <f>SUMIFS('Verarbeitendes Gew. 2019'!$H$71:$H$17222,'Verarbeitendes Gew. 2019'!$C$71:$C$17222,C213,'Verarbeitendes Gew. 2019'!$E$71:$E$17222,"Machinery")</f>
        <v>6845</v>
      </c>
      <c r="W213" s="27">
        <f>SUMIFS('Verarbeitendes Gew. 2019'!$H$71:$H$17222,'Verarbeitendes Gew. 2019'!$C$71:$C$17222,C213,'Verarbeitendes Gew. 2019'!$E$71:$E$17222,"other industry")</f>
        <v>745</v>
      </c>
      <c r="X213" s="27">
        <f>SUMIFS('Verarbeitendes Gew. 2019'!$H$71:$H$17222,'Verarbeitendes Gew. 2019'!$C$71:$C$17222,C213,'Verarbeitendes Gew. 2019'!$F$71:$F$17222,"Verarbeitendes Gewerbe (C)")</f>
        <v>0</v>
      </c>
      <c r="Y213" s="27">
        <f t="shared" si="23"/>
        <v>15498</v>
      </c>
      <c r="Z213" s="27">
        <f>SUMIFS('Baugewerbe 2019'!$D$7:$D$543,'Baugewerbe 2019'!$A$7:$A$543,C213)</f>
        <v>1663</v>
      </c>
      <c r="AA213" s="27">
        <f t="shared" si="19"/>
        <v>94.055758589090971</v>
      </c>
      <c r="AB213" s="11">
        <f t="shared" si="20"/>
        <v>97.539305203501755</v>
      </c>
    </row>
    <row r="214" spans="1:28">
      <c r="A214" s="27" t="s">
        <v>1377</v>
      </c>
      <c r="B214" s="27" t="s">
        <v>1402</v>
      </c>
      <c r="C214" s="27">
        <v>8337</v>
      </c>
      <c r="D214" s="27">
        <v>746</v>
      </c>
      <c r="E214" s="27">
        <v>5323.4560000000001</v>
      </c>
      <c r="F214" s="27">
        <v>171003</v>
      </c>
      <c r="G214" s="27">
        <v>6</v>
      </c>
      <c r="H214" s="27">
        <v>1.0152970009059266E-2</v>
      </c>
      <c r="I214" s="27">
        <v>1.5405675675675676E-2</v>
      </c>
      <c r="J214" s="27">
        <v>63865.617977528091</v>
      </c>
      <c r="K214" s="29">
        <f t="shared" si="18"/>
        <v>742.35654610258484</v>
      </c>
      <c r="L214" s="28">
        <f t="shared" si="21"/>
        <v>123.72609101709747</v>
      </c>
      <c r="M214" s="27">
        <f t="shared" si="22"/>
        <v>55.676740957693866</v>
      </c>
      <c r="N214" s="27">
        <f>SUMIFS('Verarbeitendes Gew. 2019'!$H$71:$H$17222,'Verarbeitendes Gew. 2019'!$C$71:$C$17222,C214,'Verarbeitendes Gew. 2019'!$E$71:$E$17222,"Basic Metals")</f>
        <v>1998</v>
      </c>
      <c r="O214" s="27">
        <f>SUMIFS('Verarbeitendes Gew. 2019'!$H$71:$H$17222,'Verarbeitendes Gew. 2019'!$C$71:$C$17222,C214,'Verarbeitendes Gew. 2019'!$E$71:$E$17222,"Chemical and Petrochemical")</f>
        <v>1153</v>
      </c>
      <c r="P214" s="27">
        <f>SUMIFS('Verarbeitendes Gew. 2019'!$H$71:$H$17222,'Verarbeitendes Gew. 2019'!$C$71:$C$17222,C214,'Verarbeitendes Gew. 2019'!$E$71:$E$17222,"Non Metallic Minerals")</f>
        <v>1045</v>
      </c>
      <c r="Q214" s="27">
        <f>SUMIFS('Verarbeitendes Gew. 2019'!$H$71:$H$17222,'Verarbeitendes Gew. 2019'!$C$71:$C$17222,C214,'Verarbeitendes Gew. 2019'!$E$71:$E$17222,"Food and Tobacco")</f>
        <v>878</v>
      </c>
      <c r="R214" s="27">
        <f>SUMIFS('Verarbeitendes Gew. 2019'!$H$71:$H$17222,'Verarbeitendes Gew. 2019'!$C$71:$C$17222,C214,'Verarbeitendes Gew. 2019'!$E$71:$E$17222,"Textile and Leather ")</f>
        <v>0</v>
      </c>
      <c r="S214" s="27">
        <f>SUMIFS('Verarbeitendes Gew. 2019'!$H$71:$H$17222,'Verarbeitendes Gew. 2019'!$C$71:$C$17222,C214,'Verarbeitendes Gew. 2019'!$E$71:$E$17222,"Paper, Pulp and Print")</f>
        <v>0</v>
      </c>
      <c r="T214" s="27">
        <f>SUMIFS('Verarbeitendes Gew. 2019'!$H$71:$H$17222,'Verarbeitendes Gew. 2019'!$C$71:$C$17222,C214,'Verarbeitendes Gew. 2019'!$E$71:$E$17222,"Wood and Wood Products")</f>
        <v>0</v>
      </c>
      <c r="U214" s="27">
        <f>SUMIFS('Verarbeitendes Gew. 2019'!$H$71:$H$17222,'Verarbeitendes Gew. 2019'!$C$71:$C$17222,C214,'Verarbeitendes Gew. 2019'!$E$71:$E$17222,"Transport Equipment")</f>
        <v>0</v>
      </c>
      <c r="V214" s="27">
        <f>SUMIFS('Verarbeitendes Gew. 2019'!$H$71:$H$17222,'Verarbeitendes Gew. 2019'!$C$71:$C$17222,C214,'Verarbeitendes Gew. 2019'!$E$71:$E$17222,"Machinery")</f>
        <v>1633</v>
      </c>
      <c r="W214" s="27">
        <f>SUMIFS('Verarbeitendes Gew. 2019'!$H$71:$H$17222,'Verarbeitendes Gew. 2019'!$C$71:$C$17222,C214,'Verarbeitendes Gew. 2019'!$E$71:$E$17222,"other industry")</f>
        <v>0</v>
      </c>
      <c r="X214" s="27">
        <f>SUMIFS('Verarbeitendes Gew. 2019'!$H$71:$H$17222,'Verarbeitendes Gew. 2019'!$C$71:$C$17222,C214,'Verarbeitendes Gew. 2019'!$F$71:$F$17222,"Verarbeitendes Gewerbe (C)")</f>
        <v>13831</v>
      </c>
      <c r="Y214" s="27">
        <f t="shared" si="23"/>
        <v>13831</v>
      </c>
      <c r="Z214" s="27">
        <f>SUMIFS('Baugewerbe 2019'!$D$7:$D$543,'Baugewerbe 2019'!$A$7:$A$543,C214)</f>
        <v>2698</v>
      </c>
      <c r="AA214" s="27">
        <f t="shared" si="19"/>
        <v>33.406044574616317</v>
      </c>
      <c r="AB214" s="11">
        <f t="shared" si="20"/>
        <v>34.643305484787298</v>
      </c>
    </row>
    <row r="215" spans="1:28">
      <c r="A215" s="27" t="s">
        <v>1377</v>
      </c>
      <c r="B215" s="27" t="s">
        <v>1403</v>
      </c>
      <c r="C215" s="27">
        <v>8415</v>
      </c>
      <c r="D215" s="27">
        <v>834</v>
      </c>
      <c r="E215" s="27">
        <v>11580.072</v>
      </c>
      <c r="F215" s="27">
        <v>287034</v>
      </c>
      <c r="G215" s="27">
        <v>5</v>
      </c>
      <c r="H215" s="27">
        <v>2.2085675868974395E-2</v>
      </c>
      <c r="I215" s="27">
        <v>2.5858918918918918E-2</v>
      </c>
      <c r="J215" s="27">
        <v>63865.617977528091</v>
      </c>
      <c r="K215" s="29">
        <f t="shared" si="18"/>
        <v>1477.989877589383</v>
      </c>
      <c r="L215" s="28">
        <f t="shared" si="21"/>
        <v>295.59797551787659</v>
      </c>
      <c r="M215" s="27">
        <f t="shared" si="22"/>
        <v>133.01908898304447</v>
      </c>
      <c r="N215" s="27">
        <f>SUMIFS('Verarbeitendes Gew. 2019'!$H$71:$H$17222,'Verarbeitendes Gew. 2019'!$C$71:$C$17222,C215,'Verarbeitendes Gew. 2019'!$E$71:$E$17222,"Basic Metals")</f>
        <v>4400</v>
      </c>
      <c r="O215" s="27">
        <f>SUMIFS('Verarbeitendes Gew. 2019'!$H$71:$H$17222,'Verarbeitendes Gew. 2019'!$C$71:$C$17222,C215,'Verarbeitendes Gew. 2019'!$E$71:$E$17222,"Chemical and Petrochemical")</f>
        <v>2181</v>
      </c>
      <c r="P215" s="27">
        <f>SUMIFS('Verarbeitendes Gew. 2019'!$H$71:$H$17222,'Verarbeitendes Gew. 2019'!$C$71:$C$17222,C215,'Verarbeitendes Gew. 2019'!$E$71:$E$17222,"Non Metallic Minerals")</f>
        <v>298</v>
      </c>
      <c r="Q215" s="27">
        <f>SUMIFS('Verarbeitendes Gew. 2019'!$H$71:$H$17222,'Verarbeitendes Gew. 2019'!$C$71:$C$17222,C215,'Verarbeitendes Gew. 2019'!$E$71:$E$17222,"Food and Tobacco")</f>
        <v>2719</v>
      </c>
      <c r="R215" s="27">
        <f>SUMIFS('Verarbeitendes Gew. 2019'!$H$71:$H$17222,'Verarbeitendes Gew. 2019'!$C$71:$C$17222,C215,'Verarbeitendes Gew. 2019'!$E$71:$E$17222,"Textile and Leather ")</f>
        <v>279</v>
      </c>
      <c r="S215" s="27">
        <f>SUMIFS('Verarbeitendes Gew. 2019'!$H$71:$H$17222,'Verarbeitendes Gew. 2019'!$C$71:$C$17222,C215,'Verarbeitendes Gew. 2019'!$E$71:$E$17222,"Paper, Pulp and Print")</f>
        <v>467</v>
      </c>
      <c r="T215" s="27">
        <f>SUMIFS('Verarbeitendes Gew. 2019'!$H$71:$H$17222,'Verarbeitendes Gew. 2019'!$C$71:$C$17222,C215,'Verarbeitendes Gew. 2019'!$E$71:$E$17222,"Wood and Wood Products")</f>
        <v>209</v>
      </c>
      <c r="U215" s="27">
        <f>SUMIFS('Verarbeitendes Gew. 2019'!$H$71:$H$17222,'Verarbeitendes Gew. 2019'!$C$71:$C$17222,C215,'Verarbeitendes Gew. 2019'!$E$71:$E$17222,"Transport Equipment")</f>
        <v>0</v>
      </c>
      <c r="V215" s="27">
        <f>SUMIFS('Verarbeitendes Gew. 2019'!$H$71:$H$17222,'Verarbeitendes Gew. 2019'!$C$71:$C$17222,C215,'Verarbeitendes Gew. 2019'!$E$71:$E$17222,"Machinery")</f>
        <v>17159</v>
      </c>
      <c r="W215" s="27">
        <f>SUMIFS('Verarbeitendes Gew. 2019'!$H$71:$H$17222,'Verarbeitendes Gew. 2019'!$C$71:$C$17222,C215,'Verarbeitendes Gew. 2019'!$E$71:$E$17222,"other industry")</f>
        <v>878</v>
      </c>
      <c r="X215" s="27">
        <f>SUMIFS('Verarbeitendes Gew. 2019'!$H$71:$H$17222,'Verarbeitendes Gew. 2019'!$C$71:$C$17222,C215,'Verarbeitendes Gew. 2019'!$F$71:$F$17222,"Verarbeitendes Gewerbe (C)")</f>
        <v>36295</v>
      </c>
      <c r="Y215" s="27">
        <f t="shared" si="23"/>
        <v>36295</v>
      </c>
      <c r="Z215" s="27">
        <f>SUMIFS('Baugewerbe 2019'!$D$7:$D$543,'Baugewerbe 2019'!$A$7:$A$543,C215)</f>
        <v>3065</v>
      </c>
      <c r="AA215" s="27">
        <f t="shared" si="19"/>
        <v>79.811453389826681</v>
      </c>
      <c r="AB215" s="11">
        <f t="shared" si="20"/>
        <v>82.767433145005455</v>
      </c>
    </row>
    <row r="216" spans="1:28">
      <c r="A216" s="27" t="s">
        <v>1377</v>
      </c>
      <c r="B216" s="27" t="s">
        <v>1404</v>
      </c>
      <c r="C216" s="27">
        <v>8416</v>
      </c>
      <c r="D216" s="27">
        <v>747</v>
      </c>
      <c r="E216" s="27">
        <v>7709.3829999999998</v>
      </c>
      <c r="F216" s="27">
        <v>228678</v>
      </c>
      <c r="G216" s="27">
        <v>4</v>
      </c>
      <c r="H216" s="27">
        <v>1.4703443474943975E-2</v>
      </c>
      <c r="I216" s="27">
        <v>2.0601621621621623E-2</v>
      </c>
      <c r="J216" s="27">
        <v>63865.617977528091</v>
      </c>
      <c r="K216" s="29">
        <f t="shared" si="18"/>
        <v>1044.5179257631034</v>
      </c>
      <c r="L216" s="28">
        <f t="shared" si="21"/>
        <v>261.12948144077586</v>
      </c>
      <c r="M216" s="27">
        <f t="shared" si="22"/>
        <v>117.50826664834914</v>
      </c>
      <c r="N216" s="27">
        <f>SUMIFS('Verarbeitendes Gew. 2019'!$H$71:$H$17222,'Verarbeitendes Gew. 2019'!$C$71:$C$17222,C216,'Verarbeitendes Gew. 2019'!$E$71:$E$17222,"Basic Metals")</f>
        <v>3099</v>
      </c>
      <c r="O216" s="27">
        <f>SUMIFS('Verarbeitendes Gew. 2019'!$H$71:$H$17222,'Verarbeitendes Gew. 2019'!$C$71:$C$17222,C216,'Verarbeitendes Gew. 2019'!$E$71:$E$17222,"Chemical and Petrochemical")</f>
        <v>2296</v>
      </c>
      <c r="P216" s="27">
        <f>SUMIFS('Verarbeitendes Gew. 2019'!$H$71:$H$17222,'Verarbeitendes Gew. 2019'!$C$71:$C$17222,C216,'Verarbeitendes Gew. 2019'!$E$71:$E$17222,"Non Metallic Minerals")</f>
        <v>400</v>
      </c>
      <c r="Q216" s="27">
        <f>SUMIFS('Verarbeitendes Gew. 2019'!$H$71:$H$17222,'Verarbeitendes Gew. 2019'!$C$71:$C$17222,C216,'Verarbeitendes Gew. 2019'!$E$71:$E$17222,"Food and Tobacco")</f>
        <v>1069</v>
      </c>
      <c r="R216" s="27">
        <f>SUMIFS('Verarbeitendes Gew. 2019'!$H$71:$H$17222,'Verarbeitendes Gew. 2019'!$C$71:$C$17222,C216,'Verarbeitendes Gew. 2019'!$E$71:$E$17222,"Textile and Leather ")</f>
        <v>535</v>
      </c>
      <c r="S216" s="27">
        <f>SUMIFS('Verarbeitendes Gew. 2019'!$H$71:$H$17222,'Verarbeitendes Gew. 2019'!$C$71:$C$17222,C216,'Verarbeitendes Gew. 2019'!$E$71:$E$17222,"Paper, Pulp and Print")</f>
        <v>0</v>
      </c>
      <c r="T216" s="27">
        <f>SUMIFS('Verarbeitendes Gew. 2019'!$H$71:$H$17222,'Verarbeitendes Gew. 2019'!$C$71:$C$17222,C216,'Verarbeitendes Gew. 2019'!$E$71:$E$17222,"Wood and Wood Products")</f>
        <v>0</v>
      </c>
      <c r="U216" s="27">
        <f>SUMIFS('Verarbeitendes Gew. 2019'!$H$71:$H$17222,'Verarbeitendes Gew. 2019'!$C$71:$C$17222,C216,'Verarbeitendes Gew. 2019'!$E$71:$E$17222,"Transport Equipment")</f>
        <v>0</v>
      </c>
      <c r="V216" s="27">
        <f>SUMIFS('Verarbeitendes Gew. 2019'!$H$71:$H$17222,'Verarbeitendes Gew. 2019'!$C$71:$C$17222,C216,'Verarbeitendes Gew. 2019'!$E$71:$E$17222,"Machinery")</f>
        <v>6661</v>
      </c>
      <c r="W216" s="27">
        <f>SUMIFS('Verarbeitendes Gew. 2019'!$H$71:$H$17222,'Verarbeitendes Gew. 2019'!$C$71:$C$17222,C216,'Verarbeitendes Gew. 2019'!$E$71:$E$17222,"other industry")</f>
        <v>1437</v>
      </c>
      <c r="X216" s="27">
        <f>SUMIFS('Verarbeitendes Gew. 2019'!$H$71:$H$17222,'Verarbeitendes Gew. 2019'!$C$71:$C$17222,C216,'Verarbeitendes Gew. 2019'!$F$71:$F$17222,"Verarbeitendes Gewerbe (C)")</f>
        <v>0</v>
      </c>
      <c r="Y216" s="27">
        <f t="shared" si="23"/>
        <v>15497</v>
      </c>
      <c r="Z216" s="27">
        <f>SUMIFS('Baugewerbe 2019'!$D$7:$D$543,'Baugewerbe 2019'!$A$7:$A$543,C216)</f>
        <v>1207</v>
      </c>
      <c r="AA216" s="27">
        <f t="shared" si="19"/>
        <v>70.504959989009492</v>
      </c>
      <c r="AB216" s="11">
        <f t="shared" si="20"/>
        <v>73.116254803417249</v>
      </c>
    </row>
    <row r="217" spans="1:28">
      <c r="A217" s="27" t="s">
        <v>1377</v>
      </c>
      <c r="B217" s="27" t="s">
        <v>1405</v>
      </c>
      <c r="C217" s="27">
        <v>8417</v>
      </c>
      <c r="D217" s="27">
        <v>787</v>
      </c>
      <c r="E217" s="27">
        <v>6730.3959999999997</v>
      </c>
      <c r="F217" s="27">
        <v>189363</v>
      </c>
      <c r="G217" s="27">
        <v>1</v>
      </c>
      <c r="H217" s="27">
        <v>1.2836305726410147E-2</v>
      </c>
      <c r="I217" s="27">
        <v>1.7059729729729731E-2</v>
      </c>
      <c r="J217" s="27">
        <v>63865.617977528091</v>
      </c>
      <c r="K217" s="29">
        <f t="shared" si="18"/>
        <v>895.32344127254328</v>
      </c>
      <c r="L217" s="28">
        <f t="shared" si="21"/>
        <v>895.32344127254328</v>
      </c>
      <c r="M217" s="27">
        <f t="shared" si="22"/>
        <v>402.89554857264449</v>
      </c>
      <c r="N217" s="27">
        <f>SUMIFS('Verarbeitendes Gew. 2019'!$H$71:$H$17222,'Verarbeitendes Gew. 2019'!$C$71:$C$17222,C217,'Verarbeitendes Gew. 2019'!$E$71:$E$17222,"Basic Metals")</f>
        <v>5463</v>
      </c>
      <c r="O217" s="27">
        <f>SUMIFS('Verarbeitendes Gew. 2019'!$H$71:$H$17222,'Verarbeitendes Gew. 2019'!$C$71:$C$17222,C217,'Verarbeitendes Gew. 2019'!$E$71:$E$17222,"Chemical and Petrochemical")</f>
        <v>935</v>
      </c>
      <c r="P217" s="27">
        <f>SUMIFS('Verarbeitendes Gew. 2019'!$H$71:$H$17222,'Verarbeitendes Gew. 2019'!$C$71:$C$17222,C217,'Verarbeitendes Gew. 2019'!$E$71:$E$17222,"Non Metallic Minerals")</f>
        <v>700</v>
      </c>
      <c r="Q217" s="27">
        <f>SUMIFS('Verarbeitendes Gew. 2019'!$H$71:$H$17222,'Verarbeitendes Gew. 2019'!$C$71:$C$17222,C217,'Verarbeitendes Gew. 2019'!$E$71:$E$17222,"Food and Tobacco")</f>
        <v>622</v>
      </c>
      <c r="R217" s="27">
        <f>SUMIFS('Verarbeitendes Gew. 2019'!$H$71:$H$17222,'Verarbeitendes Gew. 2019'!$C$71:$C$17222,C217,'Verarbeitendes Gew. 2019'!$E$71:$E$17222,"Textile and Leather ")</f>
        <v>2854</v>
      </c>
      <c r="S217" s="27">
        <f>SUMIFS('Verarbeitendes Gew. 2019'!$H$71:$H$17222,'Verarbeitendes Gew. 2019'!$C$71:$C$17222,C217,'Verarbeitendes Gew. 2019'!$E$71:$E$17222,"Paper, Pulp and Print")</f>
        <v>0</v>
      </c>
      <c r="T217" s="27">
        <f>SUMIFS('Verarbeitendes Gew. 2019'!$H$71:$H$17222,'Verarbeitendes Gew. 2019'!$C$71:$C$17222,C217,'Verarbeitendes Gew. 2019'!$E$71:$E$17222,"Wood and Wood Products")</f>
        <v>59</v>
      </c>
      <c r="U217" s="27">
        <f>SUMIFS('Verarbeitendes Gew. 2019'!$H$71:$H$17222,'Verarbeitendes Gew. 2019'!$C$71:$C$17222,C217,'Verarbeitendes Gew. 2019'!$E$71:$E$17222,"Transport Equipment")</f>
        <v>532</v>
      </c>
      <c r="V217" s="27">
        <f>SUMIFS('Verarbeitendes Gew. 2019'!$H$71:$H$17222,'Verarbeitendes Gew. 2019'!$C$71:$C$17222,C217,'Verarbeitendes Gew. 2019'!$E$71:$E$17222,"Machinery")</f>
        <v>10621</v>
      </c>
      <c r="W217" s="27">
        <f>SUMIFS('Verarbeitendes Gew. 2019'!$H$71:$H$17222,'Verarbeitendes Gew. 2019'!$C$71:$C$17222,C217,'Verarbeitendes Gew. 2019'!$E$71:$E$17222,"other industry")</f>
        <v>3093</v>
      </c>
      <c r="X217" s="27">
        <f>SUMIFS('Verarbeitendes Gew. 2019'!$H$71:$H$17222,'Verarbeitendes Gew. 2019'!$C$71:$C$17222,C217,'Verarbeitendes Gew. 2019'!$F$71:$F$17222,"Verarbeitendes Gewerbe (C)")</f>
        <v>0</v>
      </c>
      <c r="Y217" s="27">
        <f t="shared" si="23"/>
        <v>24879</v>
      </c>
      <c r="Z217" s="27">
        <f>SUMIFS('Baugewerbe 2019'!$D$7:$D$543,'Baugewerbe 2019'!$A$7:$A$543,C217)</f>
        <v>1986</v>
      </c>
      <c r="AA217" s="27">
        <f t="shared" si="19"/>
        <v>241.73732914358669</v>
      </c>
      <c r="AB217" s="11">
        <f t="shared" si="20"/>
        <v>250.69056355631213</v>
      </c>
    </row>
    <row r="218" spans="1:28">
      <c r="A218" s="27" t="s">
        <v>1377</v>
      </c>
      <c r="B218" s="27" t="s">
        <v>1191</v>
      </c>
      <c r="C218" s="27">
        <v>8421</v>
      </c>
      <c r="D218" s="27">
        <v>1075</v>
      </c>
      <c r="E218" s="27">
        <v>9725.375</v>
      </c>
      <c r="F218" s="27">
        <v>126790</v>
      </c>
      <c r="G218" s="27">
        <v>1</v>
      </c>
      <c r="H218" s="27">
        <v>1.8548371716015831E-2</v>
      </c>
      <c r="I218" s="27">
        <v>1.1422522522522523E-2</v>
      </c>
      <c r="J218" s="27">
        <v>63865.617977528091</v>
      </c>
      <c r="K218" s="29">
        <f t="shared" si="18"/>
        <v>1057.1761286602605</v>
      </c>
      <c r="L218" s="28">
        <f t="shared" si="21"/>
        <v>1057.1761286602605</v>
      </c>
      <c r="M218" s="27">
        <f t="shared" si="22"/>
        <v>475.72925789711724</v>
      </c>
      <c r="N218" s="27">
        <f>SUMIFS('Verarbeitendes Gew. 2019'!$H$71:$H$17222,'Verarbeitendes Gew. 2019'!$C$71:$C$17222,C218,'Verarbeitendes Gew. 2019'!$E$71:$E$17222,"Basic Metals")</f>
        <v>1827</v>
      </c>
      <c r="O218" s="27">
        <f>SUMIFS('Verarbeitendes Gew. 2019'!$H$71:$H$17222,'Verarbeitendes Gew. 2019'!$C$71:$C$17222,C218,'Verarbeitendes Gew. 2019'!$E$71:$E$17222,"Chemical and Petrochemical")</f>
        <v>1062</v>
      </c>
      <c r="P218" s="27">
        <f>SUMIFS('Verarbeitendes Gew. 2019'!$H$71:$H$17222,'Verarbeitendes Gew. 2019'!$C$71:$C$17222,C218,'Verarbeitendes Gew. 2019'!$E$71:$E$17222,"Non Metallic Minerals")</f>
        <v>459</v>
      </c>
      <c r="Q218" s="27">
        <f>SUMIFS('Verarbeitendes Gew. 2019'!$H$71:$H$17222,'Verarbeitendes Gew. 2019'!$C$71:$C$17222,C218,'Verarbeitendes Gew. 2019'!$E$71:$E$17222,"Food and Tobacco")</f>
        <v>1052</v>
      </c>
      <c r="R218" s="27">
        <f>SUMIFS('Verarbeitendes Gew. 2019'!$H$71:$H$17222,'Verarbeitendes Gew. 2019'!$C$71:$C$17222,C218,'Verarbeitendes Gew. 2019'!$E$71:$E$17222,"Textile and Leather ")</f>
        <v>0</v>
      </c>
      <c r="S218" s="27">
        <f>SUMIFS('Verarbeitendes Gew. 2019'!$H$71:$H$17222,'Verarbeitendes Gew. 2019'!$C$71:$C$17222,C218,'Verarbeitendes Gew. 2019'!$E$71:$E$17222,"Paper, Pulp and Print")</f>
        <v>0</v>
      </c>
      <c r="T218" s="27">
        <f>SUMIFS('Verarbeitendes Gew. 2019'!$H$71:$H$17222,'Verarbeitendes Gew. 2019'!$C$71:$C$17222,C218,'Verarbeitendes Gew. 2019'!$E$71:$E$17222,"Wood and Wood Products")</f>
        <v>0</v>
      </c>
      <c r="U218" s="27">
        <f>SUMIFS('Verarbeitendes Gew. 2019'!$H$71:$H$17222,'Verarbeitendes Gew. 2019'!$C$71:$C$17222,C218,'Verarbeitendes Gew. 2019'!$E$71:$E$17222,"Transport Equipment")</f>
        <v>0</v>
      </c>
      <c r="V218" s="27">
        <f>SUMIFS('Verarbeitendes Gew. 2019'!$H$71:$H$17222,'Verarbeitendes Gew. 2019'!$C$71:$C$17222,C218,'Verarbeitendes Gew. 2019'!$E$71:$E$17222,"Machinery")</f>
        <v>8391</v>
      </c>
      <c r="W218" s="27">
        <f>SUMIFS('Verarbeitendes Gew. 2019'!$H$71:$H$17222,'Verarbeitendes Gew. 2019'!$C$71:$C$17222,C218,'Verarbeitendes Gew. 2019'!$E$71:$E$17222,"other industry")</f>
        <v>0</v>
      </c>
      <c r="X218" s="27">
        <f>SUMIFS('Verarbeitendes Gew. 2019'!$H$71:$H$17222,'Verarbeitendes Gew. 2019'!$C$71:$C$17222,C218,'Verarbeitendes Gew. 2019'!$F$71:$F$17222,"Verarbeitendes Gewerbe (C)")</f>
        <v>18055</v>
      </c>
      <c r="Y218" s="27">
        <f t="shared" si="23"/>
        <v>18055</v>
      </c>
      <c r="Z218" s="27">
        <f>SUMIFS('Baugewerbe 2019'!$D$7:$D$543,'Baugewerbe 2019'!$A$7:$A$543,C218)</f>
        <v>958</v>
      </c>
      <c r="AA218" s="27">
        <f t="shared" si="19"/>
        <v>285.43755473827036</v>
      </c>
      <c r="AB218" s="11">
        <f t="shared" si="20"/>
        <v>296.00931602487299</v>
      </c>
    </row>
    <row r="219" spans="1:28">
      <c r="A219" s="27" t="s">
        <v>1377</v>
      </c>
      <c r="B219" s="27" t="s">
        <v>1406</v>
      </c>
      <c r="C219" s="27">
        <v>8425</v>
      </c>
      <c r="D219" s="27">
        <v>835</v>
      </c>
      <c r="E219" s="27">
        <v>6269.0020000000004</v>
      </c>
      <c r="F219" s="27">
        <v>197076</v>
      </c>
      <c r="G219" s="27">
        <v>6</v>
      </c>
      <c r="H219" s="27">
        <v>1.1956328612978592E-2</v>
      </c>
      <c r="I219" s="27">
        <v>1.7754594594594594E-2</v>
      </c>
      <c r="J219" s="27">
        <v>63865.617977528091</v>
      </c>
      <c r="K219" s="29">
        <f t="shared" si="18"/>
        <v>867.28507084219484</v>
      </c>
      <c r="L219" s="28">
        <f t="shared" si="21"/>
        <v>144.54751180703246</v>
      </c>
      <c r="M219" s="27">
        <f t="shared" si="22"/>
        <v>65.046380313164605</v>
      </c>
      <c r="N219" s="27">
        <f>SUMIFS('Verarbeitendes Gew. 2019'!$H$71:$H$17222,'Verarbeitendes Gew. 2019'!$C$71:$C$17222,C219,'Verarbeitendes Gew. 2019'!$E$71:$E$17222,"Basic Metals")</f>
        <v>3827</v>
      </c>
      <c r="O219" s="27">
        <f>SUMIFS('Verarbeitendes Gew. 2019'!$H$71:$H$17222,'Verarbeitendes Gew. 2019'!$C$71:$C$17222,C219,'Verarbeitendes Gew. 2019'!$E$71:$E$17222,"Chemical and Petrochemical")</f>
        <v>1511</v>
      </c>
      <c r="P219" s="27">
        <f>SUMIFS('Verarbeitendes Gew. 2019'!$H$71:$H$17222,'Verarbeitendes Gew. 2019'!$C$71:$C$17222,C219,'Verarbeitendes Gew. 2019'!$E$71:$E$17222,"Non Metallic Minerals")</f>
        <v>1008</v>
      </c>
      <c r="Q219" s="27">
        <f>SUMIFS('Verarbeitendes Gew. 2019'!$H$71:$H$17222,'Verarbeitendes Gew. 2019'!$C$71:$C$17222,C219,'Verarbeitendes Gew. 2019'!$E$71:$E$17222,"Food and Tobacco")</f>
        <v>448</v>
      </c>
      <c r="R219" s="27">
        <f>SUMIFS('Verarbeitendes Gew. 2019'!$H$71:$H$17222,'Verarbeitendes Gew. 2019'!$C$71:$C$17222,C219,'Verarbeitendes Gew. 2019'!$E$71:$E$17222,"Textile and Leather ")</f>
        <v>776</v>
      </c>
      <c r="S219" s="27">
        <f>SUMIFS('Verarbeitendes Gew. 2019'!$H$71:$H$17222,'Verarbeitendes Gew. 2019'!$C$71:$C$17222,C219,'Verarbeitendes Gew. 2019'!$E$71:$E$17222,"Paper, Pulp and Print")</f>
        <v>349</v>
      </c>
      <c r="T219" s="27">
        <f>SUMIFS('Verarbeitendes Gew. 2019'!$H$71:$H$17222,'Verarbeitendes Gew. 2019'!$C$71:$C$17222,C219,'Verarbeitendes Gew. 2019'!$E$71:$E$17222,"Wood and Wood Products")</f>
        <v>0</v>
      </c>
      <c r="U219" s="27">
        <f>SUMIFS('Verarbeitendes Gew. 2019'!$H$71:$H$17222,'Verarbeitendes Gew. 2019'!$C$71:$C$17222,C219,'Verarbeitendes Gew. 2019'!$E$71:$E$17222,"Transport Equipment")</f>
        <v>0</v>
      </c>
      <c r="V219" s="27">
        <f>SUMIFS('Verarbeitendes Gew. 2019'!$H$71:$H$17222,'Verarbeitendes Gew. 2019'!$C$71:$C$17222,C219,'Verarbeitendes Gew. 2019'!$E$71:$E$17222,"Machinery")</f>
        <v>5585</v>
      </c>
      <c r="W219" s="27">
        <f>SUMIFS('Verarbeitendes Gew. 2019'!$H$71:$H$17222,'Verarbeitendes Gew. 2019'!$C$71:$C$17222,C219,'Verarbeitendes Gew. 2019'!$E$71:$E$17222,"other industry")</f>
        <v>0</v>
      </c>
      <c r="X219" s="27">
        <f>SUMIFS('Verarbeitendes Gew. 2019'!$H$71:$H$17222,'Verarbeitendes Gew. 2019'!$C$71:$C$17222,C219,'Verarbeitendes Gew. 2019'!$F$71:$F$17222,"Verarbeitendes Gewerbe (C)")</f>
        <v>20811</v>
      </c>
      <c r="Y219" s="27">
        <f t="shared" si="23"/>
        <v>20811</v>
      </c>
      <c r="Z219" s="27">
        <f>SUMIFS('Baugewerbe 2019'!$D$7:$D$543,'Baugewerbe 2019'!$A$7:$A$543,C219)</f>
        <v>2220</v>
      </c>
      <c r="AA219" s="27">
        <f t="shared" si="19"/>
        <v>39.02782818789877</v>
      </c>
      <c r="AB219" s="11">
        <f t="shared" si="20"/>
        <v>40.473303305969097</v>
      </c>
    </row>
    <row r="220" spans="1:28">
      <c r="A220" s="27" t="s">
        <v>1377</v>
      </c>
      <c r="B220" s="27" t="s">
        <v>1407</v>
      </c>
      <c r="C220" s="27">
        <v>8426</v>
      </c>
      <c r="D220" s="27">
        <v>985</v>
      </c>
      <c r="E220" s="27">
        <v>10516.602999999999</v>
      </c>
      <c r="F220" s="27">
        <v>201282</v>
      </c>
      <c r="G220" s="27">
        <v>5</v>
      </c>
      <c r="H220" s="27">
        <v>2.0057412864158679E-2</v>
      </c>
      <c r="I220" s="27">
        <v>1.8133513513513513E-2</v>
      </c>
      <c r="J220" s="27">
        <v>63865.617977528091</v>
      </c>
      <c r="K220" s="29">
        <f t="shared" si="18"/>
        <v>1246.5751817323705</v>
      </c>
      <c r="L220" s="28">
        <f t="shared" si="21"/>
        <v>249.3150363464741</v>
      </c>
      <c r="M220" s="27">
        <f t="shared" si="22"/>
        <v>112.19176635591334</v>
      </c>
      <c r="N220" s="27">
        <f>SUMIFS('Verarbeitendes Gew. 2019'!$H$71:$H$17222,'Verarbeitendes Gew. 2019'!$C$71:$C$17222,C220,'Verarbeitendes Gew. 2019'!$E$71:$E$17222,"Basic Metals")</f>
        <v>3545</v>
      </c>
      <c r="O220" s="27">
        <f>SUMIFS('Verarbeitendes Gew. 2019'!$H$71:$H$17222,'Verarbeitendes Gew. 2019'!$C$71:$C$17222,C220,'Verarbeitendes Gew. 2019'!$E$71:$E$17222,"Chemical and Petrochemical")</f>
        <v>1994</v>
      </c>
      <c r="P220" s="27">
        <f>SUMIFS('Verarbeitendes Gew. 2019'!$H$71:$H$17222,'Verarbeitendes Gew. 2019'!$C$71:$C$17222,C220,'Verarbeitendes Gew. 2019'!$E$71:$E$17222,"Non Metallic Minerals")</f>
        <v>1080</v>
      </c>
      <c r="Q220" s="27">
        <f>SUMIFS('Verarbeitendes Gew. 2019'!$H$71:$H$17222,'Verarbeitendes Gew. 2019'!$C$71:$C$17222,C220,'Verarbeitendes Gew. 2019'!$E$71:$E$17222,"Food and Tobacco")</f>
        <v>2164</v>
      </c>
      <c r="R220" s="27">
        <f>SUMIFS('Verarbeitendes Gew. 2019'!$H$71:$H$17222,'Verarbeitendes Gew. 2019'!$C$71:$C$17222,C220,'Verarbeitendes Gew. 2019'!$E$71:$E$17222,"Textile and Leather ")</f>
        <v>0</v>
      </c>
      <c r="S220" s="27">
        <f>SUMIFS('Verarbeitendes Gew. 2019'!$H$71:$H$17222,'Verarbeitendes Gew. 2019'!$C$71:$C$17222,C220,'Verarbeitendes Gew. 2019'!$E$71:$E$17222,"Paper, Pulp and Print")</f>
        <v>0</v>
      </c>
      <c r="T220" s="27">
        <f>SUMIFS('Verarbeitendes Gew. 2019'!$H$71:$H$17222,'Verarbeitendes Gew. 2019'!$C$71:$C$17222,C220,'Verarbeitendes Gew. 2019'!$E$71:$E$17222,"Wood and Wood Products")</f>
        <v>1089</v>
      </c>
      <c r="U220" s="27">
        <f>SUMIFS('Verarbeitendes Gew. 2019'!$H$71:$H$17222,'Verarbeitendes Gew. 2019'!$C$71:$C$17222,C220,'Verarbeitendes Gew. 2019'!$E$71:$E$17222,"Transport Equipment")</f>
        <v>247</v>
      </c>
      <c r="V220" s="27">
        <f>SUMIFS('Verarbeitendes Gew. 2019'!$H$71:$H$17222,'Verarbeitendes Gew. 2019'!$C$71:$C$17222,C220,'Verarbeitendes Gew. 2019'!$E$71:$E$17222,"Machinery")</f>
        <v>16623</v>
      </c>
      <c r="W220" s="27">
        <f>SUMIFS('Verarbeitendes Gew. 2019'!$H$71:$H$17222,'Verarbeitendes Gew. 2019'!$C$71:$C$17222,C220,'Verarbeitendes Gew. 2019'!$E$71:$E$17222,"other industry")</f>
        <v>1944</v>
      </c>
      <c r="X220" s="27">
        <f>SUMIFS('Verarbeitendes Gew. 2019'!$H$71:$H$17222,'Verarbeitendes Gew. 2019'!$C$71:$C$17222,C220,'Verarbeitendes Gew. 2019'!$F$71:$F$17222,"Verarbeitendes Gewerbe (C)")</f>
        <v>40363</v>
      </c>
      <c r="Y220" s="27">
        <f t="shared" si="23"/>
        <v>40363</v>
      </c>
      <c r="Z220" s="27">
        <f>SUMIFS('Baugewerbe 2019'!$D$7:$D$543,'Baugewerbe 2019'!$A$7:$A$543,C220)</f>
        <v>3651</v>
      </c>
      <c r="AA220" s="27">
        <f t="shared" si="19"/>
        <v>67.315059813548018</v>
      </c>
      <c r="AB220" s="11">
        <f t="shared" si="20"/>
        <v>69.808210177012754</v>
      </c>
    </row>
    <row r="221" spans="1:28">
      <c r="A221" s="27" t="s">
        <v>1377</v>
      </c>
      <c r="B221" s="27" t="s">
        <v>1408</v>
      </c>
      <c r="C221" s="27">
        <v>8435</v>
      </c>
      <c r="D221" s="27">
        <v>900</v>
      </c>
      <c r="E221" s="27">
        <v>11057.208000000001</v>
      </c>
      <c r="F221" s="27">
        <v>217470</v>
      </c>
      <c r="G221" s="27">
        <v>4</v>
      </c>
      <c r="H221" s="27">
        <v>2.1088462308682592E-2</v>
      </c>
      <c r="I221" s="27">
        <v>1.959189189189189E-2</v>
      </c>
      <c r="J221" s="27">
        <v>63865.617977528091</v>
      </c>
      <c r="K221" s="29">
        <f t="shared" si="18"/>
        <v>1320.0654470755594</v>
      </c>
      <c r="L221" s="28">
        <f t="shared" si="21"/>
        <v>330.01636176888985</v>
      </c>
      <c r="M221" s="27">
        <f t="shared" si="22"/>
        <v>148.50736279600045</v>
      </c>
      <c r="N221" s="27">
        <f>SUMIFS('Verarbeitendes Gew. 2019'!$H$71:$H$17222,'Verarbeitendes Gew. 2019'!$C$71:$C$17222,C221,'Verarbeitendes Gew. 2019'!$E$71:$E$17222,"Basic Metals")</f>
        <v>2835</v>
      </c>
      <c r="O221" s="27">
        <f>SUMIFS('Verarbeitendes Gew. 2019'!$H$71:$H$17222,'Verarbeitendes Gew. 2019'!$C$71:$C$17222,C221,'Verarbeitendes Gew. 2019'!$E$71:$E$17222,"Chemical and Petrochemical")</f>
        <v>815</v>
      </c>
      <c r="P221" s="27">
        <f>SUMIFS('Verarbeitendes Gew. 2019'!$H$71:$H$17222,'Verarbeitendes Gew. 2019'!$C$71:$C$17222,C221,'Verarbeitendes Gew. 2019'!$E$71:$E$17222,"Non Metallic Minerals")</f>
        <v>197</v>
      </c>
      <c r="Q221" s="27">
        <f>SUMIFS('Verarbeitendes Gew. 2019'!$H$71:$H$17222,'Verarbeitendes Gew. 2019'!$C$71:$C$17222,C221,'Verarbeitendes Gew. 2019'!$E$71:$E$17222,"Food and Tobacco")</f>
        <v>1425</v>
      </c>
      <c r="R221" s="27">
        <f>SUMIFS('Verarbeitendes Gew. 2019'!$H$71:$H$17222,'Verarbeitendes Gew. 2019'!$C$71:$C$17222,C221,'Verarbeitendes Gew. 2019'!$E$71:$E$17222,"Textile and Leather ")</f>
        <v>0</v>
      </c>
      <c r="S221" s="27">
        <f>SUMIFS('Verarbeitendes Gew. 2019'!$H$71:$H$17222,'Verarbeitendes Gew. 2019'!$C$71:$C$17222,C221,'Verarbeitendes Gew. 2019'!$E$71:$E$17222,"Paper, Pulp and Print")</f>
        <v>0</v>
      </c>
      <c r="T221" s="27">
        <f>SUMIFS('Verarbeitendes Gew. 2019'!$H$71:$H$17222,'Verarbeitendes Gew. 2019'!$C$71:$C$17222,C221,'Verarbeitendes Gew. 2019'!$E$71:$E$17222,"Wood and Wood Products")</f>
        <v>288</v>
      </c>
      <c r="U221" s="27">
        <f>SUMIFS('Verarbeitendes Gew. 2019'!$H$71:$H$17222,'Verarbeitendes Gew. 2019'!$C$71:$C$17222,C221,'Verarbeitendes Gew. 2019'!$E$71:$E$17222,"Transport Equipment")</f>
        <v>0</v>
      </c>
      <c r="V221" s="27">
        <f>SUMIFS('Verarbeitendes Gew. 2019'!$H$71:$H$17222,'Verarbeitendes Gew. 2019'!$C$71:$C$17222,C221,'Verarbeitendes Gew. 2019'!$E$71:$E$17222,"Machinery")</f>
        <v>14994</v>
      </c>
      <c r="W221" s="27">
        <f>SUMIFS('Verarbeitendes Gew. 2019'!$H$71:$H$17222,'Verarbeitendes Gew. 2019'!$C$71:$C$17222,C221,'Verarbeitendes Gew. 2019'!$E$71:$E$17222,"other industry")</f>
        <v>0</v>
      </c>
      <c r="X221" s="27">
        <f>SUMIFS('Verarbeitendes Gew. 2019'!$H$71:$H$17222,'Verarbeitendes Gew. 2019'!$C$71:$C$17222,C221,'Verarbeitendes Gew. 2019'!$F$71:$F$17222,"Verarbeitendes Gewerbe (C)")</f>
        <v>37126</v>
      </c>
      <c r="Y221" s="27">
        <f t="shared" si="23"/>
        <v>37126</v>
      </c>
      <c r="Z221" s="27">
        <f>SUMIFS('Baugewerbe 2019'!$D$7:$D$543,'Baugewerbe 2019'!$A$7:$A$543,C221)</f>
        <v>1689</v>
      </c>
      <c r="AA221" s="27">
        <f t="shared" si="19"/>
        <v>89.104417677600267</v>
      </c>
      <c r="AB221" s="11">
        <f t="shared" si="20"/>
        <v>92.404581295289162</v>
      </c>
    </row>
    <row r="222" spans="1:28">
      <c r="A222" s="27" t="s">
        <v>1377</v>
      </c>
      <c r="B222" s="27" t="s">
        <v>1409</v>
      </c>
      <c r="C222" s="27">
        <v>8436</v>
      </c>
      <c r="D222" s="27">
        <v>752</v>
      </c>
      <c r="E222" s="27">
        <v>12797.598</v>
      </c>
      <c r="F222" s="27">
        <v>285424</v>
      </c>
      <c r="G222" s="27">
        <v>4</v>
      </c>
      <c r="H222" s="27">
        <v>2.4407758546702903E-2</v>
      </c>
      <c r="I222" s="27">
        <v>2.5713873873873874E-2</v>
      </c>
      <c r="J222" s="27">
        <v>63865.617977528091</v>
      </c>
      <c r="K222" s="29">
        <f t="shared" si="18"/>
        <v>1582.1730245369886</v>
      </c>
      <c r="L222" s="28">
        <f t="shared" si="21"/>
        <v>395.54325613424714</v>
      </c>
      <c r="M222" s="27">
        <f t="shared" si="22"/>
        <v>177.99446526041123</v>
      </c>
      <c r="N222" s="27">
        <f>SUMIFS('Verarbeitendes Gew. 2019'!$H$71:$H$17222,'Verarbeitendes Gew. 2019'!$C$71:$C$17222,C222,'Verarbeitendes Gew. 2019'!$E$71:$E$17222,"Basic Metals")</f>
        <v>4282</v>
      </c>
      <c r="O222" s="27">
        <f>SUMIFS('Verarbeitendes Gew. 2019'!$H$71:$H$17222,'Verarbeitendes Gew. 2019'!$C$71:$C$17222,C222,'Verarbeitendes Gew. 2019'!$E$71:$E$17222,"Chemical and Petrochemical")</f>
        <v>838</v>
      </c>
      <c r="P222" s="27">
        <f>SUMIFS('Verarbeitendes Gew. 2019'!$H$71:$H$17222,'Verarbeitendes Gew. 2019'!$C$71:$C$17222,C222,'Verarbeitendes Gew. 2019'!$E$71:$E$17222,"Non Metallic Minerals")</f>
        <v>1453</v>
      </c>
      <c r="Q222" s="27">
        <f>SUMIFS('Verarbeitendes Gew. 2019'!$H$71:$H$17222,'Verarbeitendes Gew. 2019'!$C$71:$C$17222,C222,'Verarbeitendes Gew. 2019'!$E$71:$E$17222,"Food and Tobacco")</f>
        <v>3041</v>
      </c>
      <c r="R222" s="27">
        <f>SUMIFS('Verarbeitendes Gew. 2019'!$H$71:$H$17222,'Verarbeitendes Gew. 2019'!$C$71:$C$17222,C222,'Verarbeitendes Gew. 2019'!$E$71:$E$17222,"Textile and Leather ")</f>
        <v>0</v>
      </c>
      <c r="S222" s="27">
        <f>SUMIFS('Verarbeitendes Gew. 2019'!$H$71:$H$17222,'Verarbeitendes Gew. 2019'!$C$71:$C$17222,C222,'Verarbeitendes Gew. 2019'!$E$71:$E$17222,"Paper, Pulp and Print")</f>
        <v>0</v>
      </c>
      <c r="T222" s="27">
        <f>SUMIFS('Verarbeitendes Gew. 2019'!$H$71:$H$17222,'Verarbeitendes Gew. 2019'!$C$71:$C$17222,C222,'Verarbeitendes Gew. 2019'!$E$71:$E$17222,"Wood and Wood Products")</f>
        <v>1038</v>
      </c>
      <c r="U222" s="27">
        <f>SUMIFS('Verarbeitendes Gew. 2019'!$H$71:$H$17222,'Verarbeitendes Gew. 2019'!$C$71:$C$17222,C222,'Verarbeitendes Gew. 2019'!$E$71:$E$17222,"Transport Equipment")</f>
        <v>3236</v>
      </c>
      <c r="V222" s="27">
        <f>SUMIFS('Verarbeitendes Gew. 2019'!$H$71:$H$17222,'Verarbeitendes Gew. 2019'!$C$71:$C$17222,C222,'Verarbeitendes Gew. 2019'!$E$71:$E$17222,"Machinery")</f>
        <v>12243</v>
      </c>
      <c r="W222" s="27">
        <f>SUMIFS('Verarbeitendes Gew. 2019'!$H$71:$H$17222,'Verarbeitendes Gew. 2019'!$C$71:$C$17222,C222,'Verarbeitendes Gew. 2019'!$E$71:$E$17222,"other industry")</f>
        <v>0</v>
      </c>
      <c r="X222" s="27">
        <f>SUMIFS('Verarbeitendes Gew. 2019'!$H$71:$H$17222,'Verarbeitendes Gew. 2019'!$C$71:$C$17222,C222,'Verarbeitendes Gew. 2019'!$F$71:$F$17222,"Verarbeitendes Gewerbe (C)")</f>
        <v>34615</v>
      </c>
      <c r="Y222" s="27">
        <f t="shared" si="23"/>
        <v>34615</v>
      </c>
      <c r="Z222" s="27">
        <f>SUMIFS('Baugewerbe 2019'!$D$7:$D$543,'Baugewerbe 2019'!$A$7:$A$543,C222)</f>
        <v>3188</v>
      </c>
      <c r="AA222" s="27">
        <f t="shared" si="19"/>
        <v>106.79667915624674</v>
      </c>
      <c r="AB222" s="11">
        <f t="shared" si="20"/>
        <v>110.75211171758922</v>
      </c>
    </row>
    <row r="223" spans="1:28">
      <c r="A223" s="27" t="s">
        <v>1377</v>
      </c>
      <c r="B223" s="27" t="s">
        <v>1410</v>
      </c>
      <c r="C223" s="27">
        <v>8437</v>
      </c>
      <c r="D223" s="27">
        <v>741</v>
      </c>
      <c r="E223" s="27">
        <v>5008.3040000000001</v>
      </c>
      <c r="F223" s="27">
        <v>130849</v>
      </c>
      <c r="G223" s="27">
        <v>3</v>
      </c>
      <c r="H223" s="27">
        <v>9.5519076908406053E-3</v>
      </c>
      <c r="I223" s="27">
        <v>1.1788198198198199E-2</v>
      </c>
      <c r="J223" s="27">
        <v>63865.617977528091</v>
      </c>
      <c r="K223" s="29">
        <f t="shared" si="18"/>
        <v>650.0286686041469</v>
      </c>
      <c r="L223" s="28">
        <f t="shared" si="21"/>
        <v>216.67622286804897</v>
      </c>
      <c r="M223" s="27">
        <f t="shared" si="22"/>
        <v>97.504300290622041</v>
      </c>
      <c r="N223" s="27">
        <f>SUMIFS('Verarbeitendes Gew. 2019'!$H$71:$H$17222,'Verarbeitendes Gew. 2019'!$C$71:$C$17222,C223,'Verarbeitendes Gew. 2019'!$E$71:$E$17222,"Basic Metals")</f>
        <v>4081</v>
      </c>
      <c r="O223" s="27">
        <f>SUMIFS('Verarbeitendes Gew. 2019'!$H$71:$H$17222,'Verarbeitendes Gew. 2019'!$C$71:$C$17222,C223,'Verarbeitendes Gew. 2019'!$E$71:$E$17222,"Chemical and Petrochemical")</f>
        <v>2175</v>
      </c>
      <c r="P223" s="27">
        <f>SUMIFS('Verarbeitendes Gew. 2019'!$H$71:$H$17222,'Verarbeitendes Gew. 2019'!$C$71:$C$17222,C223,'Verarbeitendes Gew. 2019'!$E$71:$E$17222,"Non Metallic Minerals")</f>
        <v>880</v>
      </c>
      <c r="Q223" s="27">
        <f>SUMIFS('Verarbeitendes Gew. 2019'!$H$71:$H$17222,'Verarbeitendes Gew. 2019'!$C$71:$C$17222,C223,'Verarbeitendes Gew. 2019'!$E$71:$E$17222,"Food and Tobacco")</f>
        <v>494</v>
      </c>
      <c r="R223" s="27">
        <f>SUMIFS('Verarbeitendes Gew. 2019'!$H$71:$H$17222,'Verarbeitendes Gew. 2019'!$C$71:$C$17222,C223,'Verarbeitendes Gew. 2019'!$E$71:$E$17222,"Textile and Leather ")</f>
        <v>0</v>
      </c>
      <c r="S223" s="27">
        <f>SUMIFS('Verarbeitendes Gew. 2019'!$H$71:$H$17222,'Verarbeitendes Gew. 2019'!$C$71:$C$17222,C223,'Verarbeitendes Gew. 2019'!$E$71:$E$17222,"Paper, Pulp and Print")</f>
        <v>0</v>
      </c>
      <c r="T223" s="27">
        <f>SUMIFS('Verarbeitendes Gew. 2019'!$H$71:$H$17222,'Verarbeitendes Gew. 2019'!$C$71:$C$17222,C223,'Verarbeitendes Gew. 2019'!$E$71:$E$17222,"Wood and Wood Products")</f>
        <v>0</v>
      </c>
      <c r="U223" s="27">
        <f>SUMIFS('Verarbeitendes Gew. 2019'!$H$71:$H$17222,'Verarbeitendes Gew. 2019'!$C$71:$C$17222,C223,'Verarbeitendes Gew. 2019'!$E$71:$E$17222,"Transport Equipment")</f>
        <v>0</v>
      </c>
      <c r="V223" s="27">
        <f>SUMIFS('Verarbeitendes Gew. 2019'!$H$71:$H$17222,'Verarbeitendes Gew. 2019'!$C$71:$C$17222,C223,'Verarbeitendes Gew. 2019'!$E$71:$E$17222,"Machinery")</f>
        <v>6600</v>
      </c>
      <c r="W223" s="27">
        <f>SUMIFS('Verarbeitendes Gew. 2019'!$H$71:$H$17222,'Verarbeitendes Gew. 2019'!$C$71:$C$17222,C223,'Verarbeitendes Gew. 2019'!$E$71:$E$17222,"other industry")</f>
        <v>297</v>
      </c>
      <c r="X223" s="27">
        <f>SUMIFS('Verarbeitendes Gew. 2019'!$H$71:$H$17222,'Verarbeitendes Gew. 2019'!$C$71:$C$17222,C223,'Verarbeitendes Gew. 2019'!$F$71:$F$17222,"Verarbeitendes Gewerbe (C)")</f>
        <v>16778</v>
      </c>
      <c r="Y223" s="27">
        <f t="shared" si="23"/>
        <v>16778</v>
      </c>
      <c r="Z223" s="27">
        <f>SUMIFS('Baugewerbe 2019'!$D$7:$D$543,'Baugewerbe 2019'!$A$7:$A$543,C223)</f>
        <v>1868</v>
      </c>
      <c r="AA223" s="27">
        <f t="shared" si="19"/>
        <v>58.502580174373222</v>
      </c>
      <c r="AB223" s="11">
        <f t="shared" si="20"/>
        <v>60.669342403053719</v>
      </c>
    </row>
    <row r="224" spans="1:28">
      <c r="A224" s="27" t="s">
        <v>1411</v>
      </c>
      <c r="B224" s="27" t="s">
        <v>1412</v>
      </c>
      <c r="C224" s="27">
        <v>9161</v>
      </c>
      <c r="D224" s="27">
        <v>1359</v>
      </c>
      <c r="E224" s="27">
        <v>17394.186000000002</v>
      </c>
      <c r="F224" s="27">
        <v>137392</v>
      </c>
      <c r="G224" s="27">
        <v>1</v>
      </c>
      <c r="H224" s="27">
        <v>2.7483438853399527E-2</v>
      </c>
      <c r="I224" s="27">
        <v>1.0467961904761906E-2</v>
      </c>
      <c r="J224" s="27">
        <v>72762.894516183122</v>
      </c>
      <c r="K224" s="29">
        <f t="shared" si="18"/>
        <v>1653.1078630121247</v>
      </c>
      <c r="L224" s="28">
        <f t="shared" si="21"/>
        <v>1653.1078630121247</v>
      </c>
      <c r="M224" s="27">
        <f t="shared" si="22"/>
        <v>743.89853835545614</v>
      </c>
      <c r="N224" s="27">
        <f>SUMIFS('Verarbeitendes Gew. 2019'!$H$71:$H$17222,'Verarbeitendes Gew. 2019'!$C$71:$C$17222,C224,'Verarbeitendes Gew. 2019'!$E$71:$E$17222,"Basic Metals")</f>
        <v>381</v>
      </c>
      <c r="O224" s="27">
        <f>SUMIFS('Verarbeitendes Gew. 2019'!$H$71:$H$17222,'Verarbeitendes Gew. 2019'!$C$71:$C$17222,C224,'Verarbeitendes Gew. 2019'!$E$71:$E$17222,"Chemical and Petrochemical")</f>
        <v>0</v>
      </c>
      <c r="P224" s="27">
        <f>SUMIFS('Verarbeitendes Gew. 2019'!$H$71:$H$17222,'Verarbeitendes Gew. 2019'!$C$71:$C$17222,C224,'Verarbeitendes Gew. 2019'!$E$71:$E$17222,"Non Metallic Minerals")</f>
        <v>58</v>
      </c>
      <c r="Q224" s="27">
        <f>SUMIFS('Verarbeitendes Gew. 2019'!$H$71:$H$17222,'Verarbeitendes Gew. 2019'!$C$71:$C$17222,C224,'Verarbeitendes Gew. 2019'!$E$71:$E$17222,"Food and Tobacco")</f>
        <v>470</v>
      </c>
      <c r="R224" s="27">
        <f>SUMIFS('Verarbeitendes Gew. 2019'!$H$71:$H$17222,'Verarbeitendes Gew. 2019'!$C$71:$C$17222,C224,'Verarbeitendes Gew. 2019'!$E$71:$E$17222,"Textile and Leather ")</f>
        <v>0</v>
      </c>
      <c r="S224" s="27">
        <f>SUMIFS('Verarbeitendes Gew. 2019'!$H$71:$H$17222,'Verarbeitendes Gew. 2019'!$C$71:$C$17222,C224,'Verarbeitendes Gew. 2019'!$E$71:$E$17222,"Paper, Pulp and Print")</f>
        <v>0</v>
      </c>
      <c r="T224" s="27">
        <f>SUMIFS('Verarbeitendes Gew. 2019'!$H$71:$H$17222,'Verarbeitendes Gew. 2019'!$C$71:$C$17222,C224,'Verarbeitendes Gew. 2019'!$E$71:$E$17222,"Wood and Wood Products")</f>
        <v>0</v>
      </c>
      <c r="U224" s="27">
        <f>SUMIFS('Verarbeitendes Gew. 2019'!$H$71:$H$17222,'Verarbeitendes Gew. 2019'!$C$71:$C$17222,C224,'Verarbeitendes Gew. 2019'!$E$71:$E$17222,"Transport Equipment")</f>
        <v>0</v>
      </c>
      <c r="V224" s="27">
        <f>SUMIFS('Verarbeitendes Gew. 2019'!$H$71:$H$17222,'Verarbeitendes Gew. 2019'!$C$71:$C$17222,C224,'Verarbeitendes Gew. 2019'!$E$71:$E$17222,"Machinery")</f>
        <v>758</v>
      </c>
      <c r="W224" s="27">
        <f>SUMIFS('Verarbeitendes Gew. 2019'!$H$71:$H$17222,'Verarbeitendes Gew. 2019'!$C$71:$C$17222,C224,'Verarbeitendes Gew. 2019'!$E$71:$E$17222,"other industry")</f>
        <v>119</v>
      </c>
      <c r="X224" s="27">
        <f>SUMIFS('Verarbeitendes Gew. 2019'!$H$71:$H$17222,'Verarbeitendes Gew. 2019'!$C$71:$C$17222,C224,'Verarbeitendes Gew. 2019'!$F$71:$F$17222,"Verarbeitendes Gewerbe (C)")</f>
        <v>0</v>
      </c>
      <c r="Y224" s="27">
        <f t="shared" si="23"/>
        <v>1786</v>
      </c>
      <c r="Z224" s="27">
        <f>SUMIFS('Baugewerbe 2019'!$D$7:$D$543,'Baugewerbe 2019'!$A$7:$A$543,C224)</f>
        <v>1100</v>
      </c>
      <c r="AA224" s="27">
        <f t="shared" si="19"/>
        <v>446.33912301327371</v>
      </c>
      <c r="AB224" s="11">
        <f t="shared" si="20"/>
        <v>462.87020164339492</v>
      </c>
    </row>
    <row r="225" spans="1:28">
      <c r="A225" s="27" t="s">
        <v>1411</v>
      </c>
      <c r="B225" s="27" t="s">
        <v>1413</v>
      </c>
      <c r="C225" s="27">
        <v>9162</v>
      </c>
      <c r="D225" s="27">
        <v>1332</v>
      </c>
      <c r="E225" s="27">
        <v>116647.442</v>
      </c>
      <c r="F225" s="27">
        <v>1484226</v>
      </c>
      <c r="G225" s="27">
        <v>1</v>
      </c>
      <c r="H225" s="27">
        <v>0.18430714950457971</v>
      </c>
      <c r="I225" s="27">
        <v>0.11308388571428571</v>
      </c>
      <c r="J225" s="27">
        <v>72762.894516183122</v>
      </c>
      <c r="K225" s="29">
        <f t="shared" si="18"/>
        <v>11959.646645504119</v>
      </c>
      <c r="L225" s="28">
        <f t="shared" si="21"/>
        <v>11959.646645504119</v>
      </c>
      <c r="M225" s="27">
        <f t="shared" si="22"/>
        <v>5381.8409904768541</v>
      </c>
      <c r="N225" s="27">
        <f>SUMIFS('Verarbeitendes Gew. 2019'!$H$71:$H$17222,'Verarbeitendes Gew. 2019'!$C$71:$C$17222,C225,'Verarbeitendes Gew. 2019'!$E$71:$E$17222,"Basic Metals")</f>
        <v>1245</v>
      </c>
      <c r="O225" s="27">
        <f>SUMIFS('Verarbeitendes Gew. 2019'!$H$71:$H$17222,'Verarbeitendes Gew. 2019'!$C$71:$C$17222,C225,'Verarbeitendes Gew. 2019'!$E$71:$E$17222,"Chemical and Petrochemical")</f>
        <v>2833</v>
      </c>
      <c r="P225" s="27">
        <f>SUMIFS('Verarbeitendes Gew. 2019'!$H$71:$H$17222,'Verarbeitendes Gew. 2019'!$C$71:$C$17222,C225,'Verarbeitendes Gew. 2019'!$E$71:$E$17222,"Non Metallic Minerals")</f>
        <v>350</v>
      </c>
      <c r="Q225" s="27">
        <f>SUMIFS('Verarbeitendes Gew. 2019'!$H$71:$H$17222,'Verarbeitendes Gew. 2019'!$C$71:$C$17222,C225,'Verarbeitendes Gew. 2019'!$E$71:$E$17222,"Food and Tobacco")</f>
        <v>5848</v>
      </c>
      <c r="R225" s="27">
        <f>SUMIFS('Verarbeitendes Gew. 2019'!$H$71:$H$17222,'Verarbeitendes Gew. 2019'!$C$71:$C$17222,C225,'Verarbeitendes Gew. 2019'!$E$71:$E$17222,"Textile and Leather ")</f>
        <v>0</v>
      </c>
      <c r="S225" s="27">
        <f>SUMIFS('Verarbeitendes Gew. 2019'!$H$71:$H$17222,'Verarbeitendes Gew. 2019'!$C$71:$C$17222,C225,'Verarbeitendes Gew. 2019'!$E$71:$E$17222,"Paper, Pulp and Print")</f>
        <v>1355</v>
      </c>
      <c r="T225" s="27">
        <f>SUMIFS('Verarbeitendes Gew. 2019'!$H$71:$H$17222,'Verarbeitendes Gew. 2019'!$C$71:$C$17222,C225,'Verarbeitendes Gew. 2019'!$E$71:$E$17222,"Wood and Wood Products")</f>
        <v>0</v>
      </c>
      <c r="U225" s="27">
        <f>SUMIFS('Verarbeitendes Gew. 2019'!$H$71:$H$17222,'Verarbeitendes Gew. 2019'!$C$71:$C$17222,C225,'Verarbeitendes Gew. 2019'!$E$71:$E$17222,"Transport Equipment")</f>
        <v>8006</v>
      </c>
      <c r="V225" s="27">
        <f>SUMIFS('Verarbeitendes Gew. 2019'!$H$71:$H$17222,'Verarbeitendes Gew. 2019'!$C$71:$C$17222,C225,'Verarbeitendes Gew. 2019'!$E$71:$E$17222,"Machinery")</f>
        <v>27357</v>
      </c>
      <c r="W225" s="27">
        <f>SUMIFS('Verarbeitendes Gew. 2019'!$H$71:$H$17222,'Verarbeitendes Gew. 2019'!$C$71:$C$17222,C225,'Verarbeitendes Gew. 2019'!$E$71:$E$17222,"other industry")</f>
        <v>1756</v>
      </c>
      <c r="X225" s="27">
        <f>SUMIFS('Verarbeitendes Gew. 2019'!$H$71:$H$17222,'Verarbeitendes Gew. 2019'!$C$71:$C$17222,C225,'Verarbeitendes Gew. 2019'!$F$71:$F$17222,"Verarbeitendes Gewerbe (C)")</f>
        <v>0</v>
      </c>
      <c r="Y225" s="27">
        <f t="shared" si="23"/>
        <v>48750</v>
      </c>
      <c r="Z225" s="27">
        <f>SUMIFS('Baugewerbe 2019'!$D$7:$D$543,'Baugewerbe 2019'!$A$7:$A$543,C225)</f>
        <v>8697</v>
      </c>
      <c r="AA225" s="27">
        <f t="shared" si="19"/>
        <v>3229.1045942861124</v>
      </c>
      <c r="AB225" s="11">
        <f t="shared" si="20"/>
        <v>3348.7010607411535</v>
      </c>
    </row>
    <row r="226" spans="1:28">
      <c r="A226" s="27" t="s">
        <v>1411</v>
      </c>
      <c r="B226" s="27" t="s">
        <v>1414</v>
      </c>
      <c r="C226" s="27">
        <v>9163</v>
      </c>
      <c r="D226" s="27">
        <v>911</v>
      </c>
      <c r="E226" s="27">
        <v>3254.5369999999998</v>
      </c>
      <c r="F226" s="27">
        <v>63551</v>
      </c>
      <c r="G226" s="27">
        <v>1</v>
      </c>
      <c r="H226" s="27">
        <v>5.1422853955698953E-3</v>
      </c>
      <c r="I226" s="27">
        <v>4.8419809523809519E-3</v>
      </c>
      <c r="J226" s="27">
        <v>72762.894516183122</v>
      </c>
      <c r="K226" s="29">
        <f t="shared" si="18"/>
        <v>368.04928406366179</v>
      </c>
      <c r="L226" s="28">
        <f t="shared" si="21"/>
        <v>368.04928406366179</v>
      </c>
      <c r="M226" s="27">
        <f t="shared" si="22"/>
        <v>165.62217782864781</v>
      </c>
      <c r="N226" s="27">
        <f>SUMIFS('Verarbeitendes Gew. 2019'!$H$71:$H$17222,'Verarbeitendes Gew. 2019'!$C$71:$C$17222,C226,'Verarbeitendes Gew. 2019'!$E$71:$E$17222,"Basic Metals")</f>
        <v>0</v>
      </c>
      <c r="O226" s="27">
        <f>SUMIFS('Verarbeitendes Gew. 2019'!$H$71:$H$17222,'Verarbeitendes Gew. 2019'!$C$71:$C$17222,C226,'Verarbeitendes Gew. 2019'!$E$71:$E$17222,"Chemical and Petrochemical")</f>
        <v>0</v>
      </c>
      <c r="P226" s="27">
        <f>SUMIFS('Verarbeitendes Gew. 2019'!$H$71:$H$17222,'Verarbeitendes Gew. 2019'!$C$71:$C$17222,C226,'Verarbeitendes Gew. 2019'!$E$71:$E$17222,"Non Metallic Minerals")</f>
        <v>0</v>
      </c>
      <c r="Q226" s="27">
        <f>SUMIFS('Verarbeitendes Gew. 2019'!$H$71:$H$17222,'Verarbeitendes Gew. 2019'!$C$71:$C$17222,C226,'Verarbeitendes Gew. 2019'!$E$71:$E$17222,"Food and Tobacco")</f>
        <v>420</v>
      </c>
      <c r="R226" s="27">
        <f>SUMIFS('Verarbeitendes Gew. 2019'!$H$71:$H$17222,'Verarbeitendes Gew. 2019'!$C$71:$C$17222,C226,'Verarbeitendes Gew. 2019'!$E$71:$E$17222,"Textile and Leather ")</f>
        <v>0</v>
      </c>
      <c r="S226" s="27">
        <f>SUMIFS('Verarbeitendes Gew. 2019'!$H$71:$H$17222,'Verarbeitendes Gew. 2019'!$C$71:$C$17222,C226,'Verarbeitendes Gew. 2019'!$E$71:$E$17222,"Paper, Pulp and Print")</f>
        <v>0</v>
      </c>
      <c r="T226" s="27">
        <f>SUMIFS('Verarbeitendes Gew. 2019'!$H$71:$H$17222,'Verarbeitendes Gew. 2019'!$C$71:$C$17222,C226,'Verarbeitendes Gew. 2019'!$E$71:$E$17222,"Wood and Wood Products")</f>
        <v>0</v>
      </c>
      <c r="U226" s="27">
        <f>SUMIFS('Verarbeitendes Gew. 2019'!$H$71:$H$17222,'Verarbeitendes Gew. 2019'!$C$71:$C$17222,C226,'Verarbeitendes Gew. 2019'!$E$71:$E$17222,"Transport Equipment")</f>
        <v>0</v>
      </c>
      <c r="V226" s="27">
        <f>SUMIFS('Verarbeitendes Gew. 2019'!$H$71:$H$17222,'Verarbeitendes Gew. 2019'!$C$71:$C$17222,C226,'Verarbeitendes Gew. 2019'!$E$71:$E$17222,"Machinery")</f>
        <v>1114</v>
      </c>
      <c r="W226" s="27">
        <f>SUMIFS('Verarbeitendes Gew. 2019'!$H$71:$H$17222,'Verarbeitendes Gew. 2019'!$C$71:$C$17222,C226,'Verarbeitendes Gew. 2019'!$E$71:$E$17222,"other industry")</f>
        <v>0</v>
      </c>
      <c r="X226" s="27">
        <f>SUMIFS('Verarbeitendes Gew. 2019'!$H$71:$H$17222,'Verarbeitendes Gew. 2019'!$C$71:$C$17222,C226,'Verarbeitendes Gew. 2019'!$F$71:$F$17222,"Verarbeitendes Gewerbe (C)")</f>
        <v>3743</v>
      </c>
      <c r="Y226" s="27">
        <f t="shared" si="23"/>
        <v>3743</v>
      </c>
      <c r="Z226" s="27">
        <f>SUMIFS('Baugewerbe 2019'!$D$7:$D$543,'Baugewerbe 2019'!$A$7:$A$543,C226)</f>
        <v>945</v>
      </c>
      <c r="AA226" s="27">
        <f t="shared" si="19"/>
        <v>99.373306697188696</v>
      </c>
      <c r="AB226" s="11">
        <f t="shared" si="20"/>
        <v>103.05379953782531</v>
      </c>
    </row>
    <row r="227" spans="1:28">
      <c r="A227" s="27" t="s">
        <v>1411</v>
      </c>
      <c r="B227" s="27" t="s">
        <v>1415</v>
      </c>
      <c r="C227" s="27">
        <v>9171</v>
      </c>
      <c r="D227" s="27">
        <v>972</v>
      </c>
      <c r="E227" s="27">
        <v>5427.165</v>
      </c>
      <c r="F227" s="27">
        <v>111516</v>
      </c>
      <c r="G227" s="27">
        <v>2</v>
      </c>
      <c r="H227" s="27">
        <v>8.5751156981309761E-3</v>
      </c>
      <c r="I227" s="27">
        <v>8.4964571428571434E-3</v>
      </c>
      <c r="J227" s="27">
        <v>72762.894516183122</v>
      </c>
      <c r="K227" s="29">
        <f t="shared" si="18"/>
        <v>622.34768024231835</v>
      </c>
      <c r="L227" s="28">
        <f t="shared" si="21"/>
        <v>311.17384012115917</v>
      </c>
      <c r="M227" s="27">
        <f t="shared" si="22"/>
        <v>140.02822805452163</v>
      </c>
      <c r="N227" s="27">
        <f>SUMIFS('Verarbeitendes Gew. 2019'!$H$71:$H$17222,'Verarbeitendes Gew. 2019'!$C$71:$C$17222,C227,'Verarbeitendes Gew. 2019'!$E$71:$E$17222,"Basic Metals")</f>
        <v>315</v>
      </c>
      <c r="O227" s="27">
        <f>SUMIFS('Verarbeitendes Gew. 2019'!$H$71:$H$17222,'Verarbeitendes Gew. 2019'!$C$71:$C$17222,C227,'Verarbeitendes Gew. 2019'!$E$71:$E$17222,"Chemical and Petrochemical")</f>
        <v>13565</v>
      </c>
      <c r="P227" s="27">
        <f>SUMIFS('Verarbeitendes Gew. 2019'!$H$71:$H$17222,'Verarbeitendes Gew. 2019'!$C$71:$C$17222,C227,'Verarbeitendes Gew. 2019'!$E$71:$E$17222,"Non Metallic Minerals")</f>
        <v>454</v>
      </c>
      <c r="Q227" s="27">
        <f>SUMIFS('Verarbeitendes Gew. 2019'!$H$71:$H$17222,'Verarbeitendes Gew. 2019'!$C$71:$C$17222,C227,'Verarbeitendes Gew. 2019'!$E$71:$E$17222,"Food and Tobacco")</f>
        <v>299</v>
      </c>
      <c r="R227" s="27">
        <f>SUMIFS('Verarbeitendes Gew. 2019'!$H$71:$H$17222,'Verarbeitendes Gew. 2019'!$C$71:$C$17222,C227,'Verarbeitendes Gew. 2019'!$E$71:$E$17222,"Textile and Leather ")</f>
        <v>0</v>
      </c>
      <c r="S227" s="27">
        <f>SUMIFS('Verarbeitendes Gew. 2019'!$H$71:$H$17222,'Verarbeitendes Gew. 2019'!$C$71:$C$17222,C227,'Verarbeitendes Gew. 2019'!$E$71:$E$17222,"Paper, Pulp and Print")</f>
        <v>0</v>
      </c>
      <c r="T227" s="27">
        <f>SUMIFS('Verarbeitendes Gew. 2019'!$H$71:$H$17222,'Verarbeitendes Gew. 2019'!$C$71:$C$17222,C227,'Verarbeitendes Gew. 2019'!$E$71:$E$17222,"Wood and Wood Products")</f>
        <v>0</v>
      </c>
      <c r="U227" s="27">
        <f>SUMIFS('Verarbeitendes Gew. 2019'!$H$71:$H$17222,'Verarbeitendes Gew. 2019'!$C$71:$C$17222,C227,'Verarbeitendes Gew. 2019'!$E$71:$E$17222,"Transport Equipment")</f>
        <v>0</v>
      </c>
      <c r="V227" s="27">
        <f>SUMIFS('Verarbeitendes Gew. 2019'!$H$71:$H$17222,'Verarbeitendes Gew. 2019'!$C$71:$C$17222,C227,'Verarbeitendes Gew. 2019'!$E$71:$E$17222,"Machinery")</f>
        <v>1193</v>
      </c>
      <c r="W227" s="27">
        <f>SUMIFS('Verarbeitendes Gew. 2019'!$H$71:$H$17222,'Verarbeitendes Gew. 2019'!$C$71:$C$17222,C227,'Verarbeitendes Gew. 2019'!$E$71:$E$17222,"other industry")</f>
        <v>0</v>
      </c>
      <c r="X227" s="27">
        <f>SUMIFS('Verarbeitendes Gew. 2019'!$H$71:$H$17222,'Verarbeitendes Gew. 2019'!$C$71:$C$17222,C227,'Verarbeitendes Gew. 2019'!$F$71:$F$17222,"Verarbeitendes Gewerbe (C)")</f>
        <v>16886</v>
      </c>
      <c r="Y227" s="27">
        <f t="shared" si="23"/>
        <v>16886</v>
      </c>
      <c r="Z227" s="27">
        <f>SUMIFS('Baugewerbe 2019'!$D$7:$D$543,'Baugewerbe 2019'!$A$7:$A$543,C227)</f>
        <v>1237</v>
      </c>
      <c r="AA227" s="27">
        <f t="shared" si="19"/>
        <v>84.016936832712986</v>
      </c>
      <c r="AB227" s="11">
        <f t="shared" si="20"/>
        <v>87.128675233924582</v>
      </c>
    </row>
    <row r="228" spans="1:28">
      <c r="A228" s="27" t="s">
        <v>1411</v>
      </c>
      <c r="B228" s="27" t="s">
        <v>1416</v>
      </c>
      <c r="C228" s="27">
        <v>9172</v>
      </c>
      <c r="D228" s="27">
        <v>645</v>
      </c>
      <c r="E228" s="27">
        <v>3537.9670000000001</v>
      </c>
      <c r="F228" s="27">
        <v>105929</v>
      </c>
      <c r="G228" s="27">
        <v>1</v>
      </c>
      <c r="H228" s="27">
        <v>5.5901149792146271E-3</v>
      </c>
      <c r="I228" s="27">
        <v>8.0707809523809532E-3</v>
      </c>
      <c r="J228" s="27">
        <v>72762.894516183122</v>
      </c>
      <c r="K228" s="29">
        <f t="shared" si="18"/>
        <v>457.29306879583726</v>
      </c>
      <c r="L228" s="28">
        <f t="shared" si="21"/>
        <v>457.29306879583726</v>
      </c>
      <c r="M228" s="27">
        <f t="shared" si="22"/>
        <v>205.78188095812678</v>
      </c>
      <c r="N228" s="27">
        <f>SUMIFS('Verarbeitendes Gew. 2019'!$H$71:$H$17222,'Verarbeitendes Gew. 2019'!$C$71:$C$17222,C228,'Verarbeitendes Gew. 2019'!$E$71:$E$17222,"Basic Metals")</f>
        <v>345</v>
      </c>
      <c r="O228" s="27">
        <f>SUMIFS('Verarbeitendes Gew. 2019'!$H$71:$H$17222,'Verarbeitendes Gew. 2019'!$C$71:$C$17222,C228,'Verarbeitendes Gew. 2019'!$E$71:$E$17222,"Chemical and Petrochemical")</f>
        <v>491</v>
      </c>
      <c r="P228" s="27">
        <f>SUMIFS('Verarbeitendes Gew. 2019'!$H$71:$H$17222,'Verarbeitendes Gew. 2019'!$C$71:$C$17222,C228,'Verarbeitendes Gew. 2019'!$E$71:$E$17222,"Non Metallic Minerals")</f>
        <v>128</v>
      </c>
      <c r="Q228" s="27">
        <f>SUMIFS('Verarbeitendes Gew. 2019'!$H$71:$H$17222,'Verarbeitendes Gew. 2019'!$C$71:$C$17222,C228,'Verarbeitendes Gew. 2019'!$E$71:$E$17222,"Food and Tobacco")</f>
        <v>1696</v>
      </c>
      <c r="R228" s="27">
        <f>SUMIFS('Verarbeitendes Gew. 2019'!$H$71:$H$17222,'Verarbeitendes Gew. 2019'!$C$71:$C$17222,C228,'Verarbeitendes Gew. 2019'!$E$71:$E$17222,"Textile and Leather ")</f>
        <v>0</v>
      </c>
      <c r="S228" s="27">
        <f>SUMIFS('Verarbeitendes Gew. 2019'!$H$71:$H$17222,'Verarbeitendes Gew. 2019'!$C$71:$C$17222,C228,'Verarbeitendes Gew. 2019'!$E$71:$E$17222,"Paper, Pulp and Print")</f>
        <v>0</v>
      </c>
      <c r="T228" s="27">
        <f>SUMIFS('Verarbeitendes Gew. 2019'!$H$71:$H$17222,'Verarbeitendes Gew. 2019'!$C$71:$C$17222,C228,'Verarbeitendes Gew. 2019'!$E$71:$E$17222,"Wood and Wood Products")</f>
        <v>0</v>
      </c>
      <c r="U228" s="27">
        <f>SUMIFS('Verarbeitendes Gew. 2019'!$H$71:$H$17222,'Verarbeitendes Gew. 2019'!$C$71:$C$17222,C228,'Verarbeitendes Gew. 2019'!$E$71:$E$17222,"Transport Equipment")</f>
        <v>0</v>
      </c>
      <c r="V228" s="27">
        <f>SUMIFS('Verarbeitendes Gew. 2019'!$H$71:$H$17222,'Verarbeitendes Gew. 2019'!$C$71:$C$17222,C228,'Verarbeitendes Gew. 2019'!$E$71:$E$17222,"Machinery")</f>
        <v>2275</v>
      </c>
      <c r="W228" s="27">
        <f>SUMIFS('Verarbeitendes Gew. 2019'!$H$71:$H$17222,'Verarbeitendes Gew. 2019'!$C$71:$C$17222,C228,'Verarbeitendes Gew. 2019'!$E$71:$E$17222,"other industry")</f>
        <v>0</v>
      </c>
      <c r="X228" s="27">
        <f>SUMIFS('Verarbeitendes Gew. 2019'!$H$71:$H$17222,'Verarbeitendes Gew. 2019'!$C$71:$C$17222,C228,'Verarbeitendes Gew. 2019'!$F$71:$F$17222,"Verarbeitendes Gewerbe (C)")</f>
        <v>0</v>
      </c>
      <c r="Y228" s="27">
        <f t="shared" si="23"/>
        <v>4935</v>
      </c>
      <c r="Z228" s="27">
        <f>SUMIFS('Baugewerbe 2019'!$D$7:$D$543,'Baugewerbe 2019'!$A$7:$A$543,C228)</f>
        <v>1441</v>
      </c>
      <c r="AA228" s="27">
        <f t="shared" si="19"/>
        <v>123.46912857487607</v>
      </c>
      <c r="AB228" s="11">
        <f t="shared" si="20"/>
        <v>128.04205926283444</v>
      </c>
    </row>
    <row r="229" spans="1:28">
      <c r="A229" s="27" t="s">
        <v>1411</v>
      </c>
      <c r="B229" s="27" t="s">
        <v>1417</v>
      </c>
      <c r="C229" s="27">
        <v>9173</v>
      </c>
      <c r="D229" s="27">
        <v>781</v>
      </c>
      <c r="E229" s="27">
        <v>3806.1840000000002</v>
      </c>
      <c r="F229" s="27">
        <v>127917</v>
      </c>
      <c r="G229" s="27">
        <v>4</v>
      </c>
      <c r="H229" s="27">
        <v>6.0139074762560101E-3</v>
      </c>
      <c r="I229" s="27">
        <v>9.7460571428571435E-3</v>
      </c>
      <c r="J229" s="27">
        <v>72762.894516183122</v>
      </c>
      <c r="K229" s="29">
        <f t="shared" si="18"/>
        <v>513.62667882756296</v>
      </c>
      <c r="L229" s="28">
        <f t="shared" si="21"/>
        <v>128.40666970689074</v>
      </c>
      <c r="M229" s="27">
        <f t="shared" si="22"/>
        <v>57.783001368100834</v>
      </c>
      <c r="N229" s="27">
        <f>SUMIFS('Verarbeitendes Gew. 2019'!$H$71:$H$17222,'Verarbeitendes Gew. 2019'!$C$71:$C$17222,C229,'Verarbeitendes Gew. 2019'!$E$71:$E$17222,"Basic Metals")</f>
        <v>243</v>
      </c>
      <c r="O229" s="27">
        <f>SUMIFS('Verarbeitendes Gew. 2019'!$H$71:$H$17222,'Verarbeitendes Gew. 2019'!$C$71:$C$17222,C229,'Verarbeitendes Gew. 2019'!$E$71:$E$17222,"Chemical and Petrochemical")</f>
        <v>1834</v>
      </c>
      <c r="P229" s="27">
        <f>SUMIFS('Verarbeitendes Gew. 2019'!$H$71:$H$17222,'Verarbeitendes Gew. 2019'!$C$71:$C$17222,C229,'Verarbeitendes Gew. 2019'!$E$71:$E$17222,"Non Metallic Minerals")</f>
        <v>81</v>
      </c>
      <c r="Q229" s="27">
        <f>SUMIFS('Verarbeitendes Gew. 2019'!$H$71:$H$17222,'Verarbeitendes Gew. 2019'!$C$71:$C$17222,C229,'Verarbeitendes Gew. 2019'!$E$71:$E$17222,"Food and Tobacco")</f>
        <v>1005</v>
      </c>
      <c r="R229" s="27">
        <f>SUMIFS('Verarbeitendes Gew. 2019'!$H$71:$H$17222,'Verarbeitendes Gew. 2019'!$C$71:$C$17222,C229,'Verarbeitendes Gew. 2019'!$E$71:$E$17222,"Textile and Leather ")</f>
        <v>0</v>
      </c>
      <c r="S229" s="27">
        <f>SUMIFS('Verarbeitendes Gew. 2019'!$H$71:$H$17222,'Verarbeitendes Gew. 2019'!$C$71:$C$17222,C229,'Verarbeitendes Gew. 2019'!$E$71:$E$17222,"Paper, Pulp and Print")</f>
        <v>0</v>
      </c>
      <c r="T229" s="27">
        <f>SUMIFS('Verarbeitendes Gew. 2019'!$H$71:$H$17222,'Verarbeitendes Gew. 2019'!$C$71:$C$17222,C229,'Verarbeitendes Gew. 2019'!$E$71:$E$17222,"Wood and Wood Products")</f>
        <v>0</v>
      </c>
      <c r="U229" s="27">
        <f>SUMIFS('Verarbeitendes Gew. 2019'!$H$71:$H$17222,'Verarbeitendes Gew. 2019'!$C$71:$C$17222,C229,'Verarbeitendes Gew. 2019'!$E$71:$E$17222,"Transport Equipment")</f>
        <v>0</v>
      </c>
      <c r="V229" s="27">
        <f>SUMIFS('Verarbeitendes Gew. 2019'!$H$71:$H$17222,'Verarbeitendes Gew. 2019'!$C$71:$C$17222,C229,'Verarbeitendes Gew. 2019'!$E$71:$E$17222,"Machinery")</f>
        <v>4184</v>
      </c>
      <c r="W229" s="27">
        <f>SUMIFS('Verarbeitendes Gew. 2019'!$H$71:$H$17222,'Verarbeitendes Gew. 2019'!$C$71:$C$17222,C229,'Verarbeitendes Gew. 2019'!$E$71:$E$17222,"other industry")</f>
        <v>211</v>
      </c>
      <c r="X229" s="27">
        <f>SUMIFS('Verarbeitendes Gew. 2019'!$H$71:$H$17222,'Verarbeitendes Gew. 2019'!$C$71:$C$17222,C229,'Verarbeitendes Gew. 2019'!$F$71:$F$17222,"Verarbeitendes Gewerbe (C)")</f>
        <v>0</v>
      </c>
      <c r="Y229" s="27">
        <f t="shared" si="23"/>
        <v>7558</v>
      </c>
      <c r="Z229" s="27">
        <f>SUMIFS('Baugewerbe 2019'!$D$7:$D$543,'Baugewerbe 2019'!$A$7:$A$543,C229)</f>
        <v>2335</v>
      </c>
      <c r="AA229" s="27">
        <f t="shared" si="19"/>
        <v>34.669800820860502</v>
      </c>
      <c r="AB229" s="11">
        <f t="shared" si="20"/>
        <v>35.95386751792941</v>
      </c>
    </row>
    <row r="230" spans="1:28">
      <c r="A230" s="27" t="s">
        <v>1411</v>
      </c>
      <c r="B230" s="27" t="s">
        <v>1418</v>
      </c>
      <c r="C230" s="27">
        <v>9174</v>
      </c>
      <c r="D230" s="27">
        <v>858</v>
      </c>
      <c r="E230" s="27">
        <v>4475.5339999999997</v>
      </c>
      <c r="F230" s="27">
        <v>154899</v>
      </c>
      <c r="G230" s="27">
        <v>3</v>
      </c>
      <c r="H230" s="27">
        <v>7.0715045260129209E-3</v>
      </c>
      <c r="I230" s="27">
        <v>1.1801828571428571E-2</v>
      </c>
      <c r="J230" s="27">
        <v>72762.894516183122</v>
      </c>
      <c r="K230" s="29">
        <f t="shared" si="18"/>
        <v>610.91691736929397</v>
      </c>
      <c r="L230" s="28">
        <f t="shared" si="21"/>
        <v>203.63897245643133</v>
      </c>
      <c r="M230" s="27">
        <f t="shared" si="22"/>
        <v>91.637537605394101</v>
      </c>
      <c r="N230" s="27">
        <f>SUMIFS('Verarbeitendes Gew. 2019'!$H$71:$H$17222,'Verarbeitendes Gew. 2019'!$C$71:$C$17222,C230,'Verarbeitendes Gew. 2019'!$E$71:$E$17222,"Basic Metals")</f>
        <v>546</v>
      </c>
      <c r="O230" s="27">
        <f>SUMIFS('Verarbeitendes Gew. 2019'!$H$71:$H$17222,'Verarbeitendes Gew. 2019'!$C$71:$C$17222,C230,'Verarbeitendes Gew. 2019'!$E$71:$E$17222,"Chemical and Petrochemical")</f>
        <v>498</v>
      </c>
      <c r="P230" s="27">
        <f>SUMIFS('Verarbeitendes Gew. 2019'!$H$71:$H$17222,'Verarbeitendes Gew. 2019'!$C$71:$C$17222,C230,'Verarbeitendes Gew. 2019'!$E$71:$E$17222,"Non Metallic Minerals")</f>
        <v>0</v>
      </c>
      <c r="Q230" s="27">
        <f>SUMIFS('Verarbeitendes Gew. 2019'!$H$71:$H$17222,'Verarbeitendes Gew. 2019'!$C$71:$C$17222,C230,'Verarbeitendes Gew. 2019'!$E$71:$E$17222,"Food and Tobacco")</f>
        <v>790</v>
      </c>
      <c r="R230" s="27">
        <f>SUMIFS('Verarbeitendes Gew. 2019'!$H$71:$H$17222,'Verarbeitendes Gew. 2019'!$C$71:$C$17222,C230,'Verarbeitendes Gew. 2019'!$E$71:$E$17222,"Textile and Leather ")</f>
        <v>0</v>
      </c>
      <c r="S230" s="27">
        <f>SUMIFS('Verarbeitendes Gew. 2019'!$H$71:$H$17222,'Verarbeitendes Gew. 2019'!$C$71:$C$17222,C230,'Verarbeitendes Gew. 2019'!$E$71:$E$17222,"Paper, Pulp and Print")</f>
        <v>0</v>
      </c>
      <c r="T230" s="27">
        <f>SUMIFS('Verarbeitendes Gew. 2019'!$H$71:$H$17222,'Verarbeitendes Gew. 2019'!$C$71:$C$17222,C230,'Verarbeitendes Gew. 2019'!$E$71:$E$17222,"Wood and Wood Products")</f>
        <v>0</v>
      </c>
      <c r="U230" s="27">
        <f>SUMIFS('Verarbeitendes Gew. 2019'!$H$71:$H$17222,'Verarbeitendes Gew. 2019'!$C$71:$C$17222,C230,'Verarbeitendes Gew. 2019'!$E$71:$E$17222,"Transport Equipment")</f>
        <v>0</v>
      </c>
      <c r="V230" s="27">
        <f>SUMIFS('Verarbeitendes Gew. 2019'!$H$71:$H$17222,'Verarbeitendes Gew. 2019'!$C$71:$C$17222,C230,'Verarbeitendes Gew. 2019'!$E$71:$E$17222,"Machinery")</f>
        <v>2052</v>
      </c>
      <c r="W230" s="27">
        <f>SUMIFS('Verarbeitendes Gew. 2019'!$H$71:$H$17222,'Verarbeitendes Gew. 2019'!$C$71:$C$17222,C230,'Verarbeitendes Gew. 2019'!$E$71:$E$17222,"other industry")</f>
        <v>0</v>
      </c>
      <c r="X230" s="27">
        <f>SUMIFS('Verarbeitendes Gew. 2019'!$H$71:$H$17222,'Verarbeitendes Gew. 2019'!$C$71:$C$17222,C230,'Verarbeitendes Gew. 2019'!$F$71:$F$17222,"Verarbeitendes Gewerbe (C)")</f>
        <v>0</v>
      </c>
      <c r="Y230" s="27">
        <f t="shared" si="23"/>
        <v>3886</v>
      </c>
      <c r="Z230" s="27">
        <f>SUMIFS('Baugewerbe 2019'!$D$7:$D$543,'Baugewerbe 2019'!$A$7:$A$543,C230)</f>
        <v>1660</v>
      </c>
      <c r="AA230" s="27">
        <f t="shared" si="19"/>
        <v>54.982522563236465</v>
      </c>
      <c r="AB230" s="11">
        <f t="shared" si="20"/>
        <v>57.018912287800781</v>
      </c>
    </row>
    <row r="231" spans="1:28">
      <c r="A231" s="27" t="s">
        <v>1411</v>
      </c>
      <c r="B231" s="27" t="s">
        <v>1419</v>
      </c>
      <c r="C231" s="27">
        <v>9175</v>
      </c>
      <c r="D231" s="27">
        <v>931</v>
      </c>
      <c r="E231" s="27">
        <v>4686.5709999999999</v>
      </c>
      <c r="F231" s="27">
        <v>143649</v>
      </c>
      <c r="G231" s="27">
        <v>3</v>
      </c>
      <c r="H231" s="27">
        <v>7.4049505685759289E-3</v>
      </c>
      <c r="I231" s="27">
        <v>1.0944685714285715E-2</v>
      </c>
      <c r="J231" s="27">
        <v>72762.894516183122</v>
      </c>
      <c r="K231" s="29">
        <f t="shared" si="18"/>
        <v>610.9228221251426</v>
      </c>
      <c r="L231" s="28">
        <f t="shared" si="21"/>
        <v>203.64094070838087</v>
      </c>
      <c r="M231" s="27">
        <f t="shared" si="22"/>
        <v>91.638423318771387</v>
      </c>
      <c r="N231" s="27">
        <f>SUMIFS('Verarbeitendes Gew. 2019'!$H$71:$H$17222,'Verarbeitendes Gew. 2019'!$C$71:$C$17222,C231,'Verarbeitendes Gew. 2019'!$E$71:$E$17222,"Basic Metals")</f>
        <v>405</v>
      </c>
      <c r="O231" s="27">
        <f>SUMIFS('Verarbeitendes Gew. 2019'!$H$71:$H$17222,'Verarbeitendes Gew. 2019'!$C$71:$C$17222,C231,'Verarbeitendes Gew. 2019'!$E$71:$E$17222,"Chemical and Petrochemical")</f>
        <v>461</v>
      </c>
      <c r="P231" s="27">
        <f>SUMIFS('Verarbeitendes Gew. 2019'!$H$71:$H$17222,'Verarbeitendes Gew. 2019'!$C$71:$C$17222,C231,'Verarbeitendes Gew. 2019'!$E$71:$E$17222,"Non Metallic Minerals")</f>
        <v>0</v>
      </c>
      <c r="Q231" s="27">
        <f>SUMIFS('Verarbeitendes Gew. 2019'!$H$71:$H$17222,'Verarbeitendes Gew. 2019'!$C$71:$C$17222,C231,'Verarbeitendes Gew. 2019'!$E$71:$E$17222,"Food and Tobacco")</f>
        <v>1365</v>
      </c>
      <c r="R231" s="27">
        <f>SUMIFS('Verarbeitendes Gew. 2019'!$H$71:$H$17222,'Verarbeitendes Gew. 2019'!$C$71:$C$17222,C231,'Verarbeitendes Gew. 2019'!$E$71:$E$17222,"Textile and Leather ")</f>
        <v>0</v>
      </c>
      <c r="S231" s="27">
        <f>SUMIFS('Verarbeitendes Gew. 2019'!$H$71:$H$17222,'Verarbeitendes Gew. 2019'!$C$71:$C$17222,C231,'Verarbeitendes Gew. 2019'!$E$71:$E$17222,"Paper, Pulp and Print")</f>
        <v>177</v>
      </c>
      <c r="T231" s="27">
        <f>SUMIFS('Verarbeitendes Gew. 2019'!$H$71:$H$17222,'Verarbeitendes Gew. 2019'!$C$71:$C$17222,C231,'Verarbeitendes Gew. 2019'!$E$71:$E$17222,"Wood and Wood Products")</f>
        <v>0</v>
      </c>
      <c r="U231" s="27">
        <f>SUMIFS('Verarbeitendes Gew. 2019'!$H$71:$H$17222,'Verarbeitendes Gew. 2019'!$C$71:$C$17222,C231,'Verarbeitendes Gew. 2019'!$E$71:$E$17222,"Transport Equipment")</f>
        <v>0</v>
      </c>
      <c r="V231" s="27">
        <f>SUMIFS('Verarbeitendes Gew. 2019'!$H$71:$H$17222,'Verarbeitendes Gew. 2019'!$C$71:$C$17222,C231,'Verarbeitendes Gew. 2019'!$E$71:$E$17222,"Machinery")</f>
        <v>2145</v>
      </c>
      <c r="W231" s="27">
        <f>SUMIFS('Verarbeitendes Gew. 2019'!$H$71:$H$17222,'Verarbeitendes Gew. 2019'!$C$71:$C$17222,C231,'Verarbeitendes Gew. 2019'!$E$71:$E$17222,"other industry")</f>
        <v>204</v>
      </c>
      <c r="X231" s="27">
        <f>SUMIFS('Verarbeitendes Gew. 2019'!$H$71:$H$17222,'Verarbeitendes Gew. 2019'!$C$71:$C$17222,C231,'Verarbeitendes Gew. 2019'!$F$71:$F$17222,"Verarbeitendes Gewerbe (C)")</f>
        <v>0</v>
      </c>
      <c r="Y231" s="27">
        <f t="shared" si="23"/>
        <v>4757</v>
      </c>
      <c r="Z231" s="27">
        <f>SUMIFS('Baugewerbe 2019'!$D$7:$D$543,'Baugewerbe 2019'!$A$7:$A$543,C231)</f>
        <v>1220</v>
      </c>
      <c r="AA231" s="27">
        <f t="shared" si="19"/>
        <v>54.983053991262835</v>
      </c>
      <c r="AB231" s="11">
        <f t="shared" si="20"/>
        <v>57.019463398346652</v>
      </c>
    </row>
    <row r="232" spans="1:28">
      <c r="A232" s="27" t="s">
        <v>1411</v>
      </c>
      <c r="B232" s="27" t="s">
        <v>1420</v>
      </c>
      <c r="C232" s="27">
        <v>9176</v>
      </c>
      <c r="D232" s="27">
        <v>770</v>
      </c>
      <c r="E232" s="27">
        <v>4751.9219999999996</v>
      </c>
      <c r="F232" s="27">
        <v>132881</v>
      </c>
      <c r="G232" s="27">
        <v>4</v>
      </c>
      <c r="H232" s="27">
        <v>7.5082074966384728E-3</v>
      </c>
      <c r="I232" s="27">
        <v>1.0124266666666666E-2</v>
      </c>
      <c r="J232" s="27">
        <v>72762.894516183122</v>
      </c>
      <c r="K232" s="29">
        <f t="shared" si="18"/>
        <v>599.61748056583997</v>
      </c>
      <c r="L232" s="28">
        <f t="shared" si="21"/>
        <v>149.90437014145999</v>
      </c>
      <c r="M232" s="27">
        <f t="shared" si="22"/>
        <v>67.456966563657005</v>
      </c>
      <c r="N232" s="27">
        <f>SUMIFS('Verarbeitendes Gew. 2019'!$H$71:$H$17222,'Verarbeitendes Gew. 2019'!$C$71:$C$17222,C232,'Verarbeitendes Gew. 2019'!$E$71:$E$17222,"Basic Metals")</f>
        <v>1289</v>
      </c>
      <c r="O232" s="27">
        <f>SUMIFS('Verarbeitendes Gew. 2019'!$H$71:$H$17222,'Verarbeitendes Gew. 2019'!$C$71:$C$17222,C232,'Verarbeitendes Gew. 2019'!$E$71:$E$17222,"Chemical and Petrochemical")</f>
        <v>1087</v>
      </c>
      <c r="P232" s="27">
        <f>SUMIFS('Verarbeitendes Gew. 2019'!$H$71:$H$17222,'Verarbeitendes Gew. 2019'!$C$71:$C$17222,C232,'Verarbeitendes Gew. 2019'!$E$71:$E$17222,"Non Metallic Minerals")</f>
        <v>1720</v>
      </c>
      <c r="Q232" s="27">
        <f>SUMIFS('Verarbeitendes Gew. 2019'!$H$71:$H$17222,'Verarbeitendes Gew. 2019'!$C$71:$C$17222,C232,'Verarbeitendes Gew. 2019'!$E$71:$E$17222,"Food and Tobacco")</f>
        <v>2527</v>
      </c>
      <c r="R232" s="27">
        <f>SUMIFS('Verarbeitendes Gew. 2019'!$H$71:$H$17222,'Verarbeitendes Gew. 2019'!$C$71:$C$17222,C232,'Verarbeitendes Gew. 2019'!$E$71:$E$17222,"Textile and Leather ")</f>
        <v>0</v>
      </c>
      <c r="S232" s="27">
        <f>SUMIFS('Verarbeitendes Gew. 2019'!$H$71:$H$17222,'Verarbeitendes Gew. 2019'!$C$71:$C$17222,C232,'Verarbeitendes Gew. 2019'!$E$71:$E$17222,"Paper, Pulp and Print")</f>
        <v>182</v>
      </c>
      <c r="T232" s="27">
        <f>SUMIFS('Verarbeitendes Gew. 2019'!$H$71:$H$17222,'Verarbeitendes Gew. 2019'!$C$71:$C$17222,C232,'Verarbeitendes Gew. 2019'!$E$71:$E$17222,"Wood and Wood Products")</f>
        <v>0</v>
      </c>
      <c r="U232" s="27">
        <f>SUMIFS('Verarbeitendes Gew. 2019'!$H$71:$H$17222,'Verarbeitendes Gew. 2019'!$C$71:$C$17222,C232,'Verarbeitendes Gew. 2019'!$E$71:$E$17222,"Transport Equipment")</f>
        <v>737</v>
      </c>
      <c r="V232" s="27">
        <f>SUMIFS('Verarbeitendes Gew. 2019'!$H$71:$H$17222,'Verarbeitendes Gew. 2019'!$C$71:$C$17222,C232,'Verarbeitendes Gew. 2019'!$E$71:$E$17222,"Machinery")</f>
        <v>2268</v>
      </c>
      <c r="W232" s="27">
        <f>SUMIFS('Verarbeitendes Gew. 2019'!$H$71:$H$17222,'Verarbeitendes Gew. 2019'!$C$71:$C$17222,C232,'Verarbeitendes Gew. 2019'!$E$71:$E$17222,"other industry")</f>
        <v>0</v>
      </c>
      <c r="X232" s="27">
        <f>SUMIFS('Verarbeitendes Gew. 2019'!$H$71:$H$17222,'Verarbeitendes Gew. 2019'!$C$71:$C$17222,C232,'Verarbeitendes Gew. 2019'!$F$71:$F$17222,"Verarbeitendes Gewerbe (C)")</f>
        <v>10832</v>
      </c>
      <c r="Y232" s="27">
        <f t="shared" si="23"/>
        <v>10832</v>
      </c>
      <c r="Z232" s="27">
        <f>SUMIFS('Baugewerbe 2019'!$D$7:$D$543,'Baugewerbe 2019'!$A$7:$A$543,C232)</f>
        <v>1932</v>
      </c>
      <c r="AA232" s="27">
        <f t="shared" si="19"/>
        <v>40.474179938194197</v>
      </c>
      <c r="AB232" s="11">
        <f t="shared" si="20"/>
        <v>41.973223639608804</v>
      </c>
    </row>
    <row r="233" spans="1:28">
      <c r="A233" s="27" t="s">
        <v>1411</v>
      </c>
      <c r="B233" s="27" t="s">
        <v>1421</v>
      </c>
      <c r="C233" s="27">
        <v>9177</v>
      </c>
      <c r="D233" s="27">
        <v>935</v>
      </c>
      <c r="E233" s="27">
        <v>4235.2299999999996</v>
      </c>
      <c r="F233" s="27">
        <v>138182</v>
      </c>
      <c r="G233" s="27">
        <v>4</v>
      </c>
      <c r="H233" s="27">
        <v>6.6918155718861038E-3</v>
      </c>
      <c r="I233" s="27">
        <v>1.0528152380952381E-2</v>
      </c>
      <c r="J233" s="27">
        <v>72762.894516183122</v>
      </c>
      <c r="K233" s="29">
        <f t="shared" si="18"/>
        <v>565.07590233755946</v>
      </c>
      <c r="L233" s="28">
        <f t="shared" si="21"/>
        <v>141.26897558438986</v>
      </c>
      <c r="M233" s="27">
        <f t="shared" si="22"/>
        <v>63.57103901297544</v>
      </c>
      <c r="N233" s="27">
        <f>SUMIFS('Verarbeitendes Gew. 2019'!$H$71:$H$17222,'Verarbeitendes Gew. 2019'!$C$71:$C$17222,C233,'Verarbeitendes Gew. 2019'!$E$71:$E$17222,"Basic Metals")</f>
        <v>158</v>
      </c>
      <c r="O233" s="27">
        <f>SUMIFS('Verarbeitendes Gew. 2019'!$H$71:$H$17222,'Verarbeitendes Gew. 2019'!$C$71:$C$17222,C233,'Verarbeitendes Gew. 2019'!$E$71:$E$17222,"Chemical and Petrochemical")</f>
        <v>171</v>
      </c>
      <c r="P233" s="27">
        <f>SUMIFS('Verarbeitendes Gew. 2019'!$H$71:$H$17222,'Verarbeitendes Gew. 2019'!$C$71:$C$17222,C233,'Verarbeitendes Gew. 2019'!$E$71:$E$17222,"Non Metallic Minerals")</f>
        <v>166</v>
      </c>
      <c r="Q233" s="27">
        <f>SUMIFS('Verarbeitendes Gew. 2019'!$H$71:$H$17222,'Verarbeitendes Gew. 2019'!$C$71:$C$17222,C233,'Verarbeitendes Gew. 2019'!$E$71:$E$17222,"Food and Tobacco")</f>
        <v>606</v>
      </c>
      <c r="R233" s="27">
        <f>SUMIFS('Verarbeitendes Gew. 2019'!$H$71:$H$17222,'Verarbeitendes Gew. 2019'!$C$71:$C$17222,C233,'Verarbeitendes Gew. 2019'!$E$71:$E$17222,"Textile and Leather ")</f>
        <v>0</v>
      </c>
      <c r="S233" s="27">
        <f>SUMIFS('Verarbeitendes Gew. 2019'!$H$71:$H$17222,'Verarbeitendes Gew. 2019'!$C$71:$C$17222,C233,'Verarbeitendes Gew. 2019'!$E$71:$E$17222,"Paper, Pulp and Print")</f>
        <v>0</v>
      </c>
      <c r="T233" s="27">
        <f>SUMIFS('Verarbeitendes Gew. 2019'!$H$71:$H$17222,'Verarbeitendes Gew. 2019'!$C$71:$C$17222,C233,'Verarbeitendes Gew. 2019'!$E$71:$E$17222,"Wood and Wood Products")</f>
        <v>0</v>
      </c>
      <c r="U233" s="27">
        <f>SUMIFS('Verarbeitendes Gew. 2019'!$H$71:$H$17222,'Verarbeitendes Gew. 2019'!$C$71:$C$17222,C233,'Verarbeitendes Gew. 2019'!$E$71:$E$17222,"Transport Equipment")</f>
        <v>0</v>
      </c>
      <c r="V233" s="27">
        <f>SUMIFS('Verarbeitendes Gew. 2019'!$H$71:$H$17222,'Verarbeitendes Gew. 2019'!$C$71:$C$17222,C233,'Verarbeitendes Gew. 2019'!$E$71:$E$17222,"Machinery")</f>
        <v>1475</v>
      </c>
      <c r="W233" s="27">
        <f>SUMIFS('Verarbeitendes Gew. 2019'!$H$71:$H$17222,'Verarbeitendes Gew. 2019'!$C$71:$C$17222,C233,'Verarbeitendes Gew. 2019'!$E$71:$E$17222,"other industry")</f>
        <v>0</v>
      </c>
      <c r="X233" s="27">
        <f>SUMIFS('Verarbeitendes Gew. 2019'!$H$71:$H$17222,'Verarbeitendes Gew. 2019'!$C$71:$C$17222,C233,'Verarbeitendes Gew. 2019'!$F$71:$F$17222,"Verarbeitendes Gewerbe (C)")</f>
        <v>0</v>
      </c>
      <c r="Y233" s="27">
        <f t="shared" si="23"/>
        <v>2576</v>
      </c>
      <c r="Z233" s="27">
        <f>SUMIFS('Baugewerbe 2019'!$D$7:$D$543,'Baugewerbe 2019'!$A$7:$A$543,C233)</f>
        <v>1686</v>
      </c>
      <c r="AA233" s="27">
        <f t="shared" si="19"/>
        <v>38.142623407785265</v>
      </c>
      <c r="AB233" s="11">
        <f t="shared" si="20"/>
        <v>39.555313163629165</v>
      </c>
    </row>
    <row r="234" spans="1:28">
      <c r="A234" s="27" t="s">
        <v>1411</v>
      </c>
      <c r="B234" s="27" t="s">
        <v>1422</v>
      </c>
      <c r="C234" s="27">
        <v>9178</v>
      </c>
      <c r="D234" s="27">
        <v>996</v>
      </c>
      <c r="E234" s="27">
        <v>8909.6929999999993</v>
      </c>
      <c r="F234" s="27">
        <v>180007</v>
      </c>
      <c r="G234" s="27">
        <v>4</v>
      </c>
      <c r="H234" s="27">
        <v>1.4077635065421387E-2</v>
      </c>
      <c r="I234" s="27">
        <v>1.3714819047619047E-2</v>
      </c>
      <c r="J234" s="27">
        <v>72762.894516183122</v>
      </c>
      <c r="K234" s="29">
        <f t="shared" si="18"/>
        <v>1016.9376030855797</v>
      </c>
      <c r="L234" s="28">
        <f t="shared" si="21"/>
        <v>254.23440077139492</v>
      </c>
      <c r="M234" s="27">
        <f t="shared" si="22"/>
        <v>114.40548034712772</v>
      </c>
      <c r="N234" s="27">
        <f>SUMIFS('Verarbeitendes Gew. 2019'!$H$71:$H$17222,'Verarbeitendes Gew. 2019'!$C$71:$C$17222,C234,'Verarbeitendes Gew. 2019'!$E$71:$E$17222,"Basic Metals")</f>
        <v>527</v>
      </c>
      <c r="O234" s="27">
        <f>SUMIFS('Verarbeitendes Gew. 2019'!$H$71:$H$17222,'Verarbeitendes Gew. 2019'!$C$71:$C$17222,C234,'Verarbeitendes Gew. 2019'!$E$71:$E$17222,"Chemical and Petrochemical")</f>
        <v>0</v>
      </c>
      <c r="P234" s="27">
        <f>SUMIFS('Verarbeitendes Gew. 2019'!$H$71:$H$17222,'Verarbeitendes Gew. 2019'!$C$71:$C$17222,C234,'Verarbeitendes Gew. 2019'!$E$71:$E$17222,"Non Metallic Minerals")</f>
        <v>409</v>
      </c>
      <c r="Q234" s="27">
        <f>SUMIFS('Verarbeitendes Gew. 2019'!$H$71:$H$17222,'Verarbeitendes Gew. 2019'!$C$71:$C$17222,C234,'Verarbeitendes Gew. 2019'!$E$71:$E$17222,"Food and Tobacco")</f>
        <v>1296</v>
      </c>
      <c r="R234" s="27">
        <f>SUMIFS('Verarbeitendes Gew. 2019'!$H$71:$H$17222,'Verarbeitendes Gew. 2019'!$C$71:$C$17222,C234,'Verarbeitendes Gew. 2019'!$E$71:$E$17222,"Textile and Leather ")</f>
        <v>0</v>
      </c>
      <c r="S234" s="27">
        <f>SUMIFS('Verarbeitendes Gew. 2019'!$H$71:$H$17222,'Verarbeitendes Gew. 2019'!$C$71:$C$17222,C234,'Verarbeitendes Gew. 2019'!$E$71:$E$17222,"Paper, Pulp and Print")</f>
        <v>0</v>
      </c>
      <c r="T234" s="27">
        <f>SUMIFS('Verarbeitendes Gew. 2019'!$H$71:$H$17222,'Verarbeitendes Gew. 2019'!$C$71:$C$17222,C234,'Verarbeitendes Gew. 2019'!$E$71:$E$17222,"Wood and Wood Products")</f>
        <v>0</v>
      </c>
      <c r="U234" s="27">
        <f>SUMIFS('Verarbeitendes Gew. 2019'!$H$71:$H$17222,'Verarbeitendes Gew. 2019'!$C$71:$C$17222,C234,'Verarbeitendes Gew. 2019'!$E$71:$E$17222,"Transport Equipment")</f>
        <v>0</v>
      </c>
      <c r="V234" s="27">
        <f>SUMIFS('Verarbeitendes Gew. 2019'!$H$71:$H$17222,'Verarbeitendes Gew. 2019'!$C$71:$C$17222,C234,'Verarbeitendes Gew. 2019'!$E$71:$E$17222,"Machinery")</f>
        <v>5944</v>
      </c>
      <c r="W234" s="27">
        <f>SUMIFS('Verarbeitendes Gew. 2019'!$H$71:$H$17222,'Verarbeitendes Gew. 2019'!$C$71:$C$17222,C234,'Verarbeitendes Gew. 2019'!$E$71:$E$17222,"other industry")</f>
        <v>0</v>
      </c>
      <c r="X234" s="27">
        <f>SUMIFS('Verarbeitendes Gew. 2019'!$H$71:$H$17222,'Verarbeitendes Gew. 2019'!$C$71:$C$17222,C234,'Verarbeitendes Gew. 2019'!$F$71:$F$17222,"Verarbeitendes Gewerbe (C)")</f>
        <v>9382</v>
      </c>
      <c r="Y234" s="27">
        <f t="shared" si="23"/>
        <v>9382</v>
      </c>
      <c r="Z234" s="27">
        <f>SUMIFS('Baugewerbe 2019'!$D$7:$D$543,'Baugewerbe 2019'!$A$7:$A$543,C234)</f>
        <v>1582</v>
      </c>
      <c r="AA234" s="27">
        <f t="shared" si="19"/>
        <v>68.64328820827663</v>
      </c>
      <c r="AB234" s="11">
        <f t="shared" si="20"/>
        <v>71.18563221599058</v>
      </c>
    </row>
    <row r="235" spans="1:28">
      <c r="A235" s="27" t="s">
        <v>1411</v>
      </c>
      <c r="B235" s="27" t="s">
        <v>1423</v>
      </c>
      <c r="C235" s="27">
        <v>9179</v>
      </c>
      <c r="D235" s="27">
        <v>864</v>
      </c>
      <c r="E235" s="27">
        <v>5808.2809999999999</v>
      </c>
      <c r="F235" s="27">
        <v>219311</v>
      </c>
      <c r="G235" s="27">
        <v>4</v>
      </c>
      <c r="H235" s="27">
        <v>9.1772926716353533E-3</v>
      </c>
      <c r="I235" s="27">
        <v>1.6709409523809525E-2</v>
      </c>
      <c r="J235" s="27">
        <v>72762.894516183122</v>
      </c>
      <c r="K235" s="29">
        <f t="shared" si="18"/>
        <v>821.22279332987171</v>
      </c>
      <c r="L235" s="28">
        <f t="shared" si="21"/>
        <v>205.30569833246793</v>
      </c>
      <c r="M235" s="27">
        <f t="shared" si="22"/>
        <v>92.387564249610563</v>
      </c>
      <c r="N235" s="27">
        <f>SUMIFS('Verarbeitendes Gew. 2019'!$H$71:$H$17222,'Verarbeitendes Gew. 2019'!$C$71:$C$17222,C235,'Verarbeitendes Gew. 2019'!$E$71:$E$17222,"Basic Metals")</f>
        <v>661</v>
      </c>
      <c r="O235" s="27">
        <f>SUMIFS('Verarbeitendes Gew. 2019'!$H$71:$H$17222,'Verarbeitendes Gew. 2019'!$C$71:$C$17222,C235,'Verarbeitendes Gew. 2019'!$E$71:$E$17222,"Chemical and Petrochemical")</f>
        <v>0</v>
      </c>
      <c r="P235" s="27">
        <f>SUMIFS('Verarbeitendes Gew. 2019'!$H$71:$H$17222,'Verarbeitendes Gew. 2019'!$C$71:$C$17222,C235,'Verarbeitendes Gew. 2019'!$E$71:$E$17222,"Non Metallic Minerals")</f>
        <v>171</v>
      </c>
      <c r="Q235" s="27">
        <f>SUMIFS('Verarbeitendes Gew. 2019'!$H$71:$H$17222,'Verarbeitendes Gew. 2019'!$C$71:$C$17222,C235,'Verarbeitendes Gew. 2019'!$E$71:$E$17222,"Food and Tobacco")</f>
        <v>444</v>
      </c>
      <c r="R235" s="27">
        <f>SUMIFS('Verarbeitendes Gew. 2019'!$H$71:$H$17222,'Verarbeitendes Gew. 2019'!$C$71:$C$17222,C235,'Verarbeitendes Gew. 2019'!$E$71:$E$17222,"Textile and Leather ")</f>
        <v>0</v>
      </c>
      <c r="S235" s="27">
        <f>SUMIFS('Verarbeitendes Gew. 2019'!$H$71:$H$17222,'Verarbeitendes Gew. 2019'!$C$71:$C$17222,C235,'Verarbeitendes Gew. 2019'!$E$71:$E$17222,"Paper, Pulp and Print")</f>
        <v>0</v>
      </c>
      <c r="T235" s="27">
        <f>SUMIFS('Verarbeitendes Gew. 2019'!$H$71:$H$17222,'Verarbeitendes Gew. 2019'!$C$71:$C$17222,C235,'Verarbeitendes Gew. 2019'!$E$71:$E$17222,"Wood and Wood Products")</f>
        <v>0</v>
      </c>
      <c r="U235" s="27">
        <f>SUMIFS('Verarbeitendes Gew. 2019'!$H$71:$H$17222,'Verarbeitendes Gew. 2019'!$C$71:$C$17222,C235,'Verarbeitendes Gew. 2019'!$E$71:$E$17222,"Transport Equipment")</f>
        <v>0</v>
      </c>
      <c r="V235" s="27">
        <f>SUMIFS('Verarbeitendes Gew. 2019'!$H$71:$H$17222,'Verarbeitendes Gew. 2019'!$C$71:$C$17222,C235,'Verarbeitendes Gew. 2019'!$E$71:$E$17222,"Machinery")</f>
        <v>3161</v>
      </c>
      <c r="W235" s="27">
        <f>SUMIFS('Verarbeitendes Gew. 2019'!$H$71:$H$17222,'Verarbeitendes Gew. 2019'!$C$71:$C$17222,C235,'Verarbeitendes Gew. 2019'!$E$71:$E$17222,"other industry")</f>
        <v>237</v>
      </c>
      <c r="X235" s="27">
        <f>SUMIFS('Verarbeitendes Gew. 2019'!$H$71:$H$17222,'Verarbeitendes Gew. 2019'!$C$71:$C$17222,C235,'Verarbeitendes Gew. 2019'!$F$71:$F$17222,"Verarbeitendes Gewerbe (C)")</f>
        <v>0</v>
      </c>
      <c r="Y235" s="27">
        <f t="shared" si="23"/>
        <v>4674</v>
      </c>
      <c r="Z235" s="27">
        <f>SUMIFS('Baugewerbe 2019'!$D$7:$D$543,'Baugewerbe 2019'!$A$7:$A$543,C235)</f>
        <v>2435</v>
      </c>
      <c r="AA235" s="27">
        <f t="shared" si="19"/>
        <v>55.432538549766342</v>
      </c>
      <c r="AB235" s="11">
        <f t="shared" si="20"/>
        <v>57.485595533091022</v>
      </c>
    </row>
    <row r="236" spans="1:28">
      <c r="A236" s="27" t="s">
        <v>1411</v>
      </c>
      <c r="B236" s="27" t="s">
        <v>1424</v>
      </c>
      <c r="C236" s="27">
        <v>9180</v>
      </c>
      <c r="D236" s="27">
        <v>710</v>
      </c>
      <c r="E236" s="27">
        <v>2677.6590000000001</v>
      </c>
      <c r="F236" s="27">
        <v>88424</v>
      </c>
      <c r="G236" s="27">
        <v>2</v>
      </c>
      <c r="H236" s="27">
        <v>4.2307974283335202E-3</v>
      </c>
      <c r="I236" s="27">
        <v>6.7370666666666671E-3</v>
      </c>
      <c r="J236" s="27">
        <v>72762.894516183122</v>
      </c>
      <c r="K236" s="29">
        <f t="shared" si="18"/>
        <v>358.90682017820779</v>
      </c>
      <c r="L236" s="28">
        <f t="shared" si="21"/>
        <v>179.4534100891039</v>
      </c>
      <c r="M236" s="27">
        <f t="shared" si="22"/>
        <v>80.754034540096754</v>
      </c>
      <c r="N236" s="27">
        <f>SUMIFS('Verarbeitendes Gew. 2019'!$H$71:$H$17222,'Verarbeitendes Gew. 2019'!$C$71:$C$17222,C236,'Verarbeitendes Gew. 2019'!$E$71:$E$17222,"Basic Metals")</f>
        <v>0</v>
      </c>
      <c r="O236" s="27">
        <f>SUMIFS('Verarbeitendes Gew. 2019'!$H$71:$H$17222,'Verarbeitendes Gew. 2019'!$C$71:$C$17222,C236,'Verarbeitendes Gew. 2019'!$E$71:$E$17222,"Chemical and Petrochemical")</f>
        <v>1087</v>
      </c>
      <c r="P236" s="27">
        <f>SUMIFS('Verarbeitendes Gew. 2019'!$H$71:$H$17222,'Verarbeitendes Gew. 2019'!$C$71:$C$17222,C236,'Verarbeitendes Gew. 2019'!$E$71:$E$17222,"Non Metallic Minerals")</f>
        <v>0</v>
      </c>
      <c r="Q236" s="27">
        <f>SUMIFS('Verarbeitendes Gew. 2019'!$H$71:$H$17222,'Verarbeitendes Gew. 2019'!$C$71:$C$17222,C236,'Verarbeitendes Gew. 2019'!$E$71:$E$17222,"Food and Tobacco")</f>
        <v>0</v>
      </c>
      <c r="R236" s="27">
        <f>SUMIFS('Verarbeitendes Gew. 2019'!$H$71:$H$17222,'Verarbeitendes Gew. 2019'!$C$71:$C$17222,C236,'Verarbeitendes Gew. 2019'!$E$71:$E$17222,"Textile and Leather ")</f>
        <v>0</v>
      </c>
      <c r="S236" s="27">
        <f>SUMIFS('Verarbeitendes Gew. 2019'!$H$71:$H$17222,'Verarbeitendes Gew. 2019'!$C$71:$C$17222,C236,'Verarbeitendes Gew. 2019'!$E$71:$E$17222,"Paper, Pulp and Print")</f>
        <v>0</v>
      </c>
      <c r="T236" s="27">
        <f>SUMIFS('Verarbeitendes Gew. 2019'!$H$71:$H$17222,'Verarbeitendes Gew. 2019'!$C$71:$C$17222,C236,'Verarbeitendes Gew. 2019'!$E$71:$E$17222,"Wood and Wood Products")</f>
        <v>0</v>
      </c>
      <c r="U236" s="27">
        <f>SUMIFS('Verarbeitendes Gew. 2019'!$H$71:$H$17222,'Verarbeitendes Gew. 2019'!$C$71:$C$17222,C236,'Verarbeitendes Gew. 2019'!$E$71:$E$17222,"Transport Equipment")</f>
        <v>0</v>
      </c>
      <c r="V236" s="27">
        <f>SUMIFS('Verarbeitendes Gew. 2019'!$H$71:$H$17222,'Verarbeitendes Gew. 2019'!$C$71:$C$17222,C236,'Verarbeitendes Gew. 2019'!$E$71:$E$17222,"Machinery")</f>
        <v>0</v>
      </c>
      <c r="W236" s="27">
        <f>SUMIFS('Verarbeitendes Gew. 2019'!$H$71:$H$17222,'Verarbeitendes Gew. 2019'!$C$71:$C$17222,C236,'Verarbeitendes Gew. 2019'!$E$71:$E$17222,"other industry")</f>
        <v>0</v>
      </c>
      <c r="X236" s="27">
        <f>SUMIFS('Verarbeitendes Gew. 2019'!$H$71:$H$17222,'Verarbeitendes Gew. 2019'!$C$71:$C$17222,C236,'Verarbeitendes Gew. 2019'!$F$71:$F$17222,"Verarbeitendes Gewerbe (C)")</f>
        <v>0</v>
      </c>
      <c r="Y236" s="27">
        <f t="shared" si="23"/>
        <v>1087</v>
      </c>
      <c r="Z236" s="27">
        <f>SUMIFS('Baugewerbe 2019'!$D$7:$D$543,'Baugewerbe 2019'!$A$7:$A$543,C236)</f>
        <v>865</v>
      </c>
      <c r="AA236" s="27">
        <f t="shared" si="19"/>
        <v>48.452420724058058</v>
      </c>
      <c r="AB236" s="11">
        <f t="shared" si="20"/>
        <v>50.246954824949093</v>
      </c>
    </row>
    <row r="237" spans="1:28">
      <c r="A237" s="27" t="s">
        <v>1411</v>
      </c>
      <c r="B237" s="27" t="s">
        <v>1425</v>
      </c>
      <c r="C237" s="27">
        <v>9181</v>
      </c>
      <c r="D237" s="27">
        <v>842</v>
      </c>
      <c r="E237" s="27">
        <v>4284.942</v>
      </c>
      <c r="F237" s="27">
        <v>120302</v>
      </c>
      <c r="G237" s="27">
        <v>4</v>
      </c>
      <c r="H237" s="27">
        <v>6.7703623180391118E-3</v>
      </c>
      <c r="I237" s="27">
        <v>9.1658666666666663E-3</v>
      </c>
      <c r="J237" s="27">
        <v>72762.894516183122</v>
      </c>
      <c r="K237" s="29">
        <f t="shared" si="18"/>
        <v>541.43623164884946</v>
      </c>
      <c r="L237" s="28">
        <f t="shared" si="21"/>
        <v>135.35905791221236</v>
      </c>
      <c r="M237" s="27">
        <f t="shared" si="22"/>
        <v>60.911576060495563</v>
      </c>
      <c r="N237" s="27">
        <f>SUMIFS('Verarbeitendes Gew. 2019'!$H$71:$H$17222,'Verarbeitendes Gew. 2019'!$C$71:$C$17222,C237,'Verarbeitendes Gew. 2019'!$E$71:$E$17222,"Basic Metals")</f>
        <v>2455</v>
      </c>
      <c r="O237" s="27">
        <f>SUMIFS('Verarbeitendes Gew. 2019'!$H$71:$H$17222,'Verarbeitendes Gew. 2019'!$C$71:$C$17222,C237,'Verarbeitendes Gew. 2019'!$E$71:$E$17222,"Chemical and Petrochemical")</f>
        <v>997</v>
      </c>
      <c r="P237" s="27">
        <f>SUMIFS('Verarbeitendes Gew. 2019'!$H$71:$H$17222,'Verarbeitendes Gew. 2019'!$C$71:$C$17222,C237,'Verarbeitendes Gew. 2019'!$E$71:$E$17222,"Non Metallic Minerals")</f>
        <v>421</v>
      </c>
      <c r="Q237" s="27">
        <f>SUMIFS('Verarbeitendes Gew. 2019'!$H$71:$H$17222,'Verarbeitendes Gew. 2019'!$C$71:$C$17222,C237,'Verarbeitendes Gew. 2019'!$E$71:$E$17222,"Food and Tobacco")</f>
        <v>496</v>
      </c>
      <c r="R237" s="27">
        <f>SUMIFS('Verarbeitendes Gew. 2019'!$H$71:$H$17222,'Verarbeitendes Gew. 2019'!$C$71:$C$17222,C237,'Verarbeitendes Gew. 2019'!$E$71:$E$17222,"Textile and Leather ")</f>
        <v>0</v>
      </c>
      <c r="S237" s="27">
        <f>SUMIFS('Verarbeitendes Gew. 2019'!$H$71:$H$17222,'Verarbeitendes Gew. 2019'!$C$71:$C$17222,C237,'Verarbeitendes Gew. 2019'!$E$71:$E$17222,"Paper, Pulp and Print")</f>
        <v>0</v>
      </c>
      <c r="T237" s="27">
        <f>SUMIFS('Verarbeitendes Gew. 2019'!$H$71:$H$17222,'Verarbeitendes Gew. 2019'!$C$71:$C$17222,C237,'Verarbeitendes Gew. 2019'!$E$71:$E$17222,"Wood and Wood Products")</f>
        <v>0</v>
      </c>
      <c r="U237" s="27">
        <f>SUMIFS('Verarbeitendes Gew. 2019'!$H$71:$H$17222,'Verarbeitendes Gew. 2019'!$C$71:$C$17222,C237,'Verarbeitendes Gew. 2019'!$E$71:$E$17222,"Transport Equipment")</f>
        <v>915</v>
      </c>
      <c r="V237" s="27">
        <f>SUMIFS('Verarbeitendes Gew. 2019'!$H$71:$H$17222,'Verarbeitendes Gew. 2019'!$C$71:$C$17222,C237,'Verarbeitendes Gew. 2019'!$E$71:$E$17222,"Machinery")</f>
        <v>1845</v>
      </c>
      <c r="W237" s="27">
        <f>SUMIFS('Verarbeitendes Gew. 2019'!$H$71:$H$17222,'Verarbeitendes Gew. 2019'!$C$71:$C$17222,C237,'Verarbeitendes Gew. 2019'!$E$71:$E$17222,"other industry")</f>
        <v>0</v>
      </c>
      <c r="X237" s="27">
        <f>SUMIFS('Verarbeitendes Gew. 2019'!$H$71:$H$17222,'Verarbeitendes Gew. 2019'!$C$71:$C$17222,C237,'Verarbeitendes Gew. 2019'!$F$71:$F$17222,"Verarbeitendes Gewerbe (C)")</f>
        <v>0</v>
      </c>
      <c r="Y237" s="27">
        <f t="shared" si="23"/>
        <v>7129</v>
      </c>
      <c r="Z237" s="27">
        <f>SUMIFS('Baugewerbe 2019'!$D$7:$D$543,'Baugewerbe 2019'!$A$7:$A$543,C237)</f>
        <v>1557</v>
      </c>
      <c r="AA237" s="27">
        <f t="shared" si="19"/>
        <v>36.546945636297338</v>
      </c>
      <c r="AB237" s="11">
        <f t="shared" si="20"/>
        <v>37.900536215419464</v>
      </c>
    </row>
    <row r="238" spans="1:28">
      <c r="A238" s="27" t="s">
        <v>1411</v>
      </c>
      <c r="B238" s="27" t="s">
        <v>1426</v>
      </c>
      <c r="C238" s="27">
        <v>9182</v>
      </c>
      <c r="D238" s="27">
        <v>867</v>
      </c>
      <c r="E238" s="27">
        <v>3635.26</v>
      </c>
      <c r="F238" s="27">
        <v>100010</v>
      </c>
      <c r="G238" s="27">
        <v>2</v>
      </c>
      <c r="H238" s="27">
        <v>5.7438414149537766E-3</v>
      </c>
      <c r="I238" s="27">
        <v>7.6198095238095235E-3</v>
      </c>
      <c r="J238" s="27">
        <v>72762.894516183122</v>
      </c>
      <c r="K238" s="29">
        <f t="shared" si="18"/>
        <v>456.15877048767607</v>
      </c>
      <c r="L238" s="28">
        <f t="shared" si="21"/>
        <v>228.07938524383803</v>
      </c>
      <c r="M238" s="27">
        <f t="shared" si="22"/>
        <v>102.63572335972712</v>
      </c>
      <c r="N238" s="27">
        <f>SUMIFS('Verarbeitendes Gew. 2019'!$H$71:$H$17222,'Verarbeitendes Gew. 2019'!$C$71:$C$17222,C238,'Verarbeitendes Gew. 2019'!$E$71:$E$17222,"Basic Metals")</f>
        <v>177</v>
      </c>
      <c r="O238" s="27">
        <f>SUMIFS('Verarbeitendes Gew. 2019'!$H$71:$H$17222,'Verarbeitendes Gew. 2019'!$C$71:$C$17222,C238,'Verarbeitendes Gew. 2019'!$E$71:$E$17222,"Chemical and Petrochemical")</f>
        <v>683</v>
      </c>
      <c r="P238" s="27">
        <f>SUMIFS('Verarbeitendes Gew. 2019'!$H$71:$H$17222,'Verarbeitendes Gew. 2019'!$C$71:$C$17222,C238,'Verarbeitendes Gew. 2019'!$E$71:$E$17222,"Non Metallic Minerals")</f>
        <v>0</v>
      </c>
      <c r="Q238" s="27">
        <f>SUMIFS('Verarbeitendes Gew. 2019'!$H$71:$H$17222,'Verarbeitendes Gew. 2019'!$C$71:$C$17222,C238,'Verarbeitendes Gew. 2019'!$E$71:$E$17222,"Food and Tobacco")</f>
        <v>1495</v>
      </c>
      <c r="R238" s="27">
        <f>SUMIFS('Verarbeitendes Gew. 2019'!$H$71:$H$17222,'Verarbeitendes Gew. 2019'!$C$71:$C$17222,C238,'Verarbeitendes Gew. 2019'!$E$71:$E$17222,"Textile and Leather ")</f>
        <v>0</v>
      </c>
      <c r="S238" s="27">
        <f>SUMIFS('Verarbeitendes Gew. 2019'!$H$71:$H$17222,'Verarbeitendes Gew. 2019'!$C$71:$C$17222,C238,'Verarbeitendes Gew. 2019'!$E$71:$E$17222,"Paper, Pulp and Print")</f>
        <v>1573</v>
      </c>
      <c r="T238" s="27">
        <f>SUMIFS('Verarbeitendes Gew. 2019'!$H$71:$H$17222,'Verarbeitendes Gew. 2019'!$C$71:$C$17222,C238,'Verarbeitendes Gew. 2019'!$E$71:$E$17222,"Wood and Wood Products")</f>
        <v>126</v>
      </c>
      <c r="U238" s="27">
        <f>SUMIFS('Verarbeitendes Gew. 2019'!$H$71:$H$17222,'Verarbeitendes Gew. 2019'!$C$71:$C$17222,C238,'Verarbeitendes Gew. 2019'!$E$71:$E$17222,"Transport Equipment")</f>
        <v>0</v>
      </c>
      <c r="V238" s="27">
        <f>SUMIFS('Verarbeitendes Gew. 2019'!$H$71:$H$17222,'Verarbeitendes Gew. 2019'!$C$71:$C$17222,C238,'Verarbeitendes Gew. 2019'!$E$71:$E$17222,"Machinery")</f>
        <v>912</v>
      </c>
      <c r="W238" s="27">
        <f>SUMIFS('Verarbeitendes Gew. 2019'!$H$71:$H$17222,'Verarbeitendes Gew. 2019'!$C$71:$C$17222,C238,'Verarbeitendes Gew. 2019'!$E$71:$E$17222,"other industry")</f>
        <v>0</v>
      </c>
      <c r="X238" s="27">
        <f>SUMIFS('Verarbeitendes Gew. 2019'!$H$71:$H$17222,'Verarbeitendes Gew. 2019'!$C$71:$C$17222,C238,'Verarbeitendes Gew. 2019'!$F$71:$F$17222,"Verarbeitendes Gewerbe (C)")</f>
        <v>0</v>
      </c>
      <c r="Y238" s="27">
        <f t="shared" si="23"/>
        <v>4966</v>
      </c>
      <c r="Z238" s="27">
        <f>SUMIFS('Baugewerbe 2019'!$D$7:$D$543,'Baugewerbe 2019'!$A$7:$A$543,C238)</f>
        <v>1569</v>
      </c>
      <c r="AA238" s="27">
        <f t="shared" si="19"/>
        <v>61.581434015836273</v>
      </c>
      <c r="AB238" s="11">
        <f t="shared" si="20"/>
        <v>63.862227868274658</v>
      </c>
    </row>
    <row r="239" spans="1:28">
      <c r="A239" s="27" t="s">
        <v>1411</v>
      </c>
      <c r="B239" s="27" t="s">
        <v>1427</v>
      </c>
      <c r="C239" s="27">
        <v>9183</v>
      </c>
      <c r="D239" s="27">
        <v>787</v>
      </c>
      <c r="E239" s="27">
        <v>3987.0030000000002</v>
      </c>
      <c r="F239" s="27">
        <v>115872</v>
      </c>
      <c r="G239" s="27">
        <v>5</v>
      </c>
      <c r="H239" s="27">
        <v>6.2996079930857634E-3</v>
      </c>
      <c r="I239" s="27">
        <v>8.8283428571428579E-3</v>
      </c>
      <c r="J239" s="27">
        <v>72762.894516183122</v>
      </c>
      <c r="K239" s="29">
        <f t="shared" si="18"/>
        <v>509.89717098258211</v>
      </c>
      <c r="L239" s="28">
        <f t="shared" si="21"/>
        <v>101.97943419651642</v>
      </c>
      <c r="M239" s="27">
        <f t="shared" si="22"/>
        <v>45.890745388432393</v>
      </c>
      <c r="N239" s="27">
        <f>SUMIFS('Verarbeitendes Gew. 2019'!$H$71:$H$17222,'Verarbeitendes Gew. 2019'!$C$71:$C$17222,C239,'Verarbeitendes Gew. 2019'!$E$71:$E$17222,"Basic Metals")</f>
        <v>1322</v>
      </c>
      <c r="O239" s="27">
        <f>SUMIFS('Verarbeitendes Gew. 2019'!$H$71:$H$17222,'Verarbeitendes Gew. 2019'!$C$71:$C$17222,C239,'Verarbeitendes Gew. 2019'!$E$71:$E$17222,"Chemical and Petrochemical")</f>
        <v>3315</v>
      </c>
      <c r="P239" s="27">
        <f>SUMIFS('Verarbeitendes Gew. 2019'!$H$71:$H$17222,'Verarbeitendes Gew. 2019'!$C$71:$C$17222,C239,'Verarbeitendes Gew. 2019'!$E$71:$E$17222,"Non Metallic Minerals")</f>
        <v>524</v>
      </c>
      <c r="Q239" s="27">
        <f>SUMIFS('Verarbeitendes Gew. 2019'!$H$71:$H$17222,'Verarbeitendes Gew. 2019'!$C$71:$C$17222,C239,'Verarbeitendes Gew. 2019'!$E$71:$E$17222,"Food and Tobacco")</f>
        <v>2131</v>
      </c>
      <c r="R239" s="27">
        <f>SUMIFS('Verarbeitendes Gew. 2019'!$H$71:$H$17222,'Verarbeitendes Gew. 2019'!$C$71:$C$17222,C239,'Verarbeitendes Gew. 2019'!$E$71:$E$17222,"Textile and Leather ")</f>
        <v>0</v>
      </c>
      <c r="S239" s="27">
        <f>SUMIFS('Verarbeitendes Gew. 2019'!$H$71:$H$17222,'Verarbeitendes Gew. 2019'!$C$71:$C$17222,C239,'Verarbeitendes Gew. 2019'!$E$71:$E$17222,"Paper, Pulp and Print")</f>
        <v>0</v>
      </c>
      <c r="T239" s="27">
        <f>SUMIFS('Verarbeitendes Gew. 2019'!$H$71:$H$17222,'Verarbeitendes Gew. 2019'!$C$71:$C$17222,C239,'Verarbeitendes Gew. 2019'!$E$71:$E$17222,"Wood and Wood Products")</f>
        <v>793</v>
      </c>
      <c r="U239" s="27">
        <f>SUMIFS('Verarbeitendes Gew. 2019'!$H$71:$H$17222,'Verarbeitendes Gew. 2019'!$C$71:$C$17222,C239,'Verarbeitendes Gew. 2019'!$E$71:$E$17222,"Transport Equipment")</f>
        <v>0</v>
      </c>
      <c r="V239" s="27">
        <f>SUMIFS('Verarbeitendes Gew. 2019'!$H$71:$H$17222,'Verarbeitendes Gew. 2019'!$C$71:$C$17222,C239,'Verarbeitendes Gew. 2019'!$E$71:$E$17222,"Machinery")</f>
        <v>3445</v>
      </c>
      <c r="W239" s="27">
        <f>SUMIFS('Verarbeitendes Gew. 2019'!$H$71:$H$17222,'Verarbeitendes Gew. 2019'!$C$71:$C$17222,C239,'Verarbeitendes Gew. 2019'!$E$71:$E$17222,"other industry")</f>
        <v>0</v>
      </c>
      <c r="X239" s="27">
        <f>SUMIFS('Verarbeitendes Gew. 2019'!$H$71:$H$17222,'Verarbeitendes Gew. 2019'!$C$71:$C$17222,C239,'Verarbeitendes Gew. 2019'!$F$71:$F$17222,"Verarbeitendes Gewerbe (C)")</f>
        <v>0</v>
      </c>
      <c r="Y239" s="27">
        <f t="shared" si="23"/>
        <v>11530</v>
      </c>
      <c r="Z239" s="27">
        <f>SUMIFS('Baugewerbe 2019'!$D$7:$D$543,'Baugewerbe 2019'!$A$7:$A$543,C239)</f>
        <v>1610</v>
      </c>
      <c r="AA239" s="27">
        <f t="shared" si="19"/>
        <v>27.534447233059435</v>
      </c>
      <c r="AB239" s="11">
        <f t="shared" si="20"/>
        <v>28.554241575024601</v>
      </c>
    </row>
    <row r="240" spans="1:28">
      <c r="A240" s="27" t="s">
        <v>1411</v>
      </c>
      <c r="B240" s="27" t="s">
        <v>1428</v>
      </c>
      <c r="C240" s="27">
        <v>9184</v>
      </c>
      <c r="D240" s="27">
        <v>2094</v>
      </c>
      <c r="E240" s="27">
        <v>38340.082999999999</v>
      </c>
      <c r="F240" s="27">
        <v>350473</v>
      </c>
      <c r="G240" s="27">
        <v>4</v>
      </c>
      <c r="H240" s="27">
        <v>6.057870869983583E-2</v>
      </c>
      <c r="I240" s="27">
        <v>2.6702704761904762E-2</v>
      </c>
      <c r="J240" s="27">
        <v>72762.894516183122</v>
      </c>
      <c r="K240" s="29">
        <f t="shared" si="18"/>
        <v>3717.7056827264041</v>
      </c>
      <c r="L240" s="28">
        <f t="shared" si="21"/>
        <v>929.42642068160103</v>
      </c>
      <c r="M240" s="27">
        <f t="shared" si="22"/>
        <v>418.24188930672045</v>
      </c>
      <c r="N240" s="27">
        <f>SUMIFS('Verarbeitendes Gew. 2019'!$H$71:$H$17222,'Verarbeitendes Gew. 2019'!$C$71:$C$17222,C240,'Verarbeitendes Gew. 2019'!$E$71:$E$17222,"Basic Metals")</f>
        <v>1395</v>
      </c>
      <c r="O240" s="27">
        <f>SUMIFS('Verarbeitendes Gew. 2019'!$H$71:$H$17222,'Verarbeitendes Gew. 2019'!$C$71:$C$17222,C240,'Verarbeitendes Gew. 2019'!$E$71:$E$17222,"Chemical and Petrochemical")</f>
        <v>4622</v>
      </c>
      <c r="P240" s="27">
        <f>SUMIFS('Verarbeitendes Gew. 2019'!$H$71:$H$17222,'Verarbeitendes Gew. 2019'!$C$71:$C$17222,C240,'Verarbeitendes Gew. 2019'!$E$71:$E$17222,"Non Metallic Minerals")</f>
        <v>647</v>
      </c>
      <c r="Q240" s="27">
        <f>SUMIFS('Verarbeitendes Gew. 2019'!$H$71:$H$17222,'Verarbeitendes Gew. 2019'!$C$71:$C$17222,C240,'Verarbeitendes Gew. 2019'!$E$71:$E$17222,"Food and Tobacco")</f>
        <v>2213</v>
      </c>
      <c r="R240" s="27">
        <f>SUMIFS('Verarbeitendes Gew. 2019'!$H$71:$H$17222,'Verarbeitendes Gew. 2019'!$C$71:$C$17222,C240,'Verarbeitendes Gew. 2019'!$E$71:$E$17222,"Textile and Leather ")</f>
        <v>0</v>
      </c>
      <c r="S240" s="27">
        <f>SUMIFS('Verarbeitendes Gew. 2019'!$H$71:$H$17222,'Verarbeitendes Gew. 2019'!$C$71:$C$17222,C240,'Verarbeitendes Gew. 2019'!$E$71:$E$17222,"Paper, Pulp and Print")</f>
        <v>319</v>
      </c>
      <c r="T240" s="27">
        <f>SUMIFS('Verarbeitendes Gew. 2019'!$H$71:$H$17222,'Verarbeitendes Gew. 2019'!$C$71:$C$17222,C240,'Verarbeitendes Gew. 2019'!$E$71:$E$17222,"Wood and Wood Products")</f>
        <v>0</v>
      </c>
      <c r="U240" s="27">
        <f>SUMIFS('Verarbeitendes Gew. 2019'!$H$71:$H$17222,'Verarbeitendes Gew. 2019'!$C$71:$C$17222,C240,'Verarbeitendes Gew. 2019'!$E$71:$E$17222,"Transport Equipment")</f>
        <v>0</v>
      </c>
      <c r="V240" s="27">
        <f>SUMIFS('Verarbeitendes Gew. 2019'!$H$71:$H$17222,'Verarbeitendes Gew. 2019'!$C$71:$C$17222,C240,'Verarbeitendes Gew. 2019'!$E$71:$E$17222,"Machinery")</f>
        <v>18263</v>
      </c>
      <c r="W240" s="27">
        <f>SUMIFS('Verarbeitendes Gew. 2019'!$H$71:$H$17222,'Verarbeitendes Gew. 2019'!$C$71:$C$17222,C240,'Verarbeitendes Gew. 2019'!$E$71:$E$17222,"other industry")</f>
        <v>428</v>
      </c>
      <c r="X240" s="27">
        <f>SUMIFS('Verarbeitendes Gew. 2019'!$H$71:$H$17222,'Verarbeitendes Gew. 2019'!$C$71:$C$17222,C240,'Verarbeitendes Gew. 2019'!$F$71:$F$17222,"Verarbeitendes Gewerbe (C)")</f>
        <v>32039</v>
      </c>
      <c r="Y240" s="27">
        <f t="shared" si="23"/>
        <v>32039</v>
      </c>
      <c r="Z240" s="27">
        <f>SUMIFS('Baugewerbe 2019'!$D$7:$D$543,'Baugewerbe 2019'!$A$7:$A$543,C240)</f>
        <v>3764</v>
      </c>
      <c r="AA240" s="27">
        <f t="shared" si="19"/>
        <v>250.94513358403231</v>
      </c>
      <c r="AB240" s="11">
        <f t="shared" si="20"/>
        <v>260.23939779084833</v>
      </c>
    </row>
    <row r="241" spans="1:28">
      <c r="A241" s="27" t="s">
        <v>1411</v>
      </c>
      <c r="B241" s="27" t="s">
        <v>1429</v>
      </c>
      <c r="C241" s="27">
        <v>9185</v>
      </c>
      <c r="D241" s="27">
        <v>736</v>
      </c>
      <c r="E241" s="27">
        <v>3625.3780000000002</v>
      </c>
      <c r="F241" s="27">
        <v>97303</v>
      </c>
      <c r="G241" s="27">
        <v>4</v>
      </c>
      <c r="H241" s="27">
        <v>5.7282274998933479E-3</v>
      </c>
      <c r="I241" s="27">
        <v>7.4135619047619051E-3</v>
      </c>
      <c r="J241" s="27">
        <v>72762.894516183122</v>
      </c>
      <c r="K241" s="29">
        <f t="shared" si="18"/>
        <v>451.13876000670371</v>
      </c>
      <c r="L241" s="28">
        <f t="shared" si="21"/>
        <v>112.78469000167593</v>
      </c>
      <c r="M241" s="27">
        <f t="shared" si="22"/>
        <v>50.753110500754168</v>
      </c>
      <c r="N241" s="27">
        <f>SUMIFS('Verarbeitendes Gew. 2019'!$H$71:$H$17222,'Verarbeitendes Gew. 2019'!$C$71:$C$17222,C241,'Verarbeitendes Gew. 2019'!$E$71:$E$17222,"Basic Metals")</f>
        <v>605</v>
      </c>
      <c r="O241" s="27">
        <f>SUMIFS('Verarbeitendes Gew. 2019'!$H$71:$H$17222,'Verarbeitendes Gew. 2019'!$C$71:$C$17222,C241,'Verarbeitendes Gew. 2019'!$E$71:$E$17222,"Chemical and Petrochemical")</f>
        <v>612</v>
      </c>
      <c r="P241" s="27">
        <f>SUMIFS('Verarbeitendes Gew. 2019'!$H$71:$H$17222,'Verarbeitendes Gew. 2019'!$C$71:$C$17222,C241,'Verarbeitendes Gew. 2019'!$E$71:$E$17222,"Non Metallic Minerals")</f>
        <v>1257</v>
      </c>
      <c r="Q241" s="27">
        <f>SUMIFS('Verarbeitendes Gew. 2019'!$H$71:$H$17222,'Verarbeitendes Gew. 2019'!$C$71:$C$17222,C241,'Verarbeitendes Gew. 2019'!$E$71:$E$17222,"Food and Tobacco")</f>
        <v>1466</v>
      </c>
      <c r="R241" s="27">
        <f>SUMIFS('Verarbeitendes Gew. 2019'!$H$71:$H$17222,'Verarbeitendes Gew. 2019'!$C$71:$C$17222,C241,'Verarbeitendes Gew. 2019'!$E$71:$E$17222,"Textile and Leather ")</f>
        <v>0</v>
      </c>
      <c r="S241" s="27">
        <f>SUMIFS('Verarbeitendes Gew. 2019'!$H$71:$H$17222,'Verarbeitendes Gew. 2019'!$C$71:$C$17222,C241,'Verarbeitendes Gew. 2019'!$E$71:$E$17222,"Paper, Pulp and Print")</f>
        <v>797</v>
      </c>
      <c r="T241" s="27">
        <f>SUMIFS('Verarbeitendes Gew. 2019'!$H$71:$H$17222,'Verarbeitendes Gew. 2019'!$C$71:$C$17222,C241,'Verarbeitendes Gew. 2019'!$E$71:$E$17222,"Wood and Wood Products")</f>
        <v>0</v>
      </c>
      <c r="U241" s="27">
        <f>SUMIFS('Verarbeitendes Gew. 2019'!$H$71:$H$17222,'Verarbeitendes Gew. 2019'!$C$71:$C$17222,C241,'Verarbeitendes Gew. 2019'!$E$71:$E$17222,"Transport Equipment")</f>
        <v>1111</v>
      </c>
      <c r="V241" s="27">
        <f>SUMIFS('Verarbeitendes Gew. 2019'!$H$71:$H$17222,'Verarbeitendes Gew. 2019'!$C$71:$C$17222,C241,'Verarbeitendes Gew. 2019'!$E$71:$E$17222,"Machinery")</f>
        <v>1437</v>
      </c>
      <c r="W241" s="27">
        <f>SUMIFS('Verarbeitendes Gew. 2019'!$H$71:$H$17222,'Verarbeitendes Gew. 2019'!$C$71:$C$17222,C241,'Verarbeitendes Gew. 2019'!$E$71:$E$17222,"other industry")</f>
        <v>0</v>
      </c>
      <c r="X241" s="27">
        <f>SUMIFS('Verarbeitendes Gew. 2019'!$H$71:$H$17222,'Verarbeitendes Gew. 2019'!$C$71:$C$17222,C241,'Verarbeitendes Gew. 2019'!$F$71:$F$17222,"Verarbeitendes Gewerbe (C)")</f>
        <v>7793</v>
      </c>
      <c r="Y241" s="27">
        <f t="shared" si="23"/>
        <v>7793</v>
      </c>
      <c r="Z241" s="27">
        <f>SUMIFS('Baugewerbe 2019'!$D$7:$D$543,'Baugewerbe 2019'!$A$7:$A$543,C241)</f>
        <v>3472</v>
      </c>
      <c r="AA241" s="27">
        <f t="shared" si="19"/>
        <v>30.451866300452501</v>
      </c>
      <c r="AB241" s="11">
        <f t="shared" si="20"/>
        <v>31.579713200469261</v>
      </c>
    </row>
    <row r="242" spans="1:28">
      <c r="A242" s="27" t="s">
        <v>1411</v>
      </c>
      <c r="B242" s="27" t="s">
        <v>1430</v>
      </c>
      <c r="C242" s="27">
        <v>9186</v>
      </c>
      <c r="D242" s="27">
        <v>828</v>
      </c>
      <c r="E242" s="27">
        <v>4509.5919999999996</v>
      </c>
      <c r="F242" s="27">
        <v>128227</v>
      </c>
      <c r="G242" s="27">
        <v>4</v>
      </c>
      <c r="H242" s="27">
        <v>7.1253173897174414E-3</v>
      </c>
      <c r="I242" s="27">
        <v>9.7696761904761901E-3</v>
      </c>
      <c r="J242" s="27">
        <v>72762.894516183122</v>
      </c>
      <c r="K242" s="29">
        <f t="shared" si="18"/>
        <v>572.33385375744933</v>
      </c>
      <c r="L242" s="28">
        <f t="shared" si="21"/>
        <v>143.08346343936233</v>
      </c>
      <c r="M242" s="27">
        <f t="shared" si="22"/>
        <v>64.387558547713056</v>
      </c>
      <c r="N242" s="27">
        <f>SUMIFS('Verarbeitendes Gew. 2019'!$H$71:$H$17222,'Verarbeitendes Gew. 2019'!$C$71:$C$17222,C242,'Verarbeitendes Gew. 2019'!$E$71:$E$17222,"Basic Metals")</f>
        <v>554</v>
      </c>
      <c r="O242" s="27">
        <f>SUMIFS('Verarbeitendes Gew. 2019'!$H$71:$H$17222,'Verarbeitendes Gew. 2019'!$C$71:$C$17222,C242,'Verarbeitendes Gew. 2019'!$E$71:$E$17222,"Chemical and Petrochemical")</f>
        <v>849</v>
      </c>
      <c r="P242" s="27">
        <f>SUMIFS('Verarbeitendes Gew. 2019'!$H$71:$H$17222,'Verarbeitendes Gew. 2019'!$C$71:$C$17222,C242,'Verarbeitendes Gew. 2019'!$E$71:$E$17222,"Non Metallic Minerals")</f>
        <v>99</v>
      </c>
      <c r="Q242" s="27">
        <f>SUMIFS('Verarbeitendes Gew. 2019'!$H$71:$H$17222,'Verarbeitendes Gew. 2019'!$C$71:$C$17222,C242,'Verarbeitendes Gew. 2019'!$E$71:$E$17222,"Food and Tobacco")</f>
        <v>1218</v>
      </c>
      <c r="R242" s="27">
        <f>SUMIFS('Verarbeitendes Gew. 2019'!$H$71:$H$17222,'Verarbeitendes Gew. 2019'!$C$71:$C$17222,C242,'Verarbeitendes Gew. 2019'!$E$71:$E$17222,"Textile and Leather ")</f>
        <v>0</v>
      </c>
      <c r="S242" s="27">
        <f>SUMIFS('Verarbeitendes Gew. 2019'!$H$71:$H$17222,'Verarbeitendes Gew. 2019'!$C$71:$C$17222,C242,'Verarbeitendes Gew. 2019'!$E$71:$E$17222,"Paper, Pulp and Print")</f>
        <v>320</v>
      </c>
      <c r="T242" s="27">
        <f>SUMIFS('Verarbeitendes Gew. 2019'!$H$71:$H$17222,'Verarbeitendes Gew. 2019'!$C$71:$C$17222,C242,'Verarbeitendes Gew. 2019'!$E$71:$E$17222,"Wood and Wood Products")</f>
        <v>0</v>
      </c>
      <c r="U242" s="27">
        <f>SUMIFS('Verarbeitendes Gew. 2019'!$H$71:$H$17222,'Verarbeitendes Gew. 2019'!$C$71:$C$17222,C242,'Verarbeitendes Gew. 2019'!$E$71:$E$17222,"Transport Equipment")</f>
        <v>409</v>
      </c>
      <c r="V242" s="27">
        <f>SUMIFS('Verarbeitendes Gew. 2019'!$H$71:$H$17222,'Verarbeitendes Gew. 2019'!$C$71:$C$17222,C242,'Verarbeitendes Gew. 2019'!$E$71:$E$17222,"Machinery")</f>
        <v>1635</v>
      </c>
      <c r="W242" s="27">
        <f>SUMIFS('Verarbeitendes Gew. 2019'!$H$71:$H$17222,'Verarbeitendes Gew. 2019'!$C$71:$C$17222,C242,'Verarbeitendes Gew. 2019'!$E$71:$E$17222,"other industry")</f>
        <v>0</v>
      </c>
      <c r="X242" s="27">
        <f>SUMIFS('Verarbeitendes Gew. 2019'!$H$71:$H$17222,'Verarbeitendes Gew. 2019'!$C$71:$C$17222,C242,'Verarbeitendes Gew. 2019'!$F$71:$F$17222,"Verarbeitendes Gewerbe (C)")</f>
        <v>0</v>
      </c>
      <c r="Y242" s="27">
        <f t="shared" si="23"/>
        <v>5084</v>
      </c>
      <c r="Z242" s="27">
        <f>SUMIFS('Baugewerbe 2019'!$D$7:$D$543,'Baugewerbe 2019'!$A$7:$A$543,C242)</f>
        <v>1878</v>
      </c>
      <c r="AA242" s="27">
        <f t="shared" si="19"/>
        <v>38.632535128627829</v>
      </c>
      <c r="AB242" s="11">
        <f t="shared" si="20"/>
        <v>40.063369763021456</v>
      </c>
    </row>
    <row r="243" spans="1:28">
      <c r="A243" s="27" t="s">
        <v>1411</v>
      </c>
      <c r="B243" s="27" t="s">
        <v>1414</v>
      </c>
      <c r="C243" s="27">
        <v>9187</v>
      </c>
      <c r="D243" s="27">
        <v>911</v>
      </c>
      <c r="E243" s="27">
        <v>3254.5369999999998</v>
      </c>
      <c r="F243" s="27">
        <v>63551</v>
      </c>
      <c r="G243" s="27">
        <v>1</v>
      </c>
      <c r="H243" s="27">
        <v>5.1422853955698953E-3</v>
      </c>
      <c r="I243" s="27">
        <v>4.8419809523809519E-3</v>
      </c>
      <c r="J243" s="27">
        <v>72762.894516183122</v>
      </c>
      <c r="K243" s="29">
        <f t="shared" si="18"/>
        <v>368.04928406366179</v>
      </c>
      <c r="L243" s="28">
        <f t="shared" si="21"/>
        <v>368.04928406366179</v>
      </c>
      <c r="M243" s="27">
        <f t="shared" si="22"/>
        <v>165.62217782864781</v>
      </c>
      <c r="N243" s="27">
        <f>SUMIFS('Verarbeitendes Gew. 2019'!$H$71:$H$17222,'Verarbeitendes Gew. 2019'!$C$71:$C$17222,C243,'Verarbeitendes Gew. 2019'!$E$71:$E$17222,"Basic Metals")</f>
        <v>1405</v>
      </c>
      <c r="O243" s="27">
        <f>SUMIFS('Verarbeitendes Gew. 2019'!$H$71:$H$17222,'Verarbeitendes Gew. 2019'!$C$71:$C$17222,C243,'Verarbeitendes Gew. 2019'!$E$71:$E$17222,"Chemical and Petrochemical")</f>
        <v>3875</v>
      </c>
      <c r="P243" s="27">
        <f>SUMIFS('Verarbeitendes Gew. 2019'!$H$71:$H$17222,'Verarbeitendes Gew. 2019'!$C$71:$C$17222,C243,'Verarbeitendes Gew. 2019'!$E$71:$E$17222,"Non Metallic Minerals")</f>
        <v>590</v>
      </c>
      <c r="Q243" s="27">
        <f>SUMIFS('Verarbeitendes Gew. 2019'!$H$71:$H$17222,'Verarbeitendes Gew. 2019'!$C$71:$C$17222,C243,'Verarbeitendes Gew. 2019'!$E$71:$E$17222,"Food and Tobacco")</f>
        <v>4155</v>
      </c>
      <c r="R243" s="27">
        <f>SUMIFS('Verarbeitendes Gew. 2019'!$H$71:$H$17222,'Verarbeitendes Gew. 2019'!$C$71:$C$17222,C243,'Verarbeitendes Gew. 2019'!$E$71:$E$17222,"Textile and Leather ")</f>
        <v>198</v>
      </c>
      <c r="S243" s="27">
        <f>SUMIFS('Verarbeitendes Gew. 2019'!$H$71:$H$17222,'Verarbeitendes Gew. 2019'!$C$71:$C$17222,C243,'Verarbeitendes Gew. 2019'!$E$71:$E$17222,"Paper, Pulp and Print")</f>
        <v>1704</v>
      </c>
      <c r="T243" s="27">
        <f>SUMIFS('Verarbeitendes Gew. 2019'!$H$71:$H$17222,'Verarbeitendes Gew. 2019'!$C$71:$C$17222,C243,'Verarbeitendes Gew. 2019'!$E$71:$E$17222,"Wood and Wood Products")</f>
        <v>1456</v>
      </c>
      <c r="U243" s="27">
        <f>SUMIFS('Verarbeitendes Gew. 2019'!$H$71:$H$17222,'Verarbeitendes Gew. 2019'!$C$71:$C$17222,C243,'Verarbeitendes Gew. 2019'!$E$71:$E$17222,"Transport Equipment")</f>
        <v>0</v>
      </c>
      <c r="V243" s="27">
        <f>SUMIFS('Verarbeitendes Gew. 2019'!$H$71:$H$17222,'Verarbeitendes Gew. 2019'!$C$71:$C$17222,C243,'Verarbeitendes Gew. 2019'!$E$71:$E$17222,"Machinery")</f>
        <v>4738</v>
      </c>
      <c r="W243" s="27">
        <f>SUMIFS('Verarbeitendes Gew. 2019'!$H$71:$H$17222,'Verarbeitendes Gew. 2019'!$C$71:$C$17222,C243,'Verarbeitendes Gew. 2019'!$E$71:$E$17222,"other industry")</f>
        <v>596</v>
      </c>
      <c r="X243" s="27">
        <f>SUMIFS('Verarbeitendes Gew. 2019'!$H$71:$H$17222,'Verarbeitendes Gew. 2019'!$C$71:$C$17222,C243,'Verarbeitendes Gew. 2019'!$F$71:$F$17222,"Verarbeitendes Gewerbe (C)")</f>
        <v>18791</v>
      </c>
      <c r="Y243" s="27">
        <f t="shared" si="23"/>
        <v>18791</v>
      </c>
      <c r="Z243" s="27">
        <f>SUMIFS('Baugewerbe 2019'!$D$7:$D$543,'Baugewerbe 2019'!$A$7:$A$543,C243)</f>
        <v>3664</v>
      </c>
      <c r="AA243" s="27">
        <f t="shared" si="19"/>
        <v>99.373306697188696</v>
      </c>
      <c r="AB243" s="11">
        <f t="shared" si="20"/>
        <v>103.05379953782531</v>
      </c>
    </row>
    <row r="244" spans="1:28">
      <c r="A244" s="27" t="s">
        <v>1411</v>
      </c>
      <c r="B244" s="27" t="s">
        <v>1431</v>
      </c>
      <c r="C244" s="27">
        <v>9188</v>
      </c>
      <c r="D244" s="27">
        <v>1205</v>
      </c>
      <c r="E244" s="27">
        <v>6186.3869999999997</v>
      </c>
      <c r="F244" s="27">
        <v>136667</v>
      </c>
      <c r="G244" s="27">
        <v>2</v>
      </c>
      <c r="H244" s="27">
        <v>9.7747137369903793E-3</v>
      </c>
      <c r="I244" s="27">
        <v>1.041272380952381E-2</v>
      </c>
      <c r="J244" s="27">
        <v>72762.894516183122</v>
      </c>
      <c r="K244" s="29">
        <f t="shared" si="18"/>
        <v>724.23503326076047</v>
      </c>
      <c r="L244" s="28">
        <f t="shared" si="21"/>
        <v>362.11751663038024</v>
      </c>
      <c r="M244" s="27">
        <f t="shared" si="22"/>
        <v>162.95288248367112</v>
      </c>
      <c r="N244" s="27">
        <f>SUMIFS('Verarbeitendes Gew. 2019'!$H$71:$H$17222,'Verarbeitendes Gew. 2019'!$C$71:$C$17222,C244,'Verarbeitendes Gew. 2019'!$E$71:$E$17222,"Basic Metals")</f>
        <v>309</v>
      </c>
      <c r="O244" s="27">
        <f>SUMIFS('Verarbeitendes Gew. 2019'!$H$71:$H$17222,'Verarbeitendes Gew. 2019'!$C$71:$C$17222,C244,'Verarbeitendes Gew. 2019'!$E$71:$E$17222,"Chemical and Petrochemical")</f>
        <v>382</v>
      </c>
      <c r="P244" s="27">
        <f>SUMIFS('Verarbeitendes Gew. 2019'!$H$71:$H$17222,'Verarbeitendes Gew. 2019'!$C$71:$C$17222,C244,'Verarbeitendes Gew. 2019'!$E$71:$E$17222,"Non Metallic Minerals")</f>
        <v>0</v>
      </c>
      <c r="Q244" s="27">
        <f>SUMIFS('Verarbeitendes Gew. 2019'!$H$71:$H$17222,'Verarbeitendes Gew. 2019'!$C$71:$C$17222,C244,'Verarbeitendes Gew. 2019'!$E$71:$E$17222,"Food and Tobacco")</f>
        <v>0</v>
      </c>
      <c r="R244" s="27">
        <f>SUMIFS('Verarbeitendes Gew. 2019'!$H$71:$H$17222,'Verarbeitendes Gew. 2019'!$C$71:$C$17222,C244,'Verarbeitendes Gew. 2019'!$E$71:$E$17222,"Textile and Leather ")</f>
        <v>0</v>
      </c>
      <c r="S244" s="27">
        <f>SUMIFS('Verarbeitendes Gew. 2019'!$H$71:$H$17222,'Verarbeitendes Gew. 2019'!$C$71:$C$17222,C244,'Verarbeitendes Gew. 2019'!$E$71:$E$17222,"Paper, Pulp and Print")</f>
        <v>0</v>
      </c>
      <c r="T244" s="27">
        <f>SUMIFS('Verarbeitendes Gew. 2019'!$H$71:$H$17222,'Verarbeitendes Gew. 2019'!$C$71:$C$17222,C244,'Verarbeitendes Gew. 2019'!$E$71:$E$17222,"Wood and Wood Products")</f>
        <v>0</v>
      </c>
      <c r="U244" s="27">
        <f>SUMIFS('Verarbeitendes Gew. 2019'!$H$71:$H$17222,'Verarbeitendes Gew. 2019'!$C$71:$C$17222,C244,'Verarbeitendes Gew. 2019'!$E$71:$E$17222,"Transport Equipment")</f>
        <v>1712</v>
      </c>
      <c r="V244" s="27">
        <f>SUMIFS('Verarbeitendes Gew. 2019'!$H$71:$H$17222,'Verarbeitendes Gew. 2019'!$C$71:$C$17222,C244,'Verarbeitendes Gew. 2019'!$E$71:$E$17222,"Machinery")</f>
        <v>3935</v>
      </c>
      <c r="W244" s="27">
        <f>SUMIFS('Verarbeitendes Gew. 2019'!$H$71:$H$17222,'Verarbeitendes Gew. 2019'!$C$71:$C$17222,C244,'Verarbeitendes Gew. 2019'!$E$71:$E$17222,"other industry")</f>
        <v>1588</v>
      </c>
      <c r="X244" s="27">
        <f>SUMIFS('Verarbeitendes Gew. 2019'!$H$71:$H$17222,'Verarbeitendes Gew. 2019'!$C$71:$C$17222,C244,'Verarbeitendes Gew. 2019'!$F$71:$F$17222,"Verarbeitendes Gewerbe (C)")</f>
        <v>0</v>
      </c>
      <c r="Y244" s="27">
        <f t="shared" si="23"/>
        <v>7926</v>
      </c>
      <c r="Z244" s="27">
        <f>SUMIFS('Baugewerbe 2019'!$D$7:$D$543,'Baugewerbe 2019'!$A$7:$A$543,C244)</f>
        <v>1102</v>
      </c>
      <c r="AA244" s="27">
        <f t="shared" si="19"/>
        <v>97.771729490202674</v>
      </c>
      <c r="AB244" s="11">
        <f t="shared" si="20"/>
        <v>101.39290465650647</v>
      </c>
    </row>
    <row r="245" spans="1:28">
      <c r="A245" s="27" t="s">
        <v>1411</v>
      </c>
      <c r="B245" s="27" t="s">
        <v>1432</v>
      </c>
      <c r="C245" s="27">
        <v>9189</v>
      </c>
      <c r="D245" s="27">
        <v>827</v>
      </c>
      <c r="E245" s="27">
        <v>7275.3950000000004</v>
      </c>
      <c r="F245" s="27">
        <v>177319</v>
      </c>
      <c r="G245" s="27">
        <v>2</v>
      </c>
      <c r="H245" s="27">
        <v>1.1495385505066387E-2</v>
      </c>
      <c r="I245" s="27">
        <v>1.3510019047619047E-2</v>
      </c>
      <c r="J245" s="27">
        <v>72762.894516183122</v>
      </c>
      <c r="K245" s="29">
        <f t="shared" si="18"/>
        <v>877.48288195275245</v>
      </c>
      <c r="L245" s="28">
        <f t="shared" si="21"/>
        <v>438.74144097637623</v>
      </c>
      <c r="M245" s="27">
        <f t="shared" si="22"/>
        <v>197.43364843936931</v>
      </c>
      <c r="N245" s="27">
        <f>SUMIFS('Verarbeitendes Gew. 2019'!$H$71:$H$17222,'Verarbeitendes Gew. 2019'!$C$71:$C$17222,C245,'Verarbeitendes Gew. 2019'!$E$71:$E$17222,"Basic Metals")</f>
        <v>526</v>
      </c>
      <c r="O245" s="27">
        <f>SUMIFS('Verarbeitendes Gew. 2019'!$H$71:$H$17222,'Verarbeitendes Gew. 2019'!$C$71:$C$17222,C245,'Verarbeitendes Gew. 2019'!$E$71:$E$17222,"Chemical and Petrochemical")</f>
        <v>3163</v>
      </c>
      <c r="P245" s="27">
        <f>SUMIFS('Verarbeitendes Gew. 2019'!$H$71:$H$17222,'Verarbeitendes Gew. 2019'!$C$71:$C$17222,C245,'Verarbeitendes Gew. 2019'!$E$71:$E$17222,"Non Metallic Minerals")</f>
        <v>292</v>
      </c>
      <c r="Q245" s="27">
        <f>SUMIFS('Verarbeitendes Gew. 2019'!$H$71:$H$17222,'Verarbeitendes Gew. 2019'!$C$71:$C$17222,C245,'Verarbeitendes Gew. 2019'!$E$71:$E$17222,"Food and Tobacco")</f>
        <v>2367</v>
      </c>
      <c r="R245" s="27">
        <f>SUMIFS('Verarbeitendes Gew. 2019'!$H$71:$H$17222,'Verarbeitendes Gew. 2019'!$C$71:$C$17222,C245,'Verarbeitendes Gew. 2019'!$E$71:$E$17222,"Textile and Leather ")</f>
        <v>0</v>
      </c>
      <c r="S245" s="27">
        <f>SUMIFS('Verarbeitendes Gew. 2019'!$H$71:$H$17222,'Verarbeitendes Gew. 2019'!$C$71:$C$17222,C245,'Verarbeitendes Gew. 2019'!$E$71:$E$17222,"Paper, Pulp and Print")</f>
        <v>205</v>
      </c>
      <c r="T245" s="27">
        <f>SUMIFS('Verarbeitendes Gew. 2019'!$H$71:$H$17222,'Verarbeitendes Gew. 2019'!$C$71:$C$17222,C245,'Verarbeitendes Gew. 2019'!$E$71:$E$17222,"Wood and Wood Products")</f>
        <v>488</v>
      </c>
      <c r="U245" s="27">
        <f>SUMIFS('Verarbeitendes Gew. 2019'!$H$71:$H$17222,'Verarbeitendes Gew. 2019'!$C$71:$C$17222,C245,'Verarbeitendes Gew. 2019'!$E$71:$E$17222,"Transport Equipment")</f>
        <v>0</v>
      </c>
      <c r="V245" s="27">
        <f>SUMIFS('Verarbeitendes Gew. 2019'!$H$71:$H$17222,'Verarbeitendes Gew. 2019'!$C$71:$C$17222,C245,'Verarbeitendes Gew. 2019'!$E$71:$E$17222,"Machinery")</f>
        <v>13588</v>
      </c>
      <c r="W245" s="27">
        <f>SUMIFS('Verarbeitendes Gew. 2019'!$H$71:$H$17222,'Verarbeitendes Gew. 2019'!$C$71:$C$17222,C245,'Verarbeitendes Gew. 2019'!$E$71:$E$17222,"other industry")</f>
        <v>703</v>
      </c>
      <c r="X245" s="27">
        <f>SUMIFS('Verarbeitendes Gew. 2019'!$H$71:$H$17222,'Verarbeitendes Gew. 2019'!$C$71:$C$17222,C245,'Verarbeitendes Gew. 2019'!$F$71:$F$17222,"Verarbeitendes Gewerbe (C)")</f>
        <v>22865</v>
      </c>
      <c r="Y245" s="27">
        <f t="shared" si="23"/>
        <v>22865</v>
      </c>
      <c r="Z245" s="27">
        <f>SUMIFS('Baugewerbe 2019'!$D$7:$D$543,'Baugewerbe 2019'!$A$7:$A$543,C245)</f>
        <v>3036</v>
      </c>
      <c r="AA245" s="27">
        <f t="shared" si="19"/>
        <v>118.46018906362158</v>
      </c>
      <c r="AB245" s="11">
        <f t="shared" si="20"/>
        <v>122.84760347338535</v>
      </c>
    </row>
    <row r="246" spans="1:28">
      <c r="A246" s="27" t="s">
        <v>1411</v>
      </c>
      <c r="B246" s="27" t="s">
        <v>1433</v>
      </c>
      <c r="C246" s="27">
        <v>9190</v>
      </c>
      <c r="D246" s="27">
        <v>837</v>
      </c>
      <c r="E246" s="27">
        <v>5585.0370000000003</v>
      </c>
      <c r="F246" s="27">
        <v>135478</v>
      </c>
      <c r="G246" s="27">
        <v>4</v>
      </c>
      <c r="H246" s="27">
        <v>8.8245591304746268E-3</v>
      </c>
      <c r="I246" s="27">
        <v>1.0322133333333334E-2</v>
      </c>
      <c r="J246" s="27">
        <v>72762.894516183122</v>
      </c>
      <c r="K246" s="29">
        <f t="shared" si="18"/>
        <v>672.61145861332011</v>
      </c>
      <c r="L246" s="28">
        <f t="shared" si="21"/>
        <v>168.15286465333003</v>
      </c>
      <c r="M246" s="27">
        <f t="shared" si="22"/>
        <v>75.668789093998512</v>
      </c>
      <c r="N246" s="27">
        <f>SUMIFS('Verarbeitendes Gew. 2019'!$H$71:$H$17222,'Verarbeitendes Gew. 2019'!$C$71:$C$17222,C246,'Verarbeitendes Gew. 2019'!$E$71:$E$17222,"Basic Metals")</f>
        <v>2438</v>
      </c>
      <c r="O246" s="27">
        <f>SUMIFS('Verarbeitendes Gew. 2019'!$H$71:$H$17222,'Verarbeitendes Gew. 2019'!$C$71:$C$17222,C246,'Verarbeitendes Gew. 2019'!$E$71:$E$17222,"Chemical and Petrochemical")</f>
        <v>250</v>
      </c>
      <c r="P246" s="27">
        <f>SUMIFS('Verarbeitendes Gew. 2019'!$H$71:$H$17222,'Verarbeitendes Gew. 2019'!$C$71:$C$17222,C246,'Verarbeitendes Gew. 2019'!$E$71:$E$17222,"Non Metallic Minerals")</f>
        <v>320</v>
      </c>
      <c r="Q246" s="27">
        <f>SUMIFS('Verarbeitendes Gew. 2019'!$H$71:$H$17222,'Verarbeitendes Gew. 2019'!$C$71:$C$17222,C246,'Verarbeitendes Gew. 2019'!$E$71:$E$17222,"Food and Tobacco")</f>
        <v>1475</v>
      </c>
      <c r="R246" s="27">
        <f>SUMIFS('Verarbeitendes Gew. 2019'!$H$71:$H$17222,'Verarbeitendes Gew. 2019'!$C$71:$C$17222,C246,'Verarbeitendes Gew. 2019'!$E$71:$E$17222,"Textile and Leather ")</f>
        <v>0</v>
      </c>
      <c r="S246" s="27">
        <f>SUMIFS('Verarbeitendes Gew. 2019'!$H$71:$H$17222,'Verarbeitendes Gew. 2019'!$C$71:$C$17222,C246,'Verarbeitendes Gew. 2019'!$E$71:$E$17222,"Paper, Pulp and Print")</f>
        <v>0</v>
      </c>
      <c r="T246" s="27">
        <f>SUMIFS('Verarbeitendes Gew. 2019'!$H$71:$H$17222,'Verarbeitendes Gew. 2019'!$C$71:$C$17222,C246,'Verarbeitendes Gew. 2019'!$E$71:$E$17222,"Wood and Wood Products")</f>
        <v>299</v>
      </c>
      <c r="U246" s="27">
        <f>SUMIFS('Verarbeitendes Gew. 2019'!$H$71:$H$17222,'Verarbeitendes Gew. 2019'!$C$71:$C$17222,C246,'Verarbeitendes Gew. 2019'!$E$71:$E$17222,"Transport Equipment")</f>
        <v>1271</v>
      </c>
      <c r="V246" s="27">
        <f>SUMIFS('Verarbeitendes Gew. 2019'!$H$71:$H$17222,'Verarbeitendes Gew. 2019'!$C$71:$C$17222,C246,'Verarbeitendes Gew. 2019'!$E$71:$E$17222,"Machinery")</f>
        <v>3751</v>
      </c>
      <c r="W246" s="27">
        <f>SUMIFS('Verarbeitendes Gew. 2019'!$H$71:$H$17222,'Verarbeitendes Gew. 2019'!$C$71:$C$17222,C246,'Verarbeitendes Gew. 2019'!$E$71:$E$17222,"other industry")</f>
        <v>282</v>
      </c>
      <c r="X246" s="27">
        <f>SUMIFS('Verarbeitendes Gew. 2019'!$H$71:$H$17222,'Verarbeitendes Gew. 2019'!$C$71:$C$17222,C246,'Verarbeitendes Gew. 2019'!$F$71:$F$17222,"Verarbeitendes Gewerbe (C)")</f>
        <v>0</v>
      </c>
      <c r="Y246" s="27">
        <f t="shared" si="23"/>
        <v>10086</v>
      </c>
      <c r="Z246" s="27">
        <f>SUMIFS('Baugewerbe 2019'!$D$7:$D$543,'Baugewerbe 2019'!$A$7:$A$543,C246)</f>
        <v>1767</v>
      </c>
      <c r="AA246" s="27">
        <f t="shared" si="19"/>
        <v>45.40127345639911</v>
      </c>
      <c r="AB246" s="11">
        <f t="shared" si="20"/>
        <v>47.082802102932412</v>
      </c>
    </row>
    <row r="247" spans="1:28">
      <c r="A247" s="27" t="s">
        <v>1411</v>
      </c>
      <c r="B247" s="27" t="s">
        <v>1434</v>
      </c>
      <c r="C247" s="27">
        <v>9261</v>
      </c>
      <c r="D247" s="27">
        <v>909</v>
      </c>
      <c r="E247" s="27">
        <v>4069.8420000000001</v>
      </c>
      <c r="F247" s="27">
        <v>73411</v>
      </c>
      <c r="G247" s="27">
        <v>1</v>
      </c>
      <c r="H247" s="27">
        <v>6.4304965894924453E-3</v>
      </c>
      <c r="I247" s="27">
        <v>5.5932190476190476E-3</v>
      </c>
      <c r="J247" s="27">
        <v>72762.894516183122</v>
      </c>
      <c r="K247" s="29">
        <f t="shared" si="18"/>
        <v>450.84317853908522</v>
      </c>
      <c r="L247" s="28">
        <f t="shared" si="21"/>
        <v>450.84317853908522</v>
      </c>
      <c r="M247" s="27">
        <f t="shared" si="22"/>
        <v>202.87943034258836</v>
      </c>
      <c r="N247" s="27">
        <f>SUMIFS('Verarbeitendes Gew. 2019'!$H$71:$H$17222,'Verarbeitendes Gew. 2019'!$C$71:$C$17222,C247,'Verarbeitendes Gew. 2019'!$E$71:$E$17222,"Basic Metals")</f>
        <v>0</v>
      </c>
      <c r="O247" s="27">
        <f>SUMIFS('Verarbeitendes Gew. 2019'!$H$71:$H$17222,'Verarbeitendes Gew. 2019'!$C$71:$C$17222,C247,'Verarbeitendes Gew. 2019'!$E$71:$E$17222,"Chemical and Petrochemical")</f>
        <v>0</v>
      </c>
      <c r="P247" s="27">
        <f>SUMIFS('Verarbeitendes Gew. 2019'!$H$71:$H$17222,'Verarbeitendes Gew. 2019'!$C$71:$C$17222,C247,'Verarbeitendes Gew. 2019'!$E$71:$E$17222,"Non Metallic Minerals")</f>
        <v>0</v>
      </c>
      <c r="Q247" s="27">
        <f>SUMIFS('Verarbeitendes Gew. 2019'!$H$71:$H$17222,'Verarbeitendes Gew. 2019'!$C$71:$C$17222,C247,'Verarbeitendes Gew. 2019'!$E$71:$E$17222,"Food and Tobacco")</f>
        <v>932</v>
      </c>
      <c r="R247" s="27">
        <f>SUMIFS('Verarbeitendes Gew. 2019'!$H$71:$H$17222,'Verarbeitendes Gew. 2019'!$C$71:$C$17222,C247,'Verarbeitendes Gew. 2019'!$E$71:$E$17222,"Textile and Leather ")</f>
        <v>0</v>
      </c>
      <c r="S247" s="27">
        <f>SUMIFS('Verarbeitendes Gew. 2019'!$H$71:$H$17222,'Verarbeitendes Gew. 2019'!$C$71:$C$17222,C247,'Verarbeitendes Gew. 2019'!$E$71:$E$17222,"Paper, Pulp and Print")</f>
        <v>0</v>
      </c>
      <c r="T247" s="27">
        <f>SUMIFS('Verarbeitendes Gew. 2019'!$H$71:$H$17222,'Verarbeitendes Gew. 2019'!$C$71:$C$17222,C247,'Verarbeitendes Gew. 2019'!$E$71:$E$17222,"Wood and Wood Products")</f>
        <v>0</v>
      </c>
      <c r="U247" s="27">
        <f>SUMIFS('Verarbeitendes Gew. 2019'!$H$71:$H$17222,'Verarbeitendes Gew. 2019'!$C$71:$C$17222,C247,'Verarbeitendes Gew. 2019'!$E$71:$E$17222,"Transport Equipment")</f>
        <v>0</v>
      </c>
      <c r="V247" s="27">
        <f>SUMIFS('Verarbeitendes Gew. 2019'!$H$71:$H$17222,'Verarbeitendes Gew. 2019'!$C$71:$C$17222,C247,'Verarbeitendes Gew. 2019'!$E$71:$E$17222,"Machinery")</f>
        <v>0</v>
      </c>
      <c r="W247" s="27">
        <f>SUMIFS('Verarbeitendes Gew. 2019'!$H$71:$H$17222,'Verarbeitendes Gew. 2019'!$C$71:$C$17222,C247,'Verarbeitendes Gew. 2019'!$E$71:$E$17222,"other industry")</f>
        <v>0</v>
      </c>
      <c r="X247" s="27">
        <f>SUMIFS('Verarbeitendes Gew. 2019'!$H$71:$H$17222,'Verarbeitendes Gew. 2019'!$C$71:$C$17222,C247,'Verarbeitendes Gew. 2019'!$F$71:$F$17222,"Verarbeitendes Gewerbe (C)")</f>
        <v>5489</v>
      </c>
      <c r="Y247" s="27">
        <f t="shared" si="23"/>
        <v>5489</v>
      </c>
      <c r="Z247" s="27">
        <f>SUMIFS('Baugewerbe 2019'!$D$7:$D$543,'Baugewerbe 2019'!$A$7:$A$543,C247)</f>
        <v>253</v>
      </c>
      <c r="AA247" s="27">
        <f t="shared" si="19"/>
        <v>121.72765820555301</v>
      </c>
      <c r="AB247" s="11">
        <f t="shared" si="20"/>
        <v>126.23608999094387</v>
      </c>
    </row>
    <row r="248" spans="1:28">
      <c r="A248" s="27" t="s">
        <v>1411</v>
      </c>
      <c r="B248" s="27" t="s">
        <v>1435</v>
      </c>
      <c r="C248" s="27">
        <v>9262</v>
      </c>
      <c r="D248" s="27">
        <v>828</v>
      </c>
      <c r="E248" s="27">
        <v>3546.77</v>
      </c>
      <c r="F248" s="27">
        <v>52803</v>
      </c>
      <c r="G248" s="27">
        <v>1</v>
      </c>
      <c r="H248" s="27">
        <v>5.6040240355065673E-3</v>
      </c>
      <c r="I248" s="27">
        <v>4.0230857142857139E-3</v>
      </c>
      <c r="J248" s="27">
        <v>72762.894516183122</v>
      </c>
      <c r="K248" s="29">
        <f t="shared" si="18"/>
        <v>375.55558823671555</v>
      </c>
      <c r="L248" s="28">
        <f t="shared" si="21"/>
        <v>375.55558823671555</v>
      </c>
      <c r="M248" s="27">
        <f t="shared" si="22"/>
        <v>169.00001470652199</v>
      </c>
      <c r="N248" s="27">
        <f>SUMIFS('Verarbeitendes Gew. 2019'!$H$71:$H$17222,'Verarbeitendes Gew. 2019'!$C$71:$C$17222,C248,'Verarbeitendes Gew. 2019'!$E$71:$E$17222,"Basic Metals")</f>
        <v>0</v>
      </c>
      <c r="O248" s="27">
        <f>SUMIFS('Verarbeitendes Gew. 2019'!$H$71:$H$17222,'Verarbeitendes Gew. 2019'!$C$71:$C$17222,C248,'Verarbeitendes Gew. 2019'!$E$71:$E$17222,"Chemical and Petrochemical")</f>
        <v>0</v>
      </c>
      <c r="P248" s="27">
        <f>SUMIFS('Verarbeitendes Gew. 2019'!$H$71:$H$17222,'Verarbeitendes Gew. 2019'!$C$71:$C$17222,C248,'Verarbeitendes Gew. 2019'!$E$71:$E$17222,"Non Metallic Minerals")</f>
        <v>0</v>
      </c>
      <c r="Q248" s="27">
        <f>SUMIFS('Verarbeitendes Gew. 2019'!$H$71:$H$17222,'Verarbeitendes Gew. 2019'!$C$71:$C$17222,C248,'Verarbeitendes Gew. 2019'!$E$71:$E$17222,"Food and Tobacco")</f>
        <v>204</v>
      </c>
      <c r="R248" s="27">
        <f>SUMIFS('Verarbeitendes Gew. 2019'!$H$71:$H$17222,'Verarbeitendes Gew. 2019'!$C$71:$C$17222,C248,'Verarbeitendes Gew. 2019'!$E$71:$E$17222,"Textile and Leather ")</f>
        <v>0</v>
      </c>
      <c r="S248" s="27">
        <f>SUMIFS('Verarbeitendes Gew. 2019'!$H$71:$H$17222,'Verarbeitendes Gew. 2019'!$C$71:$C$17222,C248,'Verarbeitendes Gew. 2019'!$E$71:$E$17222,"Paper, Pulp and Print")</f>
        <v>250</v>
      </c>
      <c r="T248" s="27">
        <f>SUMIFS('Verarbeitendes Gew. 2019'!$H$71:$H$17222,'Verarbeitendes Gew. 2019'!$C$71:$C$17222,C248,'Verarbeitendes Gew. 2019'!$E$71:$E$17222,"Wood and Wood Products")</f>
        <v>0</v>
      </c>
      <c r="U248" s="27">
        <f>SUMIFS('Verarbeitendes Gew. 2019'!$H$71:$H$17222,'Verarbeitendes Gew. 2019'!$C$71:$C$17222,C248,'Verarbeitendes Gew. 2019'!$E$71:$E$17222,"Transport Equipment")</f>
        <v>0</v>
      </c>
      <c r="V248" s="27">
        <f>SUMIFS('Verarbeitendes Gew. 2019'!$H$71:$H$17222,'Verarbeitendes Gew. 2019'!$C$71:$C$17222,C248,'Verarbeitendes Gew. 2019'!$E$71:$E$17222,"Machinery")</f>
        <v>0</v>
      </c>
      <c r="W248" s="27">
        <f>SUMIFS('Verarbeitendes Gew. 2019'!$H$71:$H$17222,'Verarbeitendes Gew. 2019'!$C$71:$C$17222,C248,'Verarbeitendes Gew. 2019'!$E$71:$E$17222,"other industry")</f>
        <v>149</v>
      </c>
      <c r="X248" s="27">
        <f>SUMIFS('Verarbeitendes Gew. 2019'!$H$71:$H$17222,'Verarbeitendes Gew. 2019'!$C$71:$C$17222,C248,'Verarbeitendes Gew. 2019'!$F$71:$F$17222,"Verarbeitendes Gewerbe (C)")</f>
        <v>5760</v>
      </c>
      <c r="Y248" s="27">
        <f t="shared" si="23"/>
        <v>5760</v>
      </c>
      <c r="Z248" s="27">
        <f>SUMIFS('Baugewerbe 2019'!$D$7:$D$543,'Baugewerbe 2019'!$A$7:$A$543,C248)</f>
        <v>1435</v>
      </c>
      <c r="AA248" s="27">
        <f t="shared" si="19"/>
        <v>101.40000882391321</v>
      </c>
      <c r="AB248" s="11">
        <f t="shared" si="20"/>
        <v>105.15556470628036</v>
      </c>
    </row>
    <row r="249" spans="1:28">
      <c r="A249" s="27" t="s">
        <v>1411</v>
      </c>
      <c r="B249" s="27" t="s">
        <v>1436</v>
      </c>
      <c r="C249" s="27">
        <v>9263</v>
      </c>
      <c r="D249" s="27">
        <v>836</v>
      </c>
      <c r="E249" s="27">
        <v>2527.9740000000002</v>
      </c>
      <c r="F249" s="27">
        <v>47791</v>
      </c>
      <c r="G249" s="27">
        <v>1</v>
      </c>
      <c r="H249" s="27">
        <v>3.9942897501489185E-3</v>
      </c>
      <c r="I249" s="27">
        <v>3.6412190476190478E-3</v>
      </c>
      <c r="J249" s="27">
        <v>72762.894516183122</v>
      </c>
      <c r="K249" s="29">
        <f t="shared" si="18"/>
        <v>283.44275879737518</v>
      </c>
      <c r="L249" s="28">
        <f t="shared" si="21"/>
        <v>283.44275879737518</v>
      </c>
      <c r="M249" s="27">
        <f t="shared" si="22"/>
        <v>127.54924145881883</v>
      </c>
      <c r="N249" s="27">
        <f>SUMIFS('Verarbeitendes Gew. 2019'!$H$71:$H$17222,'Verarbeitendes Gew. 2019'!$C$71:$C$17222,C249,'Verarbeitendes Gew. 2019'!$E$71:$E$17222,"Basic Metals")</f>
        <v>105</v>
      </c>
      <c r="O249" s="27">
        <f>SUMIFS('Verarbeitendes Gew. 2019'!$H$71:$H$17222,'Verarbeitendes Gew. 2019'!$C$71:$C$17222,C249,'Verarbeitendes Gew. 2019'!$E$71:$E$17222,"Chemical and Petrochemical")</f>
        <v>237</v>
      </c>
      <c r="P249" s="27">
        <f>SUMIFS('Verarbeitendes Gew. 2019'!$H$71:$H$17222,'Verarbeitendes Gew. 2019'!$C$71:$C$17222,C249,'Verarbeitendes Gew. 2019'!$E$71:$E$17222,"Non Metallic Minerals")</f>
        <v>156</v>
      </c>
      <c r="Q249" s="27">
        <f>SUMIFS('Verarbeitendes Gew. 2019'!$H$71:$H$17222,'Verarbeitendes Gew. 2019'!$C$71:$C$17222,C249,'Verarbeitendes Gew. 2019'!$E$71:$E$17222,"Food and Tobacco")</f>
        <v>508</v>
      </c>
      <c r="R249" s="27">
        <f>SUMIFS('Verarbeitendes Gew. 2019'!$H$71:$H$17222,'Verarbeitendes Gew. 2019'!$C$71:$C$17222,C249,'Verarbeitendes Gew. 2019'!$E$71:$E$17222,"Textile and Leather ")</f>
        <v>0</v>
      </c>
      <c r="S249" s="27">
        <f>SUMIFS('Verarbeitendes Gew. 2019'!$H$71:$H$17222,'Verarbeitendes Gew. 2019'!$C$71:$C$17222,C249,'Verarbeitendes Gew. 2019'!$E$71:$E$17222,"Paper, Pulp and Print")</f>
        <v>0</v>
      </c>
      <c r="T249" s="27">
        <f>SUMIFS('Verarbeitendes Gew. 2019'!$H$71:$H$17222,'Verarbeitendes Gew. 2019'!$C$71:$C$17222,C249,'Verarbeitendes Gew. 2019'!$E$71:$E$17222,"Wood and Wood Products")</f>
        <v>0</v>
      </c>
      <c r="U249" s="27">
        <f>SUMIFS('Verarbeitendes Gew. 2019'!$H$71:$H$17222,'Verarbeitendes Gew. 2019'!$C$71:$C$17222,C249,'Verarbeitendes Gew. 2019'!$E$71:$E$17222,"Transport Equipment")</f>
        <v>902</v>
      </c>
      <c r="V249" s="27">
        <f>SUMIFS('Verarbeitendes Gew. 2019'!$H$71:$H$17222,'Verarbeitendes Gew. 2019'!$C$71:$C$17222,C249,'Verarbeitendes Gew. 2019'!$E$71:$E$17222,"Machinery")</f>
        <v>3224</v>
      </c>
      <c r="W249" s="27">
        <f>SUMIFS('Verarbeitendes Gew. 2019'!$H$71:$H$17222,'Verarbeitendes Gew. 2019'!$C$71:$C$17222,C249,'Verarbeitendes Gew. 2019'!$E$71:$E$17222,"other industry")</f>
        <v>0</v>
      </c>
      <c r="X249" s="27">
        <f>SUMIFS('Verarbeitendes Gew. 2019'!$H$71:$H$17222,'Verarbeitendes Gew. 2019'!$C$71:$C$17222,C249,'Verarbeitendes Gew. 2019'!$F$71:$F$17222,"Verarbeitendes Gewerbe (C)")</f>
        <v>0</v>
      </c>
      <c r="Y249" s="27">
        <f t="shared" si="23"/>
        <v>5132</v>
      </c>
      <c r="Z249" s="27">
        <f>SUMIFS('Baugewerbe 2019'!$D$7:$D$543,'Baugewerbe 2019'!$A$7:$A$543,C249)</f>
        <v>580</v>
      </c>
      <c r="AA249" s="27">
        <f t="shared" si="19"/>
        <v>76.529544875291307</v>
      </c>
      <c r="AB249" s="11">
        <f t="shared" si="20"/>
        <v>79.363972463265057</v>
      </c>
    </row>
    <row r="250" spans="1:28">
      <c r="A250" s="27" t="s">
        <v>1411</v>
      </c>
      <c r="B250" s="27" t="s">
        <v>1437</v>
      </c>
      <c r="C250" s="27">
        <v>9271</v>
      </c>
      <c r="D250" s="27">
        <v>688</v>
      </c>
      <c r="E250" s="27">
        <v>4835.5730000000003</v>
      </c>
      <c r="F250" s="27">
        <v>119478</v>
      </c>
      <c r="G250" s="27">
        <v>1</v>
      </c>
      <c r="H250" s="27">
        <v>7.6403790822203305E-3</v>
      </c>
      <c r="I250" s="27">
        <v>9.1030857142857143E-3</v>
      </c>
      <c r="J250" s="27">
        <v>72762.894516183122</v>
      </c>
      <c r="K250" s="29">
        <f t="shared" si="18"/>
        <v>585.73671236883661</v>
      </c>
      <c r="L250" s="28">
        <f t="shared" si="21"/>
        <v>585.73671236883661</v>
      </c>
      <c r="M250" s="27">
        <f t="shared" si="22"/>
        <v>263.58152056597646</v>
      </c>
      <c r="N250" s="27">
        <f>SUMIFS('Verarbeitendes Gew. 2019'!$H$71:$H$17222,'Verarbeitendes Gew. 2019'!$C$71:$C$17222,C250,'Verarbeitendes Gew. 2019'!$E$71:$E$17222,"Basic Metals")</f>
        <v>3650</v>
      </c>
      <c r="O250" s="27">
        <f>SUMIFS('Verarbeitendes Gew. 2019'!$H$71:$H$17222,'Verarbeitendes Gew. 2019'!$C$71:$C$17222,C250,'Verarbeitendes Gew. 2019'!$E$71:$E$17222,"Chemical and Petrochemical")</f>
        <v>1240</v>
      </c>
      <c r="P250" s="27">
        <f>SUMIFS('Verarbeitendes Gew. 2019'!$H$71:$H$17222,'Verarbeitendes Gew. 2019'!$C$71:$C$17222,C250,'Verarbeitendes Gew. 2019'!$E$71:$E$17222,"Non Metallic Minerals")</f>
        <v>1114</v>
      </c>
      <c r="Q250" s="27">
        <f>SUMIFS('Verarbeitendes Gew. 2019'!$H$71:$H$17222,'Verarbeitendes Gew. 2019'!$C$71:$C$17222,C250,'Verarbeitendes Gew. 2019'!$E$71:$E$17222,"Food and Tobacco")</f>
        <v>848</v>
      </c>
      <c r="R250" s="27">
        <f>SUMIFS('Verarbeitendes Gew. 2019'!$H$71:$H$17222,'Verarbeitendes Gew. 2019'!$C$71:$C$17222,C250,'Verarbeitendes Gew. 2019'!$E$71:$E$17222,"Textile and Leather ")</f>
        <v>0</v>
      </c>
      <c r="S250" s="27">
        <f>SUMIFS('Verarbeitendes Gew. 2019'!$H$71:$H$17222,'Verarbeitendes Gew. 2019'!$C$71:$C$17222,C250,'Verarbeitendes Gew. 2019'!$E$71:$E$17222,"Paper, Pulp and Print")</f>
        <v>0</v>
      </c>
      <c r="T250" s="27">
        <f>SUMIFS('Verarbeitendes Gew. 2019'!$H$71:$H$17222,'Verarbeitendes Gew. 2019'!$C$71:$C$17222,C250,'Verarbeitendes Gew. 2019'!$E$71:$E$17222,"Wood and Wood Products")</f>
        <v>143</v>
      </c>
      <c r="U250" s="27">
        <f>SUMIFS('Verarbeitendes Gew. 2019'!$H$71:$H$17222,'Verarbeitendes Gew. 2019'!$C$71:$C$17222,C250,'Verarbeitendes Gew. 2019'!$E$71:$E$17222,"Transport Equipment")</f>
        <v>0</v>
      </c>
      <c r="V250" s="27">
        <f>SUMIFS('Verarbeitendes Gew. 2019'!$H$71:$H$17222,'Verarbeitendes Gew. 2019'!$C$71:$C$17222,C250,'Verarbeitendes Gew. 2019'!$E$71:$E$17222,"Machinery")</f>
        <v>2800</v>
      </c>
      <c r="W250" s="27">
        <f>SUMIFS('Verarbeitendes Gew. 2019'!$H$71:$H$17222,'Verarbeitendes Gew. 2019'!$C$71:$C$17222,C250,'Verarbeitendes Gew. 2019'!$E$71:$E$17222,"other industry")</f>
        <v>288</v>
      </c>
      <c r="X250" s="27">
        <f>SUMIFS('Verarbeitendes Gew. 2019'!$H$71:$H$17222,'Verarbeitendes Gew. 2019'!$C$71:$C$17222,C250,'Verarbeitendes Gew. 2019'!$F$71:$F$17222,"Verarbeitendes Gewerbe (C)")</f>
        <v>12251</v>
      </c>
      <c r="Y250" s="27">
        <f t="shared" si="23"/>
        <v>12251</v>
      </c>
      <c r="Z250" s="27">
        <f>SUMIFS('Baugewerbe 2019'!$D$7:$D$543,'Baugewerbe 2019'!$A$7:$A$543,C250)</f>
        <v>4801</v>
      </c>
      <c r="AA250" s="27">
        <f t="shared" si="19"/>
        <v>158.14891233958591</v>
      </c>
      <c r="AB250" s="11">
        <f t="shared" si="20"/>
        <v>164.00627946327427</v>
      </c>
    </row>
    <row r="251" spans="1:28">
      <c r="A251" s="27" t="s">
        <v>1411</v>
      </c>
      <c r="B251" s="27" t="s">
        <v>1438</v>
      </c>
      <c r="C251" s="27">
        <v>9272</v>
      </c>
      <c r="D251" s="27">
        <v>529</v>
      </c>
      <c r="E251" s="27">
        <v>2383.9209999999998</v>
      </c>
      <c r="F251" s="27">
        <v>78362</v>
      </c>
      <c r="G251" s="27">
        <v>2</v>
      </c>
      <c r="H251" s="27">
        <v>3.7666808343221722E-3</v>
      </c>
      <c r="I251" s="27">
        <v>5.970438095238095E-3</v>
      </c>
      <c r="J251" s="27">
        <v>72762.894516183122</v>
      </c>
      <c r="K251" s="29">
        <f t="shared" si="18"/>
        <v>318.97309221619628</v>
      </c>
      <c r="L251" s="28">
        <f t="shared" si="21"/>
        <v>159.48654610809814</v>
      </c>
      <c r="M251" s="27">
        <f t="shared" si="22"/>
        <v>71.768945748644171</v>
      </c>
      <c r="N251" s="27">
        <f>SUMIFS('Verarbeitendes Gew. 2019'!$H$71:$H$17222,'Verarbeitendes Gew. 2019'!$C$71:$C$17222,C251,'Verarbeitendes Gew. 2019'!$E$71:$E$17222,"Basic Metals")</f>
        <v>1474</v>
      </c>
      <c r="O251" s="27">
        <f>SUMIFS('Verarbeitendes Gew. 2019'!$H$71:$H$17222,'Verarbeitendes Gew. 2019'!$C$71:$C$17222,C251,'Verarbeitendes Gew. 2019'!$E$71:$E$17222,"Chemical and Petrochemical")</f>
        <v>1460</v>
      </c>
      <c r="P251" s="27">
        <f>SUMIFS('Verarbeitendes Gew. 2019'!$H$71:$H$17222,'Verarbeitendes Gew. 2019'!$C$71:$C$17222,C251,'Verarbeitendes Gew. 2019'!$E$71:$E$17222,"Non Metallic Minerals")</f>
        <v>0</v>
      </c>
      <c r="Q251" s="27">
        <f>SUMIFS('Verarbeitendes Gew. 2019'!$H$71:$H$17222,'Verarbeitendes Gew. 2019'!$C$71:$C$17222,C251,'Verarbeitendes Gew. 2019'!$E$71:$E$17222,"Food and Tobacco")</f>
        <v>245</v>
      </c>
      <c r="R251" s="27">
        <f>SUMIFS('Verarbeitendes Gew. 2019'!$H$71:$H$17222,'Verarbeitendes Gew. 2019'!$C$71:$C$17222,C251,'Verarbeitendes Gew. 2019'!$E$71:$E$17222,"Textile and Leather ")</f>
        <v>0</v>
      </c>
      <c r="S251" s="27">
        <f>SUMIFS('Verarbeitendes Gew. 2019'!$H$71:$H$17222,'Verarbeitendes Gew. 2019'!$C$71:$C$17222,C251,'Verarbeitendes Gew. 2019'!$E$71:$E$17222,"Paper, Pulp and Print")</f>
        <v>0</v>
      </c>
      <c r="T251" s="27">
        <f>SUMIFS('Verarbeitendes Gew. 2019'!$H$71:$H$17222,'Verarbeitendes Gew. 2019'!$C$71:$C$17222,C251,'Verarbeitendes Gew. 2019'!$E$71:$E$17222,"Wood and Wood Products")</f>
        <v>153</v>
      </c>
      <c r="U251" s="27">
        <f>SUMIFS('Verarbeitendes Gew. 2019'!$H$71:$H$17222,'Verarbeitendes Gew. 2019'!$C$71:$C$17222,C251,'Verarbeitendes Gew. 2019'!$E$71:$E$17222,"Transport Equipment")</f>
        <v>0</v>
      </c>
      <c r="V251" s="27">
        <f>SUMIFS('Verarbeitendes Gew. 2019'!$H$71:$H$17222,'Verarbeitendes Gew. 2019'!$C$71:$C$17222,C251,'Verarbeitendes Gew. 2019'!$E$71:$E$17222,"Machinery")</f>
        <v>1026</v>
      </c>
      <c r="W251" s="27">
        <f>SUMIFS('Verarbeitendes Gew. 2019'!$H$71:$H$17222,'Verarbeitendes Gew. 2019'!$C$71:$C$17222,C251,'Verarbeitendes Gew. 2019'!$E$71:$E$17222,"other industry")</f>
        <v>0</v>
      </c>
      <c r="X251" s="27">
        <f>SUMIFS('Verarbeitendes Gew. 2019'!$H$71:$H$17222,'Verarbeitendes Gew. 2019'!$C$71:$C$17222,C251,'Verarbeitendes Gew. 2019'!$F$71:$F$17222,"Verarbeitendes Gewerbe (C)")</f>
        <v>0</v>
      </c>
      <c r="Y251" s="27">
        <f t="shared" si="23"/>
        <v>4358</v>
      </c>
      <c r="Z251" s="27">
        <f>SUMIFS('Baugewerbe 2019'!$D$7:$D$543,'Baugewerbe 2019'!$A$7:$A$543,C251)</f>
        <v>1925</v>
      </c>
      <c r="AA251" s="27">
        <f t="shared" si="19"/>
        <v>43.061367449186498</v>
      </c>
      <c r="AB251" s="11">
        <f t="shared" si="20"/>
        <v>44.656232910267484</v>
      </c>
    </row>
    <row r="252" spans="1:28">
      <c r="A252" s="27" t="s">
        <v>1411</v>
      </c>
      <c r="B252" s="27" t="s">
        <v>1439</v>
      </c>
      <c r="C252" s="27">
        <v>9273</v>
      </c>
      <c r="D252" s="27">
        <v>720</v>
      </c>
      <c r="E252" s="27">
        <v>3871.6</v>
      </c>
      <c r="F252" s="27">
        <v>123058</v>
      </c>
      <c r="G252" s="27">
        <v>4</v>
      </c>
      <c r="H252" s="27">
        <v>6.1172671066540051E-3</v>
      </c>
      <c r="I252" s="27">
        <v>9.3758476190476184E-3</v>
      </c>
      <c r="J252" s="27">
        <v>72762.894516183122</v>
      </c>
      <c r="K252" s="29">
        <f t="shared" si="18"/>
        <v>511.4991112356023</v>
      </c>
      <c r="L252" s="28">
        <f t="shared" si="21"/>
        <v>127.87477780890057</v>
      </c>
      <c r="M252" s="27">
        <f t="shared" si="22"/>
        <v>57.543650014005259</v>
      </c>
      <c r="N252" s="27">
        <f>SUMIFS('Verarbeitendes Gew. 2019'!$H$71:$H$17222,'Verarbeitendes Gew. 2019'!$C$71:$C$17222,C252,'Verarbeitendes Gew. 2019'!$E$71:$E$17222,"Basic Metals")</f>
        <v>749</v>
      </c>
      <c r="O252" s="27">
        <f>SUMIFS('Verarbeitendes Gew. 2019'!$H$71:$H$17222,'Verarbeitendes Gew. 2019'!$C$71:$C$17222,C252,'Verarbeitendes Gew. 2019'!$E$71:$E$17222,"Chemical and Petrochemical")</f>
        <v>1985</v>
      </c>
      <c r="P252" s="27">
        <f>SUMIFS('Verarbeitendes Gew. 2019'!$H$71:$H$17222,'Verarbeitendes Gew. 2019'!$C$71:$C$17222,C252,'Verarbeitendes Gew. 2019'!$E$71:$E$17222,"Non Metallic Minerals")</f>
        <v>470</v>
      </c>
      <c r="Q252" s="27">
        <f>SUMIFS('Verarbeitendes Gew. 2019'!$H$71:$H$17222,'Verarbeitendes Gew. 2019'!$C$71:$C$17222,C252,'Verarbeitendes Gew. 2019'!$E$71:$E$17222,"Food and Tobacco")</f>
        <v>870</v>
      </c>
      <c r="R252" s="27">
        <f>SUMIFS('Verarbeitendes Gew. 2019'!$H$71:$H$17222,'Verarbeitendes Gew. 2019'!$C$71:$C$17222,C252,'Verarbeitendes Gew. 2019'!$E$71:$E$17222,"Textile and Leather ")</f>
        <v>0</v>
      </c>
      <c r="S252" s="27">
        <f>SUMIFS('Verarbeitendes Gew. 2019'!$H$71:$H$17222,'Verarbeitendes Gew. 2019'!$C$71:$C$17222,C252,'Verarbeitendes Gew. 2019'!$E$71:$E$17222,"Paper, Pulp and Print")</f>
        <v>0</v>
      </c>
      <c r="T252" s="27">
        <f>SUMIFS('Verarbeitendes Gew. 2019'!$H$71:$H$17222,'Verarbeitendes Gew. 2019'!$C$71:$C$17222,C252,'Verarbeitendes Gew. 2019'!$E$71:$E$17222,"Wood and Wood Products")</f>
        <v>0</v>
      </c>
      <c r="U252" s="27">
        <f>SUMIFS('Verarbeitendes Gew. 2019'!$H$71:$H$17222,'Verarbeitendes Gew. 2019'!$C$71:$C$17222,C252,'Verarbeitendes Gew. 2019'!$E$71:$E$17222,"Transport Equipment")</f>
        <v>0</v>
      </c>
      <c r="V252" s="27">
        <f>SUMIFS('Verarbeitendes Gew. 2019'!$H$71:$H$17222,'Verarbeitendes Gew. 2019'!$C$71:$C$17222,C252,'Verarbeitendes Gew. 2019'!$E$71:$E$17222,"Machinery")</f>
        <v>3331</v>
      </c>
      <c r="W252" s="27">
        <f>SUMIFS('Verarbeitendes Gew. 2019'!$H$71:$H$17222,'Verarbeitendes Gew. 2019'!$C$71:$C$17222,C252,'Verarbeitendes Gew. 2019'!$E$71:$E$17222,"other industry")</f>
        <v>219</v>
      </c>
      <c r="X252" s="27">
        <f>SUMIFS('Verarbeitendes Gew. 2019'!$H$71:$H$17222,'Verarbeitendes Gew. 2019'!$C$71:$C$17222,C252,'Verarbeitendes Gew. 2019'!$F$71:$F$17222,"Verarbeitendes Gewerbe (C)")</f>
        <v>0</v>
      </c>
      <c r="Y252" s="27">
        <f t="shared" si="23"/>
        <v>7624</v>
      </c>
      <c r="Z252" s="27">
        <f>SUMIFS('Baugewerbe 2019'!$D$7:$D$543,'Baugewerbe 2019'!$A$7:$A$543,C252)</f>
        <v>1873</v>
      </c>
      <c r="AA252" s="27">
        <f t="shared" si="19"/>
        <v>34.526190008403155</v>
      </c>
      <c r="AB252" s="11">
        <f t="shared" si="20"/>
        <v>35.804937786492161</v>
      </c>
    </row>
    <row r="253" spans="1:28">
      <c r="A253" s="27" t="s">
        <v>1411</v>
      </c>
      <c r="B253" s="27" t="s">
        <v>1434</v>
      </c>
      <c r="C253" s="27">
        <v>9274</v>
      </c>
      <c r="D253" s="27">
        <v>909</v>
      </c>
      <c r="E253" s="27">
        <v>4069.8420000000001</v>
      </c>
      <c r="F253" s="27">
        <v>73411</v>
      </c>
      <c r="G253" s="27">
        <v>4</v>
      </c>
      <c r="H253" s="27">
        <v>6.4304965894924453E-3</v>
      </c>
      <c r="I253" s="27">
        <v>5.5932190476190476E-3</v>
      </c>
      <c r="J253" s="27">
        <v>72762.894516183122</v>
      </c>
      <c r="K253" s="29">
        <f t="shared" si="18"/>
        <v>450.84317853908522</v>
      </c>
      <c r="L253" s="28">
        <f t="shared" si="21"/>
        <v>112.7107946347713</v>
      </c>
      <c r="M253" s="27">
        <f t="shared" si="22"/>
        <v>50.719857585647091</v>
      </c>
      <c r="N253" s="27">
        <f>SUMIFS('Verarbeitendes Gew. 2019'!$H$71:$H$17222,'Verarbeitendes Gew. 2019'!$C$71:$C$17222,C253,'Verarbeitendes Gew. 2019'!$E$71:$E$17222,"Basic Metals")</f>
        <v>2210</v>
      </c>
      <c r="O253" s="27">
        <f>SUMIFS('Verarbeitendes Gew. 2019'!$H$71:$H$17222,'Verarbeitendes Gew. 2019'!$C$71:$C$17222,C253,'Verarbeitendes Gew. 2019'!$E$71:$E$17222,"Chemical and Petrochemical")</f>
        <v>669</v>
      </c>
      <c r="P253" s="27">
        <f>SUMIFS('Verarbeitendes Gew. 2019'!$H$71:$H$17222,'Verarbeitendes Gew. 2019'!$C$71:$C$17222,C253,'Verarbeitendes Gew. 2019'!$E$71:$E$17222,"Non Metallic Minerals")</f>
        <v>844</v>
      </c>
      <c r="Q253" s="27">
        <f>SUMIFS('Verarbeitendes Gew. 2019'!$H$71:$H$17222,'Verarbeitendes Gew. 2019'!$C$71:$C$17222,C253,'Verarbeitendes Gew. 2019'!$E$71:$E$17222,"Food and Tobacco")</f>
        <v>1457</v>
      </c>
      <c r="R253" s="27">
        <f>SUMIFS('Verarbeitendes Gew. 2019'!$H$71:$H$17222,'Verarbeitendes Gew. 2019'!$C$71:$C$17222,C253,'Verarbeitendes Gew. 2019'!$E$71:$E$17222,"Textile and Leather ")</f>
        <v>0</v>
      </c>
      <c r="S253" s="27">
        <f>SUMIFS('Verarbeitendes Gew. 2019'!$H$71:$H$17222,'Verarbeitendes Gew. 2019'!$C$71:$C$17222,C253,'Verarbeitendes Gew. 2019'!$E$71:$E$17222,"Paper, Pulp and Print")</f>
        <v>402</v>
      </c>
      <c r="T253" s="27">
        <f>SUMIFS('Verarbeitendes Gew. 2019'!$H$71:$H$17222,'Verarbeitendes Gew. 2019'!$C$71:$C$17222,C253,'Verarbeitendes Gew. 2019'!$E$71:$E$17222,"Wood and Wood Products")</f>
        <v>797</v>
      </c>
      <c r="U253" s="27">
        <f>SUMIFS('Verarbeitendes Gew. 2019'!$H$71:$H$17222,'Verarbeitendes Gew. 2019'!$C$71:$C$17222,C253,'Verarbeitendes Gew. 2019'!$E$71:$E$17222,"Transport Equipment")</f>
        <v>1476</v>
      </c>
      <c r="V253" s="27">
        <f>SUMIFS('Verarbeitendes Gew. 2019'!$H$71:$H$17222,'Verarbeitendes Gew. 2019'!$C$71:$C$17222,C253,'Verarbeitendes Gew. 2019'!$E$71:$E$17222,"Machinery")</f>
        <v>2664</v>
      </c>
      <c r="W253" s="27">
        <f>SUMIFS('Verarbeitendes Gew. 2019'!$H$71:$H$17222,'Verarbeitendes Gew. 2019'!$C$71:$C$17222,C253,'Verarbeitendes Gew. 2019'!$E$71:$E$17222,"other industry")</f>
        <v>0</v>
      </c>
      <c r="X253" s="27">
        <f>SUMIFS('Verarbeitendes Gew. 2019'!$H$71:$H$17222,'Verarbeitendes Gew. 2019'!$C$71:$C$17222,C253,'Verarbeitendes Gew. 2019'!$F$71:$F$17222,"Verarbeitendes Gewerbe (C)")</f>
        <v>0</v>
      </c>
      <c r="Y253" s="27">
        <f t="shared" si="23"/>
        <v>10519</v>
      </c>
      <c r="Z253" s="27">
        <f>SUMIFS('Baugewerbe 2019'!$D$7:$D$543,'Baugewerbe 2019'!$A$7:$A$543,C253)</f>
        <v>2707</v>
      </c>
      <c r="AA253" s="27">
        <f t="shared" si="19"/>
        <v>30.431914551388253</v>
      </c>
      <c r="AB253" s="11">
        <f t="shared" si="20"/>
        <v>31.559022497735967</v>
      </c>
    </row>
    <row r="254" spans="1:28">
      <c r="A254" s="27" t="s">
        <v>1411</v>
      </c>
      <c r="B254" s="27" t="s">
        <v>1435</v>
      </c>
      <c r="C254" s="27">
        <v>9275</v>
      </c>
      <c r="D254" s="27">
        <v>828</v>
      </c>
      <c r="E254" s="27">
        <v>3546.77</v>
      </c>
      <c r="F254" s="27">
        <v>52803</v>
      </c>
      <c r="G254" s="27">
        <v>3</v>
      </c>
      <c r="H254" s="27">
        <v>5.6040240355065673E-3</v>
      </c>
      <c r="I254" s="27">
        <v>4.0230857142857139E-3</v>
      </c>
      <c r="J254" s="27">
        <v>72762.894516183122</v>
      </c>
      <c r="K254" s="29">
        <f t="shared" si="18"/>
        <v>375.55558823671555</v>
      </c>
      <c r="L254" s="28">
        <f t="shared" si="21"/>
        <v>125.18519607890518</v>
      </c>
      <c r="M254" s="27">
        <f t="shared" si="22"/>
        <v>56.333338235507334</v>
      </c>
      <c r="N254" s="27">
        <f>SUMIFS('Verarbeitendes Gew. 2019'!$H$71:$H$17222,'Verarbeitendes Gew. 2019'!$C$71:$C$17222,C254,'Verarbeitendes Gew. 2019'!$E$71:$E$17222,"Basic Metals")</f>
        <v>4219</v>
      </c>
      <c r="O254" s="27">
        <f>SUMIFS('Verarbeitendes Gew. 2019'!$H$71:$H$17222,'Verarbeitendes Gew. 2019'!$C$71:$C$17222,C254,'Verarbeitendes Gew. 2019'!$E$71:$E$17222,"Chemical and Petrochemical")</f>
        <v>1655</v>
      </c>
      <c r="P254" s="27">
        <f>SUMIFS('Verarbeitendes Gew. 2019'!$H$71:$H$17222,'Verarbeitendes Gew. 2019'!$C$71:$C$17222,C254,'Verarbeitendes Gew. 2019'!$E$71:$E$17222,"Non Metallic Minerals")</f>
        <v>1444</v>
      </c>
      <c r="Q254" s="27">
        <f>SUMIFS('Verarbeitendes Gew. 2019'!$H$71:$H$17222,'Verarbeitendes Gew. 2019'!$C$71:$C$17222,C254,'Verarbeitendes Gew. 2019'!$E$71:$E$17222,"Food and Tobacco")</f>
        <v>2620</v>
      </c>
      <c r="R254" s="27">
        <f>SUMIFS('Verarbeitendes Gew. 2019'!$H$71:$H$17222,'Verarbeitendes Gew. 2019'!$C$71:$C$17222,C254,'Verarbeitendes Gew. 2019'!$E$71:$E$17222,"Textile and Leather ")</f>
        <v>0</v>
      </c>
      <c r="S254" s="27">
        <f>SUMIFS('Verarbeitendes Gew. 2019'!$H$71:$H$17222,'Verarbeitendes Gew. 2019'!$C$71:$C$17222,C254,'Verarbeitendes Gew. 2019'!$E$71:$E$17222,"Paper, Pulp and Print")</f>
        <v>0</v>
      </c>
      <c r="T254" s="27">
        <f>SUMIFS('Verarbeitendes Gew. 2019'!$H$71:$H$17222,'Verarbeitendes Gew. 2019'!$C$71:$C$17222,C254,'Verarbeitendes Gew. 2019'!$E$71:$E$17222,"Wood and Wood Products")</f>
        <v>746</v>
      </c>
      <c r="U254" s="27">
        <f>SUMIFS('Verarbeitendes Gew. 2019'!$H$71:$H$17222,'Verarbeitendes Gew. 2019'!$C$71:$C$17222,C254,'Verarbeitendes Gew. 2019'!$E$71:$E$17222,"Transport Equipment")</f>
        <v>2442</v>
      </c>
      <c r="V254" s="27">
        <f>SUMIFS('Verarbeitendes Gew. 2019'!$H$71:$H$17222,'Verarbeitendes Gew. 2019'!$C$71:$C$17222,C254,'Verarbeitendes Gew. 2019'!$E$71:$E$17222,"Machinery")</f>
        <v>5381</v>
      </c>
      <c r="W254" s="27">
        <f>SUMIFS('Verarbeitendes Gew. 2019'!$H$71:$H$17222,'Verarbeitendes Gew. 2019'!$C$71:$C$17222,C254,'Verarbeitendes Gew. 2019'!$E$71:$E$17222,"other industry")</f>
        <v>369</v>
      </c>
      <c r="X254" s="27">
        <f>SUMIFS('Verarbeitendes Gew. 2019'!$H$71:$H$17222,'Verarbeitendes Gew. 2019'!$C$71:$C$17222,C254,'Verarbeitendes Gew. 2019'!$F$71:$F$17222,"Verarbeitendes Gewerbe (C)")</f>
        <v>18844</v>
      </c>
      <c r="Y254" s="27">
        <f t="shared" si="23"/>
        <v>18876</v>
      </c>
      <c r="Z254" s="27">
        <f>SUMIFS('Baugewerbe 2019'!$D$7:$D$543,'Baugewerbe 2019'!$A$7:$A$543,C254)</f>
        <v>3398</v>
      </c>
      <c r="AA254" s="27">
        <f t="shared" si="19"/>
        <v>33.800002941304399</v>
      </c>
      <c r="AB254" s="11">
        <f t="shared" si="20"/>
        <v>35.051854902093453</v>
      </c>
    </row>
    <row r="255" spans="1:28">
      <c r="A255" s="27" t="s">
        <v>1411</v>
      </c>
      <c r="B255" s="27" t="s">
        <v>1440</v>
      </c>
      <c r="C255" s="27">
        <v>9276</v>
      </c>
      <c r="D255" s="27">
        <v>606</v>
      </c>
      <c r="E255" s="27">
        <v>2538.1819999999998</v>
      </c>
      <c r="F255" s="27">
        <v>77410</v>
      </c>
      <c r="G255" s="27">
        <v>1</v>
      </c>
      <c r="H255" s="27">
        <v>4.0104187569225324E-3</v>
      </c>
      <c r="I255" s="27">
        <v>5.8979047619047622E-3</v>
      </c>
      <c r="J255" s="27">
        <v>72762.894516183122</v>
      </c>
      <c r="K255" s="29">
        <f t="shared" si="18"/>
        <v>330.26458159843878</v>
      </c>
      <c r="L255" s="28">
        <f t="shared" si="21"/>
        <v>330.26458159843878</v>
      </c>
      <c r="M255" s="27">
        <f t="shared" si="22"/>
        <v>148.61906171929746</v>
      </c>
      <c r="N255" s="27">
        <f>SUMIFS('Verarbeitendes Gew. 2019'!$H$71:$H$17222,'Verarbeitendes Gew. 2019'!$C$71:$C$17222,C255,'Verarbeitendes Gew. 2019'!$E$71:$E$17222,"Basic Metals")</f>
        <v>1088</v>
      </c>
      <c r="O255" s="27">
        <f>SUMIFS('Verarbeitendes Gew. 2019'!$H$71:$H$17222,'Verarbeitendes Gew. 2019'!$C$71:$C$17222,C255,'Verarbeitendes Gew. 2019'!$E$71:$E$17222,"Chemical and Petrochemical")</f>
        <v>2371</v>
      </c>
      <c r="P255" s="27">
        <f>SUMIFS('Verarbeitendes Gew. 2019'!$H$71:$H$17222,'Verarbeitendes Gew. 2019'!$C$71:$C$17222,C255,'Verarbeitendes Gew. 2019'!$E$71:$E$17222,"Non Metallic Minerals")</f>
        <v>1056</v>
      </c>
      <c r="Q255" s="27">
        <f>SUMIFS('Verarbeitendes Gew. 2019'!$H$71:$H$17222,'Verarbeitendes Gew. 2019'!$C$71:$C$17222,C255,'Verarbeitendes Gew. 2019'!$E$71:$E$17222,"Food and Tobacco")</f>
        <v>132</v>
      </c>
      <c r="R255" s="27">
        <f>SUMIFS('Verarbeitendes Gew. 2019'!$H$71:$H$17222,'Verarbeitendes Gew. 2019'!$C$71:$C$17222,C255,'Verarbeitendes Gew. 2019'!$E$71:$E$17222,"Textile and Leather ")</f>
        <v>0</v>
      </c>
      <c r="S255" s="27">
        <f>SUMIFS('Verarbeitendes Gew. 2019'!$H$71:$H$17222,'Verarbeitendes Gew. 2019'!$C$71:$C$17222,C255,'Verarbeitendes Gew. 2019'!$E$71:$E$17222,"Paper, Pulp and Print")</f>
        <v>0</v>
      </c>
      <c r="T255" s="27">
        <f>SUMIFS('Verarbeitendes Gew. 2019'!$H$71:$H$17222,'Verarbeitendes Gew. 2019'!$C$71:$C$17222,C255,'Verarbeitendes Gew. 2019'!$E$71:$E$17222,"Wood and Wood Products")</f>
        <v>313</v>
      </c>
      <c r="U255" s="27">
        <f>SUMIFS('Verarbeitendes Gew. 2019'!$H$71:$H$17222,'Verarbeitendes Gew. 2019'!$C$71:$C$17222,C255,'Verarbeitendes Gew. 2019'!$E$71:$E$17222,"Transport Equipment")</f>
        <v>0</v>
      </c>
      <c r="V255" s="27">
        <f>SUMIFS('Verarbeitendes Gew. 2019'!$H$71:$H$17222,'Verarbeitendes Gew. 2019'!$C$71:$C$17222,C255,'Verarbeitendes Gew. 2019'!$E$71:$E$17222,"Machinery")</f>
        <v>2388</v>
      </c>
      <c r="W255" s="27">
        <f>SUMIFS('Verarbeitendes Gew. 2019'!$H$71:$H$17222,'Verarbeitendes Gew. 2019'!$C$71:$C$17222,C255,'Verarbeitendes Gew. 2019'!$E$71:$E$17222,"other industry")</f>
        <v>0</v>
      </c>
      <c r="X255" s="27">
        <f>SUMIFS('Verarbeitendes Gew. 2019'!$H$71:$H$17222,'Verarbeitendes Gew. 2019'!$C$71:$C$17222,C255,'Verarbeitendes Gew. 2019'!$F$71:$F$17222,"Verarbeitendes Gewerbe (C)")</f>
        <v>0</v>
      </c>
      <c r="Y255" s="27">
        <f t="shared" si="23"/>
        <v>7348</v>
      </c>
      <c r="Z255" s="27">
        <f>SUMIFS('Baugewerbe 2019'!$D$7:$D$543,'Baugewerbe 2019'!$A$7:$A$543,C255)</f>
        <v>2110</v>
      </c>
      <c r="AA255" s="27">
        <f t="shared" si="19"/>
        <v>89.171437031578478</v>
      </c>
      <c r="AB255" s="11">
        <f t="shared" si="20"/>
        <v>92.474082847562869</v>
      </c>
    </row>
    <row r="256" spans="1:28">
      <c r="A256" s="27" t="s">
        <v>1411</v>
      </c>
      <c r="B256" s="27" t="s">
        <v>1441</v>
      </c>
      <c r="C256" s="27">
        <v>9277</v>
      </c>
      <c r="D256" s="27">
        <v>651</v>
      </c>
      <c r="E256" s="27">
        <v>3990.1379999999999</v>
      </c>
      <c r="F256" s="27">
        <v>121502</v>
      </c>
      <c r="G256" s="27">
        <v>4</v>
      </c>
      <c r="H256" s="27">
        <v>6.3045614057263659E-3</v>
      </c>
      <c r="I256" s="27">
        <v>9.2572952380952384E-3</v>
      </c>
      <c r="J256" s="27">
        <v>72762.894516183122</v>
      </c>
      <c r="K256" s="29">
        <f t="shared" si="18"/>
        <v>518.89598544179273</v>
      </c>
      <c r="L256" s="28">
        <f t="shared" si="21"/>
        <v>129.72399636044818</v>
      </c>
      <c r="M256" s="27">
        <f t="shared" si="22"/>
        <v>58.375798362201685</v>
      </c>
      <c r="N256" s="27">
        <f>SUMIFS('Verarbeitendes Gew. 2019'!$H$71:$H$17222,'Verarbeitendes Gew. 2019'!$C$71:$C$17222,C256,'Verarbeitendes Gew. 2019'!$E$71:$E$17222,"Basic Metals")</f>
        <v>3095</v>
      </c>
      <c r="O256" s="27">
        <f>SUMIFS('Verarbeitendes Gew. 2019'!$H$71:$H$17222,'Verarbeitendes Gew. 2019'!$C$71:$C$17222,C256,'Verarbeitendes Gew. 2019'!$E$71:$E$17222,"Chemical and Petrochemical")</f>
        <v>212</v>
      </c>
      <c r="P256" s="27">
        <f>SUMIFS('Verarbeitendes Gew. 2019'!$H$71:$H$17222,'Verarbeitendes Gew. 2019'!$C$71:$C$17222,C256,'Verarbeitendes Gew. 2019'!$E$71:$E$17222,"Non Metallic Minerals")</f>
        <v>1062</v>
      </c>
      <c r="Q256" s="27">
        <f>SUMIFS('Verarbeitendes Gew. 2019'!$H$71:$H$17222,'Verarbeitendes Gew. 2019'!$C$71:$C$17222,C256,'Verarbeitendes Gew. 2019'!$E$71:$E$17222,"Food and Tobacco")</f>
        <v>1733</v>
      </c>
      <c r="R256" s="27">
        <f>SUMIFS('Verarbeitendes Gew. 2019'!$H$71:$H$17222,'Verarbeitendes Gew. 2019'!$C$71:$C$17222,C256,'Verarbeitendes Gew. 2019'!$E$71:$E$17222,"Textile and Leather ")</f>
        <v>0</v>
      </c>
      <c r="S256" s="27">
        <f>SUMIFS('Verarbeitendes Gew. 2019'!$H$71:$H$17222,'Verarbeitendes Gew. 2019'!$C$71:$C$17222,C256,'Verarbeitendes Gew. 2019'!$E$71:$E$17222,"Paper, Pulp and Print")</f>
        <v>0</v>
      </c>
      <c r="T256" s="27">
        <f>SUMIFS('Verarbeitendes Gew. 2019'!$H$71:$H$17222,'Verarbeitendes Gew. 2019'!$C$71:$C$17222,C256,'Verarbeitendes Gew. 2019'!$E$71:$E$17222,"Wood and Wood Products")</f>
        <v>403</v>
      </c>
      <c r="U256" s="27">
        <f>SUMIFS('Verarbeitendes Gew. 2019'!$H$71:$H$17222,'Verarbeitendes Gew. 2019'!$C$71:$C$17222,C256,'Verarbeitendes Gew. 2019'!$E$71:$E$17222,"Transport Equipment")</f>
        <v>0</v>
      </c>
      <c r="V256" s="27">
        <f>SUMIFS('Verarbeitendes Gew. 2019'!$H$71:$H$17222,'Verarbeitendes Gew. 2019'!$C$71:$C$17222,C256,'Verarbeitendes Gew. 2019'!$E$71:$E$17222,"Machinery")</f>
        <v>1562</v>
      </c>
      <c r="W256" s="27">
        <f>SUMIFS('Verarbeitendes Gew. 2019'!$H$71:$H$17222,'Verarbeitendes Gew. 2019'!$C$71:$C$17222,C256,'Verarbeitendes Gew. 2019'!$E$71:$E$17222,"other industry")</f>
        <v>0</v>
      </c>
      <c r="X256" s="27">
        <f>SUMIFS('Verarbeitendes Gew. 2019'!$H$71:$H$17222,'Verarbeitendes Gew. 2019'!$C$71:$C$17222,C256,'Verarbeitendes Gew. 2019'!$F$71:$F$17222,"Verarbeitendes Gewerbe (C)")</f>
        <v>0</v>
      </c>
      <c r="Y256" s="27">
        <f t="shared" si="23"/>
        <v>8067</v>
      </c>
      <c r="Z256" s="27">
        <f>SUMIFS('Baugewerbe 2019'!$D$7:$D$543,'Baugewerbe 2019'!$A$7:$A$543,C256)</f>
        <v>2893</v>
      </c>
      <c r="AA256" s="27">
        <f t="shared" si="19"/>
        <v>35.025479017321011</v>
      </c>
      <c r="AB256" s="11">
        <f t="shared" si="20"/>
        <v>36.322718980925494</v>
      </c>
    </row>
    <row r="257" spans="1:28">
      <c r="A257" s="27" t="s">
        <v>1411</v>
      </c>
      <c r="B257" s="27" t="s">
        <v>1442</v>
      </c>
      <c r="C257" s="27">
        <v>9278</v>
      </c>
      <c r="D257" s="27">
        <v>665</v>
      </c>
      <c r="E257" s="27">
        <v>2850.94</v>
      </c>
      <c r="F257" s="27">
        <v>101120</v>
      </c>
      <c r="G257" s="27">
        <v>3</v>
      </c>
      <c r="H257" s="27">
        <v>4.5045876343228044E-3</v>
      </c>
      <c r="I257" s="27">
        <v>7.7043809523809521E-3</v>
      </c>
      <c r="J257" s="27">
        <v>72762.894516183122</v>
      </c>
      <c r="K257" s="29">
        <f t="shared" si="18"/>
        <v>392.95817750425977</v>
      </c>
      <c r="L257" s="28">
        <f t="shared" si="21"/>
        <v>130.9860591680866</v>
      </c>
      <c r="M257" s="27">
        <f t="shared" si="22"/>
        <v>58.943726625638973</v>
      </c>
      <c r="N257" s="27">
        <f>SUMIFS('Verarbeitendes Gew. 2019'!$H$71:$H$17222,'Verarbeitendes Gew. 2019'!$C$71:$C$17222,C257,'Verarbeitendes Gew. 2019'!$E$71:$E$17222,"Basic Metals")</f>
        <v>874</v>
      </c>
      <c r="O257" s="27">
        <f>SUMIFS('Verarbeitendes Gew. 2019'!$H$71:$H$17222,'Verarbeitendes Gew. 2019'!$C$71:$C$17222,C257,'Verarbeitendes Gew. 2019'!$E$71:$E$17222,"Chemical and Petrochemical")</f>
        <v>2357</v>
      </c>
      <c r="P257" s="27">
        <f>SUMIFS('Verarbeitendes Gew. 2019'!$H$71:$H$17222,'Verarbeitendes Gew. 2019'!$C$71:$C$17222,C257,'Verarbeitendes Gew. 2019'!$E$71:$E$17222,"Non Metallic Minerals")</f>
        <v>938</v>
      </c>
      <c r="Q257" s="27">
        <f>SUMIFS('Verarbeitendes Gew. 2019'!$H$71:$H$17222,'Verarbeitendes Gew. 2019'!$C$71:$C$17222,C257,'Verarbeitendes Gew. 2019'!$E$71:$E$17222,"Food and Tobacco")</f>
        <v>1526</v>
      </c>
      <c r="R257" s="27">
        <f>SUMIFS('Verarbeitendes Gew. 2019'!$H$71:$H$17222,'Verarbeitendes Gew. 2019'!$C$71:$C$17222,C257,'Verarbeitendes Gew. 2019'!$E$71:$E$17222,"Textile and Leather ")</f>
        <v>0</v>
      </c>
      <c r="S257" s="27">
        <f>SUMIFS('Verarbeitendes Gew. 2019'!$H$71:$H$17222,'Verarbeitendes Gew. 2019'!$C$71:$C$17222,C257,'Verarbeitendes Gew. 2019'!$E$71:$E$17222,"Paper, Pulp and Print")</f>
        <v>0</v>
      </c>
      <c r="T257" s="27">
        <f>SUMIFS('Verarbeitendes Gew. 2019'!$H$71:$H$17222,'Verarbeitendes Gew. 2019'!$C$71:$C$17222,C257,'Verarbeitendes Gew. 2019'!$E$71:$E$17222,"Wood and Wood Products")</f>
        <v>0</v>
      </c>
      <c r="U257" s="27">
        <f>SUMIFS('Verarbeitendes Gew. 2019'!$H$71:$H$17222,'Verarbeitendes Gew. 2019'!$C$71:$C$17222,C257,'Verarbeitendes Gew. 2019'!$E$71:$E$17222,"Transport Equipment")</f>
        <v>744</v>
      </c>
      <c r="V257" s="27">
        <f>SUMIFS('Verarbeitendes Gew. 2019'!$H$71:$H$17222,'Verarbeitendes Gew. 2019'!$C$71:$C$17222,C257,'Verarbeitendes Gew. 2019'!$E$71:$E$17222,"Machinery")</f>
        <v>1931</v>
      </c>
      <c r="W257" s="27">
        <f>SUMIFS('Verarbeitendes Gew. 2019'!$H$71:$H$17222,'Verarbeitendes Gew. 2019'!$C$71:$C$17222,C257,'Verarbeitendes Gew. 2019'!$E$71:$E$17222,"other industry")</f>
        <v>0</v>
      </c>
      <c r="X257" s="27">
        <f>SUMIFS('Verarbeitendes Gew. 2019'!$H$71:$H$17222,'Verarbeitendes Gew. 2019'!$C$71:$C$17222,C257,'Verarbeitendes Gew. 2019'!$F$71:$F$17222,"Verarbeitendes Gewerbe (C)")</f>
        <v>8501</v>
      </c>
      <c r="Y257" s="27">
        <f t="shared" si="23"/>
        <v>8501</v>
      </c>
      <c r="Z257" s="27">
        <f>SUMIFS('Baugewerbe 2019'!$D$7:$D$543,'Baugewerbe 2019'!$A$7:$A$543,C257)</f>
        <v>1666</v>
      </c>
      <c r="AA257" s="27">
        <f t="shared" si="19"/>
        <v>35.366235975383383</v>
      </c>
      <c r="AB257" s="11">
        <f t="shared" si="20"/>
        <v>36.676096567064249</v>
      </c>
    </row>
    <row r="258" spans="1:28">
      <c r="A258" s="27" t="s">
        <v>1411</v>
      </c>
      <c r="B258" s="27" t="s">
        <v>1443</v>
      </c>
      <c r="C258" s="27">
        <v>9279</v>
      </c>
      <c r="D258" s="27">
        <v>1652</v>
      </c>
      <c r="E258" s="27">
        <v>5873.585</v>
      </c>
      <c r="F258" s="27">
        <v>96683</v>
      </c>
      <c r="G258" s="27">
        <v>2</v>
      </c>
      <c r="H258" s="27">
        <v>9.2804753380091864E-3</v>
      </c>
      <c r="I258" s="27">
        <v>7.3663238095238092E-3</v>
      </c>
      <c r="J258" s="27">
        <v>72762.894516183122</v>
      </c>
      <c r="K258" s="29">
        <f t="shared" ref="K258:K321" si="24">H258*J258*$AE$6+I258*J258*$AG$6</f>
        <v>636.27607046815308</v>
      </c>
      <c r="L258" s="28">
        <f t="shared" si="21"/>
        <v>318.13803523407654</v>
      </c>
      <c r="M258" s="27">
        <f t="shared" si="22"/>
        <v>143.16211585533443</v>
      </c>
      <c r="N258" s="27">
        <f>SUMIFS('Verarbeitendes Gew. 2019'!$H$71:$H$17222,'Verarbeitendes Gew. 2019'!$C$71:$C$17222,C258,'Verarbeitendes Gew. 2019'!$E$71:$E$17222,"Basic Metals")</f>
        <v>820</v>
      </c>
      <c r="O258" s="27">
        <f>SUMIFS('Verarbeitendes Gew. 2019'!$H$71:$H$17222,'Verarbeitendes Gew. 2019'!$C$71:$C$17222,C258,'Verarbeitendes Gew. 2019'!$E$71:$E$17222,"Chemical and Petrochemical")</f>
        <v>0</v>
      </c>
      <c r="P258" s="27">
        <f>SUMIFS('Verarbeitendes Gew. 2019'!$H$71:$H$17222,'Verarbeitendes Gew. 2019'!$C$71:$C$17222,C258,'Verarbeitendes Gew. 2019'!$E$71:$E$17222,"Non Metallic Minerals")</f>
        <v>697</v>
      </c>
      <c r="Q258" s="27">
        <f>SUMIFS('Verarbeitendes Gew. 2019'!$H$71:$H$17222,'Verarbeitendes Gew. 2019'!$C$71:$C$17222,C258,'Verarbeitendes Gew. 2019'!$E$71:$E$17222,"Food and Tobacco")</f>
        <v>1677</v>
      </c>
      <c r="R258" s="27">
        <f>SUMIFS('Verarbeitendes Gew. 2019'!$H$71:$H$17222,'Verarbeitendes Gew. 2019'!$C$71:$C$17222,C258,'Verarbeitendes Gew. 2019'!$E$71:$E$17222,"Textile and Leather ")</f>
        <v>0</v>
      </c>
      <c r="S258" s="27">
        <f>SUMIFS('Verarbeitendes Gew. 2019'!$H$71:$H$17222,'Verarbeitendes Gew. 2019'!$C$71:$C$17222,C258,'Verarbeitendes Gew. 2019'!$E$71:$E$17222,"Paper, Pulp and Print")</f>
        <v>0</v>
      </c>
      <c r="T258" s="27">
        <f>SUMIFS('Verarbeitendes Gew. 2019'!$H$71:$H$17222,'Verarbeitendes Gew. 2019'!$C$71:$C$17222,C258,'Verarbeitendes Gew. 2019'!$E$71:$E$17222,"Wood and Wood Products")</f>
        <v>0</v>
      </c>
      <c r="U258" s="27">
        <f>SUMIFS('Verarbeitendes Gew. 2019'!$H$71:$H$17222,'Verarbeitendes Gew. 2019'!$C$71:$C$17222,C258,'Verarbeitendes Gew. 2019'!$E$71:$E$17222,"Transport Equipment")</f>
        <v>0</v>
      </c>
      <c r="V258" s="27">
        <f>SUMIFS('Verarbeitendes Gew. 2019'!$H$71:$H$17222,'Verarbeitendes Gew. 2019'!$C$71:$C$17222,C258,'Verarbeitendes Gew. 2019'!$E$71:$E$17222,"Machinery")</f>
        <v>424</v>
      </c>
      <c r="W258" s="27">
        <f>SUMIFS('Verarbeitendes Gew. 2019'!$H$71:$H$17222,'Verarbeitendes Gew. 2019'!$C$71:$C$17222,C258,'Verarbeitendes Gew. 2019'!$E$71:$E$17222,"other industry")</f>
        <v>0</v>
      </c>
      <c r="X258" s="27">
        <f>SUMIFS('Verarbeitendes Gew. 2019'!$H$71:$H$17222,'Verarbeitendes Gew. 2019'!$C$71:$C$17222,C258,'Verarbeitendes Gew. 2019'!$F$71:$F$17222,"Verarbeitendes Gewerbe (C)")</f>
        <v>28060</v>
      </c>
      <c r="Y258" s="27">
        <f t="shared" si="23"/>
        <v>28060</v>
      </c>
      <c r="Z258" s="27">
        <f>SUMIFS('Baugewerbe 2019'!$D$7:$D$543,'Baugewerbe 2019'!$A$7:$A$543,C258)</f>
        <v>1106</v>
      </c>
      <c r="AA258" s="27">
        <f t="shared" ref="AA258:AA321" si="25">L258*$AF$4</f>
        <v>85.897269513200669</v>
      </c>
      <c r="AB258" s="11">
        <f t="shared" ref="AB258:AB321" si="26">L258*$AG$6</f>
        <v>89.078649865541436</v>
      </c>
    </row>
    <row r="259" spans="1:28">
      <c r="A259" s="27" t="s">
        <v>1411</v>
      </c>
      <c r="B259" s="27" t="s">
        <v>1444</v>
      </c>
      <c r="C259" s="27">
        <v>9361</v>
      </c>
      <c r="D259" s="27">
        <v>811</v>
      </c>
      <c r="E259" s="27">
        <v>2594.6149999999998</v>
      </c>
      <c r="F259" s="27">
        <v>42207</v>
      </c>
      <c r="G259" s="27">
        <v>1</v>
      </c>
      <c r="H259" s="27">
        <v>4.0995849245611844E-3</v>
      </c>
      <c r="I259" s="27">
        <v>3.2157714285714284E-3</v>
      </c>
      <c r="J259" s="27">
        <v>72762.894516183122</v>
      </c>
      <c r="K259" s="29">
        <f t="shared" si="24"/>
        <v>280.29119353538914</v>
      </c>
      <c r="L259" s="28">
        <f t="shared" ref="L259:L322" si="27">K259/G259</f>
        <v>280.29119353538914</v>
      </c>
      <c r="M259" s="27">
        <f t="shared" ref="M259:M322" si="28">L259*0.45</f>
        <v>126.13103709092512</v>
      </c>
      <c r="N259" s="27">
        <f>SUMIFS('Verarbeitendes Gew. 2019'!$H$71:$H$17222,'Verarbeitendes Gew. 2019'!$C$71:$C$17222,C259,'Verarbeitendes Gew. 2019'!$E$71:$E$17222,"Basic Metals")</f>
        <v>0</v>
      </c>
      <c r="O259" s="27">
        <f>SUMIFS('Verarbeitendes Gew. 2019'!$H$71:$H$17222,'Verarbeitendes Gew. 2019'!$C$71:$C$17222,C259,'Verarbeitendes Gew. 2019'!$E$71:$E$17222,"Chemical and Petrochemical")</f>
        <v>389</v>
      </c>
      <c r="P259" s="27">
        <f>SUMIFS('Verarbeitendes Gew. 2019'!$H$71:$H$17222,'Verarbeitendes Gew. 2019'!$C$71:$C$17222,C259,'Verarbeitendes Gew. 2019'!$E$71:$E$17222,"Non Metallic Minerals")</f>
        <v>254</v>
      </c>
      <c r="Q259" s="27">
        <f>SUMIFS('Verarbeitendes Gew. 2019'!$H$71:$H$17222,'Verarbeitendes Gew. 2019'!$C$71:$C$17222,C259,'Verarbeitendes Gew. 2019'!$E$71:$E$17222,"Food and Tobacco")</f>
        <v>0</v>
      </c>
      <c r="R259" s="27">
        <f>SUMIFS('Verarbeitendes Gew. 2019'!$H$71:$H$17222,'Verarbeitendes Gew. 2019'!$C$71:$C$17222,C259,'Verarbeitendes Gew. 2019'!$E$71:$E$17222,"Textile and Leather ")</f>
        <v>0</v>
      </c>
      <c r="S259" s="27">
        <f>SUMIFS('Verarbeitendes Gew. 2019'!$H$71:$H$17222,'Verarbeitendes Gew. 2019'!$C$71:$C$17222,C259,'Verarbeitendes Gew. 2019'!$E$71:$E$17222,"Paper, Pulp and Print")</f>
        <v>0</v>
      </c>
      <c r="T259" s="27">
        <f>SUMIFS('Verarbeitendes Gew. 2019'!$H$71:$H$17222,'Verarbeitendes Gew. 2019'!$C$71:$C$17222,C259,'Verarbeitendes Gew. 2019'!$E$71:$E$17222,"Wood and Wood Products")</f>
        <v>0</v>
      </c>
      <c r="U259" s="27">
        <f>SUMIFS('Verarbeitendes Gew. 2019'!$H$71:$H$17222,'Verarbeitendes Gew. 2019'!$C$71:$C$17222,C259,'Verarbeitendes Gew. 2019'!$E$71:$E$17222,"Transport Equipment")</f>
        <v>124</v>
      </c>
      <c r="V259" s="27">
        <f>SUMIFS('Verarbeitendes Gew. 2019'!$H$71:$H$17222,'Verarbeitendes Gew. 2019'!$C$71:$C$17222,C259,'Verarbeitendes Gew. 2019'!$E$71:$E$17222,"Machinery")</f>
        <v>2101</v>
      </c>
      <c r="W259" s="27">
        <f>SUMIFS('Verarbeitendes Gew. 2019'!$H$71:$H$17222,'Verarbeitendes Gew. 2019'!$C$71:$C$17222,C259,'Verarbeitendes Gew. 2019'!$E$71:$E$17222,"other industry")</f>
        <v>0</v>
      </c>
      <c r="X259" s="27">
        <f>SUMIFS('Verarbeitendes Gew. 2019'!$H$71:$H$17222,'Verarbeitendes Gew. 2019'!$C$71:$C$17222,C259,'Verarbeitendes Gew. 2019'!$F$71:$F$17222,"Verarbeitendes Gewerbe (C)")</f>
        <v>9746</v>
      </c>
      <c r="Y259" s="27">
        <f t="shared" ref="Y259:Y322" si="29">IF(SUM(N259:W259)&lt;X259,X259,SUM(N259:W259))</f>
        <v>9746</v>
      </c>
      <c r="Z259" s="27">
        <f>SUMIFS('Baugewerbe 2019'!$D$7:$D$543,'Baugewerbe 2019'!$A$7:$A$543,C259)</f>
        <v>745</v>
      </c>
      <c r="AA259" s="27">
        <f t="shared" si="25"/>
        <v>75.67862225455508</v>
      </c>
      <c r="AB259" s="11">
        <f t="shared" si="26"/>
        <v>78.48153418990897</v>
      </c>
    </row>
    <row r="260" spans="1:28">
      <c r="A260" s="27" t="s">
        <v>1411</v>
      </c>
      <c r="B260" s="27" t="s">
        <v>1445</v>
      </c>
      <c r="C260" s="27">
        <v>9362</v>
      </c>
      <c r="D260" s="27">
        <v>1275</v>
      </c>
      <c r="E260" s="27">
        <v>13239.540999999999</v>
      </c>
      <c r="F260" s="27">
        <v>153094</v>
      </c>
      <c r="G260" s="27">
        <v>1</v>
      </c>
      <c r="H260" s="27">
        <v>2.0918950476933845E-2</v>
      </c>
      <c r="I260" s="27">
        <v>1.1664304761904762E-2</v>
      </c>
      <c r="J260" s="27">
        <v>72762.894516183122</v>
      </c>
      <c r="K260" s="29">
        <f t="shared" si="24"/>
        <v>1333.57284015715</v>
      </c>
      <c r="L260" s="28">
        <f t="shared" si="27"/>
        <v>1333.57284015715</v>
      </c>
      <c r="M260" s="27">
        <f t="shared" si="28"/>
        <v>600.10777807071759</v>
      </c>
      <c r="N260" s="27">
        <f>SUMIFS('Verarbeitendes Gew. 2019'!$H$71:$H$17222,'Verarbeitendes Gew. 2019'!$C$71:$C$17222,C260,'Verarbeitendes Gew. 2019'!$E$71:$E$17222,"Basic Metals")</f>
        <v>533</v>
      </c>
      <c r="O260" s="27">
        <f>SUMIFS('Verarbeitendes Gew. 2019'!$H$71:$H$17222,'Verarbeitendes Gew. 2019'!$C$71:$C$17222,C260,'Verarbeitendes Gew. 2019'!$E$71:$E$17222,"Chemical and Petrochemical")</f>
        <v>0</v>
      </c>
      <c r="P260" s="27">
        <f>SUMIFS('Verarbeitendes Gew. 2019'!$H$71:$H$17222,'Verarbeitendes Gew. 2019'!$C$71:$C$17222,C260,'Verarbeitendes Gew. 2019'!$E$71:$E$17222,"Non Metallic Minerals")</f>
        <v>210</v>
      </c>
      <c r="Q260" s="27">
        <f>SUMIFS('Verarbeitendes Gew. 2019'!$H$71:$H$17222,'Verarbeitendes Gew. 2019'!$C$71:$C$17222,C260,'Verarbeitendes Gew. 2019'!$E$71:$E$17222,"Food and Tobacco")</f>
        <v>940</v>
      </c>
      <c r="R260" s="27">
        <f>SUMIFS('Verarbeitendes Gew. 2019'!$H$71:$H$17222,'Verarbeitendes Gew. 2019'!$C$71:$C$17222,C260,'Verarbeitendes Gew. 2019'!$E$71:$E$17222,"Textile and Leather ")</f>
        <v>0</v>
      </c>
      <c r="S260" s="27">
        <f>SUMIFS('Verarbeitendes Gew. 2019'!$H$71:$H$17222,'Verarbeitendes Gew. 2019'!$C$71:$C$17222,C260,'Verarbeitendes Gew. 2019'!$E$71:$E$17222,"Paper, Pulp and Print")</f>
        <v>514</v>
      </c>
      <c r="T260" s="27">
        <f>SUMIFS('Verarbeitendes Gew. 2019'!$H$71:$H$17222,'Verarbeitendes Gew. 2019'!$C$71:$C$17222,C260,'Verarbeitendes Gew. 2019'!$E$71:$E$17222,"Wood and Wood Products")</f>
        <v>0</v>
      </c>
      <c r="U260" s="27">
        <f>SUMIFS('Verarbeitendes Gew. 2019'!$H$71:$H$17222,'Verarbeitendes Gew. 2019'!$C$71:$C$17222,C260,'Verarbeitendes Gew. 2019'!$E$71:$E$17222,"Transport Equipment")</f>
        <v>0</v>
      </c>
      <c r="V260" s="27">
        <f>SUMIFS('Verarbeitendes Gew. 2019'!$H$71:$H$17222,'Verarbeitendes Gew. 2019'!$C$71:$C$17222,C260,'Verarbeitendes Gew. 2019'!$E$71:$E$17222,"Machinery")</f>
        <v>17022</v>
      </c>
      <c r="W260" s="27">
        <f>SUMIFS('Verarbeitendes Gew. 2019'!$H$71:$H$17222,'Verarbeitendes Gew. 2019'!$C$71:$C$17222,C260,'Verarbeitendes Gew. 2019'!$E$71:$E$17222,"other industry")</f>
        <v>0</v>
      </c>
      <c r="X260" s="27">
        <f>SUMIFS('Verarbeitendes Gew. 2019'!$H$71:$H$17222,'Verarbeitendes Gew. 2019'!$C$71:$C$17222,C260,'Verarbeitendes Gew. 2019'!$F$71:$F$17222,"Verarbeitendes Gewerbe (C)")</f>
        <v>30147</v>
      </c>
      <c r="Y260" s="27">
        <f t="shared" si="29"/>
        <v>30147</v>
      </c>
      <c r="Z260" s="27">
        <f>SUMIFS('Baugewerbe 2019'!$D$7:$D$543,'Baugewerbe 2019'!$A$7:$A$543,C260)</f>
        <v>845</v>
      </c>
      <c r="AA260" s="27">
        <f t="shared" si="25"/>
        <v>360.06466684243054</v>
      </c>
      <c r="AB260" s="11">
        <f t="shared" si="26"/>
        <v>373.40039524400203</v>
      </c>
    </row>
    <row r="261" spans="1:28">
      <c r="A261" s="27" t="s">
        <v>1411</v>
      </c>
      <c r="B261" s="27" t="s">
        <v>1446</v>
      </c>
      <c r="C261" s="27">
        <v>9363</v>
      </c>
      <c r="D261" s="27">
        <v>741</v>
      </c>
      <c r="E261" s="27">
        <v>2380.7820000000002</v>
      </c>
      <c r="F261" s="27">
        <v>42743</v>
      </c>
      <c r="G261" s="27">
        <v>1</v>
      </c>
      <c r="H261" s="27">
        <v>3.7617211015378493E-3</v>
      </c>
      <c r="I261" s="27">
        <v>3.2566095238095237E-3</v>
      </c>
      <c r="J261" s="27">
        <v>72762.894516183122</v>
      </c>
      <c r="K261" s="29">
        <f t="shared" si="24"/>
        <v>263.42276918473704</v>
      </c>
      <c r="L261" s="28">
        <f t="shared" si="27"/>
        <v>263.42276918473704</v>
      </c>
      <c r="M261" s="27">
        <f t="shared" si="28"/>
        <v>118.54024613313167</v>
      </c>
      <c r="N261" s="27">
        <f>SUMIFS('Verarbeitendes Gew. 2019'!$H$71:$H$17222,'Verarbeitendes Gew. 2019'!$C$71:$C$17222,C261,'Verarbeitendes Gew. 2019'!$E$71:$E$17222,"Basic Metals")</f>
        <v>366</v>
      </c>
      <c r="O261" s="27">
        <f>SUMIFS('Verarbeitendes Gew. 2019'!$H$71:$H$17222,'Verarbeitendes Gew. 2019'!$C$71:$C$17222,C261,'Verarbeitendes Gew. 2019'!$E$71:$E$17222,"Chemical and Petrochemical")</f>
        <v>375</v>
      </c>
      <c r="P261" s="27">
        <f>SUMIFS('Verarbeitendes Gew. 2019'!$H$71:$H$17222,'Verarbeitendes Gew. 2019'!$C$71:$C$17222,C261,'Verarbeitendes Gew. 2019'!$E$71:$E$17222,"Non Metallic Minerals")</f>
        <v>1299</v>
      </c>
      <c r="Q261" s="27">
        <f>SUMIFS('Verarbeitendes Gew. 2019'!$H$71:$H$17222,'Verarbeitendes Gew. 2019'!$C$71:$C$17222,C261,'Verarbeitendes Gew. 2019'!$E$71:$E$17222,"Food and Tobacco")</f>
        <v>0</v>
      </c>
      <c r="R261" s="27">
        <f>SUMIFS('Verarbeitendes Gew. 2019'!$H$71:$H$17222,'Verarbeitendes Gew. 2019'!$C$71:$C$17222,C261,'Verarbeitendes Gew. 2019'!$E$71:$E$17222,"Textile and Leather ")</f>
        <v>0</v>
      </c>
      <c r="S261" s="27">
        <f>SUMIFS('Verarbeitendes Gew. 2019'!$H$71:$H$17222,'Verarbeitendes Gew. 2019'!$C$71:$C$17222,C261,'Verarbeitendes Gew. 2019'!$E$71:$E$17222,"Paper, Pulp and Print")</f>
        <v>0</v>
      </c>
      <c r="T261" s="27">
        <f>SUMIFS('Verarbeitendes Gew. 2019'!$H$71:$H$17222,'Verarbeitendes Gew. 2019'!$C$71:$C$17222,C261,'Verarbeitendes Gew. 2019'!$E$71:$E$17222,"Wood and Wood Products")</f>
        <v>0</v>
      </c>
      <c r="U261" s="27">
        <f>SUMIFS('Verarbeitendes Gew. 2019'!$H$71:$H$17222,'Verarbeitendes Gew. 2019'!$C$71:$C$17222,C261,'Verarbeitendes Gew. 2019'!$E$71:$E$17222,"Transport Equipment")</f>
        <v>0</v>
      </c>
      <c r="V261" s="27">
        <f>SUMIFS('Verarbeitendes Gew. 2019'!$H$71:$H$17222,'Verarbeitendes Gew. 2019'!$C$71:$C$17222,C261,'Verarbeitendes Gew. 2019'!$E$71:$E$17222,"Machinery")</f>
        <v>673</v>
      </c>
      <c r="W261" s="27">
        <f>SUMIFS('Verarbeitendes Gew. 2019'!$H$71:$H$17222,'Verarbeitendes Gew. 2019'!$C$71:$C$17222,C261,'Verarbeitendes Gew. 2019'!$E$71:$E$17222,"other industry")</f>
        <v>124</v>
      </c>
      <c r="X261" s="27">
        <f>SUMIFS('Verarbeitendes Gew. 2019'!$H$71:$H$17222,'Verarbeitendes Gew. 2019'!$C$71:$C$17222,C261,'Verarbeitendes Gew. 2019'!$F$71:$F$17222,"Verarbeitendes Gewerbe (C)")</f>
        <v>5472</v>
      </c>
      <c r="Y261" s="27">
        <f t="shared" si="29"/>
        <v>5472</v>
      </c>
      <c r="Z261" s="27">
        <f>SUMIFS('Baugewerbe 2019'!$D$7:$D$543,'Baugewerbe 2019'!$A$7:$A$543,C261)</f>
        <v>576</v>
      </c>
      <c r="AA261" s="27">
        <f t="shared" si="25"/>
        <v>71.124147679879002</v>
      </c>
      <c r="AB261" s="11">
        <f t="shared" si="26"/>
        <v>73.758375371726373</v>
      </c>
    </row>
    <row r="262" spans="1:28">
      <c r="A262" s="27" t="s">
        <v>1411</v>
      </c>
      <c r="B262" s="27" t="s">
        <v>1447</v>
      </c>
      <c r="C262" s="27">
        <v>9371</v>
      </c>
      <c r="D262" s="27">
        <v>591</v>
      </c>
      <c r="E262" s="27">
        <v>2861.373</v>
      </c>
      <c r="F262" s="27">
        <v>103049</v>
      </c>
      <c r="G262" s="27">
        <v>3</v>
      </c>
      <c r="H262" s="27">
        <v>4.5210721491806723E-3</v>
      </c>
      <c r="I262" s="27">
        <v>7.8513523809523814E-3</v>
      </c>
      <c r="J262" s="27">
        <v>72762.894516183122</v>
      </c>
      <c r="K262" s="29">
        <f t="shared" si="24"/>
        <v>396.81612807073225</v>
      </c>
      <c r="L262" s="28">
        <f t="shared" si="27"/>
        <v>132.27204269024409</v>
      </c>
      <c r="M262" s="27">
        <f t="shared" si="28"/>
        <v>59.52241921060984</v>
      </c>
      <c r="N262" s="27">
        <f>SUMIFS('Verarbeitendes Gew. 2019'!$H$71:$H$17222,'Verarbeitendes Gew. 2019'!$C$71:$C$17222,C262,'Verarbeitendes Gew. 2019'!$E$71:$E$17222,"Basic Metals")</f>
        <v>0</v>
      </c>
      <c r="O262" s="27">
        <f>SUMIFS('Verarbeitendes Gew. 2019'!$H$71:$H$17222,'Verarbeitendes Gew. 2019'!$C$71:$C$17222,C262,'Verarbeitendes Gew. 2019'!$E$71:$E$17222,"Chemical and Petrochemical")</f>
        <v>821</v>
      </c>
      <c r="P262" s="27">
        <f>SUMIFS('Verarbeitendes Gew. 2019'!$H$71:$H$17222,'Verarbeitendes Gew. 2019'!$C$71:$C$17222,C262,'Verarbeitendes Gew. 2019'!$E$71:$E$17222,"Non Metallic Minerals")</f>
        <v>1804</v>
      </c>
      <c r="Q262" s="27">
        <f>SUMIFS('Verarbeitendes Gew. 2019'!$H$71:$H$17222,'Verarbeitendes Gew. 2019'!$C$71:$C$17222,C262,'Verarbeitendes Gew. 2019'!$E$71:$E$17222,"Food and Tobacco")</f>
        <v>128</v>
      </c>
      <c r="R262" s="27">
        <f>SUMIFS('Verarbeitendes Gew. 2019'!$H$71:$H$17222,'Verarbeitendes Gew. 2019'!$C$71:$C$17222,C262,'Verarbeitendes Gew. 2019'!$E$71:$E$17222,"Textile and Leather ")</f>
        <v>0</v>
      </c>
      <c r="S262" s="27">
        <f>SUMIFS('Verarbeitendes Gew. 2019'!$H$71:$H$17222,'Verarbeitendes Gew. 2019'!$C$71:$C$17222,C262,'Verarbeitendes Gew. 2019'!$E$71:$E$17222,"Paper, Pulp and Print")</f>
        <v>120</v>
      </c>
      <c r="T262" s="27">
        <f>SUMIFS('Verarbeitendes Gew. 2019'!$H$71:$H$17222,'Verarbeitendes Gew. 2019'!$C$71:$C$17222,C262,'Verarbeitendes Gew. 2019'!$E$71:$E$17222,"Wood and Wood Products")</f>
        <v>440</v>
      </c>
      <c r="U262" s="27">
        <f>SUMIFS('Verarbeitendes Gew. 2019'!$H$71:$H$17222,'Verarbeitendes Gew. 2019'!$C$71:$C$17222,C262,'Verarbeitendes Gew. 2019'!$E$71:$E$17222,"Transport Equipment")</f>
        <v>1410</v>
      </c>
      <c r="V262" s="27">
        <f>SUMIFS('Verarbeitendes Gew. 2019'!$H$71:$H$17222,'Verarbeitendes Gew. 2019'!$C$71:$C$17222,C262,'Verarbeitendes Gew. 2019'!$E$71:$E$17222,"Machinery")</f>
        <v>548</v>
      </c>
      <c r="W262" s="27">
        <f>SUMIFS('Verarbeitendes Gew. 2019'!$H$71:$H$17222,'Verarbeitendes Gew. 2019'!$C$71:$C$17222,C262,'Verarbeitendes Gew. 2019'!$E$71:$E$17222,"other industry")</f>
        <v>0</v>
      </c>
      <c r="X262" s="27">
        <f>SUMIFS('Verarbeitendes Gew. 2019'!$H$71:$H$17222,'Verarbeitendes Gew. 2019'!$C$71:$C$17222,C262,'Verarbeitendes Gew. 2019'!$F$71:$F$17222,"Verarbeitendes Gewerbe (C)")</f>
        <v>7737</v>
      </c>
      <c r="Y262" s="27">
        <f t="shared" si="29"/>
        <v>7737</v>
      </c>
      <c r="Z262" s="27">
        <f>SUMIFS('Baugewerbe 2019'!$D$7:$D$543,'Baugewerbe 2019'!$A$7:$A$543,C262)</f>
        <v>1508</v>
      </c>
      <c r="AA262" s="27">
        <f t="shared" si="25"/>
        <v>35.713451526365908</v>
      </c>
      <c r="AB262" s="11">
        <f t="shared" si="26"/>
        <v>37.036171953268351</v>
      </c>
    </row>
    <row r="263" spans="1:28">
      <c r="A263" s="27" t="s">
        <v>1411</v>
      </c>
      <c r="B263" s="27" t="s">
        <v>1448</v>
      </c>
      <c r="C263" s="27">
        <v>9372</v>
      </c>
      <c r="D263" s="27">
        <v>625</v>
      </c>
      <c r="E263" s="27">
        <v>4821.991</v>
      </c>
      <c r="F263" s="27">
        <v>127998</v>
      </c>
      <c r="G263" s="27">
        <v>4</v>
      </c>
      <c r="H263" s="27">
        <v>7.6189190342188379E-3</v>
      </c>
      <c r="I263" s="27">
        <v>9.7522285714285711E-3</v>
      </c>
      <c r="J263" s="27">
        <v>72762.894516183122</v>
      </c>
      <c r="K263" s="29">
        <f t="shared" si="24"/>
        <v>597.8378195255857</v>
      </c>
      <c r="L263" s="28">
        <f t="shared" si="27"/>
        <v>149.45945488139643</v>
      </c>
      <c r="M263" s="27">
        <f t="shared" si="28"/>
        <v>67.256754696628391</v>
      </c>
      <c r="N263" s="27">
        <f>SUMIFS('Verarbeitendes Gew. 2019'!$H$71:$H$17222,'Verarbeitendes Gew. 2019'!$C$71:$C$17222,C263,'Verarbeitendes Gew. 2019'!$E$71:$E$17222,"Basic Metals")</f>
        <v>3225</v>
      </c>
      <c r="O263" s="27">
        <f>SUMIFS('Verarbeitendes Gew. 2019'!$H$71:$H$17222,'Verarbeitendes Gew. 2019'!$C$71:$C$17222,C263,'Verarbeitendes Gew. 2019'!$E$71:$E$17222,"Chemical and Petrochemical")</f>
        <v>1382</v>
      </c>
      <c r="P263" s="27">
        <f>SUMIFS('Verarbeitendes Gew. 2019'!$H$71:$H$17222,'Verarbeitendes Gew. 2019'!$C$71:$C$17222,C263,'Verarbeitendes Gew. 2019'!$E$71:$E$17222,"Non Metallic Minerals")</f>
        <v>968</v>
      </c>
      <c r="Q263" s="27">
        <f>SUMIFS('Verarbeitendes Gew. 2019'!$H$71:$H$17222,'Verarbeitendes Gew. 2019'!$C$71:$C$17222,C263,'Verarbeitendes Gew. 2019'!$E$71:$E$17222,"Food and Tobacco")</f>
        <v>1387</v>
      </c>
      <c r="R263" s="27">
        <f>SUMIFS('Verarbeitendes Gew. 2019'!$H$71:$H$17222,'Verarbeitendes Gew. 2019'!$C$71:$C$17222,C263,'Verarbeitendes Gew. 2019'!$E$71:$E$17222,"Textile and Leather ")</f>
        <v>590</v>
      </c>
      <c r="S263" s="27">
        <f>SUMIFS('Verarbeitendes Gew. 2019'!$H$71:$H$17222,'Verarbeitendes Gew. 2019'!$C$71:$C$17222,C263,'Verarbeitendes Gew. 2019'!$E$71:$E$17222,"Paper, Pulp and Print")</f>
        <v>0</v>
      </c>
      <c r="T263" s="27">
        <f>SUMIFS('Verarbeitendes Gew. 2019'!$H$71:$H$17222,'Verarbeitendes Gew. 2019'!$C$71:$C$17222,C263,'Verarbeitendes Gew. 2019'!$E$71:$E$17222,"Wood and Wood Products")</f>
        <v>185</v>
      </c>
      <c r="U263" s="27">
        <f>SUMIFS('Verarbeitendes Gew. 2019'!$H$71:$H$17222,'Verarbeitendes Gew. 2019'!$C$71:$C$17222,C263,'Verarbeitendes Gew. 2019'!$E$71:$E$17222,"Transport Equipment")</f>
        <v>0</v>
      </c>
      <c r="V263" s="27">
        <f>SUMIFS('Verarbeitendes Gew. 2019'!$H$71:$H$17222,'Verarbeitendes Gew. 2019'!$C$71:$C$17222,C263,'Verarbeitendes Gew. 2019'!$E$71:$E$17222,"Machinery")</f>
        <v>10412</v>
      </c>
      <c r="W263" s="27">
        <f>SUMIFS('Verarbeitendes Gew. 2019'!$H$71:$H$17222,'Verarbeitendes Gew. 2019'!$C$71:$C$17222,C263,'Verarbeitendes Gew. 2019'!$E$71:$E$17222,"other industry")</f>
        <v>261</v>
      </c>
      <c r="X263" s="27">
        <f>SUMIFS('Verarbeitendes Gew. 2019'!$H$71:$H$17222,'Verarbeitendes Gew. 2019'!$C$71:$C$17222,C263,'Verarbeitendes Gew. 2019'!$F$71:$F$17222,"Verarbeitendes Gewerbe (C)")</f>
        <v>18869</v>
      </c>
      <c r="Y263" s="27">
        <f t="shared" si="29"/>
        <v>18869</v>
      </c>
      <c r="Z263" s="27">
        <f>SUMIFS('Baugewerbe 2019'!$D$7:$D$543,'Baugewerbe 2019'!$A$7:$A$543,C263)</f>
        <v>3754</v>
      </c>
      <c r="AA263" s="27">
        <f t="shared" si="25"/>
        <v>40.354052817977035</v>
      </c>
      <c r="AB263" s="11">
        <f t="shared" si="26"/>
        <v>41.848647366791006</v>
      </c>
    </row>
    <row r="264" spans="1:28">
      <c r="A264" s="27" t="s">
        <v>1411</v>
      </c>
      <c r="B264" s="27" t="s">
        <v>1449</v>
      </c>
      <c r="C264" s="27">
        <v>9373</v>
      </c>
      <c r="D264" s="27">
        <v>732</v>
      </c>
      <c r="E264" s="27">
        <v>5240.9089999999997</v>
      </c>
      <c r="F264" s="27">
        <v>134573</v>
      </c>
      <c r="G264" s="27">
        <v>4</v>
      </c>
      <c r="H264" s="27">
        <v>8.2808245259497204E-3</v>
      </c>
      <c r="I264" s="27">
        <v>1.0253180952380953E-2</v>
      </c>
      <c r="J264" s="27">
        <v>72762.894516183122</v>
      </c>
      <c r="K264" s="29">
        <f t="shared" si="24"/>
        <v>642.7207830180264</v>
      </c>
      <c r="L264" s="28">
        <f t="shared" si="27"/>
        <v>160.6801957545066</v>
      </c>
      <c r="M264" s="27">
        <f t="shared" si="28"/>
        <v>72.306088089527975</v>
      </c>
      <c r="N264" s="27">
        <f>SUMIFS('Verarbeitendes Gew. 2019'!$H$71:$H$17222,'Verarbeitendes Gew. 2019'!$C$71:$C$17222,C264,'Verarbeitendes Gew. 2019'!$E$71:$E$17222,"Basic Metals")</f>
        <v>2177</v>
      </c>
      <c r="O264" s="27">
        <f>SUMIFS('Verarbeitendes Gew. 2019'!$H$71:$H$17222,'Verarbeitendes Gew. 2019'!$C$71:$C$17222,C264,'Verarbeitendes Gew. 2019'!$E$71:$E$17222,"Chemical and Petrochemical")</f>
        <v>1149</v>
      </c>
      <c r="P264" s="27">
        <f>SUMIFS('Verarbeitendes Gew. 2019'!$H$71:$H$17222,'Verarbeitendes Gew. 2019'!$C$71:$C$17222,C264,'Verarbeitendes Gew. 2019'!$E$71:$E$17222,"Non Metallic Minerals")</f>
        <v>1832</v>
      </c>
      <c r="Q264" s="27">
        <f>SUMIFS('Verarbeitendes Gew. 2019'!$H$71:$H$17222,'Verarbeitendes Gew. 2019'!$C$71:$C$17222,C264,'Verarbeitendes Gew. 2019'!$E$71:$E$17222,"Food and Tobacco")</f>
        <v>1947</v>
      </c>
      <c r="R264" s="27">
        <f>SUMIFS('Verarbeitendes Gew. 2019'!$H$71:$H$17222,'Verarbeitendes Gew. 2019'!$C$71:$C$17222,C264,'Verarbeitendes Gew. 2019'!$E$71:$E$17222,"Textile and Leather ")</f>
        <v>0</v>
      </c>
      <c r="S264" s="27">
        <f>SUMIFS('Verarbeitendes Gew. 2019'!$H$71:$H$17222,'Verarbeitendes Gew. 2019'!$C$71:$C$17222,C264,'Verarbeitendes Gew. 2019'!$E$71:$E$17222,"Paper, Pulp and Print")</f>
        <v>152</v>
      </c>
      <c r="T264" s="27">
        <f>SUMIFS('Verarbeitendes Gew. 2019'!$H$71:$H$17222,'Verarbeitendes Gew. 2019'!$C$71:$C$17222,C264,'Verarbeitendes Gew. 2019'!$E$71:$E$17222,"Wood and Wood Products")</f>
        <v>653</v>
      </c>
      <c r="U264" s="27">
        <f>SUMIFS('Verarbeitendes Gew. 2019'!$H$71:$H$17222,'Verarbeitendes Gew. 2019'!$C$71:$C$17222,C264,'Verarbeitendes Gew. 2019'!$E$71:$E$17222,"Transport Equipment")</f>
        <v>579</v>
      </c>
      <c r="V264" s="27">
        <f>SUMIFS('Verarbeitendes Gew. 2019'!$H$71:$H$17222,'Verarbeitendes Gew. 2019'!$C$71:$C$17222,C264,'Verarbeitendes Gew. 2019'!$E$71:$E$17222,"Machinery")</f>
        <v>3757</v>
      </c>
      <c r="W264" s="27">
        <f>SUMIFS('Verarbeitendes Gew. 2019'!$H$71:$H$17222,'Verarbeitendes Gew. 2019'!$C$71:$C$17222,C264,'Verarbeitendes Gew. 2019'!$E$71:$E$17222,"other industry")</f>
        <v>402</v>
      </c>
      <c r="X264" s="27">
        <f>SUMIFS('Verarbeitendes Gew. 2019'!$H$71:$H$17222,'Verarbeitendes Gew. 2019'!$C$71:$C$17222,C264,'Verarbeitendes Gew. 2019'!$F$71:$F$17222,"Verarbeitendes Gewerbe (C)")</f>
        <v>14959</v>
      </c>
      <c r="Y264" s="27">
        <f t="shared" si="29"/>
        <v>14959</v>
      </c>
      <c r="Z264" s="27">
        <f>SUMIFS('Baugewerbe 2019'!$D$7:$D$543,'Baugewerbe 2019'!$A$7:$A$543,C264)</f>
        <v>4741</v>
      </c>
      <c r="AA264" s="27">
        <f t="shared" si="25"/>
        <v>43.383652853716782</v>
      </c>
      <c r="AB264" s="11">
        <f t="shared" si="26"/>
        <v>44.990454811261849</v>
      </c>
    </row>
    <row r="265" spans="1:28">
      <c r="A265" s="27" t="s">
        <v>1411</v>
      </c>
      <c r="B265" s="27" t="s">
        <v>1450</v>
      </c>
      <c r="C265" s="27">
        <v>9374</v>
      </c>
      <c r="D265" s="27">
        <v>583</v>
      </c>
      <c r="E265" s="27">
        <v>3039.3829999999998</v>
      </c>
      <c r="F265" s="27">
        <v>94450</v>
      </c>
      <c r="G265" s="27">
        <v>2</v>
      </c>
      <c r="H265" s="27">
        <v>4.8023343450830066E-3</v>
      </c>
      <c r="I265" s="27">
        <v>7.1961904761904758E-3</v>
      </c>
      <c r="J265" s="27">
        <v>72762.894516183122</v>
      </c>
      <c r="K265" s="29">
        <f t="shared" si="24"/>
        <v>398.2032397060317</v>
      </c>
      <c r="L265" s="28">
        <f t="shared" si="27"/>
        <v>199.10161985301585</v>
      </c>
      <c r="M265" s="27">
        <f t="shared" si="28"/>
        <v>89.595728933857131</v>
      </c>
      <c r="N265" s="27">
        <f>SUMIFS('Verarbeitendes Gew. 2019'!$H$71:$H$17222,'Verarbeitendes Gew. 2019'!$C$71:$C$17222,C265,'Verarbeitendes Gew. 2019'!$E$71:$E$17222,"Basic Metals")</f>
        <v>3301</v>
      </c>
      <c r="O265" s="27">
        <f>SUMIFS('Verarbeitendes Gew. 2019'!$H$71:$H$17222,'Verarbeitendes Gew. 2019'!$C$71:$C$17222,C265,'Verarbeitendes Gew. 2019'!$E$71:$E$17222,"Chemical and Petrochemical")</f>
        <v>553</v>
      </c>
      <c r="P265" s="27">
        <f>SUMIFS('Verarbeitendes Gew. 2019'!$H$71:$H$17222,'Verarbeitendes Gew. 2019'!$C$71:$C$17222,C265,'Verarbeitendes Gew. 2019'!$E$71:$E$17222,"Non Metallic Minerals")</f>
        <v>1120</v>
      </c>
      <c r="Q265" s="27">
        <f>SUMIFS('Verarbeitendes Gew. 2019'!$H$71:$H$17222,'Verarbeitendes Gew. 2019'!$C$71:$C$17222,C265,'Verarbeitendes Gew. 2019'!$E$71:$E$17222,"Food and Tobacco")</f>
        <v>642</v>
      </c>
      <c r="R265" s="27">
        <f>SUMIFS('Verarbeitendes Gew. 2019'!$H$71:$H$17222,'Verarbeitendes Gew. 2019'!$C$71:$C$17222,C265,'Verarbeitendes Gew. 2019'!$E$71:$E$17222,"Textile and Leather ")</f>
        <v>0</v>
      </c>
      <c r="S265" s="27">
        <f>SUMIFS('Verarbeitendes Gew. 2019'!$H$71:$H$17222,'Verarbeitendes Gew. 2019'!$C$71:$C$17222,C265,'Verarbeitendes Gew. 2019'!$E$71:$E$17222,"Paper, Pulp and Print")</f>
        <v>0</v>
      </c>
      <c r="T265" s="27">
        <f>SUMIFS('Verarbeitendes Gew. 2019'!$H$71:$H$17222,'Verarbeitendes Gew. 2019'!$C$71:$C$17222,C265,'Verarbeitendes Gew. 2019'!$E$71:$E$17222,"Wood and Wood Products")</f>
        <v>169</v>
      </c>
      <c r="U265" s="27">
        <f>SUMIFS('Verarbeitendes Gew. 2019'!$H$71:$H$17222,'Verarbeitendes Gew. 2019'!$C$71:$C$17222,C265,'Verarbeitendes Gew. 2019'!$E$71:$E$17222,"Transport Equipment")</f>
        <v>1747</v>
      </c>
      <c r="V265" s="27">
        <f>SUMIFS('Verarbeitendes Gew. 2019'!$H$71:$H$17222,'Verarbeitendes Gew. 2019'!$C$71:$C$17222,C265,'Verarbeitendes Gew. 2019'!$E$71:$E$17222,"Machinery")</f>
        <v>4014</v>
      </c>
      <c r="W265" s="27">
        <f>SUMIFS('Verarbeitendes Gew. 2019'!$H$71:$H$17222,'Verarbeitendes Gew. 2019'!$C$71:$C$17222,C265,'Verarbeitendes Gew. 2019'!$E$71:$E$17222,"other industry")</f>
        <v>0</v>
      </c>
      <c r="X265" s="27">
        <f>SUMIFS('Verarbeitendes Gew. 2019'!$H$71:$H$17222,'Verarbeitendes Gew. 2019'!$C$71:$C$17222,C265,'Verarbeitendes Gew. 2019'!$F$71:$F$17222,"Verarbeitendes Gewerbe (C)")</f>
        <v>12007</v>
      </c>
      <c r="Y265" s="27">
        <f t="shared" si="29"/>
        <v>12007</v>
      </c>
      <c r="Z265" s="27">
        <f>SUMIFS('Baugewerbe 2019'!$D$7:$D$543,'Baugewerbe 2019'!$A$7:$A$543,C265)</f>
        <v>1540</v>
      </c>
      <c r="AA265" s="27">
        <f t="shared" si="25"/>
        <v>53.757437360314285</v>
      </c>
      <c r="AB265" s="11">
        <f t="shared" si="26"/>
        <v>55.748453558844446</v>
      </c>
    </row>
    <row r="266" spans="1:28">
      <c r="A266" s="27" t="s">
        <v>1411</v>
      </c>
      <c r="B266" s="27" t="s">
        <v>1445</v>
      </c>
      <c r="C266" s="27">
        <v>9375</v>
      </c>
      <c r="D266" s="27">
        <v>1275</v>
      </c>
      <c r="E266" s="27">
        <v>13239.540999999999</v>
      </c>
      <c r="F266" s="27">
        <v>153094</v>
      </c>
      <c r="G266" s="27">
        <v>3</v>
      </c>
      <c r="H266" s="27">
        <v>2.0918950476933845E-2</v>
      </c>
      <c r="I266" s="27">
        <v>1.1664304761904762E-2</v>
      </c>
      <c r="J266" s="27">
        <v>72762.894516183122</v>
      </c>
      <c r="K266" s="29">
        <f t="shared" si="24"/>
        <v>1333.57284015715</v>
      </c>
      <c r="L266" s="28">
        <f t="shared" si="27"/>
        <v>444.52428005238335</v>
      </c>
      <c r="M266" s="27">
        <f t="shared" si="28"/>
        <v>200.0359260235725</v>
      </c>
      <c r="N266" s="27">
        <f>SUMIFS('Verarbeitendes Gew. 2019'!$H$71:$H$17222,'Verarbeitendes Gew. 2019'!$C$71:$C$17222,C266,'Verarbeitendes Gew. 2019'!$E$71:$E$17222,"Basic Metals")</f>
        <v>827</v>
      </c>
      <c r="O266" s="27">
        <f>SUMIFS('Verarbeitendes Gew. 2019'!$H$71:$H$17222,'Verarbeitendes Gew. 2019'!$C$71:$C$17222,C266,'Verarbeitendes Gew. 2019'!$E$71:$E$17222,"Chemical and Petrochemical")</f>
        <v>0</v>
      </c>
      <c r="P266" s="27">
        <f>SUMIFS('Verarbeitendes Gew. 2019'!$H$71:$H$17222,'Verarbeitendes Gew. 2019'!$C$71:$C$17222,C266,'Verarbeitendes Gew. 2019'!$E$71:$E$17222,"Non Metallic Minerals")</f>
        <v>0</v>
      </c>
      <c r="Q266" s="27">
        <f>SUMIFS('Verarbeitendes Gew. 2019'!$H$71:$H$17222,'Verarbeitendes Gew. 2019'!$C$71:$C$17222,C266,'Verarbeitendes Gew. 2019'!$E$71:$E$17222,"Food and Tobacco")</f>
        <v>1000</v>
      </c>
      <c r="R266" s="27">
        <f>SUMIFS('Verarbeitendes Gew. 2019'!$H$71:$H$17222,'Verarbeitendes Gew. 2019'!$C$71:$C$17222,C266,'Verarbeitendes Gew. 2019'!$E$71:$E$17222,"Textile and Leather ")</f>
        <v>0</v>
      </c>
      <c r="S266" s="27">
        <f>SUMIFS('Verarbeitendes Gew. 2019'!$H$71:$H$17222,'Verarbeitendes Gew. 2019'!$C$71:$C$17222,C266,'Verarbeitendes Gew. 2019'!$E$71:$E$17222,"Paper, Pulp and Print")</f>
        <v>0</v>
      </c>
      <c r="T266" s="27">
        <f>SUMIFS('Verarbeitendes Gew. 2019'!$H$71:$H$17222,'Verarbeitendes Gew. 2019'!$C$71:$C$17222,C266,'Verarbeitendes Gew. 2019'!$E$71:$E$17222,"Wood and Wood Products")</f>
        <v>156</v>
      </c>
      <c r="U266" s="27">
        <f>SUMIFS('Verarbeitendes Gew. 2019'!$H$71:$H$17222,'Verarbeitendes Gew. 2019'!$C$71:$C$17222,C266,'Verarbeitendes Gew. 2019'!$E$71:$E$17222,"Transport Equipment")</f>
        <v>749</v>
      </c>
      <c r="V266" s="27">
        <f>SUMIFS('Verarbeitendes Gew. 2019'!$H$71:$H$17222,'Verarbeitendes Gew. 2019'!$C$71:$C$17222,C266,'Verarbeitendes Gew. 2019'!$E$71:$E$17222,"Machinery")</f>
        <v>9432</v>
      </c>
      <c r="W266" s="27">
        <f>SUMIFS('Verarbeitendes Gew. 2019'!$H$71:$H$17222,'Verarbeitendes Gew. 2019'!$C$71:$C$17222,C266,'Verarbeitendes Gew. 2019'!$E$71:$E$17222,"other industry")</f>
        <v>0</v>
      </c>
      <c r="X266" s="27">
        <f>SUMIFS('Verarbeitendes Gew. 2019'!$H$71:$H$17222,'Verarbeitendes Gew. 2019'!$C$71:$C$17222,C266,'Verarbeitendes Gew. 2019'!$F$71:$F$17222,"Verarbeitendes Gewerbe (C)")</f>
        <v>0</v>
      </c>
      <c r="Y266" s="27">
        <f t="shared" si="29"/>
        <v>12164</v>
      </c>
      <c r="Z266" s="27">
        <f>SUMIFS('Baugewerbe 2019'!$D$7:$D$543,'Baugewerbe 2019'!$A$7:$A$543,C266)</f>
        <v>1935</v>
      </c>
      <c r="AA266" s="27">
        <f t="shared" si="25"/>
        <v>120.02155561414351</v>
      </c>
      <c r="AB266" s="11">
        <f t="shared" si="26"/>
        <v>124.46679841466735</v>
      </c>
    </row>
    <row r="267" spans="1:28">
      <c r="A267" s="27" t="s">
        <v>1411</v>
      </c>
      <c r="B267" s="27" t="s">
        <v>1451</v>
      </c>
      <c r="C267" s="27">
        <v>9376</v>
      </c>
      <c r="D267" s="27">
        <v>693</v>
      </c>
      <c r="E267" s="27">
        <v>5385.741</v>
      </c>
      <c r="F267" s="27">
        <v>147872</v>
      </c>
      <c r="G267" s="27">
        <v>2</v>
      </c>
      <c r="H267" s="27">
        <v>8.5096642897659492E-3</v>
      </c>
      <c r="I267" s="27">
        <v>1.1266438095238095E-2</v>
      </c>
      <c r="J267" s="27">
        <v>72762.894516183122</v>
      </c>
      <c r="K267" s="29">
        <f t="shared" si="24"/>
        <v>675.35324073588311</v>
      </c>
      <c r="L267" s="28">
        <f t="shared" si="27"/>
        <v>337.67662036794155</v>
      </c>
      <c r="M267" s="27">
        <f t="shared" si="28"/>
        <v>151.9544791655737</v>
      </c>
      <c r="N267" s="27">
        <f>SUMIFS('Verarbeitendes Gew. 2019'!$H$71:$H$17222,'Verarbeitendes Gew. 2019'!$C$71:$C$17222,C267,'Verarbeitendes Gew. 2019'!$E$71:$E$17222,"Basic Metals")</f>
        <v>3768</v>
      </c>
      <c r="O267" s="27">
        <f>SUMIFS('Verarbeitendes Gew. 2019'!$H$71:$H$17222,'Verarbeitendes Gew. 2019'!$C$71:$C$17222,C267,'Verarbeitendes Gew. 2019'!$E$71:$E$17222,"Chemical and Petrochemical")</f>
        <v>1419</v>
      </c>
      <c r="P267" s="27">
        <f>SUMIFS('Verarbeitendes Gew. 2019'!$H$71:$H$17222,'Verarbeitendes Gew. 2019'!$C$71:$C$17222,C267,'Verarbeitendes Gew. 2019'!$E$71:$E$17222,"Non Metallic Minerals")</f>
        <v>2864</v>
      </c>
      <c r="Q267" s="27">
        <f>SUMIFS('Verarbeitendes Gew. 2019'!$H$71:$H$17222,'Verarbeitendes Gew. 2019'!$C$71:$C$17222,C267,'Verarbeitendes Gew. 2019'!$E$71:$E$17222,"Food and Tobacco")</f>
        <v>2438</v>
      </c>
      <c r="R267" s="27">
        <f>SUMIFS('Verarbeitendes Gew. 2019'!$H$71:$H$17222,'Verarbeitendes Gew. 2019'!$C$71:$C$17222,C267,'Verarbeitendes Gew. 2019'!$E$71:$E$17222,"Textile and Leather ")</f>
        <v>0</v>
      </c>
      <c r="S267" s="27">
        <f>SUMIFS('Verarbeitendes Gew. 2019'!$H$71:$H$17222,'Verarbeitendes Gew. 2019'!$C$71:$C$17222,C267,'Verarbeitendes Gew. 2019'!$E$71:$E$17222,"Paper, Pulp and Print")</f>
        <v>0</v>
      </c>
      <c r="T267" s="27">
        <f>SUMIFS('Verarbeitendes Gew. 2019'!$H$71:$H$17222,'Verarbeitendes Gew. 2019'!$C$71:$C$17222,C267,'Verarbeitendes Gew. 2019'!$E$71:$E$17222,"Wood and Wood Products")</f>
        <v>0</v>
      </c>
      <c r="U267" s="27">
        <f>SUMIFS('Verarbeitendes Gew. 2019'!$H$71:$H$17222,'Verarbeitendes Gew. 2019'!$C$71:$C$17222,C267,'Verarbeitendes Gew. 2019'!$E$71:$E$17222,"Transport Equipment")</f>
        <v>2450</v>
      </c>
      <c r="V267" s="27">
        <f>SUMIFS('Verarbeitendes Gew. 2019'!$H$71:$H$17222,'Verarbeitendes Gew. 2019'!$C$71:$C$17222,C267,'Verarbeitendes Gew. 2019'!$E$71:$E$17222,"Machinery")</f>
        <v>2919</v>
      </c>
      <c r="W267" s="27">
        <f>SUMIFS('Verarbeitendes Gew. 2019'!$H$71:$H$17222,'Verarbeitendes Gew. 2019'!$C$71:$C$17222,C267,'Verarbeitendes Gew. 2019'!$E$71:$E$17222,"other industry")</f>
        <v>1151</v>
      </c>
      <c r="X267" s="27">
        <f>SUMIFS('Verarbeitendes Gew. 2019'!$H$71:$H$17222,'Verarbeitendes Gew. 2019'!$C$71:$C$17222,C267,'Verarbeitendes Gew. 2019'!$F$71:$F$17222,"Verarbeitendes Gewerbe (C)")</f>
        <v>0</v>
      </c>
      <c r="Y267" s="27">
        <f t="shared" si="29"/>
        <v>17009</v>
      </c>
      <c r="Z267" s="27">
        <f>SUMIFS('Baugewerbe 2019'!$D$7:$D$543,'Baugewerbe 2019'!$A$7:$A$543,C267)</f>
        <v>1698</v>
      </c>
      <c r="AA267" s="27">
        <f t="shared" si="25"/>
        <v>91.172687499344221</v>
      </c>
      <c r="AB267" s="11">
        <f t="shared" si="26"/>
        <v>94.549453703023644</v>
      </c>
    </row>
    <row r="268" spans="1:28">
      <c r="A268" s="27" t="s">
        <v>1411</v>
      </c>
      <c r="B268" s="27" t="s">
        <v>1452</v>
      </c>
      <c r="C268" s="27">
        <v>9377</v>
      </c>
      <c r="D268" s="27">
        <v>600</v>
      </c>
      <c r="E268" s="27">
        <v>2645.7510000000002</v>
      </c>
      <c r="F268" s="27">
        <v>72046</v>
      </c>
      <c r="G268" s="27">
        <v>2</v>
      </c>
      <c r="H268" s="27">
        <v>4.1803816418785368E-3</v>
      </c>
      <c r="I268" s="27">
        <v>5.4892190476190476E-3</v>
      </c>
      <c r="J268" s="27">
        <v>72762.894516183122</v>
      </c>
      <c r="K268" s="29">
        <f t="shared" si="24"/>
        <v>330.84241191136124</v>
      </c>
      <c r="L268" s="28">
        <f t="shared" si="27"/>
        <v>165.42120595568062</v>
      </c>
      <c r="M268" s="27">
        <f t="shared" si="28"/>
        <v>74.439542680056277</v>
      </c>
      <c r="N268" s="27">
        <f>SUMIFS('Verarbeitendes Gew. 2019'!$H$71:$H$17222,'Verarbeitendes Gew. 2019'!$C$71:$C$17222,C268,'Verarbeitendes Gew. 2019'!$E$71:$E$17222,"Basic Metals")</f>
        <v>624</v>
      </c>
      <c r="O268" s="27">
        <f>SUMIFS('Verarbeitendes Gew. 2019'!$H$71:$H$17222,'Verarbeitendes Gew. 2019'!$C$71:$C$17222,C268,'Verarbeitendes Gew. 2019'!$E$71:$E$17222,"Chemical and Petrochemical")</f>
        <v>601</v>
      </c>
      <c r="P268" s="27">
        <f>SUMIFS('Verarbeitendes Gew. 2019'!$H$71:$H$17222,'Verarbeitendes Gew. 2019'!$C$71:$C$17222,C268,'Verarbeitendes Gew. 2019'!$E$71:$E$17222,"Non Metallic Minerals")</f>
        <v>1830</v>
      </c>
      <c r="Q268" s="27">
        <f>SUMIFS('Verarbeitendes Gew. 2019'!$H$71:$H$17222,'Verarbeitendes Gew. 2019'!$C$71:$C$17222,C268,'Verarbeitendes Gew. 2019'!$E$71:$E$17222,"Food and Tobacco")</f>
        <v>1776</v>
      </c>
      <c r="R268" s="27">
        <f>SUMIFS('Verarbeitendes Gew. 2019'!$H$71:$H$17222,'Verarbeitendes Gew. 2019'!$C$71:$C$17222,C268,'Verarbeitendes Gew. 2019'!$E$71:$E$17222,"Textile and Leather ")</f>
        <v>0</v>
      </c>
      <c r="S268" s="27">
        <f>SUMIFS('Verarbeitendes Gew. 2019'!$H$71:$H$17222,'Verarbeitendes Gew. 2019'!$C$71:$C$17222,C268,'Verarbeitendes Gew. 2019'!$E$71:$E$17222,"Paper, Pulp and Print")</f>
        <v>0</v>
      </c>
      <c r="T268" s="27">
        <f>SUMIFS('Verarbeitendes Gew. 2019'!$H$71:$H$17222,'Verarbeitendes Gew. 2019'!$C$71:$C$17222,C268,'Verarbeitendes Gew. 2019'!$E$71:$E$17222,"Wood and Wood Products")</f>
        <v>833</v>
      </c>
      <c r="U268" s="27">
        <f>SUMIFS('Verarbeitendes Gew. 2019'!$H$71:$H$17222,'Verarbeitendes Gew. 2019'!$C$71:$C$17222,C268,'Verarbeitendes Gew. 2019'!$E$71:$E$17222,"Transport Equipment")</f>
        <v>0</v>
      </c>
      <c r="V268" s="27">
        <f>SUMIFS('Verarbeitendes Gew. 2019'!$H$71:$H$17222,'Verarbeitendes Gew. 2019'!$C$71:$C$17222,C268,'Verarbeitendes Gew. 2019'!$E$71:$E$17222,"Machinery")</f>
        <v>1788</v>
      </c>
      <c r="W268" s="27">
        <f>SUMIFS('Verarbeitendes Gew. 2019'!$H$71:$H$17222,'Verarbeitendes Gew. 2019'!$C$71:$C$17222,C268,'Verarbeitendes Gew. 2019'!$E$71:$E$17222,"other industry")</f>
        <v>0</v>
      </c>
      <c r="X268" s="27">
        <f>SUMIFS('Verarbeitendes Gew. 2019'!$H$71:$H$17222,'Verarbeitendes Gew. 2019'!$C$71:$C$17222,C268,'Verarbeitendes Gew. 2019'!$F$71:$F$17222,"Verarbeitendes Gewerbe (C)")</f>
        <v>0</v>
      </c>
      <c r="Y268" s="27">
        <f t="shared" si="29"/>
        <v>7452</v>
      </c>
      <c r="Z268" s="27">
        <f>SUMIFS('Baugewerbe 2019'!$D$7:$D$543,'Baugewerbe 2019'!$A$7:$A$543,C268)</f>
        <v>1643</v>
      </c>
      <c r="AA268" s="27">
        <f t="shared" si="25"/>
        <v>44.663725608033772</v>
      </c>
      <c r="AB268" s="11">
        <f t="shared" si="26"/>
        <v>46.317937667590577</v>
      </c>
    </row>
    <row r="269" spans="1:28">
      <c r="A269" s="27" t="s">
        <v>1411</v>
      </c>
      <c r="B269" s="27" t="s">
        <v>1453</v>
      </c>
      <c r="C269" s="27">
        <v>9461</v>
      </c>
      <c r="D269" s="27">
        <v>808</v>
      </c>
      <c r="E269" s="27">
        <v>4948.42</v>
      </c>
      <c r="F269" s="27">
        <v>77373</v>
      </c>
      <c r="G269" s="27">
        <v>1</v>
      </c>
      <c r="H269" s="27">
        <v>7.8186813968149638E-3</v>
      </c>
      <c r="I269" s="27">
        <v>5.8950857142857143E-3</v>
      </c>
      <c r="J269" s="27">
        <v>72762.894516183122</v>
      </c>
      <c r="K269" s="29">
        <f t="shared" si="24"/>
        <v>529.71930060498539</v>
      </c>
      <c r="L269" s="28">
        <f t="shared" si="27"/>
        <v>529.71930060498539</v>
      </c>
      <c r="M269" s="27">
        <f t="shared" si="28"/>
        <v>238.37368527224342</v>
      </c>
      <c r="N269" s="27">
        <f>SUMIFS('Verarbeitendes Gew. 2019'!$H$71:$H$17222,'Verarbeitendes Gew. 2019'!$C$71:$C$17222,C269,'Verarbeitendes Gew. 2019'!$E$71:$E$17222,"Basic Metals")</f>
        <v>229</v>
      </c>
      <c r="O269" s="27">
        <f>SUMIFS('Verarbeitendes Gew. 2019'!$H$71:$H$17222,'Verarbeitendes Gew. 2019'!$C$71:$C$17222,C269,'Verarbeitendes Gew. 2019'!$E$71:$E$17222,"Chemical and Petrochemical")</f>
        <v>0</v>
      </c>
      <c r="P269" s="27">
        <f>SUMIFS('Verarbeitendes Gew. 2019'!$H$71:$H$17222,'Verarbeitendes Gew. 2019'!$C$71:$C$17222,C269,'Verarbeitendes Gew. 2019'!$E$71:$E$17222,"Non Metallic Minerals")</f>
        <v>467</v>
      </c>
      <c r="Q269" s="27">
        <f>SUMIFS('Verarbeitendes Gew. 2019'!$H$71:$H$17222,'Verarbeitendes Gew. 2019'!$C$71:$C$17222,C269,'Verarbeitendes Gew. 2019'!$E$71:$E$17222,"Food and Tobacco")</f>
        <v>1788</v>
      </c>
      <c r="R269" s="27">
        <f>SUMIFS('Verarbeitendes Gew. 2019'!$H$71:$H$17222,'Verarbeitendes Gew. 2019'!$C$71:$C$17222,C269,'Verarbeitendes Gew. 2019'!$E$71:$E$17222,"Textile and Leather ")</f>
        <v>0</v>
      </c>
      <c r="S269" s="27">
        <f>SUMIFS('Verarbeitendes Gew. 2019'!$H$71:$H$17222,'Verarbeitendes Gew. 2019'!$C$71:$C$17222,C269,'Verarbeitendes Gew. 2019'!$E$71:$E$17222,"Paper, Pulp and Print")</f>
        <v>0</v>
      </c>
      <c r="T269" s="27">
        <f>SUMIFS('Verarbeitendes Gew. 2019'!$H$71:$H$17222,'Verarbeitendes Gew. 2019'!$C$71:$C$17222,C269,'Verarbeitendes Gew. 2019'!$E$71:$E$17222,"Wood and Wood Products")</f>
        <v>0</v>
      </c>
      <c r="U269" s="27">
        <f>SUMIFS('Verarbeitendes Gew. 2019'!$H$71:$H$17222,'Verarbeitendes Gew. 2019'!$C$71:$C$17222,C269,'Verarbeitendes Gew. 2019'!$E$71:$E$17222,"Transport Equipment")</f>
        <v>0</v>
      </c>
      <c r="V269" s="27">
        <f>SUMIFS('Verarbeitendes Gew. 2019'!$H$71:$H$17222,'Verarbeitendes Gew. 2019'!$C$71:$C$17222,C269,'Verarbeitendes Gew. 2019'!$E$71:$E$17222,"Machinery")</f>
        <v>2150</v>
      </c>
      <c r="W269" s="27">
        <f>SUMIFS('Verarbeitendes Gew. 2019'!$H$71:$H$17222,'Verarbeitendes Gew. 2019'!$C$71:$C$17222,C269,'Verarbeitendes Gew. 2019'!$E$71:$E$17222,"other industry")</f>
        <v>0</v>
      </c>
      <c r="X269" s="27">
        <f>SUMIFS('Verarbeitendes Gew. 2019'!$H$71:$H$17222,'Verarbeitendes Gew. 2019'!$C$71:$C$17222,C269,'Verarbeitendes Gew. 2019'!$F$71:$F$17222,"Verarbeitendes Gewerbe (C)")</f>
        <v>14869</v>
      </c>
      <c r="Y269" s="27">
        <f t="shared" si="29"/>
        <v>14869</v>
      </c>
      <c r="Z269" s="27">
        <f>SUMIFS('Baugewerbe 2019'!$D$7:$D$543,'Baugewerbe 2019'!$A$7:$A$543,C269)</f>
        <v>509</v>
      </c>
      <c r="AA269" s="27">
        <f t="shared" si="25"/>
        <v>143.02421116334605</v>
      </c>
      <c r="AB269" s="11">
        <f t="shared" si="26"/>
        <v>148.32140416939592</v>
      </c>
    </row>
    <row r="270" spans="1:28">
      <c r="A270" s="27" t="s">
        <v>1411</v>
      </c>
      <c r="B270" s="27" t="s">
        <v>1454</v>
      </c>
      <c r="C270" s="27">
        <v>9462</v>
      </c>
      <c r="D270" s="27">
        <v>886</v>
      </c>
      <c r="E270" s="27">
        <v>4753.5420000000004</v>
      </c>
      <c r="F270" s="27">
        <v>74783</v>
      </c>
      <c r="G270" s="27">
        <v>1</v>
      </c>
      <c r="H270" s="27">
        <v>7.5107671548451018E-3</v>
      </c>
      <c r="I270" s="27">
        <v>5.6977523809523811E-3</v>
      </c>
      <c r="J270" s="27">
        <v>72762.894516183122</v>
      </c>
      <c r="K270" s="29">
        <f t="shared" si="24"/>
        <v>509.56750145387639</v>
      </c>
      <c r="L270" s="28">
        <f t="shared" si="27"/>
        <v>509.56750145387639</v>
      </c>
      <c r="M270" s="27">
        <f t="shared" si="28"/>
        <v>229.30537565424439</v>
      </c>
      <c r="N270" s="27">
        <f>SUMIFS('Verarbeitendes Gew. 2019'!$H$71:$H$17222,'Verarbeitendes Gew. 2019'!$C$71:$C$17222,C270,'Verarbeitendes Gew. 2019'!$E$71:$E$17222,"Basic Metals")</f>
        <v>202</v>
      </c>
      <c r="O270" s="27">
        <f>SUMIFS('Verarbeitendes Gew. 2019'!$H$71:$H$17222,'Verarbeitendes Gew. 2019'!$C$71:$C$17222,C270,'Verarbeitendes Gew. 2019'!$E$71:$E$17222,"Chemical and Petrochemical")</f>
        <v>0</v>
      </c>
      <c r="P270" s="27">
        <f>SUMIFS('Verarbeitendes Gew. 2019'!$H$71:$H$17222,'Verarbeitendes Gew. 2019'!$C$71:$C$17222,C270,'Verarbeitendes Gew. 2019'!$E$71:$E$17222,"Non Metallic Minerals")</f>
        <v>148</v>
      </c>
      <c r="Q270" s="27">
        <f>SUMIFS('Verarbeitendes Gew. 2019'!$H$71:$H$17222,'Verarbeitendes Gew. 2019'!$C$71:$C$17222,C270,'Verarbeitendes Gew. 2019'!$E$71:$E$17222,"Food and Tobacco")</f>
        <v>359</v>
      </c>
      <c r="R270" s="27">
        <f>SUMIFS('Verarbeitendes Gew. 2019'!$H$71:$H$17222,'Verarbeitendes Gew. 2019'!$C$71:$C$17222,C270,'Verarbeitendes Gew. 2019'!$E$71:$E$17222,"Textile and Leather ")</f>
        <v>0</v>
      </c>
      <c r="S270" s="27">
        <f>SUMIFS('Verarbeitendes Gew. 2019'!$H$71:$H$17222,'Verarbeitendes Gew. 2019'!$C$71:$C$17222,C270,'Verarbeitendes Gew. 2019'!$E$71:$E$17222,"Paper, Pulp and Print")</f>
        <v>0</v>
      </c>
      <c r="T270" s="27">
        <f>SUMIFS('Verarbeitendes Gew. 2019'!$H$71:$H$17222,'Verarbeitendes Gew. 2019'!$C$71:$C$17222,C270,'Verarbeitendes Gew. 2019'!$E$71:$E$17222,"Wood and Wood Products")</f>
        <v>0</v>
      </c>
      <c r="U270" s="27">
        <f>SUMIFS('Verarbeitendes Gew. 2019'!$H$71:$H$17222,'Verarbeitendes Gew. 2019'!$C$71:$C$17222,C270,'Verarbeitendes Gew. 2019'!$E$71:$E$17222,"Transport Equipment")</f>
        <v>0</v>
      </c>
      <c r="V270" s="27">
        <f>SUMIFS('Verarbeitendes Gew. 2019'!$H$71:$H$17222,'Verarbeitendes Gew. 2019'!$C$71:$C$17222,C270,'Verarbeitendes Gew. 2019'!$E$71:$E$17222,"Machinery")</f>
        <v>1853</v>
      </c>
      <c r="W270" s="27">
        <f>SUMIFS('Verarbeitendes Gew. 2019'!$H$71:$H$17222,'Verarbeitendes Gew. 2019'!$C$71:$C$17222,C270,'Verarbeitendes Gew. 2019'!$E$71:$E$17222,"other industry")</f>
        <v>107</v>
      </c>
      <c r="X270" s="27">
        <f>SUMIFS('Verarbeitendes Gew. 2019'!$H$71:$H$17222,'Verarbeitendes Gew. 2019'!$C$71:$C$17222,C270,'Verarbeitendes Gew. 2019'!$F$71:$F$17222,"Verarbeitendes Gewerbe (C)")</f>
        <v>5944</v>
      </c>
      <c r="Y270" s="27">
        <f t="shared" si="29"/>
        <v>5944</v>
      </c>
      <c r="Z270" s="27">
        <f>SUMIFS('Baugewerbe 2019'!$D$7:$D$543,'Baugewerbe 2019'!$A$7:$A$543,C270)</f>
        <v>1393</v>
      </c>
      <c r="AA270" s="27">
        <f t="shared" si="25"/>
        <v>137.58322539254664</v>
      </c>
      <c r="AB270" s="11">
        <f t="shared" si="26"/>
        <v>142.67890040708539</v>
      </c>
    </row>
    <row r="271" spans="1:28">
      <c r="A271" s="27" t="s">
        <v>1411</v>
      </c>
      <c r="B271" s="27" t="s">
        <v>1455</v>
      </c>
      <c r="C271" s="27">
        <v>9463</v>
      </c>
      <c r="D271" s="27">
        <v>1573</v>
      </c>
      <c r="E271" s="27">
        <v>4043.56</v>
      </c>
      <c r="F271" s="27">
        <v>41072</v>
      </c>
      <c r="G271" s="27">
        <v>1</v>
      </c>
      <c r="H271" s="27">
        <v>6.3889700851797373E-3</v>
      </c>
      <c r="I271" s="27">
        <v>3.1292952380952382E-3</v>
      </c>
      <c r="J271" s="27">
        <v>72762.894516183122</v>
      </c>
      <c r="K271" s="29">
        <f t="shared" si="24"/>
        <v>398.46861079945262</v>
      </c>
      <c r="L271" s="28">
        <f t="shared" si="27"/>
        <v>398.46861079945262</v>
      </c>
      <c r="M271" s="27">
        <f t="shared" si="28"/>
        <v>179.31087485975368</v>
      </c>
      <c r="N271" s="27">
        <f>SUMIFS('Verarbeitendes Gew. 2019'!$H$71:$H$17222,'Verarbeitendes Gew. 2019'!$C$71:$C$17222,C271,'Verarbeitendes Gew. 2019'!$E$71:$E$17222,"Basic Metals")</f>
        <v>0</v>
      </c>
      <c r="O271" s="27">
        <f>SUMIFS('Verarbeitendes Gew. 2019'!$H$71:$H$17222,'Verarbeitendes Gew. 2019'!$C$71:$C$17222,C271,'Verarbeitendes Gew. 2019'!$E$71:$E$17222,"Chemical and Petrochemical")</f>
        <v>729</v>
      </c>
      <c r="P271" s="27">
        <f>SUMIFS('Verarbeitendes Gew. 2019'!$H$71:$H$17222,'Verarbeitendes Gew. 2019'!$C$71:$C$17222,C271,'Verarbeitendes Gew. 2019'!$E$71:$E$17222,"Non Metallic Minerals")</f>
        <v>0</v>
      </c>
      <c r="Q271" s="27">
        <f>SUMIFS('Verarbeitendes Gew. 2019'!$H$71:$H$17222,'Verarbeitendes Gew. 2019'!$C$71:$C$17222,C271,'Verarbeitendes Gew. 2019'!$E$71:$E$17222,"Food and Tobacco")</f>
        <v>274</v>
      </c>
      <c r="R271" s="27">
        <f>SUMIFS('Verarbeitendes Gew. 2019'!$H$71:$H$17222,'Verarbeitendes Gew. 2019'!$C$71:$C$17222,C271,'Verarbeitendes Gew. 2019'!$E$71:$E$17222,"Textile and Leather ")</f>
        <v>0</v>
      </c>
      <c r="S271" s="27">
        <f>SUMIFS('Verarbeitendes Gew. 2019'!$H$71:$H$17222,'Verarbeitendes Gew. 2019'!$C$71:$C$17222,C271,'Verarbeitendes Gew. 2019'!$E$71:$E$17222,"Paper, Pulp and Print")</f>
        <v>0</v>
      </c>
      <c r="T271" s="27">
        <f>SUMIFS('Verarbeitendes Gew. 2019'!$H$71:$H$17222,'Verarbeitendes Gew. 2019'!$C$71:$C$17222,C271,'Verarbeitendes Gew. 2019'!$E$71:$E$17222,"Wood and Wood Products")</f>
        <v>0</v>
      </c>
      <c r="U271" s="27">
        <f>SUMIFS('Verarbeitendes Gew. 2019'!$H$71:$H$17222,'Verarbeitendes Gew. 2019'!$C$71:$C$17222,C271,'Verarbeitendes Gew. 2019'!$E$71:$E$17222,"Transport Equipment")</f>
        <v>0</v>
      </c>
      <c r="V271" s="27">
        <f>SUMIFS('Verarbeitendes Gew. 2019'!$H$71:$H$17222,'Verarbeitendes Gew. 2019'!$C$71:$C$17222,C271,'Verarbeitendes Gew. 2019'!$E$71:$E$17222,"Machinery")</f>
        <v>3777</v>
      </c>
      <c r="W271" s="27">
        <f>SUMIFS('Verarbeitendes Gew. 2019'!$H$71:$H$17222,'Verarbeitendes Gew. 2019'!$C$71:$C$17222,C271,'Verarbeitendes Gew. 2019'!$E$71:$E$17222,"other industry")</f>
        <v>0</v>
      </c>
      <c r="X271" s="27">
        <f>SUMIFS('Verarbeitendes Gew. 2019'!$H$71:$H$17222,'Verarbeitendes Gew. 2019'!$C$71:$C$17222,C271,'Verarbeitendes Gew. 2019'!$F$71:$F$17222,"Verarbeitendes Gewerbe (C)")</f>
        <v>8699</v>
      </c>
      <c r="Y271" s="27">
        <f t="shared" si="29"/>
        <v>8699</v>
      </c>
      <c r="Z271" s="27">
        <f>SUMIFS('Baugewerbe 2019'!$D$7:$D$543,'Baugewerbe 2019'!$A$7:$A$543,C271)</f>
        <v>291</v>
      </c>
      <c r="AA271" s="27">
        <f t="shared" si="25"/>
        <v>107.58652491585221</v>
      </c>
      <c r="AB271" s="11">
        <f t="shared" si="26"/>
        <v>111.57121102384674</v>
      </c>
    </row>
    <row r="272" spans="1:28">
      <c r="A272" s="27" t="s">
        <v>1411</v>
      </c>
      <c r="B272" s="27" t="s">
        <v>1456</v>
      </c>
      <c r="C272" s="27">
        <v>9464</v>
      </c>
      <c r="D272" s="27">
        <v>692</v>
      </c>
      <c r="E272" s="27">
        <v>1981.4739999999999</v>
      </c>
      <c r="F272" s="27">
        <v>45825</v>
      </c>
      <c r="G272" s="27">
        <v>1</v>
      </c>
      <c r="H272" s="27">
        <v>3.1308001143946014E-3</v>
      </c>
      <c r="I272" s="27">
        <v>3.4914285714285715E-3</v>
      </c>
      <c r="J272" s="27">
        <v>72762.894516183122</v>
      </c>
      <c r="K272" s="29">
        <f t="shared" si="24"/>
        <v>235.1533821809835</v>
      </c>
      <c r="L272" s="28">
        <f t="shared" si="27"/>
        <v>235.1533821809835</v>
      </c>
      <c r="M272" s="27">
        <f t="shared" si="28"/>
        <v>105.81902198144257</v>
      </c>
      <c r="N272" s="27">
        <f>SUMIFS('Verarbeitendes Gew. 2019'!$H$71:$H$17222,'Verarbeitendes Gew. 2019'!$C$71:$C$17222,C272,'Verarbeitendes Gew. 2019'!$E$71:$E$17222,"Basic Metals")</f>
        <v>0</v>
      </c>
      <c r="O272" s="27">
        <f>SUMIFS('Verarbeitendes Gew. 2019'!$H$71:$H$17222,'Verarbeitendes Gew. 2019'!$C$71:$C$17222,C272,'Verarbeitendes Gew. 2019'!$E$71:$E$17222,"Chemical and Petrochemical")</f>
        <v>0</v>
      </c>
      <c r="P272" s="27">
        <f>SUMIFS('Verarbeitendes Gew. 2019'!$H$71:$H$17222,'Verarbeitendes Gew. 2019'!$C$71:$C$17222,C272,'Verarbeitendes Gew. 2019'!$E$71:$E$17222,"Non Metallic Minerals")</f>
        <v>0</v>
      </c>
      <c r="Q272" s="27">
        <f>SUMIFS('Verarbeitendes Gew. 2019'!$H$71:$H$17222,'Verarbeitendes Gew. 2019'!$C$71:$C$17222,C272,'Verarbeitendes Gew. 2019'!$E$71:$E$17222,"Food and Tobacco")</f>
        <v>548</v>
      </c>
      <c r="R272" s="27">
        <f>SUMIFS('Verarbeitendes Gew. 2019'!$H$71:$H$17222,'Verarbeitendes Gew. 2019'!$C$71:$C$17222,C272,'Verarbeitendes Gew. 2019'!$E$71:$E$17222,"Textile and Leather ")</f>
        <v>729</v>
      </c>
      <c r="S272" s="27">
        <f>SUMIFS('Verarbeitendes Gew. 2019'!$H$71:$H$17222,'Verarbeitendes Gew. 2019'!$C$71:$C$17222,C272,'Verarbeitendes Gew. 2019'!$E$71:$E$17222,"Paper, Pulp and Print")</f>
        <v>0</v>
      </c>
      <c r="T272" s="27">
        <f>SUMIFS('Verarbeitendes Gew. 2019'!$H$71:$H$17222,'Verarbeitendes Gew. 2019'!$C$71:$C$17222,C272,'Verarbeitendes Gew. 2019'!$E$71:$E$17222,"Wood and Wood Products")</f>
        <v>0</v>
      </c>
      <c r="U272" s="27">
        <f>SUMIFS('Verarbeitendes Gew. 2019'!$H$71:$H$17222,'Verarbeitendes Gew. 2019'!$C$71:$C$17222,C272,'Verarbeitendes Gew. 2019'!$E$71:$E$17222,"Transport Equipment")</f>
        <v>0</v>
      </c>
      <c r="V272" s="27">
        <f>SUMIFS('Verarbeitendes Gew. 2019'!$H$71:$H$17222,'Verarbeitendes Gew. 2019'!$C$71:$C$17222,C272,'Verarbeitendes Gew. 2019'!$E$71:$E$17222,"Machinery")</f>
        <v>1251</v>
      </c>
      <c r="W272" s="27">
        <f>SUMIFS('Verarbeitendes Gew. 2019'!$H$71:$H$17222,'Verarbeitendes Gew. 2019'!$C$71:$C$17222,C272,'Verarbeitendes Gew. 2019'!$E$71:$E$17222,"other industry")</f>
        <v>0</v>
      </c>
      <c r="X272" s="27">
        <f>SUMIFS('Verarbeitendes Gew. 2019'!$H$71:$H$17222,'Verarbeitendes Gew. 2019'!$C$71:$C$17222,C272,'Verarbeitendes Gew. 2019'!$F$71:$F$17222,"Verarbeitendes Gewerbe (C)")</f>
        <v>3685</v>
      </c>
      <c r="Y272" s="27">
        <f t="shared" si="29"/>
        <v>3685</v>
      </c>
      <c r="Z272" s="27">
        <f>SUMIFS('Baugewerbe 2019'!$D$7:$D$543,'Baugewerbe 2019'!$A$7:$A$543,C272)</f>
        <v>510</v>
      </c>
      <c r="AA272" s="27">
        <f t="shared" si="25"/>
        <v>63.49141318886555</v>
      </c>
      <c r="AB272" s="11">
        <f t="shared" si="26"/>
        <v>65.842947010675388</v>
      </c>
    </row>
    <row r="273" spans="1:28">
      <c r="A273" s="27" t="s">
        <v>1411</v>
      </c>
      <c r="B273" s="27" t="s">
        <v>1453</v>
      </c>
      <c r="C273" s="27">
        <v>9471</v>
      </c>
      <c r="D273" s="27">
        <v>808</v>
      </c>
      <c r="E273" s="27">
        <v>4948.42</v>
      </c>
      <c r="F273" s="27">
        <v>77373</v>
      </c>
      <c r="G273" s="27">
        <v>3</v>
      </c>
      <c r="H273" s="27">
        <v>7.8186813968149638E-3</v>
      </c>
      <c r="I273" s="27">
        <v>5.8950857142857143E-3</v>
      </c>
      <c r="J273" s="27">
        <v>72762.894516183122</v>
      </c>
      <c r="K273" s="29">
        <f t="shared" si="24"/>
        <v>529.71930060498539</v>
      </c>
      <c r="L273" s="28">
        <f t="shared" si="27"/>
        <v>176.57310020166179</v>
      </c>
      <c r="M273" s="27">
        <f t="shared" si="28"/>
        <v>79.457895090747812</v>
      </c>
      <c r="N273" s="27">
        <f>SUMIFS('Verarbeitendes Gew. 2019'!$H$71:$H$17222,'Verarbeitendes Gew. 2019'!$C$71:$C$17222,C273,'Verarbeitendes Gew. 2019'!$E$71:$E$17222,"Basic Metals")</f>
        <v>454</v>
      </c>
      <c r="O273" s="27">
        <f>SUMIFS('Verarbeitendes Gew. 2019'!$H$71:$H$17222,'Verarbeitendes Gew. 2019'!$C$71:$C$17222,C273,'Verarbeitendes Gew. 2019'!$E$71:$E$17222,"Chemical and Petrochemical")</f>
        <v>1601</v>
      </c>
      <c r="P273" s="27">
        <f>SUMIFS('Verarbeitendes Gew. 2019'!$H$71:$H$17222,'Verarbeitendes Gew. 2019'!$C$71:$C$17222,C273,'Verarbeitendes Gew. 2019'!$E$71:$E$17222,"Non Metallic Minerals")</f>
        <v>706</v>
      </c>
      <c r="Q273" s="27">
        <f>SUMIFS('Verarbeitendes Gew. 2019'!$H$71:$H$17222,'Verarbeitendes Gew. 2019'!$C$71:$C$17222,C273,'Verarbeitendes Gew. 2019'!$E$71:$E$17222,"Food and Tobacco")</f>
        <v>1402</v>
      </c>
      <c r="R273" s="27">
        <f>SUMIFS('Verarbeitendes Gew. 2019'!$H$71:$H$17222,'Verarbeitendes Gew. 2019'!$C$71:$C$17222,C273,'Verarbeitendes Gew. 2019'!$E$71:$E$17222,"Textile and Leather ")</f>
        <v>787</v>
      </c>
      <c r="S273" s="27">
        <f>SUMIFS('Verarbeitendes Gew. 2019'!$H$71:$H$17222,'Verarbeitendes Gew. 2019'!$C$71:$C$17222,C273,'Verarbeitendes Gew. 2019'!$E$71:$E$17222,"Paper, Pulp and Print")</f>
        <v>0</v>
      </c>
      <c r="T273" s="27">
        <f>SUMIFS('Verarbeitendes Gew. 2019'!$H$71:$H$17222,'Verarbeitendes Gew. 2019'!$C$71:$C$17222,C273,'Verarbeitendes Gew. 2019'!$E$71:$E$17222,"Wood and Wood Products")</f>
        <v>105</v>
      </c>
      <c r="U273" s="27">
        <f>SUMIFS('Verarbeitendes Gew. 2019'!$H$71:$H$17222,'Verarbeitendes Gew. 2019'!$C$71:$C$17222,C273,'Verarbeitendes Gew. 2019'!$E$71:$E$17222,"Transport Equipment")</f>
        <v>0</v>
      </c>
      <c r="V273" s="27">
        <f>SUMIFS('Verarbeitendes Gew. 2019'!$H$71:$H$17222,'Verarbeitendes Gew. 2019'!$C$71:$C$17222,C273,'Verarbeitendes Gew. 2019'!$E$71:$E$17222,"Machinery")</f>
        <v>3501</v>
      </c>
      <c r="W273" s="27">
        <f>SUMIFS('Verarbeitendes Gew. 2019'!$H$71:$H$17222,'Verarbeitendes Gew. 2019'!$C$71:$C$17222,C273,'Verarbeitendes Gew. 2019'!$E$71:$E$17222,"other industry")</f>
        <v>0</v>
      </c>
      <c r="X273" s="27">
        <f>SUMIFS('Verarbeitendes Gew. 2019'!$H$71:$H$17222,'Verarbeitendes Gew. 2019'!$C$71:$C$17222,C273,'Verarbeitendes Gew. 2019'!$F$71:$F$17222,"Verarbeitendes Gewerbe (C)")</f>
        <v>11406</v>
      </c>
      <c r="Y273" s="27">
        <f t="shared" si="29"/>
        <v>11406</v>
      </c>
      <c r="Z273" s="27">
        <f>SUMIFS('Baugewerbe 2019'!$D$7:$D$543,'Baugewerbe 2019'!$A$7:$A$543,C273)</f>
        <v>1628</v>
      </c>
      <c r="AA273" s="27">
        <f t="shared" si="25"/>
        <v>47.674737054448684</v>
      </c>
      <c r="AB273" s="11">
        <f t="shared" si="26"/>
        <v>49.440468056465306</v>
      </c>
    </row>
    <row r="274" spans="1:28">
      <c r="A274" s="27" t="s">
        <v>1411</v>
      </c>
      <c r="B274" s="27" t="s">
        <v>1454</v>
      </c>
      <c r="C274" s="27">
        <v>9472</v>
      </c>
      <c r="D274" s="27">
        <v>886</v>
      </c>
      <c r="E274" s="27">
        <v>4753.5420000000004</v>
      </c>
      <c r="F274" s="27">
        <v>74783</v>
      </c>
      <c r="G274" s="27">
        <v>3</v>
      </c>
      <c r="H274" s="27">
        <v>7.5107671548451018E-3</v>
      </c>
      <c r="I274" s="27">
        <v>5.6977523809523811E-3</v>
      </c>
      <c r="J274" s="27">
        <v>72762.894516183122</v>
      </c>
      <c r="K274" s="29">
        <f t="shared" si="24"/>
        <v>509.56750145387639</v>
      </c>
      <c r="L274" s="28">
        <f t="shared" si="27"/>
        <v>169.8558338179588</v>
      </c>
      <c r="M274" s="27">
        <f t="shared" si="28"/>
        <v>76.435125218081467</v>
      </c>
      <c r="N274" s="27">
        <f>SUMIFS('Verarbeitendes Gew. 2019'!$H$71:$H$17222,'Verarbeitendes Gew. 2019'!$C$71:$C$17222,C274,'Verarbeitendes Gew. 2019'!$E$71:$E$17222,"Basic Metals")</f>
        <v>722</v>
      </c>
      <c r="O274" s="27">
        <f>SUMIFS('Verarbeitendes Gew. 2019'!$H$71:$H$17222,'Verarbeitendes Gew. 2019'!$C$71:$C$17222,C274,'Verarbeitendes Gew. 2019'!$E$71:$E$17222,"Chemical and Petrochemical")</f>
        <v>530</v>
      </c>
      <c r="P274" s="27">
        <f>SUMIFS('Verarbeitendes Gew. 2019'!$H$71:$H$17222,'Verarbeitendes Gew. 2019'!$C$71:$C$17222,C274,'Verarbeitendes Gew. 2019'!$E$71:$E$17222,"Non Metallic Minerals")</f>
        <v>856</v>
      </c>
      <c r="Q274" s="27">
        <f>SUMIFS('Verarbeitendes Gew. 2019'!$H$71:$H$17222,'Verarbeitendes Gew. 2019'!$C$71:$C$17222,C274,'Verarbeitendes Gew. 2019'!$E$71:$E$17222,"Food and Tobacco")</f>
        <v>223</v>
      </c>
      <c r="R274" s="27">
        <f>SUMIFS('Verarbeitendes Gew. 2019'!$H$71:$H$17222,'Verarbeitendes Gew. 2019'!$C$71:$C$17222,C274,'Verarbeitendes Gew. 2019'!$E$71:$E$17222,"Textile and Leather ")</f>
        <v>0</v>
      </c>
      <c r="S274" s="27">
        <f>SUMIFS('Verarbeitendes Gew. 2019'!$H$71:$H$17222,'Verarbeitendes Gew. 2019'!$C$71:$C$17222,C274,'Verarbeitendes Gew. 2019'!$E$71:$E$17222,"Paper, Pulp and Print")</f>
        <v>0</v>
      </c>
      <c r="T274" s="27">
        <f>SUMIFS('Verarbeitendes Gew. 2019'!$H$71:$H$17222,'Verarbeitendes Gew. 2019'!$C$71:$C$17222,C274,'Verarbeitendes Gew. 2019'!$E$71:$E$17222,"Wood and Wood Products")</f>
        <v>0</v>
      </c>
      <c r="U274" s="27">
        <f>SUMIFS('Verarbeitendes Gew. 2019'!$H$71:$H$17222,'Verarbeitendes Gew. 2019'!$C$71:$C$17222,C274,'Verarbeitendes Gew. 2019'!$E$71:$E$17222,"Transport Equipment")</f>
        <v>0</v>
      </c>
      <c r="V274" s="27">
        <f>SUMIFS('Verarbeitendes Gew. 2019'!$H$71:$H$17222,'Verarbeitendes Gew. 2019'!$C$71:$C$17222,C274,'Verarbeitendes Gew. 2019'!$E$71:$E$17222,"Machinery")</f>
        <v>3027</v>
      </c>
      <c r="W274" s="27">
        <f>SUMIFS('Verarbeitendes Gew. 2019'!$H$71:$H$17222,'Verarbeitendes Gew. 2019'!$C$71:$C$17222,C274,'Verarbeitendes Gew. 2019'!$E$71:$E$17222,"other industry")</f>
        <v>0</v>
      </c>
      <c r="X274" s="27">
        <f>SUMIFS('Verarbeitendes Gew. 2019'!$H$71:$H$17222,'Verarbeitendes Gew. 2019'!$C$71:$C$17222,C274,'Verarbeitendes Gew. 2019'!$F$71:$F$17222,"Verarbeitendes Gewerbe (C)")</f>
        <v>6262</v>
      </c>
      <c r="Y274" s="27">
        <f t="shared" si="29"/>
        <v>6262</v>
      </c>
      <c r="Z274" s="27">
        <f>SUMIFS('Baugewerbe 2019'!$D$7:$D$543,'Baugewerbe 2019'!$A$7:$A$543,C274)</f>
        <v>871</v>
      </c>
      <c r="AA274" s="27">
        <f t="shared" si="25"/>
        <v>45.861075130848882</v>
      </c>
      <c r="AB274" s="11">
        <f t="shared" si="26"/>
        <v>47.559633469028469</v>
      </c>
    </row>
    <row r="275" spans="1:28">
      <c r="A275" s="27" t="s">
        <v>1411</v>
      </c>
      <c r="B275" s="27" t="s">
        <v>1455</v>
      </c>
      <c r="C275" s="27">
        <v>9473</v>
      </c>
      <c r="D275" s="27">
        <v>1573</v>
      </c>
      <c r="E275" s="27">
        <v>4043.56</v>
      </c>
      <c r="F275" s="27">
        <v>41072</v>
      </c>
      <c r="G275" s="27">
        <v>3</v>
      </c>
      <c r="H275" s="27">
        <v>6.3889700851797373E-3</v>
      </c>
      <c r="I275" s="27">
        <v>3.1292952380952382E-3</v>
      </c>
      <c r="J275" s="27">
        <v>72762.894516183122</v>
      </c>
      <c r="K275" s="29">
        <f t="shared" si="24"/>
        <v>398.46861079945262</v>
      </c>
      <c r="L275" s="28">
        <f t="shared" si="27"/>
        <v>132.82287026648422</v>
      </c>
      <c r="M275" s="27">
        <f t="shared" si="28"/>
        <v>59.770291619917899</v>
      </c>
      <c r="N275" s="27">
        <f>SUMIFS('Verarbeitendes Gew. 2019'!$H$71:$H$17222,'Verarbeitendes Gew. 2019'!$C$71:$C$17222,C275,'Verarbeitendes Gew. 2019'!$E$71:$E$17222,"Basic Metals")</f>
        <v>913</v>
      </c>
      <c r="O275" s="27">
        <f>SUMIFS('Verarbeitendes Gew. 2019'!$H$71:$H$17222,'Verarbeitendes Gew. 2019'!$C$71:$C$17222,C275,'Verarbeitendes Gew. 2019'!$E$71:$E$17222,"Chemical and Petrochemical")</f>
        <v>1180</v>
      </c>
      <c r="P275" s="27">
        <f>SUMIFS('Verarbeitendes Gew. 2019'!$H$71:$H$17222,'Verarbeitendes Gew. 2019'!$C$71:$C$17222,C275,'Verarbeitendes Gew. 2019'!$E$71:$E$17222,"Non Metallic Minerals")</f>
        <v>530</v>
      </c>
      <c r="Q275" s="27">
        <f>SUMIFS('Verarbeitendes Gew. 2019'!$H$71:$H$17222,'Verarbeitendes Gew. 2019'!$C$71:$C$17222,C275,'Verarbeitendes Gew. 2019'!$E$71:$E$17222,"Food and Tobacco")</f>
        <v>519</v>
      </c>
      <c r="R275" s="27">
        <f>SUMIFS('Verarbeitendes Gew. 2019'!$H$71:$H$17222,'Verarbeitendes Gew. 2019'!$C$71:$C$17222,C275,'Verarbeitendes Gew. 2019'!$E$71:$E$17222,"Textile and Leather ")</f>
        <v>0</v>
      </c>
      <c r="S275" s="27">
        <f>SUMIFS('Verarbeitendes Gew. 2019'!$H$71:$H$17222,'Verarbeitendes Gew. 2019'!$C$71:$C$17222,C275,'Verarbeitendes Gew. 2019'!$E$71:$E$17222,"Paper, Pulp and Print")</f>
        <v>1335</v>
      </c>
      <c r="T275" s="27">
        <f>SUMIFS('Verarbeitendes Gew. 2019'!$H$71:$H$17222,'Verarbeitendes Gew. 2019'!$C$71:$C$17222,C275,'Verarbeitendes Gew. 2019'!$E$71:$E$17222,"Wood and Wood Products")</f>
        <v>1738</v>
      </c>
      <c r="U275" s="27">
        <f>SUMIFS('Verarbeitendes Gew. 2019'!$H$71:$H$17222,'Verarbeitendes Gew. 2019'!$C$71:$C$17222,C275,'Verarbeitendes Gew. 2019'!$E$71:$E$17222,"Transport Equipment")</f>
        <v>1641</v>
      </c>
      <c r="V275" s="27">
        <f>SUMIFS('Verarbeitendes Gew. 2019'!$H$71:$H$17222,'Verarbeitendes Gew. 2019'!$C$71:$C$17222,C275,'Verarbeitendes Gew. 2019'!$E$71:$E$17222,"Machinery")</f>
        <v>759</v>
      </c>
      <c r="W275" s="27">
        <f>SUMIFS('Verarbeitendes Gew. 2019'!$H$71:$H$17222,'Verarbeitendes Gew. 2019'!$C$71:$C$17222,C275,'Verarbeitendes Gew. 2019'!$E$71:$E$17222,"other industry")</f>
        <v>1567</v>
      </c>
      <c r="X275" s="27">
        <f>SUMIFS('Verarbeitendes Gew. 2019'!$H$71:$H$17222,'Verarbeitendes Gew. 2019'!$C$71:$C$17222,C275,'Verarbeitendes Gew. 2019'!$F$71:$F$17222,"Verarbeitendes Gewerbe (C)")</f>
        <v>0</v>
      </c>
      <c r="Y275" s="27">
        <f t="shared" si="29"/>
        <v>10182</v>
      </c>
      <c r="Z275" s="27">
        <f>SUMIFS('Baugewerbe 2019'!$D$7:$D$543,'Baugewerbe 2019'!$A$7:$A$543,C275)</f>
        <v>781</v>
      </c>
      <c r="AA275" s="27">
        <f t="shared" si="25"/>
        <v>35.862174971950743</v>
      </c>
      <c r="AB275" s="11">
        <f t="shared" si="26"/>
        <v>37.190403674615581</v>
      </c>
    </row>
    <row r="276" spans="1:28">
      <c r="A276" s="27" t="s">
        <v>1411</v>
      </c>
      <c r="B276" s="27" t="s">
        <v>1457</v>
      </c>
      <c r="C276" s="27">
        <v>9474</v>
      </c>
      <c r="D276" s="27">
        <v>666</v>
      </c>
      <c r="E276" s="27">
        <v>3536.8890000000001</v>
      </c>
      <c r="F276" s="27">
        <v>116203</v>
      </c>
      <c r="G276" s="27">
        <v>3</v>
      </c>
      <c r="H276" s="27">
        <v>5.5884117004820688E-3</v>
      </c>
      <c r="I276" s="27">
        <v>8.8535619047619054E-3</v>
      </c>
      <c r="J276" s="27">
        <v>72762.894516183122</v>
      </c>
      <c r="K276" s="29">
        <f t="shared" si="24"/>
        <v>473.15190944536243</v>
      </c>
      <c r="L276" s="28">
        <f t="shared" si="27"/>
        <v>157.71730314845414</v>
      </c>
      <c r="M276" s="27">
        <f t="shared" si="28"/>
        <v>70.972786416804368</v>
      </c>
      <c r="N276" s="27">
        <f>SUMIFS('Verarbeitendes Gew. 2019'!$H$71:$H$17222,'Verarbeitendes Gew. 2019'!$C$71:$C$17222,C276,'Verarbeitendes Gew. 2019'!$E$71:$E$17222,"Basic Metals")</f>
        <v>1051</v>
      </c>
      <c r="O276" s="27">
        <f>SUMIFS('Verarbeitendes Gew. 2019'!$H$71:$H$17222,'Verarbeitendes Gew. 2019'!$C$71:$C$17222,C276,'Verarbeitendes Gew. 2019'!$E$71:$E$17222,"Chemical and Petrochemical")</f>
        <v>839</v>
      </c>
      <c r="P276" s="27">
        <f>SUMIFS('Verarbeitendes Gew. 2019'!$H$71:$H$17222,'Verarbeitendes Gew. 2019'!$C$71:$C$17222,C276,'Verarbeitendes Gew. 2019'!$E$71:$E$17222,"Non Metallic Minerals")</f>
        <v>264</v>
      </c>
      <c r="Q276" s="27">
        <f>SUMIFS('Verarbeitendes Gew. 2019'!$H$71:$H$17222,'Verarbeitendes Gew. 2019'!$C$71:$C$17222,C276,'Verarbeitendes Gew. 2019'!$E$71:$E$17222,"Food and Tobacco")</f>
        <v>999</v>
      </c>
      <c r="R276" s="27">
        <f>SUMIFS('Verarbeitendes Gew. 2019'!$H$71:$H$17222,'Verarbeitendes Gew. 2019'!$C$71:$C$17222,C276,'Verarbeitendes Gew. 2019'!$E$71:$E$17222,"Textile and Leather ")</f>
        <v>0</v>
      </c>
      <c r="S276" s="27">
        <f>SUMIFS('Verarbeitendes Gew. 2019'!$H$71:$H$17222,'Verarbeitendes Gew. 2019'!$C$71:$C$17222,C276,'Verarbeitendes Gew. 2019'!$E$71:$E$17222,"Paper, Pulp and Print")</f>
        <v>0</v>
      </c>
      <c r="T276" s="27">
        <f>SUMIFS('Verarbeitendes Gew. 2019'!$H$71:$H$17222,'Verarbeitendes Gew. 2019'!$C$71:$C$17222,C276,'Verarbeitendes Gew. 2019'!$E$71:$E$17222,"Wood and Wood Products")</f>
        <v>111</v>
      </c>
      <c r="U276" s="27">
        <f>SUMIFS('Verarbeitendes Gew. 2019'!$H$71:$H$17222,'Verarbeitendes Gew. 2019'!$C$71:$C$17222,C276,'Verarbeitendes Gew. 2019'!$E$71:$E$17222,"Transport Equipment")</f>
        <v>0</v>
      </c>
      <c r="V276" s="27">
        <f>SUMIFS('Verarbeitendes Gew. 2019'!$H$71:$H$17222,'Verarbeitendes Gew. 2019'!$C$71:$C$17222,C276,'Verarbeitendes Gew. 2019'!$E$71:$E$17222,"Machinery")</f>
        <v>4858</v>
      </c>
      <c r="W276" s="27">
        <f>SUMIFS('Verarbeitendes Gew. 2019'!$H$71:$H$17222,'Verarbeitendes Gew. 2019'!$C$71:$C$17222,C276,'Verarbeitendes Gew. 2019'!$E$71:$E$17222,"other industry")</f>
        <v>0</v>
      </c>
      <c r="X276" s="27">
        <f>SUMIFS('Verarbeitendes Gew. 2019'!$H$71:$H$17222,'Verarbeitendes Gew. 2019'!$C$71:$C$17222,C276,'Verarbeitendes Gew. 2019'!$F$71:$F$17222,"Verarbeitendes Gewerbe (C)")</f>
        <v>9856</v>
      </c>
      <c r="Y276" s="27">
        <f t="shared" si="29"/>
        <v>9856</v>
      </c>
      <c r="Z276" s="27">
        <f>SUMIFS('Baugewerbe 2019'!$D$7:$D$543,'Baugewerbe 2019'!$A$7:$A$543,C276)</f>
        <v>867</v>
      </c>
      <c r="AA276" s="27">
        <f t="shared" si="25"/>
        <v>42.583671850082617</v>
      </c>
      <c r="AB276" s="11">
        <f t="shared" si="26"/>
        <v>44.160844881567165</v>
      </c>
    </row>
    <row r="277" spans="1:28">
      <c r="A277" s="27" t="s">
        <v>1411</v>
      </c>
      <c r="B277" s="27" t="s">
        <v>1456</v>
      </c>
      <c r="C277" s="27">
        <v>9475</v>
      </c>
      <c r="D277" s="27">
        <v>692</v>
      </c>
      <c r="E277" s="27">
        <v>1981.4739999999999</v>
      </c>
      <c r="F277" s="27">
        <v>45825</v>
      </c>
      <c r="G277" s="27">
        <v>2</v>
      </c>
      <c r="H277" s="27">
        <v>3.1308001143946014E-3</v>
      </c>
      <c r="I277" s="27">
        <v>3.4914285714285715E-3</v>
      </c>
      <c r="J277" s="27">
        <v>72762.894516183122</v>
      </c>
      <c r="K277" s="29">
        <f t="shared" si="24"/>
        <v>235.1533821809835</v>
      </c>
      <c r="L277" s="28">
        <f t="shared" si="27"/>
        <v>117.57669109049175</v>
      </c>
      <c r="M277" s="27">
        <f t="shared" si="28"/>
        <v>52.909510990721287</v>
      </c>
      <c r="N277" s="27">
        <f>SUMIFS('Verarbeitendes Gew. 2019'!$H$71:$H$17222,'Verarbeitendes Gew. 2019'!$C$71:$C$17222,C277,'Verarbeitendes Gew. 2019'!$E$71:$E$17222,"Basic Metals")</f>
        <v>1686</v>
      </c>
      <c r="O277" s="27">
        <f>SUMIFS('Verarbeitendes Gew. 2019'!$H$71:$H$17222,'Verarbeitendes Gew. 2019'!$C$71:$C$17222,C277,'Verarbeitendes Gew. 2019'!$E$71:$E$17222,"Chemical and Petrochemical")</f>
        <v>6325</v>
      </c>
      <c r="P277" s="27">
        <f>SUMIFS('Verarbeitendes Gew. 2019'!$H$71:$H$17222,'Verarbeitendes Gew. 2019'!$C$71:$C$17222,C277,'Verarbeitendes Gew. 2019'!$E$71:$E$17222,"Non Metallic Minerals")</f>
        <v>247</v>
      </c>
      <c r="Q277" s="27">
        <f>SUMIFS('Verarbeitendes Gew. 2019'!$H$71:$H$17222,'Verarbeitendes Gew. 2019'!$C$71:$C$17222,C277,'Verarbeitendes Gew. 2019'!$E$71:$E$17222,"Food and Tobacco")</f>
        <v>425</v>
      </c>
      <c r="R277" s="27">
        <f>SUMIFS('Verarbeitendes Gew. 2019'!$H$71:$H$17222,'Verarbeitendes Gew. 2019'!$C$71:$C$17222,C277,'Verarbeitendes Gew. 2019'!$E$71:$E$17222,"Textile and Leather ")</f>
        <v>3247</v>
      </c>
      <c r="S277" s="27">
        <f>SUMIFS('Verarbeitendes Gew. 2019'!$H$71:$H$17222,'Verarbeitendes Gew. 2019'!$C$71:$C$17222,C277,'Verarbeitendes Gew. 2019'!$E$71:$E$17222,"Paper, Pulp and Print")</f>
        <v>111</v>
      </c>
      <c r="T277" s="27">
        <f>SUMIFS('Verarbeitendes Gew. 2019'!$H$71:$H$17222,'Verarbeitendes Gew. 2019'!$C$71:$C$17222,C277,'Verarbeitendes Gew. 2019'!$E$71:$E$17222,"Wood and Wood Products")</f>
        <v>84</v>
      </c>
      <c r="U277" s="27">
        <f>SUMIFS('Verarbeitendes Gew. 2019'!$H$71:$H$17222,'Verarbeitendes Gew. 2019'!$C$71:$C$17222,C277,'Verarbeitendes Gew. 2019'!$E$71:$E$17222,"Transport Equipment")</f>
        <v>0</v>
      </c>
      <c r="V277" s="27">
        <f>SUMIFS('Verarbeitendes Gew. 2019'!$H$71:$H$17222,'Verarbeitendes Gew. 2019'!$C$71:$C$17222,C277,'Verarbeitendes Gew. 2019'!$E$71:$E$17222,"Machinery")</f>
        <v>462</v>
      </c>
      <c r="W277" s="27">
        <f>SUMIFS('Verarbeitendes Gew. 2019'!$H$71:$H$17222,'Verarbeitendes Gew. 2019'!$C$71:$C$17222,C277,'Verarbeitendes Gew. 2019'!$E$71:$E$17222,"other industry")</f>
        <v>0</v>
      </c>
      <c r="X277" s="27">
        <f>SUMIFS('Verarbeitendes Gew. 2019'!$H$71:$H$17222,'Verarbeitendes Gew. 2019'!$C$71:$C$17222,C277,'Verarbeitendes Gew. 2019'!$F$71:$F$17222,"Verarbeitendes Gewerbe (C)")</f>
        <v>0</v>
      </c>
      <c r="Y277" s="27">
        <f t="shared" si="29"/>
        <v>12587</v>
      </c>
      <c r="Z277" s="27">
        <f>SUMIFS('Baugewerbe 2019'!$D$7:$D$543,'Baugewerbe 2019'!$A$7:$A$543,C277)</f>
        <v>1220</v>
      </c>
      <c r="AA277" s="27">
        <f t="shared" si="25"/>
        <v>31.745706594432775</v>
      </c>
      <c r="AB277" s="11">
        <f t="shared" si="26"/>
        <v>32.921473505337694</v>
      </c>
    </row>
    <row r="278" spans="1:28">
      <c r="A278" s="27" t="s">
        <v>1411</v>
      </c>
      <c r="B278" s="27" t="s">
        <v>1458</v>
      </c>
      <c r="C278" s="27">
        <v>9476</v>
      </c>
      <c r="D278" s="27">
        <v>681</v>
      </c>
      <c r="E278" s="27">
        <v>2224.8229999999999</v>
      </c>
      <c r="F278" s="27">
        <v>66743</v>
      </c>
      <c r="G278" s="27">
        <v>3</v>
      </c>
      <c r="H278" s="27">
        <v>3.51530027792832E-3</v>
      </c>
      <c r="I278" s="27">
        <v>5.0851809523809527E-3</v>
      </c>
      <c r="J278" s="27">
        <v>72762.894516183122</v>
      </c>
      <c r="K278" s="29">
        <f t="shared" si="24"/>
        <v>287.76756065270115</v>
      </c>
      <c r="L278" s="28">
        <f t="shared" si="27"/>
        <v>95.922520217567055</v>
      </c>
      <c r="M278" s="27">
        <f t="shared" si="28"/>
        <v>43.165134097905174</v>
      </c>
      <c r="N278" s="27">
        <f>SUMIFS('Verarbeitendes Gew. 2019'!$H$71:$H$17222,'Verarbeitendes Gew. 2019'!$C$71:$C$17222,C278,'Verarbeitendes Gew. 2019'!$E$71:$E$17222,"Basic Metals")</f>
        <v>1793</v>
      </c>
      <c r="O278" s="27">
        <f>SUMIFS('Verarbeitendes Gew. 2019'!$H$71:$H$17222,'Verarbeitendes Gew. 2019'!$C$71:$C$17222,C278,'Verarbeitendes Gew. 2019'!$E$71:$E$17222,"Chemical and Petrochemical")</f>
        <v>2454</v>
      </c>
      <c r="P278" s="27">
        <f>SUMIFS('Verarbeitendes Gew. 2019'!$H$71:$H$17222,'Verarbeitendes Gew. 2019'!$C$71:$C$17222,C278,'Verarbeitendes Gew. 2019'!$E$71:$E$17222,"Non Metallic Minerals")</f>
        <v>2123</v>
      </c>
      <c r="Q278" s="27">
        <f>SUMIFS('Verarbeitendes Gew. 2019'!$H$71:$H$17222,'Verarbeitendes Gew. 2019'!$C$71:$C$17222,C278,'Verarbeitendes Gew. 2019'!$E$71:$E$17222,"Food and Tobacco")</f>
        <v>429</v>
      </c>
      <c r="R278" s="27">
        <f>SUMIFS('Verarbeitendes Gew. 2019'!$H$71:$H$17222,'Verarbeitendes Gew. 2019'!$C$71:$C$17222,C278,'Verarbeitendes Gew. 2019'!$E$71:$E$17222,"Textile and Leather ")</f>
        <v>0</v>
      </c>
      <c r="S278" s="27">
        <f>SUMIFS('Verarbeitendes Gew. 2019'!$H$71:$H$17222,'Verarbeitendes Gew. 2019'!$C$71:$C$17222,C278,'Verarbeitendes Gew. 2019'!$E$71:$E$17222,"Paper, Pulp and Print")</f>
        <v>0</v>
      </c>
      <c r="T278" s="27">
        <f>SUMIFS('Verarbeitendes Gew. 2019'!$H$71:$H$17222,'Verarbeitendes Gew. 2019'!$C$71:$C$17222,C278,'Verarbeitendes Gew. 2019'!$E$71:$E$17222,"Wood and Wood Products")</f>
        <v>770</v>
      </c>
      <c r="U278" s="27">
        <f>SUMIFS('Verarbeitendes Gew. 2019'!$H$71:$H$17222,'Verarbeitendes Gew. 2019'!$C$71:$C$17222,C278,'Verarbeitendes Gew. 2019'!$E$71:$E$17222,"Transport Equipment")</f>
        <v>0</v>
      </c>
      <c r="V278" s="27">
        <f>SUMIFS('Verarbeitendes Gew. 2019'!$H$71:$H$17222,'Verarbeitendes Gew. 2019'!$C$71:$C$17222,C278,'Verarbeitendes Gew. 2019'!$E$71:$E$17222,"Machinery")</f>
        <v>2029</v>
      </c>
      <c r="W278" s="27">
        <f>SUMIFS('Verarbeitendes Gew. 2019'!$H$71:$H$17222,'Verarbeitendes Gew. 2019'!$C$71:$C$17222,C278,'Verarbeitendes Gew. 2019'!$E$71:$E$17222,"other industry")</f>
        <v>383</v>
      </c>
      <c r="X278" s="27">
        <f>SUMIFS('Verarbeitendes Gew. 2019'!$H$71:$H$17222,'Verarbeitendes Gew. 2019'!$C$71:$C$17222,C278,'Verarbeitendes Gew. 2019'!$F$71:$F$17222,"Verarbeitendes Gewerbe (C)")</f>
        <v>0</v>
      </c>
      <c r="Y278" s="27">
        <f t="shared" si="29"/>
        <v>9981</v>
      </c>
      <c r="Z278" s="27">
        <f>SUMIFS('Baugewerbe 2019'!$D$7:$D$543,'Baugewerbe 2019'!$A$7:$A$543,C278)</f>
        <v>806</v>
      </c>
      <c r="AA278" s="27">
        <f t="shared" si="25"/>
        <v>25.899080458743107</v>
      </c>
      <c r="AB278" s="11">
        <f t="shared" si="26"/>
        <v>26.858305660918777</v>
      </c>
    </row>
    <row r="279" spans="1:28">
      <c r="A279" s="27" t="s">
        <v>1411</v>
      </c>
      <c r="B279" s="27" t="s">
        <v>1459</v>
      </c>
      <c r="C279" s="27">
        <v>9477</v>
      </c>
      <c r="D279" s="27">
        <v>697</v>
      </c>
      <c r="E279" s="27">
        <v>2542.8829999999998</v>
      </c>
      <c r="F279" s="27">
        <v>71566</v>
      </c>
      <c r="G279" s="27">
        <v>2</v>
      </c>
      <c r="H279" s="27">
        <v>4.0178465058295426E-3</v>
      </c>
      <c r="I279" s="27">
        <v>5.4526476190476193E-3</v>
      </c>
      <c r="J279" s="27">
        <v>72762.894516183122</v>
      </c>
      <c r="K279" s="29">
        <f t="shared" si="24"/>
        <v>321.5822204606709</v>
      </c>
      <c r="L279" s="28">
        <f t="shared" si="27"/>
        <v>160.79111023033545</v>
      </c>
      <c r="M279" s="27">
        <f t="shared" si="28"/>
        <v>72.355999603650957</v>
      </c>
      <c r="N279" s="27">
        <f>SUMIFS('Verarbeitendes Gew. 2019'!$H$71:$H$17222,'Verarbeitendes Gew. 2019'!$C$71:$C$17222,C279,'Verarbeitendes Gew. 2019'!$E$71:$E$17222,"Basic Metals")</f>
        <v>956</v>
      </c>
      <c r="O279" s="27">
        <f>SUMIFS('Verarbeitendes Gew. 2019'!$H$71:$H$17222,'Verarbeitendes Gew. 2019'!$C$71:$C$17222,C279,'Verarbeitendes Gew. 2019'!$E$71:$E$17222,"Chemical and Petrochemical")</f>
        <v>307</v>
      </c>
      <c r="P279" s="27">
        <f>SUMIFS('Verarbeitendes Gew. 2019'!$H$71:$H$17222,'Verarbeitendes Gew. 2019'!$C$71:$C$17222,C279,'Verarbeitendes Gew. 2019'!$E$71:$E$17222,"Non Metallic Minerals")</f>
        <v>0</v>
      </c>
      <c r="Q279" s="27">
        <f>SUMIFS('Verarbeitendes Gew. 2019'!$H$71:$H$17222,'Verarbeitendes Gew. 2019'!$C$71:$C$17222,C279,'Verarbeitendes Gew. 2019'!$E$71:$E$17222,"Food and Tobacco")</f>
        <v>2474</v>
      </c>
      <c r="R279" s="27">
        <f>SUMIFS('Verarbeitendes Gew. 2019'!$H$71:$H$17222,'Verarbeitendes Gew. 2019'!$C$71:$C$17222,C279,'Verarbeitendes Gew. 2019'!$E$71:$E$17222,"Textile and Leather ")</f>
        <v>581</v>
      </c>
      <c r="S279" s="27">
        <f>SUMIFS('Verarbeitendes Gew. 2019'!$H$71:$H$17222,'Verarbeitendes Gew. 2019'!$C$71:$C$17222,C279,'Verarbeitendes Gew. 2019'!$E$71:$E$17222,"Paper, Pulp and Print")</f>
        <v>627</v>
      </c>
      <c r="T279" s="27">
        <f>SUMIFS('Verarbeitendes Gew. 2019'!$H$71:$H$17222,'Verarbeitendes Gew. 2019'!$C$71:$C$17222,C279,'Verarbeitendes Gew. 2019'!$E$71:$E$17222,"Wood and Wood Products")</f>
        <v>404</v>
      </c>
      <c r="U279" s="27">
        <f>SUMIFS('Verarbeitendes Gew. 2019'!$H$71:$H$17222,'Verarbeitendes Gew. 2019'!$C$71:$C$17222,C279,'Verarbeitendes Gew. 2019'!$E$71:$E$17222,"Transport Equipment")</f>
        <v>618</v>
      </c>
      <c r="V279" s="27">
        <f>SUMIFS('Verarbeitendes Gew. 2019'!$H$71:$H$17222,'Verarbeitendes Gew. 2019'!$C$71:$C$17222,C279,'Verarbeitendes Gew. 2019'!$E$71:$E$17222,"Machinery")</f>
        <v>1899</v>
      </c>
      <c r="W279" s="27">
        <f>SUMIFS('Verarbeitendes Gew. 2019'!$H$71:$H$17222,'Verarbeitendes Gew. 2019'!$C$71:$C$17222,C279,'Verarbeitendes Gew. 2019'!$E$71:$E$17222,"other industry")</f>
        <v>0</v>
      </c>
      <c r="X279" s="27">
        <f>SUMIFS('Verarbeitendes Gew. 2019'!$H$71:$H$17222,'Verarbeitendes Gew. 2019'!$C$71:$C$17222,C279,'Verarbeitendes Gew. 2019'!$F$71:$F$17222,"Verarbeitendes Gewerbe (C)")</f>
        <v>0</v>
      </c>
      <c r="Y279" s="27">
        <f t="shared" si="29"/>
        <v>7866</v>
      </c>
      <c r="Z279" s="27">
        <f>SUMIFS('Baugewerbe 2019'!$D$7:$D$543,'Baugewerbe 2019'!$A$7:$A$543,C279)</f>
        <v>1013</v>
      </c>
      <c r="AA279" s="27">
        <f t="shared" si="25"/>
        <v>43.413599762190572</v>
      </c>
      <c r="AB279" s="11">
        <f t="shared" si="26"/>
        <v>45.021510864493926</v>
      </c>
    </row>
    <row r="280" spans="1:28">
      <c r="A280" s="27" t="s">
        <v>1411</v>
      </c>
      <c r="B280" s="27" t="s">
        <v>1460</v>
      </c>
      <c r="C280" s="27">
        <v>9478</v>
      </c>
      <c r="D280" s="27">
        <v>625</v>
      </c>
      <c r="E280" s="27">
        <v>2419.2759999999998</v>
      </c>
      <c r="F280" s="27">
        <v>66776</v>
      </c>
      <c r="G280" s="27">
        <v>2</v>
      </c>
      <c r="H280" s="27">
        <v>3.8225430046279251E-3</v>
      </c>
      <c r="I280" s="27">
        <v>5.0876952380952377E-3</v>
      </c>
      <c r="J280" s="27">
        <v>72762.894516183122</v>
      </c>
      <c r="K280" s="29">
        <f t="shared" si="24"/>
        <v>303.9150122123101</v>
      </c>
      <c r="L280" s="28">
        <f t="shared" si="27"/>
        <v>151.95750610615505</v>
      </c>
      <c r="M280" s="27">
        <f t="shared" si="28"/>
        <v>68.380877747769773</v>
      </c>
      <c r="N280" s="27">
        <f>SUMIFS('Verarbeitendes Gew. 2019'!$H$71:$H$17222,'Verarbeitendes Gew. 2019'!$C$71:$C$17222,C280,'Verarbeitendes Gew. 2019'!$E$71:$E$17222,"Basic Metals")</f>
        <v>654</v>
      </c>
      <c r="O280" s="27">
        <f>SUMIFS('Verarbeitendes Gew. 2019'!$H$71:$H$17222,'Verarbeitendes Gew. 2019'!$C$71:$C$17222,C280,'Verarbeitendes Gew. 2019'!$E$71:$E$17222,"Chemical and Petrochemical")</f>
        <v>2330</v>
      </c>
      <c r="P280" s="27">
        <f>SUMIFS('Verarbeitendes Gew. 2019'!$H$71:$H$17222,'Verarbeitendes Gew. 2019'!$C$71:$C$17222,C280,'Verarbeitendes Gew. 2019'!$E$71:$E$17222,"Non Metallic Minerals")</f>
        <v>691</v>
      </c>
      <c r="Q280" s="27">
        <f>SUMIFS('Verarbeitendes Gew. 2019'!$H$71:$H$17222,'Verarbeitendes Gew. 2019'!$C$71:$C$17222,C280,'Verarbeitendes Gew. 2019'!$E$71:$E$17222,"Food and Tobacco")</f>
        <v>109</v>
      </c>
      <c r="R280" s="27">
        <f>SUMIFS('Verarbeitendes Gew. 2019'!$H$71:$H$17222,'Verarbeitendes Gew. 2019'!$C$71:$C$17222,C280,'Verarbeitendes Gew. 2019'!$E$71:$E$17222,"Textile and Leather ")</f>
        <v>0</v>
      </c>
      <c r="S280" s="27">
        <f>SUMIFS('Verarbeitendes Gew. 2019'!$H$71:$H$17222,'Verarbeitendes Gew. 2019'!$C$71:$C$17222,C280,'Verarbeitendes Gew. 2019'!$E$71:$E$17222,"Paper, Pulp and Print")</f>
        <v>0</v>
      </c>
      <c r="T280" s="27">
        <f>SUMIFS('Verarbeitendes Gew. 2019'!$H$71:$H$17222,'Verarbeitendes Gew. 2019'!$C$71:$C$17222,C280,'Verarbeitendes Gew. 2019'!$E$71:$E$17222,"Wood and Wood Products")</f>
        <v>971</v>
      </c>
      <c r="U280" s="27">
        <f>SUMIFS('Verarbeitendes Gew. 2019'!$H$71:$H$17222,'Verarbeitendes Gew. 2019'!$C$71:$C$17222,C280,'Verarbeitendes Gew. 2019'!$E$71:$E$17222,"Transport Equipment")</f>
        <v>0</v>
      </c>
      <c r="V280" s="27">
        <f>SUMIFS('Verarbeitendes Gew. 2019'!$H$71:$H$17222,'Verarbeitendes Gew. 2019'!$C$71:$C$17222,C280,'Verarbeitendes Gew. 2019'!$E$71:$E$17222,"Machinery")</f>
        <v>2001</v>
      </c>
      <c r="W280" s="27">
        <f>SUMIFS('Verarbeitendes Gew. 2019'!$H$71:$H$17222,'Verarbeitendes Gew. 2019'!$C$71:$C$17222,C280,'Verarbeitendes Gew. 2019'!$E$71:$E$17222,"other industry")</f>
        <v>0</v>
      </c>
      <c r="X280" s="27">
        <f>SUMIFS('Verarbeitendes Gew. 2019'!$H$71:$H$17222,'Verarbeitendes Gew. 2019'!$C$71:$C$17222,C280,'Verarbeitendes Gew. 2019'!$F$71:$F$17222,"Verarbeitendes Gewerbe (C)")</f>
        <v>7836</v>
      </c>
      <c r="Y280" s="27">
        <f t="shared" si="29"/>
        <v>7836</v>
      </c>
      <c r="Z280" s="27">
        <f>SUMIFS('Baugewerbe 2019'!$D$7:$D$543,'Baugewerbe 2019'!$A$7:$A$543,C280)</f>
        <v>1338</v>
      </c>
      <c r="AA280" s="27">
        <f t="shared" si="25"/>
        <v>41.028526648661867</v>
      </c>
      <c r="AB280" s="11">
        <f t="shared" si="26"/>
        <v>42.548101709723419</v>
      </c>
    </row>
    <row r="281" spans="1:28">
      <c r="A281" s="27" t="s">
        <v>1411</v>
      </c>
      <c r="B281" s="27" t="s">
        <v>1461</v>
      </c>
      <c r="C281" s="27">
        <v>9479</v>
      </c>
      <c r="D281" s="27">
        <v>626</v>
      </c>
      <c r="E281" s="27">
        <v>2561.009</v>
      </c>
      <c r="F281" s="27">
        <v>72655</v>
      </c>
      <c r="G281" s="27">
        <v>1</v>
      </c>
      <c r="H281" s="27">
        <v>4.0464862370970314E-3</v>
      </c>
      <c r="I281" s="27">
        <v>5.5356190476190479E-3</v>
      </c>
      <c r="J281" s="27">
        <v>72762.894516183122</v>
      </c>
      <c r="K281" s="29">
        <f t="shared" si="24"/>
        <v>324.77306304260628</v>
      </c>
      <c r="L281" s="28">
        <f t="shared" si="27"/>
        <v>324.77306304260628</v>
      </c>
      <c r="M281" s="27">
        <f t="shared" si="28"/>
        <v>146.14787836917284</v>
      </c>
      <c r="N281" s="27">
        <f>SUMIFS('Verarbeitendes Gew. 2019'!$H$71:$H$17222,'Verarbeitendes Gew. 2019'!$C$71:$C$17222,C281,'Verarbeitendes Gew. 2019'!$E$71:$E$17222,"Basic Metals")</f>
        <v>1795</v>
      </c>
      <c r="O281" s="27">
        <f>SUMIFS('Verarbeitendes Gew. 2019'!$H$71:$H$17222,'Verarbeitendes Gew. 2019'!$C$71:$C$17222,C281,'Verarbeitendes Gew. 2019'!$E$71:$E$17222,"Chemical and Petrochemical")</f>
        <v>502</v>
      </c>
      <c r="P281" s="27">
        <f>SUMIFS('Verarbeitendes Gew. 2019'!$H$71:$H$17222,'Verarbeitendes Gew. 2019'!$C$71:$C$17222,C281,'Verarbeitendes Gew. 2019'!$E$71:$E$17222,"Non Metallic Minerals")</f>
        <v>3455</v>
      </c>
      <c r="Q281" s="27">
        <f>SUMIFS('Verarbeitendes Gew. 2019'!$H$71:$H$17222,'Verarbeitendes Gew. 2019'!$C$71:$C$17222,C281,'Verarbeitendes Gew. 2019'!$E$71:$E$17222,"Food and Tobacco")</f>
        <v>568</v>
      </c>
      <c r="R281" s="27">
        <f>SUMIFS('Verarbeitendes Gew. 2019'!$H$71:$H$17222,'Verarbeitendes Gew. 2019'!$C$71:$C$17222,C281,'Verarbeitendes Gew. 2019'!$E$71:$E$17222,"Textile and Leather ")</f>
        <v>371</v>
      </c>
      <c r="S281" s="27">
        <f>SUMIFS('Verarbeitendes Gew. 2019'!$H$71:$H$17222,'Verarbeitendes Gew. 2019'!$C$71:$C$17222,C281,'Verarbeitendes Gew. 2019'!$E$71:$E$17222,"Paper, Pulp and Print")</f>
        <v>249</v>
      </c>
      <c r="T281" s="27">
        <f>SUMIFS('Verarbeitendes Gew. 2019'!$H$71:$H$17222,'Verarbeitendes Gew. 2019'!$C$71:$C$17222,C281,'Verarbeitendes Gew. 2019'!$E$71:$E$17222,"Wood and Wood Products")</f>
        <v>0</v>
      </c>
      <c r="U281" s="27">
        <f>SUMIFS('Verarbeitendes Gew. 2019'!$H$71:$H$17222,'Verarbeitendes Gew. 2019'!$C$71:$C$17222,C281,'Verarbeitendes Gew. 2019'!$E$71:$E$17222,"Transport Equipment")</f>
        <v>0</v>
      </c>
      <c r="V281" s="27">
        <f>SUMIFS('Verarbeitendes Gew. 2019'!$H$71:$H$17222,'Verarbeitendes Gew. 2019'!$C$71:$C$17222,C281,'Verarbeitendes Gew. 2019'!$E$71:$E$17222,"Machinery")</f>
        <v>2101</v>
      </c>
      <c r="W281" s="27">
        <f>SUMIFS('Verarbeitendes Gew. 2019'!$H$71:$H$17222,'Verarbeitendes Gew. 2019'!$C$71:$C$17222,C281,'Verarbeitendes Gew. 2019'!$E$71:$E$17222,"other industry")</f>
        <v>0</v>
      </c>
      <c r="X281" s="27">
        <f>SUMIFS('Verarbeitendes Gew. 2019'!$H$71:$H$17222,'Verarbeitendes Gew. 2019'!$C$71:$C$17222,C281,'Verarbeitendes Gew. 2019'!$F$71:$F$17222,"Verarbeitendes Gewerbe (C)")</f>
        <v>0</v>
      </c>
      <c r="Y281" s="27">
        <f t="shared" si="29"/>
        <v>9041</v>
      </c>
      <c r="Z281" s="27">
        <f>SUMIFS('Baugewerbe 2019'!$D$7:$D$543,'Baugewerbe 2019'!$A$7:$A$543,C281)</f>
        <v>709</v>
      </c>
      <c r="AA281" s="27">
        <f t="shared" si="25"/>
        <v>87.688727021503695</v>
      </c>
      <c r="AB281" s="11">
        <f t="shared" si="26"/>
        <v>90.936457651929771</v>
      </c>
    </row>
    <row r="282" spans="1:28">
      <c r="A282" s="27" t="s">
        <v>1411</v>
      </c>
      <c r="B282" s="27" t="s">
        <v>1462</v>
      </c>
      <c r="C282" s="27">
        <v>9561</v>
      </c>
      <c r="D282" s="27">
        <v>809</v>
      </c>
      <c r="E282" s="27">
        <v>2430.7489999999998</v>
      </c>
      <c r="F282" s="27">
        <v>41798</v>
      </c>
      <c r="G282" s="27">
        <v>1</v>
      </c>
      <c r="H282" s="27">
        <v>3.8406707568530104E-3</v>
      </c>
      <c r="I282" s="27">
        <v>3.1846095238095237E-3</v>
      </c>
      <c r="J282" s="27">
        <v>72762.894516183122</v>
      </c>
      <c r="K282" s="29">
        <f t="shared" si="24"/>
        <v>266.09198514937668</v>
      </c>
      <c r="L282" s="28">
        <f t="shared" si="27"/>
        <v>266.09198514937668</v>
      </c>
      <c r="M282" s="27">
        <f t="shared" si="28"/>
        <v>119.7413933172195</v>
      </c>
      <c r="N282" s="27">
        <f>SUMIFS('Verarbeitendes Gew. 2019'!$H$71:$H$17222,'Verarbeitendes Gew. 2019'!$C$71:$C$17222,C282,'Verarbeitendes Gew. 2019'!$E$71:$E$17222,"Basic Metals")</f>
        <v>0</v>
      </c>
      <c r="O282" s="27">
        <f>SUMIFS('Verarbeitendes Gew. 2019'!$H$71:$H$17222,'Verarbeitendes Gew. 2019'!$C$71:$C$17222,C282,'Verarbeitendes Gew. 2019'!$E$71:$E$17222,"Chemical and Petrochemical")</f>
        <v>0</v>
      </c>
      <c r="P282" s="27">
        <f>SUMIFS('Verarbeitendes Gew. 2019'!$H$71:$H$17222,'Verarbeitendes Gew. 2019'!$C$71:$C$17222,C282,'Verarbeitendes Gew. 2019'!$E$71:$E$17222,"Non Metallic Minerals")</f>
        <v>0</v>
      </c>
      <c r="Q282" s="27">
        <f>SUMIFS('Verarbeitendes Gew. 2019'!$H$71:$H$17222,'Verarbeitendes Gew. 2019'!$C$71:$C$17222,C282,'Verarbeitendes Gew. 2019'!$E$71:$E$17222,"Food and Tobacco")</f>
        <v>0</v>
      </c>
      <c r="R282" s="27">
        <f>SUMIFS('Verarbeitendes Gew. 2019'!$H$71:$H$17222,'Verarbeitendes Gew. 2019'!$C$71:$C$17222,C282,'Verarbeitendes Gew. 2019'!$E$71:$E$17222,"Textile and Leather ")</f>
        <v>0</v>
      </c>
      <c r="S282" s="27">
        <f>SUMIFS('Verarbeitendes Gew. 2019'!$H$71:$H$17222,'Verarbeitendes Gew. 2019'!$C$71:$C$17222,C282,'Verarbeitendes Gew. 2019'!$E$71:$E$17222,"Paper, Pulp and Print")</f>
        <v>0</v>
      </c>
      <c r="T282" s="27">
        <f>SUMIFS('Verarbeitendes Gew. 2019'!$H$71:$H$17222,'Verarbeitendes Gew. 2019'!$C$71:$C$17222,C282,'Verarbeitendes Gew. 2019'!$E$71:$E$17222,"Wood and Wood Products")</f>
        <v>0</v>
      </c>
      <c r="U282" s="27">
        <f>SUMIFS('Verarbeitendes Gew. 2019'!$H$71:$H$17222,'Verarbeitendes Gew. 2019'!$C$71:$C$17222,C282,'Verarbeitendes Gew. 2019'!$E$71:$E$17222,"Transport Equipment")</f>
        <v>0</v>
      </c>
      <c r="V282" s="27">
        <f>SUMIFS('Verarbeitendes Gew. 2019'!$H$71:$H$17222,'Verarbeitendes Gew. 2019'!$C$71:$C$17222,C282,'Verarbeitendes Gew. 2019'!$E$71:$E$17222,"Machinery")</f>
        <v>0</v>
      </c>
      <c r="W282" s="27">
        <f>SUMIFS('Verarbeitendes Gew. 2019'!$H$71:$H$17222,'Verarbeitendes Gew. 2019'!$C$71:$C$17222,C282,'Verarbeitendes Gew. 2019'!$E$71:$E$17222,"other industry")</f>
        <v>0</v>
      </c>
      <c r="X282" s="27">
        <f>SUMIFS('Verarbeitendes Gew. 2019'!$H$71:$H$17222,'Verarbeitendes Gew. 2019'!$C$71:$C$17222,C282,'Verarbeitendes Gew. 2019'!$F$71:$F$17222,"Verarbeitendes Gewerbe (C)")</f>
        <v>0</v>
      </c>
      <c r="Y282" s="27">
        <f t="shared" si="29"/>
        <v>0</v>
      </c>
      <c r="Z282" s="27">
        <f>SUMIFS('Baugewerbe 2019'!$D$7:$D$543,'Baugewerbe 2019'!$A$7:$A$543,C282)</f>
        <v>153</v>
      </c>
      <c r="AA282" s="27">
        <f t="shared" si="25"/>
        <v>71.844835990331703</v>
      </c>
      <c r="AB282" s="11">
        <f t="shared" si="26"/>
        <v>74.505755841825476</v>
      </c>
    </row>
    <row r="283" spans="1:28">
      <c r="A283" s="27" t="s">
        <v>1411</v>
      </c>
      <c r="B283" s="27" t="s">
        <v>1463</v>
      </c>
      <c r="C283" s="27">
        <v>9562</v>
      </c>
      <c r="D283" s="27">
        <v>1046</v>
      </c>
      <c r="E283" s="27">
        <v>10935.843000000001</v>
      </c>
      <c r="F283" s="27">
        <v>112528</v>
      </c>
      <c r="G283" s="27">
        <v>1</v>
      </c>
      <c r="H283" s="27">
        <v>1.727902486502543E-2</v>
      </c>
      <c r="I283" s="27">
        <v>8.5735619047619047E-3</v>
      </c>
      <c r="J283" s="27">
        <v>72762.894516183122</v>
      </c>
      <c r="K283" s="29">
        <f t="shared" si="24"/>
        <v>1079.9101523305362</v>
      </c>
      <c r="L283" s="28">
        <f t="shared" si="27"/>
        <v>1079.9101523305362</v>
      </c>
      <c r="M283" s="27">
        <f t="shared" si="28"/>
        <v>485.95956854874129</v>
      </c>
      <c r="N283" s="27">
        <f>SUMIFS('Verarbeitendes Gew. 2019'!$H$71:$H$17222,'Verarbeitendes Gew. 2019'!$C$71:$C$17222,C283,'Verarbeitendes Gew. 2019'!$E$71:$E$17222,"Basic Metals")</f>
        <v>0</v>
      </c>
      <c r="O283" s="27">
        <f>SUMIFS('Verarbeitendes Gew. 2019'!$H$71:$H$17222,'Verarbeitendes Gew. 2019'!$C$71:$C$17222,C283,'Verarbeitendes Gew. 2019'!$E$71:$E$17222,"Chemical and Petrochemical")</f>
        <v>637</v>
      </c>
      <c r="P283" s="27">
        <f>SUMIFS('Verarbeitendes Gew. 2019'!$H$71:$H$17222,'Verarbeitendes Gew. 2019'!$C$71:$C$17222,C283,'Verarbeitendes Gew. 2019'!$E$71:$E$17222,"Non Metallic Minerals")</f>
        <v>0</v>
      </c>
      <c r="Q283" s="27">
        <f>SUMIFS('Verarbeitendes Gew. 2019'!$H$71:$H$17222,'Verarbeitendes Gew. 2019'!$C$71:$C$17222,C283,'Verarbeitendes Gew. 2019'!$E$71:$E$17222,"Food and Tobacco")</f>
        <v>0</v>
      </c>
      <c r="R283" s="27">
        <f>SUMIFS('Verarbeitendes Gew. 2019'!$H$71:$H$17222,'Verarbeitendes Gew. 2019'!$C$71:$C$17222,C283,'Verarbeitendes Gew. 2019'!$E$71:$E$17222,"Textile and Leather ")</f>
        <v>0</v>
      </c>
      <c r="S283" s="27">
        <f>SUMIFS('Verarbeitendes Gew. 2019'!$H$71:$H$17222,'Verarbeitendes Gew. 2019'!$C$71:$C$17222,C283,'Verarbeitendes Gew. 2019'!$E$71:$E$17222,"Paper, Pulp and Print")</f>
        <v>0</v>
      </c>
      <c r="T283" s="27">
        <f>SUMIFS('Verarbeitendes Gew. 2019'!$H$71:$H$17222,'Verarbeitendes Gew. 2019'!$C$71:$C$17222,C283,'Verarbeitendes Gew. 2019'!$E$71:$E$17222,"Wood and Wood Products")</f>
        <v>0</v>
      </c>
      <c r="U283" s="27">
        <f>SUMIFS('Verarbeitendes Gew. 2019'!$H$71:$H$17222,'Verarbeitendes Gew. 2019'!$C$71:$C$17222,C283,'Verarbeitendes Gew. 2019'!$E$71:$E$17222,"Transport Equipment")</f>
        <v>0</v>
      </c>
      <c r="V283" s="27">
        <f>SUMIFS('Verarbeitendes Gew. 2019'!$H$71:$H$17222,'Verarbeitendes Gew. 2019'!$C$71:$C$17222,C283,'Verarbeitendes Gew. 2019'!$E$71:$E$17222,"Machinery")</f>
        <v>21768</v>
      </c>
      <c r="W283" s="27">
        <f>SUMIFS('Verarbeitendes Gew. 2019'!$H$71:$H$17222,'Verarbeitendes Gew. 2019'!$C$71:$C$17222,C283,'Verarbeitendes Gew. 2019'!$E$71:$E$17222,"other industry")</f>
        <v>398</v>
      </c>
      <c r="X283" s="27">
        <f>SUMIFS('Verarbeitendes Gew. 2019'!$H$71:$H$17222,'Verarbeitendes Gew. 2019'!$C$71:$C$17222,C283,'Verarbeitendes Gew. 2019'!$F$71:$F$17222,"Verarbeitendes Gewerbe (C)")</f>
        <v>31776</v>
      </c>
      <c r="Y283" s="27">
        <f t="shared" si="29"/>
        <v>31776</v>
      </c>
      <c r="Z283" s="27">
        <f>SUMIFS('Baugewerbe 2019'!$D$7:$D$543,'Baugewerbe 2019'!$A$7:$A$543,C283)</f>
        <v>716</v>
      </c>
      <c r="AA283" s="27">
        <f t="shared" si="25"/>
        <v>291.57574112924482</v>
      </c>
      <c r="AB283" s="11">
        <f t="shared" si="26"/>
        <v>302.37484265255017</v>
      </c>
    </row>
    <row r="284" spans="1:28">
      <c r="A284" s="27" t="s">
        <v>1411</v>
      </c>
      <c r="B284" s="27" t="s">
        <v>1464</v>
      </c>
      <c r="C284" s="27">
        <v>9563</v>
      </c>
      <c r="D284" s="27">
        <v>751</v>
      </c>
      <c r="E284" s="27">
        <v>4787.4350000000004</v>
      </c>
      <c r="F284" s="27">
        <v>128497</v>
      </c>
      <c r="G284" s="27">
        <v>1</v>
      </c>
      <c r="H284" s="27">
        <v>7.5643193126211693E-3</v>
      </c>
      <c r="I284" s="27">
        <v>9.7902476190476189E-3</v>
      </c>
      <c r="J284" s="27">
        <v>72762.894516183122</v>
      </c>
      <c r="K284" s="29">
        <f t="shared" si="24"/>
        <v>595.75196446808718</v>
      </c>
      <c r="L284" s="28">
        <f t="shared" si="27"/>
        <v>595.75196446808718</v>
      </c>
      <c r="M284" s="27">
        <f t="shared" si="28"/>
        <v>268.08838401063923</v>
      </c>
      <c r="N284" s="27">
        <f>SUMIFS('Verarbeitendes Gew. 2019'!$H$71:$H$17222,'Verarbeitendes Gew. 2019'!$C$71:$C$17222,C284,'Verarbeitendes Gew. 2019'!$E$71:$E$17222,"Basic Metals")</f>
        <v>1776</v>
      </c>
      <c r="O284" s="27">
        <f>SUMIFS('Verarbeitendes Gew. 2019'!$H$71:$H$17222,'Verarbeitendes Gew. 2019'!$C$71:$C$17222,C284,'Verarbeitendes Gew. 2019'!$E$71:$E$17222,"Chemical and Petrochemical")</f>
        <v>201</v>
      </c>
      <c r="P284" s="27">
        <f>SUMIFS('Verarbeitendes Gew. 2019'!$H$71:$H$17222,'Verarbeitendes Gew. 2019'!$C$71:$C$17222,C284,'Verarbeitendes Gew. 2019'!$E$71:$E$17222,"Non Metallic Minerals")</f>
        <v>0</v>
      </c>
      <c r="Q284" s="27">
        <f>SUMIFS('Verarbeitendes Gew. 2019'!$H$71:$H$17222,'Verarbeitendes Gew. 2019'!$C$71:$C$17222,C284,'Verarbeitendes Gew. 2019'!$E$71:$E$17222,"Food and Tobacco")</f>
        <v>788</v>
      </c>
      <c r="R284" s="27">
        <f>SUMIFS('Verarbeitendes Gew. 2019'!$H$71:$H$17222,'Verarbeitendes Gew. 2019'!$C$71:$C$17222,C284,'Verarbeitendes Gew. 2019'!$E$71:$E$17222,"Textile and Leather ")</f>
        <v>0</v>
      </c>
      <c r="S284" s="27">
        <f>SUMIFS('Verarbeitendes Gew. 2019'!$H$71:$H$17222,'Verarbeitendes Gew. 2019'!$C$71:$C$17222,C284,'Verarbeitendes Gew. 2019'!$E$71:$E$17222,"Paper, Pulp and Print")</f>
        <v>0</v>
      </c>
      <c r="T284" s="27">
        <f>SUMIFS('Verarbeitendes Gew. 2019'!$H$71:$H$17222,'Verarbeitendes Gew. 2019'!$C$71:$C$17222,C284,'Verarbeitendes Gew. 2019'!$E$71:$E$17222,"Wood and Wood Products")</f>
        <v>0</v>
      </c>
      <c r="U284" s="27">
        <f>SUMIFS('Verarbeitendes Gew. 2019'!$H$71:$H$17222,'Verarbeitendes Gew. 2019'!$C$71:$C$17222,C284,'Verarbeitendes Gew. 2019'!$E$71:$E$17222,"Transport Equipment")</f>
        <v>0</v>
      </c>
      <c r="V284" s="27">
        <f>SUMIFS('Verarbeitendes Gew. 2019'!$H$71:$H$17222,'Verarbeitendes Gew. 2019'!$C$71:$C$17222,C284,'Verarbeitendes Gew. 2019'!$E$71:$E$17222,"Machinery")</f>
        <v>187</v>
      </c>
      <c r="W284" s="27">
        <f>SUMIFS('Verarbeitendes Gew. 2019'!$H$71:$H$17222,'Verarbeitendes Gew. 2019'!$C$71:$C$17222,C284,'Verarbeitendes Gew. 2019'!$E$71:$E$17222,"other industry")</f>
        <v>1335</v>
      </c>
      <c r="X284" s="27">
        <f>SUMIFS('Verarbeitendes Gew. 2019'!$H$71:$H$17222,'Verarbeitendes Gew. 2019'!$C$71:$C$17222,C284,'Verarbeitendes Gew. 2019'!$F$71:$F$17222,"Verarbeitendes Gewerbe (C)")</f>
        <v>9330</v>
      </c>
      <c r="Y284" s="27">
        <f t="shared" si="29"/>
        <v>9330</v>
      </c>
      <c r="Z284" s="27">
        <f>SUMIFS('Baugewerbe 2019'!$D$7:$D$543,'Baugewerbe 2019'!$A$7:$A$543,C284)</f>
        <v>613</v>
      </c>
      <c r="AA284" s="27">
        <f t="shared" si="25"/>
        <v>160.85303040638354</v>
      </c>
      <c r="AB284" s="11">
        <f t="shared" si="26"/>
        <v>166.81055005106444</v>
      </c>
    </row>
    <row r="285" spans="1:28">
      <c r="A285" s="27" t="s">
        <v>1411</v>
      </c>
      <c r="B285" s="27" t="s">
        <v>1465</v>
      </c>
      <c r="C285" s="27">
        <v>9564</v>
      </c>
      <c r="D285" s="27">
        <v>929</v>
      </c>
      <c r="E285" s="27">
        <v>31374.248</v>
      </c>
      <c r="F285" s="27">
        <v>518370</v>
      </c>
      <c r="G285" s="27">
        <v>1</v>
      </c>
      <c r="H285" s="27">
        <v>4.9572439117265527E-2</v>
      </c>
      <c r="I285" s="27">
        <v>3.9494857142857144E-2</v>
      </c>
      <c r="J285" s="27">
        <v>72762.894516183122</v>
      </c>
      <c r="K285" s="29">
        <f t="shared" si="24"/>
        <v>3401.7174288285232</v>
      </c>
      <c r="L285" s="28">
        <f t="shared" si="27"/>
        <v>3401.7174288285232</v>
      </c>
      <c r="M285" s="27">
        <f t="shared" si="28"/>
        <v>1530.7728429728354</v>
      </c>
      <c r="N285" s="27">
        <f>SUMIFS('Verarbeitendes Gew. 2019'!$H$71:$H$17222,'Verarbeitendes Gew. 2019'!$C$71:$C$17222,C285,'Verarbeitendes Gew. 2019'!$E$71:$E$17222,"Basic Metals")</f>
        <v>3288</v>
      </c>
      <c r="O285" s="27">
        <f>SUMIFS('Verarbeitendes Gew. 2019'!$H$71:$H$17222,'Verarbeitendes Gew. 2019'!$C$71:$C$17222,C285,'Verarbeitendes Gew. 2019'!$E$71:$E$17222,"Chemical and Petrochemical")</f>
        <v>906</v>
      </c>
      <c r="P285" s="27">
        <f>SUMIFS('Verarbeitendes Gew. 2019'!$H$71:$H$17222,'Verarbeitendes Gew. 2019'!$C$71:$C$17222,C285,'Verarbeitendes Gew. 2019'!$E$71:$E$17222,"Non Metallic Minerals")</f>
        <v>109</v>
      </c>
      <c r="Q285" s="27">
        <f>SUMIFS('Verarbeitendes Gew. 2019'!$H$71:$H$17222,'Verarbeitendes Gew. 2019'!$C$71:$C$17222,C285,'Verarbeitendes Gew. 2019'!$E$71:$E$17222,"Food and Tobacco")</f>
        <v>2173</v>
      </c>
      <c r="R285" s="27">
        <f>SUMIFS('Verarbeitendes Gew. 2019'!$H$71:$H$17222,'Verarbeitendes Gew. 2019'!$C$71:$C$17222,C285,'Verarbeitendes Gew. 2019'!$E$71:$E$17222,"Textile and Leather ")</f>
        <v>0</v>
      </c>
      <c r="S285" s="27">
        <f>SUMIFS('Verarbeitendes Gew. 2019'!$H$71:$H$17222,'Verarbeitendes Gew. 2019'!$C$71:$C$17222,C285,'Verarbeitendes Gew. 2019'!$E$71:$E$17222,"Paper, Pulp and Print")</f>
        <v>2130</v>
      </c>
      <c r="T285" s="27">
        <f>SUMIFS('Verarbeitendes Gew. 2019'!$H$71:$H$17222,'Verarbeitendes Gew. 2019'!$C$71:$C$17222,C285,'Verarbeitendes Gew. 2019'!$E$71:$E$17222,"Wood and Wood Products")</f>
        <v>0</v>
      </c>
      <c r="U285" s="27">
        <f>SUMIFS('Verarbeitendes Gew. 2019'!$H$71:$H$17222,'Verarbeitendes Gew. 2019'!$C$71:$C$17222,C285,'Verarbeitendes Gew. 2019'!$E$71:$E$17222,"Transport Equipment")</f>
        <v>0</v>
      </c>
      <c r="V285" s="27">
        <f>SUMIFS('Verarbeitendes Gew. 2019'!$H$71:$H$17222,'Verarbeitendes Gew. 2019'!$C$71:$C$17222,C285,'Verarbeitendes Gew. 2019'!$E$71:$E$17222,"Machinery")</f>
        <v>27546</v>
      </c>
      <c r="W285" s="27">
        <f>SUMIFS('Verarbeitendes Gew. 2019'!$H$71:$H$17222,'Verarbeitendes Gew. 2019'!$C$71:$C$17222,C285,'Verarbeitendes Gew. 2019'!$E$71:$E$17222,"other industry")</f>
        <v>1695</v>
      </c>
      <c r="X285" s="27">
        <f>SUMIFS('Verarbeitendes Gew. 2019'!$H$71:$H$17222,'Verarbeitendes Gew. 2019'!$C$71:$C$17222,C285,'Verarbeitendes Gew. 2019'!$F$71:$F$17222,"Verarbeitendes Gewerbe (C)")</f>
        <v>42330</v>
      </c>
      <c r="Y285" s="27">
        <f t="shared" si="29"/>
        <v>42330</v>
      </c>
      <c r="Z285" s="27">
        <f>SUMIFS('Baugewerbe 2019'!$D$7:$D$543,'Baugewerbe 2019'!$A$7:$A$543,C285)</f>
        <v>3613</v>
      </c>
      <c r="AA285" s="27">
        <f t="shared" si="25"/>
        <v>918.46370578370136</v>
      </c>
      <c r="AB285" s="11">
        <f t="shared" si="26"/>
        <v>952.48088007198658</v>
      </c>
    </row>
    <row r="286" spans="1:28">
      <c r="A286" s="27" t="s">
        <v>1411</v>
      </c>
      <c r="B286" s="27" t="s">
        <v>1466</v>
      </c>
      <c r="C286" s="27">
        <v>9565</v>
      </c>
      <c r="D286" s="27">
        <v>829</v>
      </c>
      <c r="E286" s="27">
        <v>1472.991</v>
      </c>
      <c r="F286" s="27">
        <v>40981</v>
      </c>
      <c r="G286" s="27">
        <v>1</v>
      </c>
      <c r="H286" s="27">
        <v>2.3273787045917423E-3</v>
      </c>
      <c r="I286" s="27">
        <v>3.1223619047619049E-3</v>
      </c>
      <c r="J286" s="27">
        <v>72762.894516183122</v>
      </c>
      <c r="K286" s="29">
        <f t="shared" si="24"/>
        <v>185.54348922753326</v>
      </c>
      <c r="L286" s="28">
        <f t="shared" si="27"/>
        <v>185.54348922753326</v>
      </c>
      <c r="M286" s="27">
        <f t="shared" si="28"/>
        <v>83.494570152389969</v>
      </c>
      <c r="N286" s="27">
        <f>SUMIFS('Verarbeitendes Gew. 2019'!$H$71:$H$17222,'Verarbeitendes Gew. 2019'!$C$71:$C$17222,C286,'Verarbeitendes Gew. 2019'!$E$71:$E$17222,"Basic Metals")</f>
        <v>1499</v>
      </c>
      <c r="O286" s="27">
        <f>SUMIFS('Verarbeitendes Gew. 2019'!$H$71:$H$17222,'Verarbeitendes Gew. 2019'!$C$71:$C$17222,C286,'Verarbeitendes Gew. 2019'!$E$71:$E$17222,"Chemical and Petrochemical")</f>
        <v>0</v>
      </c>
      <c r="P286" s="27">
        <f>SUMIFS('Verarbeitendes Gew. 2019'!$H$71:$H$17222,'Verarbeitendes Gew. 2019'!$C$71:$C$17222,C286,'Verarbeitendes Gew. 2019'!$E$71:$E$17222,"Non Metallic Minerals")</f>
        <v>0</v>
      </c>
      <c r="Q286" s="27">
        <f>SUMIFS('Verarbeitendes Gew. 2019'!$H$71:$H$17222,'Verarbeitendes Gew. 2019'!$C$71:$C$17222,C286,'Verarbeitendes Gew. 2019'!$E$71:$E$17222,"Food and Tobacco")</f>
        <v>552</v>
      </c>
      <c r="R286" s="27">
        <f>SUMIFS('Verarbeitendes Gew. 2019'!$H$71:$H$17222,'Verarbeitendes Gew. 2019'!$C$71:$C$17222,C286,'Verarbeitendes Gew. 2019'!$E$71:$E$17222,"Textile and Leather ")</f>
        <v>0</v>
      </c>
      <c r="S286" s="27">
        <f>SUMIFS('Verarbeitendes Gew. 2019'!$H$71:$H$17222,'Verarbeitendes Gew. 2019'!$C$71:$C$17222,C286,'Verarbeitendes Gew. 2019'!$E$71:$E$17222,"Paper, Pulp and Print")</f>
        <v>0</v>
      </c>
      <c r="T286" s="27">
        <f>SUMIFS('Verarbeitendes Gew. 2019'!$H$71:$H$17222,'Verarbeitendes Gew. 2019'!$C$71:$C$17222,C286,'Verarbeitendes Gew. 2019'!$E$71:$E$17222,"Wood and Wood Products")</f>
        <v>0</v>
      </c>
      <c r="U286" s="27">
        <f>SUMIFS('Verarbeitendes Gew. 2019'!$H$71:$H$17222,'Verarbeitendes Gew. 2019'!$C$71:$C$17222,C286,'Verarbeitendes Gew. 2019'!$E$71:$E$17222,"Transport Equipment")</f>
        <v>0</v>
      </c>
      <c r="V286" s="27">
        <f>SUMIFS('Verarbeitendes Gew. 2019'!$H$71:$H$17222,'Verarbeitendes Gew. 2019'!$C$71:$C$17222,C286,'Verarbeitendes Gew. 2019'!$E$71:$E$17222,"Machinery")</f>
        <v>1814</v>
      </c>
      <c r="W286" s="27">
        <f>SUMIFS('Verarbeitendes Gew. 2019'!$H$71:$H$17222,'Verarbeitendes Gew. 2019'!$C$71:$C$17222,C286,'Verarbeitendes Gew. 2019'!$E$71:$E$17222,"other industry")</f>
        <v>0</v>
      </c>
      <c r="X286" s="27">
        <f>SUMIFS('Verarbeitendes Gew. 2019'!$H$71:$H$17222,'Verarbeitendes Gew. 2019'!$C$71:$C$17222,C286,'Verarbeitendes Gew. 2019'!$F$71:$F$17222,"Verarbeitendes Gewerbe (C)")</f>
        <v>4454</v>
      </c>
      <c r="Y286" s="27">
        <f t="shared" si="29"/>
        <v>4454</v>
      </c>
      <c r="Z286" s="27">
        <f>SUMIFS('Baugewerbe 2019'!$D$7:$D$543,'Baugewerbe 2019'!$A$7:$A$543,C286)</f>
        <v>242</v>
      </c>
      <c r="AA286" s="27">
        <f t="shared" si="25"/>
        <v>50.096742091433981</v>
      </c>
      <c r="AB286" s="11">
        <f t="shared" si="26"/>
        <v>51.952176983709315</v>
      </c>
    </row>
    <row r="287" spans="1:28">
      <c r="A287" s="27" t="s">
        <v>1411</v>
      </c>
      <c r="B287" s="27" t="s">
        <v>1462</v>
      </c>
      <c r="C287" s="27">
        <v>9571</v>
      </c>
      <c r="D287" s="27">
        <v>809</v>
      </c>
      <c r="E287" s="27">
        <v>2430.7489999999998</v>
      </c>
      <c r="F287" s="27">
        <v>41798</v>
      </c>
      <c r="G287" s="27">
        <v>4</v>
      </c>
      <c r="H287" s="27">
        <v>3.8406707568530104E-3</v>
      </c>
      <c r="I287" s="27">
        <v>3.1846095238095237E-3</v>
      </c>
      <c r="J287" s="27">
        <v>72762.894516183122</v>
      </c>
      <c r="K287" s="29">
        <f t="shared" si="24"/>
        <v>266.09198514937668</v>
      </c>
      <c r="L287" s="28">
        <f t="shared" si="27"/>
        <v>66.522996287344171</v>
      </c>
      <c r="M287" s="27">
        <f t="shared" si="28"/>
        <v>29.935348329304876</v>
      </c>
      <c r="N287" s="27">
        <f>SUMIFS('Verarbeitendes Gew. 2019'!$H$71:$H$17222,'Verarbeitendes Gew. 2019'!$C$71:$C$17222,C287,'Verarbeitendes Gew. 2019'!$E$71:$E$17222,"Basic Metals")</f>
        <v>1772</v>
      </c>
      <c r="O287" s="27">
        <f>SUMIFS('Verarbeitendes Gew. 2019'!$H$71:$H$17222,'Verarbeitendes Gew. 2019'!$C$71:$C$17222,C287,'Verarbeitendes Gew. 2019'!$E$71:$E$17222,"Chemical and Petrochemical")</f>
        <v>1907</v>
      </c>
      <c r="P287" s="27">
        <f>SUMIFS('Verarbeitendes Gew. 2019'!$H$71:$H$17222,'Verarbeitendes Gew. 2019'!$C$71:$C$17222,C287,'Verarbeitendes Gew. 2019'!$E$71:$E$17222,"Non Metallic Minerals")</f>
        <v>1032</v>
      </c>
      <c r="Q287" s="27">
        <f>SUMIFS('Verarbeitendes Gew. 2019'!$H$71:$H$17222,'Verarbeitendes Gew. 2019'!$C$71:$C$17222,C287,'Verarbeitendes Gew. 2019'!$E$71:$E$17222,"Food and Tobacco")</f>
        <v>1287</v>
      </c>
      <c r="R287" s="27">
        <f>SUMIFS('Verarbeitendes Gew. 2019'!$H$71:$H$17222,'Verarbeitendes Gew. 2019'!$C$71:$C$17222,C287,'Verarbeitendes Gew. 2019'!$E$71:$E$17222,"Textile and Leather ")</f>
        <v>250</v>
      </c>
      <c r="S287" s="27">
        <f>SUMIFS('Verarbeitendes Gew. 2019'!$H$71:$H$17222,'Verarbeitendes Gew. 2019'!$C$71:$C$17222,C287,'Verarbeitendes Gew. 2019'!$E$71:$E$17222,"Paper, Pulp and Print")</f>
        <v>743</v>
      </c>
      <c r="T287" s="27">
        <f>SUMIFS('Verarbeitendes Gew. 2019'!$H$71:$H$17222,'Verarbeitendes Gew. 2019'!$C$71:$C$17222,C287,'Verarbeitendes Gew. 2019'!$E$71:$E$17222,"Wood and Wood Products")</f>
        <v>3517</v>
      </c>
      <c r="U287" s="27">
        <f>SUMIFS('Verarbeitendes Gew. 2019'!$H$71:$H$17222,'Verarbeitendes Gew. 2019'!$C$71:$C$17222,C287,'Verarbeitendes Gew. 2019'!$E$71:$E$17222,"Transport Equipment")</f>
        <v>2155</v>
      </c>
      <c r="V287" s="27">
        <f>SUMIFS('Verarbeitendes Gew. 2019'!$H$71:$H$17222,'Verarbeitendes Gew. 2019'!$C$71:$C$17222,C287,'Verarbeitendes Gew. 2019'!$E$71:$E$17222,"Machinery")</f>
        <v>4767</v>
      </c>
      <c r="W287" s="27">
        <f>SUMIFS('Verarbeitendes Gew. 2019'!$H$71:$H$17222,'Verarbeitendes Gew. 2019'!$C$71:$C$17222,C287,'Verarbeitendes Gew. 2019'!$E$71:$E$17222,"other industry")</f>
        <v>3251</v>
      </c>
      <c r="X287" s="27">
        <f>SUMIFS('Verarbeitendes Gew. 2019'!$H$71:$H$17222,'Verarbeitendes Gew. 2019'!$C$71:$C$17222,C287,'Verarbeitendes Gew. 2019'!$F$71:$F$17222,"Verarbeitendes Gewerbe (C)")</f>
        <v>21779</v>
      </c>
      <c r="Y287" s="27">
        <f t="shared" si="29"/>
        <v>21779</v>
      </c>
      <c r="Z287" s="27">
        <f>SUMIFS('Baugewerbe 2019'!$D$7:$D$543,'Baugewerbe 2019'!$A$7:$A$543,C287)</f>
        <v>3435</v>
      </c>
      <c r="AA287" s="27">
        <f t="shared" si="25"/>
        <v>17.961208997582926</v>
      </c>
      <c r="AB287" s="11">
        <f t="shared" si="26"/>
        <v>18.626438960456369</v>
      </c>
    </row>
    <row r="288" spans="1:28">
      <c r="A288" s="27" t="s">
        <v>1411</v>
      </c>
      <c r="B288" s="27" t="s">
        <v>1467</v>
      </c>
      <c r="C288" s="27">
        <v>9572</v>
      </c>
      <c r="D288" s="27">
        <v>951</v>
      </c>
      <c r="E288" s="27">
        <v>5237.6670000000004</v>
      </c>
      <c r="F288" s="27">
        <v>137262</v>
      </c>
      <c r="G288" s="27">
        <v>3</v>
      </c>
      <c r="H288" s="27">
        <v>8.2757020494646054E-3</v>
      </c>
      <c r="I288" s="27">
        <v>1.0458057142857143E-2</v>
      </c>
      <c r="J288" s="27">
        <v>72762.894516183122</v>
      </c>
      <c r="K288" s="29">
        <f t="shared" si="24"/>
        <v>646.62648784061889</v>
      </c>
      <c r="L288" s="28">
        <f t="shared" si="27"/>
        <v>215.54216261353963</v>
      </c>
      <c r="M288" s="27">
        <f t="shared" si="28"/>
        <v>96.993973176092837</v>
      </c>
      <c r="N288" s="27">
        <f>SUMIFS('Verarbeitendes Gew. 2019'!$H$71:$H$17222,'Verarbeitendes Gew. 2019'!$C$71:$C$17222,C288,'Verarbeitendes Gew. 2019'!$E$71:$E$17222,"Basic Metals")</f>
        <v>666</v>
      </c>
      <c r="O288" s="27">
        <f>SUMIFS('Verarbeitendes Gew. 2019'!$H$71:$H$17222,'Verarbeitendes Gew. 2019'!$C$71:$C$17222,C288,'Verarbeitendes Gew. 2019'!$E$71:$E$17222,"Chemical and Petrochemical")</f>
        <v>0</v>
      </c>
      <c r="P288" s="27">
        <f>SUMIFS('Verarbeitendes Gew. 2019'!$H$71:$H$17222,'Verarbeitendes Gew. 2019'!$C$71:$C$17222,C288,'Verarbeitendes Gew. 2019'!$E$71:$E$17222,"Non Metallic Minerals")</f>
        <v>0</v>
      </c>
      <c r="Q288" s="27">
        <f>SUMIFS('Verarbeitendes Gew. 2019'!$H$71:$H$17222,'Verarbeitendes Gew. 2019'!$C$71:$C$17222,C288,'Verarbeitendes Gew. 2019'!$E$71:$E$17222,"Food and Tobacco")</f>
        <v>1723</v>
      </c>
      <c r="R288" s="27">
        <f>SUMIFS('Verarbeitendes Gew. 2019'!$H$71:$H$17222,'Verarbeitendes Gew. 2019'!$C$71:$C$17222,C288,'Verarbeitendes Gew. 2019'!$E$71:$E$17222,"Textile and Leather ")</f>
        <v>0</v>
      </c>
      <c r="S288" s="27">
        <f>SUMIFS('Verarbeitendes Gew. 2019'!$H$71:$H$17222,'Verarbeitendes Gew. 2019'!$C$71:$C$17222,C288,'Verarbeitendes Gew. 2019'!$E$71:$E$17222,"Paper, Pulp and Print")</f>
        <v>0</v>
      </c>
      <c r="T288" s="27">
        <f>SUMIFS('Verarbeitendes Gew. 2019'!$H$71:$H$17222,'Verarbeitendes Gew. 2019'!$C$71:$C$17222,C288,'Verarbeitendes Gew. 2019'!$E$71:$E$17222,"Wood and Wood Products")</f>
        <v>0</v>
      </c>
      <c r="U288" s="27">
        <f>SUMIFS('Verarbeitendes Gew. 2019'!$H$71:$H$17222,'Verarbeitendes Gew. 2019'!$C$71:$C$17222,C288,'Verarbeitendes Gew. 2019'!$E$71:$E$17222,"Transport Equipment")</f>
        <v>0</v>
      </c>
      <c r="V288" s="27">
        <f>SUMIFS('Verarbeitendes Gew. 2019'!$H$71:$H$17222,'Verarbeitendes Gew. 2019'!$C$71:$C$17222,C288,'Verarbeitendes Gew. 2019'!$E$71:$E$17222,"Machinery")</f>
        <v>0</v>
      </c>
      <c r="W288" s="27">
        <f>SUMIFS('Verarbeitendes Gew. 2019'!$H$71:$H$17222,'Verarbeitendes Gew. 2019'!$C$71:$C$17222,C288,'Verarbeitendes Gew. 2019'!$E$71:$E$17222,"other industry")</f>
        <v>448</v>
      </c>
      <c r="X288" s="27">
        <f>SUMIFS('Verarbeitendes Gew. 2019'!$H$71:$H$17222,'Verarbeitendes Gew. 2019'!$C$71:$C$17222,C288,'Verarbeitendes Gew. 2019'!$F$71:$F$17222,"Verarbeitendes Gewerbe (C)")</f>
        <v>0</v>
      </c>
      <c r="Y288" s="27">
        <f t="shared" si="29"/>
        <v>2837</v>
      </c>
      <c r="Z288" s="27">
        <f>SUMIFS('Baugewerbe 2019'!$D$7:$D$543,'Baugewerbe 2019'!$A$7:$A$543,C288)</f>
        <v>781</v>
      </c>
      <c r="AA288" s="27">
        <f t="shared" si="25"/>
        <v>58.196383905655701</v>
      </c>
      <c r="AB288" s="11">
        <f t="shared" si="26"/>
        <v>60.351805531791101</v>
      </c>
    </row>
    <row r="289" spans="1:28">
      <c r="A289" s="27" t="s">
        <v>1411</v>
      </c>
      <c r="B289" s="27" t="s">
        <v>1464</v>
      </c>
      <c r="C289" s="27">
        <v>9573</v>
      </c>
      <c r="D289" s="27">
        <v>751</v>
      </c>
      <c r="E289" s="27">
        <v>4787.4350000000004</v>
      </c>
      <c r="F289" s="27">
        <v>128497</v>
      </c>
      <c r="G289" s="27">
        <v>2</v>
      </c>
      <c r="H289" s="27">
        <v>7.5643193126211693E-3</v>
      </c>
      <c r="I289" s="27">
        <v>9.7902476190476189E-3</v>
      </c>
      <c r="J289" s="27">
        <v>72762.894516183122</v>
      </c>
      <c r="K289" s="29">
        <f t="shared" si="24"/>
        <v>595.75196446808718</v>
      </c>
      <c r="L289" s="28">
        <f t="shared" si="27"/>
        <v>297.87598223404359</v>
      </c>
      <c r="M289" s="27">
        <f t="shared" si="28"/>
        <v>134.04419200531962</v>
      </c>
      <c r="N289" s="27">
        <f>SUMIFS('Verarbeitendes Gew. 2019'!$H$71:$H$17222,'Verarbeitendes Gew. 2019'!$C$71:$C$17222,C289,'Verarbeitendes Gew. 2019'!$E$71:$E$17222,"Basic Metals")</f>
        <v>508</v>
      </c>
      <c r="O289" s="27">
        <f>SUMIFS('Verarbeitendes Gew. 2019'!$H$71:$H$17222,'Verarbeitendes Gew. 2019'!$C$71:$C$17222,C289,'Verarbeitendes Gew. 2019'!$E$71:$E$17222,"Chemical and Petrochemical")</f>
        <v>967</v>
      </c>
      <c r="P289" s="27">
        <f>SUMIFS('Verarbeitendes Gew. 2019'!$H$71:$H$17222,'Verarbeitendes Gew. 2019'!$C$71:$C$17222,C289,'Verarbeitendes Gew. 2019'!$E$71:$E$17222,"Non Metallic Minerals")</f>
        <v>208</v>
      </c>
      <c r="Q289" s="27">
        <f>SUMIFS('Verarbeitendes Gew. 2019'!$H$71:$H$17222,'Verarbeitendes Gew. 2019'!$C$71:$C$17222,C289,'Verarbeitendes Gew. 2019'!$E$71:$E$17222,"Food and Tobacco")</f>
        <v>951</v>
      </c>
      <c r="R289" s="27">
        <f>SUMIFS('Verarbeitendes Gew. 2019'!$H$71:$H$17222,'Verarbeitendes Gew. 2019'!$C$71:$C$17222,C289,'Verarbeitendes Gew. 2019'!$E$71:$E$17222,"Textile and Leather ")</f>
        <v>0</v>
      </c>
      <c r="S289" s="27">
        <f>SUMIFS('Verarbeitendes Gew. 2019'!$H$71:$H$17222,'Verarbeitendes Gew. 2019'!$C$71:$C$17222,C289,'Verarbeitendes Gew. 2019'!$E$71:$E$17222,"Paper, Pulp and Print")</f>
        <v>414</v>
      </c>
      <c r="T289" s="27">
        <f>SUMIFS('Verarbeitendes Gew. 2019'!$H$71:$H$17222,'Verarbeitendes Gew. 2019'!$C$71:$C$17222,C289,'Verarbeitendes Gew. 2019'!$E$71:$E$17222,"Wood and Wood Products")</f>
        <v>0</v>
      </c>
      <c r="U289" s="27">
        <f>SUMIFS('Verarbeitendes Gew. 2019'!$H$71:$H$17222,'Verarbeitendes Gew. 2019'!$C$71:$C$17222,C289,'Verarbeitendes Gew. 2019'!$E$71:$E$17222,"Transport Equipment")</f>
        <v>145</v>
      </c>
      <c r="V289" s="27">
        <f>SUMIFS('Verarbeitendes Gew. 2019'!$H$71:$H$17222,'Verarbeitendes Gew. 2019'!$C$71:$C$17222,C289,'Verarbeitendes Gew. 2019'!$E$71:$E$17222,"Machinery")</f>
        <v>1303</v>
      </c>
      <c r="W289" s="27">
        <f>SUMIFS('Verarbeitendes Gew. 2019'!$H$71:$H$17222,'Verarbeitendes Gew. 2019'!$C$71:$C$17222,C289,'Verarbeitendes Gew. 2019'!$E$71:$E$17222,"other industry")</f>
        <v>0</v>
      </c>
      <c r="X289" s="27">
        <f>SUMIFS('Verarbeitendes Gew. 2019'!$H$71:$H$17222,'Verarbeitendes Gew. 2019'!$C$71:$C$17222,C289,'Verarbeitendes Gew. 2019'!$F$71:$F$17222,"Verarbeitendes Gewerbe (C)")</f>
        <v>6116</v>
      </c>
      <c r="Y289" s="27">
        <f t="shared" si="29"/>
        <v>6116</v>
      </c>
      <c r="Z289" s="27">
        <f>SUMIFS('Baugewerbe 2019'!$D$7:$D$543,'Baugewerbe 2019'!$A$7:$A$543,C289)</f>
        <v>993</v>
      </c>
      <c r="AA289" s="27">
        <f t="shared" si="25"/>
        <v>80.426515203191769</v>
      </c>
      <c r="AB289" s="11">
        <f t="shared" si="26"/>
        <v>83.40527502553222</v>
      </c>
    </row>
    <row r="290" spans="1:28">
      <c r="A290" s="27" t="s">
        <v>1411</v>
      </c>
      <c r="B290" s="27" t="s">
        <v>1468</v>
      </c>
      <c r="C290" s="27">
        <v>9574</v>
      </c>
      <c r="D290" s="27">
        <v>831</v>
      </c>
      <c r="E290" s="27">
        <v>5459.6450000000004</v>
      </c>
      <c r="F290" s="27">
        <v>170792</v>
      </c>
      <c r="G290" s="27">
        <v>1</v>
      </c>
      <c r="H290" s="27">
        <v>8.6264352651379307E-3</v>
      </c>
      <c r="I290" s="27">
        <v>1.3012723809523809E-2</v>
      </c>
      <c r="J290" s="27">
        <v>72762.894516183122</v>
      </c>
      <c r="K290" s="29">
        <f t="shared" si="24"/>
        <v>717.04893343626725</v>
      </c>
      <c r="L290" s="28">
        <f t="shared" si="27"/>
        <v>717.04893343626725</v>
      </c>
      <c r="M290" s="27">
        <f t="shared" si="28"/>
        <v>322.67202004632026</v>
      </c>
      <c r="N290" s="27">
        <f>SUMIFS('Verarbeitendes Gew. 2019'!$H$71:$H$17222,'Verarbeitendes Gew. 2019'!$C$71:$C$17222,C290,'Verarbeitendes Gew. 2019'!$E$71:$E$17222,"Basic Metals")</f>
        <v>4686</v>
      </c>
      <c r="O290" s="27">
        <f>SUMIFS('Verarbeitendes Gew. 2019'!$H$71:$H$17222,'Verarbeitendes Gew. 2019'!$C$71:$C$17222,C290,'Verarbeitendes Gew. 2019'!$E$71:$E$17222,"Chemical and Petrochemical")</f>
        <v>3659</v>
      </c>
      <c r="P290" s="27">
        <f>SUMIFS('Verarbeitendes Gew. 2019'!$H$71:$H$17222,'Verarbeitendes Gew. 2019'!$C$71:$C$17222,C290,'Verarbeitendes Gew. 2019'!$E$71:$E$17222,"Non Metallic Minerals")</f>
        <v>1675</v>
      </c>
      <c r="Q290" s="27">
        <f>SUMIFS('Verarbeitendes Gew. 2019'!$H$71:$H$17222,'Verarbeitendes Gew. 2019'!$C$71:$C$17222,C290,'Verarbeitendes Gew. 2019'!$E$71:$E$17222,"Food and Tobacco")</f>
        <v>522</v>
      </c>
      <c r="R290" s="27">
        <f>SUMIFS('Verarbeitendes Gew. 2019'!$H$71:$H$17222,'Verarbeitendes Gew. 2019'!$C$71:$C$17222,C290,'Verarbeitendes Gew. 2019'!$E$71:$E$17222,"Textile and Leather ")</f>
        <v>0</v>
      </c>
      <c r="S290" s="27">
        <f>SUMIFS('Verarbeitendes Gew. 2019'!$H$71:$H$17222,'Verarbeitendes Gew. 2019'!$C$71:$C$17222,C290,'Verarbeitendes Gew. 2019'!$E$71:$E$17222,"Paper, Pulp and Print")</f>
        <v>748</v>
      </c>
      <c r="T290" s="27">
        <f>SUMIFS('Verarbeitendes Gew. 2019'!$H$71:$H$17222,'Verarbeitendes Gew. 2019'!$C$71:$C$17222,C290,'Verarbeitendes Gew. 2019'!$E$71:$E$17222,"Wood and Wood Products")</f>
        <v>0</v>
      </c>
      <c r="U290" s="27">
        <f>SUMIFS('Verarbeitendes Gew. 2019'!$H$71:$H$17222,'Verarbeitendes Gew. 2019'!$C$71:$C$17222,C290,'Verarbeitendes Gew. 2019'!$E$71:$E$17222,"Transport Equipment")</f>
        <v>1552</v>
      </c>
      <c r="V290" s="27">
        <f>SUMIFS('Verarbeitendes Gew. 2019'!$H$71:$H$17222,'Verarbeitendes Gew. 2019'!$C$71:$C$17222,C290,'Verarbeitendes Gew. 2019'!$E$71:$E$17222,"Machinery")</f>
        <v>3584</v>
      </c>
      <c r="W290" s="27">
        <f>SUMIFS('Verarbeitendes Gew. 2019'!$H$71:$H$17222,'Verarbeitendes Gew. 2019'!$C$71:$C$17222,C290,'Verarbeitendes Gew. 2019'!$E$71:$E$17222,"other industry")</f>
        <v>304</v>
      </c>
      <c r="X290" s="27">
        <f>SUMIFS('Verarbeitendes Gew. 2019'!$H$71:$H$17222,'Verarbeitendes Gew. 2019'!$C$71:$C$17222,C290,'Verarbeitendes Gew. 2019'!$F$71:$F$17222,"Verarbeitendes Gewerbe (C)")</f>
        <v>17434</v>
      </c>
      <c r="Y290" s="27">
        <f t="shared" si="29"/>
        <v>17434</v>
      </c>
      <c r="Z290" s="27">
        <f>SUMIFS('Baugewerbe 2019'!$D$7:$D$543,'Baugewerbe 2019'!$A$7:$A$543,C290)</f>
        <v>1534</v>
      </c>
      <c r="AA290" s="27">
        <f t="shared" si="25"/>
        <v>193.60321202779218</v>
      </c>
      <c r="AB290" s="11">
        <f t="shared" si="26"/>
        <v>200.77370136215484</v>
      </c>
    </row>
    <row r="291" spans="1:28">
      <c r="A291" s="27" t="s">
        <v>1411</v>
      </c>
      <c r="B291" s="27" t="s">
        <v>1469</v>
      </c>
      <c r="C291" s="27">
        <v>9575</v>
      </c>
      <c r="D291" s="27">
        <v>638</v>
      </c>
      <c r="E291" s="27">
        <v>3019.1790000000001</v>
      </c>
      <c r="F291" s="27">
        <v>101014</v>
      </c>
      <c r="G291" s="27">
        <v>4</v>
      </c>
      <c r="H291" s="27">
        <v>4.7704112991529424E-3</v>
      </c>
      <c r="I291" s="27">
        <v>7.6963047619047617E-3</v>
      </c>
      <c r="J291" s="27">
        <v>72762.894516183122</v>
      </c>
      <c r="K291" s="29">
        <f t="shared" si="24"/>
        <v>406.71994782989771</v>
      </c>
      <c r="L291" s="28">
        <f t="shared" si="27"/>
        <v>101.67998695747443</v>
      </c>
      <c r="M291" s="27">
        <f t="shared" si="28"/>
        <v>45.755994130863492</v>
      </c>
      <c r="N291" s="27">
        <f>SUMIFS('Verarbeitendes Gew. 2019'!$H$71:$H$17222,'Verarbeitendes Gew. 2019'!$C$71:$C$17222,C291,'Verarbeitendes Gew. 2019'!$E$71:$E$17222,"Basic Metals")</f>
        <v>724</v>
      </c>
      <c r="O291" s="27">
        <f>SUMIFS('Verarbeitendes Gew. 2019'!$H$71:$H$17222,'Verarbeitendes Gew. 2019'!$C$71:$C$17222,C291,'Verarbeitendes Gew. 2019'!$E$71:$E$17222,"Chemical and Petrochemical")</f>
        <v>1063</v>
      </c>
      <c r="P291" s="27">
        <f>SUMIFS('Verarbeitendes Gew. 2019'!$H$71:$H$17222,'Verarbeitendes Gew. 2019'!$C$71:$C$17222,C291,'Verarbeitendes Gew. 2019'!$E$71:$E$17222,"Non Metallic Minerals")</f>
        <v>1773</v>
      </c>
      <c r="Q291" s="27">
        <f>SUMIFS('Verarbeitendes Gew. 2019'!$H$71:$H$17222,'Verarbeitendes Gew. 2019'!$C$71:$C$17222,C291,'Verarbeitendes Gew. 2019'!$E$71:$E$17222,"Food and Tobacco")</f>
        <v>1386</v>
      </c>
      <c r="R291" s="27">
        <f>SUMIFS('Verarbeitendes Gew. 2019'!$H$71:$H$17222,'Verarbeitendes Gew. 2019'!$C$71:$C$17222,C291,'Verarbeitendes Gew. 2019'!$E$71:$E$17222,"Textile and Leather ")</f>
        <v>0</v>
      </c>
      <c r="S291" s="27">
        <f>SUMIFS('Verarbeitendes Gew. 2019'!$H$71:$H$17222,'Verarbeitendes Gew. 2019'!$C$71:$C$17222,C291,'Verarbeitendes Gew. 2019'!$E$71:$E$17222,"Paper, Pulp and Print")</f>
        <v>220</v>
      </c>
      <c r="T291" s="27">
        <f>SUMIFS('Verarbeitendes Gew. 2019'!$H$71:$H$17222,'Verarbeitendes Gew. 2019'!$C$71:$C$17222,C291,'Verarbeitendes Gew. 2019'!$E$71:$E$17222,"Wood and Wood Products")</f>
        <v>605</v>
      </c>
      <c r="U291" s="27">
        <f>SUMIFS('Verarbeitendes Gew. 2019'!$H$71:$H$17222,'Verarbeitendes Gew. 2019'!$C$71:$C$17222,C291,'Verarbeitendes Gew. 2019'!$E$71:$E$17222,"Transport Equipment")</f>
        <v>0</v>
      </c>
      <c r="V291" s="27">
        <f>SUMIFS('Verarbeitendes Gew. 2019'!$H$71:$H$17222,'Verarbeitendes Gew. 2019'!$C$71:$C$17222,C291,'Verarbeitendes Gew. 2019'!$E$71:$E$17222,"Machinery")</f>
        <v>441</v>
      </c>
      <c r="W291" s="27">
        <f>SUMIFS('Verarbeitendes Gew. 2019'!$H$71:$H$17222,'Verarbeitendes Gew. 2019'!$C$71:$C$17222,C291,'Verarbeitendes Gew. 2019'!$E$71:$E$17222,"other industry")</f>
        <v>254</v>
      </c>
      <c r="X291" s="27">
        <f>SUMIFS('Verarbeitendes Gew. 2019'!$H$71:$H$17222,'Verarbeitendes Gew. 2019'!$C$71:$C$17222,C291,'Verarbeitendes Gew. 2019'!$F$71:$F$17222,"Verarbeitendes Gewerbe (C)")</f>
        <v>0</v>
      </c>
      <c r="Y291" s="27">
        <f t="shared" si="29"/>
        <v>6466</v>
      </c>
      <c r="Z291" s="27">
        <f>SUMIFS('Baugewerbe 2019'!$D$7:$D$543,'Baugewerbe 2019'!$A$7:$A$543,C291)</f>
        <v>1419</v>
      </c>
      <c r="AA291" s="27">
        <f t="shared" si="25"/>
        <v>27.453596478518097</v>
      </c>
      <c r="AB291" s="11">
        <f t="shared" si="26"/>
        <v>28.470396348092841</v>
      </c>
    </row>
    <row r="292" spans="1:28">
      <c r="A292" s="27" t="s">
        <v>1411</v>
      </c>
      <c r="B292" s="27" t="s">
        <v>1470</v>
      </c>
      <c r="C292" s="27">
        <v>9576</v>
      </c>
      <c r="D292" s="27">
        <v>736</v>
      </c>
      <c r="E292" s="27">
        <v>3758.3969999999999</v>
      </c>
      <c r="F292" s="27">
        <v>126749</v>
      </c>
      <c r="G292" s="27">
        <v>3</v>
      </c>
      <c r="H292" s="27">
        <v>5.9384022992682852E-3</v>
      </c>
      <c r="I292" s="27">
        <v>9.6570666666666669E-3</v>
      </c>
      <c r="J292" s="27">
        <v>72762.894516183122</v>
      </c>
      <c r="K292" s="29">
        <f t="shared" si="24"/>
        <v>507.85795936602477</v>
      </c>
      <c r="L292" s="28">
        <f t="shared" si="27"/>
        <v>169.2859864553416</v>
      </c>
      <c r="M292" s="27">
        <f t="shared" si="28"/>
        <v>76.178693904903724</v>
      </c>
      <c r="N292" s="27">
        <f>SUMIFS('Verarbeitendes Gew. 2019'!$H$71:$H$17222,'Verarbeitendes Gew. 2019'!$C$71:$C$17222,C292,'Verarbeitendes Gew. 2019'!$E$71:$E$17222,"Basic Metals")</f>
        <v>2658</v>
      </c>
      <c r="O292" s="27">
        <f>SUMIFS('Verarbeitendes Gew. 2019'!$H$71:$H$17222,'Verarbeitendes Gew. 2019'!$C$71:$C$17222,C292,'Verarbeitendes Gew. 2019'!$E$71:$E$17222,"Chemical and Petrochemical")</f>
        <v>1264</v>
      </c>
      <c r="P292" s="27">
        <f>SUMIFS('Verarbeitendes Gew. 2019'!$H$71:$H$17222,'Verarbeitendes Gew. 2019'!$C$71:$C$17222,C292,'Verarbeitendes Gew. 2019'!$E$71:$E$17222,"Non Metallic Minerals")</f>
        <v>196</v>
      </c>
      <c r="Q292" s="27">
        <f>SUMIFS('Verarbeitendes Gew. 2019'!$H$71:$H$17222,'Verarbeitendes Gew. 2019'!$C$71:$C$17222,C292,'Verarbeitendes Gew. 2019'!$E$71:$E$17222,"Food and Tobacco")</f>
        <v>1529</v>
      </c>
      <c r="R292" s="27">
        <f>SUMIFS('Verarbeitendes Gew. 2019'!$H$71:$H$17222,'Verarbeitendes Gew. 2019'!$C$71:$C$17222,C292,'Verarbeitendes Gew. 2019'!$E$71:$E$17222,"Textile and Leather ")</f>
        <v>0</v>
      </c>
      <c r="S292" s="27">
        <f>SUMIFS('Verarbeitendes Gew. 2019'!$H$71:$H$17222,'Verarbeitendes Gew. 2019'!$C$71:$C$17222,C292,'Verarbeitendes Gew. 2019'!$E$71:$E$17222,"Paper, Pulp and Print")</f>
        <v>427</v>
      </c>
      <c r="T292" s="27">
        <f>SUMIFS('Verarbeitendes Gew. 2019'!$H$71:$H$17222,'Verarbeitendes Gew. 2019'!$C$71:$C$17222,C292,'Verarbeitendes Gew. 2019'!$E$71:$E$17222,"Wood and Wood Products")</f>
        <v>1064</v>
      </c>
      <c r="U292" s="27">
        <f>SUMIFS('Verarbeitendes Gew. 2019'!$H$71:$H$17222,'Verarbeitendes Gew. 2019'!$C$71:$C$17222,C292,'Verarbeitendes Gew. 2019'!$E$71:$E$17222,"Transport Equipment")</f>
        <v>0</v>
      </c>
      <c r="V292" s="27">
        <f>SUMIFS('Verarbeitendes Gew. 2019'!$H$71:$H$17222,'Verarbeitendes Gew. 2019'!$C$71:$C$17222,C292,'Verarbeitendes Gew. 2019'!$E$71:$E$17222,"Machinery")</f>
        <v>3307</v>
      </c>
      <c r="W292" s="27">
        <f>SUMIFS('Verarbeitendes Gew. 2019'!$H$71:$H$17222,'Verarbeitendes Gew. 2019'!$C$71:$C$17222,C292,'Verarbeitendes Gew. 2019'!$E$71:$E$17222,"other industry")</f>
        <v>0</v>
      </c>
      <c r="X292" s="27">
        <f>SUMIFS('Verarbeitendes Gew. 2019'!$H$71:$H$17222,'Verarbeitendes Gew. 2019'!$C$71:$C$17222,C292,'Verarbeitendes Gew. 2019'!$F$71:$F$17222,"Verarbeitendes Gewerbe (C)")</f>
        <v>0</v>
      </c>
      <c r="Y292" s="27">
        <f t="shared" si="29"/>
        <v>10445</v>
      </c>
      <c r="Z292" s="27">
        <f>SUMIFS('Baugewerbe 2019'!$D$7:$D$543,'Baugewerbe 2019'!$A$7:$A$543,C292)</f>
        <v>1542</v>
      </c>
      <c r="AA292" s="27">
        <f t="shared" si="25"/>
        <v>45.707216342942232</v>
      </c>
      <c r="AB292" s="11">
        <f t="shared" si="26"/>
        <v>47.400076207495651</v>
      </c>
    </row>
    <row r="293" spans="1:28">
      <c r="A293" s="27" t="s">
        <v>1411</v>
      </c>
      <c r="B293" s="27" t="s">
        <v>1471</v>
      </c>
      <c r="C293" s="27">
        <v>9577</v>
      </c>
      <c r="D293" s="27">
        <v>634</v>
      </c>
      <c r="E293" s="27">
        <v>3023.5639999999999</v>
      </c>
      <c r="F293" s="27">
        <v>94734</v>
      </c>
      <c r="G293" s="27">
        <v>3</v>
      </c>
      <c r="H293" s="27">
        <v>4.777339756706067E-3</v>
      </c>
      <c r="I293" s="27">
        <v>7.217828571428571E-3</v>
      </c>
      <c r="J293" s="27">
        <v>72762.894516183122</v>
      </c>
      <c r="K293" s="29">
        <f t="shared" si="24"/>
        <v>397.33463723937342</v>
      </c>
      <c r="L293" s="28">
        <f t="shared" si="27"/>
        <v>132.44487907979115</v>
      </c>
      <c r="M293" s="27">
        <f t="shared" si="28"/>
        <v>59.600195585906022</v>
      </c>
      <c r="N293" s="27">
        <f>SUMIFS('Verarbeitendes Gew. 2019'!$H$71:$H$17222,'Verarbeitendes Gew. 2019'!$C$71:$C$17222,C293,'Verarbeitendes Gew. 2019'!$E$71:$E$17222,"Basic Metals")</f>
        <v>3443</v>
      </c>
      <c r="O293" s="27">
        <f>SUMIFS('Verarbeitendes Gew. 2019'!$H$71:$H$17222,'Verarbeitendes Gew. 2019'!$C$71:$C$17222,C293,'Verarbeitendes Gew. 2019'!$E$71:$E$17222,"Chemical and Petrochemical")</f>
        <v>1988</v>
      </c>
      <c r="P293" s="27">
        <f>SUMIFS('Verarbeitendes Gew. 2019'!$H$71:$H$17222,'Verarbeitendes Gew. 2019'!$C$71:$C$17222,C293,'Verarbeitendes Gew. 2019'!$E$71:$E$17222,"Non Metallic Minerals")</f>
        <v>1090</v>
      </c>
      <c r="Q293" s="27">
        <f>SUMIFS('Verarbeitendes Gew. 2019'!$H$71:$H$17222,'Verarbeitendes Gew. 2019'!$C$71:$C$17222,C293,'Verarbeitendes Gew. 2019'!$E$71:$E$17222,"Food and Tobacco")</f>
        <v>765</v>
      </c>
      <c r="R293" s="27">
        <f>SUMIFS('Verarbeitendes Gew. 2019'!$H$71:$H$17222,'Verarbeitendes Gew. 2019'!$C$71:$C$17222,C293,'Verarbeitendes Gew. 2019'!$E$71:$E$17222,"Textile and Leather ")</f>
        <v>0</v>
      </c>
      <c r="S293" s="27">
        <f>SUMIFS('Verarbeitendes Gew. 2019'!$H$71:$H$17222,'Verarbeitendes Gew. 2019'!$C$71:$C$17222,C293,'Verarbeitendes Gew. 2019'!$E$71:$E$17222,"Paper, Pulp and Print")</f>
        <v>0</v>
      </c>
      <c r="T293" s="27">
        <f>SUMIFS('Verarbeitendes Gew. 2019'!$H$71:$H$17222,'Verarbeitendes Gew. 2019'!$C$71:$C$17222,C293,'Verarbeitendes Gew. 2019'!$E$71:$E$17222,"Wood and Wood Products")</f>
        <v>138</v>
      </c>
      <c r="U293" s="27">
        <f>SUMIFS('Verarbeitendes Gew. 2019'!$H$71:$H$17222,'Verarbeitendes Gew. 2019'!$C$71:$C$17222,C293,'Verarbeitendes Gew. 2019'!$E$71:$E$17222,"Transport Equipment")</f>
        <v>0</v>
      </c>
      <c r="V293" s="27">
        <f>SUMIFS('Verarbeitendes Gew. 2019'!$H$71:$H$17222,'Verarbeitendes Gew. 2019'!$C$71:$C$17222,C293,'Verarbeitendes Gew. 2019'!$E$71:$E$17222,"Machinery")</f>
        <v>1041</v>
      </c>
      <c r="W293" s="27">
        <f>SUMIFS('Verarbeitendes Gew. 2019'!$H$71:$H$17222,'Verarbeitendes Gew. 2019'!$C$71:$C$17222,C293,'Verarbeitendes Gew. 2019'!$E$71:$E$17222,"other industry")</f>
        <v>0</v>
      </c>
      <c r="X293" s="27">
        <f>SUMIFS('Verarbeitendes Gew. 2019'!$H$71:$H$17222,'Verarbeitendes Gew. 2019'!$C$71:$C$17222,C293,'Verarbeitendes Gew. 2019'!$F$71:$F$17222,"Verarbeitendes Gewerbe (C)")</f>
        <v>9622</v>
      </c>
      <c r="Y293" s="27">
        <f t="shared" si="29"/>
        <v>9622</v>
      </c>
      <c r="Z293" s="27">
        <f>SUMIFS('Baugewerbe 2019'!$D$7:$D$543,'Baugewerbe 2019'!$A$7:$A$543,C293)</f>
        <v>1030</v>
      </c>
      <c r="AA293" s="27">
        <f t="shared" si="25"/>
        <v>35.760117351543613</v>
      </c>
      <c r="AB293" s="11">
        <f t="shared" si="26"/>
        <v>37.084566142341522</v>
      </c>
    </row>
    <row r="294" spans="1:28">
      <c r="A294" s="27" t="s">
        <v>1411</v>
      </c>
      <c r="B294" s="27" t="s">
        <v>1472</v>
      </c>
      <c r="C294" s="27">
        <v>9661</v>
      </c>
      <c r="D294" s="27">
        <v>968</v>
      </c>
      <c r="E294" s="27">
        <v>5232.009</v>
      </c>
      <c r="F294" s="27">
        <v>71002</v>
      </c>
      <c r="G294" s="27">
        <v>1</v>
      </c>
      <c r="H294" s="27">
        <v>8.266762206172569E-3</v>
      </c>
      <c r="I294" s="27">
        <v>5.4096761904761908E-3</v>
      </c>
      <c r="J294" s="27">
        <v>72762.894516183122</v>
      </c>
      <c r="K294" s="29">
        <f t="shared" si="24"/>
        <v>543.30438885064621</v>
      </c>
      <c r="L294" s="28">
        <f t="shared" si="27"/>
        <v>543.30438885064621</v>
      </c>
      <c r="M294" s="27">
        <f t="shared" si="28"/>
        <v>244.4869749827908</v>
      </c>
      <c r="N294" s="27">
        <f>SUMIFS('Verarbeitendes Gew. 2019'!$H$71:$H$17222,'Verarbeitendes Gew. 2019'!$C$71:$C$17222,C294,'Verarbeitendes Gew. 2019'!$E$71:$E$17222,"Basic Metals")</f>
        <v>416</v>
      </c>
      <c r="O294" s="27">
        <f>SUMIFS('Verarbeitendes Gew. 2019'!$H$71:$H$17222,'Verarbeitendes Gew. 2019'!$C$71:$C$17222,C294,'Verarbeitendes Gew. 2019'!$E$71:$E$17222,"Chemical and Petrochemical")</f>
        <v>0</v>
      </c>
      <c r="P294" s="27">
        <f>SUMIFS('Verarbeitendes Gew. 2019'!$H$71:$H$17222,'Verarbeitendes Gew. 2019'!$C$71:$C$17222,C294,'Verarbeitendes Gew. 2019'!$E$71:$E$17222,"Non Metallic Minerals")</f>
        <v>0</v>
      </c>
      <c r="Q294" s="27">
        <f>SUMIFS('Verarbeitendes Gew. 2019'!$H$71:$H$17222,'Verarbeitendes Gew. 2019'!$C$71:$C$17222,C294,'Verarbeitendes Gew. 2019'!$E$71:$E$17222,"Food and Tobacco")</f>
        <v>0</v>
      </c>
      <c r="R294" s="27">
        <f>SUMIFS('Verarbeitendes Gew. 2019'!$H$71:$H$17222,'Verarbeitendes Gew. 2019'!$C$71:$C$17222,C294,'Verarbeitendes Gew. 2019'!$E$71:$E$17222,"Textile and Leather ")</f>
        <v>0</v>
      </c>
      <c r="S294" s="27">
        <f>SUMIFS('Verarbeitendes Gew. 2019'!$H$71:$H$17222,'Verarbeitendes Gew. 2019'!$C$71:$C$17222,C294,'Verarbeitendes Gew. 2019'!$E$71:$E$17222,"Paper, Pulp and Print")</f>
        <v>0</v>
      </c>
      <c r="T294" s="27">
        <f>SUMIFS('Verarbeitendes Gew. 2019'!$H$71:$H$17222,'Verarbeitendes Gew. 2019'!$C$71:$C$17222,C294,'Verarbeitendes Gew. 2019'!$E$71:$E$17222,"Wood and Wood Products")</f>
        <v>0</v>
      </c>
      <c r="U294" s="27">
        <f>SUMIFS('Verarbeitendes Gew. 2019'!$H$71:$H$17222,'Verarbeitendes Gew. 2019'!$C$71:$C$17222,C294,'Verarbeitendes Gew. 2019'!$E$71:$E$17222,"Transport Equipment")</f>
        <v>0</v>
      </c>
      <c r="V294" s="27">
        <f>SUMIFS('Verarbeitendes Gew. 2019'!$H$71:$H$17222,'Verarbeitendes Gew. 2019'!$C$71:$C$17222,C294,'Verarbeitendes Gew. 2019'!$E$71:$E$17222,"Machinery")</f>
        <v>5235</v>
      </c>
      <c r="W294" s="27">
        <f>SUMIFS('Verarbeitendes Gew. 2019'!$H$71:$H$17222,'Verarbeitendes Gew. 2019'!$C$71:$C$17222,C294,'Verarbeitendes Gew. 2019'!$E$71:$E$17222,"other industry")</f>
        <v>330</v>
      </c>
      <c r="X294" s="27">
        <f>SUMIFS('Verarbeitendes Gew. 2019'!$H$71:$H$17222,'Verarbeitendes Gew. 2019'!$C$71:$C$17222,C294,'Verarbeitendes Gew. 2019'!$F$71:$F$17222,"Verarbeitendes Gewerbe (C)")</f>
        <v>9411</v>
      </c>
      <c r="Y294" s="27">
        <f t="shared" si="29"/>
        <v>9411</v>
      </c>
      <c r="Z294" s="27">
        <f>SUMIFS('Baugewerbe 2019'!$D$7:$D$543,'Baugewerbe 2019'!$A$7:$A$543,C294)</f>
        <v>1220</v>
      </c>
      <c r="AA294" s="27">
        <f t="shared" si="25"/>
        <v>146.69218498967447</v>
      </c>
      <c r="AB294" s="11">
        <f t="shared" si="26"/>
        <v>152.12522887818096</v>
      </c>
    </row>
    <row r="295" spans="1:28">
      <c r="A295" s="27" t="s">
        <v>1411</v>
      </c>
      <c r="B295" s="27" t="s">
        <v>1473</v>
      </c>
      <c r="C295" s="27">
        <v>9662</v>
      </c>
      <c r="D295" s="27">
        <v>1194</v>
      </c>
      <c r="E295" s="27">
        <v>5676.4260000000004</v>
      </c>
      <c r="F295" s="27">
        <v>53426</v>
      </c>
      <c r="G295" s="27">
        <v>1</v>
      </c>
      <c r="H295" s="27">
        <v>8.9689570340829548E-3</v>
      </c>
      <c r="I295" s="27">
        <v>4.0705523809523806E-3</v>
      </c>
      <c r="J295" s="27">
        <v>72762.894516183122</v>
      </c>
      <c r="K295" s="29">
        <f t="shared" si="24"/>
        <v>552.80908629062685</v>
      </c>
      <c r="L295" s="28">
        <f t="shared" si="27"/>
        <v>552.80908629062685</v>
      </c>
      <c r="M295" s="27">
        <f t="shared" si="28"/>
        <v>248.7640888307821</v>
      </c>
      <c r="N295" s="27">
        <f>SUMIFS('Verarbeitendes Gew. 2019'!$H$71:$H$17222,'Verarbeitendes Gew. 2019'!$C$71:$C$17222,C295,'Verarbeitendes Gew. 2019'!$E$71:$E$17222,"Basic Metals")</f>
        <v>209</v>
      </c>
      <c r="O295" s="27">
        <f>SUMIFS('Verarbeitendes Gew. 2019'!$H$71:$H$17222,'Verarbeitendes Gew. 2019'!$C$71:$C$17222,C295,'Verarbeitendes Gew. 2019'!$E$71:$E$17222,"Chemical and Petrochemical")</f>
        <v>0</v>
      </c>
      <c r="P295" s="27">
        <f>SUMIFS('Verarbeitendes Gew. 2019'!$H$71:$H$17222,'Verarbeitendes Gew. 2019'!$C$71:$C$17222,C295,'Verarbeitendes Gew. 2019'!$E$71:$E$17222,"Non Metallic Minerals")</f>
        <v>0</v>
      </c>
      <c r="Q295" s="27">
        <f>SUMIFS('Verarbeitendes Gew. 2019'!$H$71:$H$17222,'Verarbeitendes Gew. 2019'!$C$71:$C$17222,C295,'Verarbeitendes Gew. 2019'!$E$71:$E$17222,"Food and Tobacco")</f>
        <v>169</v>
      </c>
      <c r="R295" s="27">
        <f>SUMIFS('Verarbeitendes Gew. 2019'!$H$71:$H$17222,'Verarbeitendes Gew. 2019'!$C$71:$C$17222,C295,'Verarbeitendes Gew. 2019'!$E$71:$E$17222,"Textile and Leather ")</f>
        <v>0</v>
      </c>
      <c r="S295" s="27">
        <f>SUMIFS('Verarbeitendes Gew. 2019'!$H$71:$H$17222,'Verarbeitendes Gew. 2019'!$C$71:$C$17222,C295,'Verarbeitendes Gew. 2019'!$E$71:$E$17222,"Paper, Pulp and Print")</f>
        <v>0</v>
      </c>
      <c r="T295" s="27">
        <f>SUMIFS('Verarbeitendes Gew. 2019'!$H$71:$H$17222,'Verarbeitendes Gew. 2019'!$C$71:$C$17222,C295,'Verarbeitendes Gew. 2019'!$E$71:$E$17222,"Wood and Wood Products")</f>
        <v>0</v>
      </c>
      <c r="U295" s="27">
        <f>SUMIFS('Verarbeitendes Gew. 2019'!$H$71:$H$17222,'Verarbeitendes Gew. 2019'!$C$71:$C$17222,C295,'Verarbeitendes Gew. 2019'!$E$71:$E$17222,"Transport Equipment")</f>
        <v>0</v>
      </c>
      <c r="V295" s="27">
        <f>SUMIFS('Verarbeitendes Gew. 2019'!$H$71:$H$17222,'Verarbeitendes Gew. 2019'!$C$71:$C$17222,C295,'Verarbeitendes Gew. 2019'!$E$71:$E$17222,"Machinery")</f>
        <v>11629</v>
      </c>
      <c r="W295" s="27">
        <f>SUMIFS('Verarbeitendes Gew. 2019'!$H$71:$H$17222,'Verarbeitendes Gew. 2019'!$C$71:$C$17222,C295,'Verarbeitendes Gew. 2019'!$E$71:$E$17222,"other industry")</f>
        <v>0</v>
      </c>
      <c r="X295" s="27">
        <f>SUMIFS('Verarbeitendes Gew. 2019'!$H$71:$H$17222,'Verarbeitendes Gew. 2019'!$C$71:$C$17222,C295,'Verarbeitendes Gew. 2019'!$F$71:$F$17222,"Verarbeitendes Gewerbe (C)")</f>
        <v>0</v>
      </c>
      <c r="Y295" s="27">
        <f t="shared" si="29"/>
        <v>12007</v>
      </c>
      <c r="Z295" s="27">
        <f>SUMIFS('Baugewerbe 2019'!$D$7:$D$543,'Baugewerbe 2019'!$A$7:$A$543,C295)</f>
        <v>940</v>
      </c>
      <c r="AA295" s="27">
        <f t="shared" si="25"/>
        <v>149.25845329846925</v>
      </c>
      <c r="AB295" s="11">
        <f t="shared" si="26"/>
        <v>154.78654416137553</v>
      </c>
    </row>
    <row r="296" spans="1:28">
      <c r="A296" s="27" t="s">
        <v>1411</v>
      </c>
      <c r="B296" s="27" t="s">
        <v>1474</v>
      </c>
      <c r="C296" s="27">
        <v>9663</v>
      </c>
      <c r="D296" s="27">
        <v>829</v>
      </c>
      <c r="E296" s="27">
        <v>8161.2160000000003</v>
      </c>
      <c r="F296" s="27">
        <v>127934</v>
      </c>
      <c r="G296" s="27">
        <v>1</v>
      </c>
      <c r="H296" s="27">
        <v>1.2895014512630018E-2</v>
      </c>
      <c r="I296" s="27">
        <v>9.7473523809523815E-3</v>
      </c>
      <c r="J296" s="27">
        <v>72762.894516183122</v>
      </c>
      <c r="K296" s="29">
        <f t="shared" si="24"/>
        <v>874.14933862239218</v>
      </c>
      <c r="L296" s="28">
        <f t="shared" si="27"/>
        <v>874.14933862239218</v>
      </c>
      <c r="M296" s="27">
        <f t="shared" si="28"/>
        <v>393.36720238007649</v>
      </c>
      <c r="N296" s="27">
        <f>SUMIFS('Verarbeitendes Gew. 2019'!$H$71:$H$17222,'Verarbeitendes Gew. 2019'!$C$71:$C$17222,C296,'Verarbeitendes Gew. 2019'!$E$71:$E$17222,"Basic Metals")</f>
        <v>181</v>
      </c>
      <c r="O296" s="27">
        <f>SUMIFS('Verarbeitendes Gew. 2019'!$H$71:$H$17222,'Verarbeitendes Gew. 2019'!$C$71:$C$17222,C296,'Verarbeitendes Gew. 2019'!$E$71:$E$17222,"Chemical and Petrochemical")</f>
        <v>0</v>
      </c>
      <c r="P296" s="27">
        <f>SUMIFS('Verarbeitendes Gew. 2019'!$H$71:$H$17222,'Verarbeitendes Gew. 2019'!$C$71:$C$17222,C296,'Verarbeitendes Gew. 2019'!$E$71:$E$17222,"Non Metallic Minerals")</f>
        <v>83</v>
      </c>
      <c r="Q296" s="27">
        <f>SUMIFS('Verarbeitendes Gew. 2019'!$H$71:$H$17222,'Verarbeitendes Gew. 2019'!$C$71:$C$17222,C296,'Verarbeitendes Gew. 2019'!$E$71:$E$17222,"Food and Tobacco")</f>
        <v>1311</v>
      </c>
      <c r="R296" s="27">
        <f>SUMIFS('Verarbeitendes Gew. 2019'!$H$71:$H$17222,'Verarbeitendes Gew. 2019'!$C$71:$C$17222,C296,'Verarbeitendes Gew. 2019'!$E$71:$E$17222,"Textile and Leather ")</f>
        <v>0</v>
      </c>
      <c r="S296" s="27">
        <f>SUMIFS('Verarbeitendes Gew. 2019'!$H$71:$H$17222,'Verarbeitendes Gew. 2019'!$C$71:$C$17222,C296,'Verarbeitendes Gew. 2019'!$E$71:$E$17222,"Paper, Pulp and Print")</f>
        <v>486</v>
      </c>
      <c r="T296" s="27">
        <f>SUMIFS('Verarbeitendes Gew. 2019'!$H$71:$H$17222,'Verarbeitendes Gew. 2019'!$C$71:$C$17222,C296,'Verarbeitendes Gew. 2019'!$E$71:$E$17222,"Wood and Wood Products")</f>
        <v>0</v>
      </c>
      <c r="U296" s="27">
        <f>SUMIFS('Verarbeitendes Gew. 2019'!$H$71:$H$17222,'Verarbeitendes Gew. 2019'!$C$71:$C$17222,C296,'Verarbeitendes Gew. 2019'!$E$71:$E$17222,"Transport Equipment")</f>
        <v>0</v>
      </c>
      <c r="V296" s="27">
        <f>SUMIFS('Verarbeitendes Gew. 2019'!$H$71:$H$17222,'Verarbeitendes Gew. 2019'!$C$71:$C$17222,C296,'Verarbeitendes Gew. 2019'!$E$71:$E$17222,"Machinery")</f>
        <v>1951</v>
      </c>
      <c r="W296" s="27">
        <f>SUMIFS('Verarbeitendes Gew. 2019'!$H$71:$H$17222,'Verarbeitendes Gew. 2019'!$C$71:$C$17222,C296,'Verarbeitendes Gew. 2019'!$E$71:$E$17222,"other industry")</f>
        <v>0</v>
      </c>
      <c r="X296" s="27">
        <f>SUMIFS('Verarbeitendes Gew. 2019'!$H$71:$H$17222,'Verarbeitendes Gew. 2019'!$C$71:$C$17222,C296,'Verarbeitendes Gew. 2019'!$F$71:$F$17222,"Verarbeitendes Gewerbe (C)")</f>
        <v>6794</v>
      </c>
      <c r="Y296" s="27">
        <f t="shared" si="29"/>
        <v>6794</v>
      </c>
      <c r="Z296" s="27">
        <f>SUMIFS('Baugewerbe 2019'!$D$7:$D$543,'Baugewerbe 2019'!$A$7:$A$543,C296)</f>
        <v>578</v>
      </c>
      <c r="AA296" s="27">
        <f t="shared" si="25"/>
        <v>236.02032142804592</v>
      </c>
      <c r="AB296" s="11">
        <f t="shared" si="26"/>
        <v>244.76181481426983</v>
      </c>
    </row>
    <row r="297" spans="1:28">
      <c r="A297" s="27" t="s">
        <v>1411</v>
      </c>
      <c r="B297" s="27" t="s">
        <v>1472</v>
      </c>
      <c r="C297" s="27">
        <v>9671</v>
      </c>
      <c r="D297" s="27">
        <v>968</v>
      </c>
      <c r="E297" s="27">
        <v>5232.009</v>
      </c>
      <c r="F297" s="27">
        <v>71002</v>
      </c>
      <c r="G297" s="27">
        <v>3</v>
      </c>
      <c r="H297" s="27">
        <v>8.266762206172569E-3</v>
      </c>
      <c r="I297" s="27">
        <v>5.4096761904761908E-3</v>
      </c>
      <c r="J297" s="27">
        <v>72762.894516183122</v>
      </c>
      <c r="K297" s="29">
        <f t="shared" si="24"/>
        <v>543.30438885064621</v>
      </c>
      <c r="L297" s="28">
        <f t="shared" si="27"/>
        <v>181.10146295021539</v>
      </c>
      <c r="M297" s="27">
        <f t="shared" si="28"/>
        <v>81.495658327596928</v>
      </c>
      <c r="N297" s="27">
        <f>SUMIFS('Verarbeitendes Gew. 2019'!$H$71:$H$17222,'Verarbeitendes Gew. 2019'!$C$71:$C$17222,C297,'Verarbeitendes Gew. 2019'!$E$71:$E$17222,"Basic Metals")</f>
        <v>1053</v>
      </c>
      <c r="O297" s="27">
        <f>SUMIFS('Verarbeitendes Gew. 2019'!$H$71:$H$17222,'Verarbeitendes Gew. 2019'!$C$71:$C$17222,C297,'Verarbeitendes Gew. 2019'!$E$71:$E$17222,"Chemical and Petrochemical")</f>
        <v>952</v>
      </c>
      <c r="P297" s="27">
        <f>SUMIFS('Verarbeitendes Gew. 2019'!$H$71:$H$17222,'Verarbeitendes Gew. 2019'!$C$71:$C$17222,C297,'Verarbeitendes Gew. 2019'!$E$71:$E$17222,"Non Metallic Minerals")</f>
        <v>879</v>
      </c>
      <c r="Q297" s="27">
        <f>SUMIFS('Verarbeitendes Gew. 2019'!$H$71:$H$17222,'Verarbeitendes Gew. 2019'!$C$71:$C$17222,C297,'Verarbeitendes Gew. 2019'!$E$71:$E$17222,"Food and Tobacco")</f>
        <v>991</v>
      </c>
      <c r="R297" s="27">
        <f>SUMIFS('Verarbeitendes Gew. 2019'!$H$71:$H$17222,'Verarbeitendes Gew. 2019'!$C$71:$C$17222,C297,'Verarbeitendes Gew. 2019'!$E$71:$E$17222,"Textile and Leather ")</f>
        <v>268</v>
      </c>
      <c r="S297" s="27">
        <f>SUMIFS('Verarbeitendes Gew. 2019'!$H$71:$H$17222,'Verarbeitendes Gew. 2019'!$C$71:$C$17222,C297,'Verarbeitendes Gew. 2019'!$E$71:$E$17222,"Paper, Pulp and Print")</f>
        <v>1332</v>
      </c>
      <c r="T297" s="27">
        <f>SUMIFS('Verarbeitendes Gew. 2019'!$H$71:$H$17222,'Verarbeitendes Gew. 2019'!$C$71:$C$17222,C297,'Verarbeitendes Gew. 2019'!$E$71:$E$17222,"Wood and Wood Products")</f>
        <v>180</v>
      </c>
      <c r="U297" s="27">
        <f>SUMIFS('Verarbeitendes Gew. 2019'!$H$71:$H$17222,'Verarbeitendes Gew. 2019'!$C$71:$C$17222,C297,'Verarbeitendes Gew. 2019'!$E$71:$E$17222,"Transport Equipment")</f>
        <v>1913</v>
      </c>
      <c r="V297" s="27">
        <f>SUMIFS('Verarbeitendes Gew. 2019'!$H$71:$H$17222,'Verarbeitendes Gew. 2019'!$C$71:$C$17222,C297,'Verarbeitendes Gew. 2019'!$E$71:$E$17222,"Machinery")</f>
        <v>4609</v>
      </c>
      <c r="W297" s="27">
        <f>SUMIFS('Verarbeitendes Gew. 2019'!$H$71:$H$17222,'Verarbeitendes Gew. 2019'!$C$71:$C$17222,C297,'Verarbeitendes Gew. 2019'!$E$71:$E$17222,"other industry")</f>
        <v>442</v>
      </c>
      <c r="X297" s="27">
        <f>SUMIFS('Verarbeitendes Gew. 2019'!$H$71:$H$17222,'Verarbeitendes Gew. 2019'!$C$71:$C$17222,C297,'Verarbeitendes Gew. 2019'!$F$71:$F$17222,"Verarbeitendes Gewerbe (C)")</f>
        <v>13720</v>
      </c>
      <c r="Y297" s="27">
        <f t="shared" si="29"/>
        <v>13720</v>
      </c>
      <c r="Z297" s="27">
        <f>SUMIFS('Baugewerbe 2019'!$D$7:$D$543,'Baugewerbe 2019'!$A$7:$A$543,C297)</f>
        <v>1450</v>
      </c>
      <c r="AA297" s="27">
        <f t="shared" si="25"/>
        <v>48.897394996558162</v>
      </c>
      <c r="AB297" s="11">
        <f t="shared" si="26"/>
        <v>50.708409626060316</v>
      </c>
    </row>
    <row r="298" spans="1:28">
      <c r="A298" s="27" t="s">
        <v>1411</v>
      </c>
      <c r="B298" s="27" t="s">
        <v>1475</v>
      </c>
      <c r="C298" s="27">
        <v>9672</v>
      </c>
      <c r="D298" s="27">
        <v>583</v>
      </c>
      <c r="E298" s="27">
        <v>3374.6379999999999</v>
      </c>
      <c r="F298" s="27">
        <v>103235</v>
      </c>
      <c r="G298" s="27">
        <v>3</v>
      </c>
      <c r="H298" s="27">
        <v>5.3320492908008723E-3</v>
      </c>
      <c r="I298" s="27">
        <v>7.8655238095238101E-3</v>
      </c>
      <c r="J298" s="27">
        <v>72762.894516183122</v>
      </c>
      <c r="K298" s="29">
        <f t="shared" si="24"/>
        <v>439.59136306790987</v>
      </c>
      <c r="L298" s="28">
        <f t="shared" si="27"/>
        <v>146.53045435596997</v>
      </c>
      <c r="M298" s="27">
        <f t="shared" si="28"/>
        <v>65.938704460186486</v>
      </c>
      <c r="N298" s="27">
        <f>SUMIFS('Verarbeitendes Gew. 2019'!$H$71:$H$17222,'Verarbeitendes Gew. 2019'!$C$71:$C$17222,C298,'Verarbeitendes Gew. 2019'!$E$71:$E$17222,"Basic Metals")</f>
        <v>1036</v>
      </c>
      <c r="O298" s="27">
        <f>SUMIFS('Verarbeitendes Gew. 2019'!$H$71:$H$17222,'Verarbeitendes Gew. 2019'!$C$71:$C$17222,C298,'Verarbeitendes Gew. 2019'!$E$71:$E$17222,"Chemical and Petrochemical")</f>
        <v>536</v>
      </c>
      <c r="P298" s="27">
        <f>SUMIFS('Verarbeitendes Gew. 2019'!$H$71:$H$17222,'Verarbeitendes Gew. 2019'!$C$71:$C$17222,C298,'Verarbeitendes Gew. 2019'!$E$71:$E$17222,"Non Metallic Minerals")</f>
        <v>0</v>
      </c>
      <c r="Q298" s="27">
        <f>SUMIFS('Verarbeitendes Gew. 2019'!$H$71:$H$17222,'Verarbeitendes Gew. 2019'!$C$71:$C$17222,C298,'Verarbeitendes Gew. 2019'!$E$71:$E$17222,"Food and Tobacco")</f>
        <v>160</v>
      </c>
      <c r="R298" s="27">
        <f>SUMIFS('Verarbeitendes Gew. 2019'!$H$71:$H$17222,'Verarbeitendes Gew. 2019'!$C$71:$C$17222,C298,'Verarbeitendes Gew. 2019'!$E$71:$E$17222,"Textile and Leather ")</f>
        <v>0</v>
      </c>
      <c r="S298" s="27">
        <f>SUMIFS('Verarbeitendes Gew. 2019'!$H$71:$H$17222,'Verarbeitendes Gew. 2019'!$C$71:$C$17222,C298,'Verarbeitendes Gew. 2019'!$E$71:$E$17222,"Paper, Pulp and Print")</f>
        <v>0</v>
      </c>
      <c r="T298" s="27">
        <f>SUMIFS('Verarbeitendes Gew. 2019'!$H$71:$H$17222,'Verarbeitendes Gew. 2019'!$C$71:$C$17222,C298,'Verarbeitendes Gew. 2019'!$E$71:$E$17222,"Wood and Wood Products")</f>
        <v>816</v>
      </c>
      <c r="U298" s="27">
        <f>SUMIFS('Verarbeitendes Gew. 2019'!$H$71:$H$17222,'Verarbeitendes Gew. 2019'!$C$71:$C$17222,C298,'Verarbeitendes Gew. 2019'!$E$71:$E$17222,"Transport Equipment")</f>
        <v>0</v>
      </c>
      <c r="V298" s="27">
        <f>SUMIFS('Verarbeitendes Gew. 2019'!$H$71:$H$17222,'Verarbeitendes Gew. 2019'!$C$71:$C$17222,C298,'Verarbeitendes Gew. 2019'!$E$71:$E$17222,"Machinery")</f>
        <v>556</v>
      </c>
      <c r="W298" s="27">
        <f>SUMIFS('Verarbeitendes Gew. 2019'!$H$71:$H$17222,'Verarbeitendes Gew. 2019'!$C$71:$C$17222,C298,'Verarbeitendes Gew. 2019'!$E$71:$E$17222,"other industry")</f>
        <v>96</v>
      </c>
      <c r="X298" s="27">
        <f>SUMIFS('Verarbeitendes Gew. 2019'!$H$71:$H$17222,'Verarbeitendes Gew. 2019'!$C$71:$C$17222,C298,'Verarbeitendes Gew. 2019'!$F$71:$F$17222,"Verarbeitendes Gewerbe (C)")</f>
        <v>0</v>
      </c>
      <c r="Y298" s="27">
        <f t="shared" si="29"/>
        <v>3200</v>
      </c>
      <c r="Z298" s="27">
        <f>SUMIFS('Baugewerbe 2019'!$D$7:$D$543,'Baugewerbe 2019'!$A$7:$A$543,C298)</f>
        <v>2516</v>
      </c>
      <c r="AA298" s="27">
        <f t="shared" si="25"/>
        <v>39.563222676111891</v>
      </c>
      <c r="AB298" s="11">
        <f t="shared" si="26"/>
        <v>41.028527219671595</v>
      </c>
    </row>
    <row r="299" spans="1:28">
      <c r="A299" s="27" t="s">
        <v>1411</v>
      </c>
      <c r="B299" s="27" t="s">
        <v>1476</v>
      </c>
      <c r="C299" s="27">
        <v>9673</v>
      </c>
      <c r="D299" s="27">
        <v>602</v>
      </c>
      <c r="E299" s="27">
        <v>3234.8139999999999</v>
      </c>
      <c r="F299" s="27">
        <v>79635</v>
      </c>
      <c r="G299" s="27">
        <v>3</v>
      </c>
      <c r="H299" s="27">
        <v>5.111122346922169E-3</v>
      </c>
      <c r="I299" s="27">
        <v>6.0674285714285717E-3</v>
      </c>
      <c r="J299" s="27">
        <v>72762.894516183122</v>
      </c>
      <c r="K299" s="29">
        <f t="shared" si="24"/>
        <v>391.38346669130419</v>
      </c>
      <c r="L299" s="28">
        <f t="shared" si="27"/>
        <v>130.46115556376807</v>
      </c>
      <c r="M299" s="27">
        <f t="shared" si="28"/>
        <v>58.707520003695635</v>
      </c>
      <c r="N299" s="27">
        <f>SUMIFS('Verarbeitendes Gew. 2019'!$H$71:$H$17222,'Verarbeitendes Gew. 2019'!$C$71:$C$17222,C299,'Verarbeitendes Gew. 2019'!$E$71:$E$17222,"Basic Metals")</f>
        <v>1693</v>
      </c>
      <c r="O299" s="27">
        <f>SUMIFS('Verarbeitendes Gew. 2019'!$H$71:$H$17222,'Verarbeitendes Gew. 2019'!$C$71:$C$17222,C299,'Verarbeitendes Gew. 2019'!$E$71:$E$17222,"Chemical and Petrochemical")</f>
        <v>858</v>
      </c>
      <c r="P299" s="27">
        <f>SUMIFS('Verarbeitendes Gew. 2019'!$H$71:$H$17222,'Verarbeitendes Gew. 2019'!$C$71:$C$17222,C299,'Verarbeitendes Gew. 2019'!$E$71:$E$17222,"Non Metallic Minerals")</f>
        <v>326</v>
      </c>
      <c r="Q299" s="27">
        <f>SUMIFS('Verarbeitendes Gew. 2019'!$H$71:$H$17222,'Verarbeitendes Gew. 2019'!$C$71:$C$17222,C299,'Verarbeitendes Gew. 2019'!$E$71:$E$17222,"Food and Tobacco")</f>
        <v>477</v>
      </c>
      <c r="R299" s="27">
        <f>SUMIFS('Verarbeitendes Gew. 2019'!$H$71:$H$17222,'Verarbeitendes Gew. 2019'!$C$71:$C$17222,C299,'Verarbeitendes Gew. 2019'!$E$71:$E$17222,"Textile and Leather ")</f>
        <v>0</v>
      </c>
      <c r="S299" s="27">
        <f>SUMIFS('Verarbeitendes Gew. 2019'!$H$71:$H$17222,'Verarbeitendes Gew. 2019'!$C$71:$C$17222,C299,'Verarbeitendes Gew. 2019'!$E$71:$E$17222,"Paper, Pulp and Print")</f>
        <v>0</v>
      </c>
      <c r="T299" s="27">
        <f>SUMIFS('Verarbeitendes Gew. 2019'!$H$71:$H$17222,'Verarbeitendes Gew. 2019'!$C$71:$C$17222,C299,'Verarbeitendes Gew. 2019'!$E$71:$E$17222,"Wood and Wood Products")</f>
        <v>310</v>
      </c>
      <c r="U299" s="27">
        <f>SUMIFS('Verarbeitendes Gew. 2019'!$H$71:$H$17222,'Verarbeitendes Gew. 2019'!$C$71:$C$17222,C299,'Verarbeitendes Gew. 2019'!$E$71:$E$17222,"Transport Equipment")</f>
        <v>0</v>
      </c>
      <c r="V299" s="27">
        <f>SUMIFS('Verarbeitendes Gew. 2019'!$H$71:$H$17222,'Verarbeitendes Gew. 2019'!$C$71:$C$17222,C299,'Verarbeitendes Gew. 2019'!$E$71:$E$17222,"Machinery")</f>
        <v>1487</v>
      </c>
      <c r="W299" s="27">
        <f>SUMIFS('Verarbeitendes Gew. 2019'!$H$71:$H$17222,'Verarbeitendes Gew. 2019'!$C$71:$C$17222,C299,'Verarbeitendes Gew. 2019'!$E$71:$E$17222,"other industry")</f>
        <v>0</v>
      </c>
      <c r="X299" s="27">
        <f>SUMIFS('Verarbeitendes Gew. 2019'!$H$71:$H$17222,'Verarbeitendes Gew. 2019'!$C$71:$C$17222,C299,'Verarbeitendes Gew. 2019'!$F$71:$F$17222,"Verarbeitendes Gewerbe (C)")</f>
        <v>0</v>
      </c>
      <c r="Y299" s="27">
        <f t="shared" si="29"/>
        <v>5151</v>
      </c>
      <c r="Z299" s="27">
        <f>SUMIFS('Baugewerbe 2019'!$D$7:$D$543,'Baugewerbe 2019'!$A$7:$A$543,C299)</f>
        <v>1065</v>
      </c>
      <c r="AA299" s="27">
        <f t="shared" si="25"/>
        <v>35.224512002217381</v>
      </c>
      <c r="AB299" s="11">
        <f t="shared" si="26"/>
        <v>36.529123557855065</v>
      </c>
    </row>
    <row r="300" spans="1:28">
      <c r="A300" s="27" t="s">
        <v>1411</v>
      </c>
      <c r="B300" s="27" t="s">
        <v>1477</v>
      </c>
      <c r="C300" s="27">
        <v>9674</v>
      </c>
      <c r="D300" s="27">
        <v>621</v>
      </c>
      <c r="E300" s="27">
        <v>2736.422</v>
      </c>
      <c r="F300" s="27">
        <v>84384</v>
      </c>
      <c r="G300" s="27">
        <v>2</v>
      </c>
      <c r="H300" s="27">
        <v>4.3236450796891122E-3</v>
      </c>
      <c r="I300" s="27">
        <v>6.4292571428571426E-3</v>
      </c>
      <c r="J300" s="27">
        <v>72762.894516183122</v>
      </c>
      <c r="K300" s="29">
        <f t="shared" si="24"/>
        <v>357.4998508232365</v>
      </c>
      <c r="L300" s="28">
        <f t="shared" si="27"/>
        <v>178.74992541161825</v>
      </c>
      <c r="M300" s="27">
        <f t="shared" si="28"/>
        <v>80.437466435228217</v>
      </c>
      <c r="N300" s="27">
        <f>SUMIFS('Verarbeitendes Gew. 2019'!$H$71:$H$17222,'Verarbeitendes Gew. 2019'!$C$71:$C$17222,C300,'Verarbeitendes Gew. 2019'!$E$71:$E$17222,"Basic Metals")</f>
        <v>622</v>
      </c>
      <c r="O300" s="27">
        <f>SUMIFS('Verarbeitendes Gew. 2019'!$H$71:$H$17222,'Verarbeitendes Gew. 2019'!$C$71:$C$17222,C300,'Verarbeitendes Gew. 2019'!$E$71:$E$17222,"Chemical and Petrochemical")</f>
        <v>3000</v>
      </c>
      <c r="P300" s="27">
        <f>SUMIFS('Verarbeitendes Gew. 2019'!$H$71:$H$17222,'Verarbeitendes Gew. 2019'!$C$71:$C$17222,C300,'Verarbeitendes Gew. 2019'!$E$71:$E$17222,"Non Metallic Minerals")</f>
        <v>76</v>
      </c>
      <c r="Q300" s="27">
        <f>SUMIFS('Verarbeitendes Gew. 2019'!$H$71:$H$17222,'Verarbeitendes Gew. 2019'!$C$71:$C$17222,C300,'Verarbeitendes Gew. 2019'!$E$71:$E$17222,"Food and Tobacco")</f>
        <v>1231</v>
      </c>
      <c r="R300" s="27">
        <f>SUMIFS('Verarbeitendes Gew. 2019'!$H$71:$H$17222,'Verarbeitendes Gew. 2019'!$C$71:$C$17222,C300,'Verarbeitendes Gew. 2019'!$E$71:$E$17222,"Textile and Leather ")</f>
        <v>0</v>
      </c>
      <c r="S300" s="27">
        <f>SUMIFS('Verarbeitendes Gew. 2019'!$H$71:$H$17222,'Verarbeitendes Gew. 2019'!$C$71:$C$17222,C300,'Verarbeitendes Gew. 2019'!$E$71:$E$17222,"Paper, Pulp and Print")</f>
        <v>0</v>
      </c>
      <c r="T300" s="27">
        <f>SUMIFS('Verarbeitendes Gew. 2019'!$H$71:$H$17222,'Verarbeitendes Gew. 2019'!$C$71:$C$17222,C300,'Verarbeitendes Gew. 2019'!$E$71:$E$17222,"Wood and Wood Products")</f>
        <v>211</v>
      </c>
      <c r="U300" s="27">
        <f>SUMIFS('Verarbeitendes Gew. 2019'!$H$71:$H$17222,'Verarbeitendes Gew. 2019'!$C$71:$C$17222,C300,'Verarbeitendes Gew. 2019'!$E$71:$E$17222,"Transport Equipment")</f>
        <v>0</v>
      </c>
      <c r="V300" s="27">
        <f>SUMIFS('Verarbeitendes Gew. 2019'!$H$71:$H$17222,'Verarbeitendes Gew. 2019'!$C$71:$C$17222,C300,'Verarbeitendes Gew. 2019'!$E$71:$E$17222,"Machinery")</f>
        <v>414</v>
      </c>
      <c r="W300" s="27">
        <f>SUMIFS('Verarbeitendes Gew. 2019'!$H$71:$H$17222,'Verarbeitendes Gew. 2019'!$C$71:$C$17222,C300,'Verarbeitendes Gew. 2019'!$E$71:$E$17222,"other industry")</f>
        <v>0</v>
      </c>
      <c r="X300" s="27">
        <f>SUMIFS('Verarbeitendes Gew. 2019'!$H$71:$H$17222,'Verarbeitendes Gew. 2019'!$C$71:$C$17222,C300,'Verarbeitendes Gew. 2019'!$F$71:$F$17222,"Verarbeitendes Gewerbe (C)")</f>
        <v>0</v>
      </c>
      <c r="Y300" s="27">
        <f t="shared" si="29"/>
        <v>5554</v>
      </c>
      <c r="Z300" s="27">
        <f>SUMIFS('Baugewerbe 2019'!$D$7:$D$543,'Baugewerbe 2019'!$A$7:$A$543,C300)</f>
        <v>777</v>
      </c>
      <c r="AA300" s="27">
        <f t="shared" si="25"/>
        <v>48.262479861136931</v>
      </c>
      <c r="AB300" s="11">
        <f t="shared" si="26"/>
        <v>50.049979115253116</v>
      </c>
    </row>
    <row r="301" spans="1:28">
      <c r="A301" s="27" t="s">
        <v>1411</v>
      </c>
      <c r="B301" s="27" t="s">
        <v>1478</v>
      </c>
      <c r="C301" s="27">
        <v>9675</v>
      </c>
      <c r="D301" s="27">
        <v>703</v>
      </c>
      <c r="E301" s="27">
        <v>3220.4850000000001</v>
      </c>
      <c r="F301" s="27">
        <v>91155</v>
      </c>
      <c r="G301" s="27">
        <v>2</v>
      </c>
      <c r="H301" s="27">
        <v>5.0884820120809552E-3</v>
      </c>
      <c r="I301" s="27">
        <v>6.9451428571428572E-3</v>
      </c>
      <c r="J301" s="27">
        <v>72762.894516183122</v>
      </c>
      <c r="K301" s="29">
        <f t="shared" si="24"/>
        <v>408.07956471458044</v>
      </c>
      <c r="L301" s="28">
        <f t="shared" si="27"/>
        <v>204.03978235729022</v>
      </c>
      <c r="M301" s="27">
        <f t="shared" si="28"/>
        <v>91.817902060780597</v>
      </c>
      <c r="N301" s="27">
        <f>SUMIFS('Verarbeitendes Gew. 2019'!$H$71:$H$17222,'Verarbeitendes Gew. 2019'!$C$71:$C$17222,C301,'Verarbeitendes Gew. 2019'!$E$71:$E$17222,"Basic Metals")</f>
        <v>440</v>
      </c>
      <c r="O301" s="27">
        <f>SUMIFS('Verarbeitendes Gew. 2019'!$H$71:$H$17222,'Verarbeitendes Gew. 2019'!$C$71:$C$17222,C301,'Verarbeitendes Gew. 2019'!$E$71:$E$17222,"Chemical and Petrochemical")</f>
        <v>461</v>
      </c>
      <c r="P301" s="27">
        <f>SUMIFS('Verarbeitendes Gew. 2019'!$H$71:$H$17222,'Verarbeitendes Gew. 2019'!$C$71:$C$17222,C301,'Verarbeitendes Gew. 2019'!$E$71:$E$17222,"Non Metallic Minerals")</f>
        <v>1899</v>
      </c>
      <c r="Q301" s="27">
        <f>SUMIFS('Verarbeitendes Gew. 2019'!$H$71:$H$17222,'Verarbeitendes Gew. 2019'!$C$71:$C$17222,C301,'Verarbeitendes Gew. 2019'!$E$71:$E$17222,"Food and Tobacco")</f>
        <v>1544</v>
      </c>
      <c r="R301" s="27">
        <f>SUMIFS('Verarbeitendes Gew. 2019'!$H$71:$H$17222,'Verarbeitendes Gew. 2019'!$C$71:$C$17222,C301,'Verarbeitendes Gew. 2019'!$E$71:$E$17222,"Textile and Leather ")</f>
        <v>0</v>
      </c>
      <c r="S301" s="27">
        <f>SUMIFS('Verarbeitendes Gew. 2019'!$H$71:$H$17222,'Verarbeitendes Gew. 2019'!$C$71:$C$17222,C301,'Verarbeitendes Gew. 2019'!$E$71:$E$17222,"Paper, Pulp and Print")</f>
        <v>79</v>
      </c>
      <c r="T301" s="27">
        <f>SUMIFS('Verarbeitendes Gew. 2019'!$H$71:$H$17222,'Verarbeitendes Gew. 2019'!$C$71:$C$17222,C301,'Verarbeitendes Gew. 2019'!$E$71:$E$17222,"Wood and Wood Products")</f>
        <v>166</v>
      </c>
      <c r="U301" s="27">
        <f>SUMIFS('Verarbeitendes Gew. 2019'!$H$71:$H$17222,'Verarbeitendes Gew. 2019'!$C$71:$C$17222,C301,'Verarbeitendes Gew. 2019'!$E$71:$E$17222,"Transport Equipment")</f>
        <v>0</v>
      </c>
      <c r="V301" s="27">
        <f>SUMIFS('Verarbeitendes Gew. 2019'!$H$71:$H$17222,'Verarbeitendes Gew. 2019'!$C$71:$C$17222,C301,'Verarbeitendes Gew. 2019'!$E$71:$E$17222,"Machinery")</f>
        <v>1846</v>
      </c>
      <c r="W301" s="27">
        <f>SUMIFS('Verarbeitendes Gew. 2019'!$H$71:$H$17222,'Verarbeitendes Gew. 2019'!$C$71:$C$17222,C301,'Verarbeitendes Gew. 2019'!$E$71:$E$17222,"other industry")</f>
        <v>0</v>
      </c>
      <c r="X301" s="27">
        <f>SUMIFS('Verarbeitendes Gew. 2019'!$H$71:$H$17222,'Verarbeitendes Gew. 2019'!$C$71:$C$17222,C301,'Verarbeitendes Gew. 2019'!$F$71:$F$17222,"Verarbeitendes Gewerbe (C)")</f>
        <v>9393</v>
      </c>
      <c r="Y301" s="27">
        <f t="shared" si="29"/>
        <v>9393</v>
      </c>
      <c r="Z301" s="27">
        <f>SUMIFS('Baugewerbe 2019'!$D$7:$D$543,'Baugewerbe 2019'!$A$7:$A$543,C301)</f>
        <v>790</v>
      </c>
      <c r="AA301" s="27">
        <f t="shared" si="25"/>
        <v>55.090741236468361</v>
      </c>
      <c r="AB301" s="11">
        <f t="shared" si="26"/>
        <v>57.131139060041271</v>
      </c>
    </row>
    <row r="302" spans="1:28">
      <c r="A302" s="27" t="s">
        <v>1411</v>
      </c>
      <c r="B302" s="27" t="s">
        <v>1479</v>
      </c>
      <c r="C302" s="27">
        <v>9676</v>
      </c>
      <c r="D302" s="27">
        <v>727</v>
      </c>
      <c r="E302" s="27">
        <v>4424.2259999999997</v>
      </c>
      <c r="F302" s="27">
        <v>128743</v>
      </c>
      <c r="G302" s="27">
        <v>4</v>
      </c>
      <c r="H302" s="27">
        <v>6.9904360425156065E-3</v>
      </c>
      <c r="I302" s="27">
        <v>9.808990476190476E-3</v>
      </c>
      <c r="J302" s="27">
        <v>72762.894516183122</v>
      </c>
      <c r="K302" s="29">
        <f t="shared" si="24"/>
        <v>566.06849048845697</v>
      </c>
      <c r="L302" s="28">
        <f t="shared" si="27"/>
        <v>141.51712262211424</v>
      </c>
      <c r="M302" s="27">
        <f t="shared" si="28"/>
        <v>63.682705179951412</v>
      </c>
      <c r="N302" s="27">
        <f>SUMIFS('Verarbeitendes Gew. 2019'!$H$71:$H$17222,'Verarbeitendes Gew. 2019'!$C$71:$C$17222,C302,'Verarbeitendes Gew. 2019'!$E$71:$E$17222,"Basic Metals")</f>
        <v>1213</v>
      </c>
      <c r="O302" s="27">
        <f>SUMIFS('Verarbeitendes Gew. 2019'!$H$71:$H$17222,'Verarbeitendes Gew. 2019'!$C$71:$C$17222,C302,'Verarbeitendes Gew. 2019'!$E$71:$E$17222,"Chemical and Petrochemical")</f>
        <v>2523</v>
      </c>
      <c r="P302" s="27">
        <f>SUMIFS('Verarbeitendes Gew. 2019'!$H$71:$H$17222,'Verarbeitendes Gew. 2019'!$C$71:$C$17222,C302,'Verarbeitendes Gew. 2019'!$E$71:$E$17222,"Non Metallic Minerals")</f>
        <v>1059</v>
      </c>
      <c r="Q302" s="27">
        <f>SUMIFS('Verarbeitendes Gew. 2019'!$H$71:$H$17222,'Verarbeitendes Gew. 2019'!$C$71:$C$17222,C302,'Verarbeitendes Gew. 2019'!$E$71:$E$17222,"Food and Tobacco")</f>
        <v>1394</v>
      </c>
      <c r="R302" s="27">
        <f>SUMIFS('Verarbeitendes Gew. 2019'!$H$71:$H$17222,'Verarbeitendes Gew. 2019'!$C$71:$C$17222,C302,'Verarbeitendes Gew. 2019'!$E$71:$E$17222,"Textile and Leather ")</f>
        <v>846</v>
      </c>
      <c r="S302" s="27">
        <f>SUMIFS('Verarbeitendes Gew. 2019'!$H$71:$H$17222,'Verarbeitendes Gew. 2019'!$C$71:$C$17222,C302,'Verarbeitendes Gew. 2019'!$E$71:$E$17222,"Paper, Pulp and Print")</f>
        <v>0</v>
      </c>
      <c r="T302" s="27">
        <f>SUMIFS('Verarbeitendes Gew. 2019'!$H$71:$H$17222,'Verarbeitendes Gew. 2019'!$C$71:$C$17222,C302,'Verarbeitendes Gew. 2019'!$E$71:$E$17222,"Wood and Wood Products")</f>
        <v>836</v>
      </c>
      <c r="U302" s="27">
        <f>SUMIFS('Verarbeitendes Gew. 2019'!$H$71:$H$17222,'Verarbeitendes Gew. 2019'!$C$71:$C$17222,C302,'Verarbeitendes Gew. 2019'!$E$71:$E$17222,"Transport Equipment")</f>
        <v>0</v>
      </c>
      <c r="V302" s="27">
        <f>SUMIFS('Verarbeitendes Gew. 2019'!$H$71:$H$17222,'Verarbeitendes Gew. 2019'!$C$71:$C$17222,C302,'Verarbeitendes Gew. 2019'!$E$71:$E$17222,"Machinery")</f>
        <v>3373</v>
      </c>
      <c r="W302" s="27">
        <f>SUMIFS('Verarbeitendes Gew. 2019'!$H$71:$H$17222,'Verarbeitendes Gew. 2019'!$C$71:$C$17222,C302,'Verarbeitendes Gew. 2019'!$E$71:$E$17222,"other industry")</f>
        <v>0</v>
      </c>
      <c r="X302" s="27">
        <f>SUMIFS('Verarbeitendes Gew. 2019'!$H$71:$H$17222,'Verarbeitendes Gew. 2019'!$C$71:$C$17222,C302,'Verarbeitendes Gew. 2019'!$F$71:$F$17222,"Verarbeitendes Gewerbe (C)")</f>
        <v>0</v>
      </c>
      <c r="Y302" s="27">
        <f t="shared" si="29"/>
        <v>11244</v>
      </c>
      <c r="Z302" s="27">
        <f>SUMIFS('Baugewerbe 2019'!$D$7:$D$543,'Baugewerbe 2019'!$A$7:$A$543,C302)</f>
        <v>1216</v>
      </c>
      <c r="AA302" s="27">
        <f t="shared" si="25"/>
        <v>38.209623107970849</v>
      </c>
      <c r="AB302" s="11">
        <f t="shared" si="26"/>
        <v>39.624794334191989</v>
      </c>
    </row>
    <row r="303" spans="1:28">
      <c r="A303" s="27" t="s">
        <v>1411</v>
      </c>
      <c r="B303" s="27" t="s">
        <v>1480</v>
      </c>
      <c r="C303" s="27">
        <v>9677</v>
      </c>
      <c r="D303" s="27">
        <v>740</v>
      </c>
      <c r="E303" s="27">
        <v>4683.1880000000001</v>
      </c>
      <c r="F303" s="27">
        <v>126158</v>
      </c>
      <c r="G303" s="27">
        <v>3</v>
      </c>
      <c r="H303" s="27">
        <v>7.3996053070246818E-3</v>
      </c>
      <c r="I303" s="27">
        <v>9.612038095238095E-3</v>
      </c>
      <c r="J303" s="27">
        <v>72762.894516183122</v>
      </c>
      <c r="K303" s="29">
        <f t="shared" si="24"/>
        <v>583.49194422244273</v>
      </c>
      <c r="L303" s="28">
        <f t="shared" si="27"/>
        <v>194.49731474081423</v>
      </c>
      <c r="M303" s="27">
        <f t="shared" si="28"/>
        <v>87.5237916333664</v>
      </c>
      <c r="N303" s="27">
        <f>SUMIFS('Verarbeitendes Gew. 2019'!$H$71:$H$17222,'Verarbeitendes Gew. 2019'!$C$71:$C$17222,C303,'Verarbeitendes Gew. 2019'!$E$71:$E$17222,"Basic Metals")</f>
        <v>4471</v>
      </c>
      <c r="O303" s="27">
        <f>SUMIFS('Verarbeitendes Gew. 2019'!$H$71:$H$17222,'Verarbeitendes Gew. 2019'!$C$71:$C$17222,C303,'Verarbeitendes Gew. 2019'!$E$71:$E$17222,"Chemical and Petrochemical")</f>
        <v>571</v>
      </c>
      <c r="P303" s="27">
        <f>SUMIFS('Verarbeitendes Gew. 2019'!$H$71:$H$17222,'Verarbeitendes Gew. 2019'!$C$71:$C$17222,C303,'Verarbeitendes Gew. 2019'!$E$71:$E$17222,"Non Metallic Minerals")</f>
        <v>948</v>
      </c>
      <c r="Q303" s="27">
        <f>SUMIFS('Verarbeitendes Gew. 2019'!$H$71:$H$17222,'Verarbeitendes Gew. 2019'!$C$71:$C$17222,C303,'Verarbeitendes Gew. 2019'!$E$71:$E$17222,"Food and Tobacco")</f>
        <v>661</v>
      </c>
      <c r="R303" s="27">
        <f>SUMIFS('Verarbeitendes Gew. 2019'!$H$71:$H$17222,'Verarbeitendes Gew. 2019'!$C$71:$C$17222,C303,'Verarbeitendes Gew. 2019'!$E$71:$E$17222,"Textile and Leather ")</f>
        <v>0</v>
      </c>
      <c r="S303" s="27">
        <f>SUMIFS('Verarbeitendes Gew. 2019'!$H$71:$H$17222,'Verarbeitendes Gew. 2019'!$C$71:$C$17222,C303,'Verarbeitendes Gew. 2019'!$E$71:$E$17222,"Paper, Pulp and Print")</f>
        <v>317</v>
      </c>
      <c r="T303" s="27">
        <f>SUMIFS('Verarbeitendes Gew. 2019'!$H$71:$H$17222,'Verarbeitendes Gew. 2019'!$C$71:$C$17222,C303,'Verarbeitendes Gew. 2019'!$E$71:$E$17222,"Wood and Wood Products")</f>
        <v>637</v>
      </c>
      <c r="U303" s="27">
        <f>SUMIFS('Verarbeitendes Gew. 2019'!$H$71:$H$17222,'Verarbeitendes Gew. 2019'!$C$71:$C$17222,C303,'Verarbeitendes Gew. 2019'!$E$71:$E$17222,"Transport Equipment")</f>
        <v>681</v>
      </c>
      <c r="V303" s="27">
        <f>SUMIFS('Verarbeitendes Gew. 2019'!$H$71:$H$17222,'Verarbeitendes Gew. 2019'!$C$71:$C$17222,C303,'Verarbeitendes Gew. 2019'!$E$71:$E$17222,"Machinery")</f>
        <v>10711</v>
      </c>
      <c r="W303" s="27">
        <f>SUMIFS('Verarbeitendes Gew. 2019'!$H$71:$H$17222,'Verarbeitendes Gew. 2019'!$C$71:$C$17222,C303,'Verarbeitendes Gew. 2019'!$E$71:$E$17222,"other industry")</f>
        <v>0</v>
      </c>
      <c r="X303" s="27">
        <f>SUMIFS('Verarbeitendes Gew. 2019'!$H$71:$H$17222,'Verarbeitendes Gew. 2019'!$C$71:$C$17222,C303,'Verarbeitendes Gew. 2019'!$F$71:$F$17222,"Verarbeitendes Gewerbe (C)")</f>
        <v>0</v>
      </c>
      <c r="Y303" s="27">
        <f t="shared" si="29"/>
        <v>18997</v>
      </c>
      <c r="Z303" s="27">
        <f>SUMIFS('Baugewerbe 2019'!$D$7:$D$543,'Baugewerbe 2019'!$A$7:$A$543,C303)</f>
        <v>1456</v>
      </c>
      <c r="AA303" s="27">
        <f t="shared" si="25"/>
        <v>52.514274980019849</v>
      </c>
      <c r="AB303" s="11">
        <f t="shared" si="26"/>
        <v>54.45924812742799</v>
      </c>
    </row>
    <row r="304" spans="1:28">
      <c r="A304" s="27" t="s">
        <v>1411</v>
      </c>
      <c r="B304" s="27" t="s">
        <v>1473</v>
      </c>
      <c r="C304" s="27">
        <v>9678</v>
      </c>
      <c r="D304" s="27">
        <v>1194</v>
      </c>
      <c r="E304" s="27">
        <v>5676.4260000000004</v>
      </c>
      <c r="F304" s="27">
        <v>53426</v>
      </c>
      <c r="G304" s="27">
        <v>3</v>
      </c>
      <c r="H304" s="27">
        <v>8.9689570340829548E-3</v>
      </c>
      <c r="I304" s="27">
        <v>4.0705523809523806E-3</v>
      </c>
      <c r="J304" s="27">
        <v>72762.894516183122</v>
      </c>
      <c r="K304" s="29">
        <f t="shared" si="24"/>
        <v>552.80908629062685</v>
      </c>
      <c r="L304" s="28">
        <f t="shared" si="27"/>
        <v>184.26969543020894</v>
      </c>
      <c r="M304" s="27">
        <f t="shared" si="28"/>
        <v>82.921362943594019</v>
      </c>
      <c r="N304" s="27">
        <f>SUMIFS('Verarbeitendes Gew. 2019'!$H$71:$H$17222,'Verarbeitendes Gew. 2019'!$C$71:$C$17222,C304,'Verarbeitendes Gew. 2019'!$E$71:$E$17222,"Basic Metals")</f>
        <v>641</v>
      </c>
      <c r="O304" s="27">
        <f>SUMIFS('Verarbeitendes Gew. 2019'!$H$71:$H$17222,'Verarbeitendes Gew. 2019'!$C$71:$C$17222,C304,'Verarbeitendes Gew. 2019'!$E$71:$E$17222,"Chemical and Petrochemical")</f>
        <v>0</v>
      </c>
      <c r="P304" s="27">
        <f>SUMIFS('Verarbeitendes Gew. 2019'!$H$71:$H$17222,'Verarbeitendes Gew. 2019'!$C$71:$C$17222,C304,'Verarbeitendes Gew. 2019'!$E$71:$E$17222,"Non Metallic Minerals")</f>
        <v>390</v>
      </c>
      <c r="Q304" s="27">
        <f>SUMIFS('Verarbeitendes Gew. 2019'!$H$71:$H$17222,'Verarbeitendes Gew. 2019'!$C$71:$C$17222,C304,'Verarbeitendes Gew. 2019'!$E$71:$E$17222,"Food and Tobacco")</f>
        <v>1250</v>
      </c>
      <c r="R304" s="27">
        <f>SUMIFS('Verarbeitendes Gew. 2019'!$H$71:$H$17222,'Verarbeitendes Gew. 2019'!$C$71:$C$17222,C304,'Verarbeitendes Gew. 2019'!$E$71:$E$17222,"Textile and Leather ")</f>
        <v>0</v>
      </c>
      <c r="S304" s="27">
        <f>SUMIFS('Verarbeitendes Gew. 2019'!$H$71:$H$17222,'Verarbeitendes Gew. 2019'!$C$71:$C$17222,C304,'Verarbeitendes Gew. 2019'!$E$71:$E$17222,"Paper, Pulp and Print")</f>
        <v>0</v>
      </c>
      <c r="T304" s="27">
        <f>SUMIFS('Verarbeitendes Gew. 2019'!$H$71:$H$17222,'Verarbeitendes Gew. 2019'!$C$71:$C$17222,C304,'Verarbeitendes Gew. 2019'!$E$71:$E$17222,"Wood and Wood Products")</f>
        <v>195</v>
      </c>
      <c r="U304" s="27">
        <f>SUMIFS('Verarbeitendes Gew. 2019'!$H$71:$H$17222,'Verarbeitendes Gew. 2019'!$C$71:$C$17222,C304,'Verarbeitendes Gew. 2019'!$E$71:$E$17222,"Transport Equipment")</f>
        <v>0</v>
      </c>
      <c r="V304" s="27">
        <f>SUMIFS('Verarbeitendes Gew. 2019'!$H$71:$H$17222,'Verarbeitendes Gew. 2019'!$C$71:$C$17222,C304,'Verarbeitendes Gew. 2019'!$E$71:$E$17222,"Machinery")</f>
        <v>605</v>
      </c>
      <c r="W304" s="27">
        <f>SUMIFS('Verarbeitendes Gew. 2019'!$H$71:$H$17222,'Verarbeitendes Gew. 2019'!$C$71:$C$17222,C304,'Verarbeitendes Gew. 2019'!$E$71:$E$17222,"other industry")</f>
        <v>0</v>
      </c>
      <c r="X304" s="27">
        <f>SUMIFS('Verarbeitendes Gew. 2019'!$H$71:$H$17222,'Verarbeitendes Gew. 2019'!$C$71:$C$17222,C304,'Verarbeitendes Gew. 2019'!$F$71:$F$17222,"Verarbeitendes Gewerbe (C)")</f>
        <v>0</v>
      </c>
      <c r="Y304" s="27">
        <f t="shared" si="29"/>
        <v>3081</v>
      </c>
      <c r="Z304" s="27">
        <f>SUMIFS('Baugewerbe 2019'!$D$7:$D$543,'Baugewerbe 2019'!$A$7:$A$543,C304)</f>
        <v>978</v>
      </c>
      <c r="AA304" s="27">
        <f t="shared" si="25"/>
        <v>49.752817766156419</v>
      </c>
      <c r="AB304" s="11">
        <f t="shared" si="26"/>
        <v>51.59551472045851</v>
      </c>
    </row>
    <row r="305" spans="1:28">
      <c r="A305" s="27" t="s">
        <v>1411</v>
      </c>
      <c r="B305" s="27" t="s">
        <v>1474</v>
      </c>
      <c r="C305" s="27">
        <v>9679</v>
      </c>
      <c r="D305" s="27">
        <v>829</v>
      </c>
      <c r="E305" s="27">
        <v>8161.2160000000003</v>
      </c>
      <c r="F305" s="27">
        <v>127934</v>
      </c>
      <c r="G305" s="27">
        <v>4</v>
      </c>
      <c r="H305" s="27">
        <v>1.2895014512630018E-2</v>
      </c>
      <c r="I305" s="27">
        <v>9.7473523809523815E-3</v>
      </c>
      <c r="J305" s="27">
        <v>72762.894516183122</v>
      </c>
      <c r="K305" s="29">
        <f t="shared" si="24"/>
        <v>874.14933862239218</v>
      </c>
      <c r="L305" s="28">
        <f t="shared" si="27"/>
        <v>218.53733465559804</v>
      </c>
      <c r="M305" s="27">
        <f t="shared" si="28"/>
        <v>98.341800595019123</v>
      </c>
      <c r="N305" s="27">
        <f>SUMIFS('Verarbeitendes Gew. 2019'!$H$71:$H$17222,'Verarbeitendes Gew. 2019'!$C$71:$C$17222,C305,'Verarbeitendes Gew. 2019'!$E$71:$E$17222,"Basic Metals")</f>
        <v>329</v>
      </c>
      <c r="O305" s="27">
        <f>SUMIFS('Verarbeitendes Gew. 2019'!$H$71:$H$17222,'Verarbeitendes Gew. 2019'!$C$71:$C$17222,C305,'Verarbeitendes Gew. 2019'!$E$71:$E$17222,"Chemical and Petrochemical")</f>
        <v>1316</v>
      </c>
      <c r="P305" s="27">
        <f>SUMIFS('Verarbeitendes Gew. 2019'!$H$71:$H$17222,'Verarbeitendes Gew. 2019'!$C$71:$C$17222,C305,'Verarbeitendes Gew. 2019'!$E$71:$E$17222,"Non Metallic Minerals")</f>
        <v>414</v>
      </c>
      <c r="Q305" s="27">
        <f>SUMIFS('Verarbeitendes Gew. 2019'!$H$71:$H$17222,'Verarbeitendes Gew. 2019'!$C$71:$C$17222,C305,'Verarbeitendes Gew. 2019'!$E$71:$E$17222,"Food and Tobacco")</f>
        <v>2057</v>
      </c>
      <c r="R305" s="27">
        <f>SUMIFS('Verarbeitendes Gew. 2019'!$H$71:$H$17222,'Verarbeitendes Gew. 2019'!$C$71:$C$17222,C305,'Verarbeitendes Gew. 2019'!$E$71:$E$17222,"Textile and Leather ")</f>
        <v>0</v>
      </c>
      <c r="S305" s="27">
        <f>SUMIFS('Verarbeitendes Gew. 2019'!$H$71:$H$17222,'Verarbeitendes Gew. 2019'!$C$71:$C$17222,C305,'Verarbeitendes Gew. 2019'!$E$71:$E$17222,"Paper, Pulp and Print")</f>
        <v>728</v>
      </c>
      <c r="T305" s="27">
        <f>SUMIFS('Verarbeitendes Gew. 2019'!$H$71:$H$17222,'Verarbeitendes Gew. 2019'!$C$71:$C$17222,C305,'Verarbeitendes Gew. 2019'!$E$71:$E$17222,"Wood and Wood Products")</f>
        <v>0</v>
      </c>
      <c r="U305" s="27">
        <f>SUMIFS('Verarbeitendes Gew. 2019'!$H$71:$H$17222,'Verarbeitendes Gew. 2019'!$C$71:$C$17222,C305,'Verarbeitendes Gew. 2019'!$E$71:$E$17222,"Transport Equipment")</f>
        <v>0</v>
      </c>
      <c r="V305" s="27">
        <f>SUMIFS('Verarbeitendes Gew. 2019'!$H$71:$H$17222,'Verarbeitendes Gew. 2019'!$C$71:$C$17222,C305,'Verarbeitendes Gew. 2019'!$E$71:$E$17222,"Machinery")</f>
        <v>1881</v>
      </c>
      <c r="W305" s="27">
        <f>SUMIFS('Verarbeitendes Gew. 2019'!$H$71:$H$17222,'Verarbeitendes Gew. 2019'!$C$71:$C$17222,C305,'Verarbeitendes Gew. 2019'!$E$71:$E$17222,"other industry")</f>
        <v>415</v>
      </c>
      <c r="X305" s="27">
        <f>SUMIFS('Verarbeitendes Gew. 2019'!$H$71:$H$17222,'Verarbeitendes Gew. 2019'!$C$71:$C$17222,C305,'Verarbeitendes Gew. 2019'!$F$71:$F$17222,"Verarbeitendes Gewerbe (C)")</f>
        <v>8221</v>
      </c>
      <c r="Y305" s="27">
        <f t="shared" si="29"/>
        <v>8221</v>
      </c>
      <c r="Z305" s="27">
        <f>SUMIFS('Baugewerbe 2019'!$D$7:$D$543,'Baugewerbe 2019'!$A$7:$A$543,C305)</f>
        <v>1347</v>
      </c>
      <c r="AA305" s="27">
        <f t="shared" si="25"/>
        <v>59.005080357011479</v>
      </c>
      <c r="AB305" s="11">
        <f t="shared" si="26"/>
        <v>61.190453703567457</v>
      </c>
    </row>
    <row r="306" spans="1:28">
      <c r="A306" s="27" t="s">
        <v>1411</v>
      </c>
      <c r="B306" s="27" t="s">
        <v>1481</v>
      </c>
      <c r="C306" s="27">
        <v>9761</v>
      </c>
      <c r="D306" s="27">
        <v>736</v>
      </c>
      <c r="E306" s="27">
        <v>14537.186</v>
      </c>
      <c r="F306" s="27">
        <v>296582</v>
      </c>
      <c r="G306" s="27">
        <v>1</v>
      </c>
      <c r="H306" s="27">
        <v>2.2969276201340819E-2</v>
      </c>
      <c r="I306" s="27">
        <v>2.2596723809523808E-2</v>
      </c>
      <c r="J306" s="27">
        <v>72762.894516183122</v>
      </c>
      <c r="K306" s="29">
        <f t="shared" si="24"/>
        <v>1663.7207840427282</v>
      </c>
      <c r="L306" s="28">
        <f t="shared" si="27"/>
        <v>1663.7207840427282</v>
      </c>
      <c r="M306" s="27">
        <f t="shared" si="28"/>
        <v>748.67435281922769</v>
      </c>
      <c r="N306" s="27">
        <f>SUMIFS('Verarbeitendes Gew. 2019'!$H$71:$H$17222,'Verarbeitendes Gew. 2019'!$C$71:$C$17222,C306,'Verarbeitendes Gew. 2019'!$E$71:$E$17222,"Basic Metals")</f>
        <v>983</v>
      </c>
      <c r="O306" s="27">
        <f>SUMIFS('Verarbeitendes Gew. 2019'!$H$71:$H$17222,'Verarbeitendes Gew. 2019'!$C$71:$C$17222,C306,'Verarbeitendes Gew. 2019'!$E$71:$E$17222,"Chemical and Petrochemical")</f>
        <v>601</v>
      </c>
      <c r="P306" s="27">
        <f>SUMIFS('Verarbeitendes Gew. 2019'!$H$71:$H$17222,'Verarbeitendes Gew. 2019'!$C$71:$C$17222,C306,'Verarbeitendes Gew. 2019'!$E$71:$E$17222,"Non Metallic Minerals")</f>
        <v>0</v>
      </c>
      <c r="Q306" s="27">
        <f>SUMIFS('Verarbeitendes Gew. 2019'!$H$71:$H$17222,'Verarbeitendes Gew. 2019'!$C$71:$C$17222,C306,'Verarbeitendes Gew. 2019'!$E$71:$E$17222,"Food and Tobacco")</f>
        <v>1636</v>
      </c>
      <c r="R306" s="27">
        <f>SUMIFS('Verarbeitendes Gew. 2019'!$H$71:$H$17222,'Verarbeitendes Gew. 2019'!$C$71:$C$17222,C306,'Verarbeitendes Gew. 2019'!$E$71:$E$17222,"Textile and Leather ")</f>
        <v>535</v>
      </c>
      <c r="S306" s="27">
        <f>SUMIFS('Verarbeitendes Gew. 2019'!$H$71:$H$17222,'Verarbeitendes Gew. 2019'!$C$71:$C$17222,C306,'Verarbeitendes Gew. 2019'!$E$71:$E$17222,"Paper, Pulp and Print")</f>
        <v>483</v>
      </c>
      <c r="T306" s="27">
        <f>SUMIFS('Verarbeitendes Gew. 2019'!$H$71:$H$17222,'Verarbeitendes Gew. 2019'!$C$71:$C$17222,C306,'Verarbeitendes Gew. 2019'!$E$71:$E$17222,"Wood and Wood Products")</f>
        <v>0</v>
      </c>
      <c r="U306" s="27">
        <f>SUMIFS('Verarbeitendes Gew. 2019'!$H$71:$H$17222,'Verarbeitendes Gew. 2019'!$C$71:$C$17222,C306,'Verarbeitendes Gew. 2019'!$E$71:$E$17222,"Transport Equipment")</f>
        <v>0</v>
      </c>
      <c r="V306" s="27">
        <f>SUMIFS('Verarbeitendes Gew. 2019'!$H$71:$H$17222,'Verarbeitendes Gew. 2019'!$C$71:$C$17222,C306,'Verarbeitendes Gew. 2019'!$E$71:$E$17222,"Machinery")</f>
        <v>16821</v>
      </c>
      <c r="W306" s="27">
        <f>SUMIFS('Verarbeitendes Gew. 2019'!$H$71:$H$17222,'Verarbeitendes Gew. 2019'!$C$71:$C$17222,C306,'Verarbeitendes Gew. 2019'!$E$71:$E$17222,"other industry")</f>
        <v>231</v>
      </c>
      <c r="X306" s="27">
        <f>SUMIFS('Verarbeitendes Gew. 2019'!$H$71:$H$17222,'Verarbeitendes Gew. 2019'!$C$71:$C$17222,C306,'Verarbeitendes Gew. 2019'!$F$71:$F$17222,"Verarbeitendes Gewerbe (C)")</f>
        <v>27115</v>
      </c>
      <c r="Y306" s="27">
        <f t="shared" si="29"/>
        <v>27115</v>
      </c>
      <c r="Z306" s="27">
        <f>SUMIFS('Baugewerbe 2019'!$D$7:$D$543,'Baugewerbe 2019'!$A$7:$A$543,C306)</f>
        <v>1833</v>
      </c>
      <c r="AA306" s="27">
        <f t="shared" si="25"/>
        <v>449.20461169153663</v>
      </c>
      <c r="AB306" s="11">
        <f t="shared" si="26"/>
        <v>465.84181953196395</v>
      </c>
    </row>
    <row r="307" spans="1:28">
      <c r="A307" s="27" t="s">
        <v>1411</v>
      </c>
      <c r="B307" s="27" t="s">
        <v>1482</v>
      </c>
      <c r="C307" s="27">
        <v>9762</v>
      </c>
      <c r="D307" s="27">
        <v>652</v>
      </c>
      <c r="E307" s="27">
        <v>1701.19</v>
      </c>
      <c r="F307" s="27">
        <v>44398</v>
      </c>
      <c r="G307" s="27">
        <v>1</v>
      </c>
      <c r="H307" s="27">
        <v>2.6879413237857028E-3</v>
      </c>
      <c r="I307" s="27">
        <v>3.3827047619047618E-3</v>
      </c>
      <c r="J307" s="27">
        <v>72762.894516183122</v>
      </c>
      <c r="K307" s="29">
        <f t="shared" si="24"/>
        <v>209.73723066154491</v>
      </c>
      <c r="L307" s="28">
        <f t="shared" si="27"/>
        <v>209.73723066154491</v>
      </c>
      <c r="M307" s="27">
        <f t="shared" si="28"/>
        <v>94.381753797695211</v>
      </c>
      <c r="N307" s="27">
        <f>SUMIFS('Verarbeitendes Gew. 2019'!$H$71:$H$17222,'Verarbeitendes Gew. 2019'!$C$71:$C$17222,C307,'Verarbeitendes Gew. 2019'!$E$71:$E$17222,"Basic Metals")</f>
        <v>625</v>
      </c>
      <c r="O307" s="27">
        <f>SUMIFS('Verarbeitendes Gew. 2019'!$H$71:$H$17222,'Verarbeitendes Gew. 2019'!$C$71:$C$17222,C307,'Verarbeitendes Gew. 2019'!$E$71:$E$17222,"Chemical and Petrochemical")</f>
        <v>494</v>
      </c>
      <c r="P307" s="27">
        <f>SUMIFS('Verarbeitendes Gew. 2019'!$H$71:$H$17222,'Verarbeitendes Gew. 2019'!$C$71:$C$17222,C307,'Verarbeitendes Gew. 2019'!$E$71:$E$17222,"Non Metallic Minerals")</f>
        <v>0</v>
      </c>
      <c r="Q307" s="27">
        <f>SUMIFS('Verarbeitendes Gew. 2019'!$H$71:$H$17222,'Verarbeitendes Gew. 2019'!$C$71:$C$17222,C307,'Verarbeitendes Gew. 2019'!$E$71:$E$17222,"Food and Tobacco")</f>
        <v>0</v>
      </c>
      <c r="R307" s="27">
        <f>SUMIFS('Verarbeitendes Gew. 2019'!$H$71:$H$17222,'Verarbeitendes Gew. 2019'!$C$71:$C$17222,C307,'Verarbeitendes Gew. 2019'!$E$71:$E$17222,"Textile and Leather ")</f>
        <v>0</v>
      </c>
      <c r="S307" s="27">
        <f>SUMIFS('Verarbeitendes Gew. 2019'!$H$71:$H$17222,'Verarbeitendes Gew. 2019'!$C$71:$C$17222,C307,'Verarbeitendes Gew. 2019'!$E$71:$E$17222,"Paper, Pulp and Print")</f>
        <v>0</v>
      </c>
      <c r="T307" s="27">
        <f>SUMIFS('Verarbeitendes Gew. 2019'!$H$71:$H$17222,'Verarbeitendes Gew. 2019'!$C$71:$C$17222,C307,'Verarbeitendes Gew. 2019'!$E$71:$E$17222,"Wood and Wood Products")</f>
        <v>0</v>
      </c>
      <c r="U307" s="27">
        <f>SUMIFS('Verarbeitendes Gew. 2019'!$H$71:$H$17222,'Verarbeitendes Gew. 2019'!$C$71:$C$17222,C307,'Verarbeitendes Gew. 2019'!$E$71:$E$17222,"Transport Equipment")</f>
        <v>0</v>
      </c>
      <c r="V307" s="27">
        <f>SUMIFS('Verarbeitendes Gew. 2019'!$H$71:$H$17222,'Verarbeitendes Gew. 2019'!$C$71:$C$17222,C307,'Verarbeitendes Gew. 2019'!$E$71:$E$17222,"Machinery")</f>
        <v>728</v>
      </c>
      <c r="W307" s="27">
        <f>SUMIFS('Verarbeitendes Gew. 2019'!$H$71:$H$17222,'Verarbeitendes Gew. 2019'!$C$71:$C$17222,C307,'Verarbeitendes Gew. 2019'!$E$71:$E$17222,"other industry")</f>
        <v>0</v>
      </c>
      <c r="X307" s="27">
        <f>SUMIFS('Verarbeitendes Gew. 2019'!$H$71:$H$17222,'Verarbeitendes Gew. 2019'!$C$71:$C$17222,C307,'Verarbeitendes Gew. 2019'!$F$71:$F$17222,"Verarbeitendes Gewerbe (C)")</f>
        <v>2957</v>
      </c>
      <c r="Y307" s="27">
        <f t="shared" si="29"/>
        <v>2957</v>
      </c>
      <c r="Z307" s="27">
        <f>SUMIFS('Baugewerbe 2019'!$D$7:$D$543,'Baugewerbe 2019'!$A$7:$A$543,C307)</f>
        <v>1190</v>
      </c>
      <c r="AA307" s="27">
        <f t="shared" si="25"/>
        <v>56.629052278617131</v>
      </c>
      <c r="AB307" s="11">
        <f t="shared" si="26"/>
        <v>58.726424585232579</v>
      </c>
    </row>
    <row r="308" spans="1:28">
      <c r="A308" s="27" t="s">
        <v>1411</v>
      </c>
      <c r="B308" s="27" t="s">
        <v>1483</v>
      </c>
      <c r="C308" s="27">
        <v>9763</v>
      </c>
      <c r="D308" s="27">
        <v>803</v>
      </c>
      <c r="E308" s="27">
        <v>3659.0250000000001</v>
      </c>
      <c r="F308" s="27">
        <v>69151</v>
      </c>
      <c r="G308" s="27">
        <v>1</v>
      </c>
      <c r="H308" s="27">
        <v>5.7813909688306311E-3</v>
      </c>
      <c r="I308" s="27">
        <v>5.2686476190476192E-3</v>
      </c>
      <c r="J308" s="27">
        <v>72762.894516183122</v>
      </c>
      <c r="K308" s="29">
        <f t="shared" si="24"/>
        <v>410.22430794507898</v>
      </c>
      <c r="L308" s="28">
        <f t="shared" si="27"/>
        <v>410.22430794507898</v>
      </c>
      <c r="M308" s="27">
        <f t="shared" si="28"/>
        <v>184.60093857528554</v>
      </c>
      <c r="N308" s="27">
        <f>SUMIFS('Verarbeitendes Gew. 2019'!$H$71:$H$17222,'Verarbeitendes Gew. 2019'!$C$71:$C$17222,C308,'Verarbeitendes Gew. 2019'!$E$71:$E$17222,"Basic Metals")</f>
        <v>410</v>
      </c>
      <c r="O308" s="27">
        <f>SUMIFS('Verarbeitendes Gew. 2019'!$H$71:$H$17222,'Verarbeitendes Gew. 2019'!$C$71:$C$17222,C308,'Verarbeitendes Gew. 2019'!$E$71:$E$17222,"Chemical and Petrochemical")</f>
        <v>0</v>
      </c>
      <c r="P308" s="27">
        <f>SUMIFS('Verarbeitendes Gew. 2019'!$H$71:$H$17222,'Verarbeitendes Gew. 2019'!$C$71:$C$17222,C308,'Verarbeitendes Gew. 2019'!$E$71:$E$17222,"Non Metallic Minerals")</f>
        <v>151</v>
      </c>
      <c r="Q308" s="27">
        <f>SUMIFS('Verarbeitendes Gew. 2019'!$H$71:$H$17222,'Verarbeitendes Gew. 2019'!$C$71:$C$17222,C308,'Verarbeitendes Gew. 2019'!$E$71:$E$17222,"Food and Tobacco")</f>
        <v>0</v>
      </c>
      <c r="R308" s="27">
        <f>SUMIFS('Verarbeitendes Gew. 2019'!$H$71:$H$17222,'Verarbeitendes Gew. 2019'!$C$71:$C$17222,C308,'Verarbeitendes Gew. 2019'!$E$71:$E$17222,"Textile and Leather ")</f>
        <v>0</v>
      </c>
      <c r="S308" s="27">
        <f>SUMIFS('Verarbeitendes Gew. 2019'!$H$71:$H$17222,'Verarbeitendes Gew. 2019'!$C$71:$C$17222,C308,'Verarbeitendes Gew. 2019'!$E$71:$E$17222,"Paper, Pulp and Print")</f>
        <v>0</v>
      </c>
      <c r="T308" s="27">
        <f>SUMIFS('Verarbeitendes Gew. 2019'!$H$71:$H$17222,'Verarbeitendes Gew. 2019'!$C$71:$C$17222,C308,'Verarbeitendes Gew. 2019'!$E$71:$E$17222,"Wood and Wood Products")</f>
        <v>0</v>
      </c>
      <c r="U308" s="27">
        <f>SUMIFS('Verarbeitendes Gew. 2019'!$H$71:$H$17222,'Verarbeitendes Gew. 2019'!$C$71:$C$17222,C308,'Verarbeitendes Gew. 2019'!$E$71:$E$17222,"Transport Equipment")</f>
        <v>0</v>
      </c>
      <c r="V308" s="27">
        <f>SUMIFS('Verarbeitendes Gew. 2019'!$H$71:$H$17222,'Verarbeitendes Gew. 2019'!$C$71:$C$17222,C308,'Verarbeitendes Gew. 2019'!$E$71:$E$17222,"Machinery")</f>
        <v>2122</v>
      </c>
      <c r="W308" s="27">
        <f>SUMIFS('Verarbeitendes Gew. 2019'!$H$71:$H$17222,'Verarbeitendes Gew. 2019'!$C$71:$C$17222,C308,'Verarbeitendes Gew. 2019'!$E$71:$E$17222,"other industry")</f>
        <v>0</v>
      </c>
      <c r="X308" s="27">
        <f>SUMIFS('Verarbeitendes Gew. 2019'!$H$71:$H$17222,'Verarbeitendes Gew. 2019'!$C$71:$C$17222,C308,'Verarbeitendes Gew. 2019'!$F$71:$F$17222,"Verarbeitendes Gewerbe (C)")</f>
        <v>5501</v>
      </c>
      <c r="Y308" s="27">
        <f t="shared" si="29"/>
        <v>5501</v>
      </c>
      <c r="Z308" s="27">
        <f>SUMIFS('Baugewerbe 2019'!$D$7:$D$543,'Baugewerbe 2019'!$A$7:$A$543,C308)</f>
        <v>301</v>
      </c>
      <c r="AA308" s="27">
        <f t="shared" si="25"/>
        <v>110.76056314517133</v>
      </c>
      <c r="AB308" s="11">
        <f t="shared" si="26"/>
        <v>114.86280622462212</v>
      </c>
    </row>
    <row r="309" spans="1:28">
      <c r="A309" s="27" t="s">
        <v>1411</v>
      </c>
      <c r="B309" s="27" t="s">
        <v>1484</v>
      </c>
      <c r="C309" s="27">
        <v>9764</v>
      </c>
      <c r="D309" s="27">
        <v>948</v>
      </c>
      <c r="E309" s="27">
        <v>2714.7220000000002</v>
      </c>
      <c r="F309" s="27">
        <v>44100</v>
      </c>
      <c r="G309" s="27">
        <v>1</v>
      </c>
      <c r="H309" s="27">
        <v>4.2893583000077427E-3</v>
      </c>
      <c r="I309" s="27">
        <v>3.3600000000000001E-3</v>
      </c>
      <c r="J309" s="27">
        <v>72762.894516183122</v>
      </c>
      <c r="K309" s="29">
        <f t="shared" si="24"/>
        <v>293.17174153924122</v>
      </c>
      <c r="L309" s="28">
        <f t="shared" si="27"/>
        <v>293.17174153924122</v>
      </c>
      <c r="M309" s="27">
        <f t="shared" si="28"/>
        <v>131.92728369265856</v>
      </c>
      <c r="N309" s="27">
        <f>SUMIFS('Verarbeitendes Gew. 2019'!$H$71:$H$17222,'Verarbeitendes Gew. 2019'!$C$71:$C$17222,C309,'Verarbeitendes Gew. 2019'!$E$71:$E$17222,"Basic Metals")</f>
        <v>1454</v>
      </c>
      <c r="O309" s="27">
        <f>SUMIFS('Verarbeitendes Gew. 2019'!$H$71:$H$17222,'Verarbeitendes Gew. 2019'!$C$71:$C$17222,C309,'Verarbeitendes Gew. 2019'!$E$71:$E$17222,"Chemical and Petrochemical")</f>
        <v>454</v>
      </c>
      <c r="P309" s="27">
        <f>SUMIFS('Verarbeitendes Gew. 2019'!$H$71:$H$17222,'Verarbeitendes Gew. 2019'!$C$71:$C$17222,C309,'Verarbeitendes Gew. 2019'!$E$71:$E$17222,"Non Metallic Minerals")</f>
        <v>0</v>
      </c>
      <c r="Q309" s="27">
        <f>SUMIFS('Verarbeitendes Gew. 2019'!$H$71:$H$17222,'Verarbeitendes Gew. 2019'!$C$71:$C$17222,C309,'Verarbeitendes Gew. 2019'!$E$71:$E$17222,"Food and Tobacco")</f>
        <v>824</v>
      </c>
      <c r="R309" s="27">
        <f>SUMIFS('Verarbeitendes Gew. 2019'!$H$71:$H$17222,'Verarbeitendes Gew. 2019'!$C$71:$C$17222,C309,'Verarbeitendes Gew. 2019'!$E$71:$E$17222,"Textile and Leather ")</f>
        <v>0</v>
      </c>
      <c r="S309" s="27">
        <f>SUMIFS('Verarbeitendes Gew. 2019'!$H$71:$H$17222,'Verarbeitendes Gew. 2019'!$C$71:$C$17222,C309,'Verarbeitendes Gew. 2019'!$E$71:$E$17222,"Paper, Pulp and Print")</f>
        <v>0</v>
      </c>
      <c r="T309" s="27">
        <f>SUMIFS('Verarbeitendes Gew. 2019'!$H$71:$H$17222,'Verarbeitendes Gew. 2019'!$C$71:$C$17222,C309,'Verarbeitendes Gew. 2019'!$E$71:$E$17222,"Wood and Wood Products")</f>
        <v>0</v>
      </c>
      <c r="U309" s="27">
        <f>SUMIFS('Verarbeitendes Gew. 2019'!$H$71:$H$17222,'Verarbeitendes Gew. 2019'!$C$71:$C$17222,C309,'Verarbeitendes Gew. 2019'!$E$71:$E$17222,"Transport Equipment")</f>
        <v>0</v>
      </c>
      <c r="V309" s="27">
        <f>SUMIFS('Verarbeitendes Gew. 2019'!$H$71:$H$17222,'Verarbeitendes Gew. 2019'!$C$71:$C$17222,C309,'Verarbeitendes Gew. 2019'!$E$71:$E$17222,"Machinery")</f>
        <v>815</v>
      </c>
      <c r="W309" s="27">
        <f>SUMIFS('Verarbeitendes Gew. 2019'!$H$71:$H$17222,'Verarbeitendes Gew. 2019'!$C$71:$C$17222,C309,'Verarbeitendes Gew. 2019'!$E$71:$E$17222,"other industry")</f>
        <v>0</v>
      </c>
      <c r="X309" s="27">
        <f>SUMIFS('Verarbeitendes Gew. 2019'!$H$71:$H$17222,'Verarbeitendes Gew. 2019'!$C$71:$C$17222,C309,'Verarbeitendes Gew. 2019'!$F$71:$F$17222,"Verarbeitendes Gewerbe (C)")</f>
        <v>0</v>
      </c>
      <c r="Y309" s="27">
        <f t="shared" si="29"/>
        <v>3547</v>
      </c>
      <c r="Z309" s="27">
        <f>SUMIFS('Baugewerbe 2019'!$D$7:$D$543,'Baugewerbe 2019'!$A$7:$A$543,C309)</f>
        <v>1677</v>
      </c>
      <c r="AA309" s="27">
        <f t="shared" si="25"/>
        <v>79.156370215595132</v>
      </c>
      <c r="AB309" s="11">
        <f t="shared" si="26"/>
        <v>82.088087630987545</v>
      </c>
    </row>
    <row r="310" spans="1:28">
      <c r="A310" s="27" t="s">
        <v>1411</v>
      </c>
      <c r="B310" s="27" t="s">
        <v>1485</v>
      </c>
      <c r="C310" s="27">
        <v>9771</v>
      </c>
      <c r="D310" s="27">
        <v>766</v>
      </c>
      <c r="E310" s="27">
        <v>3688.288</v>
      </c>
      <c r="F310" s="27">
        <v>134655</v>
      </c>
      <c r="G310" s="27">
        <v>4</v>
      </c>
      <c r="H310" s="27">
        <v>5.8276275602507201E-3</v>
      </c>
      <c r="I310" s="27">
        <v>1.0259428571428572E-2</v>
      </c>
      <c r="J310" s="27">
        <v>72762.894516183122</v>
      </c>
      <c r="K310" s="29">
        <f t="shared" si="24"/>
        <v>514.32683690417809</v>
      </c>
      <c r="L310" s="28">
        <f t="shared" si="27"/>
        <v>128.58170922604452</v>
      </c>
      <c r="M310" s="27">
        <f t="shared" si="28"/>
        <v>57.86176915172004</v>
      </c>
      <c r="N310" s="27">
        <f>SUMIFS('Verarbeitendes Gew. 2019'!$H$71:$H$17222,'Verarbeitendes Gew. 2019'!$C$71:$C$17222,C310,'Verarbeitendes Gew. 2019'!$E$71:$E$17222,"Basic Metals")</f>
        <v>1610</v>
      </c>
      <c r="O310" s="27">
        <f>SUMIFS('Verarbeitendes Gew. 2019'!$H$71:$H$17222,'Verarbeitendes Gew. 2019'!$C$71:$C$17222,C310,'Verarbeitendes Gew. 2019'!$E$71:$E$17222,"Chemical and Petrochemical")</f>
        <v>364</v>
      </c>
      <c r="P310" s="27">
        <f>SUMIFS('Verarbeitendes Gew. 2019'!$H$71:$H$17222,'Verarbeitendes Gew. 2019'!$C$71:$C$17222,C310,'Verarbeitendes Gew. 2019'!$E$71:$E$17222,"Non Metallic Minerals")</f>
        <v>146</v>
      </c>
      <c r="Q310" s="27">
        <f>SUMIFS('Verarbeitendes Gew. 2019'!$H$71:$H$17222,'Verarbeitendes Gew. 2019'!$C$71:$C$17222,C310,'Verarbeitendes Gew. 2019'!$E$71:$E$17222,"Food and Tobacco")</f>
        <v>3492</v>
      </c>
      <c r="R310" s="27">
        <f>SUMIFS('Verarbeitendes Gew. 2019'!$H$71:$H$17222,'Verarbeitendes Gew. 2019'!$C$71:$C$17222,C310,'Verarbeitendes Gew. 2019'!$E$71:$E$17222,"Textile and Leather ")</f>
        <v>0</v>
      </c>
      <c r="S310" s="27">
        <f>SUMIFS('Verarbeitendes Gew. 2019'!$H$71:$H$17222,'Verarbeitendes Gew. 2019'!$C$71:$C$17222,C310,'Verarbeitendes Gew. 2019'!$E$71:$E$17222,"Paper, Pulp and Print")</f>
        <v>0</v>
      </c>
      <c r="T310" s="27">
        <f>SUMIFS('Verarbeitendes Gew. 2019'!$H$71:$H$17222,'Verarbeitendes Gew. 2019'!$C$71:$C$17222,C310,'Verarbeitendes Gew. 2019'!$E$71:$E$17222,"Wood and Wood Products")</f>
        <v>852</v>
      </c>
      <c r="U310" s="27">
        <f>SUMIFS('Verarbeitendes Gew. 2019'!$H$71:$H$17222,'Verarbeitendes Gew. 2019'!$C$71:$C$17222,C310,'Verarbeitendes Gew. 2019'!$E$71:$E$17222,"Transport Equipment")</f>
        <v>0</v>
      </c>
      <c r="V310" s="27">
        <f>SUMIFS('Verarbeitendes Gew. 2019'!$H$71:$H$17222,'Verarbeitendes Gew. 2019'!$C$71:$C$17222,C310,'Verarbeitendes Gew. 2019'!$E$71:$E$17222,"Machinery")</f>
        <v>2186</v>
      </c>
      <c r="W310" s="27">
        <f>SUMIFS('Verarbeitendes Gew. 2019'!$H$71:$H$17222,'Verarbeitendes Gew. 2019'!$C$71:$C$17222,C310,'Verarbeitendes Gew. 2019'!$E$71:$E$17222,"other industry")</f>
        <v>120</v>
      </c>
      <c r="X310" s="27">
        <f>SUMIFS('Verarbeitendes Gew. 2019'!$H$71:$H$17222,'Verarbeitendes Gew. 2019'!$C$71:$C$17222,C310,'Verarbeitendes Gew. 2019'!$F$71:$F$17222,"Verarbeitendes Gewerbe (C)")</f>
        <v>10262</v>
      </c>
      <c r="Y310" s="27">
        <f t="shared" si="29"/>
        <v>10262</v>
      </c>
      <c r="Z310" s="27">
        <f>SUMIFS('Baugewerbe 2019'!$D$7:$D$543,'Baugewerbe 2019'!$A$7:$A$543,C310)</f>
        <v>1706</v>
      </c>
      <c r="AA310" s="27">
        <f t="shared" si="25"/>
        <v>34.717061491032027</v>
      </c>
      <c r="AB310" s="11">
        <f t="shared" si="26"/>
        <v>36.002878583292471</v>
      </c>
    </row>
    <row r="311" spans="1:28">
      <c r="A311" s="27" t="s">
        <v>1411</v>
      </c>
      <c r="B311" s="27" t="s">
        <v>1481</v>
      </c>
      <c r="C311" s="27">
        <v>9772</v>
      </c>
      <c r="D311" s="27">
        <v>736</v>
      </c>
      <c r="E311" s="27">
        <v>14537.186</v>
      </c>
      <c r="F311" s="27">
        <v>296582</v>
      </c>
      <c r="G311" s="27">
        <v>6</v>
      </c>
      <c r="H311" s="27">
        <v>2.2969276201340819E-2</v>
      </c>
      <c r="I311" s="27">
        <v>2.2596723809523808E-2</v>
      </c>
      <c r="J311" s="27">
        <v>72762.894516183122</v>
      </c>
      <c r="K311" s="29">
        <f t="shared" si="24"/>
        <v>1663.7207840427282</v>
      </c>
      <c r="L311" s="28">
        <f t="shared" si="27"/>
        <v>277.28679734045471</v>
      </c>
      <c r="M311" s="27">
        <f t="shared" si="28"/>
        <v>124.77905880320462</v>
      </c>
      <c r="N311" s="27">
        <f>SUMIFS('Verarbeitendes Gew. 2019'!$H$71:$H$17222,'Verarbeitendes Gew. 2019'!$C$71:$C$17222,C311,'Verarbeitendes Gew. 2019'!$E$71:$E$17222,"Basic Metals")</f>
        <v>3302</v>
      </c>
      <c r="O311" s="27">
        <f>SUMIFS('Verarbeitendes Gew. 2019'!$H$71:$H$17222,'Verarbeitendes Gew. 2019'!$C$71:$C$17222,C311,'Verarbeitendes Gew. 2019'!$E$71:$E$17222,"Chemical and Petrochemical")</f>
        <v>4531</v>
      </c>
      <c r="P311" s="27">
        <f>SUMIFS('Verarbeitendes Gew. 2019'!$H$71:$H$17222,'Verarbeitendes Gew. 2019'!$C$71:$C$17222,C311,'Verarbeitendes Gew. 2019'!$E$71:$E$17222,"Non Metallic Minerals")</f>
        <v>1766</v>
      </c>
      <c r="Q311" s="27">
        <f>SUMIFS('Verarbeitendes Gew. 2019'!$H$71:$H$17222,'Verarbeitendes Gew. 2019'!$C$71:$C$17222,C311,'Verarbeitendes Gew. 2019'!$E$71:$E$17222,"Food and Tobacco")</f>
        <v>2857</v>
      </c>
      <c r="R311" s="27">
        <f>SUMIFS('Verarbeitendes Gew. 2019'!$H$71:$H$17222,'Verarbeitendes Gew. 2019'!$C$71:$C$17222,C311,'Verarbeitendes Gew. 2019'!$E$71:$E$17222,"Textile and Leather ")</f>
        <v>0</v>
      </c>
      <c r="S311" s="27">
        <f>SUMIFS('Verarbeitendes Gew. 2019'!$H$71:$H$17222,'Verarbeitendes Gew. 2019'!$C$71:$C$17222,C311,'Verarbeitendes Gew. 2019'!$E$71:$E$17222,"Paper, Pulp and Print")</f>
        <v>364</v>
      </c>
      <c r="T311" s="27">
        <f>SUMIFS('Verarbeitendes Gew. 2019'!$H$71:$H$17222,'Verarbeitendes Gew. 2019'!$C$71:$C$17222,C311,'Verarbeitendes Gew. 2019'!$E$71:$E$17222,"Wood and Wood Products")</f>
        <v>765</v>
      </c>
      <c r="U311" s="27">
        <f>SUMIFS('Verarbeitendes Gew. 2019'!$H$71:$H$17222,'Verarbeitendes Gew. 2019'!$C$71:$C$17222,C311,'Verarbeitendes Gew. 2019'!$E$71:$E$17222,"Transport Equipment")</f>
        <v>1154</v>
      </c>
      <c r="V311" s="27">
        <f>SUMIFS('Verarbeitendes Gew. 2019'!$H$71:$H$17222,'Verarbeitendes Gew. 2019'!$C$71:$C$17222,C311,'Verarbeitendes Gew. 2019'!$E$71:$E$17222,"Machinery")</f>
        <v>2332</v>
      </c>
      <c r="W311" s="27">
        <f>SUMIFS('Verarbeitendes Gew. 2019'!$H$71:$H$17222,'Verarbeitendes Gew. 2019'!$C$71:$C$17222,C311,'Verarbeitendes Gew. 2019'!$E$71:$E$17222,"other industry")</f>
        <v>346</v>
      </c>
      <c r="X311" s="27">
        <f>SUMIFS('Verarbeitendes Gew. 2019'!$H$71:$H$17222,'Verarbeitendes Gew. 2019'!$C$71:$C$17222,C311,'Verarbeitendes Gew. 2019'!$F$71:$F$17222,"Verarbeitendes Gewerbe (C)")</f>
        <v>0</v>
      </c>
      <c r="Y311" s="27">
        <f t="shared" si="29"/>
        <v>17417</v>
      </c>
      <c r="Z311" s="27">
        <f>SUMIFS('Baugewerbe 2019'!$D$7:$D$543,'Baugewerbe 2019'!$A$7:$A$543,C311)</f>
        <v>3287</v>
      </c>
      <c r="AA311" s="27">
        <f t="shared" si="25"/>
        <v>74.867435281922781</v>
      </c>
      <c r="AB311" s="11">
        <f t="shared" si="26"/>
        <v>77.640303255327325</v>
      </c>
    </row>
    <row r="312" spans="1:28">
      <c r="A312" s="27" t="s">
        <v>1411</v>
      </c>
      <c r="B312" s="27" t="s">
        <v>1486</v>
      </c>
      <c r="C312" s="27">
        <v>9773</v>
      </c>
      <c r="D312" s="27">
        <v>767</v>
      </c>
      <c r="E312" s="27">
        <v>3416.0169999999998</v>
      </c>
      <c r="F312" s="27">
        <v>96562</v>
      </c>
      <c r="G312" s="27">
        <v>6</v>
      </c>
      <c r="H312" s="27">
        <v>5.397429597549048E-3</v>
      </c>
      <c r="I312" s="27">
        <v>7.3571047619047621E-3</v>
      </c>
      <c r="J312" s="27">
        <v>72762.894516183122</v>
      </c>
      <c r="K312" s="29">
        <f t="shared" si="24"/>
        <v>432.65825890058574</v>
      </c>
      <c r="L312" s="28">
        <f t="shared" si="27"/>
        <v>72.109709816764294</v>
      </c>
      <c r="M312" s="27">
        <f t="shared" si="28"/>
        <v>32.449369417543934</v>
      </c>
      <c r="N312" s="27">
        <f>SUMIFS('Verarbeitendes Gew. 2019'!$H$71:$H$17222,'Verarbeitendes Gew. 2019'!$C$71:$C$17222,C312,'Verarbeitendes Gew. 2019'!$E$71:$E$17222,"Basic Metals")</f>
        <v>1876</v>
      </c>
      <c r="O312" s="27">
        <f>SUMIFS('Verarbeitendes Gew. 2019'!$H$71:$H$17222,'Verarbeitendes Gew. 2019'!$C$71:$C$17222,C312,'Verarbeitendes Gew. 2019'!$E$71:$E$17222,"Chemical and Petrochemical")</f>
        <v>774</v>
      </c>
      <c r="P312" s="27">
        <f>SUMIFS('Verarbeitendes Gew. 2019'!$H$71:$H$17222,'Verarbeitendes Gew. 2019'!$C$71:$C$17222,C312,'Verarbeitendes Gew. 2019'!$E$71:$E$17222,"Non Metallic Minerals")</f>
        <v>1173</v>
      </c>
      <c r="Q312" s="27">
        <f>SUMIFS('Verarbeitendes Gew. 2019'!$H$71:$H$17222,'Verarbeitendes Gew. 2019'!$C$71:$C$17222,C312,'Verarbeitendes Gew. 2019'!$E$71:$E$17222,"Food and Tobacco")</f>
        <v>1488</v>
      </c>
      <c r="R312" s="27">
        <f>SUMIFS('Verarbeitendes Gew. 2019'!$H$71:$H$17222,'Verarbeitendes Gew. 2019'!$C$71:$C$17222,C312,'Verarbeitendes Gew. 2019'!$E$71:$E$17222,"Textile and Leather ")</f>
        <v>0</v>
      </c>
      <c r="S312" s="27">
        <f>SUMIFS('Verarbeitendes Gew. 2019'!$H$71:$H$17222,'Verarbeitendes Gew. 2019'!$C$71:$C$17222,C312,'Verarbeitendes Gew. 2019'!$E$71:$E$17222,"Paper, Pulp and Print")</f>
        <v>0</v>
      </c>
      <c r="T312" s="27">
        <f>SUMIFS('Verarbeitendes Gew. 2019'!$H$71:$H$17222,'Verarbeitendes Gew. 2019'!$C$71:$C$17222,C312,'Verarbeitendes Gew. 2019'!$E$71:$E$17222,"Wood and Wood Products")</f>
        <v>0</v>
      </c>
      <c r="U312" s="27">
        <f>SUMIFS('Verarbeitendes Gew. 2019'!$H$71:$H$17222,'Verarbeitendes Gew. 2019'!$C$71:$C$17222,C312,'Verarbeitendes Gew. 2019'!$E$71:$E$17222,"Transport Equipment")</f>
        <v>165</v>
      </c>
      <c r="V312" s="27">
        <f>SUMIFS('Verarbeitendes Gew. 2019'!$H$71:$H$17222,'Verarbeitendes Gew. 2019'!$C$71:$C$17222,C312,'Verarbeitendes Gew. 2019'!$E$71:$E$17222,"Machinery")</f>
        <v>2006</v>
      </c>
      <c r="W312" s="27">
        <f>SUMIFS('Verarbeitendes Gew. 2019'!$H$71:$H$17222,'Verarbeitendes Gew. 2019'!$C$71:$C$17222,C312,'Verarbeitendes Gew. 2019'!$E$71:$E$17222,"other industry")</f>
        <v>0</v>
      </c>
      <c r="X312" s="27">
        <f>SUMIFS('Verarbeitendes Gew. 2019'!$H$71:$H$17222,'Verarbeitendes Gew. 2019'!$C$71:$C$17222,C312,'Verarbeitendes Gew. 2019'!$F$71:$F$17222,"Verarbeitendes Gewerbe (C)")</f>
        <v>12028</v>
      </c>
      <c r="Y312" s="27">
        <f t="shared" si="29"/>
        <v>12028</v>
      </c>
      <c r="Z312" s="27">
        <f>SUMIFS('Baugewerbe 2019'!$D$7:$D$543,'Baugewerbe 2019'!$A$7:$A$543,C312)</f>
        <v>1696</v>
      </c>
      <c r="AA312" s="27">
        <f t="shared" si="25"/>
        <v>19.46962165052636</v>
      </c>
      <c r="AB312" s="11">
        <f t="shared" si="26"/>
        <v>20.190718748694003</v>
      </c>
    </row>
    <row r="313" spans="1:28">
      <c r="A313" s="27" t="s">
        <v>1411</v>
      </c>
      <c r="B313" s="27" t="s">
        <v>1487</v>
      </c>
      <c r="C313" s="27">
        <v>9774</v>
      </c>
      <c r="D313" s="27">
        <v>780</v>
      </c>
      <c r="E313" s="27">
        <v>5638.1409999999996</v>
      </c>
      <c r="F313" s="27">
        <v>127027</v>
      </c>
      <c r="G313" s="27">
        <v>7</v>
      </c>
      <c r="H313" s="27">
        <v>8.9084653585022513E-3</v>
      </c>
      <c r="I313" s="27">
        <v>9.6782476190476197E-3</v>
      </c>
      <c r="J313" s="27">
        <v>72762.894516183122</v>
      </c>
      <c r="K313" s="29">
        <f t="shared" si="24"/>
        <v>663.8889691006284</v>
      </c>
      <c r="L313" s="28">
        <f t="shared" si="27"/>
        <v>94.841281300089776</v>
      </c>
      <c r="M313" s="27">
        <f t="shared" si="28"/>
        <v>42.678576585040403</v>
      </c>
      <c r="N313" s="27">
        <f>SUMIFS('Verarbeitendes Gew. 2019'!$H$71:$H$17222,'Verarbeitendes Gew. 2019'!$C$71:$C$17222,C313,'Verarbeitendes Gew. 2019'!$E$71:$E$17222,"Basic Metals")</f>
        <v>4262</v>
      </c>
      <c r="O313" s="27">
        <f>SUMIFS('Verarbeitendes Gew. 2019'!$H$71:$H$17222,'Verarbeitendes Gew. 2019'!$C$71:$C$17222,C313,'Verarbeitendes Gew. 2019'!$E$71:$E$17222,"Chemical and Petrochemical")</f>
        <v>2484</v>
      </c>
      <c r="P313" s="27">
        <f>SUMIFS('Verarbeitendes Gew. 2019'!$H$71:$H$17222,'Verarbeitendes Gew. 2019'!$C$71:$C$17222,C313,'Verarbeitendes Gew. 2019'!$E$71:$E$17222,"Non Metallic Minerals")</f>
        <v>94</v>
      </c>
      <c r="Q313" s="27">
        <f>SUMIFS('Verarbeitendes Gew. 2019'!$H$71:$H$17222,'Verarbeitendes Gew. 2019'!$C$71:$C$17222,C313,'Verarbeitendes Gew. 2019'!$E$71:$E$17222,"Food and Tobacco")</f>
        <v>1523</v>
      </c>
      <c r="R313" s="27">
        <f>SUMIFS('Verarbeitendes Gew. 2019'!$H$71:$H$17222,'Verarbeitendes Gew. 2019'!$C$71:$C$17222,C313,'Verarbeitendes Gew. 2019'!$E$71:$E$17222,"Textile and Leather ")</f>
        <v>971</v>
      </c>
      <c r="S313" s="27">
        <f>SUMIFS('Verarbeitendes Gew. 2019'!$H$71:$H$17222,'Verarbeitendes Gew. 2019'!$C$71:$C$17222,C313,'Verarbeitendes Gew. 2019'!$E$71:$E$17222,"Paper, Pulp and Print")</f>
        <v>0</v>
      </c>
      <c r="T313" s="27">
        <f>SUMIFS('Verarbeitendes Gew. 2019'!$H$71:$H$17222,'Verarbeitendes Gew. 2019'!$C$71:$C$17222,C313,'Verarbeitendes Gew. 2019'!$E$71:$E$17222,"Wood and Wood Products")</f>
        <v>278</v>
      </c>
      <c r="U313" s="27">
        <f>SUMIFS('Verarbeitendes Gew. 2019'!$H$71:$H$17222,'Verarbeitendes Gew. 2019'!$C$71:$C$17222,C313,'Verarbeitendes Gew. 2019'!$E$71:$E$17222,"Transport Equipment")</f>
        <v>2720</v>
      </c>
      <c r="V313" s="27">
        <f>SUMIFS('Verarbeitendes Gew. 2019'!$H$71:$H$17222,'Verarbeitendes Gew. 2019'!$C$71:$C$17222,C313,'Verarbeitendes Gew. 2019'!$E$71:$E$17222,"Machinery")</f>
        <v>2632</v>
      </c>
      <c r="W313" s="27">
        <f>SUMIFS('Verarbeitendes Gew. 2019'!$H$71:$H$17222,'Verarbeitendes Gew. 2019'!$C$71:$C$17222,C313,'Verarbeitendes Gew. 2019'!$E$71:$E$17222,"other industry")</f>
        <v>0</v>
      </c>
      <c r="X313" s="27">
        <f>SUMIFS('Verarbeitendes Gew. 2019'!$H$71:$H$17222,'Verarbeitendes Gew. 2019'!$C$71:$C$17222,C313,'Verarbeitendes Gew. 2019'!$F$71:$F$17222,"Verarbeitendes Gewerbe (C)")</f>
        <v>0</v>
      </c>
      <c r="Y313" s="27">
        <f t="shared" si="29"/>
        <v>14964</v>
      </c>
      <c r="Z313" s="27">
        <f>SUMIFS('Baugewerbe 2019'!$D$7:$D$543,'Baugewerbe 2019'!$A$7:$A$543,C313)</f>
        <v>2595</v>
      </c>
      <c r="AA313" s="27">
        <f t="shared" si="25"/>
        <v>25.60714595102424</v>
      </c>
      <c r="AB313" s="11">
        <f t="shared" si="26"/>
        <v>26.55555876402514</v>
      </c>
    </row>
    <row r="314" spans="1:28">
      <c r="A314" s="27" t="s">
        <v>1411</v>
      </c>
      <c r="B314" s="27" t="s">
        <v>1488</v>
      </c>
      <c r="C314" s="27">
        <v>9775</v>
      </c>
      <c r="D314" s="27">
        <v>842</v>
      </c>
      <c r="E314" s="27">
        <v>6801.8850000000002</v>
      </c>
      <c r="F314" s="27">
        <v>175204</v>
      </c>
      <c r="G314" s="27">
        <v>4</v>
      </c>
      <c r="H314" s="27">
        <v>1.0747222691844013E-2</v>
      </c>
      <c r="I314" s="27">
        <v>1.3348876190476191E-2</v>
      </c>
      <c r="J314" s="27">
        <v>72762.894516183122</v>
      </c>
      <c r="K314" s="29">
        <f t="shared" si="24"/>
        <v>835.00410601339263</v>
      </c>
      <c r="L314" s="28">
        <f t="shared" si="27"/>
        <v>208.75102650334816</v>
      </c>
      <c r="M314" s="27">
        <f t="shared" si="28"/>
        <v>93.937961926506674</v>
      </c>
      <c r="N314" s="27">
        <f>SUMIFS('Verarbeitendes Gew. 2019'!$H$71:$H$17222,'Verarbeitendes Gew. 2019'!$C$71:$C$17222,C314,'Verarbeitendes Gew. 2019'!$E$71:$E$17222,"Basic Metals")</f>
        <v>6976</v>
      </c>
      <c r="O314" s="27">
        <f>SUMIFS('Verarbeitendes Gew. 2019'!$H$71:$H$17222,'Verarbeitendes Gew. 2019'!$C$71:$C$17222,C314,'Verarbeitendes Gew. 2019'!$E$71:$E$17222,"Chemical and Petrochemical")</f>
        <v>1348</v>
      </c>
      <c r="P314" s="27">
        <f>SUMIFS('Verarbeitendes Gew. 2019'!$H$71:$H$17222,'Verarbeitendes Gew. 2019'!$C$71:$C$17222,C314,'Verarbeitendes Gew. 2019'!$E$71:$E$17222,"Non Metallic Minerals")</f>
        <v>257</v>
      </c>
      <c r="Q314" s="27">
        <f>SUMIFS('Verarbeitendes Gew. 2019'!$H$71:$H$17222,'Verarbeitendes Gew. 2019'!$C$71:$C$17222,C314,'Verarbeitendes Gew. 2019'!$E$71:$E$17222,"Food and Tobacco")</f>
        <v>3297</v>
      </c>
      <c r="R314" s="27">
        <f>SUMIFS('Verarbeitendes Gew. 2019'!$H$71:$H$17222,'Verarbeitendes Gew. 2019'!$C$71:$C$17222,C314,'Verarbeitendes Gew. 2019'!$E$71:$E$17222,"Textile and Leather ")</f>
        <v>0</v>
      </c>
      <c r="S314" s="27">
        <f>SUMIFS('Verarbeitendes Gew. 2019'!$H$71:$H$17222,'Verarbeitendes Gew. 2019'!$C$71:$C$17222,C314,'Verarbeitendes Gew. 2019'!$E$71:$E$17222,"Paper, Pulp and Print")</f>
        <v>116</v>
      </c>
      <c r="T314" s="27">
        <f>SUMIFS('Verarbeitendes Gew. 2019'!$H$71:$H$17222,'Verarbeitendes Gew. 2019'!$C$71:$C$17222,C314,'Verarbeitendes Gew. 2019'!$E$71:$E$17222,"Wood and Wood Products")</f>
        <v>493</v>
      </c>
      <c r="U314" s="27">
        <f>SUMIFS('Verarbeitendes Gew. 2019'!$H$71:$H$17222,'Verarbeitendes Gew. 2019'!$C$71:$C$17222,C314,'Verarbeitendes Gew. 2019'!$E$71:$E$17222,"Transport Equipment")</f>
        <v>0</v>
      </c>
      <c r="V314" s="27">
        <f>SUMIFS('Verarbeitendes Gew. 2019'!$H$71:$H$17222,'Verarbeitendes Gew. 2019'!$C$71:$C$17222,C314,'Verarbeitendes Gew. 2019'!$E$71:$E$17222,"Machinery")</f>
        <v>4989</v>
      </c>
      <c r="W314" s="27">
        <f>SUMIFS('Verarbeitendes Gew. 2019'!$H$71:$H$17222,'Verarbeitendes Gew. 2019'!$C$71:$C$17222,C314,'Verarbeitendes Gew. 2019'!$E$71:$E$17222,"other industry")</f>
        <v>0</v>
      </c>
      <c r="X314" s="27">
        <f>SUMIFS('Verarbeitendes Gew. 2019'!$H$71:$H$17222,'Verarbeitendes Gew. 2019'!$C$71:$C$17222,C314,'Verarbeitendes Gew. 2019'!$F$71:$F$17222,"Verarbeitendes Gewerbe (C)")</f>
        <v>22944</v>
      </c>
      <c r="Y314" s="27">
        <f t="shared" si="29"/>
        <v>22944</v>
      </c>
      <c r="Z314" s="27">
        <f>SUMIFS('Baugewerbe 2019'!$D$7:$D$543,'Baugewerbe 2019'!$A$7:$A$543,C314)</f>
        <v>1687</v>
      </c>
      <c r="AA314" s="27">
        <f t="shared" si="25"/>
        <v>56.362777155904006</v>
      </c>
      <c r="AB314" s="11">
        <f t="shared" si="26"/>
        <v>58.450287420937492</v>
      </c>
    </row>
    <row r="315" spans="1:28">
      <c r="A315" s="27" t="s">
        <v>1411</v>
      </c>
      <c r="B315" s="27" t="s">
        <v>1489</v>
      </c>
      <c r="C315" s="27">
        <v>9776</v>
      </c>
      <c r="D315" s="27">
        <v>741</v>
      </c>
      <c r="E315" s="27">
        <v>3088.556</v>
      </c>
      <c r="F315" s="27">
        <v>81981</v>
      </c>
      <c r="G315" s="27">
        <v>2</v>
      </c>
      <c r="H315" s="27">
        <v>4.8800294518697353E-3</v>
      </c>
      <c r="I315" s="27">
        <v>6.2461714285714284E-3</v>
      </c>
      <c r="J315" s="27">
        <v>72762.894516183122</v>
      </c>
      <c r="K315" s="29">
        <f t="shared" si="24"/>
        <v>382.91831271482954</v>
      </c>
      <c r="L315" s="28">
        <f t="shared" si="27"/>
        <v>191.45915635741477</v>
      </c>
      <c r="M315" s="27">
        <f t="shared" si="28"/>
        <v>86.156620360836655</v>
      </c>
      <c r="N315" s="27">
        <f>SUMIFS('Verarbeitendes Gew. 2019'!$H$71:$H$17222,'Verarbeitendes Gew. 2019'!$C$71:$C$17222,C315,'Verarbeitendes Gew. 2019'!$E$71:$E$17222,"Basic Metals")</f>
        <v>1284</v>
      </c>
      <c r="O315" s="27">
        <f>SUMIFS('Verarbeitendes Gew. 2019'!$H$71:$H$17222,'Verarbeitendes Gew. 2019'!$C$71:$C$17222,C315,'Verarbeitendes Gew. 2019'!$E$71:$E$17222,"Chemical and Petrochemical")</f>
        <v>2044</v>
      </c>
      <c r="P315" s="27">
        <f>SUMIFS('Verarbeitendes Gew. 2019'!$H$71:$H$17222,'Verarbeitendes Gew. 2019'!$C$71:$C$17222,C315,'Verarbeitendes Gew. 2019'!$E$71:$E$17222,"Non Metallic Minerals")</f>
        <v>0</v>
      </c>
      <c r="Q315" s="27">
        <f>SUMIFS('Verarbeitendes Gew. 2019'!$H$71:$H$17222,'Verarbeitendes Gew. 2019'!$C$71:$C$17222,C315,'Verarbeitendes Gew. 2019'!$E$71:$E$17222,"Food and Tobacco")</f>
        <v>2345</v>
      </c>
      <c r="R315" s="27">
        <f>SUMIFS('Verarbeitendes Gew. 2019'!$H$71:$H$17222,'Verarbeitendes Gew. 2019'!$C$71:$C$17222,C315,'Verarbeitendes Gew. 2019'!$E$71:$E$17222,"Textile and Leather ")</f>
        <v>0</v>
      </c>
      <c r="S315" s="27">
        <f>SUMIFS('Verarbeitendes Gew. 2019'!$H$71:$H$17222,'Verarbeitendes Gew. 2019'!$C$71:$C$17222,C315,'Verarbeitendes Gew. 2019'!$E$71:$E$17222,"Paper, Pulp and Print")</f>
        <v>247</v>
      </c>
      <c r="T315" s="27">
        <f>SUMIFS('Verarbeitendes Gew. 2019'!$H$71:$H$17222,'Verarbeitendes Gew. 2019'!$C$71:$C$17222,C315,'Verarbeitendes Gew. 2019'!$E$71:$E$17222,"Wood and Wood Products")</f>
        <v>0</v>
      </c>
      <c r="U315" s="27">
        <f>SUMIFS('Verarbeitendes Gew. 2019'!$H$71:$H$17222,'Verarbeitendes Gew. 2019'!$C$71:$C$17222,C315,'Verarbeitendes Gew. 2019'!$E$71:$E$17222,"Transport Equipment")</f>
        <v>0</v>
      </c>
      <c r="V315" s="27">
        <f>SUMIFS('Verarbeitendes Gew. 2019'!$H$71:$H$17222,'Verarbeitendes Gew. 2019'!$C$71:$C$17222,C315,'Verarbeitendes Gew. 2019'!$E$71:$E$17222,"Machinery")</f>
        <v>2956</v>
      </c>
      <c r="W315" s="27">
        <f>SUMIFS('Verarbeitendes Gew. 2019'!$H$71:$H$17222,'Verarbeitendes Gew. 2019'!$C$71:$C$17222,C315,'Verarbeitendes Gew. 2019'!$E$71:$E$17222,"other industry")</f>
        <v>0</v>
      </c>
      <c r="X315" s="27">
        <f>SUMIFS('Verarbeitendes Gew. 2019'!$H$71:$H$17222,'Verarbeitendes Gew. 2019'!$C$71:$C$17222,C315,'Verarbeitendes Gew. 2019'!$F$71:$F$17222,"Verarbeitendes Gewerbe (C)")</f>
        <v>12302</v>
      </c>
      <c r="Y315" s="27">
        <f t="shared" si="29"/>
        <v>12302</v>
      </c>
      <c r="Z315" s="27">
        <f>SUMIFS('Baugewerbe 2019'!$D$7:$D$543,'Baugewerbe 2019'!$A$7:$A$543,C315)</f>
        <v>740</v>
      </c>
      <c r="AA315" s="27">
        <f t="shared" si="25"/>
        <v>51.69397221650199</v>
      </c>
      <c r="AB315" s="11">
        <f t="shared" si="26"/>
        <v>53.608563780076139</v>
      </c>
    </row>
    <row r="316" spans="1:28">
      <c r="A316" s="27" t="s">
        <v>1411</v>
      </c>
      <c r="B316" s="27" t="s">
        <v>1490</v>
      </c>
      <c r="C316" s="27">
        <v>9777</v>
      </c>
      <c r="D316" s="27">
        <v>760</v>
      </c>
      <c r="E316" s="27">
        <v>5052.2879999999996</v>
      </c>
      <c r="F316" s="27">
        <v>141182</v>
      </c>
      <c r="G316" s="27">
        <v>5</v>
      </c>
      <c r="H316" s="27">
        <v>7.9827965687939741E-3</v>
      </c>
      <c r="I316" s="27">
        <v>1.075672380952381E-2</v>
      </c>
      <c r="J316" s="27">
        <v>72762.894516183122</v>
      </c>
      <c r="K316" s="29">
        <f t="shared" si="24"/>
        <v>637.36629773888626</v>
      </c>
      <c r="L316" s="28">
        <f t="shared" si="27"/>
        <v>127.47325954777725</v>
      </c>
      <c r="M316" s="27">
        <f t="shared" si="28"/>
        <v>57.362966796499762</v>
      </c>
      <c r="N316" s="27">
        <f>SUMIFS('Verarbeitendes Gew. 2019'!$H$71:$H$17222,'Verarbeitendes Gew. 2019'!$C$71:$C$17222,C316,'Verarbeitendes Gew. 2019'!$E$71:$E$17222,"Basic Metals")</f>
        <v>1807</v>
      </c>
      <c r="O316" s="27">
        <f>SUMIFS('Verarbeitendes Gew. 2019'!$H$71:$H$17222,'Verarbeitendes Gew. 2019'!$C$71:$C$17222,C316,'Verarbeitendes Gew. 2019'!$E$71:$E$17222,"Chemical and Petrochemical")</f>
        <v>2071</v>
      </c>
      <c r="P316" s="27">
        <f>SUMIFS('Verarbeitendes Gew. 2019'!$H$71:$H$17222,'Verarbeitendes Gew. 2019'!$C$71:$C$17222,C316,'Verarbeitendes Gew. 2019'!$E$71:$E$17222,"Non Metallic Minerals")</f>
        <v>197</v>
      </c>
      <c r="Q316" s="27">
        <f>SUMIFS('Verarbeitendes Gew. 2019'!$H$71:$H$17222,'Verarbeitendes Gew. 2019'!$C$71:$C$17222,C316,'Verarbeitendes Gew. 2019'!$E$71:$E$17222,"Food and Tobacco")</f>
        <v>2626</v>
      </c>
      <c r="R316" s="27">
        <f>SUMIFS('Verarbeitendes Gew. 2019'!$H$71:$H$17222,'Verarbeitendes Gew. 2019'!$C$71:$C$17222,C316,'Verarbeitendes Gew. 2019'!$E$71:$E$17222,"Textile and Leather ")</f>
        <v>0</v>
      </c>
      <c r="S316" s="27">
        <f>SUMIFS('Verarbeitendes Gew. 2019'!$H$71:$H$17222,'Verarbeitendes Gew. 2019'!$C$71:$C$17222,C316,'Verarbeitendes Gew. 2019'!$E$71:$E$17222,"Paper, Pulp and Print")</f>
        <v>0</v>
      </c>
      <c r="T316" s="27">
        <f>SUMIFS('Verarbeitendes Gew. 2019'!$H$71:$H$17222,'Verarbeitendes Gew. 2019'!$C$71:$C$17222,C316,'Verarbeitendes Gew. 2019'!$E$71:$E$17222,"Wood and Wood Products")</f>
        <v>776</v>
      </c>
      <c r="U316" s="27">
        <f>SUMIFS('Verarbeitendes Gew. 2019'!$H$71:$H$17222,'Verarbeitendes Gew. 2019'!$C$71:$C$17222,C316,'Verarbeitendes Gew. 2019'!$E$71:$E$17222,"Transport Equipment")</f>
        <v>0</v>
      </c>
      <c r="V316" s="27">
        <f>SUMIFS('Verarbeitendes Gew. 2019'!$H$71:$H$17222,'Verarbeitendes Gew. 2019'!$C$71:$C$17222,C316,'Verarbeitendes Gew. 2019'!$E$71:$E$17222,"Machinery")</f>
        <v>8475</v>
      </c>
      <c r="W316" s="27">
        <f>SUMIFS('Verarbeitendes Gew. 2019'!$H$71:$H$17222,'Verarbeitendes Gew. 2019'!$C$71:$C$17222,C316,'Verarbeitendes Gew. 2019'!$E$71:$E$17222,"other industry")</f>
        <v>0</v>
      </c>
      <c r="X316" s="27">
        <f>SUMIFS('Verarbeitendes Gew. 2019'!$H$71:$H$17222,'Verarbeitendes Gew. 2019'!$C$71:$C$17222,C316,'Verarbeitendes Gew. 2019'!$F$71:$F$17222,"Verarbeitendes Gewerbe (C)")</f>
        <v>0</v>
      </c>
      <c r="Y316" s="27">
        <f t="shared" si="29"/>
        <v>15952</v>
      </c>
      <c r="Z316" s="27">
        <f>SUMIFS('Baugewerbe 2019'!$D$7:$D$543,'Baugewerbe 2019'!$A$7:$A$543,C316)</f>
        <v>2902</v>
      </c>
      <c r="AA316" s="27">
        <f t="shared" si="25"/>
        <v>34.417780077899856</v>
      </c>
      <c r="AB316" s="11">
        <f t="shared" si="26"/>
        <v>35.692512673377635</v>
      </c>
    </row>
    <row r="317" spans="1:28">
      <c r="A317" s="27" t="s">
        <v>1411</v>
      </c>
      <c r="B317" s="27" t="s">
        <v>1491</v>
      </c>
      <c r="C317" s="27">
        <v>9778</v>
      </c>
      <c r="D317" s="27">
        <v>761</v>
      </c>
      <c r="E317" s="27">
        <v>5469.8969999999999</v>
      </c>
      <c r="F317" s="27">
        <v>145341</v>
      </c>
      <c r="G317" s="27">
        <v>4</v>
      </c>
      <c r="H317" s="27">
        <v>8.6426337934924647E-3</v>
      </c>
      <c r="I317" s="27">
        <v>1.1073599999999999E-2</v>
      </c>
      <c r="J317" s="27">
        <v>72762.894516183122</v>
      </c>
      <c r="K317" s="29">
        <f t="shared" si="24"/>
        <v>678.3906096017156</v>
      </c>
      <c r="L317" s="28">
        <f t="shared" si="27"/>
        <v>169.5976524004289</v>
      </c>
      <c r="M317" s="27">
        <f t="shared" si="28"/>
        <v>76.318943580193007</v>
      </c>
      <c r="N317" s="27">
        <f>SUMIFS('Verarbeitendes Gew. 2019'!$H$71:$H$17222,'Verarbeitendes Gew. 2019'!$C$71:$C$17222,C317,'Verarbeitendes Gew. 2019'!$E$71:$E$17222,"Basic Metals")</f>
        <v>2067</v>
      </c>
      <c r="O317" s="27">
        <f>SUMIFS('Verarbeitendes Gew. 2019'!$H$71:$H$17222,'Verarbeitendes Gew. 2019'!$C$71:$C$17222,C317,'Verarbeitendes Gew. 2019'!$E$71:$E$17222,"Chemical and Petrochemical")</f>
        <v>1408</v>
      </c>
      <c r="P317" s="27">
        <f>SUMIFS('Verarbeitendes Gew. 2019'!$H$71:$H$17222,'Verarbeitendes Gew. 2019'!$C$71:$C$17222,C317,'Verarbeitendes Gew. 2019'!$E$71:$E$17222,"Non Metallic Minerals")</f>
        <v>717</v>
      </c>
      <c r="Q317" s="27">
        <f>SUMIFS('Verarbeitendes Gew. 2019'!$H$71:$H$17222,'Verarbeitendes Gew. 2019'!$C$71:$C$17222,C317,'Verarbeitendes Gew. 2019'!$E$71:$E$17222,"Food and Tobacco")</f>
        <v>2343</v>
      </c>
      <c r="R317" s="27">
        <f>SUMIFS('Verarbeitendes Gew. 2019'!$H$71:$H$17222,'Verarbeitendes Gew. 2019'!$C$71:$C$17222,C317,'Verarbeitendes Gew. 2019'!$E$71:$E$17222,"Textile and Leather ")</f>
        <v>0</v>
      </c>
      <c r="S317" s="27">
        <f>SUMIFS('Verarbeitendes Gew. 2019'!$H$71:$H$17222,'Verarbeitendes Gew. 2019'!$C$71:$C$17222,C317,'Verarbeitendes Gew. 2019'!$E$71:$E$17222,"Paper, Pulp and Print")</f>
        <v>1240</v>
      </c>
      <c r="T317" s="27">
        <f>SUMIFS('Verarbeitendes Gew. 2019'!$H$71:$H$17222,'Verarbeitendes Gew. 2019'!$C$71:$C$17222,C317,'Verarbeitendes Gew. 2019'!$E$71:$E$17222,"Wood and Wood Products")</f>
        <v>485</v>
      </c>
      <c r="U317" s="27">
        <f>SUMIFS('Verarbeitendes Gew. 2019'!$H$71:$H$17222,'Verarbeitendes Gew. 2019'!$C$71:$C$17222,C317,'Verarbeitendes Gew. 2019'!$E$71:$E$17222,"Transport Equipment")</f>
        <v>0</v>
      </c>
      <c r="V317" s="27">
        <f>SUMIFS('Verarbeitendes Gew. 2019'!$H$71:$H$17222,'Verarbeitendes Gew. 2019'!$C$71:$C$17222,C317,'Verarbeitendes Gew. 2019'!$E$71:$E$17222,"Machinery")</f>
        <v>11714</v>
      </c>
      <c r="W317" s="27">
        <f>SUMIFS('Verarbeitendes Gew. 2019'!$H$71:$H$17222,'Verarbeitendes Gew. 2019'!$C$71:$C$17222,C317,'Verarbeitendes Gew. 2019'!$E$71:$E$17222,"other industry")</f>
        <v>0</v>
      </c>
      <c r="X317" s="27">
        <f>SUMIFS('Verarbeitendes Gew. 2019'!$H$71:$H$17222,'Verarbeitendes Gew. 2019'!$C$71:$C$17222,C317,'Verarbeitendes Gew. 2019'!$F$71:$F$17222,"Verarbeitendes Gewerbe (C)")</f>
        <v>22322</v>
      </c>
      <c r="Y317" s="27">
        <f t="shared" si="29"/>
        <v>22322</v>
      </c>
      <c r="Z317" s="27">
        <f>SUMIFS('Baugewerbe 2019'!$D$7:$D$543,'Baugewerbe 2019'!$A$7:$A$543,C317)</f>
        <v>4143</v>
      </c>
      <c r="AA317" s="27">
        <f t="shared" si="25"/>
        <v>45.791366148115806</v>
      </c>
      <c r="AB317" s="11">
        <f t="shared" si="26"/>
        <v>47.487342672120093</v>
      </c>
    </row>
    <row r="318" spans="1:28">
      <c r="A318" s="27" t="s">
        <v>1411</v>
      </c>
      <c r="B318" s="27" t="s">
        <v>1492</v>
      </c>
      <c r="C318" s="27">
        <v>9779</v>
      </c>
      <c r="D318" s="27">
        <v>813</v>
      </c>
      <c r="E318" s="27">
        <v>6611.9750000000004</v>
      </c>
      <c r="F318" s="27">
        <v>133783</v>
      </c>
      <c r="G318" s="27">
        <v>4</v>
      </c>
      <c r="H318" s="27">
        <v>1.0447158068374476E-2</v>
      </c>
      <c r="I318" s="27">
        <v>1.0192990476190477E-2</v>
      </c>
      <c r="J318" s="27">
        <v>72762.894516183122</v>
      </c>
      <c r="K318" s="29">
        <f t="shared" si="24"/>
        <v>754.98714900715879</v>
      </c>
      <c r="L318" s="28">
        <f t="shared" si="27"/>
        <v>188.7467872517897</v>
      </c>
      <c r="M318" s="27">
        <f t="shared" si="28"/>
        <v>84.936054263305365</v>
      </c>
      <c r="N318" s="27">
        <f>SUMIFS('Verarbeitendes Gew. 2019'!$H$71:$H$17222,'Verarbeitendes Gew. 2019'!$C$71:$C$17222,C318,'Verarbeitendes Gew. 2019'!$E$71:$E$17222,"Basic Metals")</f>
        <v>796</v>
      </c>
      <c r="O318" s="27">
        <f>SUMIFS('Verarbeitendes Gew. 2019'!$H$71:$H$17222,'Verarbeitendes Gew. 2019'!$C$71:$C$17222,C318,'Verarbeitendes Gew. 2019'!$E$71:$E$17222,"Chemical and Petrochemical")</f>
        <v>1149</v>
      </c>
      <c r="P318" s="27">
        <f>SUMIFS('Verarbeitendes Gew. 2019'!$H$71:$H$17222,'Verarbeitendes Gew. 2019'!$C$71:$C$17222,C318,'Verarbeitendes Gew. 2019'!$E$71:$E$17222,"Non Metallic Minerals")</f>
        <v>962</v>
      </c>
      <c r="Q318" s="27">
        <f>SUMIFS('Verarbeitendes Gew. 2019'!$H$71:$H$17222,'Verarbeitendes Gew. 2019'!$C$71:$C$17222,C318,'Verarbeitendes Gew. 2019'!$E$71:$E$17222,"Food and Tobacco")</f>
        <v>3001</v>
      </c>
      <c r="R318" s="27">
        <f>SUMIFS('Verarbeitendes Gew. 2019'!$H$71:$H$17222,'Verarbeitendes Gew. 2019'!$C$71:$C$17222,C318,'Verarbeitendes Gew. 2019'!$E$71:$E$17222,"Textile and Leather ")</f>
        <v>0</v>
      </c>
      <c r="S318" s="27">
        <f>SUMIFS('Verarbeitendes Gew. 2019'!$H$71:$H$17222,'Verarbeitendes Gew. 2019'!$C$71:$C$17222,C318,'Verarbeitendes Gew. 2019'!$E$71:$E$17222,"Paper, Pulp and Print")</f>
        <v>2179</v>
      </c>
      <c r="T318" s="27">
        <f>SUMIFS('Verarbeitendes Gew. 2019'!$H$71:$H$17222,'Verarbeitendes Gew. 2019'!$C$71:$C$17222,C318,'Verarbeitendes Gew. 2019'!$E$71:$E$17222,"Wood and Wood Products")</f>
        <v>999</v>
      </c>
      <c r="U318" s="27">
        <f>SUMIFS('Verarbeitendes Gew. 2019'!$H$71:$H$17222,'Verarbeitendes Gew. 2019'!$C$71:$C$17222,C318,'Verarbeitendes Gew. 2019'!$E$71:$E$17222,"Transport Equipment")</f>
        <v>2833</v>
      </c>
      <c r="V318" s="27">
        <f>SUMIFS('Verarbeitendes Gew. 2019'!$H$71:$H$17222,'Verarbeitendes Gew. 2019'!$C$71:$C$17222,C318,'Verarbeitendes Gew. 2019'!$E$71:$E$17222,"Machinery")</f>
        <v>4663</v>
      </c>
      <c r="W318" s="27">
        <f>SUMIFS('Verarbeitendes Gew. 2019'!$H$71:$H$17222,'Verarbeitendes Gew. 2019'!$C$71:$C$17222,C318,'Verarbeitendes Gew. 2019'!$E$71:$E$17222,"other industry")</f>
        <v>425</v>
      </c>
      <c r="X318" s="27">
        <f>SUMIFS('Verarbeitendes Gew. 2019'!$H$71:$H$17222,'Verarbeitendes Gew. 2019'!$C$71:$C$17222,C318,'Verarbeitendes Gew. 2019'!$F$71:$F$17222,"Verarbeitendes Gewerbe (C)")</f>
        <v>24349</v>
      </c>
      <c r="Y318" s="27">
        <f t="shared" si="29"/>
        <v>24349</v>
      </c>
      <c r="Z318" s="27">
        <f>SUMIFS('Baugewerbe 2019'!$D$7:$D$543,'Baugewerbe 2019'!$A$7:$A$543,C318)</f>
        <v>2079</v>
      </c>
      <c r="AA318" s="27">
        <f t="shared" si="25"/>
        <v>50.961632557983222</v>
      </c>
      <c r="AB318" s="11">
        <f t="shared" si="26"/>
        <v>52.849100430501117</v>
      </c>
    </row>
    <row r="319" spans="1:28">
      <c r="A319" s="27" t="s">
        <v>1411</v>
      </c>
      <c r="B319" s="27" t="s">
        <v>1493</v>
      </c>
      <c r="C319" s="27">
        <v>9780</v>
      </c>
      <c r="D319" s="27">
        <v>689</v>
      </c>
      <c r="E319" s="27">
        <v>5047.509</v>
      </c>
      <c r="F319" s="27">
        <v>156008</v>
      </c>
      <c r="G319" s="27">
        <v>2</v>
      </c>
      <c r="H319" s="27">
        <v>7.9752455770844225E-3</v>
      </c>
      <c r="I319" s="27">
        <v>1.188632380952381E-2</v>
      </c>
      <c r="J319" s="27">
        <v>72762.894516183122</v>
      </c>
      <c r="K319" s="29">
        <f t="shared" si="24"/>
        <v>659.98473707007747</v>
      </c>
      <c r="L319" s="28">
        <f t="shared" si="27"/>
        <v>329.99236853503874</v>
      </c>
      <c r="M319" s="27">
        <f t="shared" si="28"/>
        <v>148.49656584076743</v>
      </c>
      <c r="N319" s="27">
        <f>SUMIFS('Verarbeitendes Gew. 2019'!$H$71:$H$17222,'Verarbeitendes Gew. 2019'!$C$71:$C$17222,C319,'Verarbeitendes Gew. 2019'!$E$71:$E$17222,"Basic Metals")</f>
        <v>504</v>
      </c>
      <c r="O319" s="27">
        <f>SUMIFS('Verarbeitendes Gew. 2019'!$H$71:$H$17222,'Verarbeitendes Gew. 2019'!$C$71:$C$17222,C319,'Verarbeitendes Gew. 2019'!$E$71:$E$17222,"Chemical and Petrochemical")</f>
        <v>839</v>
      </c>
      <c r="P319" s="27">
        <f>SUMIFS('Verarbeitendes Gew. 2019'!$H$71:$H$17222,'Verarbeitendes Gew. 2019'!$C$71:$C$17222,C319,'Verarbeitendes Gew. 2019'!$E$71:$E$17222,"Non Metallic Minerals")</f>
        <v>212</v>
      </c>
      <c r="Q319" s="27">
        <f>SUMIFS('Verarbeitendes Gew. 2019'!$H$71:$H$17222,'Verarbeitendes Gew. 2019'!$C$71:$C$17222,C319,'Verarbeitendes Gew. 2019'!$E$71:$E$17222,"Food and Tobacco")</f>
        <v>2552</v>
      </c>
      <c r="R319" s="27">
        <f>SUMIFS('Verarbeitendes Gew. 2019'!$H$71:$H$17222,'Verarbeitendes Gew. 2019'!$C$71:$C$17222,C319,'Verarbeitendes Gew. 2019'!$E$71:$E$17222,"Textile and Leather ")</f>
        <v>193</v>
      </c>
      <c r="S319" s="27">
        <f>SUMIFS('Verarbeitendes Gew. 2019'!$H$71:$H$17222,'Verarbeitendes Gew. 2019'!$C$71:$C$17222,C319,'Verarbeitendes Gew. 2019'!$E$71:$E$17222,"Paper, Pulp and Print")</f>
        <v>387</v>
      </c>
      <c r="T319" s="27">
        <f>SUMIFS('Verarbeitendes Gew. 2019'!$H$71:$H$17222,'Verarbeitendes Gew. 2019'!$C$71:$C$17222,C319,'Verarbeitendes Gew. 2019'!$E$71:$E$17222,"Wood and Wood Products")</f>
        <v>81</v>
      </c>
      <c r="U319" s="27">
        <f>SUMIFS('Verarbeitendes Gew. 2019'!$H$71:$H$17222,'Verarbeitendes Gew. 2019'!$C$71:$C$17222,C319,'Verarbeitendes Gew. 2019'!$E$71:$E$17222,"Transport Equipment")</f>
        <v>0</v>
      </c>
      <c r="V319" s="27">
        <f>SUMIFS('Verarbeitendes Gew. 2019'!$H$71:$H$17222,'Verarbeitendes Gew. 2019'!$C$71:$C$17222,C319,'Verarbeitendes Gew. 2019'!$E$71:$E$17222,"Machinery")</f>
        <v>5190</v>
      </c>
      <c r="W319" s="27">
        <f>SUMIFS('Verarbeitendes Gew. 2019'!$H$71:$H$17222,'Verarbeitendes Gew. 2019'!$C$71:$C$17222,C319,'Verarbeitendes Gew. 2019'!$E$71:$E$17222,"other industry")</f>
        <v>0</v>
      </c>
      <c r="X319" s="27">
        <f>SUMIFS('Verarbeitendes Gew. 2019'!$H$71:$H$17222,'Verarbeitendes Gew. 2019'!$C$71:$C$17222,C319,'Verarbeitendes Gew. 2019'!$F$71:$F$17222,"Verarbeitendes Gewerbe (C)")</f>
        <v>0</v>
      </c>
      <c r="Y319" s="27">
        <f t="shared" si="29"/>
        <v>9958</v>
      </c>
      <c r="Z319" s="27">
        <f>SUMIFS('Baugewerbe 2019'!$D$7:$D$543,'Baugewerbe 2019'!$A$7:$A$543,C319)</f>
        <v>2666</v>
      </c>
      <c r="AA319" s="27">
        <f t="shared" si="25"/>
        <v>89.09793950446047</v>
      </c>
      <c r="AB319" s="11">
        <f t="shared" si="26"/>
        <v>92.397863189810849</v>
      </c>
    </row>
    <row r="320" spans="1:28">
      <c r="A320" s="27" t="s">
        <v>1494</v>
      </c>
      <c r="B320" s="27" t="s">
        <v>1495</v>
      </c>
      <c r="C320" s="27">
        <v>10041</v>
      </c>
      <c r="D320" s="27">
        <v>619</v>
      </c>
      <c r="E320" s="27">
        <v>14814.968000000001</v>
      </c>
      <c r="F320" s="27">
        <v>328714</v>
      </c>
      <c r="G320" s="27">
        <v>2</v>
      </c>
      <c r="H320" s="27">
        <v>0.40865495269357022</v>
      </c>
      <c r="I320" s="27">
        <v>0.33304356636271532</v>
      </c>
      <c r="J320" s="27">
        <v>7791.7843367432497</v>
      </c>
      <c r="K320" s="29">
        <f t="shared" si="24"/>
        <v>3019.1899271364987</v>
      </c>
      <c r="L320" s="28">
        <f t="shared" si="27"/>
        <v>1509.5949635682493</v>
      </c>
      <c r="M320" s="27">
        <f t="shared" si="28"/>
        <v>679.31773360571219</v>
      </c>
      <c r="N320" s="27">
        <f>SUMIFS('Verarbeitendes Gew. 2019'!$H$71:$H$17222,'Verarbeitendes Gew. 2019'!$C$71:$C$17222,C320,'Verarbeitendes Gew. 2019'!$E$71:$E$17222,"Basic Metals")</f>
        <v>6745</v>
      </c>
      <c r="O320" s="27">
        <f>SUMIFS('Verarbeitendes Gew. 2019'!$H$71:$H$17222,'Verarbeitendes Gew. 2019'!$C$71:$C$17222,C320,'Verarbeitendes Gew. 2019'!$E$71:$E$17222,"Chemical and Petrochemical")</f>
        <v>0</v>
      </c>
      <c r="P320" s="27">
        <f>SUMIFS('Verarbeitendes Gew. 2019'!$H$71:$H$17222,'Verarbeitendes Gew. 2019'!$C$71:$C$17222,C320,'Verarbeitendes Gew. 2019'!$E$71:$E$17222,"Non Metallic Minerals")</f>
        <v>94</v>
      </c>
      <c r="Q320" s="27">
        <f>SUMIFS('Verarbeitendes Gew. 2019'!$H$71:$H$17222,'Verarbeitendes Gew. 2019'!$C$71:$C$17222,C320,'Verarbeitendes Gew. 2019'!$E$71:$E$17222,"Food and Tobacco")</f>
        <v>1029</v>
      </c>
      <c r="R320" s="27">
        <f>SUMIFS('Verarbeitendes Gew. 2019'!$H$71:$H$17222,'Verarbeitendes Gew. 2019'!$C$71:$C$17222,C320,'Verarbeitendes Gew. 2019'!$E$71:$E$17222,"Textile and Leather ")</f>
        <v>0</v>
      </c>
      <c r="S320" s="27">
        <f>SUMIFS('Verarbeitendes Gew. 2019'!$H$71:$H$17222,'Verarbeitendes Gew. 2019'!$C$71:$C$17222,C320,'Verarbeitendes Gew. 2019'!$E$71:$E$17222,"Paper, Pulp and Print")</f>
        <v>329</v>
      </c>
      <c r="T320" s="27">
        <f>SUMIFS('Verarbeitendes Gew. 2019'!$H$71:$H$17222,'Verarbeitendes Gew. 2019'!$C$71:$C$17222,C320,'Verarbeitendes Gew. 2019'!$E$71:$E$17222,"Wood and Wood Products")</f>
        <v>144</v>
      </c>
      <c r="U320" s="27">
        <f>SUMIFS('Verarbeitendes Gew. 2019'!$H$71:$H$17222,'Verarbeitendes Gew. 2019'!$C$71:$C$17222,C320,'Verarbeitendes Gew. 2019'!$E$71:$E$17222,"Transport Equipment")</f>
        <v>7088</v>
      </c>
      <c r="V320" s="27">
        <f>SUMIFS('Verarbeitendes Gew. 2019'!$H$71:$H$17222,'Verarbeitendes Gew. 2019'!$C$71:$C$17222,C320,'Verarbeitendes Gew. 2019'!$E$71:$E$17222,"Machinery")</f>
        <v>5989</v>
      </c>
      <c r="W320" s="27">
        <f>SUMIFS('Verarbeitendes Gew. 2019'!$H$71:$H$17222,'Verarbeitendes Gew. 2019'!$C$71:$C$17222,C320,'Verarbeitendes Gew. 2019'!$E$71:$E$17222,"other industry")</f>
        <v>189</v>
      </c>
      <c r="X320" s="27">
        <f>SUMIFS('Verarbeitendes Gew. 2019'!$H$71:$H$17222,'Verarbeitendes Gew. 2019'!$C$71:$C$17222,C320,'Verarbeitendes Gew. 2019'!$F$71:$F$17222,"Verarbeitendes Gewerbe (C)")</f>
        <v>0</v>
      </c>
      <c r="Y320" s="27">
        <f t="shared" si="29"/>
        <v>21607</v>
      </c>
      <c r="Z320" s="27">
        <f>SUMIFS('Baugewerbe 2019'!$D$7:$D$543,'Baugewerbe 2019'!$A$7:$A$543,C320)</f>
        <v>2260</v>
      </c>
      <c r="AA320" s="27">
        <f t="shared" si="25"/>
        <v>407.59064016342734</v>
      </c>
      <c r="AB320" s="11">
        <f t="shared" si="26"/>
        <v>422.68658979910987</v>
      </c>
    </row>
    <row r="321" spans="1:28">
      <c r="A321" s="27" t="s">
        <v>1494</v>
      </c>
      <c r="B321" s="27" t="s">
        <v>1496</v>
      </c>
      <c r="C321" s="27">
        <v>10042</v>
      </c>
      <c r="D321" s="27">
        <v>480</v>
      </c>
      <c r="E321" s="27">
        <v>2791.98</v>
      </c>
      <c r="F321" s="27">
        <v>103243</v>
      </c>
      <c r="G321" s="27">
        <v>5</v>
      </c>
      <c r="H321" s="27">
        <v>7.7013764378120436E-2</v>
      </c>
      <c r="I321" s="27">
        <v>0.10460283687943263</v>
      </c>
      <c r="J321" s="27">
        <v>7791.7843367432497</v>
      </c>
      <c r="K321" s="29">
        <f t="shared" si="24"/>
        <v>660.26571182975363</v>
      </c>
      <c r="L321" s="28">
        <f t="shared" si="27"/>
        <v>132.05314236595072</v>
      </c>
      <c r="M321" s="27">
        <f t="shared" si="28"/>
        <v>59.423914064677824</v>
      </c>
      <c r="N321" s="27">
        <f>SUMIFS('Verarbeitendes Gew. 2019'!$H$71:$H$17222,'Verarbeitendes Gew. 2019'!$C$71:$C$17222,C321,'Verarbeitendes Gew. 2019'!$E$71:$E$17222,"Basic Metals")</f>
        <v>636</v>
      </c>
      <c r="O321" s="27">
        <f>SUMIFS('Verarbeitendes Gew. 2019'!$H$71:$H$17222,'Verarbeitendes Gew. 2019'!$C$71:$C$17222,C321,'Verarbeitendes Gew. 2019'!$E$71:$E$17222,"Chemical and Petrochemical")</f>
        <v>1021</v>
      </c>
      <c r="P321" s="27">
        <f>SUMIFS('Verarbeitendes Gew. 2019'!$H$71:$H$17222,'Verarbeitendes Gew. 2019'!$C$71:$C$17222,C321,'Verarbeitendes Gew. 2019'!$E$71:$E$17222,"Non Metallic Minerals")</f>
        <v>2651</v>
      </c>
      <c r="Q321" s="27">
        <f>SUMIFS('Verarbeitendes Gew. 2019'!$H$71:$H$17222,'Verarbeitendes Gew. 2019'!$C$71:$C$17222,C321,'Verarbeitendes Gew. 2019'!$E$71:$E$17222,"Food and Tobacco")</f>
        <v>491</v>
      </c>
      <c r="R321" s="27">
        <f>SUMIFS('Verarbeitendes Gew. 2019'!$H$71:$H$17222,'Verarbeitendes Gew. 2019'!$C$71:$C$17222,C321,'Verarbeitendes Gew. 2019'!$E$71:$E$17222,"Textile and Leather ")</f>
        <v>0</v>
      </c>
      <c r="S321" s="27">
        <f>SUMIFS('Verarbeitendes Gew. 2019'!$H$71:$H$17222,'Verarbeitendes Gew. 2019'!$C$71:$C$17222,C321,'Verarbeitendes Gew. 2019'!$E$71:$E$17222,"Paper, Pulp and Print")</f>
        <v>0</v>
      </c>
      <c r="T321" s="27">
        <f>SUMIFS('Verarbeitendes Gew. 2019'!$H$71:$H$17222,'Verarbeitendes Gew. 2019'!$C$71:$C$17222,C321,'Verarbeitendes Gew. 2019'!$E$71:$E$17222,"Wood and Wood Products")</f>
        <v>0</v>
      </c>
      <c r="U321" s="27">
        <f>SUMIFS('Verarbeitendes Gew. 2019'!$H$71:$H$17222,'Verarbeitendes Gew. 2019'!$C$71:$C$17222,C321,'Verarbeitendes Gew. 2019'!$E$71:$E$17222,"Transport Equipment")</f>
        <v>0</v>
      </c>
      <c r="V321" s="27">
        <f>SUMIFS('Verarbeitendes Gew. 2019'!$H$71:$H$17222,'Verarbeitendes Gew. 2019'!$C$71:$C$17222,C321,'Verarbeitendes Gew. 2019'!$E$71:$E$17222,"Machinery")</f>
        <v>1516</v>
      </c>
      <c r="W321" s="27">
        <f>SUMIFS('Verarbeitendes Gew. 2019'!$H$71:$H$17222,'Verarbeitendes Gew. 2019'!$C$71:$C$17222,C321,'Verarbeitendes Gew. 2019'!$E$71:$E$17222,"other industry")</f>
        <v>0</v>
      </c>
      <c r="X321" s="27">
        <f>SUMIFS('Verarbeitendes Gew. 2019'!$H$71:$H$17222,'Verarbeitendes Gew. 2019'!$C$71:$C$17222,C321,'Verarbeitendes Gew. 2019'!$F$71:$F$17222,"Verarbeitendes Gewerbe (C)")</f>
        <v>0</v>
      </c>
      <c r="Y321" s="27">
        <f t="shared" si="29"/>
        <v>6315</v>
      </c>
      <c r="Z321" s="27">
        <f>SUMIFS('Baugewerbe 2019'!$D$7:$D$543,'Baugewerbe 2019'!$A$7:$A$543,C321)</f>
        <v>1109</v>
      </c>
      <c r="AA321" s="27">
        <f t="shared" si="25"/>
        <v>35.6543484388067</v>
      </c>
      <c r="AB321" s="11">
        <f t="shared" si="26"/>
        <v>36.974879862466203</v>
      </c>
    </row>
    <row r="322" spans="1:28">
      <c r="A322" s="27" t="s">
        <v>1494</v>
      </c>
      <c r="B322" s="27" t="s">
        <v>1497</v>
      </c>
      <c r="C322" s="27">
        <v>10043</v>
      </c>
      <c r="D322" s="27">
        <v>489</v>
      </c>
      <c r="E322" s="27">
        <v>3388.5729999999999</v>
      </c>
      <c r="F322" s="27">
        <v>131408</v>
      </c>
      <c r="G322" s="27">
        <v>2</v>
      </c>
      <c r="H322" s="27">
        <v>9.3470140402173607E-2</v>
      </c>
      <c r="I322" s="27">
        <v>0.1331388044579534</v>
      </c>
      <c r="J322" s="27">
        <v>7791.7843367432497</v>
      </c>
      <c r="K322" s="29">
        <f t="shared" ref="K322:K385" si="30">H322*J322*$AE$6+I322*J322*$AG$6</f>
        <v>814.84428500866818</v>
      </c>
      <c r="L322" s="28">
        <f t="shared" si="27"/>
        <v>407.42214250433409</v>
      </c>
      <c r="M322" s="27">
        <f t="shared" si="28"/>
        <v>183.33996412695035</v>
      </c>
      <c r="N322" s="27">
        <f>SUMIFS('Verarbeitendes Gew. 2019'!$H$71:$H$17222,'Verarbeitendes Gew. 2019'!$C$71:$C$17222,C322,'Verarbeitendes Gew. 2019'!$E$71:$E$17222,"Basic Metals")</f>
        <v>1970</v>
      </c>
      <c r="O322" s="27">
        <f>SUMIFS('Verarbeitendes Gew. 2019'!$H$71:$H$17222,'Verarbeitendes Gew. 2019'!$C$71:$C$17222,C322,'Verarbeitendes Gew. 2019'!$E$71:$E$17222,"Chemical and Petrochemical")</f>
        <v>840</v>
      </c>
      <c r="P322" s="27">
        <f>SUMIFS('Verarbeitendes Gew. 2019'!$H$71:$H$17222,'Verarbeitendes Gew. 2019'!$C$71:$C$17222,C322,'Verarbeitendes Gew. 2019'!$E$71:$E$17222,"Non Metallic Minerals")</f>
        <v>30</v>
      </c>
      <c r="Q322" s="27">
        <f>SUMIFS('Verarbeitendes Gew. 2019'!$H$71:$H$17222,'Verarbeitendes Gew. 2019'!$C$71:$C$17222,C322,'Verarbeitendes Gew. 2019'!$E$71:$E$17222,"Food and Tobacco")</f>
        <v>653</v>
      </c>
      <c r="R322" s="27">
        <f>SUMIFS('Verarbeitendes Gew. 2019'!$H$71:$H$17222,'Verarbeitendes Gew. 2019'!$C$71:$C$17222,C322,'Verarbeitendes Gew. 2019'!$E$71:$E$17222,"Textile and Leather ")</f>
        <v>0</v>
      </c>
      <c r="S322" s="27">
        <f>SUMIFS('Verarbeitendes Gew. 2019'!$H$71:$H$17222,'Verarbeitendes Gew. 2019'!$C$71:$C$17222,C322,'Verarbeitendes Gew. 2019'!$E$71:$E$17222,"Paper, Pulp and Print")</f>
        <v>0</v>
      </c>
      <c r="T322" s="27">
        <f>SUMIFS('Verarbeitendes Gew. 2019'!$H$71:$H$17222,'Verarbeitendes Gew. 2019'!$C$71:$C$17222,C322,'Verarbeitendes Gew. 2019'!$E$71:$E$17222,"Wood and Wood Products")</f>
        <v>0</v>
      </c>
      <c r="U322" s="27">
        <f>SUMIFS('Verarbeitendes Gew. 2019'!$H$71:$H$17222,'Verarbeitendes Gew. 2019'!$C$71:$C$17222,C322,'Verarbeitendes Gew. 2019'!$E$71:$E$17222,"Transport Equipment")</f>
        <v>1277</v>
      </c>
      <c r="V322" s="27">
        <f>SUMIFS('Verarbeitendes Gew. 2019'!$H$71:$H$17222,'Verarbeitendes Gew. 2019'!$C$71:$C$17222,C322,'Verarbeitendes Gew. 2019'!$E$71:$E$17222,"Machinery")</f>
        <v>2139</v>
      </c>
      <c r="W322" s="27">
        <f>SUMIFS('Verarbeitendes Gew. 2019'!$H$71:$H$17222,'Verarbeitendes Gew. 2019'!$C$71:$C$17222,C322,'Verarbeitendes Gew. 2019'!$E$71:$E$17222,"other industry")</f>
        <v>0</v>
      </c>
      <c r="X322" s="27">
        <f>SUMIFS('Verarbeitendes Gew. 2019'!$H$71:$H$17222,'Verarbeitendes Gew. 2019'!$C$71:$C$17222,C322,'Verarbeitendes Gew. 2019'!$F$71:$F$17222,"Verarbeitendes Gewerbe (C)")</f>
        <v>7651</v>
      </c>
      <c r="Y322" s="27">
        <f t="shared" si="29"/>
        <v>7651</v>
      </c>
      <c r="Z322" s="27">
        <f>SUMIFS('Baugewerbe 2019'!$D$7:$D$543,'Baugewerbe 2019'!$A$7:$A$543,C322)</f>
        <v>2151</v>
      </c>
      <c r="AA322" s="27">
        <f t="shared" ref="AA322:AA385" si="31">L322*$AF$4</f>
        <v>110.00397847617022</v>
      </c>
      <c r="AB322" s="11">
        <f t="shared" ref="AB322:AB385" si="32">L322*$AG$6</f>
        <v>114.07819990121355</v>
      </c>
    </row>
    <row r="323" spans="1:28">
      <c r="A323" s="27" t="s">
        <v>1494</v>
      </c>
      <c r="B323" s="27" t="s">
        <v>1498</v>
      </c>
      <c r="C323" s="27">
        <v>10044</v>
      </c>
      <c r="D323" s="27">
        <v>608</v>
      </c>
      <c r="E323" s="27">
        <v>6390.7489999999998</v>
      </c>
      <c r="F323" s="27">
        <v>194319</v>
      </c>
      <c r="G323" s="27">
        <v>5</v>
      </c>
      <c r="H323" s="27">
        <v>0.17628193528811409</v>
      </c>
      <c r="I323" s="27">
        <v>0.19687841945288753</v>
      </c>
      <c r="J323" s="27">
        <v>7791.7843367432497</v>
      </c>
      <c r="K323" s="29">
        <f t="shared" si="30"/>
        <v>1418.4861637866918</v>
      </c>
      <c r="L323" s="28">
        <f t="shared" ref="L323:L386" si="33">K323/G323</f>
        <v>283.69723275733838</v>
      </c>
      <c r="M323" s="27">
        <f t="shared" ref="M323:M386" si="34">L323*0.45</f>
        <v>127.66375474080228</v>
      </c>
      <c r="N323" s="27">
        <f>SUMIFS('Verarbeitendes Gew. 2019'!$H$71:$H$17222,'Verarbeitendes Gew. 2019'!$C$71:$C$17222,C323,'Verarbeitendes Gew. 2019'!$E$71:$E$17222,"Basic Metals")</f>
        <v>9279</v>
      </c>
      <c r="O323" s="27">
        <f>SUMIFS('Verarbeitendes Gew. 2019'!$H$71:$H$17222,'Verarbeitendes Gew. 2019'!$C$71:$C$17222,C323,'Verarbeitendes Gew. 2019'!$E$71:$E$17222,"Chemical and Petrochemical")</f>
        <v>260</v>
      </c>
      <c r="P323" s="27">
        <f>SUMIFS('Verarbeitendes Gew. 2019'!$H$71:$H$17222,'Verarbeitendes Gew. 2019'!$C$71:$C$17222,C323,'Verarbeitendes Gew. 2019'!$E$71:$E$17222,"Non Metallic Minerals")</f>
        <v>427</v>
      </c>
      <c r="Q323" s="27">
        <f>SUMIFS('Verarbeitendes Gew. 2019'!$H$71:$H$17222,'Verarbeitendes Gew. 2019'!$C$71:$C$17222,C323,'Verarbeitendes Gew. 2019'!$E$71:$E$17222,"Food and Tobacco")</f>
        <v>2065</v>
      </c>
      <c r="R323" s="27">
        <f>SUMIFS('Verarbeitendes Gew. 2019'!$H$71:$H$17222,'Verarbeitendes Gew. 2019'!$C$71:$C$17222,C323,'Verarbeitendes Gew. 2019'!$E$71:$E$17222,"Textile and Leather ")</f>
        <v>0</v>
      </c>
      <c r="S323" s="27">
        <f>SUMIFS('Verarbeitendes Gew. 2019'!$H$71:$H$17222,'Verarbeitendes Gew. 2019'!$C$71:$C$17222,C323,'Verarbeitendes Gew. 2019'!$E$71:$E$17222,"Paper, Pulp and Print")</f>
        <v>0</v>
      </c>
      <c r="T323" s="27">
        <f>SUMIFS('Verarbeitendes Gew. 2019'!$H$71:$H$17222,'Verarbeitendes Gew. 2019'!$C$71:$C$17222,C323,'Verarbeitendes Gew. 2019'!$E$71:$E$17222,"Wood and Wood Products")</f>
        <v>0</v>
      </c>
      <c r="U323" s="27">
        <f>SUMIFS('Verarbeitendes Gew. 2019'!$H$71:$H$17222,'Verarbeitendes Gew. 2019'!$C$71:$C$17222,C323,'Verarbeitendes Gew. 2019'!$E$71:$E$17222,"Transport Equipment")</f>
        <v>8202</v>
      </c>
      <c r="V323" s="27">
        <f>SUMIFS('Verarbeitendes Gew. 2019'!$H$71:$H$17222,'Verarbeitendes Gew. 2019'!$C$71:$C$17222,C323,'Verarbeitendes Gew. 2019'!$E$71:$E$17222,"Machinery")</f>
        <v>1093</v>
      </c>
      <c r="W323" s="27">
        <f>SUMIFS('Verarbeitendes Gew. 2019'!$H$71:$H$17222,'Verarbeitendes Gew. 2019'!$C$71:$C$17222,C323,'Verarbeitendes Gew. 2019'!$E$71:$E$17222,"other industry")</f>
        <v>0</v>
      </c>
      <c r="X323" s="27">
        <f>SUMIFS('Verarbeitendes Gew. 2019'!$H$71:$H$17222,'Verarbeitendes Gew. 2019'!$C$71:$C$17222,C323,'Verarbeitendes Gew. 2019'!$F$71:$F$17222,"Verarbeitendes Gewerbe (C)")</f>
        <v>22502</v>
      </c>
      <c r="Y323" s="27">
        <f t="shared" ref="Y323:Y386" si="35">IF(SUM(N323:W323)&lt;X323,X323,SUM(N323:W323))</f>
        <v>22502</v>
      </c>
      <c r="Z323" s="27">
        <f>SUMIFS('Baugewerbe 2019'!$D$7:$D$543,'Baugewerbe 2019'!$A$7:$A$543,C323)</f>
        <v>1497</v>
      </c>
      <c r="AA323" s="27">
        <f t="shared" si="31"/>
        <v>76.598252844481365</v>
      </c>
      <c r="AB323" s="11">
        <f t="shared" si="32"/>
        <v>79.435225172054757</v>
      </c>
    </row>
    <row r="324" spans="1:28">
      <c r="A324" s="27" t="s">
        <v>1494</v>
      </c>
      <c r="B324" s="27" t="s">
        <v>1499</v>
      </c>
      <c r="C324" s="27">
        <v>10045</v>
      </c>
      <c r="D324" s="27">
        <v>717</v>
      </c>
      <c r="E324" s="27">
        <v>5674.0240000000003</v>
      </c>
      <c r="F324" s="27">
        <v>142196</v>
      </c>
      <c r="G324" s="27">
        <v>1</v>
      </c>
      <c r="H324" s="27">
        <v>0.15651184729539624</v>
      </c>
      <c r="I324" s="27">
        <v>0.14406889564336373</v>
      </c>
      <c r="J324" s="27">
        <v>7791.7843367432497</v>
      </c>
      <c r="K324" s="29">
        <f t="shared" si="30"/>
        <v>1192.359777451175</v>
      </c>
      <c r="L324" s="28">
        <f t="shared" si="33"/>
        <v>1192.359777451175</v>
      </c>
      <c r="M324" s="27">
        <f t="shared" si="34"/>
        <v>536.56189985302876</v>
      </c>
      <c r="N324" s="27">
        <f>SUMIFS('Verarbeitendes Gew. 2019'!$H$71:$H$17222,'Verarbeitendes Gew. 2019'!$C$71:$C$17222,C324,'Verarbeitendes Gew. 2019'!$E$71:$E$17222,"Basic Metals")</f>
        <v>2858</v>
      </c>
      <c r="O324" s="27">
        <f>SUMIFS('Verarbeitendes Gew. 2019'!$H$71:$H$17222,'Verarbeitendes Gew. 2019'!$C$71:$C$17222,C324,'Verarbeitendes Gew. 2019'!$E$71:$E$17222,"Chemical and Petrochemical")</f>
        <v>2362</v>
      </c>
      <c r="P324" s="27">
        <f>SUMIFS('Verarbeitendes Gew. 2019'!$H$71:$H$17222,'Verarbeitendes Gew. 2019'!$C$71:$C$17222,C324,'Verarbeitendes Gew. 2019'!$E$71:$E$17222,"Non Metallic Minerals")</f>
        <v>150</v>
      </c>
      <c r="Q324" s="27">
        <f>SUMIFS('Verarbeitendes Gew. 2019'!$H$71:$H$17222,'Verarbeitendes Gew. 2019'!$C$71:$C$17222,C324,'Verarbeitendes Gew. 2019'!$E$71:$E$17222,"Food and Tobacco")</f>
        <v>943</v>
      </c>
      <c r="R324" s="27">
        <f>SUMIFS('Verarbeitendes Gew. 2019'!$H$71:$H$17222,'Verarbeitendes Gew. 2019'!$C$71:$C$17222,C324,'Verarbeitendes Gew. 2019'!$E$71:$E$17222,"Textile and Leather ")</f>
        <v>0</v>
      </c>
      <c r="S324" s="27">
        <f>SUMIFS('Verarbeitendes Gew. 2019'!$H$71:$H$17222,'Verarbeitendes Gew. 2019'!$C$71:$C$17222,C324,'Verarbeitendes Gew. 2019'!$E$71:$E$17222,"Paper, Pulp and Print")</f>
        <v>0</v>
      </c>
      <c r="T324" s="27">
        <f>SUMIFS('Verarbeitendes Gew. 2019'!$H$71:$H$17222,'Verarbeitendes Gew. 2019'!$C$71:$C$17222,C324,'Verarbeitendes Gew. 2019'!$E$71:$E$17222,"Wood and Wood Products")</f>
        <v>0</v>
      </c>
      <c r="U324" s="27">
        <f>SUMIFS('Verarbeitendes Gew. 2019'!$H$71:$H$17222,'Verarbeitendes Gew. 2019'!$C$71:$C$17222,C324,'Verarbeitendes Gew. 2019'!$E$71:$E$17222,"Transport Equipment")</f>
        <v>0</v>
      </c>
      <c r="V324" s="27">
        <f>SUMIFS('Verarbeitendes Gew. 2019'!$H$71:$H$17222,'Verarbeitendes Gew. 2019'!$C$71:$C$17222,C324,'Verarbeitendes Gew. 2019'!$E$71:$E$17222,"Machinery")</f>
        <v>11742</v>
      </c>
      <c r="W324" s="27">
        <f>SUMIFS('Verarbeitendes Gew. 2019'!$H$71:$H$17222,'Verarbeitendes Gew. 2019'!$C$71:$C$17222,C324,'Verarbeitendes Gew. 2019'!$E$71:$E$17222,"other industry")</f>
        <v>0</v>
      </c>
      <c r="X324" s="27">
        <f>SUMIFS('Verarbeitendes Gew. 2019'!$H$71:$H$17222,'Verarbeitendes Gew. 2019'!$C$71:$C$17222,C324,'Verarbeitendes Gew. 2019'!$F$71:$F$17222,"Verarbeitendes Gewerbe (C)")</f>
        <v>19292</v>
      </c>
      <c r="Y324" s="27">
        <f t="shared" si="35"/>
        <v>19292</v>
      </c>
      <c r="Z324" s="27">
        <f>SUMIFS('Baugewerbe 2019'!$D$7:$D$543,'Baugewerbe 2019'!$A$7:$A$543,C324)</f>
        <v>1513</v>
      </c>
      <c r="AA324" s="27">
        <f t="shared" si="31"/>
        <v>321.93713991181727</v>
      </c>
      <c r="AB324" s="11">
        <f t="shared" si="32"/>
        <v>333.860737686329</v>
      </c>
    </row>
    <row r="325" spans="1:28">
      <c r="A325" s="27" t="s">
        <v>1494</v>
      </c>
      <c r="B325" s="27" t="s">
        <v>1500</v>
      </c>
      <c r="C325" s="27">
        <v>10046</v>
      </c>
      <c r="D325" s="27">
        <v>565</v>
      </c>
      <c r="E325" s="27">
        <v>2649.3939999999998</v>
      </c>
      <c r="F325" s="27">
        <v>87007</v>
      </c>
      <c r="G325" s="27">
        <v>3</v>
      </c>
      <c r="H325" s="27">
        <v>7.3080682977960443E-2</v>
      </c>
      <c r="I325" s="27">
        <v>8.8152988855116521E-2</v>
      </c>
      <c r="J325" s="27">
        <v>7791.7843367432497</v>
      </c>
      <c r="K325" s="29">
        <f t="shared" si="30"/>
        <v>602.31216486479502</v>
      </c>
      <c r="L325" s="28">
        <f t="shared" si="33"/>
        <v>200.77072162159834</v>
      </c>
      <c r="M325" s="27">
        <f t="shared" si="34"/>
        <v>90.346824729719259</v>
      </c>
      <c r="N325" s="27">
        <f>SUMIFS('Verarbeitendes Gew. 2019'!$H$71:$H$17222,'Verarbeitendes Gew. 2019'!$C$71:$C$17222,C325,'Verarbeitendes Gew. 2019'!$E$71:$E$17222,"Basic Metals")</f>
        <v>2199</v>
      </c>
      <c r="O325" s="27">
        <f>SUMIFS('Verarbeitendes Gew. 2019'!$H$71:$H$17222,'Verarbeitendes Gew. 2019'!$C$71:$C$17222,C325,'Verarbeitendes Gew. 2019'!$E$71:$E$17222,"Chemical and Petrochemical")</f>
        <v>491</v>
      </c>
      <c r="P325" s="27">
        <f>SUMIFS('Verarbeitendes Gew. 2019'!$H$71:$H$17222,'Verarbeitendes Gew. 2019'!$C$71:$C$17222,C325,'Verarbeitendes Gew. 2019'!$E$71:$E$17222,"Non Metallic Minerals")</f>
        <v>19</v>
      </c>
      <c r="Q325" s="27">
        <f>SUMIFS('Verarbeitendes Gew. 2019'!$H$71:$H$17222,'Verarbeitendes Gew. 2019'!$C$71:$C$17222,C325,'Verarbeitendes Gew. 2019'!$E$71:$E$17222,"Food and Tobacco")</f>
        <v>2554</v>
      </c>
      <c r="R325" s="27">
        <f>SUMIFS('Verarbeitendes Gew. 2019'!$H$71:$H$17222,'Verarbeitendes Gew. 2019'!$C$71:$C$17222,C325,'Verarbeitendes Gew. 2019'!$E$71:$E$17222,"Textile and Leather ")</f>
        <v>0</v>
      </c>
      <c r="S325" s="27">
        <f>SUMIFS('Verarbeitendes Gew. 2019'!$H$71:$H$17222,'Verarbeitendes Gew. 2019'!$C$71:$C$17222,C325,'Verarbeitendes Gew. 2019'!$E$71:$E$17222,"Paper, Pulp and Print")</f>
        <v>0</v>
      </c>
      <c r="T325" s="27">
        <f>SUMIFS('Verarbeitendes Gew. 2019'!$H$71:$H$17222,'Verarbeitendes Gew. 2019'!$C$71:$C$17222,C325,'Verarbeitendes Gew. 2019'!$E$71:$E$17222,"Wood and Wood Products")</f>
        <v>0</v>
      </c>
      <c r="U325" s="27">
        <f>SUMIFS('Verarbeitendes Gew. 2019'!$H$71:$H$17222,'Verarbeitendes Gew. 2019'!$C$71:$C$17222,C325,'Verarbeitendes Gew. 2019'!$E$71:$E$17222,"Transport Equipment")</f>
        <v>0</v>
      </c>
      <c r="V325" s="27">
        <f>SUMIFS('Verarbeitendes Gew. 2019'!$H$71:$H$17222,'Verarbeitendes Gew. 2019'!$C$71:$C$17222,C325,'Verarbeitendes Gew. 2019'!$E$71:$E$17222,"Machinery")</f>
        <v>213</v>
      </c>
      <c r="W325" s="27">
        <f>SUMIFS('Verarbeitendes Gew. 2019'!$H$71:$H$17222,'Verarbeitendes Gew. 2019'!$C$71:$C$17222,C325,'Verarbeitendes Gew. 2019'!$E$71:$E$17222,"other industry")</f>
        <v>0</v>
      </c>
      <c r="X325" s="27">
        <f>SUMIFS('Verarbeitendes Gew. 2019'!$H$71:$H$17222,'Verarbeitendes Gew. 2019'!$C$71:$C$17222,C325,'Verarbeitendes Gew. 2019'!$F$71:$F$17222,"Verarbeitendes Gewerbe (C)")</f>
        <v>0</v>
      </c>
      <c r="Y325" s="27">
        <f t="shared" si="35"/>
        <v>5476</v>
      </c>
      <c r="Z325" s="27">
        <f>SUMIFS('Baugewerbe 2019'!$D$7:$D$543,'Baugewerbe 2019'!$A$7:$A$543,C325)</f>
        <v>752</v>
      </c>
      <c r="AA325" s="27">
        <f t="shared" si="31"/>
        <v>54.208094837831553</v>
      </c>
      <c r="AB325" s="11">
        <f t="shared" si="32"/>
        <v>56.215802054047543</v>
      </c>
    </row>
    <row r="326" spans="1:28">
      <c r="A326" s="27" t="s">
        <v>1501</v>
      </c>
      <c r="B326" s="27" t="s">
        <v>1502</v>
      </c>
      <c r="C326" s="27">
        <v>11000</v>
      </c>
      <c r="D326" s="27">
        <v>665</v>
      </c>
      <c r="E326" s="27">
        <v>145547.125</v>
      </c>
      <c r="F326" s="27">
        <v>3669491</v>
      </c>
      <c r="G326" s="27">
        <v>2</v>
      </c>
      <c r="H326" s="27">
        <v>0.94948252017404811</v>
      </c>
      <c r="I326" s="27">
        <v>1.0001338239302262</v>
      </c>
      <c r="J326" s="27">
        <v>12105.354687237967</v>
      </c>
      <c r="K326" s="29">
        <f t="shared" si="30"/>
        <v>11665.505235294508</v>
      </c>
      <c r="L326" s="28">
        <f t="shared" si="33"/>
        <v>5832.7526176472538</v>
      </c>
      <c r="M326" s="27">
        <f t="shared" si="34"/>
        <v>2624.7386779412641</v>
      </c>
      <c r="N326" s="27">
        <f>SUMIFS('Verarbeitendes Gew. 2019'!$H$71:$H$17222,'Verarbeitendes Gew. 2019'!$C$71:$C$17222,C326,'Verarbeitendes Gew. 2019'!$E$71:$E$17222,"Basic Metals")</f>
        <v>0</v>
      </c>
      <c r="O326" s="27">
        <f>SUMIFS('Verarbeitendes Gew. 2019'!$H$71:$H$17222,'Verarbeitendes Gew. 2019'!$C$71:$C$17222,C326,'Verarbeitendes Gew. 2019'!$E$71:$E$17222,"Chemical and Petrochemical")</f>
        <v>0</v>
      </c>
      <c r="P326" s="27">
        <f>SUMIFS('Verarbeitendes Gew. 2019'!$H$71:$H$17222,'Verarbeitendes Gew. 2019'!$C$71:$C$17222,C326,'Verarbeitendes Gew. 2019'!$E$71:$E$17222,"Non Metallic Minerals")</f>
        <v>0</v>
      </c>
      <c r="Q326" s="27">
        <f>SUMIFS('Verarbeitendes Gew. 2019'!$H$71:$H$17222,'Verarbeitendes Gew. 2019'!$C$71:$C$17222,C326,'Verarbeitendes Gew. 2019'!$E$71:$E$17222,"Food and Tobacco")</f>
        <v>0</v>
      </c>
      <c r="R326" s="27">
        <f>SUMIFS('Verarbeitendes Gew. 2019'!$H$71:$H$17222,'Verarbeitendes Gew. 2019'!$C$71:$C$17222,C326,'Verarbeitendes Gew. 2019'!$E$71:$E$17222,"Textile and Leather ")</f>
        <v>0</v>
      </c>
      <c r="S326" s="27">
        <f>SUMIFS('Verarbeitendes Gew. 2019'!$H$71:$H$17222,'Verarbeitendes Gew. 2019'!$C$71:$C$17222,C326,'Verarbeitendes Gew. 2019'!$E$71:$E$17222,"Paper, Pulp and Print")</f>
        <v>0</v>
      </c>
      <c r="T326" s="27">
        <f>SUMIFS('Verarbeitendes Gew. 2019'!$H$71:$H$17222,'Verarbeitendes Gew. 2019'!$C$71:$C$17222,C326,'Verarbeitendes Gew. 2019'!$E$71:$E$17222,"Wood and Wood Products")</f>
        <v>0</v>
      </c>
      <c r="U326" s="27">
        <f>SUMIFS('Verarbeitendes Gew. 2019'!$H$71:$H$17222,'Verarbeitendes Gew. 2019'!$C$71:$C$17222,C326,'Verarbeitendes Gew. 2019'!$E$71:$E$17222,"Transport Equipment")</f>
        <v>0</v>
      </c>
      <c r="V326" s="27">
        <f>SUMIFS('Verarbeitendes Gew. 2019'!$H$71:$H$17222,'Verarbeitendes Gew. 2019'!$C$71:$C$17222,C326,'Verarbeitendes Gew. 2019'!$E$71:$E$17222,"Machinery")</f>
        <v>0</v>
      </c>
      <c r="W326" s="27">
        <f>SUMIFS('Verarbeitendes Gew. 2019'!$H$71:$H$17222,'Verarbeitendes Gew. 2019'!$C$71:$C$17222,C326,'Verarbeitendes Gew. 2019'!$E$71:$E$17222,"other industry")</f>
        <v>0</v>
      </c>
      <c r="X326" s="27">
        <f>SUMIFS('Verarbeitendes Gew. 2019'!$H$71:$H$17222,'Verarbeitendes Gew. 2019'!$C$71:$C$17222,C326,'Verarbeitendes Gew. 2019'!$F$71:$F$17222,"Verarbeitendes Gewerbe (C)")</f>
        <v>0</v>
      </c>
      <c r="Y326" s="27">
        <f t="shared" si="35"/>
        <v>0</v>
      </c>
      <c r="Z326" s="27">
        <f>SUMIFS('Baugewerbe 2019'!$D$7:$D$543,'Baugewerbe 2019'!$A$7:$A$543,C326)</f>
        <v>23906</v>
      </c>
      <c r="AA326" s="27">
        <f t="shared" si="31"/>
        <v>1574.8432067647586</v>
      </c>
      <c r="AB326" s="11">
        <f t="shared" si="32"/>
        <v>1633.1707329412313</v>
      </c>
    </row>
    <row r="327" spans="1:28">
      <c r="A327" s="27" t="s">
        <v>1503</v>
      </c>
      <c r="B327" s="27" t="s">
        <v>1504</v>
      </c>
      <c r="C327" s="27">
        <v>12051</v>
      </c>
      <c r="D327" s="27">
        <v>440</v>
      </c>
      <c r="E327" s="27">
        <v>2283.2339999999999</v>
      </c>
      <c r="F327" s="27">
        <v>72184</v>
      </c>
      <c r="G327" s="27">
        <v>1</v>
      </c>
      <c r="H327" s="27">
        <v>3.071752993407776E-2</v>
      </c>
      <c r="I327" s="27">
        <v>2.862172878667724E-2</v>
      </c>
      <c r="J327" s="27">
        <v>19281.160489686401</v>
      </c>
      <c r="K327" s="29">
        <f t="shared" si="30"/>
        <v>580.95497058799992</v>
      </c>
      <c r="L327" s="28">
        <f t="shared" si="33"/>
        <v>580.95497058799992</v>
      </c>
      <c r="M327" s="27">
        <f t="shared" si="34"/>
        <v>261.42973676459997</v>
      </c>
      <c r="N327" s="27">
        <f>SUMIFS('Verarbeitendes Gew. 2019'!$H$71:$H$17222,'Verarbeitendes Gew. 2019'!$C$71:$C$17222,C327,'Verarbeitendes Gew. 2019'!$E$71:$E$17222,"Basic Metals")</f>
        <v>1785</v>
      </c>
      <c r="O327" s="27">
        <f>SUMIFS('Verarbeitendes Gew. 2019'!$H$71:$H$17222,'Verarbeitendes Gew. 2019'!$C$71:$C$17222,C327,'Verarbeitendes Gew. 2019'!$E$71:$E$17222,"Chemical and Petrochemical")</f>
        <v>0</v>
      </c>
      <c r="P327" s="27">
        <f>SUMIFS('Verarbeitendes Gew. 2019'!$H$71:$H$17222,'Verarbeitendes Gew. 2019'!$C$71:$C$17222,C327,'Verarbeitendes Gew. 2019'!$E$71:$E$17222,"Non Metallic Minerals")</f>
        <v>123</v>
      </c>
      <c r="Q327" s="27">
        <f>SUMIFS('Verarbeitendes Gew. 2019'!$H$71:$H$17222,'Verarbeitendes Gew. 2019'!$C$71:$C$17222,C327,'Verarbeitendes Gew. 2019'!$E$71:$E$17222,"Food and Tobacco")</f>
        <v>0</v>
      </c>
      <c r="R327" s="27">
        <f>SUMIFS('Verarbeitendes Gew. 2019'!$H$71:$H$17222,'Verarbeitendes Gew. 2019'!$C$71:$C$17222,C327,'Verarbeitendes Gew. 2019'!$E$71:$E$17222,"Textile and Leather ")</f>
        <v>0</v>
      </c>
      <c r="S327" s="27">
        <f>SUMIFS('Verarbeitendes Gew. 2019'!$H$71:$H$17222,'Verarbeitendes Gew. 2019'!$C$71:$C$17222,C327,'Verarbeitendes Gew. 2019'!$E$71:$E$17222,"Paper, Pulp and Print")</f>
        <v>0</v>
      </c>
      <c r="T327" s="27">
        <f>SUMIFS('Verarbeitendes Gew. 2019'!$H$71:$H$17222,'Verarbeitendes Gew. 2019'!$C$71:$C$17222,C327,'Verarbeitendes Gew. 2019'!$E$71:$E$17222,"Wood and Wood Products")</f>
        <v>0</v>
      </c>
      <c r="U327" s="27">
        <f>SUMIFS('Verarbeitendes Gew. 2019'!$H$71:$H$17222,'Verarbeitendes Gew. 2019'!$C$71:$C$17222,C327,'Verarbeitendes Gew. 2019'!$E$71:$E$17222,"Transport Equipment")</f>
        <v>0</v>
      </c>
      <c r="V327" s="27">
        <f>SUMIFS('Verarbeitendes Gew. 2019'!$H$71:$H$17222,'Verarbeitendes Gew. 2019'!$C$71:$C$17222,C327,'Verarbeitendes Gew. 2019'!$E$71:$E$17222,"Machinery")</f>
        <v>363</v>
      </c>
      <c r="W327" s="27">
        <f>SUMIFS('Verarbeitendes Gew. 2019'!$H$71:$H$17222,'Verarbeitendes Gew. 2019'!$C$71:$C$17222,C327,'Verarbeitendes Gew. 2019'!$E$71:$E$17222,"other industry")</f>
        <v>135</v>
      </c>
      <c r="X327" s="27">
        <f>SUMIFS('Verarbeitendes Gew. 2019'!$H$71:$H$17222,'Verarbeitendes Gew. 2019'!$C$71:$C$17222,C327,'Verarbeitendes Gew. 2019'!$F$71:$F$17222,"Verarbeitendes Gewerbe (C)")</f>
        <v>4993</v>
      </c>
      <c r="Y327" s="27">
        <f t="shared" si="35"/>
        <v>4993</v>
      </c>
      <c r="Z327" s="27">
        <f>SUMIFS('Baugewerbe 2019'!$D$7:$D$543,'Baugewerbe 2019'!$A$7:$A$543,C327)</f>
        <v>537</v>
      </c>
      <c r="AA327" s="27">
        <f t="shared" si="31"/>
        <v>156.85784205875999</v>
      </c>
      <c r="AB327" s="11">
        <f t="shared" si="32"/>
        <v>162.66739176464</v>
      </c>
    </row>
    <row r="328" spans="1:28">
      <c r="A328" s="27" t="s">
        <v>1503</v>
      </c>
      <c r="B328" s="27" t="s">
        <v>1505</v>
      </c>
      <c r="C328" s="27">
        <v>12052</v>
      </c>
      <c r="D328" s="27">
        <v>544</v>
      </c>
      <c r="E328" s="27">
        <v>3528.3679999999999</v>
      </c>
      <c r="F328" s="27">
        <v>99678</v>
      </c>
      <c r="G328" s="27">
        <v>1</v>
      </c>
      <c r="H328" s="27">
        <v>4.7468962733754873E-2</v>
      </c>
      <c r="I328" s="27">
        <v>3.9523394131641555E-2</v>
      </c>
      <c r="J328" s="27">
        <v>19281.160489686401</v>
      </c>
      <c r="K328" s="29">
        <f t="shared" si="30"/>
        <v>872.36074939670584</v>
      </c>
      <c r="L328" s="28">
        <f t="shared" si="33"/>
        <v>872.36074939670584</v>
      </c>
      <c r="M328" s="27">
        <f t="shared" si="34"/>
        <v>392.56233722851766</v>
      </c>
      <c r="N328" s="27">
        <f>SUMIFS('Verarbeitendes Gew. 2019'!$H$71:$H$17222,'Verarbeitendes Gew. 2019'!$C$71:$C$17222,C328,'Verarbeitendes Gew. 2019'!$E$71:$E$17222,"Basic Metals")</f>
        <v>0</v>
      </c>
      <c r="O328" s="27">
        <f>SUMIFS('Verarbeitendes Gew. 2019'!$H$71:$H$17222,'Verarbeitendes Gew. 2019'!$C$71:$C$17222,C328,'Verarbeitendes Gew. 2019'!$E$71:$E$17222,"Chemical and Petrochemical")</f>
        <v>0</v>
      </c>
      <c r="P328" s="27">
        <f>SUMIFS('Verarbeitendes Gew. 2019'!$H$71:$H$17222,'Verarbeitendes Gew. 2019'!$C$71:$C$17222,C328,'Verarbeitendes Gew. 2019'!$E$71:$E$17222,"Non Metallic Minerals")</f>
        <v>0</v>
      </c>
      <c r="Q328" s="27">
        <f>SUMIFS('Verarbeitendes Gew. 2019'!$H$71:$H$17222,'Verarbeitendes Gew. 2019'!$C$71:$C$17222,C328,'Verarbeitendes Gew. 2019'!$E$71:$E$17222,"Food and Tobacco")</f>
        <v>149</v>
      </c>
      <c r="R328" s="27">
        <f>SUMIFS('Verarbeitendes Gew. 2019'!$H$71:$H$17222,'Verarbeitendes Gew. 2019'!$C$71:$C$17222,C328,'Verarbeitendes Gew. 2019'!$E$71:$E$17222,"Textile and Leather ")</f>
        <v>0</v>
      </c>
      <c r="S328" s="27">
        <f>SUMIFS('Verarbeitendes Gew. 2019'!$H$71:$H$17222,'Verarbeitendes Gew. 2019'!$C$71:$C$17222,C328,'Verarbeitendes Gew. 2019'!$E$71:$E$17222,"Paper, Pulp and Print")</f>
        <v>0</v>
      </c>
      <c r="T328" s="27">
        <f>SUMIFS('Verarbeitendes Gew. 2019'!$H$71:$H$17222,'Verarbeitendes Gew. 2019'!$C$71:$C$17222,C328,'Verarbeitendes Gew. 2019'!$E$71:$E$17222,"Wood and Wood Products")</f>
        <v>0</v>
      </c>
      <c r="U328" s="27">
        <f>SUMIFS('Verarbeitendes Gew. 2019'!$H$71:$H$17222,'Verarbeitendes Gew. 2019'!$C$71:$C$17222,C328,'Verarbeitendes Gew. 2019'!$E$71:$E$17222,"Transport Equipment")</f>
        <v>0</v>
      </c>
      <c r="V328" s="27">
        <f>SUMIFS('Verarbeitendes Gew. 2019'!$H$71:$H$17222,'Verarbeitendes Gew. 2019'!$C$71:$C$17222,C328,'Verarbeitendes Gew. 2019'!$E$71:$E$17222,"Machinery")</f>
        <v>895</v>
      </c>
      <c r="W328" s="27">
        <f>SUMIFS('Verarbeitendes Gew. 2019'!$H$71:$H$17222,'Verarbeitendes Gew. 2019'!$C$71:$C$17222,C328,'Verarbeitendes Gew. 2019'!$E$71:$E$17222,"other industry")</f>
        <v>0</v>
      </c>
      <c r="X328" s="27">
        <f>SUMIFS('Verarbeitendes Gew. 2019'!$H$71:$H$17222,'Verarbeitendes Gew. 2019'!$C$71:$C$17222,C328,'Verarbeitendes Gew. 2019'!$F$71:$F$17222,"Verarbeitendes Gewerbe (C)")</f>
        <v>1200</v>
      </c>
      <c r="Y328" s="27">
        <f t="shared" si="35"/>
        <v>1200</v>
      </c>
      <c r="Z328" s="27">
        <f>SUMIFS('Baugewerbe 2019'!$D$7:$D$543,'Baugewerbe 2019'!$A$7:$A$543,C328)</f>
        <v>816</v>
      </c>
      <c r="AA328" s="27">
        <f t="shared" si="31"/>
        <v>235.53740233711059</v>
      </c>
      <c r="AB328" s="11">
        <f t="shared" si="32"/>
        <v>244.26100983107767</v>
      </c>
    </row>
    <row r="329" spans="1:28">
      <c r="A329" s="27" t="s">
        <v>1503</v>
      </c>
      <c r="B329" s="27" t="s">
        <v>1506</v>
      </c>
      <c r="C329" s="27">
        <v>12053</v>
      </c>
      <c r="D329" s="27">
        <v>502</v>
      </c>
      <c r="E329" s="27">
        <v>2164.1019999999999</v>
      </c>
      <c r="F329" s="27">
        <v>57751</v>
      </c>
      <c r="G329" s="27">
        <v>1</v>
      </c>
      <c r="H329" s="27">
        <v>2.9114785416386384E-2</v>
      </c>
      <c r="I329" s="27">
        <v>2.289888977002379E-2</v>
      </c>
      <c r="J329" s="27">
        <v>19281.160489686401</v>
      </c>
      <c r="K329" s="29">
        <f t="shared" si="30"/>
        <v>527.80893940362216</v>
      </c>
      <c r="L329" s="28">
        <f t="shared" si="33"/>
        <v>527.80893940362216</v>
      </c>
      <c r="M329" s="27">
        <f t="shared" si="34"/>
        <v>237.51402273162998</v>
      </c>
      <c r="N329" s="27">
        <f>SUMIFS('Verarbeitendes Gew. 2019'!$H$71:$H$17222,'Verarbeitendes Gew. 2019'!$C$71:$C$17222,C329,'Verarbeitendes Gew. 2019'!$E$71:$E$17222,"Basic Metals")</f>
        <v>0</v>
      </c>
      <c r="O329" s="27">
        <f>SUMIFS('Verarbeitendes Gew. 2019'!$H$71:$H$17222,'Verarbeitendes Gew. 2019'!$C$71:$C$17222,C329,'Verarbeitendes Gew. 2019'!$E$71:$E$17222,"Chemical and Petrochemical")</f>
        <v>0</v>
      </c>
      <c r="P329" s="27">
        <f>SUMIFS('Verarbeitendes Gew. 2019'!$H$71:$H$17222,'Verarbeitendes Gew. 2019'!$C$71:$C$17222,C329,'Verarbeitendes Gew. 2019'!$E$71:$E$17222,"Non Metallic Minerals")</f>
        <v>6</v>
      </c>
      <c r="Q329" s="27">
        <f>SUMIFS('Verarbeitendes Gew. 2019'!$H$71:$H$17222,'Verarbeitendes Gew. 2019'!$C$71:$C$17222,C329,'Verarbeitendes Gew. 2019'!$E$71:$E$17222,"Food and Tobacco")</f>
        <v>0</v>
      </c>
      <c r="R329" s="27">
        <f>SUMIFS('Verarbeitendes Gew. 2019'!$H$71:$H$17222,'Verarbeitendes Gew. 2019'!$C$71:$C$17222,C329,'Verarbeitendes Gew. 2019'!$E$71:$E$17222,"Textile and Leather ")</f>
        <v>0</v>
      </c>
      <c r="S329" s="27">
        <f>SUMIFS('Verarbeitendes Gew. 2019'!$H$71:$H$17222,'Verarbeitendes Gew. 2019'!$C$71:$C$17222,C329,'Verarbeitendes Gew. 2019'!$E$71:$E$17222,"Paper, Pulp and Print")</f>
        <v>0</v>
      </c>
      <c r="T329" s="27">
        <f>SUMIFS('Verarbeitendes Gew. 2019'!$H$71:$H$17222,'Verarbeitendes Gew. 2019'!$C$71:$C$17222,C329,'Verarbeitendes Gew. 2019'!$E$71:$E$17222,"Wood and Wood Products")</f>
        <v>0</v>
      </c>
      <c r="U329" s="27">
        <f>SUMIFS('Verarbeitendes Gew. 2019'!$H$71:$H$17222,'Verarbeitendes Gew. 2019'!$C$71:$C$17222,C329,'Verarbeitendes Gew. 2019'!$E$71:$E$17222,"Transport Equipment")</f>
        <v>0</v>
      </c>
      <c r="V329" s="27">
        <f>SUMIFS('Verarbeitendes Gew. 2019'!$H$71:$H$17222,'Verarbeitendes Gew. 2019'!$C$71:$C$17222,C329,'Verarbeitendes Gew. 2019'!$E$71:$E$17222,"Machinery")</f>
        <v>0</v>
      </c>
      <c r="W329" s="27">
        <f>SUMIFS('Verarbeitendes Gew. 2019'!$H$71:$H$17222,'Verarbeitendes Gew. 2019'!$C$71:$C$17222,C329,'Verarbeitendes Gew. 2019'!$E$71:$E$17222,"other industry")</f>
        <v>0</v>
      </c>
      <c r="X329" s="27">
        <f>SUMIFS('Verarbeitendes Gew. 2019'!$H$71:$H$17222,'Verarbeitendes Gew. 2019'!$C$71:$C$17222,C329,'Verarbeitendes Gew. 2019'!$F$71:$F$17222,"Verarbeitendes Gewerbe (C)")</f>
        <v>612</v>
      </c>
      <c r="Y329" s="27">
        <f t="shared" si="35"/>
        <v>612</v>
      </c>
      <c r="Z329" s="27">
        <f>SUMIFS('Baugewerbe 2019'!$D$7:$D$543,'Baugewerbe 2019'!$A$7:$A$543,C329)</f>
        <v>685</v>
      </c>
      <c r="AA329" s="27">
        <f t="shared" si="31"/>
        <v>142.508413638978</v>
      </c>
      <c r="AB329" s="11">
        <f t="shared" si="32"/>
        <v>147.78650303301421</v>
      </c>
    </row>
    <row r="330" spans="1:28">
      <c r="A330" s="27" t="s">
        <v>1503</v>
      </c>
      <c r="B330" s="27" t="s">
        <v>1507</v>
      </c>
      <c r="C330" s="27">
        <v>12054</v>
      </c>
      <c r="D330" s="27">
        <v>567</v>
      </c>
      <c r="E330" s="27">
        <v>7507.7049999999999</v>
      </c>
      <c r="F330" s="27">
        <v>180334</v>
      </c>
      <c r="G330" s="27">
        <v>1</v>
      </c>
      <c r="H330" s="27">
        <v>0.10100504506928562</v>
      </c>
      <c r="I330" s="27">
        <v>7.1504361617763676E-2</v>
      </c>
      <c r="J330" s="27">
        <v>19281.160489686401</v>
      </c>
      <c r="K330" s="29">
        <f t="shared" si="30"/>
        <v>1788.2284088373196</v>
      </c>
      <c r="L330" s="28">
        <f t="shared" si="33"/>
        <v>1788.2284088373196</v>
      </c>
      <c r="M330" s="27">
        <f t="shared" si="34"/>
        <v>804.70278397679385</v>
      </c>
      <c r="N330" s="27">
        <f>SUMIFS('Verarbeitendes Gew. 2019'!$H$71:$H$17222,'Verarbeitendes Gew. 2019'!$C$71:$C$17222,C330,'Verarbeitendes Gew. 2019'!$E$71:$E$17222,"Basic Metals")</f>
        <v>0</v>
      </c>
      <c r="O330" s="27">
        <f>SUMIFS('Verarbeitendes Gew. 2019'!$H$71:$H$17222,'Verarbeitendes Gew. 2019'!$C$71:$C$17222,C330,'Verarbeitendes Gew. 2019'!$E$71:$E$17222,"Chemical and Petrochemical")</f>
        <v>0</v>
      </c>
      <c r="P330" s="27">
        <f>SUMIFS('Verarbeitendes Gew. 2019'!$H$71:$H$17222,'Verarbeitendes Gew. 2019'!$C$71:$C$17222,C330,'Verarbeitendes Gew. 2019'!$E$71:$E$17222,"Non Metallic Minerals")</f>
        <v>167</v>
      </c>
      <c r="Q330" s="27">
        <f>SUMIFS('Verarbeitendes Gew. 2019'!$H$71:$H$17222,'Verarbeitendes Gew. 2019'!$C$71:$C$17222,C330,'Verarbeitendes Gew. 2019'!$E$71:$E$17222,"Food and Tobacco")</f>
        <v>122</v>
      </c>
      <c r="R330" s="27">
        <f>SUMIFS('Verarbeitendes Gew. 2019'!$H$71:$H$17222,'Verarbeitendes Gew. 2019'!$C$71:$C$17222,C330,'Verarbeitendes Gew. 2019'!$E$71:$E$17222,"Textile and Leather ")</f>
        <v>0</v>
      </c>
      <c r="S330" s="27">
        <f>SUMIFS('Verarbeitendes Gew. 2019'!$H$71:$H$17222,'Verarbeitendes Gew. 2019'!$C$71:$C$17222,C330,'Verarbeitendes Gew. 2019'!$E$71:$E$17222,"Paper, Pulp and Print")</f>
        <v>127</v>
      </c>
      <c r="T330" s="27">
        <f>SUMIFS('Verarbeitendes Gew. 2019'!$H$71:$H$17222,'Verarbeitendes Gew. 2019'!$C$71:$C$17222,C330,'Verarbeitendes Gew. 2019'!$E$71:$E$17222,"Wood and Wood Products")</f>
        <v>0</v>
      </c>
      <c r="U330" s="27">
        <f>SUMIFS('Verarbeitendes Gew. 2019'!$H$71:$H$17222,'Verarbeitendes Gew. 2019'!$C$71:$C$17222,C330,'Verarbeitendes Gew. 2019'!$E$71:$E$17222,"Transport Equipment")</f>
        <v>0</v>
      </c>
      <c r="V330" s="27">
        <f>SUMIFS('Verarbeitendes Gew. 2019'!$H$71:$H$17222,'Verarbeitendes Gew. 2019'!$C$71:$C$17222,C330,'Verarbeitendes Gew. 2019'!$E$71:$E$17222,"Machinery")</f>
        <v>89</v>
      </c>
      <c r="W330" s="27">
        <f>SUMIFS('Verarbeitendes Gew. 2019'!$H$71:$H$17222,'Verarbeitendes Gew. 2019'!$C$71:$C$17222,C330,'Verarbeitendes Gew. 2019'!$E$71:$E$17222,"other industry")</f>
        <v>334</v>
      </c>
      <c r="X330" s="27">
        <f>SUMIFS('Verarbeitendes Gew. 2019'!$H$71:$H$17222,'Verarbeitendes Gew. 2019'!$C$71:$C$17222,C330,'Verarbeitendes Gew. 2019'!$F$71:$F$17222,"Verarbeitendes Gewerbe (C)")</f>
        <v>1104</v>
      </c>
      <c r="Y330" s="27">
        <f t="shared" si="35"/>
        <v>1104</v>
      </c>
      <c r="Z330" s="27">
        <f>SUMIFS('Baugewerbe 2019'!$D$7:$D$543,'Baugewerbe 2019'!$A$7:$A$543,C330)</f>
        <v>1001</v>
      </c>
      <c r="AA330" s="27">
        <f t="shared" si="31"/>
        <v>482.82167038607633</v>
      </c>
      <c r="AB330" s="11">
        <f t="shared" si="32"/>
        <v>500.70395447444957</v>
      </c>
    </row>
    <row r="331" spans="1:28">
      <c r="A331" s="27" t="s">
        <v>1503</v>
      </c>
      <c r="B331" s="27" t="s">
        <v>1508</v>
      </c>
      <c r="C331" s="27">
        <v>12060</v>
      </c>
      <c r="D331" s="27">
        <v>453</v>
      </c>
      <c r="E331" s="27">
        <v>4005.9340000000002</v>
      </c>
      <c r="F331" s="27">
        <v>185244</v>
      </c>
      <c r="G331" s="27">
        <v>6</v>
      </c>
      <c r="H331" s="27">
        <v>5.3893905556302975E-2</v>
      </c>
      <c r="I331" s="27">
        <v>7.3451229183187944E-2</v>
      </c>
      <c r="J331" s="27">
        <v>19281.160489686401</v>
      </c>
      <c r="K331" s="29">
        <f t="shared" si="30"/>
        <v>1144.7216532147165</v>
      </c>
      <c r="L331" s="28">
        <f t="shared" si="33"/>
        <v>190.78694220245276</v>
      </c>
      <c r="M331" s="27">
        <f t="shared" si="34"/>
        <v>85.854123991103748</v>
      </c>
      <c r="N331" s="27">
        <f>SUMIFS('Verarbeitendes Gew. 2019'!$H$71:$H$17222,'Verarbeitendes Gew. 2019'!$C$71:$C$17222,C331,'Verarbeitendes Gew. 2019'!$E$71:$E$17222,"Basic Metals")</f>
        <v>506</v>
      </c>
      <c r="O331" s="27">
        <f>SUMIFS('Verarbeitendes Gew. 2019'!$H$71:$H$17222,'Verarbeitendes Gew. 2019'!$C$71:$C$17222,C331,'Verarbeitendes Gew. 2019'!$E$71:$E$17222,"Chemical and Petrochemical")</f>
        <v>265</v>
      </c>
      <c r="P331" s="27">
        <f>SUMIFS('Verarbeitendes Gew. 2019'!$H$71:$H$17222,'Verarbeitendes Gew. 2019'!$C$71:$C$17222,C331,'Verarbeitendes Gew. 2019'!$E$71:$E$17222,"Non Metallic Minerals")</f>
        <v>306</v>
      </c>
      <c r="Q331" s="27">
        <f>SUMIFS('Verarbeitendes Gew. 2019'!$H$71:$H$17222,'Verarbeitendes Gew. 2019'!$C$71:$C$17222,C331,'Verarbeitendes Gew. 2019'!$E$71:$E$17222,"Food and Tobacco")</f>
        <v>559</v>
      </c>
      <c r="R331" s="27">
        <f>SUMIFS('Verarbeitendes Gew. 2019'!$H$71:$H$17222,'Verarbeitendes Gew. 2019'!$C$71:$C$17222,C331,'Verarbeitendes Gew. 2019'!$E$71:$E$17222,"Textile and Leather ")</f>
        <v>0</v>
      </c>
      <c r="S331" s="27">
        <f>SUMIFS('Verarbeitendes Gew. 2019'!$H$71:$H$17222,'Verarbeitendes Gew. 2019'!$C$71:$C$17222,C331,'Verarbeitendes Gew. 2019'!$E$71:$E$17222,"Paper, Pulp and Print")</f>
        <v>209</v>
      </c>
      <c r="T331" s="27">
        <f>SUMIFS('Verarbeitendes Gew. 2019'!$H$71:$H$17222,'Verarbeitendes Gew. 2019'!$C$71:$C$17222,C331,'Verarbeitendes Gew. 2019'!$E$71:$E$17222,"Wood and Wood Products")</f>
        <v>200</v>
      </c>
      <c r="U331" s="27">
        <f>SUMIFS('Verarbeitendes Gew. 2019'!$H$71:$H$17222,'Verarbeitendes Gew. 2019'!$C$71:$C$17222,C331,'Verarbeitendes Gew. 2019'!$E$71:$E$17222,"Transport Equipment")</f>
        <v>0</v>
      </c>
      <c r="V331" s="27">
        <f>SUMIFS('Verarbeitendes Gew. 2019'!$H$71:$H$17222,'Verarbeitendes Gew. 2019'!$C$71:$C$17222,C331,'Verarbeitendes Gew. 2019'!$E$71:$E$17222,"Machinery")</f>
        <v>1025</v>
      </c>
      <c r="W331" s="27">
        <f>SUMIFS('Verarbeitendes Gew. 2019'!$H$71:$H$17222,'Verarbeitendes Gew. 2019'!$C$71:$C$17222,C331,'Verarbeitendes Gew. 2019'!$E$71:$E$17222,"other industry")</f>
        <v>103</v>
      </c>
      <c r="X331" s="27">
        <f>SUMIFS('Verarbeitendes Gew. 2019'!$H$71:$H$17222,'Verarbeitendes Gew. 2019'!$C$71:$C$17222,C331,'Verarbeitendes Gew. 2019'!$F$71:$F$17222,"Verarbeitendes Gewerbe (C)")</f>
        <v>3798</v>
      </c>
      <c r="Y331" s="27">
        <f t="shared" si="35"/>
        <v>3798</v>
      </c>
      <c r="Z331" s="27">
        <f>SUMIFS('Baugewerbe 2019'!$D$7:$D$543,'Baugewerbe 2019'!$A$7:$A$543,C331)</f>
        <v>2299</v>
      </c>
      <c r="AA331" s="27">
        <f t="shared" si="31"/>
        <v>51.512474394662249</v>
      </c>
      <c r="AB331" s="11">
        <f t="shared" si="32"/>
        <v>53.420343816686781</v>
      </c>
    </row>
    <row r="332" spans="1:28">
      <c r="A332" s="27" t="s">
        <v>1503</v>
      </c>
      <c r="B332" s="27" t="s">
        <v>1509</v>
      </c>
      <c r="C332" s="27">
        <v>12061</v>
      </c>
      <c r="D332" s="27">
        <v>892</v>
      </c>
      <c r="E332" s="27">
        <v>5633.8580000000002</v>
      </c>
      <c r="F332" s="27">
        <v>170791</v>
      </c>
      <c r="G332" s="27">
        <v>7</v>
      </c>
      <c r="H332" s="27">
        <v>7.5795210547558195E-2</v>
      </c>
      <c r="I332" s="27">
        <v>6.772045995241871E-2</v>
      </c>
      <c r="J332" s="27">
        <v>19281.160489686401</v>
      </c>
      <c r="K332" s="29">
        <f t="shared" si="30"/>
        <v>1417.8262615181</v>
      </c>
      <c r="L332" s="28">
        <f t="shared" si="33"/>
        <v>202.54660878830001</v>
      </c>
      <c r="M332" s="27">
        <f t="shared" si="34"/>
        <v>91.145973954734998</v>
      </c>
      <c r="N332" s="27">
        <f>SUMIFS('Verarbeitendes Gew. 2019'!$H$71:$H$17222,'Verarbeitendes Gew. 2019'!$C$71:$C$17222,C332,'Verarbeitendes Gew. 2019'!$E$71:$E$17222,"Basic Metals")</f>
        <v>538</v>
      </c>
      <c r="O332" s="27">
        <f>SUMIFS('Verarbeitendes Gew. 2019'!$H$71:$H$17222,'Verarbeitendes Gew. 2019'!$C$71:$C$17222,C332,'Verarbeitendes Gew. 2019'!$E$71:$E$17222,"Chemical and Petrochemical")</f>
        <v>321</v>
      </c>
      <c r="P332" s="27">
        <f>SUMIFS('Verarbeitendes Gew. 2019'!$H$71:$H$17222,'Verarbeitendes Gew. 2019'!$C$71:$C$17222,C332,'Verarbeitendes Gew. 2019'!$E$71:$E$17222,"Non Metallic Minerals")</f>
        <v>267</v>
      </c>
      <c r="Q332" s="27">
        <f>SUMIFS('Verarbeitendes Gew. 2019'!$H$71:$H$17222,'Verarbeitendes Gew. 2019'!$C$71:$C$17222,C332,'Verarbeitendes Gew. 2019'!$E$71:$E$17222,"Food and Tobacco")</f>
        <v>1847</v>
      </c>
      <c r="R332" s="27">
        <f>SUMIFS('Verarbeitendes Gew. 2019'!$H$71:$H$17222,'Verarbeitendes Gew. 2019'!$C$71:$C$17222,C332,'Verarbeitendes Gew. 2019'!$E$71:$E$17222,"Textile and Leather ")</f>
        <v>0</v>
      </c>
      <c r="S332" s="27">
        <f>SUMIFS('Verarbeitendes Gew. 2019'!$H$71:$H$17222,'Verarbeitendes Gew. 2019'!$C$71:$C$17222,C332,'Verarbeitendes Gew. 2019'!$E$71:$E$17222,"Paper, Pulp and Print")</f>
        <v>0</v>
      </c>
      <c r="T332" s="27">
        <f>SUMIFS('Verarbeitendes Gew. 2019'!$H$71:$H$17222,'Verarbeitendes Gew. 2019'!$C$71:$C$17222,C332,'Verarbeitendes Gew. 2019'!$E$71:$E$17222,"Wood and Wood Products")</f>
        <v>0</v>
      </c>
      <c r="U332" s="27">
        <f>SUMIFS('Verarbeitendes Gew. 2019'!$H$71:$H$17222,'Verarbeitendes Gew. 2019'!$C$71:$C$17222,C332,'Verarbeitendes Gew. 2019'!$E$71:$E$17222,"Transport Equipment")</f>
        <v>0</v>
      </c>
      <c r="V332" s="27">
        <f>SUMIFS('Verarbeitendes Gew. 2019'!$H$71:$H$17222,'Verarbeitendes Gew. 2019'!$C$71:$C$17222,C332,'Verarbeitendes Gew. 2019'!$E$71:$E$17222,"Machinery")</f>
        <v>2261</v>
      </c>
      <c r="W332" s="27">
        <f>SUMIFS('Verarbeitendes Gew. 2019'!$H$71:$H$17222,'Verarbeitendes Gew. 2019'!$C$71:$C$17222,C332,'Verarbeitendes Gew. 2019'!$E$71:$E$17222,"other industry")</f>
        <v>68</v>
      </c>
      <c r="X332" s="27">
        <f>SUMIFS('Verarbeitendes Gew. 2019'!$H$71:$H$17222,'Verarbeitendes Gew. 2019'!$C$71:$C$17222,C332,'Verarbeitendes Gew. 2019'!$F$71:$F$17222,"Verarbeitendes Gewerbe (C)")</f>
        <v>5821</v>
      </c>
      <c r="Y332" s="27">
        <f t="shared" si="35"/>
        <v>5821</v>
      </c>
      <c r="Z332" s="27">
        <f>SUMIFS('Baugewerbe 2019'!$D$7:$D$543,'Baugewerbe 2019'!$A$7:$A$543,C332)</f>
        <v>2862</v>
      </c>
      <c r="AA332" s="27">
        <f t="shared" si="31"/>
        <v>54.687584372841002</v>
      </c>
      <c r="AB332" s="11">
        <f t="shared" si="32"/>
        <v>56.713050460724006</v>
      </c>
    </row>
    <row r="333" spans="1:28">
      <c r="A333" s="27" t="s">
        <v>1503</v>
      </c>
      <c r="B333" s="27" t="s">
        <v>1510</v>
      </c>
      <c r="C333" s="27">
        <v>12062</v>
      </c>
      <c r="D333" s="27">
        <v>377</v>
      </c>
      <c r="E333" s="27">
        <v>2544.3960000000002</v>
      </c>
      <c r="F333" s="27">
        <v>101827</v>
      </c>
      <c r="G333" s="27">
        <v>3</v>
      </c>
      <c r="H333" s="27">
        <v>3.423107762679941E-2</v>
      </c>
      <c r="I333" s="27">
        <v>4.0375495638382233E-2</v>
      </c>
      <c r="J333" s="27">
        <v>19281.160489686401</v>
      </c>
      <c r="K333" s="29">
        <f t="shared" si="30"/>
        <v>693.18692420040634</v>
      </c>
      <c r="L333" s="28">
        <f t="shared" si="33"/>
        <v>231.0623080668021</v>
      </c>
      <c r="M333" s="27">
        <f t="shared" si="34"/>
        <v>103.97803863006095</v>
      </c>
      <c r="N333" s="27">
        <f>SUMIFS('Verarbeitendes Gew. 2019'!$H$71:$H$17222,'Verarbeitendes Gew. 2019'!$C$71:$C$17222,C333,'Verarbeitendes Gew. 2019'!$E$71:$E$17222,"Basic Metals")</f>
        <v>1881</v>
      </c>
      <c r="O333" s="27">
        <f>SUMIFS('Verarbeitendes Gew. 2019'!$H$71:$H$17222,'Verarbeitendes Gew. 2019'!$C$71:$C$17222,C333,'Verarbeitendes Gew. 2019'!$E$71:$E$17222,"Chemical and Petrochemical")</f>
        <v>626</v>
      </c>
      <c r="P333" s="27">
        <f>SUMIFS('Verarbeitendes Gew. 2019'!$H$71:$H$17222,'Verarbeitendes Gew. 2019'!$C$71:$C$17222,C333,'Verarbeitendes Gew. 2019'!$E$71:$E$17222,"Non Metallic Minerals")</f>
        <v>580</v>
      </c>
      <c r="Q333" s="27">
        <f>SUMIFS('Verarbeitendes Gew. 2019'!$H$71:$H$17222,'Verarbeitendes Gew. 2019'!$C$71:$C$17222,C333,'Verarbeitendes Gew. 2019'!$E$71:$E$17222,"Food and Tobacco")</f>
        <v>936</v>
      </c>
      <c r="R333" s="27">
        <f>SUMIFS('Verarbeitendes Gew. 2019'!$H$71:$H$17222,'Verarbeitendes Gew. 2019'!$C$71:$C$17222,C333,'Verarbeitendes Gew. 2019'!$E$71:$E$17222,"Textile and Leather ")</f>
        <v>0</v>
      </c>
      <c r="S333" s="27">
        <f>SUMIFS('Verarbeitendes Gew. 2019'!$H$71:$H$17222,'Verarbeitendes Gew. 2019'!$C$71:$C$17222,C333,'Verarbeitendes Gew. 2019'!$E$71:$E$17222,"Paper, Pulp and Print")</f>
        <v>0</v>
      </c>
      <c r="T333" s="27">
        <f>SUMIFS('Verarbeitendes Gew. 2019'!$H$71:$H$17222,'Verarbeitendes Gew. 2019'!$C$71:$C$17222,C333,'Verarbeitendes Gew. 2019'!$E$71:$E$17222,"Wood and Wood Products")</f>
        <v>0</v>
      </c>
      <c r="U333" s="27">
        <f>SUMIFS('Verarbeitendes Gew. 2019'!$H$71:$H$17222,'Verarbeitendes Gew. 2019'!$C$71:$C$17222,C333,'Verarbeitendes Gew. 2019'!$E$71:$E$17222,"Transport Equipment")</f>
        <v>0</v>
      </c>
      <c r="V333" s="27">
        <f>SUMIFS('Verarbeitendes Gew. 2019'!$H$71:$H$17222,'Verarbeitendes Gew. 2019'!$C$71:$C$17222,C333,'Verarbeitendes Gew. 2019'!$E$71:$E$17222,"Machinery")</f>
        <v>1549</v>
      </c>
      <c r="W333" s="27">
        <f>SUMIFS('Verarbeitendes Gew. 2019'!$H$71:$H$17222,'Verarbeitendes Gew. 2019'!$C$71:$C$17222,C333,'Verarbeitendes Gew. 2019'!$E$71:$E$17222,"other industry")</f>
        <v>112</v>
      </c>
      <c r="X333" s="27">
        <f>SUMIFS('Verarbeitendes Gew. 2019'!$H$71:$H$17222,'Verarbeitendes Gew. 2019'!$C$71:$C$17222,C333,'Verarbeitendes Gew. 2019'!$F$71:$F$17222,"Verarbeitendes Gewerbe (C)")</f>
        <v>6446</v>
      </c>
      <c r="Y333" s="27">
        <f t="shared" si="35"/>
        <v>6446</v>
      </c>
      <c r="Z333" s="27">
        <f>SUMIFS('Baugewerbe 2019'!$D$7:$D$543,'Baugewerbe 2019'!$A$7:$A$543,C333)</f>
        <v>1671</v>
      </c>
      <c r="AA333" s="27">
        <f t="shared" si="31"/>
        <v>62.386823178036572</v>
      </c>
      <c r="AB333" s="11">
        <f t="shared" si="32"/>
        <v>64.697446258704602</v>
      </c>
    </row>
    <row r="334" spans="1:28">
      <c r="A334" s="27" t="s">
        <v>1503</v>
      </c>
      <c r="B334" s="27" t="s">
        <v>1511</v>
      </c>
      <c r="C334" s="27">
        <v>12063</v>
      </c>
      <c r="D334" s="27">
        <v>482</v>
      </c>
      <c r="E334" s="27">
        <v>3385.3850000000002</v>
      </c>
      <c r="F334" s="27">
        <v>162996</v>
      </c>
      <c r="G334" s="27">
        <v>3</v>
      </c>
      <c r="H334" s="27">
        <v>4.554533835598009E-2</v>
      </c>
      <c r="I334" s="27">
        <v>6.4629659000793024E-2</v>
      </c>
      <c r="J334" s="27">
        <v>19281.160489686401</v>
      </c>
      <c r="K334" s="29">
        <f t="shared" si="30"/>
        <v>981.19797617171844</v>
      </c>
      <c r="L334" s="28">
        <f t="shared" si="33"/>
        <v>327.0659920572395</v>
      </c>
      <c r="M334" s="27">
        <f t="shared" si="34"/>
        <v>147.17969642575778</v>
      </c>
      <c r="N334" s="27">
        <f>SUMIFS('Verarbeitendes Gew. 2019'!$H$71:$H$17222,'Verarbeitendes Gew. 2019'!$C$71:$C$17222,C334,'Verarbeitendes Gew. 2019'!$E$71:$E$17222,"Basic Metals")</f>
        <v>828</v>
      </c>
      <c r="O334" s="27">
        <f>SUMIFS('Verarbeitendes Gew. 2019'!$H$71:$H$17222,'Verarbeitendes Gew. 2019'!$C$71:$C$17222,C334,'Verarbeitendes Gew. 2019'!$E$71:$E$17222,"Chemical and Petrochemical")</f>
        <v>1167</v>
      </c>
      <c r="P334" s="27">
        <f>SUMIFS('Verarbeitendes Gew. 2019'!$H$71:$H$17222,'Verarbeitendes Gew. 2019'!$C$71:$C$17222,C334,'Verarbeitendes Gew. 2019'!$E$71:$E$17222,"Non Metallic Minerals")</f>
        <v>256</v>
      </c>
      <c r="Q334" s="27">
        <f>SUMIFS('Verarbeitendes Gew. 2019'!$H$71:$H$17222,'Verarbeitendes Gew. 2019'!$C$71:$C$17222,C334,'Verarbeitendes Gew. 2019'!$E$71:$E$17222,"Food and Tobacco")</f>
        <v>1139</v>
      </c>
      <c r="R334" s="27">
        <f>SUMIFS('Verarbeitendes Gew. 2019'!$H$71:$H$17222,'Verarbeitendes Gew. 2019'!$C$71:$C$17222,C334,'Verarbeitendes Gew. 2019'!$E$71:$E$17222,"Textile and Leather ")</f>
        <v>0</v>
      </c>
      <c r="S334" s="27">
        <f>SUMIFS('Verarbeitendes Gew. 2019'!$H$71:$H$17222,'Verarbeitendes Gew. 2019'!$C$71:$C$17222,C334,'Verarbeitendes Gew. 2019'!$E$71:$E$17222,"Paper, Pulp and Print")</f>
        <v>614</v>
      </c>
      <c r="T334" s="27">
        <f>SUMIFS('Verarbeitendes Gew. 2019'!$H$71:$H$17222,'Verarbeitendes Gew. 2019'!$C$71:$C$17222,C334,'Verarbeitendes Gew. 2019'!$E$71:$E$17222,"Wood and Wood Products")</f>
        <v>0</v>
      </c>
      <c r="U334" s="27">
        <f>SUMIFS('Verarbeitendes Gew. 2019'!$H$71:$H$17222,'Verarbeitendes Gew. 2019'!$C$71:$C$17222,C334,'Verarbeitendes Gew. 2019'!$E$71:$E$17222,"Transport Equipment")</f>
        <v>500</v>
      </c>
      <c r="V334" s="27">
        <f>SUMIFS('Verarbeitendes Gew. 2019'!$H$71:$H$17222,'Verarbeitendes Gew. 2019'!$C$71:$C$17222,C334,'Verarbeitendes Gew. 2019'!$E$71:$E$17222,"Machinery")</f>
        <v>873</v>
      </c>
      <c r="W334" s="27">
        <f>SUMIFS('Verarbeitendes Gew. 2019'!$H$71:$H$17222,'Verarbeitendes Gew. 2019'!$C$71:$C$17222,C334,'Verarbeitendes Gew. 2019'!$E$71:$E$17222,"other industry")</f>
        <v>1190</v>
      </c>
      <c r="X334" s="27">
        <f>SUMIFS('Verarbeitendes Gew. 2019'!$H$71:$H$17222,'Verarbeitendes Gew. 2019'!$C$71:$C$17222,C334,'Verarbeitendes Gew. 2019'!$F$71:$F$17222,"Verarbeitendes Gewerbe (C)")</f>
        <v>6862</v>
      </c>
      <c r="Y334" s="27">
        <f t="shared" si="35"/>
        <v>6862</v>
      </c>
      <c r="Z334" s="27">
        <f>SUMIFS('Baugewerbe 2019'!$D$7:$D$543,'Baugewerbe 2019'!$A$7:$A$543,C334)</f>
        <v>1896</v>
      </c>
      <c r="AA334" s="27">
        <f t="shared" si="31"/>
        <v>88.307817855454672</v>
      </c>
      <c r="AB334" s="11">
        <f t="shared" si="32"/>
        <v>91.578477776027071</v>
      </c>
    </row>
    <row r="335" spans="1:28">
      <c r="A335" s="27" t="s">
        <v>1503</v>
      </c>
      <c r="B335" s="27" t="s">
        <v>1512</v>
      </c>
      <c r="C335" s="27">
        <v>12064</v>
      </c>
      <c r="D335" s="27">
        <v>476</v>
      </c>
      <c r="E335" s="27">
        <v>4154.37</v>
      </c>
      <c r="F335" s="27">
        <v>195751</v>
      </c>
      <c r="G335" s="27">
        <v>3</v>
      </c>
      <c r="H335" s="27">
        <v>5.5890891968249694E-2</v>
      </c>
      <c r="I335" s="27">
        <v>7.7617367168913556E-2</v>
      </c>
      <c r="J335" s="27">
        <v>19281.160489686401</v>
      </c>
      <c r="K335" s="29">
        <f t="shared" si="30"/>
        <v>1194.9365214129207</v>
      </c>
      <c r="L335" s="28">
        <f t="shared" si="33"/>
        <v>398.31217380430689</v>
      </c>
      <c r="M335" s="27">
        <f t="shared" si="34"/>
        <v>179.2404782119381</v>
      </c>
      <c r="N335" s="27">
        <f>SUMIFS('Verarbeitendes Gew. 2019'!$H$71:$H$17222,'Verarbeitendes Gew. 2019'!$C$71:$C$17222,C335,'Verarbeitendes Gew. 2019'!$E$71:$E$17222,"Basic Metals")</f>
        <v>360</v>
      </c>
      <c r="O335" s="27">
        <f>SUMIFS('Verarbeitendes Gew. 2019'!$H$71:$H$17222,'Verarbeitendes Gew. 2019'!$C$71:$C$17222,C335,'Verarbeitendes Gew. 2019'!$E$71:$E$17222,"Chemical and Petrochemical")</f>
        <v>0</v>
      </c>
      <c r="P335" s="27">
        <f>SUMIFS('Verarbeitendes Gew. 2019'!$H$71:$H$17222,'Verarbeitendes Gew. 2019'!$C$71:$C$17222,C335,'Verarbeitendes Gew. 2019'!$E$71:$E$17222,"Non Metallic Minerals")</f>
        <v>1003</v>
      </c>
      <c r="Q335" s="27">
        <f>SUMIFS('Verarbeitendes Gew. 2019'!$H$71:$H$17222,'Verarbeitendes Gew. 2019'!$C$71:$C$17222,C335,'Verarbeitendes Gew. 2019'!$E$71:$E$17222,"Food and Tobacco")</f>
        <v>179</v>
      </c>
      <c r="R335" s="27">
        <f>SUMIFS('Verarbeitendes Gew. 2019'!$H$71:$H$17222,'Verarbeitendes Gew. 2019'!$C$71:$C$17222,C335,'Verarbeitendes Gew. 2019'!$E$71:$E$17222,"Textile and Leather ")</f>
        <v>0</v>
      </c>
      <c r="S335" s="27">
        <f>SUMIFS('Verarbeitendes Gew. 2019'!$H$71:$H$17222,'Verarbeitendes Gew. 2019'!$C$71:$C$17222,C335,'Verarbeitendes Gew. 2019'!$E$71:$E$17222,"Paper, Pulp and Print")</f>
        <v>581</v>
      </c>
      <c r="T335" s="27">
        <f>SUMIFS('Verarbeitendes Gew. 2019'!$H$71:$H$17222,'Verarbeitendes Gew. 2019'!$C$71:$C$17222,C335,'Verarbeitendes Gew. 2019'!$E$71:$E$17222,"Wood and Wood Products")</f>
        <v>0</v>
      </c>
      <c r="U335" s="27">
        <f>SUMIFS('Verarbeitendes Gew. 2019'!$H$71:$H$17222,'Verarbeitendes Gew. 2019'!$C$71:$C$17222,C335,'Verarbeitendes Gew. 2019'!$E$71:$E$17222,"Transport Equipment")</f>
        <v>0</v>
      </c>
      <c r="V335" s="27">
        <f>SUMIFS('Verarbeitendes Gew. 2019'!$H$71:$H$17222,'Verarbeitendes Gew. 2019'!$C$71:$C$17222,C335,'Verarbeitendes Gew. 2019'!$E$71:$E$17222,"Machinery")</f>
        <v>377</v>
      </c>
      <c r="W335" s="27">
        <f>SUMIFS('Verarbeitendes Gew. 2019'!$H$71:$H$17222,'Verarbeitendes Gew. 2019'!$C$71:$C$17222,C335,'Verarbeitendes Gew. 2019'!$E$71:$E$17222,"other industry")</f>
        <v>187</v>
      </c>
      <c r="X335" s="27">
        <f>SUMIFS('Verarbeitendes Gew. 2019'!$H$71:$H$17222,'Verarbeitendes Gew. 2019'!$C$71:$C$17222,C335,'Verarbeitendes Gew. 2019'!$F$71:$F$17222,"Verarbeitendes Gewerbe (C)")</f>
        <v>3292</v>
      </c>
      <c r="Y335" s="27">
        <f t="shared" si="35"/>
        <v>3292</v>
      </c>
      <c r="Z335" s="27">
        <f>SUMIFS('Baugewerbe 2019'!$D$7:$D$543,'Baugewerbe 2019'!$A$7:$A$543,C335)</f>
        <v>3241</v>
      </c>
      <c r="AA335" s="27">
        <f t="shared" si="31"/>
        <v>107.54428692716287</v>
      </c>
      <c r="AB335" s="11">
        <f t="shared" si="32"/>
        <v>111.52740866520594</v>
      </c>
    </row>
    <row r="336" spans="1:28">
      <c r="A336" s="27" t="s">
        <v>1503</v>
      </c>
      <c r="B336" s="27" t="s">
        <v>1513</v>
      </c>
      <c r="C336" s="27">
        <v>12065</v>
      </c>
      <c r="D336" s="27">
        <v>641</v>
      </c>
      <c r="E336" s="27">
        <v>5621.7759999999998</v>
      </c>
      <c r="F336" s="27">
        <v>212914</v>
      </c>
      <c r="G336" s="27">
        <v>3</v>
      </c>
      <c r="H336" s="27">
        <v>7.5632665141934619E-2</v>
      </c>
      <c r="I336" s="27">
        <v>8.4422680412371137E-2</v>
      </c>
      <c r="J336" s="27">
        <v>19281.160489686401</v>
      </c>
      <c r="K336" s="29">
        <f t="shared" si="30"/>
        <v>1505.7404295024542</v>
      </c>
      <c r="L336" s="28">
        <f t="shared" si="33"/>
        <v>501.91347650081804</v>
      </c>
      <c r="M336" s="27">
        <f t="shared" si="34"/>
        <v>225.86106442536811</v>
      </c>
      <c r="N336" s="27">
        <f>SUMIFS('Verarbeitendes Gew. 2019'!$H$71:$H$17222,'Verarbeitendes Gew. 2019'!$C$71:$C$17222,C336,'Verarbeitendes Gew. 2019'!$E$71:$E$17222,"Basic Metals")</f>
        <v>609</v>
      </c>
      <c r="O336" s="27">
        <f>SUMIFS('Verarbeitendes Gew. 2019'!$H$71:$H$17222,'Verarbeitendes Gew. 2019'!$C$71:$C$17222,C336,'Verarbeitendes Gew. 2019'!$E$71:$E$17222,"Chemical and Petrochemical")</f>
        <v>1761</v>
      </c>
      <c r="P336" s="27">
        <f>SUMIFS('Verarbeitendes Gew. 2019'!$H$71:$H$17222,'Verarbeitendes Gew. 2019'!$C$71:$C$17222,C336,'Verarbeitendes Gew. 2019'!$E$71:$E$17222,"Non Metallic Minerals")</f>
        <v>460</v>
      </c>
      <c r="Q336" s="27">
        <f>SUMIFS('Verarbeitendes Gew. 2019'!$H$71:$H$17222,'Verarbeitendes Gew. 2019'!$C$71:$C$17222,C336,'Verarbeitendes Gew. 2019'!$E$71:$E$17222,"Food and Tobacco")</f>
        <v>378</v>
      </c>
      <c r="R336" s="27">
        <f>SUMIFS('Verarbeitendes Gew. 2019'!$H$71:$H$17222,'Verarbeitendes Gew. 2019'!$C$71:$C$17222,C336,'Verarbeitendes Gew. 2019'!$E$71:$E$17222,"Textile and Leather ")</f>
        <v>0</v>
      </c>
      <c r="S336" s="27">
        <f>SUMIFS('Verarbeitendes Gew. 2019'!$H$71:$H$17222,'Verarbeitendes Gew. 2019'!$C$71:$C$17222,C336,'Verarbeitendes Gew. 2019'!$E$71:$E$17222,"Paper, Pulp and Print")</f>
        <v>0</v>
      </c>
      <c r="T336" s="27">
        <f>SUMIFS('Verarbeitendes Gew. 2019'!$H$71:$H$17222,'Verarbeitendes Gew. 2019'!$C$71:$C$17222,C336,'Verarbeitendes Gew. 2019'!$E$71:$E$17222,"Wood and Wood Products")</f>
        <v>0</v>
      </c>
      <c r="U336" s="27">
        <f>SUMIFS('Verarbeitendes Gew. 2019'!$H$71:$H$17222,'Verarbeitendes Gew. 2019'!$C$71:$C$17222,C336,'Verarbeitendes Gew. 2019'!$E$71:$E$17222,"Transport Equipment")</f>
        <v>0</v>
      </c>
      <c r="V336" s="27">
        <f>SUMIFS('Verarbeitendes Gew. 2019'!$H$71:$H$17222,'Verarbeitendes Gew. 2019'!$C$71:$C$17222,C336,'Verarbeitendes Gew. 2019'!$E$71:$E$17222,"Machinery")</f>
        <v>770</v>
      </c>
      <c r="W336" s="27">
        <f>SUMIFS('Verarbeitendes Gew. 2019'!$H$71:$H$17222,'Verarbeitendes Gew. 2019'!$C$71:$C$17222,C336,'Verarbeitendes Gew. 2019'!$E$71:$E$17222,"other industry")</f>
        <v>119</v>
      </c>
      <c r="X336" s="27">
        <f>SUMIFS('Verarbeitendes Gew. 2019'!$H$71:$H$17222,'Verarbeitendes Gew. 2019'!$C$71:$C$17222,C336,'Verarbeitendes Gew. 2019'!$F$71:$F$17222,"Verarbeitendes Gewerbe (C)")</f>
        <v>9418</v>
      </c>
      <c r="Y336" s="27">
        <f t="shared" si="35"/>
        <v>9418</v>
      </c>
      <c r="Z336" s="27">
        <f>SUMIFS('Baugewerbe 2019'!$D$7:$D$543,'Baugewerbe 2019'!$A$7:$A$543,C336)</f>
        <v>2919</v>
      </c>
      <c r="AA336" s="27">
        <f t="shared" si="31"/>
        <v>135.51663865522087</v>
      </c>
      <c r="AB336" s="11">
        <f t="shared" si="32"/>
        <v>140.53577342022908</v>
      </c>
    </row>
    <row r="337" spans="1:28">
      <c r="A337" s="27" t="s">
        <v>1503</v>
      </c>
      <c r="B337" s="27" t="s">
        <v>1514</v>
      </c>
      <c r="C337" s="27">
        <v>12066</v>
      </c>
      <c r="D337" s="27">
        <v>450</v>
      </c>
      <c r="E337" s="27">
        <v>3070.6660000000002</v>
      </c>
      <c r="F337" s="27">
        <v>109371</v>
      </c>
      <c r="G337" s="27">
        <v>5</v>
      </c>
      <c r="H337" s="27">
        <v>4.1311260594645502E-2</v>
      </c>
      <c r="I337" s="27">
        <v>4.3366772402854879E-2</v>
      </c>
      <c r="J337" s="27">
        <v>19281.160489686401</v>
      </c>
      <c r="K337" s="29">
        <f t="shared" si="30"/>
        <v>807.62618841412609</v>
      </c>
      <c r="L337" s="28">
        <f t="shared" si="33"/>
        <v>161.52523768282521</v>
      </c>
      <c r="M337" s="27">
        <f t="shared" si="34"/>
        <v>72.686356957271343</v>
      </c>
      <c r="N337" s="27">
        <f>SUMIFS('Verarbeitendes Gew. 2019'!$H$71:$H$17222,'Verarbeitendes Gew. 2019'!$C$71:$C$17222,C337,'Verarbeitendes Gew. 2019'!$E$71:$E$17222,"Basic Metals")</f>
        <v>998</v>
      </c>
      <c r="O337" s="27">
        <f>SUMIFS('Verarbeitendes Gew. 2019'!$H$71:$H$17222,'Verarbeitendes Gew. 2019'!$C$71:$C$17222,C337,'Verarbeitendes Gew. 2019'!$E$71:$E$17222,"Chemical and Petrochemical")</f>
        <v>526</v>
      </c>
      <c r="P337" s="27">
        <f>SUMIFS('Verarbeitendes Gew. 2019'!$H$71:$H$17222,'Verarbeitendes Gew. 2019'!$C$71:$C$17222,C337,'Verarbeitendes Gew. 2019'!$E$71:$E$17222,"Non Metallic Minerals")</f>
        <v>690</v>
      </c>
      <c r="Q337" s="27">
        <f>SUMIFS('Verarbeitendes Gew. 2019'!$H$71:$H$17222,'Verarbeitendes Gew. 2019'!$C$71:$C$17222,C337,'Verarbeitendes Gew. 2019'!$E$71:$E$17222,"Food and Tobacco")</f>
        <v>324</v>
      </c>
      <c r="R337" s="27">
        <f>SUMIFS('Verarbeitendes Gew. 2019'!$H$71:$H$17222,'Verarbeitendes Gew. 2019'!$C$71:$C$17222,C337,'Verarbeitendes Gew. 2019'!$E$71:$E$17222,"Textile and Leather ")</f>
        <v>0</v>
      </c>
      <c r="S337" s="27">
        <f>SUMIFS('Verarbeitendes Gew. 2019'!$H$71:$H$17222,'Verarbeitendes Gew. 2019'!$C$71:$C$17222,C337,'Verarbeitendes Gew. 2019'!$E$71:$E$17222,"Paper, Pulp and Print")</f>
        <v>0</v>
      </c>
      <c r="T337" s="27">
        <f>SUMIFS('Verarbeitendes Gew. 2019'!$H$71:$H$17222,'Verarbeitendes Gew. 2019'!$C$71:$C$17222,C337,'Verarbeitendes Gew. 2019'!$E$71:$E$17222,"Wood and Wood Products")</f>
        <v>0</v>
      </c>
      <c r="U337" s="27">
        <f>SUMIFS('Verarbeitendes Gew. 2019'!$H$71:$H$17222,'Verarbeitendes Gew. 2019'!$C$71:$C$17222,C337,'Verarbeitendes Gew. 2019'!$E$71:$E$17222,"Transport Equipment")</f>
        <v>0</v>
      </c>
      <c r="V337" s="27">
        <f>SUMIFS('Verarbeitendes Gew. 2019'!$H$71:$H$17222,'Verarbeitendes Gew. 2019'!$C$71:$C$17222,C337,'Verarbeitendes Gew. 2019'!$E$71:$E$17222,"Machinery")</f>
        <v>901</v>
      </c>
      <c r="W337" s="27">
        <f>SUMIFS('Verarbeitendes Gew. 2019'!$H$71:$H$17222,'Verarbeitendes Gew. 2019'!$C$71:$C$17222,C337,'Verarbeitendes Gew. 2019'!$E$71:$E$17222,"other industry")</f>
        <v>88</v>
      </c>
      <c r="X337" s="27">
        <f>SUMIFS('Verarbeitendes Gew. 2019'!$H$71:$H$17222,'Verarbeitendes Gew. 2019'!$C$71:$C$17222,C337,'Verarbeitendes Gew. 2019'!$F$71:$F$17222,"Verarbeitendes Gewerbe (C)")</f>
        <v>7050</v>
      </c>
      <c r="Y337" s="27">
        <f t="shared" si="35"/>
        <v>7050</v>
      </c>
      <c r="Z337" s="27">
        <f>SUMIFS('Baugewerbe 2019'!$D$7:$D$543,'Baugewerbe 2019'!$A$7:$A$543,C337)</f>
        <v>1858</v>
      </c>
      <c r="AA337" s="27">
        <f t="shared" si="31"/>
        <v>43.611814174362806</v>
      </c>
      <c r="AB337" s="11">
        <f t="shared" si="32"/>
        <v>45.227066551191065</v>
      </c>
    </row>
    <row r="338" spans="1:28">
      <c r="A338" s="27" t="s">
        <v>1503</v>
      </c>
      <c r="B338" s="27" t="s">
        <v>1515</v>
      </c>
      <c r="C338" s="27">
        <v>12067</v>
      </c>
      <c r="D338" s="27">
        <v>453</v>
      </c>
      <c r="E338" s="27">
        <v>4645.9880000000003</v>
      </c>
      <c r="F338" s="27">
        <v>178803</v>
      </c>
      <c r="G338" s="27">
        <v>3</v>
      </c>
      <c r="H338" s="27">
        <v>6.2504883627068478E-2</v>
      </c>
      <c r="I338" s="27">
        <v>7.0897303727200628E-2</v>
      </c>
      <c r="J338" s="27">
        <v>19281.160489686401</v>
      </c>
      <c r="K338" s="29">
        <f t="shared" si="30"/>
        <v>1250.4750602799843</v>
      </c>
      <c r="L338" s="28">
        <f t="shared" si="33"/>
        <v>416.82502009332808</v>
      </c>
      <c r="M338" s="27">
        <f t="shared" si="34"/>
        <v>187.57125904199765</v>
      </c>
      <c r="N338" s="27">
        <f>SUMIFS('Verarbeitendes Gew. 2019'!$H$71:$H$17222,'Verarbeitendes Gew. 2019'!$C$71:$C$17222,C338,'Verarbeitendes Gew. 2019'!$E$71:$E$17222,"Basic Metals")</f>
        <v>1045</v>
      </c>
      <c r="O338" s="27">
        <f>SUMIFS('Verarbeitendes Gew. 2019'!$H$71:$H$17222,'Verarbeitendes Gew. 2019'!$C$71:$C$17222,C338,'Verarbeitendes Gew. 2019'!$E$71:$E$17222,"Chemical and Petrochemical")</f>
        <v>1541</v>
      </c>
      <c r="P338" s="27">
        <f>SUMIFS('Verarbeitendes Gew. 2019'!$H$71:$H$17222,'Verarbeitendes Gew. 2019'!$C$71:$C$17222,C338,'Verarbeitendes Gew. 2019'!$E$71:$E$17222,"Non Metallic Minerals")</f>
        <v>291</v>
      </c>
      <c r="Q338" s="27">
        <f>SUMIFS('Verarbeitendes Gew. 2019'!$H$71:$H$17222,'Verarbeitendes Gew. 2019'!$C$71:$C$17222,C338,'Verarbeitendes Gew. 2019'!$E$71:$E$17222,"Food and Tobacco")</f>
        <v>559</v>
      </c>
      <c r="R338" s="27">
        <f>SUMIFS('Verarbeitendes Gew. 2019'!$H$71:$H$17222,'Verarbeitendes Gew. 2019'!$C$71:$C$17222,C338,'Verarbeitendes Gew. 2019'!$E$71:$E$17222,"Textile and Leather ")</f>
        <v>0</v>
      </c>
      <c r="S338" s="27">
        <f>SUMIFS('Verarbeitendes Gew. 2019'!$H$71:$H$17222,'Verarbeitendes Gew. 2019'!$C$71:$C$17222,C338,'Verarbeitendes Gew. 2019'!$E$71:$E$17222,"Paper, Pulp and Print")</f>
        <v>0</v>
      </c>
      <c r="T338" s="27">
        <f>SUMIFS('Verarbeitendes Gew. 2019'!$H$71:$H$17222,'Verarbeitendes Gew. 2019'!$C$71:$C$17222,C338,'Verarbeitendes Gew. 2019'!$E$71:$E$17222,"Wood and Wood Products")</f>
        <v>0</v>
      </c>
      <c r="U338" s="27">
        <f>SUMIFS('Verarbeitendes Gew. 2019'!$H$71:$H$17222,'Verarbeitendes Gew. 2019'!$C$71:$C$17222,C338,'Verarbeitendes Gew. 2019'!$E$71:$E$17222,"Transport Equipment")</f>
        <v>0</v>
      </c>
      <c r="V338" s="27">
        <f>SUMIFS('Verarbeitendes Gew. 2019'!$H$71:$H$17222,'Verarbeitendes Gew. 2019'!$C$71:$C$17222,C338,'Verarbeitendes Gew. 2019'!$E$71:$E$17222,"Machinery")</f>
        <v>835</v>
      </c>
      <c r="W338" s="27">
        <f>SUMIFS('Verarbeitendes Gew. 2019'!$H$71:$H$17222,'Verarbeitendes Gew. 2019'!$C$71:$C$17222,C338,'Verarbeitendes Gew. 2019'!$E$71:$E$17222,"other industry")</f>
        <v>125</v>
      </c>
      <c r="X338" s="27">
        <f>SUMIFS('Verarbeitendes Gew. 2019'!$H$71:$H$17222,'Verarbeitendes Gew. 2019'!$C$71:$C$17222,C338,'Verarbeitendes Gew. 2019'!$F$71:$F$17222,"Verarbeitendes Gewerbe (C)")</f>
        <v>8049</v>
      </c>
      <c r="Y338" s="27">
        <f t="shared" si="35"/>
        <v>8049</v>
      </c>
      <c r="Z338" s="27">
        <f>SUMIFS('Baugewerbe 2019'!$D$7:$D$543,'Baugewerbe 2019'!$A$7:$A$543,C338)</f>
        <v>3566</v>
      </c>
      <c r="AA338" s="27">
        <f t="shared" si="31"/>
        <v>112.54275542519859</v>
      </c>
      <c r="AB338" s="11">
        <f t="shared" si="32"/>
        <v>116.71100562613188</v>
      </c>
    </row>
    <row r="339" spans="1:28">
      <c r="A339" s="27" t="s">
        <v>1503</v>
      </c>
      <c r="B339" s="27" t="s">
        <v>1516</v>
      </c>
      <c r="C339" s="27">
        <v>12068</v>
      </c>
      <c r="D339" s="27">
        <v>422</v>
      </c>
      <c r="E339" s="27">
        <v>2636.2060000000001</v>
      </c>
      <c r="F339" s="27">
        <v>98861</v>
      </c>
      <c r="G339" s="27">
        <v>4</v>
      </c>
      <c r="H339" s="27">
        <v>3.5466245123099691E-2</v>
      </c>
      <c r="I339" s="27">
        <v>3.9199444885011897E-2</v>
      </c>
      <c r="J339" s="27">
        <v>19281.160489686401</v>
      </c>
      <c r="K339" s="29">
        <f t="shared" si="30"/>
        <v>703.98488283489951</v>
      </c>
      <c r="L339" s="28">
        <f t="shared" si="33"/>
        <v>175.99622070872488</v>
      </c>
      <c r="M339" s="27">
        <f t="shared" si="34"/>
        <v>79.198299318926203</v>
      </c>
      <c r="N339" s="27">
        <f>SUMIFS('Verarbeitendes Gew. 2019'!$H$71:$H$17222,'Verarbeitendes Gew. 2019'!$C$71:$C$17222,C339,'Verarbeitendes Gew. 2019'!$E$71:$E$17222,"Basic Metals")</f>
        <v>453</v>
      </c>
      <c r="O339" s="27">
        <f>SUMIFS('Verarbeitendes Gew. 2019'!$H$71:$H$17222,'Verarbeitendes Gew. 2019'!$C$71:$C$17222,C339,'Verarbeitendes Gew. 2019'!$E$71:$E$17222,"Chemical and Petrochemical")</f>
        <v>795</v>
      </c>
      <c r="P339" s="27">
        <f>SUMIFS('Verarbeitendes Gew. 2019'!$H$71:$H$17222,'Verarbeitendes Gew. 2019'!$C$71:$C$17222,C339,'Verarbeitendes Gew. 2019'!$E$71:$E$17222,"Non Metallic Minerals")</f>
        <v>68</v>
      </c>
      <c r="Q339" s="27">
        <f>SUMIFS('Verarbeitendes Gew. 2019'!$H$71:$H$17222,'Verarbeitendes Gew. 2019'!$C$71:$C$17222,C339,'Verarbeitendes Gew. 2019'!$E$71:$E$17222,"Food and Tobacco")</f>
        <v>1041</v>
      </c>
      <c r="R339" s="27">
        <f>SUMIFS('Verarbeitendes Gew. 2019'!$H$71:$H$17222,'Verarbeitendes Gew. 2019'!$C$71:$C$17222,C339,'Verarbeitendes Gew. 2019'!$E$71:$E$17222,"Textile and Leather ")</f>
        <v>0</v>
      </c>
      <c r="S339" s="27">
        <f>SUMIFS('Verarbeitendes Gew. 2019'!$H$71:$H$17222,'Verarbeitendes Gew. 2019'!$C$71:$C$17222,C339,'Verarbeitendes Gew. 2019'!$E$71:$E$17222,"Paper, Pulp and Print")</f>
        <v>0</v>
      </c>
      <c r="T339" s="27">
        <f>SUMIFS('Verarbeitendes Gew. 2019'!$H$71:$H$17222,'Verarbeitendes Gew. 2019'!$C$71:$C$17222,C339,'Verarbeitendes Gew. 2019'!$E$71:$E$17222,"Wood and Wood Products")</f>
        <v>1134</v>
      </c>
      <c r="U339" s="27">
        <f>SUMIFS('Verarbeitendes Gew. 2019'!$H$71:$H$17222,'Verarbeitendes Gew. 2019'!$C$71:$C$17222,C339,'Verarbeitendes Gew. 2019'!$E$71:$E$17222,"Transport Equipment")</f>
        <v>457</v>
      </c>
      <c r="V339" s="27">
        <f>SUMIFS('Verarbeitendes Gew. 2019'!$H$71:$H$17222,'Verarbeitendes Gew. 2019'!$C$71:$C$17222,C339,'Verarbeitendes Gew. 2019'!$E$71:$E$17222,"Machinery")</f>
        <v>773</v>
      </c>
      <c r="W339" s="27">
        <f>SUMIFS('Verarbeitendes Gew. 2019'!$H$71:$H$17222,'Verarbeitendes Gew. 2019'!$C$71:$C$17222,C339,'Verarbeitendes Gew. 2019'!$E$71:$E$17222,"other industry")</f>
        <v>0</v>
      </c>
      <c r="X339" s="27">
        <f>SUMIFS('Verarbeitendes Gew. 2019'!$H$71:$H$17222,'Verarbeitendes Gew. 2019'!$C$71:$C$17222,C339,'Verarbeitendes Gew. 2019'!$F$71:$F$17222,"Verarbeitendes Gewerbe (C)")</f>
        <v>5323</v>
      </c>
      <c r="Y339" s="27">
        <f t="shared" si="35"/>
        <v>5323</v>
      </c>
      <c r="Z339" s="27">
        <f>SUMIFS('Baugewerbe 2019'!$D$7:$D$543,'Baugewerbe 2019'!$A$7:$A$543,C339)</f>
        <v>1672</v>
      </c>
      <c r="AA339" s="27">
        <f t="shared" si="31"/>
        <v>47.518979591355723</v>
      </c>
      <c r="AB339" s="11">
        <f t="shared" si="32"/>
        <v>49.278941798442972</v>
      </c>
    </row>
    <row r="340" spans="1:28">
      <c r="A340" s="27" t="s">
        <v>1503</v>
      </c>
      <c r="B340" s="27" t="s">
        <v>1517</v>
      </c>
      <c r="C340" s="27">
        <v>12069</v>
      </c>
      <c r="D340" s="27">
        <v>543</v>
      </c>
      <c r="E340" s="27">
        <v>5416.2020000000002</v>
      </c>
      <c r="F340" s="27">
        <v>216566</v>
      </c>
      <c r="G340" s="27">
        <v>6</v>
      </c>
      <c r="H340" s="27">
        <v>7.2866971613076828E-2</v>
      </c>
      <c r="I340" s="27">
        <v>8.5870737509912767E-2</v>
      </c>
      <c r="J340" s="27">
        <v>19281.160489686401</v>
      </c>
      <c r="K340" s="29">
        <f t="shared" si="30"/>
        <v>1475.1635292927747</v>
      </c>
      <c r="L340" s="28">
        <f t="shared" si="33"/>
        <v>245.86058821546246</v>
      </c>
      <c r="M340" s="27">
        <f t="shared" si="34"/>
        <v>110.63726469695811</v>
      </c>
      <c r="N340" s="27">
        <f>SUMIFS('Verarbeitendes Gew. 2019'!$H$71:$H$17222,'Verarbeitendes Gew. 2019'!$C$71:$C$17222,C340,'Verarbeitendes Gew. 2019'!$E$71:$E$17222,"Basic Metals")</f>
        <v>1021</v>
      </c>
      <c r="O340" s="27">
        <f>SUMIFS('Verarbeitendes Gew. 2019'!$H$71:$H$17222,'Verarbeitendes Gew. 2019'!$C$71:$C$17222,C340,'Verarbeitendes Gew. 2019'!$E$71:$E$17222,"Chemical and Petrochemical")</f>
        <v>233</v>
      </c>
      <c r="P340" s="27">
        <f>SUMIFS('Verarbeitendes Gew. 2019'!$H$71:$H$17222,'Verarbeitendes Gew. 2019'!$C$71:$C$17222,C340,'Verarbeitendes Gew. 2019'!$E$71:$E$17222,"Non Metallic Minerals")</f>
        <v>389</v>
      </c>
      <c r="Q340" s="27">
        <f>SUMIFS('Verarbeitendes Gew. 2019'!$H$71:$H$17222,'Verarbeitendes Gew. 2019'!$C$71:$C$17222,C340,'Verarbeitendes Gew. 2019'!$E$71:$E$17222,"Food and Tobacco")</f>
        <v>1063</v>
      </c>
      <c r="R340" s="27">
        <f>SUMIFS('Verarbeitendes Gew. 2019'!$H$71:$H$17222,'Verarbeitendes Gew. 2019'!$C$71:$C$17222,C340,'Verarbeitendes Gew. 2019'!$E$71:$E$17222,"Textile and Leather ")</f>
        <v>0</v>
      </c>
      <c r="S340" s="27">
        <f>SUMIFS('Verarbeitendes Gew. 2019'!$H$71:$H$17222,'Verarbeitendes Gew. 2019'!$C$71:$C$17222,C340,'Verarbeitendes Gew. 2019'!$E$71:$E$17222,"Paper, Pulp and Print")</f>
        <v>0</v>
      </c>
      <c r="T340" s="27">
        <f>SUMIFS('Verarbeitendes Gew. 2019'!$H$71:$H$17222,'Verarbeitendes Gew. 2019'!$C$71:$C$17222,C340,'Verarbeitendes Gew. 2019'!$E$71:$E$17222,"Wood and Wood Products")</f>
        <v>0</v>
      </c>
      <c r="U340" s="27">
        <f>SUMIFS('Verarbeitendes Gew. 2019'!$H$71:$H$17222,'Verarbeitendes Gew. 2019'!$C$71:$C$17222,C340,'Verarbeitendes Gew. 2019'!$E$71:$E$17222,"Transport Equipment")</f>
        <v>0</v>
      </c>
      <c r="V340" s="27">
        <f>SUMIFS('Verarbeitendes Gew. 2019'!$H$71:$H$17222,'Verarbeitendes Gew. 2019'!$C$71:$C$17222,C340,'Verarbeitendes Gew. 2019'!$E$71:$E$17222,"Machinery")</f>
        <v>1575</v>
      </c>
      <c r="W340" s="27">
        <f>SUMIFS('Verarbeitendes Gew. 2019'!$H$71:$H$17222,'Verarbeitendes Gew. 2019'!$C$71:$C$17222,C340,'Verarbeitendes Gew. 2019'!$E$71:$E$17222,"other industry")</f>
        <v>138</v>
      </c>
      <c r="X340" s="27">
        <f>SUMIFS('Verarbeitendes Gew. 2019'!$H$71:$H$17222,'Verarbeitendes Gew. 2019'!$C$71:$C$17222,C340,'Verarbeitendes Gew. 2019'!$F$71:$F$17222,"Verarbeitendes Gewerbe (C)")</f>
        <v>5388</v>
      </c>
      <c r="Y340" s="27">
        <f t="shared" si="35"/>
        <v>5388</v>
      </c>
      <c r="Z340" s="27">
        <f>SUMIFS('Baugewerbe 2019'!$D$7:$D$543,'Baugewerbe 2019'!$A$7:$A$543,C340)</f>
        <v>3049</v>
      </c>
      <c r="AA340" s="27">
        <f t="shared" si="31"/>
        <v>66.382358818174865</v>
      </c>
      <c r="AB340" s="11">
        <f t="shared" si="32"/>
        <v>68.840964700329494</v>
      </c>
    </row>
    <row r="341" spans="1:28">
      <c r="A341" s="27" t="s">
        <v>1503</v>
      </c>
      <c r="B341" s="27" t="s">
        <v>1518</v>
      </c>
      <c r="C341" s="27">
        <v>12070</v>
      </c>
      <c r="D341" s="27">
        <v>406</v>
      </c>
      <c r="E341" s="27">
        <v>2041.671</v>
      </c>
      <c r="F341" s="27">
        <v>76158</v>
      </c>
      <c r="G341" s="27">
        <v>1</v>
      </c>
      <c r="H341" s="27">
        <v>2.7467657742499665E-2</v>
      </c>
      <c r="I341" s="27">
        <v>3.019746233148295E-2</v>
      </c>
      <c r="J341" s="27">
        <v>19281.160489686401</v>
      </c>
      <c r="K341" s="29">
        <f t="shared" si="30"/>
        <v>544.34578131690068</v>
      </c>
      <c r="L341" s="28">
        <f t="shared" si="33"/>
        <v>544.34578131690068</v>
      </c>
      <c r="M341" s="27">
        <f t="shared" si="34"/>
        <v>244.95560159260532</v>
      </c>
      <c r="N341" s="27">
        <f>SUMIFS('Verarbeitendes Gew. 2019'!$H$71:$H$17222,'Verarbeitendes Gew. 2019'!$C$71:$C$17222,C341,'Verarbeitendes Gew. 2019'!$E$71:$E$17222,"Basic Metals")</f>
        <v>356</v>
      </c>
      <c r="O341" s="27">
        <f>SUMIFS('Verarbeitendes Gew. 2019'!$H$71:$H$17222,'Verarbeitendes Gew. 2019'!$C$71:$C$17222,C341,'Verarbeitendes Gew. 2019'!$E$71:$E$17222,"Chemical and Petrochemical")</f>
        <v>310</v>
      </c>
      <c r="P341" s="27">
        <f>SUMIFS('Verarbeitendes Gew. 2019'!$H$71:$H$17222,'Verarbeitendes Gew. 2019'!$C$71:$C$17222,C341,'Verarbeitendes Gew. 2019'!$E$71:$E$17222,"Non Metallic Minerals")</f>
        <v>124</v>
      </c>
      <c r="Q341" s="27">
        <f>SUMIFS('Verarbeitendes Gew. 2019'!$H$71:$H$17222,'Verarbeitendes Gew. 2019'!$C$71:$C$17222,C341,'Verarbeitendes Gew. 2019'!$E$71:$E$17222,"Food and Tobacco")</f>
        <v>1016</v>
      </c>
      <c r="R341" s="27">
        <f>SUMIFS('Verarbeitendes Gew. 2019'!$H$71:$H$17222,'Verarbeitendes Gew. 2019'!$C$71:$C$17222,C341,'Verarbeitendes Gew. 2019'!$E$71:$E$17222,"Textile and Leather ")</f>
        <v>0</v>
      </c>
      <c r="S341" s="27">
        <f>SUMIFS('Verarbeitendes Gew. 2019'!$H$71:$H$17222,'Verarbeitendes Gew. 2019'!$C$71:$C$17222,C341,'Verarbeitendes Gew. 2019'!$E$71:$E$17222,"Paper, Pulp and Print")</f>
        <v>0</v>
      </c>
      <c r="T341" s="27">
        <f>SUMIFS('Verarbeitendes Gew. 2019'!$H$71:$H$17222,'Verarbeitendes Gew. 2019'!$C$71:$C$17222,C341,'Verarbeitendes Gew. 2019'!$E$71:$E$17222,"Wood and Wood Products")</f>
        <v>693</v>
      </c>
      <c r="U341" s="27">
        <f>SUMIFS('Verarbeitendes Gew. 2019'!$H$71:$H$17222,'Verarbeitendes Gew. 2019'!$C$71:$C$17222,C341,'Verarbeitendes Gew. 2019'!$E$71:$E$17222,"Transport Equipment")</f>
        <v>0</v>
      </c>
      <c r="V341" s="27">
        <f>SUMIFS('Verarbeitendes Gew. 2019'!$H$71:$H$17222,'Verarbeitendes Gew. 2019'!$C$71:$C$17222,C341,'Verarbeitendes Gew. 2019'!$E$71:$E$17222,"Machinery")</f>
        <v>1432</v>
      </c>
      <c r="W341" s="27">
        <f>SUMIFS('Verarbeitendes Gew. 2019'!$H$71:$H$17222,'Verarbeitendes Gew. 2019'!$C$71:$C$17222,C341,'Verarbeitendes Gew. 2019'!$E$71:$E$17222,"other industry")</f>
        <v>101</v>
      </c>
      <c r="X341" s="27">
        <f>SUMIFS('Verarbeitendes Gew. 2019'!$H$71:$H$17222,'Verarbeitendes Gew. 2019'!$C$71:$C$17222,C341,'Verarbeitendes Gew. 2019'!$F$71:$F$17222,"Verarbeitendes Gewerbe (C)")</f>
        <v>4833</v>
      </c>
      <c r="Y341" s="27">
        <f t="shared" si="35"/>
        <v>4833</v>
      </c>
      <c r="Z341" s="27">
        <f>SUMIFS('Baugewerbe 2019'!$D$7:$D$543,'Baugewerbe 2019'!$A$7:$A$543,C341)</f>
        <v>1188</v>
      </c>
      <c r="AA341" s="27">
        <f t="shared" si="31"/>
        <v>146.97336095556318</v>
      </c>
      <c r="AB341" s="11">
        <f t="shared" si="32"/>
        <v>152.41681876873221</v>
      </c>
    </row>
    <row r="342" spans="1:28">
      <c r="A342" s="27" t="s">
        <v>1503</v>
      </c>
      <c r="B342" s="27" t="s">
        <v>1519</v>
      </c>
      <c r="C342" s="27">
        <v>12071</v>
      </c>
      <c r="D342" s="27">
        <v>526</v>
      </c>
      <c r="E342" s="27">
        <v>3755.6570000000002</v>
      </c>
      <c r="F342" s="27">
        <v>113720</v>
      </c>
      <c r="G342" s="27">
        <v>5</v>
      </c>
      <c r="H342" s="27">
        <v>5.0526799408045206E-2</v>
      </c>
      <c r="I342" s="27">
        <v>4.5091197462331485E-2</v>
      </c>
      <c r="J342" s="27">
        <v>19281.160489686401</v>
      </c>
      <c r="K342" s="29">
        <f t="shared" si="30"/>
        <v>944.87000864417132</v>
      </c>
      <c r="L342" s="28">
        <f t="shared" si="33"/>
        <v>188.97400172883425</v>
      </c>
      <c r="M342" s="27">
        <f t="shared" si="34"/>
        <v>85.038300777975422</v>
      </c>
      <c r="N342" s="27">
        <f>SUMIFS('Verarbeitendes Gew. 2019'!$H$71:$H$17222,'Verarbeitendes Gew. 2019'!$C$71:$C$17222,C342,'Verarbeitendes Gew. 2019'!$E$71:$E$17222,"Basic Metals")</f>
        <v>323</v>
      </c>
      <c r="O342" s="27">
        <f>SUMIFS('Verarbeitendes Gew. 2019'!$H$71:$H$17222,'Verarbeitendes Gew. 2019'!$C$71:$C$17222,C342,'Verarbeitendes Gew. 2019'!$E$71:$E$17222,"Chemical and Petrochemical")</f>
        <v>587</v>
      </c>
      <c r="P342" s="27">
        <f>SUMIFS('Verarbeitendes Gew. 2019'!$H$71:$H$17222,'Verarbeitendes Gew. 2019'!$C$71:$C$17222,C342,'Verarbeitendes Gew. 2019'!$E$71:$E$17222,"Non Metallic Minerals")</f>
        <v>707</v>
      </c>
      <c r="Q342" s="27">
        <f>SUMIFS('Verarbeitendes Gew. 2019'!$H$71:$H$17222,'Verarbeitendes Gew. 2019'!$C$71:$C$17222,C342,'Verarbeitendes Gew. 2019'!$E$71:$E$17222,"Food and Tobacco")</f>
        <v>1054</v>
      </c>
      <c r="R342" s="27">
        <f>SUMIFS('Verarbeitendes Gew. 2019'!$H$71:$H$17222,'Verarbeitendes Gew. 2019'!$C$71:$C$17222,C342,'Verarbeitendes Gew. 2019'!$E$71:$E$17222,"Textile and Leather ")</f>
        <v>0</v>
      </c>
      <c r="S342" s="27">
        <f>SUMIFS('Verarbeitendes Gew. 2019'!$H$71:$H$17222,'Verarbeitendes Gew. 2019'!$C$71:$C$17222,C342,'Verarbeitendes Gew. 2019'!$E$71:$E$17222,"Paper, Pulp and Print")</f>
        <v>885</v>
      </c>
      <c r="T342" s="27">
        <f>SUMIFS('Verarbeitendes Gew. 2019'!$H$71:$H$17222,'Verarbeitendes Gew. 2019'!$C$71:$C$17222,C342,'Verarbeitendes Gew. 2019'!$E$71:$E$17222,"Wood and Wood Products")</f>
        <v>125</v>
      </c>
      <c r="U342" s="27">
        <f>SUMIFS('Verarbeitendes Gew. 2019'!$H$71:$H$17222,'Verarbeitendes Gew. 2019'!$C$71:$C$17222,C342,'Verarbeitendes Gew. 2019'!$E$71:$E$17222,"Transport Equipment")</f>
        <v>0</v>
      </c>
      <c r="V342" s="27">
        <f>SUMIFS('Verarbeitendes Gew. 2019'!$H$71:$H$17222,'Verarbeitendes Gew. 2019'!$C$71:$C$17222,C342,'Verarbeitendes Gew. 2019'!$E$71:$E$17222,"Machinery")</f>
        <v>867</v>
      </c>
      <c r="W342" s="27">
        <f>SUMIFS('Verarbeitendes Gew. 2019'!$H$71:$H$17222,'Verarbeitendes Gew. 2019'!$C$71:$C$17222,C342,'Verarbeitendes Gew. 2019'!$E$71:$E$17222,"other industry")</f>
        <v>0</v>
      </c>
      <c r="X342" s="27">
        <f>SUMIFS('Verarbeitendes Gew. 2019'!$H$71:$H$17222,'Verarbeitendes Gew. 2019'!$C$71:$C$17222,C342,'Verarbeitendes Gew. 2019'!$F$71:$F$17222,"Verarbeitendes Gewerbe (C)")</f>
        <v>0</v>
      </c>
      <c r="Y342" s="27">
        <f t="shared" si="35"/>
        <v>4548</v>
      </c>
      <c r="Z342" s="27">
        <f>SUMIFS('Baugewerbe 2019'!$D$7:$D$543,'Baugewerbe 2019'!$A$7:$A$543,C342)</f>
        <v>2533</v>
      </c>
      <c r="AA342" s="27">
        <f t="shared" si="31"/>
        <v>51.022980466785249</v>
      </c>
      <c r="AB342" s="11">
        <f t="shared" si="32"/>
        <v>52.912720484073596</v>
      </c>
    </row>
    <row r="343" spans="1:28">
      <c r="A343" s="27" t="s">
        <v>1503</v>
      </c>
      <c r="B343" s="27" t="s">
        <v>1520</v>
      </c>
      <c r="C343" s="27">
        <v>12072</v>
      </c>
      <c r="D343" s="27">
        <v>742</v>
      </c>
      <c r="E343" s="27">
        <v>5966.8509999999997</v>
      </c>
      <c r="F343" s="27">
        <v>169997</v>
      </c>
      <c r="G343" s="27">
        <v>2</v>
      </c>
      <c r="H343" s="27">
        <v>8.0275137898560472E-2</v>
      </c>
      <c r="I343" s="27">
        <v>6.7405630452022205E-2</v>
      </c>
      <c r="J343" s="27">
        <v>19281.160489686401</v>
      </c>
      <c r="K343" s="29">
        <f t="shared" si="30"/>
        <v>1478.3188863738744</v>
      </c>
      <c r="L343" s="28">
        <f t="shared" si="33"/>
        <v>739.15944318693721</v>
      </c>
      <c r="M343" s="27">
        <f t="shared" si="34"/>
        <v>332.62174943412174</v>
      </c>
      <c r="N343" s="27">
        <f>SUMIFS('Verarbeitendes Gew. 2019'!$H$71:$H$17222,'Verarbeitendes Gew. 2019'!$C$71:$C$17222,C343,'Verarbeitendes Gew. 2019'!$E$71:$E$17222,"Basic Metals")</f>
        <v>889</v>
      </c>
      <c r="O343" s="27">
        <f>SUMIFS('Verarbeitendes Gew. 2019'!$H$71:$H$17222,'Verarbeitendes Gew. 2019'!$C$71:$C$17222,C343,'Verarbeitendes Gew. 2019'!$E$71:$E$17222,"Chemical and Petrochemical")</f>
        <v>180</v>
      </c>
      <c r="P343" s="27">
        <f>SUMIFS('Verarbeitendes Gew. 2019'!$H$71:$H$17222,'Verarbeitendes Gew. 2019'!$C$71:$C$17222,C343,'Verarbeitendes Gew. 2019'!$E$71:$E$17222,"Non Metallic Minerals")</f>
        <v>158</v>
      </c>
      <c r="Q343" s="27">
        <f>SUMIFS('Verarbeitendes Gew. 2019'!$H$71:$H$17222,'Verarbeitendes Gew. 2019'!$C$71:$C$17222,C343,'Verarbeitendes Gew. 2019'!$E$71:$E$17222,"Food and Tobacco")</f>
        <v>1320</v>
      </c>
      <c r="R343" s="27">
        <f>SUMIFS('Verarbeitendes Gew. 2019'!$H$71:$H$17222,'Verarbeitendes Gew. 2019'!$C$71:$C$17222,C343,'Verarbeitendes Gew. 2019'!$E$71:$E$17222,"Textile and Leather ")</f>
        <v>0</v>
      </c>
      <c r="S343" s="27">
        <f>SUMIFS('Verarbeitendes Gew. 2019'!$H$71:$H$17222,'Verarbeitendes Gew. 2019'!$C$71:$C$17222,C343,'Verarbeitendes Gew. 2019'!$E$71:$E$17222,"Paper, Pulp and Print")</f>
        <v>564</v>
      </c>
      <c r="T343" s="27">
        <f>SUMIFS('Verarbeitendes Gew. 2019'!$H$71:$H$17222,'Verarbeitendes Gew. 2019'!$C$71:$C$17222,C343,'Verarbeitendes Gew. 2019'!$E$71:$E$17222,"Wood and Wood Products")</f>
        <v>1271</v>
      </c>
      <c r="U343" s="27">
        <f>SUMIFS('Verarbeitendes Gew. 2019'!$H$71:$H$17222,'Verarbeitendes Gew. 2019'!$C$71:$C$17222,C343,'Verarbeitendes Gew. 2019'!$E$71:$E$17222,"Transport Equipment")</f>
        <v>2857</v>
      </c>
      <c r="V343" s="27">
        <f>SUMIFS('Verarbeitendes Gew. 2019'!$H$71:$H$17222,'Verarbeitendes Gew. 2019'!$C$71:$C$17222,C343,'Verarbeitendes Gew. 2019'!$E$71:$E$17222,"Machinery")</f>
        <v>2924</v>
      </c>
      <c r="W343" s="27">
        <f>SUMIFS('Verarbeitendes Gew. 2019'!$H$71:$H$17222,'Verarbeitendes Gew. 2019'!$C$71:$C$17222,C343,'Verarbeitendes Gew. 2019'!$E$71:$E$17222,"other industry")</f>
        <v>0</v>
      </c>
      <c r="X343" s="27">
        <f>SUMIFS('Verarbeitendes Gew. 2019'!$H$71:$H$17222,'Verarbeitendes Gew. 2019'!$C$71:$C$17222,C343,'Verarbeitendes Gew. 2019'!$F$71:$F$17222,"Verarbeitendes Gewerbe (C)")</f>
        <v>13712</v>
      </c>
      <c r="Y343" s="27">
        <f t="shared" si="35"/>
        <v>13712</v>
      </c>
      <c r="Z343" s="27">
        <f>SUMIFS('Baugewerbe 2019'!$D$7:$D$543,'Baugewerbe 2019'!$A$7:$A$543,C343)</f>
        <v>2447</v>
      </c>
      <c r="AA343" s="27">
        <f t="shared" si="31"/>
        <v>199.57304966047306</v>
      </c>
      <c r="AB343" s="11">
        <f t="shared" si="32"/>
        <v>206.96464409234244</v>
      </c>
    </row>
    <row r="344" spans="1:28">
      <c r="A344" s="27" t="s">
        <v>1503</v>
      </c>
      <c r="B344" s="27" t="s">
        <v>1521</v>
      </c>
      <c r="C344" s="27">
        <v>12073</v>
      </c>
      <c r="D344" s="27">
        <v>414</v>
      </c>
      <c r="E344" s="27">
        <v>3540.7779999999998</v>
      </c>
      <c r="F344" s="27">
        <v>118947</v>
      </c>
      <c r="G344" s="27">
        <v>4</v>
      </c>
      <c r="H344" s="27">
        <v>4.7635920893313602E-2</v>
      </c>
      <c r="I344" s="27">
        <v>4.7163758921490884E-2</v>
      </c>
      <c r="J344" s="27">
        <v>19281.160489686401</v>
      </c>
      <c r="K344" s="29">
        <f t="shared" si="30"/>
        <v>915.92676320634985</v>
      </c>
      <c r="L344" s="28">
        <f t="shared" si="33"/>
        <v>228.98169080158746</v>
      </c>
      <c r="M344" s="27">
        <f t="shared" si="34"/>
        <v>103.04176086071436</v>
      </c>
      <c r="N344" s="27">
        <f>SUMIFS('Verarbeitendes Gew. 2019'!$H$71:$H$17222,'Verarbeitendes Gew. 2019'!$C$71:$C$17222,C344,'Verarbeitendes Gew. 2019'!$E$71:$E$17222,"Basic Metals")</f>
        <v>639</v>
      </c>
      <c r="O344" s="27">
        <f>SUMIFS('Verarbeitendes Gew. 2019'!$H$71:$H$17222,'Verarbeitendes Gew. 2019'!$C$71:$C$17222,C344,'Verarbeitendes Gew. 2019'!$E$71:$E$17222,"Chemical and Petrochemical")</f>
        <v>378</v>
      </c>
      <c r="P344" s="27">
        <f>SUMIFS('Verarbeitendes Gew. 2019'!$H$71:$H$17222,'Verarbeitendes Gew. 2019'!$C$71:$C$17222,C344,'Verarbeitendes Gew. 2019'!$E$71:$E$17222,"Non Metallic Minerals")</f>
        <v>128</v>
      </c>
      <c r="Q344" s="27">
        <f>SUMIFS('Verarbeitendes Gew. 2019'!$H$71:$H$17222,'Verarbeitendes Gew. 2019'!$C$71:$C$17222,C344,'Verarbeitendes Gew. 2019'!$E$71:$E$17222,"Food and Tobacco")</f>
        <v>469</v>
      </c>
      <c r="R344" s="27">
        <f>SUMIFS('Verarbeitendes Gew. 2019'!$H$71:$H$17222,'Verarbeitendes Gew. 2019'!$C$71:$C$17222,C344,'Verarbeitendes Gew. 2019'!$E$71:$E$17222,"Textile and Leather ")</f>
        <v>0</v>
      </c>
      <c r="S344" s="27">
        <f>SUMIFS('Verarbeitendes Gew. 2019'!$H$71:$H$17222,'Verarbeitendes Gew. 2019'!$C$71:$C$17222,C344,'Verarbeitendes Gew. 2019'!$E$71:$E$17222,"Paper, Pulp and Print")</f>
        <v>0</v>
      </c>
      <c r="T344" s="27">
        <f>SUMIFS('Verarbeitendes Gew. 2019'!$H$71:$H$17222,'Verarbeitendes Gew. 2019'!$C$71:$C$17222,C344,'Verarbeitendes Gew. 2019'!$E$71:$E$17222,"Wood and Wood Products")</f>
        <v>412</v>
      </c>
      <c r="U344" s="27">
        <f>SUMIFS('Verarbeitendes Gew. 2019'!$H$71:$H$17222,'Verarbeitendes Gew. 2019'!$C$71:$C$17222,C344,'Verarbeitendes Gew. 2019'!$E$71:$E$17222,"Transport Equipment")</f>
        <v>0</v>
      </c>
      <c r="V344" s="27">
        <f>SUMIFS('Verarbeitendes Gew. 2019'!$H$71:$H$17222,'Verarbeitendes Gew. 2019'!$C$71:$C$17222,C344,'Verarbeitendes Gew. 2019'!$E$71:$E$17222,"Machinery")</f>
        <v>599</v>
      </c>
      <c r="W344" s="27">
        <f>SUMIFS('Verarbeitendes Gew. 2019'!$H$71:$H$17222,'Verarbeitendes Gew. 2019'!$C$71:$C$17222,C344,'Verarbeitendes Gew. 2019'!$E$71:$E$17222,"other industry")</f>
        <v>45</v>
      </c>
      <c r="X344" s="27">
        <f>SUMIFS('Verarbeitendes Gew. 2019'!$H$71:$H$17222,'Verarbeitendes Gew. 2019'!$C$71:$C$17222,C344,'Verarbeitendes Gew. 2019'!$F$71:$F$17222,"Verarbeitendes Gewerbe (C)")</f>
        <v>5156</v>
      </c>
      <c r="Y344" s="27">
        <f t="shared" si="35"/>
        <v>5156</v>
      </c>
      <c r="Z344" s="27">
        <f>SUMIFS('Baugewerbe 2019'!$D$7:$D$543,'Baugewerbe 2019'!$A$7:$A$543,C344)</f>
        <v>1630</v>
      </c>
      <c r="AA344" s="27">
        <f t="shared" si="31"/>
        <v>61.825056516428617</v>
      </c>
      <c r="AB344" s="11">
        <f t="shared" si="32"/>
        <v>64.114873424444497</v>
      </c>
    </row>
    <row r="345" spans="1:28">
      <c r="A345" s="27" t="s">
        <v>1522</v>
      </c>
      <c r="B345" s="27" t="s">
        <v>1523</v>
      </c>
      <c r="C345" s="27">
        <v>13003</v>
      </c>
      <c r="D345" s="27">
        <v>476</v>
      </c>
      <c r="E345" s="27">
        <v>7567.7190000000001</v>
      </c>
      <c r="F345" s="27">
        <v>209191</v>
      </c>
      <c r="G345" s="27">
        <v>1</v>
      </c>
      <c r="H345" s="27">
        <v>0.16251248738376961</v>
      </c>
      <c r="I345" s="27">
        <v>0.13009390547263683</v>
      </c>
      <c r="J345" s="27">
        <v>5739.956397786349</v>
      </c>
      <c r="K345" s="29">
        <f t="shared" si="30"/>
        <v>880.71184261721078</v>
      </c>
      <c r="L345" s="28">
        <f t="shared" si="33"/>
        <v>880.71184261721078</v>
      </c>
      <c r="M345" s="27">
        <f t="shared" si="34"/>
        <v>396.32032917774484</v>
      </c>
      <c r="N345" s="27">
        <f>SUMIFS('Verarbeitendes Gew. 2019'!$H$71:$H$17222,'Verarbeitendes Gew. 2019'!$C$71:$C$17222,C345,'Verarbeitendes Gew. 2019'!$E$71:$E$17222,"Basic Metals")</f>
        <v>1016</v>
      </c>
      <c r="O345" s="27">
        <f>SUMIFS('Verarbeitendes Gew. 2019'!$H$71:$H$17222,'Verarbeitendes Gew. 2019'!$C$71:$C$17222,C345,'Verarbeitendes Gew. 2019'!$E$71:$E$17222,"Chemical and Petrochemical")</f>
        <v>0</v>
      </c>
      <c r="P345" s="27">
        <f>SUMIFS('Verarbeitendes Gew. 2019'!$H$71:$H$17222,'Verarbeitendes Gew. 2019'!$C$71:$C$17222,C345,'Verarbeitendes Gew. 2019'!$E$71:$E$17222,"Non Metallic Minerals")</f>
        <v>65</v>
      </c>
      <c r="Q345" s="27">
        <f>SUMIFS('Verarbeitendes Gew. 2019'!$H$71:$H$17222,'Verarbeitendes Gew. 2019'!$C$71:$C$17222,C345,'Verarbeitendes Gew. 2019'!$E$71:$E$17222,"Food and Tobacco")</f>
        <v>598</v>
      </c>
      <c r="R345" s="27">
        <f>SUMIFS('Verarbeitendes Gew. 2019'!$H$71:$H$17222,'Verarbeitendes Gew. 2019'!$C$71:$C$17222,C345,'Verarbeitendes Gew. 2019'!$E$71:$E$17222,"Textile and Leather ")</f>
        <v>0</v>
      </c>
      <c r="S345" s="27">
        <f>SUMIFS('Verarbeitendes Gew. 2019'!$H$71:$H$17222,'Verarbeitendes Gew. 2019'!$C$71:$C$17222,C345,'Verarbeitendes Gew. 2019'!$E$71:$E$17222,"Paper, Pulp and Print")</f>
        <v>0</v>
      </c>
      <c r="T345" s="27">
        <f>SUMIFS('Verarbeitendes Gew. 2019'!$H$71:$H$17222,'Verarbeitendes Gew. 2019'!$C$71:$C$17222,C345,'Verarbeitendes Gew. 2019'!$E$71:$E$17222,"Wood and Wood Products")</f>
        <v>0</v>
      </c>
      <c r="U345" s="27">
        <f>SUMIFS('Verarbeitendes Gew. 2019'!$H$71:$H$17222,'Verarbeitendes Gew. 2019'!$C$71:$C$17222,C345,'Verarbeitendes Gew. 2019'!$E$71:$E$17222,"Transport Equipment")</f>
        <v>1593</v>
      </c>
      <c r="V345" s="27">
        <f>SUMIFS('Verarbeitendes Gew. 2019'!$H$71:$H$17222,'Verarbeitendes Gew. 2019'!$C$71:$C$17222,C345,'Verarbeitendes Gew. 2019'!$E$71:$E$17222,"Machinery")</f>
        <v>4254</v>
      </c>
      <c r="W345" s="27">
        <f>SUMIFS('Verarbeitendes Gew. 2019'!$H$71:$H$17222,'Verarbeitendes Gew. 2019'!$C$71:$C$17222,C345,'Verarbeitendes Gew. 2019'!$E$71:$E$17222,"other industry")</f>
        <v>663</v>
      </c>
      <c r="X345" s="27">
        <f>SUMIFS('Verarbeitendes Gew. 2019'!$H$71:$H$17222,'Verarbeitendes Gew. 2019'!$C$71:$C$17222,C345,'Verarbeitendes Gew. 2019'!$F$71:$F$17222,"Verarbeitendes Gewerbe (C)")</f>
        <v>8958</v>
      </c>
      <c r="Y345" s="27">
        <f t="shared" si="35"/>
        <v>8958</v>
      </c>
      <c r="Z345" s="27">
        <f>SUMIFS('Baugewerbe 2019'!$D$7:$D$543,'Baugewerbe 2019'!$A$7:$A$543,C345)</f>
        <v>916</v>
      </c>
      <c r="AA345" s="27">
        <f t="shared" si="31"/>
        <v>237.79219750664691</v>
      </c>
      <c r="AB345" s="11">
        <f t="shared" si="32"/>
        <v>246.59931593281905</v>
      </c>
    </row>
    <row r="346" spans="1:28">
      <c r="A346" s="27" t="s">
        <v>1522</v>
      </c>
      <c r="B346" s="27" t="s">
        <v>1524</v>
      </c>
      <c r="C346" s="27">
        <v>13004</v>
      </c>
      <c r="D346" s="27">
        <v>523</v>
      </c>
      <c r="E346" s="27">
        <v>3806.2939999999999</v>
      </c>
      <c r="F346" s="27">
        <v>95653</v>
      </c>
      <c r="G346" s="27">
        <v>1</v>
      </c>
      <c r="H346" s="27">
        <v>8.1738011896836812E-2</v>
      </c>
      <c r="I346" s="27">
        <v>5.9485696517412937E-2</v>
      </c>
      <c r="J346" s="27">
        <v>5739.956397786349</v>
      </c>
      <c r="K346" s="29">
        <f t="shared" si="30"/>
        <v>433.40897472183372</v>
      </c>
      <c r="L346" s="28">
        <f t="shared" si="33"/>
        <v>433.40897472183372</v>
      </c>
      <c r="M346" s="27">
        <f t="shared" si="34"/>
        <v>195.03403862482517</v>
      </c>
      <c r="N346" s="27">
        <f>SUMIFS('Verarbeitendes Gew. 2019'!$H$71:$H$17222,'Verarbeitendes Gew. 2019'!$C$71:$C$17222,C346,'Verarbeitendes Gew. 2019'!$E$71:$E$17222,"Basic Metals")</f>
        <v>334</v>
      </c>
      <c r="O346" s="27">
        <f>SUMIFS('Verarbeitendes Gew. 2019'!$H$71:$H$17222,'Verarbeitendes Gew. 2019'!$C$71:$C$17222,C346,'Verarbeitendes Gew. 2019'!$E$71:$E$17222,"Chemical and Petrochemical")</f>
        <v>383</v>
      </c>
      <c r="P346" s="27">
        <f>SUMIFS('Verarbeitendes Gew. 2019'!$H$71:$H$17222,'Verarbeitendes Gew. 2019'!$C$71:$C$17222,C346,'Verarbeitendes Gew. 2019'!$E$71:$E$17222,"Non Metallic Minerals")</f>
        <v>0</v>
      </c>
      <c r="Q346" s="27">
        <f>SUMIFS('Verarbeitendes Gew. 2019'!$H$71:$H$17222,'Verarbeitendes Gew. 2019'!$C$71:$C$17222,C346,'Verarbeitendes Gew. 2019'!$E$71:$E$17222,"Food and Tobacco")</f>
        <v>731</v>
      </c>
      <c r="R346" s="27">
        <f>SUMIFS('Verarbeitendes Gew. 2019'!$H$71:$H$17222,'Verarbeitendes Gew. 2019'!$C$71:$C$17222,C346,'Verarbeitendes Gew. 2019'!$E$71:$E$17222,"Textile and Leather ")</f>
        <v>0</v>
      </c>
      <c r="S346" s="27">
        <f>SUMIFS('Verarbeitendes Gew. 2019'!$H$71:$H$17222,'Verarbeitendes Gew. 2019'!$C$71:$C$17222,C346,'Verarbeitendes Gew. 2019'!$E$71:$E$17222,"Paper, Pulp and Print")</f>
        <v>0</v>
      </c>
      <c r="T346" s="27">
        <f>SUMIFS('Verarbeitendes Gew. 2019'!$H$71:$H$17222,'Verarbeitendes Gew. 2019'!$C$71:$C$17222,C346,'Verarbeitendes Gew. 2019'!$E$71:$E$17222,"Wood and Wood Products")</f>
        <v>0</v>
      </c>
      <c r="U346" s="27">
        <f>SUMIFS('Verarbeitendes Gew. 2019'!$H$71:$H$17222,'Verarbeitendes Gew. 2019'!$C$71:$C$17222,C346,'Verarbeitendes Gew. 2019'!$E$71:$E$17222,"Transport Equipment")</f>
        <v>0</v>
      </c>
      <c r="V346" s="27">
        <f>SUMIFS('Verarbeitendes Gew. 2019'!$H$71:$H$17222,'Verarbeitendes Gew. 2019'!$C$71:$C$17222,C346,'Verarbeitendes Gew. 2019'!$E$71:$E$17222,"Machinery")</f>
        <v>991</v>
      </c>
      <c r="W346" s="27">
        <f>SUMIFS('Verarbeitendes Gew. 2019'!$H$71:$H$17222,'Verarbeitendes Gew. 2019'!$C$71:$C$17222,C346,'Verarbeitendes Gew. 2019'!$E$71:$E$17222,"other industry")</f>
        <v>315</v>
      </c>
      <c r="X346" s="27">
        <f>SUMIFS('Verarbeitendes Gew. 2019'!$H$71:$H$17222,'Verarbeitendes Gew. 2019'!$C$71:$C$17222,C346,'Verarbeitendes Gew. 2019'!$F$71:$F$17222,"Verarbeitendes Gewerbe (C)")</f>
        <v>3675</v>
      </c>
      <c r="Y346" s="27">
        <f t="shared" si="35"/>
        <v>3675</v>
      </c>
      <c r="Z346" s="27">
        <f>SUMIFS('Baugewerbe 2019'!$D$7:$D$543,'Baugewerbe 2019'!$A$7:$A$543,C346)</f>
        <v>965</v>
      </c>
      <c r="AA346" s="27">
        <f t="shared" si="31"/>
        <v>117.02042317489511</v>
      </c>
      <c r="AB346" s="11">
        <f t="shared" si="32"/>
        <v>121.35451292211346</v>
      </c>
    </row>
    <row r="347" spans="1:28">
      <c r="A347" s="27" t="s">
        <v>1522</v>
      </c>
      <c r="B347" s="27" t="s">
        <v>1525</v>
      </c>
      <c r="C347" s="27">
        <v>13071</v>
      </c>
      <c r="D347" s="27">
        <v>416</v>
      </c>
      <c r="E347" s="27">
        <v>7157.6319999999996</v>
      </c>
      <c r="F347" s="27">
        <v>258074</v>
      </c>
      <c r="G347" s="27">
        <v>7</v>
      </c>
      <c r="H347" s="27">
        <v>0.15370610088689415</v>
      </c>
      <c r="I347" s="27">
        <v>0.16049378109452736</v>
      </c>
      <c r="J347" s="27">
        <v>5739.956397786349</v>
      </c>
      <c r="K347" s="29">
        <f t="shared" si="30"/>
        <v>893.17539392602305</v>
      </c>
      <c r="L347" s="28">
        <f t="shared" si="33"/>
        <v>127.59648484657473</v>
      </c>
      <c r="M347" s="27">
        <f t="shared" si="34"/>
        <v>57.418418180958625</v>
      </c>
      <c r="N347" s="27">
        <f>SUMIFS('Verarbeitendes Gew. 2019'!$H$71:$H$17222,'Verarbeitendes Gew. 2019'!$C$71:$C$17222,C347,'Verarbeitendes Gew. 2019'!$E$71:$E$17222,"Basic Metals")</f>
        <v>589</v>
      </c>
      <c r="O347" s="27">
        <f>SUMIFS('Verarbeitendes Gew. 2019'!$H$71:$H$17222,'Verarbeitendes Gew. 2019'!$C$71:$C$17222,C347,'Verarbeitendes Gew. 2019'!$E$71:$E$17222,"Chemical and Petrochemical")</f>
        <v>338</v>
      </c>
      <c r="P347" s="27">
        <f>SUMIFS('Verarbeitendes Gew. 2019'!$H$71:$H$17222,'Verarbeitendes Gew. 2019'!$C$71:$C$17222,C347,'Verarbeitendes Gew. 2019'!$E$71:$E$17222,"Non Metallic Minerals")</f>
        <v>881</v>
      </c>
      <c r="Q347" s="27">
        <f>SUMIFS('Verarbeitendes Gew. 2019'!$H$71:$H$17222,'Verarbeitendes Gew. 2019'!$C$71:$C$17222,C347,'Verarbeitendes Gew. 2019'!$E$71:$E$17222,"Food and Tobacco")</f>
        <v>2894</v>
      </c>
      <c r="R347" s="27">
        <f>SUMIFS('Verarbeitendes Gew. 2019'!$H$71:$H$17222,'Verarbeitendes Gew. 2019'!$C$71:$C$17222,C347,'Verarbeitendes Gew. 2019'!$E$71:$E$17222,"Textile and Leather ")</f>
        <v>0</v>
      </c>
      <c r="S347" s="27">
        <f>SUMIFS('Verarbeitendes Gew. 2019'!$H$71:$H$17222,'Verarbeitendes Gew. 2019'!$C$71:$C$17222,C347,'Verarbeitendes Gew. 2019'!$E$71:$E$17222,"Paper, Pulp and Print")</f>
        <v>873</v>
      </c>
      <c r="T347" s="27">
        <f>SUMIFS('Verarbeitendes Gew. 2019'!$H$71:$H$17222,'Verarbeitendes Gew. 2019'!$C$71:$C$17222,C347,'Verarbeitendes Gew. 2019'!$E$71:$E$17222,"Wood and Wood Products")</f>
        <v>302</v>
      </c>
      <c r="U347" s="27">
        <f>SUMIFS('Verarbeitendes Gew. 2019'!$H$71:$H$17222,'Verarbeitendes Gew. 2019'!$C$71:$C$17222,C347,'Verarbeitendes Gew. 2019'!$E$71:$E$17222,"Transport Equipment")</f>
        <v>1684</v>
      </c>
      <c r="V347" s="27">
        <f>SUMIFS('Verarbeitendes Gew. 2019'!$H$71:$H$17222,'Verarbeitendes Gew. 2019'!$C$71:$C$17222,C347,'Verarbeitendes Gew. 2019'!$E$71:$E$17222,"Machinery")</f>
        <v>1530</v>
      </c>
      <c r="W347" s="27">
        <f>SUMIFS('Verarbeitendes Gew. 2019'!$H$71:$H$17222,'Verarbeitendes Gew. 2019'!$C$71:$C$17222,C347,'Verarbeitendes Gew. 2019'!$E$71:$E$17222,"other industry")</f>
        <v>202</v>
      </c>
      <c r="X347" s="27">
        <f>SUMIFS('Verarbeitendes Gew. 2019'!$H$71:$H$17222,'Verarbeitendes Gew. 2019'!$C$71:$C$17222,C347,'Verarbeitendes Gew. 2019'!$F$71:$F$17222,"Verarbeitendes Gewerbe (C)")</f>
        <v>10068</v>
      </c>
      <c r="Y347" s="27">
        <f t="shared" si="35"/>
        <v>10068</v>
      </c>
      <c r="Z347" s="27">
        <f>SUMIFS('Baugewerbe 2019'!$D$7:$D$543,'Baugewerbe 2019'!$A$7:$A$543,C347)</f>
        <v>3462</v>
      </c>
      <c r="AA347" s="27">
        <f t="shared" si="31"/>
        <v>34.451050908575176</v>
      </c>
      <c r="AB347" s="11">
        <f t="shared" si="32"/>
        <v>35.727015757040924</v>
      </c>
    </row>
    <row r="348" spans="1:28">
      <c r="A348" s="27" t="s">
        <v>1522</v>
      </c>
      <c r="B348" s="27" t="s">
        <v>1526</v>
      </c>
      <c r="C348" s="27">
        <v>13072</v>
      </c>
      <c r="D348" s="27">
        <v>462</v>
      </c>
      <c r="E348" s="27">
        <v>5529.01</v>
      </c>
      <c r="F348" s="27">
        <v>215794</v>
      </c>
      <c r="G348" s="27">
        <v>7</v>
      </c>
      <c r="H348" s="27">
        <v>0.11873236412051454</v>
      </c>
      <c r="I348" s="27">
        <v>0.13420024875621892</v>
      </c>
      <c r="J348" s="27">
        <v>5739.956397786349</v>
      </c>
      <c r="K348" s="29">
        <f t="shared" si="30"/>
        <v>706.37838840282689</v>
      </c>
      <c r="L348" s="28">
        <f t="shared" si="33"/>
        <v>100.91119834326098</v>
      </c>
      <c r="M348" s="27">
        <f t="shared" si="34"/>
        <v>45.410039254467442</v>
      </c>
      <c r="N348" s="27">
        <f>SUMIFS('Verarbeitendes Gew. 2019'!$H$71:$H$17222,'Verarbeitendes Gew. 2019'!$C$71:$C$17222,C348,'Verarbeitendes Gew. 2019'!$E$71:$E$17222,"Basic Metals")</f>
        <v>840</v>
      </c>
      <c r="O348" s="27">
        <f>SUMIFS('Verarbeitendes Gew. 2019'!$H$71:$H$17222,'Verarbeitendes Gew. 2019'!$C$71:$C$17222,C348,'Verarbeitendes Gew. 2019'!$E$71:$E$17222,"Chemical and Petrochemical")</f>
        <v>1267</v>
      </c>
      <c r="P348" s="27">
        <f>SUMIFS('Verarbeitendes Gew. 2019'!$H$71:$H$17222,'Verarbeitendes Gew. 2019'!$C$71:$C$17222,C348,'Verarbeitendes Gew. 2019'!$E$71:$E$17222,"Non Metallic Minerals")</f>
        <v>360</v>
      </c>
      <c r="Q348" s="27">
        <f>SUMIFS('Verarbeitendes Gew. 2019'!$H$71:$H$17222,'Verarbeitendes Gew. 2019'!$C$71:$C$17222,C348,'Verarbeitendes Gew. 2019'!$E$71:$E$17222,"Food and Tobacco")</f>
        <v>2695</v>
      </c>
      <c r="R348" s="27">
        <f>SUMIFS('Verarbeitendes Gew. 2019'!$H$71:$H$17222,'Verarbeitendes Gew. 2019'!$C$71:$C$17222,C348,'Verarbeitendes Gew. 2019'!$E$71:$E$17222,"Textile and Leather ")</f>
        <v>0</v>
      </c>
      <c r="S348" s="27">
        <f>SUMIFS('Verarbeitendes Gew. 2019'!$H$71:$H$17222,'Verarbeitendes Gew. 2019'!$C$71:$C$17222,C348,'Verarbeitendes Gew. 2019'!$E$71:$E$17222,"Paper, Pulp and Print")</f>
        <v>0</v>
      </c>
      <c r="T348" s="27">
        <f>SUMIFS('Verarbeitendes Gew. 2019'!$H$71:$H$17222,'Verarbeitendes Gew. 2019'!$C$71:$C$17222,C348,'Verarbeitendes Gew. 2019'!$E$71:$E$17222,"Wood and Wood Products")</f>
        <v>123</v>
      </c>
      <c r="U348" s="27">
        <f>SUMIFS('Verarbeitendes Gew. 2019'!$H$71:$H$17222,'Verarbeitendes Gew. 2019'!$C$71:$C$17222,C348,'Verarbeitendes Gew. 2019'!$E$71:$E$17222,"Transport Equipment")</f>
        <v>963</v>
      </c>
      <c r="V348" s="27">
        <f>SUMIFS('Verarbeitendes Gew. 2019'!$H$71:$H$17222,'Verarbeitendes Gew. 2019'!$C$71:$C$17222,C348,'Verarbeitendes Gew. 2019'!$E$71:$E$17222,"Machinery")</f>
        <v>658</v>
      </c>
      <c r="W348" s="27">
        <f>SUMIFS('Verarbeitendes Gew. 2019'!$H$71:$H$17222,'Verarbeitendes Gew. 2019'!$C$71:$C$17222,C348,'Verarbeitendes Gew. 2019'!$E$71:$E$17222,"other industry")</f>
        <v>256</v>
      </c>
      <c r="X348" s="27">
        <f>SUMIFS('Verarbeitendes Gew. 2019'!$H$71:$H$17222,'Verarbeitendes Gew. 2019'!$C$71:$C$17222,C348,'Verarbeitendes Gew. 2019'!$F$71:$F$17222,"Verarbeitendes Gewerbe (C)")</f>
        <v>0</v>
      </c>
      <c r="Y348" s="27">
        <f t="shared" si="35"/>
        <v>7162</v>
      </c>
      <c r="Z348" s="27">
        <f>SUMIFS('Baugewerbe 2019'!$D$7:$D$543,'Baugewerbe 2019'!$A$7:$A$543,C348)</f>
        <v>2566</v>
      </c>
      <c r="AA348" s="27">
        <f t="shared" si="31"/>
        <v>27.246023552680466</v>
      </c>
      <c r="AB348" s="11">
        <f t="shared" si="32"/>
        <v>28.255135536113077</v>
      </c>
    </row>
    <row r="349" spans="1:28">
      <c r="A349" s="27" t="s">
        <v>1522</v>
      </c>
      <c r="B349" s="27" t="s">
        <v>1527</v>
      </c>
      <c r="C349" s="27">
        <v>13073</v>
      </c>
      <c r="D349" s="27">
        <v>403</v>
      </c>
      <c r="E349" s="27">
        <v>5642.9530000000004</v>
      </c>
      <c r="F349" s="27">
        <v>224702</v>
      </c>
      <c r="G349" s="27">
        <v>5</v>
      </c>
      <c r="H349" s="27">
        <v>0.12117922563188525</v>
      </c>
      <c r="I349" s="27">
        <v>0.13974004975124379</v>
      </c>
      <c r="J349" s="27">
        <v>5739.956397786349</v>
      </c>
      <c r="K349" s="29">
        <f t="shared" si="30"/>
        <v>725.39420136712306</v>
      </c>
      <c r="L349" s="28">
        <f t="shared" si="33"/>
        <v>145.07884027342462</v>
      </c>
      <c r="M349" s="27">
        <f t="shared" si="34"/>
        <v>65.285478123041074</v>
      </c>
      <c r="N349" s="27">
        <f>SUMIFS('Verarbeitendes Gew. 2019'!$H$71:$H$17222,'Verarbeitendes Gew. 2019'!$C$71:$C$17222,C349,'Verarbeitendes Gew. 2019'!$E$71:$E$17222,"Basic Metals")</f>
        <v>671</v>
      </c>
      <c r="O349" s="27">
        <f>SUMIFS('Verarbeitendes Gew. 2019'!$H$71:$H$17222,'Verarbeitendes Gew. 2019'!$C$71:$C$17222,C349,'Verarbeitendes Gew. 2019'!$E$71:$E$17222,"Chemical and Petrochemical")</f>
        <v>0</v>
      </c>
      <c r="P349" s="27">
        <f>SUMIFS('Verarbeitendes Gew. 2019'!$H$71:$H$17222,'Verarbeitendes Gew. 2019'!$C$71:$C$17222,C349,'Verarbeitendes Gew. 2019'!$E$71:$E$17222,"Non Metallic Minerals")</f>
        <v>173</v>
      </c>
      <c r="Q349" s="27">
        <f>SUMIFS('Verarbeitendes Gew. 2019'!$H$71:$H$17222,'Verarbeitendes Gew. 2019'!$C$71:$C$17222,C349,'Verarbeitendes Gew. 2019'!$E$71:$E$17222,"Food and Tobacco")</f>
        <v>1401</v>
      </c>
      <c r="R349" s="27">
        <f>SUMIFS('Verarbeitendes Gew. 2019'!$H$71:$H$17222,'Verarbeitendes Gew. 2019'!$C$71:$C$17222,C349,'Verarbeitendes Gew. 2019'!$E$71:$E$17222,"Textile and Leather ")</f>
        <v>0</v>
      </c>
      <c r="S349" s="27">
        <f>SUMIFS('Verarbeitendes Gew. 2019'!$H$71:$H$17222,'Verarbeitendes Gew. 2019'!$C$71:$C$17222,C349,'Verarbeitendes Gew. 2019'!$E$71:$E$17222,"Paper, Pulp and Print")</f>
        <v>0</v>
      </c>
      <c r="T349" s="27">
        <f>SUMIFS('Verarbeitendes Gew. 2019'!$H$71:$H$17222,'Verarbeitendes Gew. 2019'!$C$71:$C$17222,C349,'Verarbeitendes Gew. 2019'!$E$71:$E$17222,"Wood and Wood Products")</f>
        <v>531</v>
      </c>
      <c r="U349" s="27">
        <f>SUMIFS('Verarbeitendes Gew. 2019'!$H$71:$H$17222,'Verarbeitendes Gew. 2019'!$C$71:$C$17222,C349,'Verarbeitendes Gew. 2019'!$E$71:$E$17222,"Transport Equipment")</f>
        <v>694</v>
      </c>
      <c r="V349" s="27">
        <f>SUMIFS('Verarbeitendes Gew. 2019'!$H$71:$H$17222,'Verarbeitendes Gew. 2019'!$C$71:$C$17222,C349,'Verarbeitendes Gew. 2019'!$E$71:$E$17222,"Machinery")</f>
        <v>166</v>
      </c>
      <c r="W349" s="27">
        <f>SUMIFS('Verarbeitendes Gew. 2019'!$H$71:$H$17222,'Verarbeitendes Gew. 2019'!$C$71:$C$17222,C349,'Verarbeitendes Gew. 2019'!$E$71:$E$17222,"other industry")</f>
        <v>86</v>
      </c>
      <c r="X349" s="27">
        <f>SUMIFS('Verarbeitendes Gew. 2019'!$H$71:$H$17222,'Verarbeitendes Gew. 2019'!$C$71:$C$17222,C349,'Verarbeitendes Gew. 2019'!$F$71:$F$17222,"Verarbeitendes Gewerbe (C)")</f>
        <v>0</v>
      </c>
      <c r="Y349" s="27">
        <f t="shared" si="35"/>
        <v>3722</v>
      </c>
      <c r="Z349" s="27">
        <f>SUMIFS('Baugewerbe 2019'!$D$7:$D$543,'Baugewerbe 2019'!$A$7:$A$543,C349)</f>
        <v>2139</v>
      </c>
      <c r="AA349" s="27">
        <f t="shared" si="31"/>
        <v>39.171286873824648</v>
      </c>
      <c r="AB349" s="11">
        <f t="shared" si="32"/>
        <v>40.622075276558895</v>
      </c>
    </row>
    <row r="350" spans="1:28">
      <c r="A350" s="27" t="s">
        <v>1522</v>
      </c>
      <c r="B350" s="27" t="s">
        <v>1528</v>
      </c>
      <c r="C350" s="27">
        <v>13074</v>
      </c>
      <c r="D350" s="27">
        <v>430</v>
      </c>
      <c r="E350" s="27">
        <v>3751.8969999999999</v>
      </c>
      <c r="F350" s="27">
        <v>157322</v>
      </c>
      <c r="G350" s="27">
        <v>3</v>
      </c>
      <c r="H350" s="27">
        <v>8.0569867073249299E-2</v>
      </c>
      <c r="I350" s="27">
        <v>9.7837064676616917E-2</v>
      </c>
      <c r="J350" s="27">
        <v>5739.956397786349</v>
      </c>
      <c r="K350" s="29">
        <f t="shared" si="30"/>
        <v>490.2191531553745</v>
      </c>
      <c r="L350" s="28">
        <f t="shared" si="33"/>
        <v>163.40638438512482</v>
      </c>
      <c r="M350" s="27">
        <f t="shared" si="34"/>
        <v>73.532872973306169</v>
      </c>
      <c r="N350" s="27">
        <f>SUMIFS('Verarbeitendes Gew. 2019'!$H$71:$H$17222,'Verarbeitendes Gew. 2019'!$C$71:$C$17222,C350,'Verarbeitendes Gew. 2019'!$E$71:$E$17222,"Basic Metals")</f>
        <v>1088</v>
      </c>
      <c r="O350" s="27">
        <f>SUMIFS('Verarbeitendes Gew. 2019'!$H$71:$H$17222,'Verarbeitendes Gew. 2019'!$C$71:$C$17222,C350,'Verarbeitendes Gew. 2019'!$E$71:$E$17222,"Chemical and Petrochemical")</f>
        <v>1203</v>
      </c>
      <c r="P350" s="27">
        <f>SUMIFS('Verarbeitendes Gew. 2019'!$H$71:$H$17222,'Verarbeitendes Gew. 2019'!$C$71:$C$17222,C350,'Verarbeitendes Gew. 2019'!$E$71:$E$17222,"Non Metallic Minerals")</f>
        <v>254</v>
      </c>
      <c r="Q350" s="27">
        <f>SUMIFS('Verarbeitendes Gew. 2019'!$H$71:$H$17222,'Verarbeitendes Gew. 2019'!$C$71:$C$17222,C350,'Verarbeitendes Gew. 2019'!$E$71:$E$17222,"Food and Tobacco")</f>
        <v>1581</v>
      </c>
      <c r="R350" s="27">
        <f>SUMIFS('Verarbeitendes Gew. 2019'!$H$71:$H$17222,'Verarbeitendes Gew. 2019'!$C$71:$C$17222,C350,'Verarbeitendes Gew. 2019'!$E$71:$E$17222,"Textile and Leather ")</f>
        <v>0</v>
      </c>
      <c r="S350" s="27">
        <f>SUMIFS('Verarbeitendes Gew. 2019'!$H$71:$H$17222,'Verarbeitendes Gew. 2019'!$C$71:$C$17222,C350,'Verarbeitendes Gew. 2019'!$E$71:$E$17222,"Paper, Pulp and Print")</f>
        <v>148</v>
      </c>
      <c r="T350" s="27">
        <f>SUMIFS('Verarbeitendes Gew. 2019'!$H$71:$H$17222,'Verarbeitendes Gew. 2019'!$C$71:$C$17222,C350,'Verarbeitendes Gew. 2019'!$E$71:$E$17222,"Wood and Wood Products")</f>
        <v>2754</v>
      </c>
      <c r="U350" s="27">
        <f>SUMIFS('Verarbeitendes Gew. 2019'!$H$71:$H$17222,'Verarbeitendes Gew. 2019'!$C$71:$C$17222,C350,'Verarbeitendes Gew. 2019'!$E$71:$E$17222,"Transport Equipment")</f>
        <v>0</v>
      </c>
      <c r="V350" s="27">
        <f>SUMIFS('Verarbeitendes Gew. 2019'!$H$71:$H$17222,'Verarbeitendes Gew. 2019'!$C$71:$C$17222,C350,'Verarbeitendes Gew. 2019'!$E$71:$E$17222,"Machinery")</f>
        <v>1550</v>
      </c>
      <c r="W350" s="27">
        <f>SUMIFS('Verarbeitendes Gew. 2019'!$H$71:$H$17222,'Verarbeitendes Gew. 2019'!$C$71:$C$17222,C350,'Verarbeitendes Gew. 2019'!$E$71:$E$17222,"other industry")</f>
        <v>270</v>
      </c>
      <c r="X350" s="27">
        <f>SUMIFS('Verarbeitendes Gew. 2019'!$H$71:$H$17222,'Verarbeitendes Gew. 2019'!$C$71:$C$17222,C350,'Verarbeitendes Gew. 2019'!$F$71:$F$17222,"Verarbeitendes Gewerbe (C)")</f>
        <v>10630</v>
      </c>
      <c r="Y350" s="27">
        <f t="shared" si="35"/>
        <v>10630</v>
      </c>
      <c r="Z350" s="27">
        <f>SUMIFS('Baugewerbe 2019'!$D$7:$D$543,'Baugewerbe 2019'!$A$7:$A$543,C350)</f>
        <v>1783</v>
      </c>
      <c r="AA350" s="27">
        <f t="shared" si="31"/>
        <v>44.119723783983709</v>
      </c>
      <c r="AB350" s="11">
        <f t="shared" si="32"/>
        <v>45.753787627834953</v>
      </c>
    </row>
    <row r="351" spans="1:28">
      <c r="A351" s="27" t="s">
        <v>1522</v>
      </c>
      <c r="B351" s="27" t="s">
        <v>1529</v>
      </c>
      <c r="C351" s="27">
        <v>13075</v>
      </c>
      <c r="D351" s="27">
        <v>368</v>
      </c>
      <c r="E351" s="27">
        <v>5976.4040000000005</v>
      </c>
      <c r="F351" s="27">
        <v>235623</v>
      </c>
      <c r="G351" s="27">
        <v>7</v>
      </c>
      <c r="H351" s="27">
        <v>0.12833989735220222</v>
      </c>
      <c r="I351" s="27">
        <v>0.14653171641791043</v>
      </c>
      <c r="J351" s="27">
        <v>5739.956397786349</v>
      </c>
      <c r="K351" s="29">
        <f t="shared" si="30"/>
        <v>765.90308440341983</v>
      </c>
      <c r="L351" s="28">
        <f t="shared" si="33"/>
        <v>109.41472634334569</v>
      </c>
      <c r="M351" s="27">
        <f t="shared" si="34"/>
        <v>49.236626854505559</v>
      </c>
      <c r="N351" s="27">
        <f>SUMIFS('Verarbeitendes Gew. 2019'!$H$71:$H$17222,'Verarbeitendes Gew. 2019'!$C$71:$C$17222,C351,'Verarbeitendes Gew. 2019'!$E$71:$E$17222,"Basic Metals")</f>
        <v>1220</v>
      </c>
      <c r="O351" s="27">
        <f>SUMIFS('Verarbeitendes Gew. 2019'!$H$71:$H$17222,'Verarbeitendes Gew. 2019'!$C$71:$C$17222,C351,'Verarbeitendes Gew. 2019'!$E$71:$E$17222,"Chemical and Petrochemical")</f>
        <v>0</v>
      </c>
      <c r="P351" s="27">
        <f>SUMIFS('Verarbeitendes Gew. 2019'!$H$71:$H$17222,'Verarbeitendes Gew. 2019'!$C$71:$C$17222,C351,'Verarbeitendes Gew. 2019'!$E$71:$E$17222,"Non Metallic Minerals")</f>
        <v>78</v>
      </c>
      <c r="Q351" s="27">
        <f>SUMIFS('Verarbeitendes Gew. 2019'!$H$71:$H$17222,'Verarbeitendes Gew. 2019'!$C$71:$C$17222,C351,'Verarbeitendes Gew. 2019'!$E$71:$E$17222,"Food and Tobacco")</f>
        <v>895</v>
      </c>
      <c r="R351" s="27">
        <f>SUMIFS('Verarbeitendes Gew. 2019'!$H$71:$H$17222,'Verarbeitendes Gew. 2019'!$C$71:$C$17222,C351,'Verarbeitendes Gew. 2019'!$E$71:$E$17222,"Textile and Leather ")</f>
        <v>0</v>
      </c>
      <c r="S351" s="27">
        <f>SUMIFS('Verarbeitendes Gew. 2019'!$H$71:$H$17222,'Verarbeitendes Gew. 2019'!$C$71:$C$17222,C351,'Verarbeitendes Gew. 2019'!$E$71:$E$17222,"Paper, Pulp and Print")</f>
        <v>0</v>
      </c>
      <c r="T351" s="27">
        <f>SUMIFS('Verarbeitendes Gew. 2019'!$H$71:$H$17222,'Verarbeitendes Gew. 2019'!$C$71:$C$17222,C351,'Verarbeitendes Gew. 2019'!$E$71:$E$17222,"Wood and Wood Products")</f>
        <v>388</v>
      </c>
      <c r="U351" s="27">
        <f>SUMIFS('Verarbeitendes Gew. 2019'!$H$71:$H$17222,'Verarbeitendes Gew. 2019'!$C$71:$C$17222,C351,'Verarbeitendes Gew. 2019'!$E$71:$E$17222,"Transport Equipment")</f>
        <v>1225</v>
      </c>
      <c r="V351" s="27">
        <f>SUMIFS('Verarbeitendes Gew. 2019'!$H$71:$H$17222,'Verarbeitendes Gew. 2019'!$C$71:$C$17222,C351,'Verarbeitendes Gew. 2019'!$E$71:$E$17222,"Machinery")</f>
        <v>588</v>
      </c>
      <c r="W351" s="27">
        <f>SUMIFS('Verarbeitendes Gew. 2019'!$H$71:$H$17222,'Verarbeitendes Gew. 2019'!$C$71:$C$17222,C351,'Verarbeitendes Gew. 2019'!$E$71:$E$17222,"other industry")</f>
        <v>105</v>
      </c>
      <c r="X351" s="27">
        <f>SUMIFS('Verarbeitendes Gew. 2019'!$H$71:$H$17222,'Verarbeitendes Gew. 2019'!$C$71:$C$17222,C351,'Verarbeitendes Gew. 2019'!$F$71:$F$17222,"Verarbeitendes Gewerbe (C)")</f>
        <v>5522</v>
      </c>
      <c r="Y351" s="27">
        <f t="shared" si="35"/>
        <v>5522</v>
      </c>
      <c r="Z351" s="27">
        <f>SUMIFS('Baugewerbe 2019'!$D$7:$D$543,'Baugewerbe 2019'!$A$7:$A$543,C351)</f>
        <v>2201</v>
      </c>
      <c r="AA351" s="27">
        <f t="shared" si="31"/>
        <v>29.541976112703338</v>
      </c>
      <c r="AB351" s="11">
        <f t="shared" si="32"/>
        <v>30.636123376136798</v>
      </c>
    </row>
    <row r="352" spans="1:28">
      <c r="A352" s="27" t="s">
        <v>1522</v>
      </c>
      <c r="B352" s="27" t="s">
        <v>1530</v>
      </c>
      <c r="C352" s="27">
        <v>13076</v>
      </c>
      <c r="D352" s="27">
        <v>472</v>
      </c>
      <c r="E352" s="27">
        <v>5252.0370000000003</v>
      </c>
      <c r="F352" s="27">
        <v>211779</v>
      </c>
      <c r="G352" s="27">
        <v>6</v>
      </c>
      <c r="H352" s="27">
        <v>0.11278452552236563</v>
      </c>
      <c r="I352" s="27">
        <v>0.13170335820895523</v>
      </c>
      <c r="J352" s="27">
        <v>5739.956397786349</v>
      </c>
      <c r="K352" s="29">
        <f t="shared" si="30"/>
        <v>677.7843757644514</v>
      </c>
      <c r="L352" s="28">
        <f t="shared" si="33"/>
        <v>112.96406262740857</v>
      </c>
      <c r="M352" s="27">
        <f t="shared" si="34"/>
        <v>50.833828182333853</v>
      </c>
      <c r="N352" s="27">
        <f>SUMIFS('Verarbeitendes Gew. 2019'!$H$71:$H$17222,'Verarbeitendes Gew. 2019'!$C$71:$C$17222,C352,'Verarbeitendes Gew. 2019'!$E$71:$E$17222,"Basic Metals")</f>
        <v>1112</v>
      </c>
      <c r="O352" s="27">
        <f>SUMIFS('Verarbeitendes Gew. 2019'!$H$71:$H$17222,'Verarbeitendes Gew. 2019'!$C$71:$C$17222,C352,'Verarbeitendes Gew. 2019'!$E$71:$E$17222,"Chemical and Petrochemical")</f>
        <v>1175</v>
      </c>
      <c r="P352" s="27">
        <f>SUMIFS('Verarbeitendes Gew. 2019'!$H$71:$H$17222,'Verarbeitendes Gew. 2019'!$C$71:$C$17222,C352,'Verarbeitendes Gew. 2019'!$E$71:$E$17222,"Non Metallic Minerals")</f>
        <v>707</v>
      </c>
      <c r="Q352" s="27">
        <f>SUMIFS('Verarbeitendes Gew. 2019'!$H$71:$H$17222,'Verarbeitendes Gew. 2019'!$C$71:$C$17222,C352,'Verarbeitendes Gew. 2019'!$E$71:$E$17222,"Food and Tobacco")</f>
        <v>5798</v>
      </c>
      <c r="R352" s="27">
        <f>SUMIFS('Verarbeitendes Gew. 2019'!$H$71:$H$17222,'Verarbeitendes Gew. 2019'!$C$71:$C$17222,C352,'Verarbeitendes Gew. 2019'!$E$71:$E$17222,"Textile and Leather ")</f>
        <v>0</v>
      </c>
      <c r="S352" s="27">
        <f>SUMIFS('Verarbeitendes Gew. 2019'!$H$71:$H$17222,'Verarbeitendes Gew. 2019'!$C$71:$C$17222,C352,'Verarbeitendes Gew. 2019'!$E$71:$E$17222,"Paper, Pulp and Print")</f>
        <v>754</v>
      </c>
      <c r="T352" s="27">
        <f>SUMIFS('Verarbeitendes Gew. 2019'!$H$71:$H$17222,'Verarbeitendes Gew. 2019'!$C$71:$C$17222,C352,'Verarbeitendes Gew. 2019'!$E$71:$E$17222,"Wood and Wood Products")</f>
        <v>398</v>
      </c>
      <c r="U352" s="27">
        <f>SUMIFS('Verarbeitendes Gew. 2019'!$H$71:$H$17222,'Verarbeitendes Gew. 2019'!$C$71:$C$17222,C352,'Verarbeitendes Gew. 2019'!$E$71:$E$17222,"Transport Equipment")</f>
        <v>1132</v>
      </c>
      <c r="V352" s="27">
        <f>SUMIFS('Verarbeitendes Gew. 2019'!$H$71:$H$17222,'Verarbeitendes Gew. 2019'!$C$71:$C$17222,C352,'Verarbeitendes Gew. 2019'!$E$71:$E$17222,"Machinery")</f>
        <v>1402</v>
      </c>
      <c r="W352" s="27">
        <f>SUMIFS('Verarbeitendes Gew. 2019'!$H$71:$H$17222,'Verarbeitendes Gew. 2019'!$C$71:$C$17222,C352,'Verarbeitendes Gew. 2019'!$E$71:$E$17222,"other industry")</f>
        <v>244</v>
      </c>
      <c r="X352" s="27">
        <f>SUMIFS('Verarbeitendes Gew. 2019'!$H$71:$H$17222,'Verarbeitendes Gew. 2019'!$C$71:$C$17222,C352,'Verarbeitendes Gew. 2019'!$F$71:$F$17222,"Verarbeitendes Gewerbe (C)")</f>
        <v>13517</v>
      </c>
      <c r="Y352" s="27">
        <f t="shared" si="35"/>
        <v>13517</v>
      </c>
      <c r="Z352" s="27">
        <f>SUMIFS('Baugewerbe 2019'!$D$7:$D$543,'Baugewerbe 2019'!$A$7:$A$543,C352)</f>
        <v>2443</v>
      </c>
      <c r="AA352" s="27">
        <f t="shared" si="31"/>
        <v>30.500296909400316</v>
      </c>
      <c r="AB352" s="11">
        <f t="shared" si="32"/>
        <v>31.629937535674401</v>
      </c>
    </row>
    <row r="353" spans="1:28">
      <c r="A353" s="27" t="s">
        <v>1531</v>
      </c>
      <c r="B353" s="27" t="s">
        <v>1532</v>
      </c>
      <c r="C353" s="27">
        <v>14511</v>
      </c>
      <c r="D353" s="27">
        <v>523</v>
      </c>
      <c r="E353" s="27">
        <v>8883.9500000000007</v>
      </c>
      <c r="F353" s="27">
        <v>246334</v>
      </c>
      <c r="G353" s="27">
        <v>1</v>
      </c>
      <c r="H353" s="27">
        <v>6.9353302575392087E-2</v>
      </c>
      <c r="I353" s="27">
        <v>6.0494597249508841E-2</v>
      </c>
      <c r="J353" s="27">
        <v>22752.492034210969</v>
      </c>
      <c r="K353" s="29">
        <f t="shared" si="30"/>
        <v>1521.524330131869</v>
      </c>
      <c r="L353" s="28">
        <f t="shared" si="33"/>
        <v>1521.524330131869</v>
      </c>
      <c r="M353" s="27">
        <f t="shared" si="34"/>
        <v>684.685948559341</v>
      </c>
      <c r="N353" s="27">
        <f>SUMIFS('Verarbeitendes Gew. 2019'!$H$71:$H$17222,'Verarbeitendes Gew. 2019'!$C$71:$C$17222,C353,'Verarbeitendes Gew. 2019'!$E$71:$E$17222,"Basic Metals")</f>
        <v>2357</v>
      </c>
      <c r="O353" s="27">
        <f>SUMIFS('Verarbeitendes Gew. 2019'!$H$71:$H$17222,'Verarbeitendes Gew. 2019'!$C$71:$C$17222,C353,'Verarbeitendes Gew. 2019'!$E$71:$E$17222,"Chemical and Petrochemical")</f>
        <v>0</v>
      </c>
      <c r="P353" s="27">
        <f>SUMIFS('Verarbeitendes Gew. 2019'!$H$71:$H$17222,'Verarbeitendes Gew. 2019'!$C$71:$C$17222,C353,'Verarbeitendes Gew. 2019'!$E$71:$E$17222,"Non Metallic Minerals")</f>
        <v>479</v>
      </c>
      <c r="Q353" s="27">
        <f>SUMIFS('Verarbeitendes Gew. 2019'!$H$71:$H$17222,'Verarbeitendes Gew. 2019'!$C$71:$C$17222,C353,'Verarbeitendes Gew. 2019'!$E$71:$E$17222,"Food and Tobacco")</f>
        <v>374</v>
      </c>
      <c r="R353" s="27">
        <f>SUMIFS('Verarbeitendes Gew. 2019'!$H$71:$H$17222,'Verarbeitendes Gew. 2019'!$C$71:$C$17222,C353,'Verarbeitendes Gew. 2019'!$E$71:$E$17222,"Textile and Leather ")</f>
        <v>244</v>
      </c>
      <c r="S353" s="27">
        <f>SUMIFS('Verarbeitendes Gew. 2019'!$H$71:$H$17222,'Verarbeitendes Gew. 2019'!$C$71:$C$17222,C353,'Verarbeitendes Gew. 2019'!$E$71:$E$17222,"Paper, Pulp and Print")</f>
        <v>0</v>
      </c>
      <c r="T353" s="27">
        <f>SUMIFS('Verarbeitendes Gew. 2019'!$H$71:$H$17222,'Verarbeitendes Gew. 2019'!$C$71:$C$17222,C353,'Verarbeitendes Gew. 2019'!$E$71:$E$17222,"Wood and Wood Products")</f>
        <v>0</v>
      </c>
      <c r="U353" s="27">
        <f>SUMIFS('Verarbeitendes Gew. 2019'!$H$71:$H$17222,'Verarbeitendes Gew. 2019'!$C$71:$C$17222,C353,'Verarbeitendes Gew. 2019'!$E$71:$E$17222,"Transport Equipment")</f>
        <v>0</v>
      </c>
      <c r="V353" s="27">
        <f>SUMIFS('Verarbeitendes Gew. 2019'!$H$71:$H$17222,'Verarbeitendes Gew. 2019'!$C$71:$C$17222,C353,'Verarbeitendes Gew. 2019'!$E$71:$E$17222,"Machinery")</f>
        <v>5213</v>
      </c>
      <c r="W353" s="27">
        <f>SUMIFS('Verarbeitendes Gew. 2019'!$H$71:$H$17222,'Verarbeitendes Gew. 2019'!$C$71:$C$17222,C353,'Verarbeitendes Gew. 2019'!$E$71:$E$17222,"other industry")</f>
        <v>202</v>
      </c>
      <c r="X353" s="27">
        <f>SUMIFS('Verarbeitendes Gew. 2019'!$H$71:$H$17222,'Verarbeitendes Gew. 2019'!$C$71:$C$17222,C353,'Verarbeitendes Gew. 2019'!$F$71:$F$17222,"Verarbeitendes Gewerbe (C)")</f>
        <v>0</v>
      </c>
      <c r="Y353" s="27">
        <f t="shared" si="35"/>
        <v>8869</v>
      </c>
      <c r="Z353" s="27">
        <f>SUMIFS('Baugewerbe 2019'!$D$7:$D$543,'Baugewerbe 2019'!$A$7:$A$543,C353)</f>
        <v>2941</v>
      </c>
      <c r="AA353" s="27">
        <f t="shared" si="31"/>
        <v>410.81156913560466</v>
      </c>
      <c r="AB353" s="11">
        <f t="shared" si="32"/>
        <v>426.02681243692336</v>
      </c>
    </row>
    <row r="354" spans="1:28">
      <c r="A354" s="27" t="s">
        <v>1531</v>
      </c>
      <c r="B354" s="27" t="s">
        <v>1533</v>
      </c>
      <c r="C354" s="27">
        <v>14521</v>
      </c>
      <c r="D354" s="27">
        <v>360</v>
      </c>
      <c r="E354" s="27">
        <v>8058.7929999999997</v>
      </c>
      <c r="F354" s="27">
        <v>334948</v>
      </c>
      <c r="G354" s="27">
        <v>4</v>
      </c>
      <c r="H354" s="27">
        <v>6.2911645081461701E-2</v>
      </c>
      <c r="I354" s="27">
        <v>8.2256385068762275E-2</v>
      </c>
      <c r="J354" s="27">
        <v>22752.492034210969</v>
      </c>
      <c r="K354" s="29">
        <f t="shared" si="30"/>
        <v>1554.6361954652477</v>
      </c>
      <c r="L354" s="28">
        <f t="shared" si="33"/>
        <v>388.65904886631193</v>
      </c>
      <c r="M354" s="27">
        <f t="shared" si="34"/>
        <v>174.89657198984037</v>
      </c>
      <c r="N354" s="27">
        <f>SUMIFS('Verarbeitendes Gew. 2019'!$H$71:$H$17222,'Verarbeitendes Gew. 2019'!$C$71:$C$17222,C354,'Verarbeitendes Gew. 2019'!$E$71:$E$17222,"Basic Metals")</f>
        <v>12112</v>
      </c>
      <c r="O354" s="27">
        <f>SUMIFS('Verarbeitendes Gew. 2019'!$H$71:$H$17222,'Verarbeitendes Gew. 2019'!$C$71:$C$17222,C354,'Verarbeitendes Gew. 2019'!$E$71:$E$17222,"Chemical and Petrochemical")</f>
        <v>1878</v>
      </c>
      <c r="P354" s="27">
        <f>SUMIFS('Verarbeitendes Gew. 2019'!$H$71:$H$17222,'Verarbeitendes Gew. 2019'!$C$71:$C$17222,C354,'Verarbeitendes Gew. 2019'!$E$71:$E$17222,"Non Metallic Minerals")</f>
        <v>560</v>
      </c>
      <c r="Q354" s="27">
        <f>SUMIFS('Verarbeitendes Gew. 2019'!$H$71:$H$17222,'Verarbeitendes Gew. 2019'!$C$71:$C$17222,C354,'Verarbeitendes Gew. 2019'!$E$71:$E$17222,"Food and Tobacco")</f>
        <v>1319</v>
      </c>
      <c r="R354" s="27">
        <f>SUMIFS('Verarbeitendes Gew. 2019'!$H$71:$H$17222,'Verarbeitendes Gew. 2019'!$C$71:$C$17222,C354,'Verarbeitendes Gew. 2019'!$E$71:$E$17222,"Textile and Leather ")</f>
        <v>1227</v>
      </c>
      <c r="S354" s="27">
        <f>SUMIFS('Verarbeitendes Gew. 2019'!$H$71:$H$17222,'Verarbeitendes Gew. 2019'!$C$71:$C$17222,C354,'Verarbeitendes Gew. 2019'!$E$71:$E$17222,"Paper, Pulp and Print")</f>
        <v>1181</v>
      </c>
      <c r="T354" s="27">
        <f>SUMIFS('Verarbeitendes Gew. 2019'!$H$71:$H$17222,'Verarbeitendes Gew. 2019'!$C$71:$C$17222,C354,'Verarbeitendes Gew. 2019'!$E$71:$E$17222,"Wood and Wood Products")</f>
        <v>1675</v>
      </c>
      <c r="U354" s="27">
        <f>SUMIFS('Verarbeitendes Gew. 2019'!$H$71:$H$17222,'Verarbeitendes Gew. 2019'!$C$71:$C$17222,C354,'Verarbeitendes Gew. 2019'!$E$71:$E$17222,"Transport Equipment")</f>
        <v>3097</v>
      </c>
      <c r="V354" s="27">
        <f>SUMIFS('Verarbeitendes Gew. 2019'!$H$71:$H$17222,'Verarbeitendes Gew. 2019'!$C$71:$C$17222,C354,'Verarbeitendes Gew. 2019'!$E$71:$E$17222,"Machinery")</f>
        <v>8587</v>
      </c>
      <c r="W354" s="27">
        <f>SUMIFS('Verarbeitendes Gew. 2019'!$H$71:$H$17222,'Verarbeitendes Gew. 2019'!$C$71:$C$17222,C354,'Verarbeitendes Gew. 2019'!$E$71:$E$17222,"other industry")</f>
        <v>1298</v>
      </c>
      <c r="X354" s="27">
        <f>SUMIFS('Verarbeitendes Gew. 2019'!$H$71:$H$17222,'Verarbeitendes Gew. 2019'!$C$71:$C$17222,C354,'Verarbeitendes Gew. 2019'!$F$71:$F$17222,"Verarbeitendes Gewerbe (C)")</f>
        <v>32796</v>
      </c>
      <c r="Y354" s="27">
        <f t="shared" si="35"/>
        <v>32934</v>
      </c>
      <c r="Z354" s="27">
        <f>SUMIFS('Baugewerbe 2019'!$D$7:$D$543,'Baugewerbe 2019'!$A$7:$A$543,C354)</f>
        <v>5743</v>
      </c>
      <c r="AA354" s="27">
        <f t="shared" si="31"/>
        <v>104.93794319390423</v>
      </c>
      <c r="AB354" s="11">
        <f t="shared" si="32"/>
        <v>108.82453368256735</v>
      </c>
    </row>
    <row r="355" spans="1:28">
      <c r="A355" s="27" t="s">
        <v>1531</v>
      </c>
      <c r="B355" s="27" t="s">
        <v>1534</v>
      </c>
      <c r="C355" s="27">
        <v>14522</v>
      </c>
      <c r="D355" s="27">
        <v>448</v>
      </c>
      <c r="E355" s="27">
        <v>8349.1710000000003</v>
      </c>
      <c r="F355" s="27">
        <v>304099</v>
      </c>
      <c r="G355" s="27">
        <v>4</v>
      </c>
      <c r="H355" s="27">
        <v>6.5178505351413382E-2</v>
      </c>
      <c r="I355" s="27">
        <v>7.4680500982318265E-2</v>
      </c>
      <c r="J355" s="27">
        <v>22752.492034210969</v>
      </c>
      <c r="K355" s="29">
        <f t="shared" si="30"/>
        <v>1543.5077661821656</v>
      </c>
      <c r="L355" s="28">
        <f t="shared" si="33"/>
        <v>385.8769415455414</v>
      </c>
      <c r="M355" s="27">
        <f t="shared" si="34"/>
        <v>173.64462369549364</v>
      </c>
      <c r="N355" s="27">
        <f>SUMIFS('Verarbeitendes Gew. 2019'!$H$71:$H$17222,'Verarbeitendes Gew. 2019'!$C$71:$C$17222,C355,'Verarbeitendes Gew. 2019'!$E$71:$E$17222,"Basic Metals")</f>
        <v>4178</v>
      </c>
      <c r="O355" s="27">
        <f>SUMIFS('Verarbeitendes Gew. 2019'!$H$71:$H$17222,'Verarbeitendes Gew. 2019'!$C$71:$C$17222,C355,'Verarbeitendes Gew. 2019'!$E$71:$E$17222,"Chemical and Petrochemical")</f>
        <v>1373</v>
      </c>
      <c r="P355" s="27">
        <f>SUMIFS('Verarbeitendes Gew. 2019'!$H$71:$H$17222,'Verarbeitendes Gew. 2019'!$C$71:$C$17222,C355,'Verarbeitendes Gew. 2019'!$E$71:$E$17222,"Non Metallic Minerals")</f>
        <v>1522</v>
      </c>
      <c r="Q355" s="27">
        <f>SUMIFS('Verarbeitendes Gew. 2019'!$H$71:$H$17222,'Verarbeitendes Gew. 2019'!$C$71:$C$17222,C355,'Verarbeitendes Gew. 2019'!$E$71:$E$17222,"Food and Tobacco")</f>
        <v>1974</v>
      </c>
      <c r="R355" s="27">
        <f>SUMIFS('Verarbeitendes Gew. 2019'!$H$71:$H$17222,'Verarbeitendes Gew. 2019'!$C$71:$C$17222,C355,'Verarbeitendes Gew. 2019'!$E$71:$E$17222,"Textile and Leather ")</f>
        <v>0</v>
      </c>
      <c r="S355" s="27">
        <f>SUMIFS('Verarbeitendes Gew. 2019'!$H$71:$H$17222,'Verarbeitendes Gew. 2019'!$C$71:$C$17222,C355,'Verarbeitendes Gew. 2019'!$E$71:$E$17222,"Paper, Pulp and Print")</f>
        <v>2264</v>
      </c>
      <c r="T355" s="27">
        <f>SUMIFS('Verarbeitendes Gew. 2019'!$H$71:$H$17222,'Verarbeitendes Gew. 2019'!$C$71:$C$17222,C355,'Verarbeitendes Gew. 2019'!$E$71:$E$17222,"Wood and Wood Products")</f>
        <v>1244</v>
      </c>
      <c r="U355" s="27">
        <f>SUMIFS('Verarbeitendes Gew. 2019'!$H$71:$H$17222,'Verarbeitendes Gew. 2019'!$C$71:$C$17222,C355,'Verarbeitendes Gew. 2019'!$E$71:$E$17222,"Transport Equipment")</f>
        <v>1600</v>
      </c>
      <c r="V355" s="27">
        <f>SUMIFS('Verarbeitendes Gew. 2019'!$H$71:$H$17222,'Verarbeitendes Gew. 2019'!$C$71:$C$17222,C355,'Verarbeitendes Gew. 2019'!$E$71:$E$17222,"Machinery")</f>
        <v>6730</v>
      </c>
      <c r="W355" s="27">
        <f>SUMIFS('Verarbeitendes Gew. 2019'!$H$71:$H$17222,'Verarbeitendes Gew. 2019'!$C$71:$C$17222,C355,'Verarbeitendes Gew. 2019'!$E$71:$E$17222,"other industry")</f>
        <v>387</v>
      </c>
      <c r="X355" s="27">
        <f>SUMIFS('Verarbeitendes Gew. 2019'!$H$71:$H$17222,'Verarbeitendes Gew. 2019'!$C$71:$C$17222,C355,'Verarbeitendes Gew. 2019'!$F$71:$F$17222,"Verarbeitendes Gewerbe (C)")</f>
        <v>26639</v>
      </c>
      <c r="Y355" s="27">
        <f t="shared" si="35"/>
        <v>26639</v>
      </c>
      <c r="Z355" s="27">
        <f>SUMIFS('Baugewerbe 2019'!$D$7:$D$543,'Baugewerbe 2019'!$A$7:$A$543,C355)</f>
        <v>4798</v>
      </c>
      <c r="AA355" s="27">
        <f t="shared" si="31"/>
        <v>104.18677421729619</v>
      </c>
      <c r="AB355" s="11">
        <f t="shared" si="32"/>
        <v>108.0455436327516</v>
      </c>
    </row>
    <row r="356" spans="1:28">
      <c r="A356" s="27" t="s">
        <v>1531</v>
      </c>
      <c r="B356" s="27" t="s">
        <v>1535</v>
      </c>
      <c r="C356" s="27">
        <v>14523</v>
      </c>
      <c r="D356" s="27">
        <v>419</v>
      </c>
      <c r="E356" s="27">
        <v>5868.107</v>
      </c>
      <c r="F356" s="27">
        <v>225997</v>
      </c>
      <c r="G356" s="27">
        <v>3</v>
      </c>
      <c r="H356" s="27">
        <v>4.5809870644901912E-2</v>
      </c>
      <c r="I356" s="27">
        <v>5.5500245579567779E-2</v>
      </c>
      <c r="J356" s="27">
        <v>22752.492034210969</v>
      </c>
      <c r="K356" s="29">
        <f t="shared" si="30"/>
        <v>1104.0231669190266</v>
      </c>
      <c r="L356" s="28">
        <f t="shared" si="33"/>
        <v>368.0077223063422</v>
      </c>
      <c r="M356" s="27">
        <f t="shared" si="34"/>
        <v>165.603475037854</v>
      </c>
      <c r="N356" s="27">
        <f>SUMIFS('Verarbeitendes Gew. 2019'!$H$71:$H$17222,'Verarbeitendes Gew. 2019'!$C$71:$C$17222,C356,'Verarbeitendes Gew. 2019'!$E$71:$E$17222,"Basic Metals")</f>
        <v>4418</v>
      </c>
      <c r="O356" s="27">
        <f>SUMIFS('Verarbeitendes Gew. 2019'!$H$71:$H$17222,'Verarbeitendes Gew. 2019'!$C$71:$C$17222,C356,'Verarbeitendes Gew. 2019'!$E$71:$E$17222,"Chemical and Petrochemical")</f>
        <v>1348</v>
      </c>
      <c r="P356" s="27">
        <f>SUMIFS('Verarbeitendes Gew. 2019'!$H$71:$H$17222,'Verarbeitendes Gew. 2019'!$C$71:$C$17222,C356,'Verarbeitendes Gew. 2019'!$E$71:$E$17222,"Non Metallic Minerals")</f>
        <v>642</v>
      </c>
      <c r="Q356" s="27">
        <f>SUMIFS('Verarbeitendes Gew. 2019'!$H$71:$H$17222,'Verarbeitendes Gew. 2019'!$C$71:$C$17222,C356,'Verarbeitendes Gew. 2019'!$E$71:$E$17222,"Food and Tobacco")</f>
        <v>1977</v>
      </c>
      <c r="R356" s="27">
        <f>SUMIFS('Verarbeitendes Gew. 2019'!$H$71:$H$17222,'Verarbeitendes Gew. 2019'!$C$71:$C$17222,C356,'Verarbeitendes Gew. 2019'!$E$71:$E$17222,"Textile and Leather ")</f>
        <v>2732</v>
      </c>
      <c r="S356" s="27">
        <f>SUMIFS('Verarbeitendes Gew. 2019'!$H$71:$H$17222,'Verarbeitendes Gew. 2019'!$C$71:$C$17222,C356,'Verarbeitendes Gew. 2019'!$E$71:$E$17222,"Paper, Pulp and Print")</f>
        <v>411</v>
      </c>
      <c r="T356" s="27">
        <f>SUMIFS('Verarbeitendes Gew. 2019'!$H$71:$H$17222,'Verarbeitendes Gew. 2019'!$C$71:$C$17222,C356,'Verarbeitendes Gew. 2019'!$E$71:$E$17222,"Wood and Wood Products")</f>
        <v>467</v>
      </c>
      <c r="U356" s="27">
        <f>SUMIFS('Verarbeitendes Gew. 2019'!$H$71:$H$17222,'Verarbeitendes Gew. 2019'!$C$71:$C$17222,C356,'Verarbeitendes Gew. 2019'!$E$71:$E$17222,"Transport Equipment")</f>
        <v>0</v>
      </c>
      <c r="V356" s="27">
        <f>SUMIFS('Verarbeitendes Gew. 2019'!$H$71:$H$17222,'Verarbeitendes Gew. 2019'!$C$71:$C$17222,C356,'Verarbeitendes Gew. 2019'!$E$71:$E$17222,"Machinery")</f>
        <v>3419</v>
      </c>
      <c r="W356" s="27">
        <f>SUMIFS('Verarbeitendes Gew. 2019'!$H$71:$H$17222,'Verarbeitendes Gew. 2019'!$C$71:$C$17222,C356,'Verarbeitendes Gew. 2019'!$E$71:$E$17222,"other industry")</f>
        <v>1275</v>
      </c>
      <c r="X356" s="27">
        <f>SUMIFS('Verarbeitendes Gew. 2019'!$H$71:$H$17222,'Verarbeitendes Gew. 2019'!$C$71:$C$17222,C356,'Verarbeitendes Gew. 2019'!$F$71:$F$17222,"Verarbeitendes Gewerbe (C)")</f>
        <v>20264</v>
      </c>
      <c r="Y356" s="27">
        <f t="shared" si="35"/>
        <v>20264</v>
      </c>
      <c r="Z356" s="27">
        <f>SUMIFS('Baugewerbe 2019'!$D$7:$D$543,'Baugewerbe 2019'!$A$7:$A$543,C356)</f>
        <v>4187</v>
      </c>
      <c r="AA356" s="27">
        <f t="shared" si="31"/>
        <v>99.362085022712407</v>
      </c>
      <c r="AB356" s="11">
        <f t="shared" si="32"/>
        <v>103.04216224577583</v>
      </c>
    </row>
    <row r="357" spans="1:28">
      <c r="A357" s="27" t="s">
        <v>1531</v>
      </c>
      <c r="B357" s="27" t="s">
        <v>1536</v>
      </c>
      <c r="C357" s="27">
        <v>14524</v>
      </c>
      <c r="D357" s="27">
        <v>485</v>
      </c>
      <c r="E357" s="27">
        <v>9859.2440000000006</v>
      </c>
      <c r="F357" s="27">
        <v>315002</v>
      </c>
      <c r="G357" s="27">
        <v>2</v>
      </c>
      <c r="H357" s="27">
        <v>7.6967017182291556E-2</v>
      </c>
      <c r="I357" s="27">
        <v>7.7358055009823179E-2</v>
      </c>
      <c r="J357" s="27">
        <v>22752.492034210969</v>
      </c>
      <c r="K357" s="29">
        <f t="shared" si="30"/>
        <v>1753.6826291527441</v>
      </c>
      <c r="L357" s="28">
        <f t="shared" si="33"/>
        <v>876.84131457637204</v>
      </c>
      <c r="M357" s="27">
        <f t="shared" si="34"/>
        <v>394.57859155936745</v>
      </c>
      <c r="N357" s="27">
        <f>SUMIFS('Verarbeitendes Gew. 2019'!$H$71:$H$17222,'Verarbeitendes Gew. 2019'!$C$71:$C$17222,C357,'Verarbeitendes Gew. 2019'!$E$71:$E$17222,"Basic Metals")</f>
        <v>4886</v>
      </c>
      <c r="O357" s="27">
        <f>SUMIFS('Verarbeitendes Gew. 2019'!$H$71:$H$17222,'Verarbeitendes Gew. 2019'!$C$71:$C$17222,C357,'Verarbeitendes Gew. 2019'!$E$71:$E$17222,"Chemical and Petrochemical")</f>
        <v>0</v>
      </c>
      <c r="P357" s="27">
        <f>SUMIFS('Verarbeitendes Gew. 2019'!$H$71:$H$17222,'Verarbeitendes Gew. 2019'!$C$71:$C$17222,C357,'Verarbeitendes Gew. 2019'!$E$71:$E$17222,"Non Metallic Minerals")</f>
        <v>821</v>
      </c>
      <c r="Q357" s="27">
        <f>SUMIFS('Verarbeitendes Gew. 2019'!$H$71:$H$17222,'Verarbeitendes Gew. 2019'!$C$71:$C$17222,C357,'Verarbeitendes Gew. 2019'!$E$71:$E$17222,"Food and Tobacco")</f>
        <v>956</v>
      </c>
      <c r="R357" s="27">
        <f>SUMIFS('Verarbeitendes Gew. 2019'!$H$71:$H$17222,'Verarbeitendes Gew. 2019'!$C$71:$C$17222,C357,'Verarbeitendes Gew. 2019'!$E$71:$E$17222,"Textile and Leather ")</f>
        <v>1187</v>
      </c>
      <c r="S357" s="27">
        <f>SUMIFS('Verarbeitendes Gew. 2019'!$H$71:$H$17222,'Verarbeitendes Gew. 2019'!$C$71:$C$17222,C357,'Verarbeitendes Gew. 2019'!$E$71:$E$17222,"Paper, Pulp and Print")</f>
        <v>427</v>
      </c>
      <c r="T357" s="27">
        <f>SUMIFS('Verarbeitendes Gew. 2019'!$H$71:$H$17222,'Verarbeitendes Gew. 2019'!$C$71:$C$17222,C357,'Verarbeitendes Gew. 2019'!$E$71:$E$17222,"Wood and Wood Products")</f>
        <v>108</v>
      </c>
      <c r="U357" s="27">
        <f>SUMIFS('Verarbeitendes Gew. 2019'!$H$71:$H$17222,'Verarbeitendes Gew. 2019'!$C$71:$C$17222,C357,'Verarbeitendes Gew. 2019'!$E$71:$E$17222,"Transport Equipment")</f>
        <v>15065</v>
      </c>
      <c r="V357" s="27">
        <f>SUMIFS('Verarbeitendes Gew. 2019'!$H$71:$H$17222,'Verarbeitendes Gew. 2019'!$C$71:$C$17222,C357,'Verarbeitendes Gew. 2019'!$E$71:$E$17222,"Machinery")</f>
        <v>6852</v>
      </c>
      <c r="W357" s="27">
        <f>SUMIFS('Verarbeitendes Gew. 2019'!$H$71:$H$17222,'Verarbeitendes Gew. 2019'!$C$71:$C$17222,C357,'Verarbeitendes Gew. 2019'!$E$71:$E$17222,"other industry")</f>
        <v>319</v>
      </c>
      <c r="X357" s="27">
        <f>SUMIFS('Verarbeitendes Gew. 2019'!$H$71:$H$17222,'Verarbeitendes Gew. 2019'!$C$71:$C$17222,C357,'Verarbeitendes Gew. 2019'!$F$71:$F$17222,"Verarbeitendes Gewerbe (C)")</f>
        <v>0</v>
      </c>
      <c r="Y357" s="27">
        <f t="shared" si="35"/>
        <v>30621</v>
      </c>
      <c r="Z357" s="27">
        <f>SUMIFS('Baugewerbe 2019'!$D$7:$D$543,'Baugewerbe 2019'!$A$7:$A$543,C357)</f>
        <v>4440</v>
      </c>
      <c r="AA357" s="27">
        <f t="shared" si="31"/>
        <v>236.74715493562047</v>
      </c>
      <c r="AB357" s="11">
        <f t="shared" si="32"/>
        <v>245.5155680813842</v>
      </c>
    </row>
    <row r="358" spans="1:28">
      <c r="A358" s="27" t="s">
        <v>1531</v>
      </c>
      <c r="B358" s="27" t="s">
        <v>1537</v>
      </c>
      <c r="C358" s="27">
        <v>14612</v>
      </c>
      <c r="D358" s="27">
        <v>538</v>
      </c>
      <c r="E358" s="27">
        <v>22404.080000000002</v>
      </c>
      <c r="F358" s="27">
        <v>556780</v>
      </c>
      <c r="G358" s="27">
        <v>1</v>
      </c>
      <c r="H358" s="27">
        <v>0.17489933409837857</v>
      </c>
      <c r="I358" s="27">
        <v>0.13673379174852651</v>
      </c>
      <c r="J358" s="27">
        <v>22752.492034210969</v>
      </c>
      <c r="K358" s="29">
        <f t="shared" si="30"/>
        <v>3736.2545703391834</v>
      </c>
      <c r="L358" s="28">
        <f t="shared" si="33"/>
        <v>3736.2545703391834</v>
      </c>
      <c r="M358" s="27">
        <f t="shared" si="34"/>
        <v>1681.3145566526325</v>
      </c>
      <c r="N358" s="27">
        <f>SUMIFS('Verarbeitendes Gew. 2019'!$H$71:$H$17222,'Verarbeitendes Gew. 2019'!$C$71:$C$17222,C358,'Verarbeitendes Gew. 2019'!$E$71:$E$17222,"Basic Metals")</f>
        <v>1424</v>
      </c>
      <c r="O358" s="27">
        <f>SUMIFS('Verarbeitendes Gew. 2019'!$H$71:$H$17222,'Verarbeitendes Gew. 2019'!$C$71:$C$17222,C358,'Verarbeitendes Gew. 2019'!$E$71:$E$17222,"Chemical and Petrochemical")</f>
        <v>2536</v>
      </c>
      <c r="P358" s="27">
        <f>SUMIFS('Verarbeitendes Gew. 2019'!$H$71:$H$17222,'Verarbeitendes Gew. 2019'!$C$71:$C$17222,C358,'Verarbeitendes Gew. 2019'!$E$71:$E$17222,"Non Metallic Minerals")</f>
        <v>254</v>
      </c>
      <c r="Q358" s="27">
        <f>SUMIFS('Verarbeitendes Gew. 2019'!$H$71:$H$17222,'Verarbeitendes Gew. 2019'!$C$71:$C$17222,C358,'Verarbeitendes Gew. 2019'!$E$71:$E$17222,"Food and Tobacco")</f>
        <v>1143</v>
      </c>
      <c r="R358" s="27">
        <f>SUMIFS('Verarbeitendes Gew. 2019'!$H$71:$H$17222,'Verarbeitendes Gew. 2019'!$C$71:$C$17222,C358,'Verarbeitendes Gew. 2019'!$E$71:$E$17222,"Textile and Leather ")</f>
        <v>0</v>
      </c>
      <c r="S358" s="27">
        <f>SUMIFS('Verarbeitendes Gew. 2019'!$H$71:$H$17222,'Verarbeitendes Gew. 2019'!$C$71:$C$17222,C358,'Verarbeitendes Gew. 2019'!$E$71:$E$17222,"Paper, Pulp and Print")</f>
        <v>1832</v>
      </c>
      <c r="T358" s="27">
        <f>SUMIFS('Verarbeitendes Gew. 2019'!$H$71:$H$17222,'Verarbeitendes Gew. 2019'!$C$71:$C$17222,C358,'Verarbeitendes Gew. 2019'!$E$71:$E$17222,"Wood and Wood Products")</f>
        <v>0</v>
      </c>
      <c r="U358" s="27">
        <f>SUMIFS('Verarbeitendes Gew. 2019'!$H$71:$H$17222,'Verarbeitendes Gew. 2019'!$C$71:$C$17222,C358,'Verarbeitendes Gew. 2019'!$E$71:$E$17222,"Transport Equipment")</f>
        <v>0</v>
      </c>
      <c r="V358" s="27">
        <f>SUMIFS('Verarbeitendes Gew. 2019'!$H$71:$H$17222,'Verarbeitendes Gew. 2019'!$C$71:$C$17222,C358,'Verarbeitendes Gew. 2019'!$E$71:$E$17222,"Machinery")</f>
        <v>17442</v>
      </c>
      <c r="W358" s="27">
        <f>SUMIFS('Verarbeitendes Gew. 2019'!$H$71:$H$17222,'Verarbeitendes Gew. 2019'!$C$71:$C$17222,C358,'Verarbeitendes Gew. 2019'!$E$71:$E$17222,"other industry")</f>
        <v>945</v>
      </c>
      <c r="X358" s="27">
        <f>SUMIFS('Verarbeitendes Gew. 2019'!$H$71:$H$17222,'Verarbeitendes Gew. 2019'!$C$71:$C$17222,C358,'Verarbeitendes Gew. 2019'!$F$71:$F$17222,"Verarbeitendes Gewerbe (C)")</f>
        <v>29058</v>
      </c>
      <c r="Y358" s="27">
        <f t="shared" si="35"/>
        <v>29058</v>
      </c>
      <c r="Z358" s="27">
        <f>SUMIFS('Baugewerbe 2019'!$D$7:$D$543,'Baugewerbe 2019'!$A$7:$A$543,C358)</f>
        <v>6062</v>
      </c>
      <c r="AA358" s="27">
        <f t="shared" si="31"/>
        <v>1008.7887339915795</v>
      </c>
      <c r="AB358" s="11">
        <f t="shared" si="32"/>
        <v>1046.1512796949714</v>
      </c>
    </row>
    <row r="359" spans="1:28">
      <c r="A359" s="27" t="s">
        <v>1531</v>
      </c>
      <c r="B359" s="27" t="s">
        <v>1538</v>
      </c>
      <c r="C359" s="27">
        <v>14625</v>
      </c>
      <c r="D359" s="27">
        <v>436</v>
      </c>
      <c r="E359" s="27">
        <v>7961.6109999999999</v>
      </c>
      <c r="F359" s="27">
        <v>299758</v>
      </c>
      <c r="G359" s="27">
        <v>5</v>
      </c>
      <c r="H359" s="27">
        <v>6.2152985628078722E-2</v>
      </c>
      <c r="I359" s="27">
        <v>7.3614440078585461E-2</v>
      </c>
      <c r="J359" s="27">
        <v>22752.492034210969</v>
      </c>
      <c r="K359" s="29">
        <f t="shared" si="30"/>
        <v>1487.1527727092655</v>
      </c>
      <c r="L359" s="28">
        <f t="shared" si="33"/>
        <v>297.4305545418531</v>
      </c>
      <c r="M359" s="27">
        <f t="shared" si="34"/>
        <v>133.84374954383389</v>
      </c>
      <c r="N359" s="27">
        <f>SUMIFS('Verarbeitendes Gew. 2019'!$H$71:$H$17222,'Verarbeitendes Gew. 2019'!$C$71:$C$17222,C359,'Verarbeitendes Gew. 2019'!$E$71:$E$17222,"Basic Metals")</f>
        <v>4021</v>
      </c>
      <c r="O359" s="27">
        <f>SUMIFS('Verarbeitendes Gew. 2019'!$H$71:$H$17222,'Verarbeitendes Gew. 2019'!$C$71:$C$17222,C359,'Verarbeitendes Gew. 2019'!$E$71:$E$17222,"Chemical and Petrochemical")</f>
        <v>3450</v>
      </c>
      <c r="P359" s="27">
        <f>SUMIFS('Verarbeitendes Gew. 2019'!$H$71:$H$17222,'Verarbeitendes Gew. 2019'!$C$71:$C$17222,C359,'Verarbeitendes Gew. 2019'!$E$71:$E$17222,"Non Metallic Minerals")</f>
        <v>2044</v>
      </c>
      <c r="Q359" s="27">
        <f>SUMIFS('Verarbeitendes Gew. 2019'!$H$71:$H$17222,'Verarbeitendes Gew. 2019'!$C$71:$C$17222,C359,'Verarbeitendes Gew. 2019'!$E$71:$E$17222,"Food and Tobacco")</f>
        <v>3717</v>
      </c>
      <c r="R359" s="27">
        <f>SUMIFS('Verarbeitendes Gew. 2019'!$H$71:$H$17222,'Verarbeitendes Gew. 2019'!$C$71:$C$17222,C359,'Verarbeitendes Gew. 2019'!$E$71:$E$17222,"Textile and Leather ")</f>
        <v>897</v>
      </c>
      <c r="S359" s="27">
        <f>SUMIFS('Verarbeitendes Gew. 2019'!$H$71:$H$17222,'Verarbeitendes Gew. 2019'!$C$71:$C$17222,C359,'Verarbeitendes Gew. 2019'!$E$71:$E$17222,"Paper, Pulp and Print")</f>
        <v>0</v>
      </c>
      <c r="T359" s="27">
        <f>SUMIFS('Verarbeitendes Gew. 2019'!$H$71:$H$17222,'Verarbeitendes Gew. 2019'!$C$71:$C$17222,C359,'Verarbeitendes Gew. 2019'!$E$71:$E$17222,"Wood and Wood Products")</f>
        <v>1697</v>
      </c>
      <c r="U359" s="27">
        <f>SUMIFS('Verarbeitendes Gew. 2019'!$H$71:$H$17222,'Verarbeitendes Gew. 2019'!$C$71:$C$17222,C359,'Verarbeitendes Gew. 2019'!$E$71:$E$17222,"Transport Equipment")</f>
        <v>1078</v>
      </c>
      <c r="V359" s="27">
        <f>SUMIFS('Verarbeitendes Gew. 2019'!$H$71:$H$17222,'Verarbeitendes Gew. 2019'!$C$71:$C$17222,C359,'Verarbeitendes Gew. 2019'!$E$71:$E$17222,"Machinery")</f>
        <v>8948</v>
      </c>
      <c r="W359" s="27">
        <f>SUMIFS('Verarbeitendes Gew. 2019'!$H$71:$H$17222,'Verarbeitendes Gew. 2019'!$C$71:$C$17222,C359,'Verarbeitendes Gew. 2019'!$E$71:$E$17222,"other industry")</f>
        <v>365</v>
      </c>
      <c r="X359" s="27">
        <f>SUMIFS('Verarbeitendes Gew. 2019'!$H$71:$H$17222,'Verarbeitendes Gew. 2019'!$C$71:$C$17222,C359,'Verarbeitendes Gew. 2019'!$F$71:$F$17222,"Verarbeitendes Gewerbe (C)")</f>
        <v>27554</v>
      </c>
      <c r="Y359" s="27">
        <f t="shared" si="35"/>
        <v>27554</v>
      </c>
      <c r="Z359" s="27">
        <f>SUMIFS('Baugewerbe 2019'!$D$7:$D$543,'Baugewerbe 2019'!$A$7:$A$543,C359)</f>
        <v>5152</v>
      </c>
      <c r="AA359" s="27">
        <f t="shared" si="31"/>
        <v>80.306249726300337</v>
      </c>
      <c r="AB359" s="11">
        <f t="shared" si="32"/>
        <v>83.280555271718882</v>
      </c>
    </row>
    <row r="360" spans="1:28">
      <c r="A360" s="27" t="s">
        <v>1531</v>
      </c>
      <c r="B360" s="27" t="s">
        <v>1539</v>
      </c>
      <c r="C360" s="27">
        <v>14626</v>
      </c>
      <c r="D360" s="27">
        <v>377</v>
      </c>
      <c r="E360" s="27">
        <v>6746.3919999999998</v>
      </c>
      <c r="F360" s="27">
        <v>252725</v>
      </c>
      <c r="G360" s="27">
        <v>4</v>
      </c>
      <c r="H360" s="27">
        <v>5.2666276337463014E-2</v>
      </c>
      <c r="I360" s="27">
        <v>6.2064096267190567E-2</v>
      </c>
      <c r="J360" s="27">
        <v>22752.492034210969</v>
      </c>
      <c r="K360" s="29">
        <f t="shared" si="30"/>
        <v>1258.159703304902</v>
      </c>
      <c r="L360" s="28">
        <f t="shared" si="33"/>
        <v>314.5399258262255</v>
      </c>
      <c r="M360" s="27">
        <f t="shared" si="34"/>
        <v>141.54296662180147</v>
      </c>
      <c r="N360" s="27">
        <f>SUMIFS('Verarbeitendes Gew. 2019'!$H$71:$H$17222,'Verarbeitendes Gew. 2019'!$C$71:$C$17222,C360,'Verarbeitendes Gew. 2019'!$E$71:$E$17222,"Basic Metals")</f>
        <v>2406</v>
      </c>
      <c r="O360" s="27">
        <f>SUMIFS('Verarbeitendes Gew. 2019'!$H$71:$H$17222,'Verarbeitendes Gew. 2019'!$C$71:$C$17222,C360,'Verarbeitendes Gew. 2019'!$E$71:$E$17222,"Chemical and Petrochemical")</f>
        <v>547</v>
      </c>
      <c r="P360" s="27">
        <f>SUMIFS('Verarbeitendes Gew. 2019'!$H$71:$H$17222,'Verarbeitendes Gew. 2019'!$C$71:$C$17222,C360,'Verarbeitendes Gew. 2019'!$E$71:$E$17222,"Non Metallic Minerals")</f>
        <v>1184</v>
      </c>
      <c r="Q360" s="27">
        <f>SUMIFS('Verarbeitendes Gew. 2019'!$H$71:$H$17222,'Verarbeitendes Gew. 2019'!$C$71:$C$17222,C360,'Verarbeitendes Gew. 2019'!$E$71:$E$17222,"Food and Tobacco")</f>
        <v>1477</v>
      </c>
      <c r="R360" s="27">
        <f>SUMIFS('Verarbeitendes Gew. 2019'!$H$71:$H$17222,'Verarbeitendes Gew. 2019'!$C$71:$C$17222,C360,'Verarbeitendes Gew. 2019'!$E$71:$E$17222,"Textile and Leather ")</f>
        <v>1289</v>
      </c>
      <c r="S360" s="27">
        <f>SUMIFS('Verarbeitendes Gew. 2019'!$H$71:$H$17222,'Verarbeitendes Gew. 2019'!$C$71:$C$17222,C360,'Verarbeitendes Gew. 2019'!$E$71:$E$17222,"Paper, Pulp and Print")</f>
        <v>250</v>
      </c>
      <c r="T360" s="27">
        <f>SUMIFS('Verarbeitendes Gew. 2019'!$H$71:$H$17222,'Verarbeitendes Gew. 2019'!$C$71:$C$17222,C360,'Verarbeitendes Gew. 2019'!$E$71:$E$17222,"Wood and Wood Products")</f>
        <v>1100</v>
      </c>
      <c r="U360" s="27">
        <f>SUMIFS('Verarbeitendes Gew. 2019'!$H$71:$H$17222,'Verarbeitendes Gew. 2019'!$C$71:$C$17222,C360,'Verarbeitendes Gew. 2019'!$E$71:$E$17222,"Transport Equipment")</f>
        <v>2160</v>
      </c>
      <c r="V360" s="27">
        <f>SUMIFS('Verarbeitendes Gew. 2019'!$H$71:$H$17222,'Verarbeitendes Gew. 2019'!$C$71:$C$17222,C360,'Verarbeitendes Gew. 2019'!$E$71:$E$17222,"Machinery")</f>
        <v>3850</v>
      </c>
      <c r="W360" s="27">
        <f>SUMIFS('Verarbeitendes Gew. 2019'!$H$71:$H$17222,'Verarbeitendes Gew. 2019'!$C$71:$C$17222,C360,'Verarbeitendes Gew. 2019'!$E$71:$E$17222,"other industry")</f>
        <v>997</v>
      </c>
      <c r="X360" s="27">
        <f>SUMIFS('Verarbeitendes Gew. 2019'!$H$71:$H$17222,'Verarbeitendes Gew. 2019'!$C$71:$C$17222,C360,'Verarbeitendes Gew. 2019'!$F$71:$F$17222,"Verarbeitendes Gewerbe (C)")</f>
        <v>0</v>
      </c>
      <c r="Y360" s="27">
        <f t="shared" si="35"/>
        <v>15260</v>
      </c>
      <c r="Z360" s="27">
        <f>SUMIFS('Baugewerbe 2019'!$D$7:$D$543,'Baugewerbe 2019'!$A$7:$A$543,C360)</f>
        <v>4056</v>
      </c>
      <c r="AA360" s="27">
        <f t="shared" si="31"/>
        <v>84.925779973080893</v>
      </c>
      <c r="AB360" s="11">
        <f t="shared" si="32"/>
        <v>88.071179231343152</v>
      </c>
    </row>
    <row r="361" spans="1:28">
      <c r="A361" s="27" t="s">
        <v>1531</v>
      </c>
      <c r="B361" s="27" t="s">
        <v>1540</v>
      </c>
      <c r="C361" s="27">
        <v>14627</v>
      </c>
      <c r="D361" s="27">
        <v>465</v>
      </c>
      <c r="E361" s="27">
        <v>6770.8040000000001</v>
      </c>
      <c r="F361" s="27">
        <v>241717</v>
      </c>
      <c r="G361" s="27">
        <v>3</v>
      </c>
      <c r="H361" s="27">
        <v>5.285685066785327E-2</v>
      </c>
      <c r="I361" s="27">
        <v>5.9360756385068762E-2</v>
      </c>
      <c r="J361" s="27">
        <v>22752.492034210969</v>
      </c>
      <c r="K361" s="29">
        <f t="shared" si="30"/>
        <v>1244.0594914200276</v>
      </c>
      <c r="L361" s="28">
        <f t="shared" si="33"/>
        <v>414.68649714000918</v>
      </c>
      <c r="M361" s="27">
        <f t="shared" si="34"/>
        <v>186.60892371300415</v>
      </c>
      <c r="N361" s="27">
        <f>SUMIFS('Verarbeitendes Gew. 2019'!$H$71:$H$17222,'Verarbeitendes Gew. 2019'!$C$71:$C$17222,C361,'Verarbeitendes Gew. 2019'!$E$71:$E$17222,"Basic Metals")</f>
        <v>4972</v>
      </c>
      <c r="O361" s="27">
        <f>SUMIFS('Verarbeitendes Gew. 2019'!$H$71:$H$17222,'Verarbeitendes Gew. 2019'!$C$71:$C$17222,C361,'Verarbeitendes Gew. 2019'!$E$71:$E$17222,"Chemical and Petrochemical")</f>
        <v>1558</v>
      </c>
      <c r="P361" s="27">
        <f>SUMIFS('Verarbeitendes Gew. 2019'!$H$71:$H$17222,'Verarbeitendes Gew. 2019'!$C$71:$C$17222,C361,'Verarbeitendes Gew. 2019'!$E$71:$E$17222,"Non Metallic Minerals")</f>
        <v>2625</v>
      </c>
      <c r="Q361" s="27">
        <f>SUMIFS('Verarbeitendes Gew. 2019'!$H$71:$H$17222,'Verarbeitendes Gew. 2019'!$C$71:$C$17222,C361,'Verarbeitendes Gew. 2019'!$E$71:$E$17222,"Food and Tobacco")</f>
        <v>1210</v>
      </c>
      <c r="R361" s="27">
        <f>SUMIFS('Verarbeitendes Gew. 2019'!$H$71:$H$17222,'Verarbeitendes Gew. 2019'!$C$71:$C$17222,C361,'Verarbeitendes Gew. 2019'!$E$71:$E$17222,"Textile and Leather ")</f>
        <v>0</v>
      </c>
      <c r="S361" s="27">
        <f>SUMIFS('Verarbeitendes Gew. 2019'!$H$71:$H$17222,'Verarbeitendes Gew. 2019'!$C$71:$C$17222,C361,'Verarbeitendes Gew. 2019'!$E$71:$E$17222,"Paper, Pulp and Print")</f>
        <v>1119</v>
      </c>
      <c r="T361" s="27">
        <f>SUMIFS('Verarbeitendes Gew. 2019'!$H$71:$H$17222,'Verarbeitendes Gew. 2019'!$C$71:$C$17222,C361,'Verarbeitendes Gew. 2019'!$E$71:$E$17222,"Wood and Wood Products")</f>
        <v>0</v>
      </c>
      <c r="U361" s="27">
        <f>SUMIFS('Verarbeitendes Gew. 2019'!$H$71:$H$17222,'Verarbeitendes Gew. 2019'!$C$71:$C$17222,C361,'Verarbeitendes Gew. 2019'!$E$71:$E$17222,"Transport Equipment")</f>
        <v>0</v>
      </c>
      <c r="V361" s="27">
        <f>SUMIFS('Verarbeitendes Gew. 2019'!$H$71:$H$17222,'Verarbeitendes Gew. 2019'!$C$71:$C$17222,C361,'Verarbeitendes Gew. 2019'!$E$71:$E$17222,"Machinery")</f>
        <v>5215</v>
      </c>
      <c r="W361" s="27">
        <f>SUMIFS('Verarbeitendes Gew. 2019'!$H$71:$H$17222,'Verarbeitendes Gew. 2019'!$C$71:$C$17222,C361,'Verarbeitendes Gew. 2019'!$E$71:$E$17222,"other industry")</f>
        <v>86</v>
      </c>
      <c r="X361" s="27">
        <f>SUMIFS('Verarbeitendes Gew. 2019'!$H$71:$H$17222,'Verarbeitendes Gew. 2019'!$C$71:$C$17222,C361,'Verarbeitendes Gew. 2019'!$F$71:$F$17222,"Verarbeitendes Gewerbe (C)")</f>
        <v>20369</v>
      </c>
      <c r="Y361" s="27">
        <f t="shared" si="35"/>
        <v>20369</v>
      </c>
      <c r="Z361" s="27">
        <f>SUMIFS('Baugewerbe 2019'!$D$7:$D$543,'Baugewerbe 2019'!$A$7:$A$543,C361)</f>
        <v>4251</v>
      </c>
      <c r="AA361" s="27">
        <f t="shared" si="31"/>
        <v>111.96535422780249</v>
      </c>
      <c r="AB361" s="11">
        <f t="shared" si="32"/>
        <v>116.11221919920258</v>
      </c>
    </row>
    <row r="362" spans="1:28">
      <c r="A362" s="27" t="s">
        <v>1531</v>
      </c>
      <c r="B362" s="27" t="s">
        <v>1541</v>
      </c>
      <c r="C362" s="27">
        <v>14628</v>
      </c>
      <c r="D362" s="27">
        <v>418</v>
      </c>
      <c r="E362" s="27">
        <v>5806.4539999999997</v>
      </c>
      <c r="F362" s="27">
        <v>245586</v>
      </c>
      <c r="G362" s="27">
        <v>3</v>
      </c>
      <c r="H362" s="27">
        <v>4.5328571317048795E-2</v>
      </c>
      <c r="I362" s="27">
        <v>6.031090373280943E-2</v>
      </c>
      <c r="J362" s="27">
        <v>22752.492034210969</v>
      </c>
      <c r="K362" s="29">
        <f t="shared" si="30"/>
        <v>1126.785869517495</v>
      </c>
      <c r="L362" s="28">
        <f t="shared" si="33"/>
        <v>375.59528983916499</v>
      </c>
      <c r="M362" s="27">
        <f t="shared" si="34"/>
        <v>169.01788042762425</v>
      </c>
      <c r="N362" s="27">
        <f>SUMIFS('Verarbeitendes Gew. 2019'!$H$71:$H$17222,'Verarbeitendes Gew. 2019'!$C$71:$C$17222,C362,'Verarbeitendes Gew. 2019'!$E$71:$E$17222,"Basic Metals")</f>
        <v>2477</v>
      </c>
      <c r="O362" s="27">
        <f>SUMIFS('Verarbeitendes Gew. 2019'!$H$71:$H$17222,'Verarbeitendes Gew. 2019'!$C$71:$C$17222,C362,'Verarbeitendes Gew. 2019'!$E$71:$E$17222,"Chemical and Petrochemical")</f>
        <v>2591</v>
      </c>
      <c r="P362" s="27">
        <f>SUMIFS('Verarbeitendes Gew. 2019'!$H$71:$H$17222,'Verarbeitendes Gew. 2019'!$C$71:$C$17222,C362,'Verarbeitendes Gew. 2019'!$E$71:$E$17222,"Non Metallic Minerals")</f>
        <v>403</v>
      </c>
      <c r="Q362" s="27">
        <f>SUMIFS('Verarbeitendes Gew. 2019'!$H$71:$H$17222,'Verarbeitendes Gew. 2019'!$C$71:$C$17222,C362,'Verarbeitendes Gew. 2019'!$E$71:$E$17222,"Food and Tobacco")</f>
        <v>761</v>
      </c>
      <c r="R362" s="27">
        <f>SUMIFS('Verarbeitendes Gew. 2019'!$H$71:$H$17222,'Verarbeitendes Gew. 2019'!$C$71:$C$17222,C362,'Verarbeitendes Gew. 2019'!$E$71:$E$17222,"Textile and Leather ")</f>
        <v>0</v>
      </c>
      <c r="S362" s="27">
        <f>SUMIFS('Verarbeitendes Gew. 2019'!$H$71:$H$17222,'Verarbeitendes Gew. 2019'!$C$71:$C$17222,C362,'Verarbeitendes Gew. 2019'!$E$71:$E$17222,"Paper, Pulp and Print")</f>
        <v>791</v>
      </c>
      <c r="T362" s="27">
        <f>SUMIFS('Verarbeitendes Gew. 2019'!$H$71:$H$17222,'Verarbeitendes Gew. 2019'!$C$71:$C$17222,C362,'Verarbeitendes Gew. 2019'!$E$71:$E$17222,"Wood and Wood Products")</f>
        <v>875</v>
      </c>
      <c r="U362" s="27">
        <f>SUMIFS('Verarbeitendes Gew. 2019'!$H$71:$H$17222,'Verarbeitendes Gew. 2019'!$C$71:$C$17222,C362,'Verarbeitendes Gew. 2019'!$E$71:$E$17222,"Transport Equipment")</f>
        <v>0</v>
      </c>
      <c r="V362" s="27">
        <f>SUMIFS('Verarbeitendes Gew. 2019'!$H$71:$H$17222,'Verarbeitendes Gew. 2019'!$C$71:$C$17222,C362,'Verarbeitendes Gew. 2019'!$E$71:$E$17222,"Machinery")</f>
        <v>5776</v>
      </c>
      <c r="W362" s="27">
        <f>SUMIFS('Verarbeitendes Gew. 2019'!$H$71:$H$17222,'Verarbeitendes Gew. 2019'!$C$71:$C$17222,C362,'Verarbeitendes Gew. 2019'!$E$71:$E$17222,"other industry")</f>
        <v>288</v>
      </c>
      <c r="X362" s="27">
        <f>SUMIFS('Verarbeitendes Gew. 2019'!$H$71:$H$17222,'Verarbeitendes Gew. 2019'!$C$71:$C$17222,C362,'Verarbeitendes Gew. 2019'!$F$71:$F$17222,"Verarbeitendes Gewerbe (C)")</f>
        <v>0</v>
      </c>
      <c r="Y362" s="27">
        <f t="shared" si="35"/>
        <v>13962</v>
      </c>
      <c r="Z362" s="27">
        <f>SUMIFS('Baugewerbe 2019'!$D$7:$D$543,'Baugewerbe 2019'!$A$7:$A$543,C362)</f>
        <v>4167</v>
      </c>
      <c r="AA362" s="27">
        <f t="shared" si="31"/>
        <v>101.41072825657456</v>
      </c>
      <c r="AB362" s="11">
        <f t="shared" si="32"/>
        <v>105.16668115496621</v>
      </c>
    </row>
    <row r="363" spans="1:28">
      <c r="A363" s="27" t="s">
        <v>1531</v>
      </c>
      <c r="B363" s="27" t="s">
        <v>1542</v>
      </c>
      <c r="C363" s="27">
        <v>14713</v>
      </c>
      <c r="D363" s="27">
        <v>508</v>
      </c>
      <c r="E363" s="27">
        <v>21501.916000000001</v>
      </c>
      <c r="F363" s="27">
        <v>593145</v>
      </c>
      <c r="G363" s="27">
        <v>1</v>
      </c>
      <c r="H363" s="27">
        <v>0.16785651498473814</v>
      </c>
      <c r="I363" s="27">
        <v>0.1456642927308448</v>
      </c>
      <c r="J363" s="27">
        <v>22752.492034210969</v>
      </c>
      <c r="K363" s="29">
        <f t="shared" si="30"/>
        <v>3677.7740792657873</v>
      </c>
      <c r="L363" s="28">
        <f t="shared" si="33"/>
        <v>3677.7740792657873</v>
      </c>
      <c r="M363" s="27">
        <f t="shared" si="34"/>
        <v>1654.9983356696043</v>
      </c>
      <c r="N363" s="27">
        <f>SUMIFS('Verarbeitendes Gew. 2019'!$H$71:$H$17222,'Verarbeitendes Gew. 2019'!$C$71:$C$17222,C363,'Verarbeitendes Gew. 2019'!$E$71:$E$17222,"Basic Metals")</f>
        <v>2015</v>
      </c>
      <c r="O363" s="27">
        <f>SUMIFS('Verarbeitendes Gew. 2019'!$H$71:$H$17222,'Verarbeitendes Gew. 2019'!$C$71:$C$17222,C363,'Verarbeitendes Gew. 2019'!$E$71:$E$17222,"Chemical and Petrochemical")</f>
        <v>469</v>
      </c>
      <c r="P363" s="27">
        <f>SUMIFS('Verarbeitendes Gew. 2019'!$H$71:$H$17222,'Verarbeitendes Gew. 2019'!$C$71:$C$17222,C363,'Verarbeitendes Gew. 2019'!$E$71:$E$17222,"Non Metallic Minerals")</f>
        <v>255</v>
      </c>
      <c r="Q363" s="27">
        <f>SUMIFS('Verarbeitendes Gew. 2019'!$H$71:$H$17222,'Verarbeitendes Gew. 2019'!$C$71:$C$17222,C363,'Verarbeitendes Gew. 2019'!$E$71:$E$17222,"Food and Tobacco")</f>
        <v>388</v>
      </c>
      <c r="R363" s="27">
        <f>SUMIFS('Verarbeitendes Gew. 2019'!$H$71:$H$17222,'Verarbeitendes Gew. 2019'!$C$71:$C$17222,C363,'Verarbeitendes Gew. 2019'!$E$71:$E$17222,"Textile and Leather ")</f>
        <v>0</v>
      </c>
      <c r="S363" s="27">
        <f>SUMIFS('Verarbeitendes Gew. 2019'!$H$71:$H$17222,'Verarbeitendes Gew. 2019'!$C$71:$C$17222,C363,'Verarbeitendes Gew. 2019'!$E$71:$E$17222,"Paper, Pulp and Print")</f>
        <v>1051</v>
      </c>
      <c r="T363" s="27">
        <f>SUMIFS('Verarbeitendes Gew. 2019'!$H$71:$H$17222,'Verarbeitendes Gew. 2019'!$C$71:$C$17222,C363,'Verarbeitendes Gew. 2019'!$E$71:$E$17222,"Wood and Wood Products")</f>
        <v>0</v>
      </c>
      <c r="U363" s="27">
        <f>SUMIFS('Verarbeitendes Gew. 2019'!$H$71:$H$17222,'Verarbeitendes Gew. 2019'!$C$71:$C$17222,C363,'Verarbeitendes Gew. 2019'!$E$71:$E$17222,"Transport Equipment")</f>
        <v>0</v>
      </c>
      <c r="V363" s="27">
        <f>SUMIFS('Verarbeitendes Gew. 2019'!$H$71:$H$17222,'Verarbeitendes Gew. 2019'!$C$71:$C$17222,C363,'Verarbeitendes Gew. 2019'!$E$71:$E$17222,"Machinery")</f>
        <v>4786</v>
      </c>
      <c r="W363" s="27">
        <f>SUMIFS('Verarbeitendes Gew. 2019'!$H$71:$H$17222,'Verarbeitendes Gew. 2019'!$C$71:$C$17222,C363,'Verarbeitendes Gew. 2019'!$E$71:$E$17222,"other industry")</f>
        <v>608</v>
      </c>
      <c r="X363" s="27">
        <f>SUMIFS('Verarbeitendes Gew. 2019'!$H$71:$H$17222,'Verarbeitendes Gew. 2019'!$C$71:$C$17222,C363,'Verarbeitendes Gew. 2019'!$F$71:$F$17222,"Verarbeitendes Gewerbe (C)")</f>
        <v>0</v>
      </c>
      <c r="Y363" s="27">
        <f t="shared" si="35"/>
        <v>9572</v>
      </c>
      <c r="Z363" s="27">
        <f>SUMIFS('Baugewerbe 2019'!$D$7:$D$543,'Baugewerbe 2019'!$A$7:$A$543,C363)</f>
        <v>5670</v>
      </c>
      <c r="AA363" s="27">
        <f t="shared" si="31"/>
        <v>992.9990014017626</v>
      </c>
      <c r="AB363" s="11">
        <f t="shared" si="32"/>
        <v>1029.7767421944206</v>
      </c>
    </row>
    <row r="364" spans="1:28">
      <c r="A364" s="27" t="s">
        <v>1531</v>
      </c>
      <c r="B364" s="27" t="s">
        <v>1543</v>
      </c>
      <c r="C364" s="27">
        <v>14729</v>
      </c>
      <c r="D364" s="27">
        <v>452</v>
      </c>
      <c r="E364" s="27">
        <v>6732.6440000000002</v>
      </c>
      <c r="F364" s="27">
        <v>258139</v>
      </c>
      <c r="G364" s="27">
        <v>5</v>
      </c>
      <c r="H364" s="27">
        <v>5.2558951419627319E-2</v>
      </c>
      <c r="I364" s="27">
        <v>6.3393664047151271E-2</v>
      </c>
      <c r="J364" s="27">
        <v>22752.492034210969</v>
      </c>
      <c r="K364" s="29">
        <f t="shared" si="30"/>
        <v>1264.8718030717487</v>
      </c>
      <c r="L364" s="28">
        <f t="shared" si="33"/>
        <v>252.97436061434973</v>
      </c>
      <c r="M364" s="27">
        <f t="shared" si="34"/>
        <v>113.83846227645738</v>
      </c>
      <c r="N364" s="27">
        <f>SUMIFS('Verarbeitendes Gew. 2019'!$H$71:$H$17222,'Verarbeitendes Gew. 2019'!$C$71:$C$17222,C364,'Verarbeitendes Gew. 2019'!$E$71:$E$17222,"Basic Metals")</f>
        <v>1439</v>
      </c>
      <c r="O364" s="27">
        <f>SUMIFS('Verarbeitendes Gew. 2019'!$H$71:$H$17222,'Verarbeitendes Gew. 2019'!$C$71:$C$17222,C364,'Verarbeitendes Gew. 2019'!$E$71:$E$17222,"Chemical and Petrochemical")</f>
        <v>1683</v>
      </c>
      <c r="P364" s="27">
        <f>SUMIFS('Verarbeitendes Gew. 2019'!$H$71:$H$17222,'Verarbeitendes Gew. 2019'!$C$71:$C$17222,C364,'Verarbeitendes Gew. 2019'!$E$71:$E$17222,"Non Metallic Minerals")</f>
        <v>1075</v>
      </c>
      <c r="Q364" s="27">
        <f>SUMIFS('Verarbeitendes Gew. 2019'!$H$71:$H$17222,'Verarbeitendes Gew. 2019'!$C$71:$C$17222,C364,'Verarbeitendes Gew. 2019'!$E$71:$E$17222,"Food and Tobacco")</f>
        <v>2199</v>
      </c>
      <c r="R364" s="27">
        <f>SUMIFS('Verarbeitendes Gew. 2019'!$H$71:$H$17222,'Verarbeitendes Gew. 2019'!$C$71:$C$17222,C364,'Verarbeitendes Gew. 2019'!$E$71:$E$17222,"Textile and Leather ")</f>
        <v>0</v>
      </c>
      <c r="S364" s="27">
        <f>SUMIFS('Verarbeitendes Gew. 2019'!$H$71:$H$17222,'Verarbeitendes Gew. 2019'!$C$71:$C$17222,C364,'Verarbeitendes Gew. 2019'!$E$71:$E$17222,"Paper, Pulp and Print")</f>
        <v>424</v>
      </c>
      <c r="T364" s="27">
        <f>SUMIFS('Verarbeitendes Gew. 2019'!$H$71:$H$17222,'Verarbeitendes Gew. 2019'!$C$71:$C$17222,C364,'Verarbeitendes Gew. 2019'!$E$71:$E$17222,"Wood and Wood Products")</f>
        <v>471</v>
      </c>
      <c r="U364" s="27">
        <f>SUMIFS('Verarbeitendes Gew. 2019'!$H$71:$H$17222,'Verarbeitendes Gew. 2019'!$C$71:$C$17222,C364,'Verarbeitendes Gew. 2019'!$E$71:$E$17222,"Transport Equipment")</f>
        <v>446</v>
      </c>
      <c r="V364" s="27">
        <f>SUMIFS('Verarbeitendes Gew. 2019'!$H$71:$H$17222,'Verarbeitendes Gew. 2019'!$C$71:$C$17222,C364,'Verarbeitendes Gew. 2019'!$E$71:$E$17222,"Machinery")</f>
        <v>2856</v>
      </c>
      <c r="W364" s="27">
        <f>SUMIFS('Verarbeitendes Gew. 2019'!$H$71:$H$17222,'Verarbeitendes Gew. 2019'!$C$71:$C$17222,C364,'Verarbeitendes Gew. 2019'!$E$71:$E$17222,"other industry")</f>
        <v>429</v>
      </c>
      <c r="X364" s="27">
        <f>SUMIFS('Verarbeitendes Gew. 2019'!$H$71:$H$17222,'Verarbeitendes Gew. 2019'!$C$71:$C$17222,C364,'Verarbeitendes Gew. 2019'!$F$71:$F$17222,"Verarbeitendes Gewerbe (C)")</f>
        <v>0</v>
      </c>
      <c r="Y364" s="27">
        <f t="shared" si="35"/>
        <v>11022</v>
      </c>
      <c r="Z364" s="27">
        <f>SUMIFS('Baugewerbe 2019'!$D$7:$D$543,'Baugewerbe 2019'!$A$7:$A$543,C364)</f>
        <v>4695</v>
      </c>
      <c r="AA364" s="27">
        <f t="shared" si="31"/>
        <v>68.303077365874429</v>
      </c>
      <c r="AB364" s="11">
        <f t="shared" si="32"/>
        <v>70.832820972017927</v>
      </c>
    </row>
    <row r="365" spans="1:28">
      <c r="A365" s="27" t="s">
        <v>1531</v>
      </c>
      <c r="B365" s="27" t="s">
        <v>1544</v>
      </c>
      <c r="C365" s="27">
        <v>14730</v>
      </c>
      <c r="D365" s="27">
        <v>436</v>
      </c>
      <c r="E365" s="27">
        <v>5430.7380000000003</v>
      </c>
      <c r="F365" s="27">
        <v>197741</v>
      </c>
      <c r="G365" s="27">
        <v>5</v>
      </c>
      <c r="H365" s="27">
        <v>4.239551277547484E-2</v>
      </c>
      <c r="I365" s="27">
        <v>4.8561149312377212E-2</v>
      </c>
      <c r="J365" s="27">
        <v>22752.492034210969</v>
      </c>
      <c r="K365" s="29">
        <f t="shared" si="30"/>
        <v>1003.8829736439599</v>
      </c>
      <c r="L365" s="28">
        <f t="shared" si="33"/>
        <v>200.77659472879196</v>
      </c>
      <c r="M365" s="27">
        <f t="shared" si="34"/>
        <v>90.349467627956386</v>
      </c>
      <c r="N365" s="27">
        <f>SUMIFS('Verarbeitendes Gew. 2019'!$H$71:$H$17222,'Verarbeitendes Gew. 2019'!$C$71:$C$17222,C365,'Verarbeitendes Gew. 2019'!$E$71:$E$17222,"Basic Metals")</f>
        <v>565</v>
      </c>
      <c r="O365" s="27">
        <f>SUMIFS('Verarbeitendes Gew. 2019'!$H$71:$H$17222,'Verarbeitendes Gew. 2019'!$C$71:$C$17222,C365,'Verarbeitendes Gew. 2019'!$E$71:$E$17222,"Chemical and Petrochemical")</f>
        <v>418</v>
      </c>
      <c r="P365" s="27">
        <f>SUMIFS('Verarbeitendes Gew. 2019'!$H$71:$H$17222,'Verarbeitendes Gew. 2019'!$C$71:$C$17222,C365,'Verarbeitendes Gew. 2019'!$E$71:$E$17222,"Non Metallic Minerals")</f>
        <v>2499</v>
      </c>
      <c r="Q365" s="27">
        <f>SUMIFS('Verarbeitendes Gew. 2019'!$H$71:$H$17222,'Verarbeitendes Gew. 2019'!$C$71:$C$17222,C365,'Verarbeitendes Gew. 2019'!$E$71:$E$17222,"Food and Tobacco")</f>
        <v>2078</v>
      </c>
      <c r="R365" s="27">
        <f>SUMIFS('Verarbeitendes Gew. 2019'!$H$71:$H$17222,'Verarbeitendes Gew. 2019'!$C$71:$C$17222,C365,'Verarbeitendes Gew. 2019'!$E$71:$E$17222,"Textile and Leather ")</f>
        <v>0</v>
      </c>
      <c r="S365" s="27">
        <f>SUMIFS('Verarbeitendes Gew. 2019'!$H$71:$H$17222,'Verarbeitendes Gew. 2019'!$C$71:$C$17222,C365,'Verarbeitendes Gew. 2019'!$E$71:$E$17222,"Paper, Pulp and Print")</f>
        <v>678</v>
      </c>
      <c r="T365" s="27">
        <f>SUMIFS('Verarbeitendes Gew. 2019'!$H$71:$H$17222,'Verarbeitendes Gew. 2019'!$C$71:$C$17222,C365,'Verarbeitendes Gew. 2019'!$E$71:$E$17222,"Wood and Wood Products")</f>
        <v>0</v>
      </c>
      <c r="U365" s="27">
        <f>SUMIFS('Verarbeitendes Gew. 2019'!$H$71:$H$17222,'Verarbeitendes Gew. 2019'!$C$71:$C$17222,C365,'Verarbeitendes Gew. 2019'!$E$71:$E$17222,"Transport Equipment")</f>
        <v>0</v>
      </c>
      <c r="V365" s="27">
        <f>SUMIFS('Verarbeitendes Gew. 2019'!$H$71:$H$17222,'Verarbeitendes Gew. 2019'!$C$71:$C$17222,C365,'Verarbeitendes Gew. 2019'!$E$71:$E$17222,"Machinery")</f>
        <v>3854</v>
      </c>
      <c r="W365" s="27">
        <f>SUMIFS('Verarbeitendes Gew. 2019'!$H$71:$H$17222,'Verarbeitendes Gew. 2019'!$C$71:$C$17222,C365,'Verarbeitendes Gew. 2019'!$E$71:$E$17222,"other industry")</f>
        <v>112</v>
      </c>
      <c r="X365" s="27">
        <f>SUMIFS('Verarbeitendes Gew. 2019'!$H$71:$H$17222,'Verarbeitendes Gew. 2019'!$C$71:$C$17222,C365,'Verarbeitendes Gew. 2019'!$F$71:$F$17222,"Verarbeitendes Gewerbe (C)")</f>
        <v>11891</v>
      </c>
      <c r="Y365" s="27">
        <f t="shared" si="35"/>
        <v>11891</v>
      </c>
      <c r="Z365" s="27">
        <f>SUMIFS('Baugewerbe 2019'!$D$7:$D$543,'Baugewerbe 2019'!$A$7:$A$543,C365)</f>
        <v>4325</v>
      </c>
      <c r="AA365" s="27">
        <f t="shared" si="31"/>
        <v>54.209680576773835</v>
      </c>
      <c r="AB365" s="11">
        <f t="shared" si="32"/>
        <v>56.217446524061756</v>
      </c>
    </row>
    <row r="366" spans="1:28">
      <c r="A366" s="27" t="s">
        <v>1545</v>
      </c>
      <c r="B366" s="27" t="s">
        <v>1546</v>
      </c>
      <c r="C366" s="27">
        <v>15001</v>
      </c>
      <c r="D366" s="27">
        <v>451</v>
      </c>
      <c r="E366" s="27">
        <v>2418.402</v>
      </c>
      <c r="F366" s="27">
        <v>80103</v>
      </c>
      <c r="G366" s="27">
        <v>1</v>
      </c>
      <c r="H366" s="27">
        <v>3.8058100558659221E-2</v>
      </c>
      <c r="I366" s="27">
        <v>3.6493394077448747E-2</v>
      </c>
      <c r="J366" s="27">
        <v>15482.91296327352</v>
      </c>
      <c r="K366" s="29">
        <f t="shared" si="30"/>
        <v>582.46691850396951</v>
      </c>
      <c r="L366" s="28">
        <f t="shared" si="33"/>
        <v>582.46691850396951</v>
      </c>
      <c r="M366" s="27">
        <f t="shared" si="34"/>
        <v>262.11011332678629</v>
      </c>
      <c r="N366" s="27">
        <f>SUMIFS('Verarbeitendes Gew. 2019'!$H$71:$H$17222,'Verarbeitendes Gew. 2019'!$C$71:$C$17222,C366,'Verarbeitendes Gew. 2019'!$E$71:$E$17222,"Basic Metals")</f>
        <v>474</v>
      </c>
      <c r="O366" s="27">
        <f>SUMIFS('Verarbeitendes Gew. 2019'!$H$71:$H$17222,'Verarbeitendes Gew. 2019'!$C$71:$C$17222,C366,'Verarbeitendes Gew. 2019'!$E$71:$E$17222,"Chemical and Petrochemical")</f>
        <v>2237</v>
      </c>
      <c r="P366" s="27">
        <f>SUMIFS('Verarbeitendes Gew. 2019'!$H$71:$H$17222,'Verarbeitendes Gew. 2019'!$C$71:$C$17222,C366,'Verarbeitendes Gew. 2019'!$E$71:$E$17222,"Non Metallic Minerals")</f>
        <v>103</v>
      </c>
      <c r="Q366" s="27">
        <f>SUMIFS('Verarbeitendes Gew. 2019'!$H$71:$H$17222,'Verarbeitendes Gew. 2019'!$C$71:$C$17222,C366,'Verarbeitendes Gew. 2019'!$E$71:$E$17222,"Food and Tobacco")</f>
        <v>380</v>
      </c>
      <c r="R366" s="27">
        <f>SUMIFS('Verarbeitendes Gew. 2019'!$H$71:$H$17222,'Verarbeitendes Gew. 2019'!$C$71:$C$17222,C366,'Verarbeitendes Gew. 2019'!$E$71:$E$17222,"Textile and Leather ")</f>
        <v>0</v>
      </c>
      <c r="S366" s="27">
        <f>SUMIFS('Verarbeitendes Gew. 2019'!$H$71:$H$17222,'Verarbeitendes Gew. 2019'!$C$71:$C$17222,C366,'Verarbeitendes Gew. 2019'!$E$71:$E$17222,"Paper, Pulp and Print")</f>
        <v>0</v>
      </c>
      <c r="T366" s="27">
        <f>SUMIFS('Verarbeitendes Gew. 2019'!$H$71:$H$17222,'Verarbeitendes Gew. 2019'!$C$71:$C$17222,C366,'Verarbeitendes Gew. 2019'!$E$71:$E$17222,"Wood and Wood Products")</f>
        <v>144</v>
      </c>
      <c r="U366" s="27">
        <f>SUMIFS('Verarbeitendes Gew. 2019'!$H$71:$H$17222,'Verarbeitendes Gew. 2019'!$C$71:$C$17222,C366,'Verarbeitendes Gew. 2019'!$E$71:$E$17222,"Transport Equipment")</f>
        <v>140</v>
      </c>
      <c r="V366" s="27">
        <f>SUMIFS('Verarbeitendes Gew. 2019'!$H$71:$H$17222,'Verarbeitendes Gew. 2019'!$C$71:$C$17222,C366,'Verarbeitendes Gew. 2019'!$E$71:$E$17222,"Machinery")</f>
        <v>639</v>
      </c>
      <c r="W366" s="27">
        <f>SUMIFS('Verarbeitendes Gew. 2019'!$H$71:$H$17222,'Verarbeitendes Gew. 2019'!$C$71:$C$17222,C366,'Verarbeitendes Gew. 2019'!$E$71:$E$17222,"other industry")</f>
        <v>0</v>
      </c>
      <c r="X366" s="27">
        <f>SUMIFS('Verarbeitendes Gew. 2019'!$H$71:$H$17222,'Verarbeitendes Gew. 2019'!$C$71:$C$17222,C366,'Verarbeitendes Gew. 2019'!$F$71:$F$17222,"Verarbeitendes Gewerbe (C)")</f>
        <v>5737</v>
      </c>
      <c r="Y366" s="27">
        <f t="shared" si="35"/>
        <v>5737</v>
      </c>
      <c r="Z366" s="27">
        <f>SUMIFS('Baugewerbe 2019'!$D$7:$D$543,'Baugewerbe 2019'!$A$7:$A$543,C366)</f>
        <v>1049</v>
      </c>
      <c r="AA366" s="27">
        <f t="shared" si="31"/>
        <v>157.26606799607177</v>
      </c>
      <c r="AB366" s="11">
        <f t="shared" si="32"/>
        <v>163.09073718111148</v>
      </c>
    </row>
    <row r="367" spans="1:28">
      <c r="A367" s="27" t="s">
        <v>1545</v>
      </c>
      <c r="B367" s="27" t="s">
        <v>1547</v>
      </c>
      <c r="C367" s="27">
        <v>15002</v>
      </c>
      <c r="D367" s="27">
        <v>396</v>
      </c>
      <c r="E367" s="27">
        <v>7404.97</v>
      </c>
      <c r="F367" s="27">
        <v>238762</v>
      </c>
      <c r="G367" s="27">
        <v>1</v>
      </c>
      <c r="H367" s="27">
        <v>0.11653111967896766</v>
      </c>
      <c r="I367" s="27">
        <v>0.1087753986332574</v>
      </c>
      <c r="J367" s="27">
        <v>15482.91296327352</v>
      </c>
      <c r="K367" s="29">
        <f t="shared" si="30"/>
        <v>1770.6184604051814</v>
      </c>
      <c r="L367" s="28">
        <f t="shared" si="33"/>
        <v>1770.6184604051814</v>
      </c>
      <c r="M367" s="27">
        <f t="shared" si="34"/>
        <v>796.77830718233167</v>
      </c>
      <c r="N367" s="27">
        <f>SUMIFS('Verarbeitendes Gew. 2019'!$H$71:$H$17222,'Verarbeitendes Gew. 2019'!$C$71:$C$17222,C367,'Verarbeitendes Gew. 2019'!$E$71:$E$17222,"Basic Metals")</f>
        <v>352</v>
      </c>
      <c r="O367" s="27">
        <f>SUMIFS('Verarbeitendes Gew. 2019'!$H$71:$H$17222,'Verarbeitendes Gew. 2019'!$C$71:$C$17222,C367,'Verarbeitendes Gew. 2019'!$E$71:$E$17222,"Chemical and Petrochemical")</f>
        <v>458</v>
      </c>
      <c r="P367" s="27">
        <f>SUMIFS('Verarbeitendes Gew. 2019'!$H$71:$H$17222,'Verarbeitendes Gew. 2019'!$C$71:$C$17222,C367,'Verarbeitendes Gew. 2019'!$E$71:$E$17222,"Non Metallic Minerals")</f>
        <v>39</v>
      </c>
      <c r="Q367" s="27">
        <f>SUMIFS('Verarbeitendes Gew. 2019'!$H$71:$H$17222,'Verarbeitendes Gew. 2019'!$C$71:$C$17222,C367,'Verarbeitendes Gew. 2019'!$E$71:$E$17222,"Food and Tobacco")</f>
        <v>624</v>
      </c>
      <c r="R367" s="27">
        <f>SUMIFS('Verarbeitendes Gew. 2019'!$H$71:$H$17222,'Verarbeitendes Gew. 2019'!$C$71:$C$17222,C367,'Verarbeitendes Gew. 2019'!$E$71:$E$17222,"Textile and Leather ")</f>
        <v>0</v>
      </c>
      <c r="S367" s="27">
        <f>SUMIFS('Verarbeitendes Gew. 2019'!$H$71:$H$17222,'Verarbeitendes Gew. 2019'!$C$71:$C$17222,C367,'Verarbeitendes Gew. 2019'!$E$71:$E$17222,"Paper, Pulp and Print")</f>
        <v>304</v>
      </c>
      <c r="T367" s="27">
        <f>SUMIFS('Verarbeitendes Gew. 2019'!$H$71:$H$17222,'Verarbeitendes Gew. 2019'!$C$71:$C$17222,C367,'Verarbeitendes Gew. 2019'!$E$71:$E$17222,"Wood and Wood Products")</f>
        <v>0</v>
      </c>
      <c r="U367" s="27">
        <f>SUMIFS('Verarbeitendes Gew. 2019'!$H$71:$H$17222,'Verarbeitendes Gew. 2019'!$C$71:$C$17222,C367,'Verarbeitendes Gew. 2019'!$E$71:$E$17222,"Transport Equipment")</f>
        <v>0</v>
      </c>
      <c r="V367" s="27">
        <f>SUMIFS('Verarbeitendes Gew. 2019'!$H$71:$H$17222,'Verarbeitendes Gew. 2019'!$C$71:$C$17222,C367,'Verarbeitendes Gew. 2019'!$E$71:$E$17222,"Machinery")</f>
        <v>1979</v>
      </c>
      <c r="W367" s="27">
        <f>SUMIFS('Verarbeitendes Gew. 2019'!$H$71:$H$17222,'Verarbeitendes Gew. 2019'!$C$71:$C$17222,C367,'Verarbeitendes Gew. 2019'!$E$71:$E$17222,"other industry")</f>
        <v>173</v>
      </c>
      <c r="X367" s="27">
        <f>SUMIFS('Verarbeitendes Gew. 2019'!$H$71:$H$17222,'Verarbeitendes Gew. 2019'!$C$71:$C$17222,C367,'Verarbeitendes Gew. 2019'!$F$71:$F$17222,"Verarbeitendes Gewerbe (C)")</f>
        <v>4550</v>
      </c>
      <c r="Y367" s="27">
        <f t="shared" si="35"/>
        <v>4550</v>
      </c>
      <c r="Z367" s="27">
        <f>SUMIFS('Baugewerbe 2019'!$D$7:$D$543,'Baugewerbe 2019'!$A$7:$A$543,C367)</f>
        <v>1940</v>
      </c>
      <c r="AA367" s="27">
        <f t="shared" si="31"/>
        <v>478.066984309399</v>
      </c>
      <c r="AB367" s="11">
        <f t="shared" si="32"/>
        <v>495.77316891345083</v>
      </c>
    </row>
    <row r="368" spans="1:28">
      <c r="A368" s="27" t="s">
        <v>1545</v>
      </c>
      <c r="B368" s="27" t="s">
        <v>1548</v>
      </c>
      <c r="C368" s="27">
        <v>15003</v>
      </c>
      <c r="D368" s="27">
        <v>519</v>
      </c>
      <c r="E368" s="27">
        <v>8237.3690000000006</v>
      </c>
      <c r="F368" s="27">
        <v>237565</v>
      </c>
      <c r="G368" s="27">
        <v>1</v>
      </c>
      <c r="H368" s="27">
        <v>0.1296304823353529</v>
      </c>
      <c r="I368" s="27">
        <v>0.10823006833712984</v>
      </c>
      <c r="J368" s="27">
        <v>15482.91296327352</v>
      </c>
      <c r="K368" s="29">
        <f t="shared" si="30"/>
        <v>1914.2820661379324</v>
      </c>
      <c r="L368" s="28">
        <f t="shared" si="33"/>
        <v>1914.2820661379324</v>
      </c>
      <c r="M368" s="27">
        <f t="shared" si="34"/>
        <v>861.42692976206956</v>
      </c>
      <c r="N368" s="27">
        <f>SUMIFS('Verarbeitendes Gew. 2019'!$H$71:$H$17222,'Verarbeitendes Gew. 2019'!$C$71:$C$17222,C368,'Verarbeitendes Gew. 2019'!$E$71:$E$17222,"Basic Metals")</f>
        <v>851</v>
      </c>
      <c r="O368" s="27">
        <f>SUMIFS('Verarbeitendes Gew. 2019'!$H$71:$H$17222,'Verarbeitendes Gew. 2019'!$C$71:$C$17222,C368,'Verarbeitendes Gew. 2019'!$E$71:$E$17222,"Chemical and Petrochemical")</f>
        <v>0</v>
      </c>
      <c r="P368" s="27">
        <f>SUMIFS('Verarbeitendes Gew. 2019'!$H$71:$H$17222,'Verarbeitendes Gew. 2019'!$C$71:$C$17222,C368,'Verarbeitendes Gew. 2019'!$E$71:$E$17222,"Non Metallic Minerals")</f>
        <v>335</v>
      </c>
      <c r="Q368" s="27">
        <f>SUMIFS('Verarbeitendes Gew. 2019'!$H$71:$H$17222,'Verarbeitendes Gew. 2019'!$C$71:$C$17222,C368,'Verarbeitendes Gew. 2019'!$E$71:$E$17222,"Food and Tobacco")</f>
        <v>753</v>
      </c>
      <c r="R368" s="27">
        <f>SUMIFS('Verarbeitendes Gew. 2019'!$H$71:$H$17222,'Verarbeitendes Gew. 2019'!$C$71:$C$17222,C368,'Verarbeitendes Gew. 2019'!$E$71:$E$17222,"Textile and Leather ")</f>
        <v>0</v>
      </c>
      <c r="S368" s="27">
        <f>SUMIFS('Verarbeitendes Gew. 2019'!$H$71:$H$17222,'Verarbeitendes Gew. 2019'!$C$71:$C$17222,C368,'Verarbeitendes Gew. 2019'!$E$71:$E$17222,"Paper, Pulp and Print")</f>
        <v>0</v>
      </c>
      <c r="T368" s="27">
        <f>SUMIFS('Verarbeitendes Gew. 2019'!$H$71:$H$17222,'Verarbeitendes Gew. 2019'!$C$71:$C$17222,C368,'Verarbeitendes Gew. 2019'!$E$71:$E$17222,"Wood and Wood Products")</f>
        <v>308</v>
      </c>
      <c r="U368" s="27">
        <f>SUMIFS('Verarbeitendes Gew. 2019'!$H$71:$H$17222,'Verarbeitendes Gew. 2019'!$C$71:$C$17222,C368,'Verarbeitendes Gew. 2019'!$E$71:$E$17222,"Transport Equipment")</f>
        <v>0</v>
      </c>
      <c r="V368" s="27">
        <f>SUMIFS('Verarbeitendes Gew. 2019'!$H$71:$H$17222,'Verarbeitendes Gew. 2019'!$C$71:$C$17222,C368,'Verarbeitendes Gew. 2019'!$E$71:$E$17222,"Machinery")</f>
        <v>4253</v>
      </c>
      <c r="W368" s="27">
        <f>SUMIFS('Verarbeitendes Gew. 2019'!$H$71:$H$17222,'Verarbeitendes Gew. 2019'!$C$71:$C$17222,C368,'Verarbeitendes Gew. 2019'!$E$71:$E$17222,"other industry")</f>
        <v>442</v>
      </c>
      <c r="X368" s="27">
        <f>SUMIFS('Verarbeitendes Gew. 2019'!$H$71:$H$17222,'Verarbeitendes Gew. 2019'!$C$71:$C$17222,C368,'Verarbeitendes Gew. 2019'!$F$71:$F$17222,"Verarbeitendes Gewerbe (C)")</f>
        <v>7551</v>
      </c>
      <c r="Y368" s="27">
        <f t="shared" si="35"/>
        <v>7551</v>
      </c>
      <c r="Z368" s="27">
        <f>SUMIFS('Baugewerbe 2019'!$D$7:$D$543,'Baugewerbe 2019'!$A$7:$A$543,C368)</f>
        <v>2950</v>
      </c>
      <c r="AA368" s="27">
        <f t="shared" si="31"/>
        <v>516.85615785724178</v>
      </c>
      <c r="AB368" s="11">
        <f t="shared" si="32"/>
        <v>535.99897851862113</v>
      </c>
    </row>
    <row r="369" spans="1:38">
      <c r="A369" s="27" t="s">
        <v>1545</v>
      </c>
      <c r="B369" s="27" t="s">
        <v>1549</v>
      </c>
      <c r="C369" s="27">
        <v>15081</v>
      </c>
      <c r="D369" s="27">
        <v>454</v>
      </c>
      <c r="E369" s="27">
        <v>2003.2909999999999</v>
      </c>
      <c r="F369" s="27">
        <v>83173</v>
      </c>
      <c r="G369" s="27">
        <v>3</v>
      </c>
      <c r="H369" s="27">
        <v>3.1525548823668266E-2</v>
      </c>
      <c r="I369" s="27">
        <v>3.789202733485194E-2</v>
      </c>
      <c r="J369" s="27">
        <v>15482.91296327352</v>
      </c>
      <c r="K369" s="29">
        <f t="shared" si="30"/>
        <v>515.70738570422395</v>
      </c>
      <c r="L369" s="28">
        <f t="shared" si="33"/>
        <v>171.90246190140797</v>
      </c>
      <c r="M369" s="27">
        <f t="shared" si="34"/>
        <v>77.356107855633596</v>
      </c>
      <c r="N369" s="27">
        <f>SUMIFS('Verarbeitendes Gew. 2019'!$H$71:$H$17222,'Verarbeitendes Gew. 2019'!$C$71:$C$17222,C369,'Verarbeitendes Gew. 2019'!$E$71:$E$17222,"Basic Metals")</f>
        <v>771</v>
      </c>
      <c r="O369" s="27">
        <f>SUMIFS('Verarbeitendes Gew. 2019'!$H$71:$H$17222,'Verarbeitendes Gew. 2019'!$C$71:$C$17222,C369,'Verarbeitendes Gew. 2019'!$E$71:$E$17222,"Chemical and Petrochemical")</f>
        <v>1845</v>
      </c>
      <c r="P369" s="27">
        <f>SUMIFS('Verarbeitendes Gew. 2019'!$H$71:$H$17222,'Verarbeitendes Gew. 2019'!$C$71:$C$17222,C369,'Verarbeitendes Gew. 2019'!$E$71:$E$17222,"Non Metallic Minerals")</f>
        <v>654</v>
      </c>
      <c r="Q369" s="27">
        <f>SUMIFS('Verarbeitendes Gew. 2019'!$H$71:$H$17222,'Verarbeitendes Gew. 2019'!$C$71:$C$17222,C369,'Verarbeitendes Gew. 2019'!$E$71:$E$17222,"Food and Tobacco")</f>
        <v>623</v>
      </c>
      <c r="R369" s="27">
        <f>SUMIFS('Verarbeitendes Gew. 2019'!$H$71:$H$17222,'Verarbeitendes Gew. 2019'!$C$71:$C$17222,C369,'Verarbeitendes Gew. 2019'!$E$71:$E$17222,"Textile and Leather ")</f>
        <v>0</v>
      </c>
      <c r="S369" s="27">
        <f>SUMIFS('Verarbeitendes Gew. 2019'!$H$71:$H$17222,'Verarbeitendes Gew. 2019'!$C$71:$C$17222,C369,'Verarbeitendes Gew. 2019'!$E$71:$E$17222,"Paper, Pulp and Print")</f>
        <v>0</v>
      </c>
      <c r="T369" s="27">
        <f>SUMIFS('Verarbeitendes Gew. 2019'!$H$71:$H$17222,'Verarbeitendes Gew. 2019'!$C$71:$C$17222,C369,'Verarbeitendes Gew. 2019'!$E$71:$E$17222,"Wood and Wood Products")</f>
        <v>0</v>
      </c>
      <c r="U369" s="27">
        <f>SUMIFS('Verarbeitendes Gew. 2019'!$H$71:$H$17222,'Verarbeitendes Gew. 2019'!$C$71:$C$17222,C369,'Verarbeitendes Gew. 2019'!$E$71:$E$17222,"Transport Equipment")</f>
        <v>0</v>
      </c>
      <c r="V369" s="27">
        <f>SUMIFS('Verarbeitendes Gew. 2019'!$H$71:$H$17222,'Verarbeitendes Gew. 2019'!$C$71:$C$17222,C369,'Verarbeitendes Gew. 2019'!$E$71:$E$17222,"Machinery")</f>
        <v>170</v>
      </c>
      <c r="W369" s="27">
        <f>SUMIFS('Verarbeitendes Gew. 2019'!$H$71:$H$17222,'Verarbeitendes Gew. 2019'!$C$71:$C$17222,C369,'Verarbeitendes Gew. 2019'!$E$71:$E$17222,"other industry")</f>
        <v>0</v>
      </c>
      <c r="X369" s="27">
        <f>SUMIFS('Verarbeitendes Gew. 2019'!$H$71:$H$17222,'Verarbeitendes Gew. 2019'!$C$71:$C$17222,C369,'Verarbeitendes Gew. 2019'!$F$71:$F$17222,"Verarbeitendes Gewerbe (C)")</f>
        <v>4300</v>
      </c>
      <c r="Y369" s="27">
        <f t="shared" si="35"/>
        <v>4300</v>
      </c>
      <c r="Z369" s="27">
        <f>SUMIFS('Baugewerbe 2019'!$D$7:$D$543,'Baugewerbe 2019'!$A$7:$A$543,C369)</f>
        <v>1304</v>
      </c>
      <c r="AA369" s="27">
        <f t="shared" si="31"/>
        <v>46.413664713380157</v>
      </c>
      <c r="AB369" s="11">
        <f t="shared" si="32"/>
        <v>48.132689332394236</v>
      </c>
    </row>
    <row r="370" spans="1:38">
      <c r="A370" s="27" t="s">
        <v>1545</v>
      </c>
      <c r="B370" s="27" t="s">
        <v>1550</v>
      </c>
      <c r="C370" s="27">
        <v>15082</v>
      </c>
      <c r="D370" s="27">
        <v>450</v>
      </c>
      <c r="E370" s="27">
        <v>4605.692</v>
      </c>
      <c r="F370" s="27">
        <v>158486</v>
      </c>
      <c r="G370" s="27">
        <v>1</v>
      </c>
      <c r="H370" s="27">
        <v>7.2479219450782909E-2</v>
      </c>
      <c r="I370" s="27">
        <v>7.2203189066059228E-2</v>
      </c>
      <c r="J370" s="27">
        <v>15482.91296327352</v>
      </c>
      <c r="K370" s="29">
        <f t="shared" si="30"/>
        <v>1120.9927951643422</v>
      </c>
      <c r="L370" s="28">
        <f t="shared" si="33"/>
        <v>1120.9927951643422</v>
      </c>
      <c r="M370" s="27">
        <f t="shared" si="34"/>
        <v>504.44675782395399</v>
      </c>
      <c r="N370" s="27">
        <f>SUMIFS('Verarbeitendes Gew. 2019'!$H$71:$H$17222,'Verarbeitendes Gew. 2019'!$C$71:$C$17222,C370,'Verarbeitendes Gew. 2019'!$E$71:$E$17222,"Basic Metals")</f>
        <v>1849</v>
      </c>
      <c r="O370" s="27">
        <f>SUMIFS('Verarbeitendes Gew. 2019'!$H$71:$H$17222,'Verarbeitendes Gew. 2019'!$C$71:$C$17222,C370,'Verarbeitendes Gew. 2019'!$E$71:$E$17222,"Chemical and Petrochemical")</f>
        <v>4584</v>
      </c>
      <c r="P370" s="27">
        <f>SUMIFS('Verarbeitendes Gew. 2019'!$H$71:$H$17222,'Verarbeitendes Gew. 2019'!$C$71:$C$17222,C370,'Verarbeitendes Gew. 2019'!$E$71:$E$17222,"Non Metallic Minerals")</f>
        <v>1549</v>
      </c>
      <c r="Q370" s="27">
        <f>SUMIFS('Verarbeitendes Gew. 2019'!$H$71:$H$17222,'Verarbeitendes Gew. 2019'!$C$71:$C$17222,C370,'Verarbeitendes Gew. 2019'!$E$71:$E$17222,"Food and Tobacco")</f>
        <v>2228</v>
      </c>
      <c r="R370" s="27">
        <f>SUMIFS('Verarbeitendes Gew. 2019'!$H$71:$H$17222,'Verarbeitendes Gew. 2019'!$C$71:$C$17222,C370,'Verarbeitendes Gew. 2019'!$E$71:$E$17222,"Textile and Leather ")</f>
        <v>0</v>
      </c>
      <c r="S370" s="27">
        <f>SUMIFS('Verarbeitendes Gew. 2019'!$H$71:$H$17222,'Verarbeitendes Gew. 2019'!$C$71:$C$17222,C370,'Verarbeitendes Gew. 2019'!$E$71:$E$17222,"Paper, Pulp and Print")</f>
        <v>553</v>
      </c>
      <c r="T370" s="27">
        <f>SUMIFS('Verarbeitendes Gew. 2019'!$H$71:$H$17222,'Verarbeitendes Gew. 2019'!$C$71:$C$17222,C370,'Verarbeitendes Gew. 2019'!$E$71:$E$17222,"Wood and Wood Products")</f>
        <v>142</v>
      </c>
      <c r="U370" s="27">
        <f>SUMIFS('Verarbeitendes Gew. 2019'!$H$71:$H$17222,'Verarbeitendes Gew. 2019'!$C$71:$C$17222,C370,'Verarbeitendes Gew. 2019'!$E$71:$E$17222,"Transport Equipment")</f>
        <v>660</v>
      </c>
      <c r="V370" s="27">
        <f>SUMIFS('Verarbeitendes Gew. 2019'!$H$71:$H$17222,'Verarbeitendes Gew. 2019'!$C$71:$C$17222,C370,'Verarbeitendes Gew. 2019'!$E$71:$E$17222,"Machinery")</f>
        <v>2189</v>
      </c>
      <c r="W370" s="27">
        <f>SUMIFS('Verarbeitendes Gew. 2019'!$H$71:$H$17222,'Verarbeitendes Gew. 2019'!$C$71:$C$17222,C370,'Verarbeitendes Gew. 2019'!$E$71:$E$17222,"other industry")</f>
        <v>0</v>
      </c>
      <c r="X370" s="27">
        <f>SUMIFS('Verarbeitendes Gew. 2019'!$H$71:$H$17222,'Verarbeitendes Gew. 2019'!$C$71:$C$17222,C370,'Verarbeitendes Gew. 2019'!$F$71:$F$17222,"Verarbeitendes Gewerbe (C)")</f>
        <v>14178</v>
      </c>
      <c r="Y370" s="27">
        <f t="shared" si="35"/>
        <v>14178</v>
      </c>
      <c r="Z370" s="27">
        <f>SUMIFS('Baugewerbe 2019'!$D$7:$D$543,'Baugewerbe 2019'!$A$7:$A$543,C370)</f>
        <v>1773</v>
      </c>
      <c r="AA370" s="27">
        <f t="shared" si="31"/>
        <v>302.66805469437242</v>
      </c>
      <c r="AB370" s="11">
        <f t="shared" si="32"/>
        <v>313.87798264601582</v>
      </c>
    </row>
    <row r="371" spans="1:38">
      <c r="A371" s="27" t="s">
        <v>1545</v>
      </c>
      <c r="B371" s="27" t="s">
        <v>1551</v>
      </c>
      <c r="C371" s="27">
        <v>15083</v>
      </c>
      <c r="D371" s="27">
        <v>637</v>
      </c>
      <c r="E371" s="27">
        <v>4854.4049999999997</v>
      </c>
      <c r="F371" s="27">
        <v>170923</v>
      </c>
      <c r="G371" s="27">
        <v>4</v>
      </c>
      <c r="H371" s="27">
        <v>7.6393185931229832E-2</v>
      </c>
      <c r="I371" s="27">
        <v>7.7869248291571755E-2</v>
      </c>
      <c r="J371" s="27">
        <v>15482.91296327352</v>
      </c>
      <c r="K371" s="29">
        <f t="shared" si="30"/>
        <v>1189.1880973753932</v>
      </c>
      <c r="L371" s="28">
        <f t="shared" si="33"/>
        <v>297.29702434384831</v>
      </c>
      <c r="M371" s="27">
        <f t="shared" si="34"/>
        <v>133.78366095473174</v>
      </c>
      <c r="N371" s="27">
        <f>SUMIFS('Verarbeitendes Gew. 2019'!$H$71:$H$17222,'Verarbeitendes Gew. 2019'!$C$71:$C$17222,C371,'Verarbeitendes Gew. 2019'!$E$71:$E$17222,"Basic Metals")</f>
        <v>955</v>
      </c>
      <c r="O371" s="27">
        <f>SUMIFS('Verarbeitendes Gew. 2019'!$H$71:$H$17222,'Verarbeitendes Gew. 2019'!$C$71:$C$17222,C371,'Verarbeitendes Gew. 2019'!$E$71:$E$17222,"Chemical and Petrochemical")</f>
        <v>3571</v>
      </c>
      <c r="P371" s="27">
        <f>SUMIFS('Verarbeitendes Gew. 2019'!$H$71:$H$17222,'Verarbeitendes Gew. 2019'!$C$71:$C$17222,C371,'Verarbeitendes Gew. 2019'!$E$71:$E$17222,"Non Metallic Minerals")</f>
        <v>2827</v>
      </c>
      <c r="Q371" s="27">
        <f>SUMIFS('Verarbeitendes Gew. 2019'!$H$71:$H$17222,'Verarbeitendes Gew. 2019'!$C$71:$C$17222,C371,'Verarbeitendes Gew. 2019'!$E$71:$E$17222,"Food and Tobacco")</f>
        <v>2097</v>
      </c>
      <c r="R371" s="27">
        <f>SUMIFS('Verarbeitendes Gew. 2019'!$H$71:$H$17222,'Verarbeitendes Gew. 2019'!$C$71:$C$17222,C371,'Verarbeitendes Gew. 2019'!$E$71:$E$17222,"Textile and Leather ")</f>
        <v>0</v>
      </c>
      <c r="S371" s="27">
        <f>SUMIFS('Verarbeitendes Gew. 2019'!$H$71:$H$17222,'Verarbeitendes Gew. 2019'!$C$71:$C$17222,C371,'Verarbeitendes Gew. 2019'!$E$71:$E$17222,"Paper, Pulp and Print")</f>
        <v>458</v>
      </c>
      <c r="T371" s="27">
        <f>SUMIFS('Verarbeitendes Gew. 2019'!$H$71:$H$17222,'Verarbeitendes Gew. 2019'!$C$71:$C$17222,C371,'Verarbeitendes Gew. 2019'!$E$71:$E$17222,"Wood and Wood Products")</f>
        <v>0</v>
      </c>
      <c r="U371" s="27">
        <f>SUMIFS('Verarbeitendes Gew. 2019'!$H$71:$H$17222,'Verarbeitendes Gew. 2019'!$C$71:$C$17222,C371,'Verarbeitendes Gew. 2019'!$E$71:$E$17222,"Transport Equipment")</f>
        <v>394</v>
      </c>
      <c r="V371" s="27">
        <f>SUMIFS('Verarbeitendes Gew. 2019'!$H$71:$H$17222,'Verarbeitendes Gew. 2019'!$C$71:$C$17222,C371,'Verarbeitendes Gew. 2019'!$E$71:$E$17222,"Machinery")</f>
        <v>4256</v>
      </c>
      <c r="W371" s="27">
        <f>SUMIFS('Verarbeitendes Gew. 2019'!$H$71:$H$17222,'Verarbeitendes Gew. 2019'!$C$71:$C$17222,C371,'Verarbeitendes Gew. 2019'!$E$71:$E$17222,"other industry")</f>
        <v>0</v>
      </c>
      <c r="X371" s="27">
        <f>SUMIFS('Verarbeitendes Gew. 2019'!$H$71:$H$17222,'Verarbeitendes Gew. 2019'!$C$71:$C$17222,C371,'Verarbeitendes Gew. 2019'!$F$71:$F$17222,"Verarbeitendes Gewerbe (C)")</f>
        <v>15730</v>
      </c>
      <c r="Y371" s="27">
        <f t="shared" si="35"/>
        <v>15730</v>
      </c>
      <c r="Z371" s="27">
        <f>SUMIFS('Baugewerbe 2019'!$D$7:$D$543,'Baugewerbe 2019'!$A$7:$A$543,C371)</f>
        <v>1780</v>
      </c>
      <c r="AA371" s="27">
        <f t="shared" si="31"/>
        <v>80.270196572839055</v>
      </c>
      <c r="AB371" s="11">
        <f t="shared" si="32"/>
        <v>83.243166816277537</v>
      </c>
    </row>
    <row r="372" spans="1:38">
      <c r="A372" s="27" t="s">
        <v>1545</v>
      </c>
      <c r="B372" s="27" t="s">
        <v>1552</v>
      </c>
      <c r="C372" s="27">
        <v>15084</v>
      </c>
      <c r="D372" s="27">
        <v>432</v>
      </c>
      <c r="E372" s="27">
        <v>4556.357</v>
      </c>
      <c r="F372" s="27">
        <v>178846</v>
      </c>
      <c r="G372" s="27">
        <v>5</v>
      </c>
      <c r="H372" s="27">
        <v>7.1702840506727511E-2</v>
      </c>
      <c r="I372" s="27">
        <v>8.1478815489749432E-2</v>
      </c>
      <c r="J372" s="27">
        <v>15482.91296327352</v>
      </c>
      <c r="K372" s="29">
        <f t="shared" si="30"/>
        <v>1152.5497983272601</v>
      </c>
      <c r="L372" s="28">
        <f t="shared" si="33"/>
        <v>230.50995966545202</v>
      </c>
      <c r="M372" s="27">
        <f t="shared" si="34"/>
        <v>103.72948184945341</v>
      </c>
      <c r="N372" s="27">
        <f>SUMIFS('Verarbeitendes Gew. 2019'!$H$71:$H$17222,'Verarbeitendes Gew. 2019'!$C$71:$C$17222,C372,'Verarbeitendes Gew. 2019'!$E$71:$E$17222,"Basic Metals")</f>
        <v>1121</v>
      </c>
      <c r="O372" s="27">
        <f>SUMIFS('Verarbeitendes Gew. 2019'!$H$71:$H$17222,'Verarbeitendes Gew. 2019'!$C$71:$C$17222,C372,'Verarbeitendes Gew. 2019'!$E$71:$E$17222,"Chemical and Petrochemical")</f>
        <v>1211</v>
      </c>
      <c r="P372" s="27">
        <f>SUMIFS('Verarbeitendes Gew. 2019'!$H$71:$H$17222,'Verarbeitendes Gew. 2019'!$C$71:$C$17222,C372,'Verarbeitendes Gew. 2019'!$E$71:$E$17222,"Non Metallic Minerals")</f>
        <v>3375</v>
      </c>
      <c r="Q372" s="27">
        <f>SUMIFS('Verarbeitendes Gew. 2019'!$H$71:$H$17222,'Verarbeitendes Gew. 2019'!$C$71:$C$17222,C372,'Verarbeitendes Gew. 2019'!$E$71:$E$17222,"Food and Tobacco")</f>
        <v>3608</v>
      </c>
      <c r="R372" s="27">
        <f>SUMIFS('Verarbeitendes Gew. 2019'!$H$71:$H$17222,'Verarbeitendes Gew. 2019'!$C$71:$C$17222,C372,'Verarbeitendes Gew. 2019'!$E$71:$E$17222,"Textile and Leather ")</f>
        <v>0</v>
      </c>
      <c r="S372" s="27">
        <f>SUMIFS('Verarbeitendes Gew. 2019'!$H$71:$H$17222,'Verarbeitendes Gew. 2019'!$C$71:$C$17222,C372,'Verarbeitendes Gew. 2019'!$E$71:$E$17222,"Paper, Pulp and Print")</f>
        <v>0</v>
      </c>
      <c r="T372" s="27">
        <f>SUMIFS('Verarbeitendes Gew. 2019'!$H$71:$H$17222,'Verarbeitendes Gew. 2019'!$C$71:$C$17222,C372,'Verarbeitendes Gew. 2019'!$E$71:$E$17222,"Wood and Wood Products")</f>
        <v>398</v>
      </c>
      <c r="U372" s="27">
        <f>SUMIFS('Verarbeitendes Gew. 2019'!$H$71:$H$17222,'Verarbeitendes Gew. 2019'!$C$71:$C$17222,C372,'Verarbeitendes Gew. 2019'!$E$71:$E$17222,"Transport Equipment")</f>
        <v>0</v>
      </c>
      <c r="V372" s="27">
        <f>SUMIFS('Verarbeitendes Gew. 2019'!$H$71:$H$17222,'Verarbeitendes Gew. 2019'!$C$71:$C$17222,C372,'Verarbeitendes Gew. 2019'!$E$71:$E$17222,"Machinery")</f>
        <v>1085</v>
      </c>
      <c r="W372" s="27">
        <f>SUMIFS('Verarbeitendes Gew. 2019'!$H$71:$H$17222,'Verarbeitendes Gew. 2019'!$C$71:$C$17222,C372,'Verarbeitendes Gew. 2019'!$E$71:$E$17222,"other industry")</f>
        <v>0</v>
      </c>
      <c r="X372" s="27">
        <f>SUMIFS('Verarbeitendes Gew. 2019'!$H$71:$H$17222,'Verarbeitendes Gew. 2019'!$C$71:$C$17222,C372,'Verarbeitendes Gew. 2019'!$F$71:$F$17222,"Verarbeitendes Gewerbe (C)")</f>
        <v>8617</v>
      </c>
      <c r="Y372" s="27">
        <f t="shared" si="35"/>
        <v>10798</v>
      </c>
      <c r="Z372" s="27">
        <f>SUMIFS('Baugewerbe 2019'!$D$7:$D$543,'Baugewerbe 2019'!$A$7:$A$543,C372)</f>
        <v>2651</v>
      </c>
      <c r="AA372" s="27">
        <f t="shared" si="31"/>
        <v>62.237689109672047</v>
      </c>
      <c r="AB372" s="11">
        <f t="shared" si="32"/>
        <v>64.542788706326576</v>
      </c>
      <c r="AD372">
        <f>N372/$Y$372</f>
        <v>0.10381552139285052</v>
      </c>
      <c r="AE372" s="72">
        <f t="shared" ref="AE372:AK372" si="36">O372/$Y$372</f>
        <v>0.11215039822189295</v>
      </c>
      <c r="AF372" s="72">
        <f t="shared" si="36"/>
        <v>0.31255788108909055</v>
      </c>
      <c r="AG372" s="72">
        <f t="shared" si="36"/>
        <v>0.33413595110205596</v>
      </c>
      <c r="AH372" s="72">
        <f t="shared" si="36"/>
        <v>0</v>
      </c>
      <c r="AI372" s="72">
        <f t="shared" si="36"/>
        <v>0</v>
      </c>
      <c r="AJ372" s="72">
        <f t="shared" si="36"/>
        <v>3.6858677532876458E-2</v>
      </c>
      <c r="AK372" s="72">
        <f t="shared" si="36"/>
        <v>0</v>
      </c>
      <c r="AL372" s="72">
        <f>V372/$Y$372</f>
        <v>0.10048157066123356</v>
      </c>
    </row>
    <row r="373" spans="1:38">
      <c r="A373" s="27" t="s">
        <v>1545</v>
      </c>
      <c r="B373" s="27" t="s">
        <v>1553</v>
      </c>
      <c r="C373" s="27">
        <v>15085</v>
      </c>
      <c r="D373" s="27">
        <v>414</v>
      </c>
      <c r="E373" s="27">
        <v>5173.0249999999996</v>
      </c>
      <c r="F373" s="27">
        <v>213310</v>
      </c>
      <c r="G373" s="27">
        <v>4</v>
      </c>
      <c r="H373" s="27">
        <v>8.1407270438272089E-2</v>
      </c>
      <c r="I373" s="27">
        <v>9.7179954441913435E-2</v>
      </c>
      <c r="J373" s="27">
        <v>15482.91296327352</v>
      </c>
      <c r="K373" s="29">
        <f t="shared" si="30"/>
        <v>1328.7996689886031</v>
      </c>
      <c r="L373" s="28">
        <f t="shared" si="33"/>
        <v>332.19991724715078</v>
      </c>
      <c r="M373" s="27">
        <f t="shared" si="34"/>
        <v>149.48996276121787</v>
      </c>
      <c r="N373" s="27">
        <f>SUMIFS('Verarbeitendes Gew. 2019'!$H$71:$H$17222,'Verarbeitendes Gew. 2019'!$C$71:$C$17222,C373,'Verarbeitendes Gew. 2019'!$E$71:$E$17222,"Basic Metals")</f>
        <v>4159</v>
      </c>
      <c r="O373" s="27">
        <f>SUMIFS('Verarbeitendes Gew. 2019'!$H$71:$H$17222,'Verarbeitendes Gew. 2019'!$C$71:$C$17222,C373,'Verarbeitendes Gew. 2019'!$E$71:$E$17222,"Chemical and Petrochemical")</f>
        <v>1502</v>
      </c>
      <c r="P373" s="27">
        <f>SUMIFS('Verarbeitendes Gew. 2019'!$H$71:$H$17222,'Verarbeitendes Gew. 2019'!$C$71:$C$17222,C373,'Verarbeitendes Gew. 2019'!$E$71:$E$17222,"Non Metallic Minerals")</f>
        <v>899</v>
      </c>
      <c r="Q373" s="27">
        <f>SUMIFS('Verarbeitendes Gew. 2019'!$H$71:$H$17222,'Verarbeitendes Gew. 2019'!$C$71:$C$17222,C373,'Verarbeitendes Gew. 2019'!$E$71:$E$17222,"Food and Tobacco")</f>
        <v>1092</v>
      </c>
      <c r="R373" s="27">
        <f>SUMIFS('Verarbeitendes Gew. 2019'!$H$71:$H$17222,'Verarbeitendes Gew. 2019'!$C$71:$C$17222,C373,'Verarbeitendes Gew. 2019'!$E$71:$E$17222,"Textile and Leather ")</f>
        <v>222</v>
      </c>
      <c r="S373" s="27">
        <f>SUMIFS('Verarbeitendes Gew. 2019'!$H$71:$H$17222,'Verarbeitendes Gew. 2019'!$C$71:$C$17222,C373,'Verarbeitendes Gew. 2019'!$E$71:$E$17222,"Paper, Pulp and Print")</f>
        <v>683</v>
      </c>
      <c r="T373" s="27">
        <f>SUMIFS('Verarbeitendes Gew. 2019'!$H$71:$H$17222,'Verarbeitendes Gew. 2019'!$C$71:$C$17222,C373,'Verarbeitendes Gew. 2019'!$E$71:$E$17222,"Wood and Wood Products")</f>
        <v>394</v>
      </c>
      <c r="U373" s="27">
        <f>SUMIFS('Verarbeitendes Gew. 2019'!$H$71:$H$17222,'Verarbeitendes Gew. 2019'!$C$71:$C$17222,C373,'Verarbeitendes Gew. 2019'!$E$71:$E$17222,"Transport Equipment")</f>
        <v>701</v>
      </c>
      <c r="V373" s="27">
        <f>SUMIFS('Verarbeitendes Gew. 2019'!$H$71:$H$17222,'Verarbeitendes Gew. 2019'!$C$71:$C$17222,C373,'Verarbeitendes Gew. 2019'!$E$71:$E$17222,"Machinery")</f>
        <v>4943</v>
      </c>
      <c r="W373" s="27">
        <f>SUMIFS('Verarbeitendes Gew. 2019'!$H$71:$H$17222,'Verarbeitendes Gew. 2019'!$C$71:$C$17222,C373,'Verarbeitendes Gew. 2019'!$E$71:$E$17222,"other industry")</f>
        <v>261</v>
      </c>
      <c r="X373" s="27">
        <f>SUMIFS('Verarbeitendes Gew. 2019'!$H$71:$H$17222,'Verarbeitendes Gew. 2019'!$C$71:$C$17222,C373,'Verarbeitendes Gew. 2019'!$F$71:$F$17222,"Verarbeitendes Gewerbe (C)")</f>
        <v>15055</v>
      </c>
      <c r="Y373" s="27">
        <f t="shared" si="35"/>
        <v>15055</v>
      </c>
      <c r="Z373" s="27">
        <f>SUMIFS('Baugewerbe 2019'!$D$7:$D$543,'Baugewerbe 2019'!$A$7:$A$543,C373)</f>
        <v>2580</v>
      </c>
      <c r="AA373" s="27">
        <f t="shared" si="31"/>
        <v>89.693977656730709</v>
      </c>
      <c r="AB373" s="11">
        <f t="shared" si="32"/>
        <v>93.015976829202231</v>
      </c>
    </row>
    <row r="374" spans="1:38">
      <c r="A374" s="27" t="s">
        <v>1545</v>
      </c>
      <c r="B374" s="27" t="s">
        <v>1554</v>
      </c>
      <c r="C374" s="27">
        <v>15086</v>
      </c>
      <c r="D374" s="27">
        <v>439</v>
      </c>
      <c r="E374" s="27">
        <v>2300.134</v>
      </c>
      <c r="F374" s="27">
        <v>89589</v>
      </c>
      <c r="G374" s="27">
        <v>4</v>
      </c>
      <c r="H374" s="27">
        <v>3.6196931308521522E-2</v>
      </c>
      <c r="I374" s="27">
        <v>4.0815034168564919E-2</v>
      </c>
      <c r="J374" s="27">
        <v>15482.91296327352</v>
      </c>
      <c r="K374" s="29">
        <f t="shared" si="30"/>
        <v>580.454408685928</v>
      </c>
      <c r="L374" s="28">
        <f t="shared" si="33"/>
        <v>145.113602171482</v>
      </c>
      <c r="M374" s="27">
        <f t="shared" si="34"/>
        <v>65.301120977166903</v>
      </c>
      <c r="N374" s="27">
        <f>SUMIFS('Verarbeitendes Gew. 2019'!$H$71:$H$17222,'Verarbeitendes Gew. 2019'!$C$71:$C$17222,C374,'Verarbeitendes Gew. 2019'!$E$71:$E$17222,"Basic Metals")</f>
        <v>1374</v>
      </c>
      <c r="O374" s="27">
        <f>SUMIFS('Verarbeitendes Gew. 2019'!$H$71:$H$17222,'Verarbeitendes Gew. 2019'!$C$71:$C$17222,C374,'Verarbeitendes Gew. 2019'!$E$71:$E$17222,"Chemical and Petrochemical")</f>
        <v>208</v>
      </c>
      <c r="P374" s="27">
        <f>SUMIFS('Verarbeitendes Gew. 2019'!$H$71:$H$17222,'Verarbeitendes Gew. 2019'!$C$71:$C$17222,C374,'Verarbeitendes Gew. 2019'!$E$71:$E$17222,"Non Metallic Minerals")</f>
        <v>194</v>
      </c>
      <c r="Q374" s="27">
        <f>SUMIFS('Verarbeitendes Gew. 2019'!$H$71:$H$17222,'Verarbeitendes Gew. 2019'!$C$71:$C$17222,C374,'Verarbeitendes Gew. 2019'!$E$71:$E$17222,"Food and Tobacco")</f>
        <v>917</v>
      </c>
      <c r="R374" s="27">
        <f>SUMIFS('Verarbeitendes Gew. 2019'!$H$71:$H$17222,'Verarbeitendes Gew. 2019'!$C$71:$C$17222,C374,'Verarbeitendes Gew. 2019'!$E$71:$E$17222,"Textile and Leather ")</f>
        <v>0</v>
      </c>
      <c r="S374" s="27">
        <f>SUMIFS('Verarbeitendes Gew. 2019'!$H$71:$H$17222,'Verarbeitendes Gew. 2019'!$C$71:$C$17222,C374,'Verarbeitendes Gew. 2019'!$E$71:$E$17222,"Paper, Pulp and Print")</f>
        <v>324</v>
      </c>
      <c r="T374" s="27">
        <f>SUMIFS('Verarbeitendes Gew. 2019'!$H$71:$H$17222,'Verarbeitendes Gew. 2019'!$C$71:$C$17222,C374,'Verarbeitendes Gew. 2019'!$E$71:$E$17222,"Wood and Wood Products")</f>
        <v>162</v>
      </c>
      <c r="U374" s="27">
        <f>SUMIFS('Verarbeitendes Gew. 2019'!$H$71:$H$17222,'Verarbeitendes Gew. 2019'!$C$71:$C$17222,C374,'Verarbeitendes Gew. 2019'!$E$71:$E$17222,"Transport Equipment")</f>
        <v>110</v>
      </c>
      <c r="V374" s="27">
        <f>SUMIFS('Verarbeitendes Gew. 2019'!$H$71:$H$17222,'Verarbeitendes Gew. 2019'!$C$71:$C$17222,C374,'Verarbeitendes Gew. 2019'!$E$71:$E$17222,"Machinery")</f>
        <v>687</v>
      </c>
      <c r="W374" s="27">
        <f>SUMIFS('Verarbeitendes Gew. 2019'!$H$71:$H$17222,'Verarbeitendes Gew. 2019'!$C$71:$C$17222,C374,'Verarbeitendes Gew. 2019'!$E$71:$E$17222,"other industry")</f>
        <v>0</v>
      </c>
      <c r="X374" s="27">
        <f>SUMIFS('Verarbeitendes Gew. 2019'!$H$71:$H$17222,'Verarbeitendes Gew. 2019'!$C$71:$C$17222,C374,'Verarbeitendes Gew. 2019'!$F$71:$F$17222,"Verarbeitendes Gewerbe (C)")</f>
        <v>0</v>
      </c>
      <c r="Y374" s="27">
        <f t="shared" si="35"/>
        <v>3976</v>
      </c>
      <c r="Z374" s="27">
        <f>SUMIFS('Baugewerbe 2019'!$D$7:$D$543,'Baugewerbe 2019'!$A$7:$A$543,C374)</f>
        <v>2783</v>
      </c>
      <c r="AA374" s="27">
        <f t="shared" si="31"/>
        <v>39.18067258630014</v>
      </c>
      <c r="AB374" s="11">
        <f t="shared" si="32"/>
        <v>40.631808608014964</v>
      </c>
    </row>
    <row r="375" spans="1:38">
      <c r="A375" s="27" t="s">
        <v>1545</v>
      </c>
      <c r="B375" s="27" t="s">
        <v>1555</v>
      </c>
      <c r="C375" s="27">
        <v>15087</v>
      </c>
      <c r="D375" s="27">
        <v>342</v>
      </c>
      <c r="E375" s="27">
        <v>2840.1489999999999</v>
      </c>
      <c r="F375" s="27">
        <v>134942</v>
      </c>
      <c r="G375" s="27">
        <v>2</v>
      </c>
      <c r="H375" s="27">
        <v>4.4695082225194742E-2</v>
      </c>
      <c r="I375" s="27">
        <v>6.1476993166287013E-2</v>
      </c>
      <c r="J375" s="27">
        <v>15482.91296327352</v>
      </c>
      <c r="K375" s="29">
        <f t="shared" si="30"/>
        <v>764.76327058737854</v>
      </c>
      <c r="L375" s="28">
        <f t="shared" si="33"/>
        <v>382.38163529368927</v>
      </c>
      <c r="M375" s="27">
        <f t="shared" si="34"/>
        <v>172.07173588216017</v>
      </c>
      <c r="N375" s="27">
        <f>SUMIFS('Verarbeitendes Gew. 2019'!$H$71:$H$17222,'Verarbeitendes Gew. 2019'!$C$71:$C$17222,C375,'Verarbeitendes Gew. 2019'!$E$71:$E$17222,"Basic Metals")</f>
        <v>2534</v>
      </c>
      <c r="O375" s="27">
        <f>SUMIFS('Verarbeitendes Gew. 2019'!$H$71:$H$17222,'Verarbeitendes Gew. 2019'!$C$71:$C$17222,C375,'Verarbeitendes Gew. 2019'!$E$71:$E$17222,"Chemical and Petrochemical")</f>
        <v>408</v>
      </c>
      <c r="P375" s="27">
        <f>SUMIFS('Verarbeitendes Gew. 2019'!$H$71:$H$17222,'Verarbeitendes Gew. 2019'!$C$71:$C$17222,C375,'Verarbeitendes Gew. 2019'!$E$71:$E$17222,"Non Metallic Minerals")</f>
        <v>355</v>
      </c>
      <c r="Q375" s="27">
        <f>SUMIFS('Verarbeitendes Gew. 2019'!$H$71:$H$17222,'Verarbeitendes Gew. 2019'!$C$71:$C$17222,C375,'Verarbeitendes Gew. 2019'!$E$71:$E$17222,"Food and Tobacco")</f>
        <v>2251</v>
      </c>
      <c r="R375" s="27">
        <f>SUMIFS('Verarbeitendes Gew. 2019'!$H$71:$H$17222,'Verarbeitendes Gew. 2019'!$C$71:$C$17222,C375,'Verarbeitendes Gew. 2019'!$E$71:$E$17222,"Textile and Leather ")</f>
        <v>0</v>
      </c>
      <c r="S375" s="27">
        <f>SUMIFS('Verarbeitendes Gew. 2019'!$H$71:$H$17222,'Verarbeitendes Gew. 2019'!$C$71:$C$17222,C375,'Verarbeitendes Gew. 2019'!$E$71:$E$17222,"Paper, Pulp and Print")</f>
        <v>0</v>
      </c>
      <c r="T375" s="27">
        <f>SUMIFS('Verarbeitendes Gew. 2019'!$H$71:$H$17222,'Verarbeitendes Gew. 2019'!$C$71:$C$17222,C375,'Verarbeitendes Gew. 2019'!$E$71:$E$17222,"Wood and Wood Products")</f>
        <v>548</v>
      </c>
      <c r="U375" s="27">
        <f>SUMIFS('Verarbeitendes Gew. 2019'!$H$71:$H$17222,'Verarbeitendes Gew. 2019'!$C$71:$C$17222,C375,'Verarbeitendes Gew. 2019'!$E$71:$E$17222,"Transport Equipment")</f>
        <v>0</v>
      </c>
      <c r="V375" s="27">
        <f>SUMIFS('Verarbeitendes Gew. 2019'!$H$71:$H$17222,'Verarbeitendes Gew. 2019'!$C$71:$C$17222,C375,'Verarbeitendes Gew. 2019'!$E$71:$E$17222,"Machinery")</f>
        <v>1609</v>
      </c>
      <c r="W375" s="27">
        <f>SUMIFS('Verarbeitendes Gew. 2019'!$H$71:$H$17222,'Verarbeitendes Gew. 2019'!$C$71:$C$17222,C375,'Verarbeitendes Gew. 2019'!$E$71:$E$17222,"other industry")</f>
        <v>112</v>
      </c>
      <c r="X375" s="27">
        <f>SUMIFS('Verarbeitendes Gew. 2019'!$H$71:$H$17222,'Verarbeitendes Gew. 2019'!$C$71:$C$17222,C375,'Verarbeitendes Gew. 2019'!$F$71:$F$17222,"Verarbeitendes Gewerbe (C)")</f>
        <v>0</v>
      </c>
      <c r="Y375" s="27">
        <f t="shared" si="35"/>
        <v>7817</v>
      </c>
      <c r="Z375" s="27">
        <f>SUMIFS('Baugewerbe 2019'!$D$7:$D$543,'Baugewerbe 2019'!$A$7:$A$543,C375)</f>
        <v>2192</v>
      </c>
      <c r="AA375" s="27">
        <f t="shared" si="31"/>
        <v>103.24304152929611</v>
      </c>
      <c r="AB375" s="11">
        <f t="shared" si="32"/>
        <v>107.06685788223301</v>
      </c>
    </row>
    <row r="376" spans="1:38">
      <c r="A376" s="27" t="s">
        <v>1545</v>
      </c>
      <c r="B376" s="27" t="s">
        <v>1556</v>
      </c>
      <c r="C376" s="27">
        <v>15088</v>
      </c>
      <c r="D376" s="27">
        <v>599</v>
      </c>
      <c r="E376" s="27">
        <v>6507.4629999999997</v>
      </c>
      <c r="F376" s="27">
        <v>183815</v>
      </c>
      <c r="G376" s="27">
        <v>4</v>
      </c>
      <c r="H376" s="27">
        <v>0.10240716028011645</v>
      </c>
      <c r="I376" s="27">
        <v>8.3742596810933947E-2</v>
      </c>
      <c r="J376" s="27">
        <v>15482.91296327352</v>
      </c>
      <c r="K376" s="29">
        <f t="shared" si="30"/>
        <v>1504.6462421596068</v>
      </c>
      <c r="L376" s="28">
        <f t="shared" si="33"/>
        <v>376.1615605399017</v>
      </c>
      <c r="M376" s="27">
        <f t="shared" si="34"/>
        <v>169.27270224295577</v>
      </c>
      <c r="N376" s="27">
        <f>SUMIFS('Verarbeitendes Gew. 2019'!$H$71:$H$17222,'Verarbeitendes Gew. 2019'!$C$71:$C$17222,C376,'Verarbeitendes Gew. 2019'!$E$71:$E$17222,"Basic Metals")</f>
        <v>1750</v>
      </c>
      <c r="O376" s="27">
        <f>SUMIFS('Verarbeitendes Gew. 2019'!$H$71:$H$17222,'Verarbeitendes Gew. 2019'!$C$71:$C$17222,C376,'Verarbeitendes Gew. 2019'!$E$71:$E$17222,"Chemical and Petrochemical")</f>
        <v>5006</v>
      </c>
      <c r="P376" s="27">
        <f>SUMIFS('Verarbeitendes Gew. 2019'!$H$71:$H$17222,'Verarbeitendes Gew. 2019'!$C$71:$C$17222,C376,'Verarbeitendes Gew. 2019'!$E$71:$E$17222,"Non Metallic Minerals")</f>
        <v>693</v>
      </c>
      <c r="Q376" s="27">
        <f>SUMIFS('Verarbeitendes Gew. 2019'!$H$71:$H$17222,'Verarbeitendes Gew. 2019'!$C$71:$C$17222,C376,'Verarbeitendes Gew. 2019'!$E$71:$E$17222,"Food and Tobacco")</f>
        <v>743</v>
      </c>
      <c r="R376" s="27">
        <f>SUMIFS('Verarbeitendes Gew. 2019'!$H$71:$H$17222,'Verarbeitendes Gew. 2019'!$C$71:$C$17222,C376,'Verarbeitendes Gew. 2019'!$E$71:$E$17222,"Textile and Leather ")</f>
        <v>0</v>
      </c>
      <c r="S376" s="27">
        <f>SUMIFS('Verarbeitendes Gew. 2019'!$H$71:$H$17222,'Verarbeitendes Gew. 2019'!$C$71:$C$17222,C376,'Verarbeitendes Gew. 2019'!$E$71:$E$17222,"Paper, Pulp and Print")</f>
        <v>0</v>
      </c>
      <c r="T376" s="27">
        <f>SUMIFS('Verarbeitendes Gew. 2019'!$H$71:$H$17222,'Verarbeitendes Gew. 2019'!$C$71:$C$17222,C376,'Verarbeitendes Gew. 2019'!$E$71:$E$17222,"Wood and Wood Products")</f>
        <v>0</v>
      </c>
      <c r="U376" s="27">
        <f>SUMIFS('Verarbeitendes Gew. 2019'!$H$71:$H$17222,'Verarbeitendes Gew. 2019'!$C$71:$C$17222,C376,'Verarbeitendes Gew. 2019'!$E$71:$E$17222,"Transport Equipment")</f>
        <v>0</v>
      </c>
      <c r="V376" s="27">
        <f>SUMIFS('Verarbeitendes Gew. 2019'!$H$71:$H$17222,'Verarbeitendes Gew. 2019'!$C$71:$C$17222,C376,'Verarbeitendes Gew. 2019'!$E$71:$E$17222,"Machinery")</f>
        <v>3332</v>
      </c>
      <c r="W376" s="27">
        <f>SUMIFS('Verarbeitendes Gew. 2019'!$H$71:$H$17222,'Verarbeitendes Gew. 2019'!$C$71:$C$17222,C376,'Verarbeitendes Gew. 2019'!$E$71:$E$17222,"other industry")</f>
        <v>102</v>
      </c>
      <c r="X376" s="27">
        <f>SUMIFS('Verarbeitendes Gew. 2019'!$H$71:$H$17222,'Verarbeitendes Gew. 2019'!$C$71:$C$17222,C376,'Verarbeitendes Gew. 2019'!$F$71:$F$17222,"Verarbeitendes Gewerbe (C)")</f>
        <v>13214</v>
      </c>
      <c r="Y376" s="27">
        <f t="shared" si="35"/>
        <v>13214</v>
      </c>
      <c r="Z376" s="27">
        <f>SUMIFS('Baugewerbe 2019'!$D$7:$D$543,'Baugewerbe 2019'!$A$7:$A$543,C376)</f>
        <v>3122</v>
      </c>
      <c r="AA376" s="27">
        <f t="shared" si="31"/>
        <v>101.56362134577347</v>
      </c>
      <c r="AB376" s="11">
        <f t="shared" si="32"/>
        <v>105.32523695117249</v>
      </c>
    </row>
    <row r="377" spans="1:38">
      <c r="A377" s="27" t="s">
        <v>1545</v>
      </c>
      <c r="B377" s="27" t="s">
        <v>1557</v>
      </c>
      <c r="C377" s="27">
        <v>15089</v>
      </c>
      <c r="D377" s="27">
        <v>407</v>
      </c>
      <c r="E377" s="27">
        <v>4769.768</v>
      </c>
      <c r="F377" s="27">
        <v>189125</v>
      </c>
      <c r="G377" s="27">
        <v>3</v>
      </c>
      <c r="H377" s="27">
        <v>7.5061263671413955E-2</v>
      </c>
      <c r="I377" s="27">
        <v>8.6161731207289288E-2</v>
      </c>
      <c r="J377" s="27">
        <v>15482.91296327352</v>
      </c>
      <c r="K377" s="29">
        <f t="shared" si="30"/>
        <v>1210.2899326965153</v>
      </c>
      <c r="L377" s="28">
        <f t="shared" si="33"/>
        <v>403.42997756550511</v>
      </c>
      <c r="M377" s="27">
        <f t="shared" si="34"/>
        <v>181.5434899044773</v>
      </c>
      <c r="N377" s="27">
        <f>SUMIFS('Verarbeitendes Gew. 2019'!$H$71:$H$17222,'Verarbeitendes Gew. 2019'!$C$71:$C$17222,C377,'Verarbeitendes Gew. 2019'!$E$71:$E$17222,"Basic Metals")</f>
        <v>3358</v>
      </c>
      <c r="O377" s="27">
        <f>SUMIFS('Verarbeitendes Gew. 2019'!$H$71:$H$17222,'Verarbeitendes Gew. 2019'!$C$71:$C$17222,C377,'Verarbeitendes Gew. 2019'!$E$71:$E$17222,"Chemical and Petrochemical")</f>
        <v>2333</v>
      </c>
      <c r="P377" s="27">
        <f>SUMIFS('Verarbeitendes Gew. 2019'!$H$71:$H$17222,'Verarbeitendes Gew. 2019'!$C$71:$C$17222,C377,'Verarbeitendes Gew. 2019'!$E$71:$E$17222,"Non Metallic Minerals")</f>
        <v>2073</v>
      </c>
      <c r="Q377" s="27">
        <f>SUMIFS('Verarbeitendes Gew. 2019'!$H$71:$H$17222,'Verarbeitendes Gew. 2019'!$C$71:$C$17222,C377,'Verarbeitendes Gew. 2019'!$E$71:$E$17222,"Food and Tobacco")</f>
        <v>2093</v>
      </c>
      <c r="R377" s="27">
        <f>SUMIFS('Verarbeitendes Gew. 2019'!$H$71:$H$17222,'Verarbeitendes Gew. 2019'!$C$71:$C$17222,C377,'Verarbeitendes Gew. 2019'!$E$71:$E$17222,"Textile and Leather ")</f>
        <v>0</v>
      </c>
      <c r="S377" s="27">
        <f>SUMIFS('Verarbeitendes Gew. 2019'!$H$71:$H$17222,'Verarbeitendes Gew. 2019'!$C$71:$C$17222,C377,'Verarbeitendes Gew. 2019'!$E$71:$E$17222,"Paper, Pulp and Print")</f>
        <v>444</v>
      </c>
      <c r="T377" s="27">
        <f>SUMIFS('Verarbeitendes Gew. 2019'!$H$71:$H$17222,'Verarbeitendes Gew. 2019'!$C$71:$C$17222,C377,'Verarbeitendes Gew. 2019'!$E$71:$E$17222,"Wood and Wood Products")</f>
        <v>440</v>
      </c>
      <c r="U377" s="27">
        <f>SUMIFS('Verarbeitendes Gew. 2019'!$H$71:$H$17222,'Verarbeitendes Gew. 2019'!$C$71:$C$17222,C377,'Verarbeitendes Gew. 2019'!$E$71:$E$17222,"Transport Equipment")</f>
        <v>1410</v>
      </c>
      <c r="V377" s="27">
        <f>SUMIFS('Verarbeitendes Gew. 2019'!$H$71:$H$17222,'Verarbeitendes Gew. 2019'!$C$71:$C$17222,C377,'Verarbeitendes Gew. 2019'!$E$71:$E$17222,"Machinery")</f>
        <v>1420</v>
      </c>
      <c r="W377" s="27">
        <f>SUMIFS('Verarbeitendes Gew. 2019'!$H$71:$H$17222,'Verarbeitendes Gew. 2019'!$C$71:$C$17222,C377,'Verarbeitendes Gew. 2019'!$E$71:$E$17222,"other industry")</f>
        <v>118</v>
      </c>
      <c r="X377" s="27">
        <f>SUMIFS('Verarbeitendes Gew. 2019'!$H$71:$H$17222,'Verarbeitendes Gew. 2019'!$C$71:$C$17222,C377,'Verarbeitendes Gew. 2019'!$F$71:$F$17222,"Verarbeitendes Gewerbe (C)")</f>
        <v>13711</v>
      </c>
      <c r="Y377" s="27">
        <f t="shared" si="35"/>
        <v>13711</v>
      </c>
      <c r="Z377" s="27">
        <f>SUMIFS('Baugewerbe 2019'!$D$7:$D$543,'Baugewerbe 2019'!$A$7:$A$543,C377)</f>
        <v>2428</v>
      </c>
      <c r="AA377" s="27">
        <f t="shared" si="31"/>
        <v>108.92609394268639</v>
      </c>
      <c r="AB377" s="11">
        <f t="shared" si="32"/>
        <v>112.96039371834144</v>
      </c>
    </row>
    <row r="378" spans="1:38">
      <c r="A378" s="27" t="s">
        <v>1545</v>
      </c>
      <c r="B378" s="27" t="s">
        <v>1558</v>
      </c>
      <c r="C378" s="27">
        <v>15090</v>
      </c>
      <c r="D378" s="27">
        <v>368</v>
      </c>
      <c r="E378" s="27">
        <v>2903.163</v>
      </c>
      <c r="F378" s="27">
        <v>111190</v>
      </c>
      <c r="G378" s="27">
        <v>3</v>
      </c>
      <c r="H378" s="27">
        <v>4.5686725942245654E-2</v>
      </c>
      <c r="I378" s="27">
        <v>5.0656036446469245E-2</v>
      </c>
      <c r="J378" s="27">
        <v>15482.91296327352</v>
      </c>
      <c r="K378" s="29">
        <f t="shared" si="30"/>
        <v>728.9066339075448</v>
      </c>
      <c r="L378" s="28">
        <f t="shared" si="33"/>
        <v>242.96887796918159</v>
      </c>
      <c r="M378" s="27">
        <f t="shared" si="34"/>
        <v>109.33599508613172</v>
      </c>
      <c r="N378" s="27">
        <f>SUMIFS('Verarbeitendes Gew. 2019'!$H$71:$H$17222,'Verarbeitendes Gew. 2019'!$C$71:$C$17222,C378,'Verarbeitendes Gew. 2019'!$E$71:$E$17222,"Basic Metals")</f>
        <v>594</v>
      </c>
      <c r="O378" s="27">
        <f>SUMIFS('Verarbeitendes Gew. 2019'!$H$71:$H$17222,'Verarbeitendes Gew. 2019'!$C$71:$C$17222,C378,'Verarbeitendes Gew. 2019'!$E$71:$E$17222,"Chemical and Petrochemical")</f>
        <v>0</v>
      </c>
      <c r="P378" s="27">
        <f>SUMIFS('Verarbeitendes Gew. 2019'!$H$71:$H$17222,'Verarbeitendes Gew. 2019'!$C$71:$C$17222,C378,'Verarbeitendes Gew. 2019'!$E$71:$E$17222,"Non Metallic Minerals")</f>
        <v>215</v>
      </c>
      <c r="Q378" s="27">
        <f>SUMIFS('Verarbeitendes Gew. 2019'!$H$71:$H$17222,'Verarbeitendes Gew. 2019'!$C$71:$C$17222,C378,'Verarbeitendes Gew. 2019'!$E$71:$E$17222,"Food and Tobacco")</f>
        <v>2248</v>
      </c>
      <c r="R378" s="27">
        <f>SUMIFS('Verarbeitendes Gew. 2019'!$H$71:$H$17222,'Verarbeitendes Gew. 2019'!$C$71:$C$17222,C378,'Verarbeitendes Gew. 2019'!$E$71:$E$17222,"Textile and Leather ")</f>
        <v>0</v>
      </c>
      <c r="S378" s="27">
        <f>SUMIFS('Verarbeitendes Gew. 2019'!$H$71:$H$17222,'Verarbeitendes Gew. 2019'!$C$71:$C$17222,C378,'Verarbeitendes Gew. 2019'!$E$71:$E$17222,"Paper, Pulp and Print")</f>
        <v>0</v>
      </c>
      <c r="T378" s="27">
        <f>SUMIFS('Verarbeitendes Gew. 2019'!$H$71:$H$17222,'Verarbeitendes Gew. 2019'!$C$71:$C$17222,C378,'Verarbeitendes Gew. 2019'!$E$71:$E$17222,"Wood and Wood Products")</f>
        <v>176</v>
      </c>
      <c r="U378" s="27">
        <f>SUMIFS('Verarbeitendes Gew. 2019'!$H$71:$H$17222,'Verarbeitendes Gew. 2019'!$C$71:$C$17222,C378,'Verarbeitendes Gew. 2019'!$E$71:$E$17222,"Transport Equipment")</f>
        <v>0</v>
      </c>
      <c r="V378" s="27">
        <f>SUMIFS('Verarbeitendes Gew. 2019'!$H$71:$H$17222,'Verarbeitendes Gew. 2019'!$C$71:$C$17222,C378,'Verarbeitendes Gew. 2019'!$E$71:$E$17222,"Machinery")</f>
        <v>431</v>
      </c>
      <c r="W378" s="27">
        <f>SUMIFS('Verarbeitendes Gew. 2019'!$H$71:$H$17222,'Verarbeitendes Gew. 2019'!$C$71:$C$17222,C378,'Verarbeitendes Gew. 2019'!$E$71:$E$17222,"other industry")</f>
        <v>0</v>
      </c>
      <c r="X378" s="27">
        <f>SUMIFS('Verarbeitendes Gew. 2019'!$H$71:$H$17222,'Verarbeitendes Gew. 2019'!$C$71:$C$17222,C378,'Verarbeitendes Gew. 2019'!$F$71:$F$17222,"Verarbeitendes Gewerbe (C)")</f>
        <v>0</v>
      </c>
      <c r="Y378" s="27">
        <f t="shared" si="35"/>
        <v>3664</v>
      </c>
      <c r="Z378" s="27">
        <f>SUMIFS('Baugewerbe 2019'!$D$7:$D$543,'Baugewerbe 2019'!$A$7:$A$543,C378)</f>
        <v>2192</v>
      </c>
      <c r="AA378" s="27">
        <f t="shared" si="31"/>
        <v>65.601597051679036</v>
      </c>
      <c r="AB378" s="11">
        <f t="shared" si="32"/>
        <v>68.031285831370852</v>
      </c>
    </row>
    <row r="379" spans="1:38">
      <c r="A379" s="27" t="s">
        <v>1545</v>
      </c>
      <c r="B379" s="27" t="s">
        <v>1559</v>
      </c>
      <c r="C379" s="27">
        <v>15091</v>
      </c>
      <c r="D379" s="27">
        <v>480</v>
      </c>
      <c r="E379" s="27">
        <v>3180.9490000000001</v>
      </c>
      <c r="F379" s="27">
        <v>124953</v>
      </c>
      <c r="G379" s="27">
        <v>3</v>
      </c>
      <c r="H379" s="27">
        <v>5.0058210716814856E-2</v>
      </c>
      <c r="I379" s="27">
        <v>5.6926195899772207E-2</v>
      </c>
      <c r="J379" s="27">
        <v>15482.91296327352</v>
      </c>
      <c r="K379" s="29">
        <f t="shared" si="30"/>
        <v>804.82111633546879</v>
      </c>
      <c r="L379" s="28">
        <f t="shared" si="33"/>
        <v>268.27370544515628</v>
      </c>
      <c r="M379" s="27">
        <f t="shared" si="34"/>
        <v>120.72316745032033</v>
      </c>
      <c r="N379" s="27">
        <f>SUMIFS('Verarbeitendes Gew. 2019'!$H$71:$H$17222,'Verarbeitendes Gew. 2019'!$C$71:$C$17222,C379,'Verarbeitendes Gew. 2019'!$E$71:$E$17222,"Basic Metals")</f>
        <v>1596</v>
      </c>
      <c r="O379" s="27">
        <f>SUMIFS('Verarbeitendes Gew. 2019'!$H$71:$H$17222,'Verarbeitendes Gew. 2019'!$C$71:$C$17222,C379,'Verarbeitendes Gew. 2019'!$E$71:$E$17222,"Chemical and Petrochemical")</f>
        <v>2320</v>
      </c>
      <c r="P379" s="27">
        <f>SUMIFS('Verarbeitendes Gew. 2019'!$H$71:$H$17222,'Verarbeitendes Gew. 2019'!$C$71:$C$17222,C379,'Verarbeitendes Gew. 2019'!$E$71:$E$17222,"Non Metallic Minerals")</f>
        <v>865</v>
      </c>
      <c r="Q379" s="27">
        <f>SUMIFS('Verarbeitendes Gew. 2019'!$H$71:$H$17222,'Verarbeitendes Gew. 2019'!$C$71:$C$17222,C379,'Verarbeitendes Gew. 2019'!$E$71:$E$17222,"Food and Tobacco")</f>
        <v>2349</v>
      </c>
      <c r="R379" s="27">
        <f>SUMIFS('Verarbeitendes Gew. 2019'!$H$71:$H$17222,'Verarbeitendes Gew. 2019'!$C$71:$C$17222,C379,'Verarbeitendes Gew. 2019'!$E$71:$E$17222,"Textile and Leather ")</f>
        <v>0</v>
      </c>
      <c r="S379" s="27">
        <f>SUMIFS('Verarbeitendes Gew. 2019'!$H$71:$H$17222,'Verarbeitendes Gew. 2019'!$C$71:$C$17222,C379,'Verarbeitendes Gew. 2019'!$E$71:$E$17222,"Paper, Pulp and Print")</f>
        <v>515</v>
      </c>
      <c r="T379" s="27">
        <f>SUMIFS('Verarbeitendes Gew. 2019'!$H$71:$H$17222,'Verarbeitendes Gew. 2019'!$C$71:$C$17222,C379,'Verarbeitendes Gew. 2019'!$E$71:$E$17222,"Wood and Wood Products")</f>
        <v>0</v>
      </c>
      <c r="U379" s="27">
        <f>SUMIFS('Verarbeitendes Gew. 2019'!$H$71:$H$17222,'Verarbeitendes Gew. 2019'!$C$71:$C$17222,C379,'Verarbeitendes Gew. 2019'!$E$71:$E$17222,"Transport Equipment")</f>
        <v>0</v>
      </c>
      <c r="V379" s="27">
        <f>SUMIFS('Verarbeitendes Gew. 2019'!$H$71:$H$17222,'Verarbeitendes Gew. 2019'!$C$71:$C$17222,C379,'Verarbeitendes Gew. 2019'!$E$71:$E$17222,"Machinery")</f>
        <v>1050</v>
      </c>
      <c r="W379" s="27">
        <f>SUMIFS('Verarbeitendes Gew. 2019'!$H$71:$H$17222,'Verarbeitendes Gew. 2019'!$C$71:$C$17222,C379,'Verarbeitendes Gew. 2019'!$E$71:$E$17222,"other industry")</f>
        <v>187</v>
      </c>
      <c r="X379" s="27">
        <f>SUMIFS('Verarbeitendes Gew. 2019'!$H$71:$H$17222,'Verarbeitendes Gew. 2019'!$C$71:$C$17222,C379,'Verarbeitendes Gew. 2019'!$F$71:$F$17222,"Verarbeitendes Gewerbe (C)")</f>
        <v>0</v>
      </c>
      <c r="Y379" s="27">
        <f t="shared" si="35"/>
        <v>8882</v>
      </c>
      <c r="Z379" s="27">
        <f>SUMIFS('Baugewerbe 2019'!$D$7:$D$543,'Baugewerbe 2019'!$A$7:$A$543,C379)</f>
        <v>1742</v>
      </c>
      <c r="AA379" s="27">
        <f t="shared" si="31"/>
        <v>72.433900470192199</v>
      </c>
      <c r="AB379" s="11">
        <f t="shared" si="32"/>
        <v>75.116637524643764</v>
      </c>
    </row>
    <row r="380" spans="1:38">
      <c r="A380" s="27" t="s">
        <v>1560</v>
      </c>
      <c r="B380" s="27" t="s">
        <v>1561</v>
      </c>
      <c r="C380" s="27">
        <v>16051</v>
      </c>
      <c r="D380" s="27">
        <v>520</v>
      </c>
      <c r="E380" s="27">
        <v>8472.73</v>
      </c>
      <c r="F380" s="27">
        <v>213981</v>
      </c>
      <c r="G380" s="27">
        <v>1</v>
      </c>
      <c r="H380" s="27">
        <v>0.13266417185983151</v>
      </c>
      <c r="I380" s="27">
        <v>0.10031926863572434</v>
      </c>
      <c r="J380" s="27">
        <v>13457.754485996982</v>
      </c>
      <c r="K380" s="29">
        <f t="shared" si="30"/>
        <v>1663.4807193679796</v>
      </c>
      <c r="L380" s="28">
        <f t="shared" si="33"/>
        <v>1663.4807193679796</v>
      </c>
      <c r="M380" s="27">
        <f t="shared" si="34"/>
        <v>748.5663237155909</v>
      </c>
      <c r="N380" s="27">
        <f>SUMIFS('Verarbeitendes Gew. 2019'!$H$71:$H$17222,'Verarbeitendes Gew. 2019'!$C$71:$C$17222,C380,'Verarbeitendes Gew. 2019'!$E$71:$E$17222,"Basic Metals")</f>
        <v>981</v>
      </c>
      <c r="O380" s="27">
        <f>SUMIFS('Verarbeitendes Gew. 2019'!$H$71:$H$17222,'Verarbeitendes Gew. 2019'!$C$71:$C$17222,C380,'Verarbeitendes Gew. 2019'!$E$71:$E$17222,"Chemical and Petrochemical")</f>
        <v>390</v>
      </c>
      <c r="P380" s="27">
        <f>SUMIFS('Verarbeitendes Gew. 2019'!$H$71:$H$17222,'Verarbeitendes Gew. 2019'!$C$71:$C$17222,C380,'Verarbeitendes Gew. 2019'!$E$71:$E$17222,"Non Metallic Minerals")</f>
        <v>222</v>
      </c>
      <c r="Q380" s="27">
        <f>SUMIFS('Verarbeitendes Gew. 2019'!$H$71:$H$17222,'Verarbeitendes Gew. 2019'!$C$71:$C$17222,C380,'Verarbeitendes Gew. 2019'!$E$71:$E$17222,"Food and Tobacco")</f>
        <v>882</v>
      </c>
      <c r="R380" s="27">
        <f>SUMIFS('Verarbeitendes Gew. 2019'!$H$71:$H$17222,'Verarbeitendes Gew. 2019'!$C$71:$C$17222,C380,'Verarbeitendes Gew. 2019'!$E$71:$E$17222,"Textile and Leather ")</f>
        <v>0</v>
      </c>
      <c r="S380" s="27">
        <f>SUMIFS('Verarbeitendes Gew. 2019'!$H$71:$H$17222,'Verarbeitendes Gew. 2019'!$C$71:$C$17222,C380,'Verarbeitendes Gew. 2019'!$E$71:$E$17222,"Paper, Pulp and Print")</f>
        <v>145</v>
      </c>
      <c r="T380" s="27">
        <f>SUMIFS('Verarbeitendes Gew. 2019'!$H$71:$H$17222,'Verarbeitendes Gew. 2019'!$C$71:$C$17222,C380,'Verarbeitendes Gew. 2019'!$E$71:$E$17222,"Wood and Wood Products")</f>
        <v>0</v>
      </c>
      <c r="U380" s="27">
        <f>SUMIFS('Verarbeitendes Gew. 2019'!$H$71:$H$17222,'Verarbeitendes Gew. 2019'!$C$71:$C$17222,C380,'Verarbeitendes Gew. 2019'!$E$71:$E$17222,"Transport Equipment")</f>
        <v>0</v>
      </c>
      <c r="V380" s="27">
        <f>SUMIFS('Verarbeitendes Gew. 2019'!$H$71:$H$17222,'Verarbeitendes Gew. 2019'!$C$71:$C$17222,C380,'Verarbeitendes Gew. 2019'!$E$71:$E$17222,"Machinery")</f>
        <v>2727</v>
      </c>
      <c r="W380" s="27">
        <f>SUMIFS('Verarbeitendes Gew. 2019'!$H$71:$H$17222,'Verarbeitendes Gew. 2019'!$C$71:$C$17222,C380,'Verarbeitendes Gew. 2019'!$E$71:$E$17222,"other industry")</f>
        <v>179</v>
      </c>
      <c r="X380" s="27">
        <f>SUMIFS('Verarbeitendes Gew. 2019'!$H$71:$H$17222,'Verarbeitendes Gew. 2019'!$C$71:$C$17222,C380,'Verarbeitendes Gew. 2019'!$F$71:$F$17222,"Verarbeitendes Gewerbe (C)")</f>
        <v>0</v>
      </c>
      <c r="Y380" s="27">
        <f t="shared" si="35"/>
        <v>5526</v>
      </c>
      <c r="Z380" s="27">
        <f>SUMIFS('Baugewerbe 2019'!$D$7:$D$543,'Baugewerbe 2019'!$A$7:$A$543,C380)</f>
        <v>2423</v>
      </c>
      <c r="AA380" s="27">
        <f t="shared" si="31"/>
        <v>449.13979422935455</v>
      </c>
      <c r="AB380" s="11">
        <f t="shared" si="32"/>
        <v>465.77460142303437</v>
      </c>
    </row>
    <row r="381" spans="1:38">
      <c r="A381" s="27" t="s">
        <v>1560</v>
      </c>
      <c r="B381" s="27" t="s">
        <v>1562</v>
      </c>
      <c r="C381" s="27">
        <v>16052</v>
      </c>
      <c r="D381" s="27">
        <v>427</v>
      </c>
      <c r="E381" s="27">
        <v>2704.1419999999998</v>
      </c>
      <c r="F381" s="27">
        <v>93125</v>
      </c>
      <c r="G381" s="27">
        <v>1</v>
      </c>
      <c r="H381" s="27">
        <v>4.234086994645038E-2</v>
      </c>
      <c r="I381" s="27">
        <v>4.3659165494608534E-2</v>
      </c>
      <c r="J381" s="27">
        <v>13457.754485996982</v>
      </c>
      <c r="K381" s="29">
        <f t="shared" si="30"/>
        <v>574.78059585444407</v>
      </c>
      <c r="L381" s="28">
        <f t="shared" si="33"/>
        <v>574.78059585444407</v>
      </c>
      <c r="M381" s="27">
        <f t="shared" si="34"/>
        <v>258.65126813449984</v>
      </c>
      <c r="N381" s="27">
        <f>SUMIFS('Verarbeitendes Gew. 2019'!$H$71:$H$17222,'Verarbeitendes Gew. 2019'!$C$71:$C$17222,C381,'Verarbeitendes Gew. 2019'!$E$71:$E$17222,"Basic Metals")</f>
        <v>833</v>
      </c>
      <c r="O381" s="27">
        <f>SUMIFS('Verarbeitendes Gew. 2019'!$H$71:$H$17222,'Verarbeitendes Gew. 2019'!$C$71:$C$17222,C381,'Verarbeitendes Gew. 2019'!$E$71:$E$17222,"Chemical and Petrochemical")</f>
        <v>99</v>
      </c>
      <c r="P381" s="27">
        <f>SUMIFS('Verarbeitendes Gew. 2019'!$H$71:$H$17222,'Verarbeitendes Gew. 2019'!$C$71:$C$17222,C381,'Verarbeitendes Gew. 2019'!$E$71:$E$17222,"Non Metallic Minerals")</f>
        <v>0</v>
      </c>
      <c r="Q381" s="27">
        <f>SUMIFS('Verarbeitendes Gew. 2019'!$H$71:$H$17222,'Verarbeitendes Gew. 2019'!$C$71:$C$17222,C381,'Verarbeitendes Gew. 2019'!$E$71:$E$17222,"Food and Tobacco")</f>
        <v>659</v>
      </c>
      <c r="R381" s="27">
        <f>SUMIFS('Verarbeitendes Gew. 2019'!$H$71:$H$17222,'Verarbeitendes Gew. 2019'!$C$71:$C$17222,C381,'Verarbeitendes Gew. 2019'!$E$71:$E$17222,"Textile and Leather ")</f>
        <v>365</v>
      </c>
      <c r="S381" s="27">
        <f>SUMIFS('Verarbeitendes Gew. 2019'!$H$71:$H$17222,'Verarbeitendes Gew. 2019'!$C$71:$C$17222,C381,'Verarbeitendes Gew. 2019'!$E$71:$E$17222,"Paper, Pulp and Print")</f>
        <v>0</v>
      </c>
      <c r="T381" s="27">
        <f>SUMIFS('Verarbeitendes Gew. 2019'!$H$71:$H$17222,'Verarbeitendes Gew. 2019'!$C$71:$C$17222,C381,'Verarbeitendes Gew. 2019'!$E$71:$E$17222,"Wood and Wood Products")</f>
        <v>0</v>
      </c>
      <c r="U381" s="27">
        <f>SUMIFS('Verarbeitendes Gew. 2019'!$H$71:$H$17222,'Verarbeitendes Gew. 2019'!$C$71:$C$17222,C381,'Verarbeitendes Gew. 2019'!$E$71:$E$17222,"Transport Equipment")</f>
        <v>0</v>
      </c>
      <c r="V381" s="27">
        <f>SUMIFS('Verarbeitendes Gew. 2019'!$H$71:$H$17222,'Verarbeitendes Gew. 2019'!$C$71:$C$17222,C381,'Verarbeitendes Gew. 2019'!$E$71:$E$17222,"Machinery")</f>
        <v>432</v>
      </c>
      <c r="W381" s="27">
        <f>SUMIFS('Verarbeitendes Gew. 2019'!$H$71:$H$17222,'Verarbeitendes Gew. 2019'!$C$71:$C$17222,C381,'Verarbeitendes Gew. 2019'!$E$71:$E$17222,"other industry")</f>
        <v>182</v>
      </c>
      <c r="X381" s="27">
        <f>SUMIFS('Verarbeitendes Gew. 2019'!$H$71:$H$17222,'Verarbeitendes Gew. 2019'!$C$71:$C$17222,C381,'Verarbeitendes Gew. 2019'!$F$71:$F$17222,"Verarbeitendes Gewerbe (C)")</f>
        <v>3778</v>
      </c>
      <c r="Y381" s="27">
        <f t="shared" si="35"/>
        <v>3778</v>
      </c>
      <c r="Z381" s="27">
        <f>SUMIFS('Baugewerbe 2019'!$D$7:$D$543,'Baugewerbe 2019'!$A$7:$A$543,C381)</f>
        <v>693</v>
      </c>
      <c r="AA381" s="27">
        <f t="shared" si="31"/>
        <v>155.19076088069991</v>
      </c>
      <c r="AB381" s="11">
        <f t="shared" si="32"/>
        <v>160.93856683924434</v>
      </c>
    </row>
    <row r="382" spans="1:38">
      <c r="A382" s="27" t="s">
        <v>1560</v>
      </c>
      <c r="B382" s="27" t="s">
        <v>1563</v>
      </c>
      <c r="C382" s="27">
        <v>16053</v>
      </c>
      <c r="D382" s="27">
        <v>586</v>
      </c>
      <c r="E382" s="27">
        <v>4992.6549999999997</v>
      </c>
      <c r="F382" s="27">
        <v>111343</v>
      </c>
      <c r="G382" s="27">
        <v>1</v>
      </c>
      <c r="H382" s="27">
        <v>7.8173911001158669E-2</v>
      </c>
      <c r="I382" s="27">
        <v>5.2200187529301452E-2</v>
      </c>
      <c r="J382" s="27">
        <v>13457.754485996982</v>
      </c>
      <c r="K382" s="29">
        <f t="shared" si="30"/>
        <v>954.17186326377112</v>
      </c>
      <c r="L382" s="28">
        <f t="shared" si="33"/>
        <v>954.17186326377112</v>
      </c>
      <c r="M382" s="27">
        <f t="shared" si="34"/>
        <v>429.37733846869702</v>
      </c>
      <c r="N382" s="27">
        <f>SUMIFS('Verarbeitendes Gew. 2019'!$H$71:$H$17222,'Verarbeitendes Gew. 2019'!$C$71:$C$17222,C382,'Verarbeitendes Gew. 2019'!$E$71:$E$17222,"Basic Metals")</f>
        <v>774</v>
      </c>
      <c r="O382" s="27">
        <f>SUMIFS('Verarbeitendes Gew. 2019'!$H$71:$H$17222,'Verarbeitendes Gew. 2019'!$C$71:$C$17222,C382,'Verarbeitendes Gew. 2019'!$E$71:$E$17222,"Chemical and Petrochemical")</f>
        <v>446</v>
      </c>
      <c r="P382" s="27">
        <f>SUMIFS('Verarbeitendes Gew. 2019'!$H$71:$H$17222,'Verarbeitendes Gew. 2019'!$C$71:$C$17222,C382,'Verarbeitendes Gew. 2019'!$E$71:$E$17222,"Non Metallic Minerals")</f>
        <v>679</v>
      </c>
      <c r="Q382" s="27">
        <f>SUMIFS('Verarbeitendes Gew. 2019'!$H$71:$H$17222,'Verarbeitendes Gew. 2019'!$C$71:$C$17222,C382,'Verarbeitendes Gew. 2019'!$E$71:$E$17222,"Food and Tobacco")</f>
        <v>0</v>
      </c>
      <c r="R382" s="27">
        <f>SUMIFS('Verarbeitendes Gew. 2019'!$H$71:$H$17222,'Verarbeitendes Gew. 2019'!$C$71:$C$17222,C382,'Verarbeitendes Gew. 2019'!$E$71:$E$17222,"Textile and Leather ")</f>
        <v>0</v>
      </c>
      <c r="S382" s="27">
        <f>SUMIFS('Verarbeitendes Gew. 2019'!$H$71:$H$17222,'Verarbeitendes Gew. 2019'!$C$71:$C$17222,C382,'Verarbeitendes Gew. 2019'!$E$71:$E$17222,"Paper, Pulp and Print")</f>
        <v>0</v>
      </c>
      <c r="T382" s="27">
        <f>SUMIFS('Verarbeitendes Gew. 2019'!$H$71:$H$17222,'Verarbeitendes Gew. 2019'!$C$71:$C$17222,C382,'Verarbeitendes Gew. 2019'!$E$71:$E$17222,"Wood and Wood Products")</f>
        <v>0</v>
      </c>
      <c r="U382" s="27">
        <f>SUMIFS('Verarbeitendes Gew. 2019'!$H$71:$H$17222,'Verarbeitendes Gew. 2019'!$C$71:$C$17222,C382,'Verarbeitendes Gew. 2019'!$E$71:$E$17222,"Transport Equipment")</f>
        <v>0</v>
      </c>
      <c r="V382" s="27">
        <f>SUMIFS('Verarbeitendes Gew. 2019'!$H$71:$H$17222,'Verarbeitendes Gew. 2019'!$C$71:$C$17222,C382,'Verarbeitendes Gew. 2019'!$E$71:$E$17222,"Machinery")</f>
        <v>5514</v>
      </c>
      <c r="W382" s="27">
        <f>SUMIFS('Verarbeitendes Gew. 2019'!$H$71:$H$17222,'Verarbeitendes Gew. 2019'!$C$71:$C$17222,C382,'Verarbeitendes Gew. 2019'!$E$71:$E$17222,"other industry")</f>
        <v>756</v>
      </c>
      <c r="X382" s="27">
        <f>SUMIFS('Verarbeitendes Gew. 2019'!$H$71:$H$17222,'Verarbeitendes Gew. 2019'!$C$71:$C$17222,C382,'Verarbeitendes Gew. 2019'!$F$71:$F$17222,"Verarbeitendes Gewerbe (C)")</f>
        <v>8631</v>
      </c>
      <c r="Y382" s="27">
        <f t="shared" si="35"/>
        <v>8631</v>
      </c>
      <c r="Z382" s="27">
        <f>SUMIFS('Baugewerbe 2019'!$D$7:$D$543,'Baugewerbe 2019'!$A$7:$A$543,C382)</f>
        <v>859</v>
      </c>
      <c r="AA382" s="27">
        <f t="shared" si="31"/>
        <v>257.6264030812182</v>
      </c>
      <c r="AB382" s="11">
        <f t="shared" si="32"/>
        <v>267.16812171385595</v>
      </c>
    </row>
    <row r="383" spans="1:38">
      <c r="A383" s="27" t="s">
        <v>1560</v>
      </c>
      <c r="B383" s="27" t="s">
        <v>1564</v>
      </c>
      <c r="C383" s="27">
        <v>16054</v>
      </c>
      <c r="D383" s="27">
        <v>539</v>
      </c>
      <c r="E383" s="27">
        <v>1218.3009999999999</v>
      </c>
      <c r="F383" s="27">
        <v>36789</v>
      </c>
      <c r="G383" s="27">
        <v>1</v>
      </c>
      <c r="H383" s="27">
        <v>1.9075893276547771E-2</v>
      </c>
      <c r="I383" s="27">
        <v>1.7247538677918426E-2</v>
      </c>
      <c r="J383" s="27">
        <v>13457.754485996982</v>
      </c>
      <c r="K383" s="29">
        <f t="shared" si="30"/>
        <v>249.82913507238521</v>
      </c>
      <c r="L383" s="28">
        <f t="shared" si="33"/>
        <v>249.82913507238521</v>
      </c>
      <c r="M383" s="27">
        <f t="shared" si="34"/>
        <v>112.42311078257335</v>
      </c>
      <c r="N383" s="27">
        <f>SUMIFS('Verarbeitendes Gew. 2019'!$H$71:$H$17222,'Verarbeitendes Gew. 2019'!$C$71:$C$17222,C383,'Verarbeitendes Gew. 2019'!$E$71:$E$17222,"Basic Metals")</f>
        <v>253</v>
      </c>
      <c r="O383" s="27">
        <f>SUMIFS('Verarbeitendes Gew. 2019'!$H$71:$H$17222,'Verarbeitendes Gew. 2019'!$C$71:$C$17222,C383,'Verarbeitendes Gew. 2019'!$E$71:$E$17222,"Chemical and Petrochemical")</f>
        <v>0</v>
      </c>
      <c r="P383" s="27">
        <f>SUMIFS('Verarbeitendes Gew. 2019'!$H$71:$H$17222,'Verarbeitendes Gew. 2019'!$C$71:$C$17222,C383,'Verarbeitendes Gew. 2019'!$E$71:$E$17222,"Non Metallic Minerals")</f>
        <v>0</v>
      </c>
      <c r="Q383" s="27">
        <f>SUMIFS('Verarbeitendes Gew. 2019'!$H$71:$H$17222,'Verarbeitendes Gew. 2019'!$C$71:$C$17222,C383,'Verarbeitendes Gew. 2019'!$E$71:$E$17222,"Food and Tobacco")</f>
        <v>0</v>
      </c>
      <c r="R383" s="27">
        <f>SUMIFS('Verarbeitendes Gew. 2019'!$H$71:$H$17222,'Verarbeitendes Gew. 2019'!$C$71:$C$17222,C383,'Verarbeitendes Gew. 2019'!$E$71:$E$17222,"Textile and Leather ")</f>
        <v>0</v>
      </c>
      <c r="S383" s="27">
        <f>SUMIFS('Verarbeitendes Gew. 2019'!$H$71:$H$17222,'Verarbeitendes Gew. 2019'!$C$71:$C$17222,C383,'Verarbeitendes Gew. 2019'!$E$71:$E$17222,"Paper, Pulp and Print")</f>
        <v>0</v>
      </c>
      <c r="T383" s="27">
        <f>SUMIFS('Verarbeitendes Gew. 2019'!$H$71:$H$17222,'Verarbeitendes Gew. 2019'!$C$71:$C$17222,C383,'Verarbeitendes Gew. 2019'!$E$71:$E$17222,"Wood and Wood Products")</f>
        <v>0</v>
      </c>
      <c r="U383" s="27">
        <f>SUMIFS('Verarbeitendes Gew. 2019'!$H$71:$H$17222,'Verarbeitendes Gew. 2019'!$C$71:$C$17222,C383,'Verarbeitendes Gew. 2019'!$E$71:$E$17222,"Transport Equipment")</f>
        <v>0</v>
      </c>
      <c r="V383" s="27">
        <f>SUMIFS('Verarbeitendes Gew. 2019'!$H$71:$H$17222,'Verarbeitendes Gew. 2019'!$C$71:$C$17222,C383,'Verarbeitendes Gew. 2019'!$E$71:$E$17222,"Machinery")</f>
        <v>938</v>
      </c>
      <c r="W383" s="27">
        <f>SUMIFS('Verarbeitendes Gew. 2019'!$H$71:$H$17222,'Verarbeitendes Gew. 2019'!$C$71:$C$17222,C383,'Verarbeitendes Gew. 2019'!$E$71:$E$17222,"other industry")</f>
        <v>0</v>
      </c>
      <c r="X383" s="27">
        <f>SUMIFS('Verarbeitendes Gew. 2019'!$H$71:$H$17222,'Verarbeitendes Gew. 2019'!$C$71:$C$17222,C383,'Verarbeitendes Gew. 2019'!$F$71:$F$17222,"Verarbeitendes Gewerbe (C)")</f>
        <v>1988</v>
      </c>
      <c r="Y383" s="27">
        <f t="shared" si="35"/>
        <v>1988</v>
      </c>
      <c r="Z383" s="27">
        <f>SUMIFS('Baugewerbe 2019'!$D$7:$D$543,'Baugewerbe 2019'!$A$7:$A$543,C383)</f>
        <v>327</v>
      </c>
      <c r="AA383" s="27">
        <f t="shared" si="31"/>
        <v>67.45386646954401</v>
      </c>
      <c r="AB383" s="11">
        <f t="shared" si="32"/>
        <v>69.952157820267871</v>
      </c>
    </row>
    <row r="384" spans="1:38">
      <c r="A384" s="27" t="s">
        <v>1560</v>
      </c>
      <c r="B384" s="27" t="s">
        <v>1565</v>
      </c>
      <c r="C384" s="27">
        <v>16055</v>
      </c>
      <c r="D384" s="27">
        <v>421</v>
      </c>
      <c r="E384" s="27">
        <v>1981.673</v>
      </c>
      <c r="F384" s="27">
        <v>65228</v>
      </c>
      <c r="G384" s="27">
        <v>1</v>
      </c>
      <c r="H384" s="27">
        <v>3.1028606770425578E-2</v>
      </c>
      <c r="I384" s="27">
        <v>3.0580403187998123E-2</v>
      </c>
      <c r="J384" s="27">
        <v>13457.754485996982</v>
      </c>
      <c r="K384" s="29">
        <f t="shared" si="30"/>
        <v>415.88646410275635</v>
      </c>
      <c r="L384" s="28">
        <f t="shared" si="33"/>
        <v>415.88646410275635</v>
      </c>
      <c r="M384" s="27">
        <f t="shared" si="34"/>
        <v>187.14890884624037</v>
      </c>
      <c r="N384" s="27">
        <f>SUMIFS('Verarbeitendes Gew. 2019'!$H$71:$H$17222,'Verarbeitendes Gew. 2019'!$C$71:$C$17222,C384,'Verarbeitendes Gew. 2019'!$E$71:$E$17222,"Basic Metals")</f>
        <v>125</v>
      </c>
      <c r="O384" s="27">
        <f>SUMIFS('Verarbeitendes Gew. 2019'!$H$71:$H$17222,'Verarbeitendes Gew. 2019'!$C$71:$C$17222,C384,'Verarbeitendes Gew. 2019'!$E$71:$E$17222,"Chemical and Petrochemical")</f>
        <v>0</v>
      </c>
      <c r="P384" s="27">
        <f>SUMIFS('Verarbeitendes Gew. 2019'!$H$71:$H$17222,'Verarbeitendes Gew. 2019'!$C$71:$C$17222,C384,'Verarbeitendes Gew. 2019'!$E$71:$E$17222,"Non Metallic Minerals")</f>
        <v>0</v>
      </c>
      <c r="Q384" s="27">
        <f>SUMIFS('Verarbeitendes Gew. 2019'!$H$71:$H$17222,'Verarbeitendes Gew. 2019'!$C$71:$C$17222,C384,'Verarbeitendes Gew. 2019'!$E$71:$E$17222,"Food and Tobacco")</f>
        <v>0</v>
      </c>
      <c r="R384" s="27">
        <f>SUMIFS('Verarbeitendes Gew. 2019'!$H$71:$H$17222,'Verarbeitendes Gew. 2019'!$C$71:$C$17222,C384,'Verarbeitendes Gew. 2019'!$E$71:$E$17222,"Textile and Leather ")</f>
        <v>0</v>
      </c>
      <c r="S384" s="27">
        <f>SUMIFS('Verarbeitendes Gew. 2019'!$H$71:$H$17222,'Verarbeitendes Gew. 2019'!$C$71:$C$17222,C384,'Verarbeitendes Gew. 2019'!$E$71:$E$17222,"Paper, Pulp and Print")</f>
        <v>0</v>
      </c>
      <c r="T384" s="27">
        <f>SUMIFS('Verarbeitendes Gew. 2019'!$H$71:$H$17222,'Verarbeitendes Gew. 2019'!$C$71:$C$17222,C384,'Verarbeitendes Gew. 2019'!$E$71:$E$17222,"Wood and Wood Products")</f>
        <v>0</v>
      </c>
      <c r="U384" s="27">
        <f>SUMIFS('Verarbeitendes Gew. 2019'!$H$71:$H$17222,'Verarbeitendes Gew. 2019'!$C$71:$C$17222,C384,'Verarbeitendes Gew. 2019'!$E$71:$E$17222,"Transport Equipment")</f>
        <v>0</v>
      </c>
      <c r="V384" s="27">
        <f>SUMIFS('Verarbeitendes Gew. 2019'!$H$71:$H$17222,'Verarbeitendes Gew. 2019'!$C$71:$C$17222,C384,'Verarbeitendes Gew. 2019'!$E$71:$E$17222,"Machinery")</f>
        <v>226</v>
      </c>
      <c r="W384" s="27">
        <f>SUMIFS('Verarbeitendes Gew. 2019'!$H$71:$H$17222,'Verarbeitendes Gew. 2019'!$C$71:$C$17222,C384,'Verarbeitendes Gew. 2019'!$E$71:$E$17222,"other industry")</f>
        <v>0</v>
      </c>
      <c r="X384" s="27">
        <f>SUMIFS('Verarbeitendes Gew. 2019'!$H$71:$H$17222,'Verarbeitendes Gew. 2019'!$C$71:$C$17222,C384,'Verarbeitendes Gew. 2019'!$F$71:$F$17222,"Verarbeitendes Gewerbe (C)")</f>
        <v>1694</v>
      </c>
      <c r="Y384" s="27">
        <f t="shared" si="35"/>
        <v>1694</v>
      </c>
      <c r="Z384" s="27">
        <f>SUMIFS('Baugewerbe 2019'!$D$7:$D$543,'Baugewerbe 2019'!$A$7:$A$543,C384)</f>
        <v>421</v>
      </c>
      <c r="AA384" s="27">
        <f t="shared" si="31"/>
        <v>112.28934530774423</v>
      </c>
      <c r="AB384" s="11">
        <f t="shared" si="32"/>
        <v>116.44820994877179</v>
      </c>
    </row>
    <row r="385" spans="1:28">
      <c r="A385" s="27" t="s">
        <v>1560</v>
      </c>
      <c r="B385" s="27" t="s">
        <v>1566</v>
      </c>
      <c r="C385" s="27">
        <v>16056</v>
      </c>
      <c r="D385" s="27">
        <v>492</v>
      </c>
      <c r="E385" s="27">
        <v>1676.136</v>
      </c>
      <c r="F385" s="27">
        <v>42250</v>
      </c>
      <c r="G385" s="27">
        <v>1</v>
      </c>
      <c r="H385" s="27">
        <v>2.6244574578022734E-2</v>
      </c>
      <c r="I385" s="27">
        <v>1.9807782466010313E-2</v>
      </c>
      <c r="J385" s="27">
        <v>13457.754485996982</v>
      </c>
      <c r="K385" s="29">
        <f t="shared" si="30"/>
        <v>328.93810624262557</v>
      </c>
      <c r="L385" s="28">
        <f t="shared" si="33"/>
        <v>328.93810624262557</v>
      </c>
      <c r="M385" s="27">
        <f t="shared" si="34"/>
        <v>148.02214780918152</v>
      </c>
      <c r="N385" s="27">
        <f>SUMIFS('Verarbeitendes Gew. 2019'!$H$71:$H$17222,'Verarbeitendes Gew. 2019'!$C$71:$C$17222,C385,'Verarbeitendes Gew. 2019'!$E$71:$E$17222,"Basic Metals")</f>
        <v>395</v>
      </c>
      <c r="O385" s="27">
        <f>SUMIFS('Verarbeitendes Gew. 2019'!$H$71:$H$17222,'Verarbeitendes Gew. 2019'!$C$71:$C$17222,C385,'Verarbeitendes Gew. 2019'!$E$71:$E$17222,"Chemical and Petrochemical")</f>
        <v>0</v>
      </c>
      <c r="P385" s="27">
        <f>SUMIFS('Verarbeitendes Gew. 2019'!$H$71:$H$17222,'Verarbeitendes Gew. 2019'!$C$71:$C$17222,C385,'Verarbeitendes Gew. 2019'!$E$71:$E$17222,"Non Metallic Minerals")</f>
        <v>0</v>
      </c>
      <c r="Q385" s="27">
        <f>SUMIFS('Verarbeitendes Gew. 2019'!$H$71:$H$17222,'Verarbeitendes Gew. 2019'!$C$71:$C$17222,C385,'Verarbeitendes Gew. 2019'!$E$71:$E$17222,"Food and Tobacco")</f>
        <v>0</v>
      </c>
      <c r="R385" s="27">
        <f>SUMIFS('Verarbeitendes Gew. 2019'!$H$71:$H$17222,'Verarbeitendes Gew. 2019'!$C$71:$C$17222,C385,'Verarbeitendes Gew. 2019'!$E$71:$E$17222,"Textile and Leather ")</f>
        <v>0</v>
      </c>
      <c r="S385" s="27">
        <f>SUMIFS('Verarbeitendes Gew. 2019'!$H$71:$H$17222,'Verarbeitendes Gew. 2019'!$C$71:$C$17222,C385,'Verarbeitendes Gew. 2019'!$E$71:$E$17222,"Paper, Pulp and Print")</f>
        <v>0</v>
      </c>
      <c r="T385" s="27">
        <f>SUMIFS('Verarbeitendes Gew. 2019'!$H$71:$H$17222,'Verarbeitendes Gew. 2019'!$C$71:$C$17222,C385,'Verarbeitendes Gew. 2019'!$E$71:$E$17222,"Wood and Wood Products")</f>
        <v>0</v>
      </c>
      <c r="U385" s="27">
        <f>SUMIFS('Verarbeitendes Gew. 2019'!$H$71:$H$17222,'Verarbeitendes Gew. 2019'!$C$71:$C$17222,C385,'Verarbeitendes Gew. 2019'!$E$71:$E$17222,"Transport Equipment")</f>
        <v>4501</v>
      </c>
      <c r="V385" s="27">
        <f>SUMIFS('Verarbeitendes Gew. 2019'!$H$71:$H$17222,'Verarbeitendes Gew. 2019'!$C$71:$C$17222,C385,'Verarbeitendes Gew. 2019'!$E$71:$E$17222,"Machinery")</f>
        <v>481</v>
      </c>
      <c r="W385" s="27">
        <f>SUMIFS('Verarbeitendes Gew. 2019'!$H$71:$H$17222,'Verarbeitendes Gew. 2019'!$C$71:$C$17222,C385,'Verarbeitendes Gew. 2019'!$E$71:$E$17222,"other industry")</f>
        <v>220</v>
      </c>
      <c r="X385" s="27">
        <f>SUMIFS('Verarbeitendes Gew. 2019'!$H$71:$H$17222,'Verarbeitendes Gew. 2019'!$C$71:$C$17222,C385,'Verarbeitendes Gew. 2019'!$F$71:$F$17222,"Verarbeitendes Gewerbe (C)")</f>
        <v>5784</v>
      </c>
      <c r="Y385" s="27">
        <f t="shared" si="35"/>
        <v>5784</v>
      </c>
      <c r="Z385" s="27">
        <f>SUMIFS('Baugewerbe 2019'!$D$7:$D$543,'Baugewerbe 2019'!$A$7:$A$543,C385)</f>
        <v>273</v>
      </c>
      <c r="AA385" s="27">
        <f t="shared" si="31"/>
        <v>88.813288685508908</v>
      </c>
      <c r="AB385" s="11">
        <f t="shared" si="32"/>
        <v>92.102669747935167</v>
      </c>
    </row>
    <row r="386" spans="1:28">
      <c r="A386" s="27" t="s">
        <v>1560</v>
      </c>
      <c r="B386" s="27" t="s">
        <v>1567</v>
      </c>
      <c r="C386" s="27">
        <v>16061</v>
      </c>
      <c r="D386" s="27">
        <v>410</v>
      </c>
      <c r="E386" s="27">
        <v>2626.6030000000001</v>
      </c>
      <c r="F386" s="27">
        <v>100006</v>
      </c>
      <c r="G386" s="27">
        <v>3</v>
      </c>
      <c r="H386" s="27">
        <v>4.1126781072871328E-2</v>
      </c>
      <c r="I386" s="27">
        <v>4.688513830285982E-2</v>
      </c>
      <c r="J386" s="27">
        <v>13457.754485996982</v>
      </c>
      <c r="K386" s="29">
        <f t="shared" ref="K386:K402" si="37">H386*J386*$AE$6+I386*J386*$AG$6</f>
        <v>575.17259867432813</v>
      </c>
      <c r="L386" s="28">
        <f t="shared" si="33"/>
        <v>191.72419955810938</v>
      </c>
      <c r="M386" s="27">
        <f t="shared" si="34"/>
        <v>86.275889801149219</v>
      </c>
      <c r="N386" s="27">
        <f>SUMIFS('Verarbeitendes Gew. 2019'!$H$71:$H$17222,'Verarbeitendes Gew. 2019'!$C$71:$C$17222,C386,'Verarbeitendes Gew. 2019'!$E$71:$E$17222,"Basic Metals")</f>
        <v>2357</v>
      </c>
      <c r="O386" s="27">
        <f>SUMIFS('Verarbeitendes Gew. 2019'!$H$71:$H$17222,'Verarbeitendes Gew. 2019'!$C$71:$C$17222,C386,'Verarbeitendes Gew. 2019'!$E$71:$E$17222,"Chemical and Petrochemical")</f>
        <v>517</v>
      </c>
      <c r="P386" s="27">
        <f>SUMIFS('Verarbeitendes Gew. 2019'!$H$71:$H$17222,'Verarbeitendes Gew. 2019'!$C$71:$C$17222,C386,'Verarbeitendes Gew. 2019'!$E$71:$E$17222,"Non Metallic Minerals")</f>
        <v>401</v>
      </c>
      <c r="Q386" s="27">
        <f>SUMIFS('Verarbeitendes Gew. 2019'!$H$71:$H$17222,'Verarbeitendes Gew. 2019'!$C$71:$C$17222,C386,'Verarbeitendes Gew. 2019'!$E$71:$E$17222,"Food and Tobacco")</f>
        <v>2171</v>
      </c>
      <c r="R386" s="27">
        <f>SUMIFS('Verarbeitendes Gew. 2019'!$H$71:$H$17222,'Verarbeitendes Gew. 2019'!$C$71:$C$17222,C386,'Verarbeitendes Gew. 2019'!$E$71:$E$17222,"Textile and Leather ")</f>
        <v>0</v>
      </c>
      <c r="S386" s="27">
        <f>SUMIFS('Verarbeitendes Gew. 2019'!$H$71:$H$17222,'Verarbeitendes Gew. 2019'!$C$71:$C$17222,C386,'Verarbeitendes Gew. 2019'!$E$71:$E$17222,"Paper, Pulp and Print")</f>
        <v>547</v>
      </c>
      <c r="T386" s="27">
        <f>SUMIFS('Verarbeitendes Gew. 2019'!$H$71:$H$17222,'Verarbeitendes Gew. 2019'!$C$71:$C$17222,C386,'Verarbeitendes Gew. 2019'!$E$71:$E$17222,"Wood and Wood Products")</f>
        <v>268</v>
      </c>
      <c r="U386" s="27">
        <f>SUMIFS('Verarbeitendes Gew. 2019'!$H$71:$H$17222,'Verarbeitendes Gew. 2019'!$C$71:$C$17222,C386,'Verarbeitendes Gew. 2019'!$E$71:$E$17222,"Transport Equipment")</f>
        <v>677</v>
      </c>
      <c r="V386" s="27">
        <f>SUMIFS('Verarbeitendes Gew. 2019'!$H$71:$H$17222,'Verarbeitendes Gew. 2019'!$C$71:$C$17222,C386,'Verarbeitendes Gew. 2019'!$E$71:$E$17222,"Machinery")</f>
        <v>1290</v>
      </c>
      <c r="W386" s="27">
        <f>SUMIFS('Verarbeitendes Gew. 2019'!$H$71:$H$17222,'Verarbeitendes Gew. 2019'!$C$71:$C$17222,C386,'Verarbeitendes Gew. 2019'!$E$71:$E$17222,"other industry")</f>
        <v>256</v>
      </c>
      <c r="X386" s="27">
        <f>SUMIFS('Verarbeitendes Gew. 2019'!$H$71:$H$17222,'Verarbeitendes Gew. 2019'!$C$71:$C$17222,C386,'Verarbeitendes Gew. 2019'!$F$71:$F$17222,"Verarbeitendes Gewerbe (C)")</f>
        <v>9539</v>
      </c>
      <c r="Y386" s="27">
        <f t="shared" si="35"/>
        <v>9539</v>
      </c>
      <c r="Z386" s="27">
        <f>SUMIFS('Baugewerbe 2019'!$D$7:$D$543,'Baugewerbe 2019'!$A$7:$A$543,C386)</f>
        <v>1695</v>
      </c>
      <c r="AA386" s="27">
        <f t="shared" ref="AA386:AA402" si="38">L386*$AF$4</f>
        <v>51.765533880689532</v>
      </c>
      <c r="AB386" s="11">
        <f t="shared" ref="AB386:AB402" si="39">L386*$AG$6</f>
        <v>53.682775876270632</v>
      </c>
    </row>
    <row r="387" spans="1:28">
      <c r="A387" s="27" t="s">
        <v>1560</v>
      </c>
      <c r="B387" s="27" t="s">
        <v>1568</v>
      </c>
      <c r="C387" s="27">
        <v>16062</v>
      </c>
      <c r="D387" s="27">
        <v>393</v>
      </c>
      <c r="E387" s="27">
        <v>2244.808</v>
      </c>
      <c r="F387" s="27">
        <v>83416</v>
      </c>
      <c r="G387" s="27">
        <v>1</v>
      </c>
      <c r="H387" s="27">
        <v>3.5148717627532647E-2</v>
      </c>
      <c r="I387" s="27">
        <v>3.9107360525082041E-2</v>
      </c>
      <c r="J387" s="27">
        <v>13457.754485996982</v>
      </c>
      <c r="K387" s="29">
        <f t="shared" si="37"/>
        <v>487.9396567085962</v>
      </c>
      <c r="L387" s="28">
        <f t="shared" ref="L387:L401" si="40">K387/G387</f>
        <v>487.9396567085962</v>
      </c>
      <c r="M387" s="27">
        <f t="shared" ref="M387:M401" si="41">L387*0.45</f>
        <v>219.57284551886829</v>
      </c>
      <c r="N387" s="27">
        <f>SUMIFS('Verarbeitendes Gew. 2019'!$H$71:$H$17222,'Verarbeitendes Gew. 2019'!$C$71:$C$17222,C387,'Verarbeitendes Gew. 2019'!$E$71:$E$17222,"Basic Metals")</f>
        <v>875</v>
      </c>
      <c r="O387" s="27">
        <f>SUMIFS('Verarbeitendes Gew. 2019'!$H$71:$H$17222,'Verarbeitendes Gew. 2019'!$C$71:$C$17222,C387,'Verarbeitendes Gew. 2019'!$E$71:$E$17222,"Chemical and Petrochemical")</f>
        <v>401</v>
      </c>
      <c r="P387" s="27">
        <f>SUMIFS('Verarbeitendes Gew. 2019'!$H$71:$H$17222,'Verarbeitendes Gew. 2019'!$C$71:$C$17222,C387,'Verarbeitendes Gew. 2019'!$E$71:$E$17222,"Non Metallic Minerals")</f>
        <v>567</v>
      </c>
      <c r="Q387" s="27">
        <f>SUMIFS('Verarbeitendes Gew. 2019'!$H$71:$H$17222,'Verarbeitendes Gew. 2019'!$C$71:$C$17222,C387,'Verarbeitendes Gew. 2019'!$E$71:$E$17222,"Food and Tobacco")</f>
        <v>586</v>
      </c>
      <c r="R387" s="27">
        <f>SUMIFS('Verarbeitendes Gew. 2019'!$H$71:$H$17222,'Verarbeitendes Gew. 2019'!$C$71:$C$17222,C387,'Verarbeitendes Gew. 2019'!$E$71:$E$17222,"Textile and Leather ")</f>
        <v>0</v>
      </c>
      <c r="S387" s="27">
        <f>SUMIFS('Verarbeitendes Gew. 2019'!$H$71:$H$17222,'Verarbeitendes Gew. 2019'!$C$71:$C$17222,C387,'Verarbeitendes Gew. 2019'!$E$71:$E$17222,"Paper, Pulp and Print")</f>
        <v>0</v>
      </c>
      <c r="T387" s="27">
        <f>SUMIFS('Verarbeitendes Gew. 2019'!$H$71:$H$17222,'Verarbeitendes Gew. 2019'!$C$71:$C$17222,C387,'Verarbeitendes Gew. 2019'!$E$71:$E$17222,"Wood and Wood Products")</f>
        <v>0</v>
      </c>
      <c r="U387" s="27">
        <f>SUMIFS('Verarbeitendes Gew. 2019'!$H$71:$H$17222,'Verarbeitendes Gew. 2019'!$C$71:$C$17222,C387,'Verarbeitendes Gew. 2019'!$E$71:$E$17222,"Transport Equipment")</f>
        <v>0</v>
      </c>
      <c r="V387" s="27">
        <f>SUMIFS('Verarbeitendes Gew. 2019'!$H$71:$H$17222,'Verarbeitendes Gew. 2019'!$C$71:$C$17222,C387,'Verarbeitendes Gew. 2019'!$E$71:$E$17222,"Machinery")</f>
        <v>2470</v>
      </c>
      <c r="W387" s="27">
        <f>SUMIFS('Verarbeitendes Gew. 2019'!$H$71:$H$17222,'Verarbeitendes Gew. 2019'!$C$71:$C$17222,C387,'Verarbeitendes Gew. 2019'!$E$71:$E$17222,"other industry")</f>
        <v>0</v>
      </c>
      <c r="X387" s="27">
        <f>SUMIFS('Verarbeitendes Gew. 2019'!$H$71:$H$17222,'Verarbeitendes Gew. 2019'!$C$71:$C$17222,C387,'Verarbeitendes Gew. 2019'!$F$71:$F$17222,"Verarbeitendes Gewerbe (C)")</f>
        <v>0</v>
      </c>
      <c r="Y387" s="27">
        <f t="shared" ref="Y387:Y402" si="42">IF(SUM(N387:W387)&lt;X387,X387,SUM(N387:W387))</f>
        <v>4899</v>
      </c>
      <c r="Z387" s="27">
        <f>SUMIFS('Baugewerbe 2019'!$D$7:$D$543,'Baugewerbe 2019'!$A$7:$A$543,C387)</f>
        <v>1124</v>
      </c>
      <c r="AA387" s="27">
        <f t="shared" si="38"/>
        <v>131.74370731132097</v>
      </c>
      <c r="AB387" s="11">
        <f t="shared" si="39"/>
        <v>136.62310387840694</v>
      </c>
    </row>
    <row r="388" spans="1:28">
      <c r="A388" s="27" t="s">
        <v>1560</v>
      </c>
      <c r="B388" s="27" t="s">
        <v>1569</v>
      </c>
      <c r="C388" s="27">
        <v>16063</v>
      </c>
      <c r="D388" s="27">
        <v>498</v>
      </c>
      <c r="E388" s="27">
        <v>3357.384</v>
      </c>
      <c r="F388" s="27">
        <v>118974</v>
      </c>
      <c r="G388" s="27">
        <v>3</v>
      </c>
      <c r="H388" s="27">
        <v>5.2569191745216549E-2</v>
      </c>
      <c r="I388" s="27">
        <v>5.577777777777778E-2</v>
      </c>
      <c r="J388" s="27">
        <v>13457.754485996982</v>
      </c>
      <c r="K388" s="29">
        <f t="shared" si="37"/>
        <v>719.55377769497784</v>
      </c>
      <c r="L388" s="28">
        <f t="shared" si="40"/>
        <v>239.85125923165927</v>
      </c>
      <c r="M388" s="27">
        <f t="shared" si="41"/>
        <v>107.93306665424667</v>
      </c>
      <c r="N388" s="27">
        <f>SUMIFS('Verarbeitendes Gew. 2019'!$H$71:$H$17222,'Verarbeitendes Gew. 2019'!$C$71:$C$17222,C388,'Verarbeitendes Gew. 2019'!$E$71:$E$17222,"Basic Metals")</f>
        <v>4176</v>
      </c>
      <c r="O388" s="27">
        <f>SUMIFS('Verarbeitendes Gew. 2019'!$H$71:$H$17222,'Verarbeitendes Gew. 2019'!$C$71:$C$17222,C388,'Verarbeitendes Gew. 2019'!$E$71:$E$17222,"Chemical and Petrochemical")</f>
        <v>1093</v>
      </c>
      <c r="P388" s="27">
        <f>SUMIFS('Verarbeitendes Gew. 2019'!$H$71:$H$17222,'Verarbeitendes Gew. 2019'!$C$71:$C$17222,C388,'Verarbeitendes Gew. 2019'!$E$71:$E$17222,"Non Metallic Minerals")</f>
        <v>66</v>
      </c>
      <c r="Q388" s="27">
        <f>SUMIFS('Verarbeitendes Gew. 2019'!$H$71:$H$17222,'Verarbeitendes Gew. 2019'!$C$71:$C$17222,C388,'Verarbeitendes Gew. 2019'!$E$71:$E$17222,"Food and Tobacco")</f>
        <v>508</v>
      </c>
      <c r="R388" s="27">
        <f>SUMIFS('Verarbeitendes Gew. 2019'!$H$71:$H$17222,'Verarbeitendes Gew. 2019'!$C$71:$C$17222,C388,'Verarbeitendes Gew. 2019'!$E$71:$E$17222,"Textile and Leather ")</f>
        <v>0</v>
      </c>
      <c r="S388" s="27">
        <f>SUMIFS('Verarbeitendes Gew. 2019'!$H$71:$H$17222,'Verarbeitendes Gew. 2019'!$C$71:$C$17222,C388,'Verarbeitendes Gew. 2019'!$E$71:$E$17222,"Paper, Pulp and Print")</f>
        <v>0</v>
      </c>
      <c r="T388" s="27">
        <f>SUMIFS('Verarbeitendes Gew. 2019'!$H$71:$H$17222,'Verarbeitendes Gew. 2019'!$C$71:$C$17222,C388,'Verarbeitendes Gew. 2019'!$E$71:$E$17222,"Wood and Wood Products")</f>
        <v>569</v>
      </c>
      <c r="U388" s="27">
        <f>SUMIFS('Verarbeitendes Gew. 2019'!$H$71:$H$17222,'Verarbeitendes Gew. 2019'!$C$71:$C$17222,C388,'Verarbeitendes Gew. 2019'!$E$71:$E$17222,"Transport Equipment")</f>
        <v>786</v>
      </c>
      <c r="V388" s="27">
        <f>SUMIFS('Verarbeitendes Gew. 2019'!$H$71:$H$17222,'Verarbeitendes Gew. 2019'!$C$71:$C$17222,C388,'Verarbeitendes Gew. 2019'!$E$71:$E$17222,"Machinery")</f>
        <v>5435</v>
      </c>
      <c r="W388" s="27">
        <f>SUMIFS('Verarbeitendes Gew. 2019'!$H$71:$H$17222,'Verarbeitendes Gew. 2019'!$C$71:$C$17222,C388,'Verarbeitendes Gew. 2019'!$E$71:$E$17222,"other industry")</f>
        <v>332</v>
      </c>
      <c r="X388" s="27">
        <f>SUMIFS('Verarbeitendes Gew. 2019'!$H$71:$H$17222,'Verarbeitendes Gew. 2019'!$C$71:$C$17222,C388,'Verarbeitendes Gew. 2019'!$F$71:$F$17222,"Verarbeitendes Gewerbe (C)")</f>
        <v>14729</v>
      </c>
      <c r="Y388" s="27">
        <f t="shared" si="42"/>
        <v>14729</v>
      </c>
      <c r="Z388" s="27">
        <f>SUMIFS('Baugewerbe 2019'!$D$7:$D$543,'Baugewerbe 2019'!$A$7:$A$543,C388)</f>
        <v>1537</v>
      </c>
      <c r="AA388" s="27">
        <f t="shared" si="38"/>
        <v>64.759839992548009</v>
      </c>
      <c r="AB388" s="11">
        <f t="shared" si="39"/>
        <v>67.158352584864602</v>
      </c>
    </row>
    <row r="389" spans="1:28">
      <c r="A389" s="27" t="s">
        <v>1560</v>
      </c>
      <c r="B389" s="27" t="s">
        <v>1570</v>
      </c>
      <c r="C389" s="27">
        <v>16064</v>
      </c>
      <c r="D389" s="27">
        <v>380</v>
      </c>
      <c r="E389" s="27">
        <v>2574.4899999999998</v>
      </c>
      <c r="F389" s="27">
        <v>102232</v>
      </c>
      <c r="G389" s="27">
        <v>3</v>
      </c>
      <c r="H389" s="27">
        <v>4.0310807002160769E-2</v>
      </c>
      <c r="I389" s="27">
        <v>4.7928738865447726E-2</v>
      </c>
      <c r="J389" s="27">
        <v>13457.754485996982</v>
      </c>
      <c r="K389" s="29">
        <f t="shared" si="37"/>
        <v>571.19861564549512</v>
      </c>
      <c r="L389" s="28">
        <f t="shared" si="40"/>
        <v>190.39953854849838</v>
      </c>
      <c r="M389" s="27">
        <f t="shared" si="41"/>
        <v>85.679792346824271</v>
      </c>
      <c r="N389" s="27">
        <f>SUMIFS('Verarbeitendes Gew. 2019'!$H$71:$H$17222,'Verarbeitendes Gew. 2019'!$C$71:$C$17222,C389,'Verarbeitendes Gew. 2019'!$E$71:$E$17222,"Basic Metals")</f>
        <v>743</v>
      </c>
      <c r="O389" s="27">
        <f>SUMIFS('Verarbeitendes Gew. 2019'!$H$71:$H$17222,'Verarbeitendes Gew. 2019'!$C$71:$C$17222,C389,'Verarbeitendes Gew. 2019'!$E$71:$E$17222,"Chemical and Petrochemical")</f>
        <v>419</v>
      </c>
      <c r="P389" s="27">
        <f>SUMIFS('Verarbeitendes Gew. 2019'!$H$71:$H$17222,'Verarbeitendes Gew. 2019'!$C$71:$C$17222,C389,'Verarbeitendes Gew. 2019'!$E$71:$E$17222,"Non Metallic Minerals")</f>
        <v>495</v>
      </c>
      <c r="Q389" s="27">
        <f>SUMIFS('Verarbeitendes Gew. 2019'!$H$71:$H$17222,'Verarbeitendes Gew. 2019'!$C$71:$C$17222,C389,'Verarbeitendes Gew. 2019'!$E$71:$E$17222,"Food and Tobacco")</f>
        <v>469</v>
      </c>
      <c r="R389" s="27">
        <f>SUMIFS('Verarbeitendes Gew. 2019'!$H$71:$H$17222,'Verarbeitendes Gew. 2019'!$C$71:$C$17222,C389,'Verarbeitendes Gew. 2019'!$E$71:$E$17222,"Textile and Leather ")</f>
        <v>313</v>
      </c>
      <c r="S389" s="27">
        <f>SUMIFS('Verarbeitendes Gew. 2019'!$H$71:$H$17222,'Verarbeitendes Gew. 2019'!$C$71:$C$17222,C389,'Verarbeitendes Gew. 2019'!$E$71:$E$17222,"Paper, Pulp and Print")</f>
        <v>0</v>
      </c>
      <c r="T389" s="27">
        <f>SUMIFS('Verarbeitendes Gew. 2019'!$H$71:$H$17222,'Verarbeitendes Gew. 2019'!$C$71:$C$17222,C389,'Verarbeitendes Gew. 2019'!$E$71:$E$17222,"Wood and Wood Products")</f>
        <v>95</v>
      </c>
      <c r="U389" s="27">
        <f>SUMIFS('Verarbeitendes Gew. 2019'!$H$71:$H$17222,'Verarbeitendes Gew. 2019'!$C$71:$C$17222,C389,'Verarbeitendes Gew. 2019'!$E$71:$E$17222,"Transport Equipment")</f>
        <v>2038</v>
      </c>
      <c r="V389" s="27">
        <f>SUMIFS('Verarbeitendes Gew. 2019'!$H$71:$H$17222,'Verarbeitendes Gew. 2019'!$C$71:$C$17222,C389,'Verarbeitendes Gew. 2019'!$E$71:$E$17222,"Machinery")</f>
        <v>821</v>
      </c>
      <c r="W389" s="27">
        <f>SUMIFS('Verarbeitendes Gew. 2019'!$H$71:$H$17222,'Verarbeitendes Gew. 2019'!$C$71:$C$17222,C389,'Verarbeitendes Gew. 2019'!$E$71:$E$17222,"other industry")</f>
        <v>0</v>
      </c>
      <c r="X389" s="27">
        <f>SUMIFS('Verarbeitendes Gew. 2019'!$H$71:$H$17222,'Verarbeitendes Gew. 2019'!$C$71:$C$17222,C389,'Verarbeitendes Gew. 2019'!$F$71:$F$17222,"Verarbeitendes Gewerbe (C)")</f>
        <v>0</v>
      </c>
      <c r="Y389" s="27">
        <f t="shared" si="42"/>
        <v>5393</v>
      </c>
      <c r="Z389" s="27">
        <f>SUMIFS('Baugewerbe 2019'!$D$7:$D$543,'Baugewerbe 2019'!$A$7:$A$543,C389)</f>
        <v>1431</v>
      </c>
      <c r="AA389" s="27">
        <f t="shared" si="38"/>
        <v>51.407875408094569</v>
      </c>
      <c r="AB389" s="11">
        <f t="shared" si="39"/>
        <v>53.311870793579551</v>
      </c>
    </row>
    <row r="390" spans="1:28">
      <c r="A390" s="27" t="s">
        <v>1560</v>
      </c>
      <c r="B390" s="27" t="s">
        <v>1571</v>
      </c>
      <c r="C390" s="27">
        <v>16065</v>
      </c>
      <c r="D390" s="27">
        <v>348</v>
      </c>
      <c r="E390" s="27">
        <v>1681.4949999999999</v>
      </c>
      <c r="F390" s="27">
        <v>74212</v>
      </c>
      <c r="G390" s="27">
        <v>3</v>
      </c>
      <c r="H390" s="27">
        <v>2.6328484639714399E-2</v>
      </c>
      <c r="I390" s="27">
        <v>3.479231129864041E-2</v>
      </c>
      <c r="J390" s="27">
        <v>13457.754485996982</v>
      </c>
      <c r="K390" s="29">
        <f t="shared" si="37"/>
        <v>386.21543060222052</v>
      </c>
      <c r="L390" s="28">
        <f t="shared" si="40"/>
        <v>128.73847686740683</v>
      </c>
      <c r="M390" s="27">
        <f t="shared" si="41"/>
        <v>57.932314590333078</v>
      </c>
      <c r="N390" s="27">
        <f>SUMIFS('Verarbeitendes Gew. 2019'!$H$71:$H$17222,'Verarbeitendes Gew. 2019'!$C$71:$C$17222,C390,'Verarbeitendes Gew. 2019'!$E$71:$E$17222,"Basic Metals")</f>
        <v>717</v>
      </c>
      <c r="O390" s="27">
        <f>SUMIFS('Verarbeitendes Gew. 2019'!$H$71:$H$17222,'Verarbeitendes Gew. 2019'!$C$71:$C$17222,C390,'Verarbeitendes Gew. 2019'!$E$71:$E$17222,"Chemical and Petrochemical")</f>
        <v>610</v>
      </c>
      <c r="P390" s="27">
        <f>SUMIFS('Verarbeitendes Gew. 2019'!$H$71:$H$17222,'Verarbeitendes Gew. 2019'!$C$71:$C$17222,C390,'Verarbeitendes Gew. 2019'!$E$71:$E$17222,"Non Metallic Minerals")</f>
        <v>0</v>
      </c>
      <c r="Q390" s="27">
        <f>SUMIFS('Verarbeitendes Gew. 2019'!$H$71:$H$17222,'Verarbeitendes Gew. 2019'!$C$71:$C$17222,C390,'Verarbeitendes Gew. 2019'!$E$71:$E$17222,"Food and Tobacco")</f>
        <v>492</v>
      </c>
      <c r="R390" s="27">
        <f>SUMIFS('Verarbeitendes Gew. 2019'!$H$71:$H$17222,'Verarbeitendes Gew. 2019'!$C$71:$C$17222,C390,'Verarbeitendes Gew. 2019'!$E$71:$E$17222,"Textile and Leather ")</f>
        <v>0</v>
      </c>
      <c r="S390" s="27">
        <f>SUMIFS('Verarbeitendes Gew. 2019'!$H$71:$H$17222,'Verarbeitendes Gew. 2019'!$C$71:$C$17222,C390,'Verarbeitendes Gew. 2019'!$E$71:$E$17222,"Paper, Pulp and Print")</f>
        <v>0</v>
      </c>
      <c r="T390" s="27">
        <f>SUMIFS('Verarbeitendes Gew. 2019'!$H$71:$H$17222,'Verarbeitendes Gew. 2019'!$C$71:$C$17222,C390,'Verarbeitendes Gew. 2019'!$E$71:$E$17222,"Wood and Wood Products")</f>
        <v>0</v>
      </c>
      <c r="U390" s="27">
        <f>SUMIFS('Verarbeitendes Gew. 2019'!$H$71:$H$17222,'Verarbeitendes Gew. 2019'!$C$71:$C$17222,C390,'Verarbeitendes Gew. 2019'!$E$71:$E$17222,"Transport Equipment")</f>
        <v>0</v>
      </c>
      <c r="V390" s="27">
        <f>SUMIFS('Verarbeitendes Gew. 2019'!$H$71:$H$17222,'Verarbeitendes Gew. 2019'!$C$71:$C$17222,C390,'Verarbeitendes Gew. 2019'!$E$71:$E$17222,"Machinery")</f>
        <v>1858</v>
      </c>
      <c r="W390" s="27">
        <f>SUMIFS('Verarbeitendes Gew. 2019'!$H$71:$H$17222,'Verarbeitendes Gew. 2019'!$C$71:$C$17222,C390,'Verarbeitendes Gew. 2019'!$E$71:$E$17222,"other industry")</f>
        <v>0</v>
      </c>
      <c r="X390" s="27">
        <f>SUMIFS('Verarbeitendes Gew. 2019'!$H$71:$H$17222,'Verarbeitendes Gew. 2019'!$C$71:$C$17222,C390,'Verarbeitendes Gew. 2019'!$F$71:$F$17222,"Verarbeitendes Gewerbe (C)")</f>
        <v>0</v>
      </c>
      <c r="Y390" s="27">
        <f t="shared" si="42"/>
        <v>3677</v>
      </c>
      <c r="Z390" s="27">
        <f>SUMIFS('Baugewerbe 2019'!$D$7:$D$543,'Baugewerbe 2019'!$A$7:$A$543,C390)</f>
        <v>951</v>
      </c>
      <c r="AA390" s="27">
        <f t="shared" si="38"/>
        <v>34.759388754199847</v>
      </c>
      <c r="AB390" s="11">
        <f t="shared" si="39"/>
        <v>36.046773522873913</v>
      </c>
    </row>
    <row r="391" spans="1:28">
      <c r="A391" s="27" t="s">
        <v>1560</v>
      </c>
      <c r="B391" s="27" t="s">
        <v>1572</v>
      </c>
      <c r="C391" s="27">
        <v>16066</v>
      </c>
      <c r="D391" s="27">
        <v>428</v>
      </c>
      <c r="E391" s="27">
        <v>3454.0880000000002</v>
      </c>
      <c r="F391" s="27">
        <v>124916</v>
      </c>
      <c r="G391" s="27">
        <v>4</v>
      </c>
      <c r="H391" s="27">
        <v>5.4083362039269722E-2</v>
      </c>
      <c r="I391" s="27">
        <v>5.8563525550867322E-2</v>
      </c>
      <c r="J391" s="27">
        <v>13457.754485996982</v>
      </c>
      <c r="K391" s="29">
        <f t="shared" si="37"/>
        <v>744.72263146871774</v>
      </c>
      <c r="L391" s="28">
        <f t="shared" si="40"/>
        <v>186.18065786717943</v>
      </c>
      <c r="M391" s="27">
        <f t="shared" si="41"/>
        <v>83.781296040230743</v>
      </c>
      <c r="N391" s="27">
        <f>SUMIFS('Verarbeitendes Gew. 2019'!$H$71:$H$17222,'Verarbeitendes Gew. 2019'!$C$71:$C$17222,C391,'Verarbeitendes Gew. 2019'!$E$71:$E$17222,"Basic Metals")</f>
        <v>4155</v>
      </c>
      <c r="O391" s="27">
        <f>SUMIFS('Verarbeitendes Gew. 2019'!$H$71:$H$17222,'Verarbeitendes Gew. 2019'!$C$71:$C$17222,C391,'Verarbeitendes Gew. 2019'!$E$71:$E$17222,"Chemical and Petrochemical")</f>
        <v>1523</v>
      </c>
      <c r="P391" s="27">
        <f>SUMIFS('Verarbeitendes Gew. 2019'!$H$71:$H$17222,'Verarbeitendes Gew. 2019'!$C$71:$C$17222,C391,'Verarbeitendes Gew. 2019'!$E$71:$E$17222,"Non Metallic Minerals")</f>
        <v>222</v>
      </c>
      <c r="Q391" s="27">
        <f>SUMIFS('Verarbeitendes Gew. 2019'!$H$71:$H$17222,'Verarbeitendes Gew. 2019'!$C$71:$C$17222,C391,'Verarbeitendes Gew. 2019'!$E$71:$E$17222,"Food and Tobacco")</f>
        <v>1902</v>
      </c>
      <c r="R391" s="27">
        <f>SUMIFS('Verarbeitendes Gew. 2019'!$H$71:$H$17222,'Verarbeitendes Gew. 2019'!$C$71:$C$17222,C391,'Verarbeitendes Gew. 2019'!$E$71:$E$17222,"Textile and Leather ")</f>
        <v>96</v>
      </c>
      <c r="S391" s="27">
        <f>SUMIFS('Verarbeitendes Gew. 2019'!$H$71:$H$17222,'Verarbeitendes Gew. 2019'!$C$71:$C$17222,C391,'Verarbeitendes Gew. 2019'!$E$71:$E$17222,"Paper, Pulp and Print")</f>
        <v>0</v>
      </c>
      <c r="T391" s="27">
        <f>SUMIFS('Verarbeitendes Gew. 2019'!$H$71:$H$17222,'Verarbeitendes Gew. 2019'!$C$71:$C$17222,C391,'Verarbeitendes Gew. 2019'!$E$71:$E$17222,"Wood and Wood Products")</f>
        <v>458</v>
      </c>
      <c r="U391" s="27">
        <f>SUMIFS('Verarbeitendes Gew. 2019'!$H$71:$H$17222,'Verarbeitendes Gew. 2019'!$C$71:$C$17222,C391,'Verarbeitendes Gew. 2019'!$E$71:$E$17222,"Transport Equipment")</f>
        <v>404</v>
      </c>
      <c r="V391" s="27">
        <f>SUMIFS('Verarbeitendes Gew. 2019'!$H$71:$H$17222,'Verarbeitendes Gew. 2019'!$C$71:$C$17222,C391,'Verarbeitendes Gew. 2019'!$E$71:$E$17222,"Machinery")</f>
        <v>2366</v>
      </c>
      <c r="W391" s="27">
        <f>SUMIFS('Verarbeitendes Gew. 2019'!$H$71:$H$17222,'Verarbeitendes Gew. 2019'!$C$71:$C$17222,C391,'Verarbeitendes Gew. 2019'!$E$71:$E$17222,"other industry")</f>
        <v>0</v>
      </c>
      <c r="X391" s="27">
        <f>SUMIFS('Verarbeitendes Gew. 2019'!$H$71:$H$17222,'Verarbeitendes Gew. 2019'!$C$71:$C$17222,C391,'Verarbeitendes Gew. 2019'!$F$71:$F$17222,"Verarbeitendes Gewerbe (C)")</f>
        <v>12738</v>
      </c>
      <c r="Y391" s="27">
        <f t="shared" si="42"/>
        <v>12738</v>
      </c>
      <c r="Z391" s="27">
        <f>SUMIFS('Baugewerbe 2019'!$D$7:$D$543,'Baugewerbe 2019'!$A$7:$A$543,C391)</f>
        <v>1574</v>
      </c>
      <c r="AA391" s="27">
        <f t="shared" si="38"/>
        <v>50.268777624138451</v>
      </c>
      <c r="AB391" s="11">
        <f t="shared" si="39"/>
        <v>52.130584202810248</v>
      </c>
    </row>
    <row r="392" spans="1:28">
      <c r="A392" s="27" t="s">
        <v>1560</v>
      </c>
      <c r="B392" s="27" t="s">
        <v>1573</v>
      </c>
      <c r="C392" s="27">
        <v>16067</v>
      </c>
      <c r="D392" s="27">
        <v>436</v>
      </c>
      <c r="E392" s="27">
        <v>3821.098</v>
      </c>
      <c r="F392" s="27">
        <v>134908</v>
      </c>
      <c r="G392" s="27">
        <v>4</v>
      </c>
      <c r="H392" s="27">
        <v>5.9829925155794945E-2</v>
      </c>
      <c r="I392" s="27">
        <v>6.3248007501172057E-2</v>
      </c>
      <c r="J392" s="27">
        <v>13457.754485996982</v>
      </c>
      <c r="K392" s="29">
        <f t="shared" si="37"/>
        <v>818.05636330702475</v>
      </c>
      <c r="L392" s="28">
        <f t="shared" si="40"/>
        <v>204.51409082675619</v>
      </c>
      <c r="M392" s="27">
        <f t="shared" si="41"/>
        <v>92.031340872040289</v>
      </c>
      <c r="N392" s="27">
        <f>SUMIFS('Verarbeitendes Gew. 2019'!$H$71:$H$17222,'Verarbeitendes Gew. 2019'!$C$71:$C$17222,C392,'Verarbeitendes Gew. 2019'!$E$71:$E$17222,"Basic Metals")</f>
        <v>2434</v>
      </c>
      <c r="O392" s="27">
        <f>SUMIFS('Verarbeitendes Gew. 2019'!$H$71:$H$17222,'Verarbeitendes Gew. 2019'!$C$71:$C$17222,C392,'Verarbeitendes Gew. 2019'!$E$71:$E$17222,"Chemical and Petrochemical")</f>
        <v>3873</v>
      </c>
      <c r="P392" s="27">
        <f>SUMIFS('Verarbeitendes Gew. 2019'!$H$71:$H$17222,'Verarbeitendes Gew. 2019'!$C$71:$C$17222,C392,'Verarbeitendes Gew. 2019'!$E$71:$E$17222,"Non Metallic Minerals")</f>
        <v>329</v>
      </c>
      <c r="Q392" s="27">
        <f>SUMIFS('Verarbeitendes Gew. 2019'!$H$71:$H$17222,'Verarbeitendes Gew. 2019'!$C$71:$C$17222,C392,'Verarbeitendes Gew. 2019'!$E$71:$E$17222,"Food and Tobacco")</f>
        <v>2453</v>
      </c>
      <c r="R392" s="27">
        <f>SUMIFS('Verarbeitendes Gew. 2019'!$H$71:$H$17222,'Verarbeitendes Gew. 2019'!$C$71:$C$17222,C392,'Verarbeitendes Gew. 2019'!$E$71:$E$17222,"Textile and Leather ")</f>
        <v>0</v>
      </c>
      <c r="S392" s="27">
        <f>SUMIFS('Verarbeitendes Gew. 2019'!$H$71:$H$17222,'Verarbeitendes Gew. 2019'!$C$71:$C$17222,C392,'Verarbeitendes Gew. 2019'!$E$71:$E$17222,"Paper, Pulp and Print")</f>
        <v>355</v>
      </c>
      <c r="T392" s="27">
        <f>SUMIFS('Verarbeitendes Gew. 2019'!$H$71:$H$17222,'Verarbeitendes Gew. 2019'!$C$71:$C$17222,C392,'Verarbeitendes Gew. 2019'!$E$71:$E$17222,"Wood and Wood Products")</f>
        <v>0</v>
      </c>
      <c r="U392" s="27">
        <f>SUMIFS('Verarbeitendes Gew. 2019'!$H$71:$H$17222,'Verarbeitendes Gew. 2019'!$C$71:$C$17222,C392,'Verarbeitendes Gew. 2019'!$E$71:$E$17222,"Transport Equipment")</f>
        <v>1786</v>
      </c>
      <c r="V392" s="27">
        <f>SUMIFS('Verarbeitendes Gew. 2019'!$H$71:$H$17222,'Verarbeitendes Gew. 2019'!$C$71:$C$17222,C392,'Verarbeitendes Gew. 2019'!$E$71:$E$17222,"Machinery")</f>
        <v>1370</v>
      </c>
      <c r="W392" s="27">
        <f>SUMIFS('Verarbeitendes Gew. 2019'!$H$71:$H$17222,'Verarbeitendes Gew. 2019'!$C$71:$C$17222,C392,'Verarbeitendes Gew. 2019'!$E$71:$E$17222,"other industry")</f>
        <v>349</v>
      </c>
      <c r="X392" s="27">
        <f>SUMIFS('Verarbeitendes Gew. 2019'!$H$71:$H$17222,'Verarbeitendes Gew. 2019'!$C$71:$C$17222,C392,'Verarbeitendes Gew. 2019'!$F$71:$F$17222,"Verarbeitendes Gewerbe (C)")</f>
        <v>14049</v>
      </c>
      <c r="Y392" s="27">
        <f t="shared" si="42"/>
        <v>14049</v>
      </c>
      <c r="Z392" s="27">
        <f>SUMIFS('Baugewerbe 2019'!$D$7:$D$543,'Baugewerbe 2019'!$A$7:$A$543,C392)</f>
        <v>1750</v>
      </c>
      <c r="AA392" s="27">
        <f t="shared" si="38"/>
        <v>55.218804523224172</v>
      </c>
      <c r="AB392" s="11">
        <f t="shared" si="39"/>
        <v>57.263945431491742</v>
      </c>
    </row>
    <row r="393" spans="1:28">
      <c r="A393" s="27" t="s">
        <v>1560</v>
      </c>
      <c r="B393" s="27" t="s">
        <v>1574</v>
      </c>
      <c r="C393" s="27">
        <v>16068</v>
      </c>
      <c r="D393" s="27">
        <v>446</v>
      </c>
      <c r="E393" s="27">
        <v>1779.998</v>
      </c>
      <c r="F393" s="27">
        <v>69427</v>
      </c>
      <c r="G393" s="27">
        <v>2</v>
      </c>
      <c r="H393" s="27">
        <v>2.7870823286255599E-2</v>
      </c>
      <c r="I393" s="27">
        <v>3.2548992030004685E-2</v>
      </c>
      <c r="J393" s="27">
        <v>13457.754485996982</v>
      </c>
      <c r="K393" s="29">
        <f t="shared" si="37"/>
        <v>392.70683810031869</v>
      </c>
      <c r="L393" s="28">
        <f t="shared" si="40"/>
        <v>196.35341905015935</v>
      </c>
      <c r="M393" s="27">
        <f t="shared" si="41"/>
        <v>88.359038572571706</v>
      </c>
      <c r="N393" s="27">
        <f>SUMIFS('Verarbeitendes Gew. 2019'!$H$71:$H$17222,'Verarbeitendes Gew. 2019'!$C$71:$C$17222,C393,'Verarbeitendes Gew. 2019'!$E$71:$E$17222,"Basic Metals")</f>
        <v>2043</v>
      </c>
      <c r="O393" s="27">
        <f>SUMIFS('Verarbeitendes Gew. 2019'!$H$71:$H$17222,'Verarbeitendes Gew. 2019'!$C$71:$C$17222,C393,'Verarbeitendes Gew. 2019'!$E$71:$E$17222,"Chemical and Petrochemical")</f>
        <v>599</v>
      </c>
      <c r="P393" s="27">
        <f>SUMIFS('Verarbeitendes Gew. 2019'!$H$71:$H$17222,'Verarbeitendes Gew. 2019'!$C$71:$C$17222,C393,'Verarbeitendes Gew. 2019'!$E$71:$E$17222,"Non Metallic Minerals")</f>
        <v>91</v>
      </c>
      <c r="Q393" s="27">
        <f>SUMIFS('Verarbeitendes Gew. 2019'!$H$71:$H$17222,'Verarbeitendes Gew. 2019'!$C$71:$C$17222,C393,'Verarbeitendes Gew. 2019'!$E$71:$E$17222,"Food and Tobacco")</f>
        <v>1315</v>
      </c>
      <c r="R393" s="27">
        <f>SUMIFS('Verarbeitendes Gew. 2019'!$H$71:$H$17222,'Verarbeitendes Gew. 2019'!$C$71:$C$17222,C393,'Verarbeitendes Gew. 2019'!$E$71:$E$17222,"Textile and Leather ")</f>
        <v>0</v>
      </c>
      <c r="S393" s="27">
        <f>SUMIFS('Verarbeitendes Gew. 2019'!$H$71:$H$17222,'Verarbeitendes Gew. 2019'!$C$71:$C$17222,C393,'Verarbeitendes Gew. 2019'!$E$71:$E$17222,"Paper, Pulp and Print")</f>
        <v>0</v>
      </c>
      <c r="T393" s="27">
        <f>SUMIFS('Verarbeitendes Gew. 2019'!$H$71:$H$17222,'Verarbeitendes Gew. 2019'!$C$71:$C$17222,C393,'Verarbeitendes Gew. 2019'!$E$71:$E$17222,"Wood and Wood Products")</f>
        <v>0</v>
      </c>
      <c r="U393" s="27">
        <f>SUMIFS('Verarbeitendes Gew. 2019'!$H$71:$H$17222,'Verarbeitendes Gew. 2019'!$C$71:$C$17222,C393,'Verarbeitendes Gew. 2019'!$E$71:$E$17222,"Transport Equipment")</f>
        <v>0</v>
      </c>
      <c r="V393" s="27">
        <f>SUMIFS('Verarbeitendes Gew. 2019'!$H$71:$H$17222,'Verarbeitendes Gew. 2019'!$C$71:$C$17222,C393,'Verarbeitendes Gew. 2019'!$E$71:$E$17222,"Machinery")</f>
        <v>1104</v>
      </c>
      <c r="W393" s="27">
        <f>SUMIFS('Verarbeitendes Gew. 2019'!$H$71:$H$17222,'Verarbeitendes Gew. 2019'!$C$71:$C$17222,C393,'Verarbeitendes Gew. 2019'!$E$71:$E$17222,"other industry")</f>
        <v>0</v>
      </c>
      <c r="X393" s="27">
        <f>SUMIFS('Verarbeitendes Gew. 2019'!$H$71:$H$17222,'Verarbeitendes Gew. 2019'!$C$71:$C$17222,C393,'Verarbeitendes Gew. 2019'!$F$71:$F$17222,"Verarbeitendes Gewerbe (C)")</f>
        <v>0</v>
      </c>
      <c r="Y393" s="27">
        <f t="shared" si="42"/>
        <v>5152</v>
      </c>
      <c r="Z393" s="27">
        <f>SUMIFS('Baugewerbe 2019'!$D$7:$D$543,'Baugewerbe 2019'!$A$7:$A$543,C393)</f>
        <v>1053</v>
      </c>
      <c r="AA393" s="27">
        <f t="shared" si="38"/>
        <v>53.015423143543025</v>
      </c>
      <c r="AB393" s="11">
        <f t="shared" si="39"/>
        <v>54.978957334044622</v>
      </c>
    </row>
    <row r="394" spans="1:28">
      <c r="A394" s="27" t="s">
        <v>1560</v>
      </c>
      <c r="B394" s="27" t="s">
        <v>1575</v>
      </c>
      <c r="C394" s="27">
        <v>16069</v>
      </c>
      <c r="D394" s="27">
        <v>400</v>
      </c>
      <c r="E394" s="27">
        <v>1478.492</v>
      </c>
      <c r="F394" s="27">
        <v>63197</v>
      </c>
      <c r="G394" s="27">
        <v>3</v>
      </c>
      <c r="H394" s="27">
        <v>2.3149907619077443E-2</v>
      </c>
      <c r="I394" s="27">
        <v>2.9628223159868728E-2</v>
      </c>
      <c r="J394" s="27">
        <v>13457.754485996982</v>
      </c>
      <c r="K394" s="29">
        <f t="shared" si="37"/>
        <v>335.95717551967579</v>
      </c>
      <c r="L394" s="28">
        <f t="shared" si="40"/>
        <v>111.98572517322526</v>
      </c>
      <c r="M394" s="27">
        <f t="shared" si="41"/>
        <v>50.393576327951372</v>
      </c>
      <c r="N394" s="27">
        <f>SUMIFS('Verarbeitendes Gew. 2019'!$H$71:$H$17222,'Verarbeitendes Gew. 2019'!$C$71:$C$17222,C394,'Verarbeitendes Gew. 2019'!$E$71:$E$17222,"Basic Metals")</f>
        <v>1553</v>
      </c>
      <c r="O394" s="27">
        <f>SUMIFS('Verarbeitendes Gew. 2019'!$H$71:$H$17222,'Verarbeitendes Gew. 2019'!$C$71:$C$17222,C394,'Verarbeitendes Gew. 2019'!$E$71:$E$17222,"Chemical and Petrochemical")</f>
        <v>984</v>
      </c>
      <c r="P394" s="27">
        <f>SUMIFS('Verarbeitendes Gew. 2019'!$H$71:$H$17222,'Verarbeitendes Gew. 2019'!$C$71:$C$17222,C394,'Verarbeitendes Gew. 2019'!$E$71:$E$17222,"Non Metallic Minerals")</f>
        <v>744</v>
      </c>
      <c r="Q394" s="27">
        <f>SUMIFS('Verarbeitendes Gew. 2019'!$H$71:$H$17222,'Verarbeitendes Gew. 2019'!$C$71:$C$17222,C394,'Verarbeitendes Gew. 2019'!$E$71:$E$17222,"Food and Tobacco")</f>
        <v>0</v>
      </c>
      <c r="R394" s="27">
        <f>SUMIFS('Verarbeitendes Gew. 2019'!$H$71:$H$17222,'Verarbeitendes Gew. 2019'!$C$71:$C$17222,C394,'Verarbeitendes Gew. 2019'!$E$71:$E$17222,"Textile and Leather ")</f>
        <v>0</v>
      </c>
      <c r="S394" s="27">
        <f>SUMIFS('Verarbeitendes Gew. 2019'!$H$71:$H$17222,'Verarbeitendes Gew. 2019'!$C$71:$C$17222,C394,'Verarbeitendes Gew. 2019'!$E$71:$E$17222,"Paper, Pulp and Print")</f>
        <v>0</v>
      </c>
      <c r="T394" s="27">
        <f>SUMIFS('Verarbeitendes Gew. 2019'!$H$71:$H$17222,'Verarbeitendes Gew. 2019'!$C$71:$C$17222,C394,'Verarbeitendes Gew. 2019'!$E$71:$E$17222,"Wood and Wood Products")</f>
        <v>0</v>
      </c>
      <c r="U394" s="27">
        <f>SUMIFS('Verarbeitendes Gew. 2019'!$H$71:$H$17222,'Verarbeitendes Gew. 2019'!$C$71:$C$17222,C394,'Verarbeitendes Gew. 2019'!$E$71:$E$17222,"Transport Equipment")</f>
        <v>0</v>
      </c>
      <c r="V394" s="27">
        <f>SUMIFS('Verarbeitendes Gew. 2019'!$H$71:$H$17222,'Verarbeitendes Gew. 2019'!$C$71:$C$17222,C394,'Verarbeitendes Gew. 2019'!$E$71:$E$17222,"Machinery")</f>
        <v>1674</v>
      </c>
      <c r="W394" s="27">
        <f>SUMIFS('Verarbeitendes Gew. 2019'!$H$71:$H$17222,'Verarbeitendes Gew. 2019'!$C$71:$C$17222,C394,'Verarbeitendes Gew. 2019'!$E$71:$E$17222,"other industry")</f>
        <v>0</v>
      </c>
      <c r="X394" s="27">
        <f>SUMIFS('Verarbeitendes Gew. 2019'!$H$71:$H$17222,'Verarbeitendes Gew. 2019'!$C$71:$C$17222,C394,'Verarbeitendes Gew. 2019'!$F$71:$F$17222,"Verarbeitendes Gewerbe (C)")</f>
        <v>0</v>
      </c>
      <c r="Y394" s="27">
        <f t="shared" si="42"/>
        <v>4955</v>
      </c>
      <c r="Z394" s="27">
        <f>SUMIFS('Baugewerbe 2019'!$D$7:$D$543,'Baugewerbe 2019'!$A$7:$A$543,C394)</f>
        <v>797</v>
      </c>
      <c r="AA394" s="27">
        <f t="shared" si="38"/>
        <v>30.236145796770824</v>
      </c>
      <c r="AB394" s="11">
        <f t="shared" si="39"/>
        <v>31.356003048503077</v>
      </c>
    </row>
    <row r="395" spans="1:28">
      <c r="A395" s="27" t="s">
        <v>1560</v>
      </c>
      <c r="B395" s="27" t="s">
        <v>1576</v>
      </c>
      <c r="C395" s="27">
        <v>16070</v>
      </c>
      <c r="D395" s="27">
        <v>492</v>
      </c>
      <c r="E395" s="27">
        <v>3165.9090000000001</v>
      </c>
      <c r="F395" s="27">
        <v>106249</v>
      </c>
      <c r="G395" s="27">
        <v>2</v>
      </c>
      <c r="H395" s="27">
        <v>4.9571117652585102E-2</v>
      </c>
      <c r="I395" s="27">
        <v>4.9812001875293013E-2</v>
      </c>
      <c r="J395" s="27">
        <v>13457.754485996982</v>
      </c>
      <c r="K395" s="29">
        <f t="shared" si="37"/>
        <v>668.02362396901219</v>
      </c>
      <c r="L395" s="28">
        <f t="shared" si="40"/>
        <v>334.0118119845061</v>
      </c>
      <c r="M395" s="27">
        <f t="shared" si="41"/>
        <v>150.30531539302774</v>
      </c>
      <c r="N395" s="27">
        <f>SUMIFS('Verarbeitendes Gew. 2019'!$H$71:$H$17222,'Verarbeitendes Gew. 2019'!$C$71:$C$17222,C395,'Verarbeitendes Gew. 2019'!$E$71:$E$17222,"Basic Metals")</f>
        <v>1741</v>
      </c>
      <c r="O395" s="27">
        <f>SUMIFS('Verarbeitendes Gew. 2019'!$H$71:$H$17222,'Verarbeitendes Gew. 2019'!$C$71:$C$17222,C395,'Verarbeitendes Gew. 2019'!$E$71:$E$17222,"Chemical and Petrochemical")</f>
        <v>526</v>
      </c>
      <c r="P395" s="27">
        <f>SUMIFS('Verarbeitendes Gew. 2019'!$H$71:$H$17222,'Verarbeitendes Gew. 2019'!$C$71:$C$17222,C395,'Verarbeitendes Gew. 2019'!$E$71:$E$17222,"Non Metallic Minerals")</f>
        <v>1084</v>
      </c>
      <c r="Q395" s="27">
        <f>SUMIFS('Verarbeitendes Gew. 2019'!$H$71:$H$17222,'Verarbeitendes Gew. 2019'!$C$71:$C$17222,C395,'Verarbeitendes Gew. 2019'!$E$71:$E$17222,"Food and Tobacco")</f>
        <v>693</v>
      </c>
      <c r="R395" s="27">
        <f>SUMIFS('Verarbeitendes Gew. 2019'!$H$71:$H$17222,'Verarbeitendes Gew. 2019'!$C$71:$C$17222,C395,'Verarbeitendes Gew. 2019'!$E$71:$E$17222,"Textile and Leather ")</f>
        <v>0</v>
      </c>
      <c r="S395" s="27">
        <f>SUMIFS('Verarbeitendes Gew. 2019'!$H$71:$H$17222,'Verarbeitendes Gew. 2019'!$C$71:$C$17222,C395,'Verarbeitendes Gew. 2019'!$E$71:$E$17222,"Paper, Pulp and Print")</f>
        <v>339</v>
      </c>
      <c r="T395" s="27">
        <f>SUMIFS('Verarbeitendes Gew. 2019'!$H$71:$H$17222,'Verarbeitendes Gew. 2019'!$C$71:$C$17222,C395,'Verarbeitendes Gew. 2019'!$E$71:$E$17222,"Wood and Wood Products")</f>
        <v>308</v>
      </c>
      <c r="U395" s="27">
        <f>SUMIFS('Verarbeitendes Gew. 2019'!$H$71:$H$17222,'Verarbeitendes Gew. 2019'!$C$71:$C$17222,C395,'Verarbeitendes Gew. 2019'!$E$71:$E$17222,"Transport Equipment")</f>
        <v>1592</v>
      </c>
      <c r="V395" s="27">
        <f>SUMIFS('Verarbeitendes Gew. 2019'!$H$71:$H$17222,'Verarbeitendes Gew. 2019'!$C$71:$C$17222,C395,'Verarbeitendes Gew. 2019'!$E$71:$E$17222,"Machinery")</f>
        <v>4364</v>
      </c>
      <c r="W395" s="27">
        <f>SUMIFS('Verarbeitendes Gew. 2019'!$H$71:$H$17222,'Verarbeitendes Gew. 2019'!$C$71:$C$17222,C395,'Verarbeitendes Gew. 2019'!$E$71:$E$17222,"other industry")</f>
        <v>0</v>
      </c>
      <c r="X395" s="27">
        <f>SUMIFS('Verarbeitendes Gew. 2019'!$H$71:$H$17222,'Verarbeitendes Gew. 2019'!$C$71:$C$17222,C395,'Verarbeitendes Gew. 2019'!$F$71:$F$17222,"Verarbeitendes Gewerbe (C)")</f>
        <v>11680</v>
      </c>
      <c r="Y395" s="27">
        <f t="shared" si="42"/>
        <v>11680</v>
      </c>
      <c r="Z395" s="27">
        <f>SUMIFS('Baugewerbe 2019'!$D$7:$D$543,'Baugewerbe 2019'!$A$7:$A$543,C395)</f>
        <v>1206</v>
      </c>
      <c r="AA395" s="27">
        <f t="shared" si="38"/>
        <v>90.183189235816656</v>
      </c>
      <c r="AB395" s="11">
        <f t="shared" si="39"/>
        <v>93.523307355661714</v>
      </c>
    </row>
    <row r="396" spans="1:28">
      <c r="A396" s="27" t="s">
        <v>1560</v>
      </c>
      <c r="B396" s="27" t="s">
        <v>1577</v>
      </c>
      <c r="C396" s="27">
        <v>16071</v>
      </c>
      <c r="D396" s="27">
        <v>465</v>
      </c>
      <c r="E396" s="27">
        <v>2011.345</v>
      </c>
      <c r="F396" s="27">
        <v>82156</v>
      </c>
      <c r="G396" s="27">
        <v>3</v>
      </c>
      <c r="H396" s="27">
        <v>3.1493204521967869E-2</v>
      </c>
      <c r="I396" s="27">
        <v>3.8516643225503987E-2</v>
      </c>
      <c r="J396" s="27">
        <v>13457.754485996982</v>
      </c>
      <c r="K396" s="29">
        <f t="shared" si="37"/>
        <v>450.29333427543219</v>
      </c>
      <c r="L396" s="28">
        <f t="shared" si="40"/>
        <v>150.09777809181074</v>
      </c>
      <c r="M396" s="27">
        <f t="shared" si="41"/>
        <v>67.544000141314839</v>
      </c>
      <c r="N396" s="27">
        <f>SUMIFS('Verarbeitendes Gew. 2019'!$H$71:$H$17222,'Verarbeitendes Gew. 2019'!$C$71:$C$17222,C396,'Verarbeitendes Gew. 2019'!$E$71:$E$17222,"Basic Metals")</f>
        <v>471</v>
      </c>
      <c r="O396" s="27">
        <f>SUMIFS('Verarbeitendes Gew. 2019'!$H$71:$H$17222,'Verarbeitendes Gew. 2019'!$C$71:$C$17222,C396,'Verarbeitendes Gew. 2019'!$E$71:$E$17222,"Chemical and Petrochemical")</f>
        <v>870</v>
      </c>
      <c r="P396" s="27">
        <f>SUMIFS('Verarbeitendes Gew. 2019'!$H$71:$H$17222,'Verarbeitendes Gew. 2019'!$C$71:$C$17222,C396,'Verarbeitendes Gew. 2019'!$E$71:$E$17222,"Non Metallic Minerals")</f>
        <v>34</v>
      </c>
      <c r="Q396" s="27">
        <f>SUMIFS('Verarbeitendes Gew. 2019'!$H$71:$H$17222,'Verarbeitendes Gew. 2019'!$C$71:$C$17222,C396,'Verarbeitendes Gew. 2019'!$E$71:$E$17222,"Food and Tobacco")</f>
        <v>1272</v>
      </c>
      <c r="R396" s="27">
        <f>SUMIFS('Verarbeitendes Gew. 2019'!$H$71:$H$17222,'Verarbeitendes Gew. 2019'!$C$71:$C$17222,C396,'Verarbeitendes Gew. 2019'!$E$71:$E$17222,"Textile and Leather ")</f>
        <v>0</v>
      </c>
      <c r="S396" s="27">
        <f>SUMIFS('Verarbeitendes Gew. 2019'!$H$71:$H$17222,'Verarbeitendes Gew. 2019'!$C$71:$C$17222,C396,'Verarbeitendes Gew. 2019'!$E$71:$E$17222,"Paper, Pulp and Print")</f>
        <v>0</v>
      </c>
      <c r="T396" s="27">
        <f>SUMIFS('Verarbeitendes Gew. 2019'!$H$71:$H$17222,'Verarbeitendes Gew. 2019'!$C$71:$C$17222,C396,'Verarbeitendes Gew. 2019'!$E$71:$E$17222,"Wood and Wood Products")</f>
        <v>0</v>
      </c>
      <c r="U396" s="27">
        <f>SUMIFS('Verarbeitendes Gew. 2019'!$H$71:$H$17222,'Verarbeitendes Gew. 2019'!$C$71:$C$17222,C396,'Verarbeitendes Gew. 2019'!$E$71:$E$17222,"Transport Equipment")</f>
        <v>0</v>
      </c>
      <c r="V396" s="27">
        <f>SUMIFS('Verarbeitendes Gew. 2019'!$H$71:$H$17222,'Verarbeitendes Gew. 2019'!$C$71:$C$17222,C396,'Verarbeitendes Gew. 2019'!$E$71:$E$17222,"Machinery")</f>
        <v>641</v>
      </c>
      <c r="W396" s="27">
        <f>SUMIFS('Verarbeitendes Gew. 2019'!$H$71:$H$17222,'Verarbeitendes Gew. 2019'!$C$71:$C$17222,C396,'Verarbeitendes Gew. 2019'!$E$71:$E$17222,"other industry")</f>
        <v>0</v>
      </c>
      <c r="X396" s="27">
        <f>SUMIFS('Verarbeitendes Gew. 2019'!$H$71:$H$17222,'Verarbeitendes Gew. 2019'!$C$71:$C$17222,C396,'Verarbeitendes Gew. 2019'!$F$71:$F$17222,"Verarbeitendes Gewerbe (C)")</f>
        <v>4816</v>
      </c>
      <c r="Y396" s="27">
        <f t="shared" si="42"/>
        <v>4816</v>
      </c>
      <c r="Z396" s="27">
        <f>SUMIFS('Baugewerbe 2019'!$D$7:$D$543,'Baugewerbe 2019'!$A$7:$A$543,C396)</f>
        <v>1856</v>
      </c>
      <c r="AA396" s="27">
        <f t="shared" si="38"/>
        <v>40.526400084788904</v>
      </c>
      <c r="AB396" s="11">
        <f t="shared" si="39"/>
        <v>42.02737786570701</v>
      </c>
    </row>
    <row r="397" spans="1:28">
      <c r="A397" s="27" t="s">
        <v>1560</v>
      </c>
      <c r="B397" s="27" t="s">
        <v>1578</v>
      </c>
      <c r="C397" s="27">
        <v>16072</v>
      </c>
      <c r="D397" s="27">
        <v>464</v>
      </c>
      <c r="E397" s="27">
        <v>1634.6579999999999</v>
      </c>
      <c r="F397" s="27">
        <v>57717</v>
      </c>
      <c r="G397" s="27">
        <v>2</v>
      </c>
      <c r="H397" s="27">
        <v>2.5595121034666331E-2</v>
      </c>
      <c r="I397" s="27">
        <v>2.7059071729957807E-2</v>
      </c>
      <c r="J397" s="27">
        <v>13457.754485996982</v>
      </c>
      <c r="K397" s="29">
        <f t="shared" si="37"/>
        <v>349.96927185423095</v>
      </c>
      <c r="L397" s="28">
        <f t="shared" si="40"/>
        <v>174.98463592711548</v>
      </c>
      <c r="M397" s="27">
        <f t="shared" si="41"/>
        <v>78.743086167201966</v>
      </c>
      <c r="N397" s="27">
        <f>SUMIFS('Verarbeitendes Gew. 2019'!$H$71:$H$17222,'Verarbeitendes Gew. 2019'!$C$71:$C$17222,C397,'Verarbeitendes Gew. 2019'!$E$71:$E$17222,"Basic Metals")</f>
        <v>651</v>
      </c>
      <c r="O397" s="27">
        <f>SUMIFS('Verarbeitendes Gew. 2019'!$H$71:$H$17222,'Verarbeitendes Gew. 2019'!$C$71:$C$17222,C397,'Verarbeitendes Gew. 2019'!$E$71:$E$17222,"Chemical and Petrochemical")</f>
        <v>2742</v>
      </c>
      <c r="P397" s="27">
        <f>SUMIFS('Verarbeitendes Gew. 2019'!$H$71:$H$17222,'Verarbeitendes Gew. 2019'!$C$71:$C$17222,C397,'Verarbeitendes Gew. 2019'!$E$71:$E$17222,"Non Metallic Minerals")</f>
        <v>2043</v>
      </c>
      <c r="Q397" s="27">
        <f>SUMIFS('Verarbeitendes Gew. 2019'!$H$71:$H$17222,'Verarbeitendes Gew. 2019'!$C$71:$C$17222,C397,'Verarbeitendes Gew. 2019'!$E$71:$E$17222,"Food and Tobacco")</f>
        <v>0</v>
      </c>
      <c r="R397" s="27">
        <f>SUMIFS('Verarbeitendes Gew. 2019'!$H$71:$H$17222,'Verarbeitendes Gew. 2019'!$C$71:$C$17222,C397,'Verarbeitendes Gew. 2019'!$E$71:$E$17222,"Textile and Leather ")</f>
        <v>0</v>
      </c>
      <c r="S397" s="27">
        <f>SUMIFS('Verarbeitendes Gew. 2019'!$H$71:$H$17222,'Verarbeitendes Gew. 2019'!$C$71:$C$17222,C397,'Verarbeitendes Gew. 2019'!$E$71:$E$17222,"Paper, Pulp and Print")</f>
        <v>225</v>
      </c>
      <c r="T397" s="27">
        <f>SUMIFS('Verarbeitendes Gew. 2019'!$H$71:$H$17222,'Verarbeitendes Gew. 2019'!$C$71:$C$17222,C397,'Verarbeitendes Gew. 2019'!$E$71:$E$17222,"Wood and Wood Products")</f>
        <v>0</v>
      </c>
      <c r="U397" s="27">
        <f>SUMIFS('Verarbeitendes Gew. 2019'!$H$71:$H$17222,'Verarbeitendes Gew. 2019'!$C$71:$C$17222,C397,'Verarbeitendes Gew. 2019'!$E$71:$E$17222,"Transport Equipment")</f>
        <v>549</v>
      </c>
      <c r="V397" s="27">
        <f>SUMIFS('Verarbeitendes Gew. 2019'!$H$71:$H$17222,'Verarbeitendes Gew. 2019'!$C$71:$C$17222,C397,'Verarbeitendes Gew. 2019'!$E$71:$E$17222,"Machinery")</f>
        <v>1052</v>
      </c>
      <c r="W397" s="27">
        <f>SUMIFS('Verarbeitendes Gew. 2019'!$H$71:$H$17222,'Verarbeitendes Gew. 2019'!$C$71:$C$17222,C397,'Verarbeitendes Gew. 2019'!$E$71:$E$17222,"other industry")</f>
        <v>281</v>
      </c>
      <c r="X397" s="27">
        <f>SUMIFS('Verarbeitendes Gew. 2019'!$H$71:$H$17222,'Verarbeitendes Gew. 2019'!$C$71:$C$17222,C397,'Verarbeitendes Gew. 2019'!$F$71:$F$17222,"Verarbeitendes Gewerbe (C)")</f>
        <v>0</v>
      </c>
      <c r="Y397" s="27">
        <f t="shared" si="42"/>
        <v>7543</v>
      </c>
      <c r="Z397" s="27">
        <f>SUMIFS('Baugewerbe 2019'!$D$7:$D$543,'Baugewerbe 2019'!$A$7:$A$543,C397)</f>
        <v>667</v>
      </c>
      <c r="AA397" s="27">
        <f t="shared" si="38"/>
        <v>47.245851700321182</v>
      </c>
      <c r="AB397" s="11">
        <f t="shared" si="39"/>
        <v>48.995698059592335</v>
      </c>
    </row>
    <row r="398" spans="1:28">
      <c r="A398" s="27" t="s">
        <v>1560</v>
      </c>
      <c r="B398" s="27" t="s">
        <v>1579</v>
      </c>
      <c r="C398" s="27">
        <v>16073</v>
      </c>
      <c r="D398" s="27">
        <v>433</v>
      </c>
      <c r="E398" s="27">
        <v>2820.8789999999999</v>
      </c>
      <c r="F398" s="27">
        <v>103199</v>
      </c>
      <c r="G398" s="27">
        <v>4</v>
      </c>
      <c r="H398" s="27">
        <v>4.416871261704193E-2</v>
      </c>
      <c r="I398" s="27">
        <v>4.8382090951711205E-2</v>
      </c>
      <c r="J398" s="27">
        <v>13457.754485996982</v>
      </c>
      <c r="K398" s="29">
        <f t="shared" si="37"/>
        <v>610.28842149439492</v>
      </c>
      <c r="L398" s="28">
        <f t="shared" si="40"/>
        <v>152.57210537359873</v>
      </c>
      <c r="M398" s="27">
        <f t="shared" si="41"/>
        <v>68.657447418119432</v>
      </c>
      <c r="N398" s="27">
        <f>SUMIFS('Verarbeitendes Gew. 2019'!$H$71:$H$17222,'Verarbeitendes Gew. 2019'!$C$71:$C$17222,C398,'Verarbeitendes Gew. 2019'!$E$71:$E$17222,"Basic Metals")</f>
        <v>1108</v>
      </c>
      <c r="O398" s="27">
        <f>SUMIFS('Verarbeitendes Gew. 2019'!$H$71:$H$17222,'Verarbeitendes Gew. 2019'!$C$71:$C$17222,C398,'Verarbeitendes Gew. 2019'!$E$71:$E$17222,"Chemical and Petrochemical")</f>
        <v>1168</v>
      </c>
      <c r="P398" s="27">
        <f>SUMIFS('Verarbeitendes Gew. 2019'!$H$71:$H$17222,'Verarbeitendes Gew. 2019'!$C$71:$C$17222,C398,'Verarbeitendes Gew. 2019'!$E$71:$E$17222,"Non Metallic Minerals")</f>
        <v>363</v>
      </c>
      <c r="Q398" s="27">
        <f>SUMIFS('Verarbeitendes Gew. 2019'!$H$71:$H$17222,'Verarbeitendes Gew. 2019'!$C$71:$C$17222,C398,'Verarbeitendes Gew. 2019'!$E$71:$E$17222,"Food and Tobacco")</f>
        <v>1329</v>
      </c>
      <c r="R398" s="27">
        <f>SUMIFS('Verarbeitendes Gew. 2019'!$H$71:$H$17222,'Verarbeitendes Gew. 2019'!$C$71:$C$17222,C398,'Verarbeitendes Gew. 2019'!$E$71:$E$17222,"Textile and Leather ")</f>
        <v>0</v>
      </c>
      <c r="S398" s="27">
        <f>SUMIFS('Verarbeitendes Gew. 2019'!$H$71:$H$17222,'Verarbeitendes Gew. 2019'!$C$71:$C$17222,C398,'Verarbeitendes Gew. 2019'!$E$71:$E$17222,"Paper, Pulp and Print")</f>
        <v>0</v>
      </c>
      <c r="T398" s="27">
        <f>SUMIFS('Verarbeitendes Gew. 2019'!$H$71:$H$17222,'Verarbeitendes Gew. 2019'!$C$71:$C$17222,C398,'Verarbeitendes Gew. 2019'!$E$71:$E$17222,"Wood and Wood Products")</f>
        <v>262</v>
      </c>
      <c r="U398" s="27">
        <f>SUMIFS('Verarbeitendes Gew. 2019'!$H$71:$H$17222,'Verarbeitendes Gew. 2019'!$C$71:$C$17222,C398,'Verarbeitendes Gew. 2019'!$E$71:$E$17222,"Transport Equipment")</f>
        <v>734</v>
      </c>
      <c r="V398" s="27">
        <f>SUMIFS('Verarbeitendes Gew. 2019'!$H$71:$H$17222,'Verarbeitendes Gew. 2019'!$C$71:$C$17222,C398,'Verarbeitendes Gew. 2019'!$E$71:$E$17222,"Machinery")</f>
        <v>1928</v>
      </c>
      <c r="W398" s="27">
        <f>SUMIFS('Verarbeitendes Gew. 2019'!$H$71:$H$17222,'Verarbeitendes Gew. 2019'!$C$71:$C$17222,C398,'Verarbeitendes Gew. 2019'!$E$71:$E$17222,"other industry")</f>
        <v>900</v>
      </c>
      <c r="X398" s="27">
        <f>SUMIFS('Verarbeitendes Gew. 2019'!$H$71:$H$17222,'Verarbeitendes Gew. 2019'!$C$71:$C$17222,C398,'Verarbeitendes Gew. 2019'!$F$71:$F$17222,"Verarbeitendes Gewerbe (C)")</f>
        <v>0</v>
      </c>
      <c r="Y398" s="27">
        <f t="shared" si="42"/>
        <v>7792</v>
      </c>
      <c r="Z398" s="27">
        <f>SUMIFS('Baugewerbe 2019'!$D$7:$D$543,'Baugewerbe 2019'!$A$7:$A$543,C398)</f>
        <v>1113</v>
      </c>
      <c r="AA398" s="27">
        <f t="shared" si="38"/>
        <v>41.194468450871661</v>
      </c>
      <c r="AB398" s="11">
        <f t="shared" si="39"/>
        <v>42.720189504607646</v>
      </c>
    </row>
    <row r="399" spans="1:28">
      <c r="A399" s="27" t="s">
        <v>1560</v>
      </c>
      <c r="B399" s="27" t="s">
        <v>1580</v>
      </c>
      <c r="C399" s="27">
        <v>16074</v>
      </c>
      <c r="D399" s="27">
        <v>432</v>
      </c>
      <c r="E399" s="27">
        <v>1931.269</v>
      </c>
      <c r="F399" s="27">
        <v>82950</v>
      </c>
      <c r="G399" s="27">
        <v>5</v>
      </c>
      <c r="H399" s="27">
        <v>3.0239391851689473E-2</v>
      </c>
      <c r="I399" s="27">
        <v>3.888888888888889E-2</v>
      </c>
      <c r="J399" s="27">
        <v>13457.754485996982</v>
      </c>
      <c r="K399" s="29">
        <f t="shared" si="37"/>
        <v>439.54709746101128</v>
      </c>
      <c r="L399" s="28">
        <f t="shared" si="40"/>
        <v>87.909419492202261</v>
      </c>
      <c r="M399" s="27">
        <f t="shared" si="41"/>
        <v>39.559238771491017</v>
      </c>
      <c r="N399" s="27">
        <f>SUMIFS('Verarbeitendes Gew. 2019'!$H$71:$H$17222,'Verarbeitendes Gew. 2019'!$C$71:$C$17222,C399,'Verarbeitendes Gew. 2019'!$E$71:$E$17222,"Basic Metals")</f>
        <v>472</v>
      </c>
      <c r="O399" s="27">
        <f>SUMIFS('Verarbeitendes Gew. 2019'!$H$71:$H$17222,'Verarbeitendes Gew. 2019'!$C$71:$C$17222,C399,'Verarbeitendes Gew. 2019'!$E$71:$E$17222,"Chemical and Petrochemical")</f>
        <v>561</v>
      </c>
      <c r="P399" s="27">
        <f>SUMIFS('Verarbeitendes Gew. 2019'!$H$71:$H$17222,'Verarbeitendes Gew. 2019'!$C$71:$C$17222,C399,'Verarbeitendes Gew. 2019'!$E$71:$E$17222,"Non Metallic Minerals")</f>
        <v>908</v>
      </c>
      <c r="Q399" s="27">
        <f>SUMIFS('Verarbeitendes Gew. 2019'!$H$71:$H$17222,'Verarbeitendes Gew. 2019'!$C$71:$C$17222,C399,'Verarbeitendes Gew. 2019'!$E$71:$E$17222,"Food and Tobacco")</f>
        <v>1331</v>
      </c>
      <c r="R399" s="27">
        <f>SUMIFS('Verarbeitendes Gew. 2019'!$H$71:$H$17222,'Verarbeitendes Gew. 2019'!$C$71:$C$17222,C399,'Verarbeitendes Gew. 2019'!$E$71:$E$17222,"Textile and Leather ")</f>
        <v>0</v>
      </c>
      <c r="S399" s="27">
        <f>SUMIFS('Verarbeitendes Gew. 2019'!$H$71:$H$17222,'Verarbeitendes Gew. 2019'!$C$71:$C$17222,C399,'Verarbeitendes Gew. 2019'!$E$71:$E$17222,"Paper, Pulp and Print")</f>
        <v>0</v>
      </c>
      <c r="T399" s="27">
        <f>SUMIFS('Verarbeitendes Gew. 2019'!$H$71:$H$17222,'Verarbeitendes Gew. 2019'!$C$71:$C$17222,C399,'Verarbeitendes Gew. 2019'!$E$71:$E$17222,"Wood and Wood Products")</f>
        <v>153</v>
      </c>
      <c r="U399" s="27">
        <f>SUMIFS('Verarbeitendes Gew. 2019'!$H$71:$H$17222,'Verarbeitendes Gew. 2019'!$C$71:$C$17222,C399,'Verarbeitendes Gew. 2019'!$E$71:$E$17222,"Transport Equipment")</f>
        <v>0</v>
      </c>
      <c r="V399" s="27">
        <f>SUMIFS('Verarbeitendes Gew. 2019'!$H$71:$H$17222,'Verarbeitendes Gew. 2019'!$C$71:$C$17222,C399,'Verarbeitendes Gew. 2019'!$E$71:$E$17222,"Machinery")</f>
        <v>2389</v>
      </c>
      <c r="W399" s="27">
        <f>SUMIFS('Verarbeitendes Gew. 2019'!$H$71:$H$17222,'Verarbeitendes Gew. 2019'!$C$71:$C$17222,C399,'Verarbeitendes Gew. 2019'!$E$71:$E$17222,"other industry")</f>
        <v>236</v>
      </c>
      <c r="X399" s="27">
        <f>SUMIFS('Verarbeitendes Gew. 2019'!$H$71:$H$17222,'Verarbeitendes Gew. 2019'!$C$71:$C$17222,C399,'Verarbeitendes Gew. 2019'!$F$71:$F$17222,"Verarbeitendes Gewerbe (C)")</f>
        <v>6837</v>
      </c>
      <c r="Y399" s="27">
        <f t="shared" si="42"/>
        <v>6837</v>
      </c>
      <c r="Z399" s="27">
        <f>SUMIFS('Baugewerbe 2019'!$D$7:$D$543,'Baugewerbe 2019'!$A$7:$A$543,C399)</f>
        <v>1198</v>
      </c>
      <c r="AA399" s="27">
        <f t="shared" si="38"/>
        <v>23.735543262894613</v>
      </c>
      <c r="AB399" s="11">
        <f t="shared" si="39"/>
        <v>24.614637457816634</v>
      </c>
    </row>
    <row r="400" spans="1:28">
      <c r="A400" s="27" t="s">
        <v>1560</v>
      </c>
      <c r="B400" s="27" t="s">
        <v>1581</v>
      </c>
      <c r="C400" s="27">
        <v>16075</v>
      </c>
      <c r="D400" s="27">
        <v>437</v>
      </c>
      <c r="E400" s="27">
        <v>2231.13</v>
      </c>
      <c r="F400" s="27">
        <v>80312</v>
      </c>
      <c r="G400" s="27">
        <v>3</v>
      </c>
      <c r="H400" s="27">
        <v>3.4934550465036171E-2</v>
      </c>
      <c r="I400" s="27">
        <v>3.7652133145804033E-2</v>
      </c>
      <c r="J400" s="27">
        <v>13457.754485996982</v>
      </c>
      <c r="K400" s="29">
        <f t="shared" si="37"/>
        <v>480.38092018081647</v>
      </c>
      <c r="L400" s="28">
        <f t="shared" si="40"/>
        <v>160.12697339360548</v>
      </c>
      <c r="M400" s="27">
        <f t="shared" si="41"/>
        <v>72.057138027122463</v>
      </c>
      <c r="N400" s="27">
        <f>SUMIFS('Verarbeitendes Gew. 2019'!$H$71:$H$17222,'Verarbeitendes Gew. 2019'!$C$71:$C$17222,C400,'Verarbeitendes Gew. 2019'!$E$71:$E$17222,"Basic Metals")</f>
        <v>1278</v>
      </c>
      <c r="O400" s="27">
        <f>SUMIFS('Verarbeitendes Gew. 2019'!$H$71:$H$17222,'Verarbeitendes Gew. 2019'!$C$71:$C$17222,C400,'Verarbeitendes Gew. 2019'!$E$71:$E$17222,"Chemical and Petrochemical")</f>
        <v>2504</v>
      </c>
      <c r="P400" s="27">
        <f>SUMIFS('Verarbeitendes Gew. 2019'!$H$71:$H$17222,'Verarbeitendes Gew. 2019'!$C$71:$C$17222,C400,'Verarbeitendes Gew. 2019'!$E$71:$E$17222,"Non Metallic Minerals")</f>
        <v>634</v>
      </c>
      <c r="Q400" s="27">
        <f>SUMIFS('Verarbeitendes Gew. 2019'!$H$71:$H$17222,'Verarbeitendes Gew. 2019'!$C$71:$C$17222,C400,'Verarbeitendes Gew. 2019'!$E$71:$E$17222,"Food and Tobacco")</f>
        <v>563</v>
      </c>
      <c r="R400" s="27">
        <f>SUMIFS('Verarbeitendes Gew. 2019'!$H$71:$H$17222,'Verarbeitendes Gew. 2019'!$C$71:$C$17222,C400,'Verarbeitendes Gew. 2019'!$E$71:$E$17222,"Textile and Leather ")</f>
        <v>0</v>
      </c>
      <c r="S400" s="27">
        <f>SUMIFS('Verarbeitendes Gew. 2019'!$H$71:$H$17222,'Verarbeitendes Gew. 2019'!$C$71:$C$17222,C400,'Verarbeitendes Gew. 2019'!$E$71:$E$17222,"Paper, Pulp and Print")</f>
        <v>0</v>
      </c>
      <c r="T400" s="27">
        <f>SUMIFS('Verarbeitendes Gew. 2019'!$H$71:$H$17222,'Verarbeitendes Gew. 2019'!$C$71:$C$17222,C400,'Verarbeitendes Gew. 2019'!$E$71:$E$17222,"Wood and Wood Products")</f>
        <v>1237</v>
      </c>
      <c r="U400" s="27">
        <f>SUMIFS('Verarbeitendes Gew. 2019'!$H$71:$H$17222,'Verarbeitendes Gew. 2019'!$C$71:$C$17222,C400,'Verarbeitendes Gew. 2019'!$E$71:$E$17222,"Transport Equipment")</f>
        <v>787</v>
      </c>
      <c r="V400" s="27">
        <f>SUMIFS('Verarbeitendes Gew. 2019'!$H$71:$H$17222,'Verarbeitendes Gew. 2019'!$C$71:$C$17222,C400,'Verarbeitendes Gew. 2019'!$E$71:$E$17222,"Machinery")</f>
        <v>1639</v>
      </c>
      <c r="W400" s="27">
        <f>SUMIFS('Verarbeitendes Gew. 2019'!$H$71:$H$17222,'Verarbeitendes Gew. 2019'!$C$71:$C$17222,C400,'Verarbeitendes Gew. 2019'!$E$71:$E$17222,"other industry")</f>
        <v>266</v>
      </c>
      <c r="X400" s="27">
        <f>SUMIFS('Verarbeitendes Gew. 2019'!$H$71:$H$17222,'Verarbeitendes Gew. 2019'!$C$71:$C$17222,C400,'Verarbeitendes Gew. 2019'!$F$71:$F$17222,"Verarbeitendes Gewerbe (C)")</f>
        <v>0</v>
      </c>
      <c r="Y400" s="27">
        <f t="shared" si="42"/>
        <v>8908</v>
      </c>
      <c r="Z400" s="27">
        <f>SUMIFS('Baugewerbe 2019'!$D$7:$D$543,'Baugewerbe 2019'!$A$7:$A$543,C400)</f>
        <v>1129</v>
      </c>
      <c r="AA400" s="27">
        <f t="shared" si="38"/>
        <v>43.234282816273485</v>
      </c>
      <c r="AB400" s="11">
        <f t="shared" si="39"/>
        <v>44.835552550209542</v>
      </c>
    </row>
    <row r="401" spans="1:28">
      <c r="A401" s="27" t="s">
        <v>1560</v>
      </c>
      <c r="B401" s="27" t="s">
        <v>1582</v>
      </c>
      <c r="C401" s="27">
        <v>16076</v>
      </c>
      <c r="D401" s="27">
        <v>396</v>
      </c>
      <c r="E401" s="27">
        <v>2363.297</v>
      </c>
      <c r="F401" s="27">
        <v>97398</v>
      </c>
      <c r="G401" s="27">
        <v>2</v>
      </c>
      <c r="H401" s="27">
        <v>3.7003992734788466E-2</v>
      </c>
      <c r="I401" s="27">
        <v>4.5662447257383963E-2</v>
      </c>
      <c r="J401" s="27">
        <v>13457.754485996982</v>
      </c>
      <c r="K401" s="29">
        <f t="shared" si="37"/>
        <v>530.61718868051207</v>
      </c>
      <c r="L401" s="28">
        <f t="shared" si="40"/>
        <v>265.30859434025604</v>
      </c>
      <c r="M401" s="27">
        <f t="shared" si="41"/>
        <v>119.38886745311522</v>
      </c>
      <c r="N401" s="27">
        <f>SUMIFS('Verarbeitendes Gew. 2019'!$H$71:$H$17222,'Verarbeitendes Gew. 2019'!$C$71:$C$17222,C401,'Verarbeitendes Gew. 2019'!$E$71:$E$17222,"Basic Metals")</f>
        <v>954</v>
      </c>
      <c r="O401" s="27">
        <f>SUMIFS('Verarbeitendes Gew. 2019'!$H$71:$H$17222,'Verarbeitendes Gew. 2019'!$C$71:$C$17222,C401,'Verarbeitendes Gew. 2019'!$E$71:$E$17222,"Chemical and Petrochemical")</f>
        <v>1102</v>
      </c>
      <c r="P401" s="27">
        <f>SUMIFS('Verarbeitendes Gew. 2019'!$H$71:$H$17222,'Verarbeitendes Gew. 2019'!$C$71:$C$17222,C401,'Verarbeitendes Gew. 2019'!$E$71:$E$17222,"Non Metallic Minerals")</f>
        <v>544</v>
      </c>
      <c r="Q401" s="27">
        <f>SUMIFS('Verarbeitendes Gew. 2019'!$H$71:$H$17222,'Verarbeitendes Gew. 2019'!$C$71:$C$17222,C401,'Verarbeitendes Gew. 2019'!$E$71:$E$17222,"Food and Tobacco")</f>
        <v>349</v>
      </c>
      <c r="R401" s="27">
        <f>SUMIFS('Verarbeitendes Gew. 2019'!$H$71:$H$17222,'Verarbeitendes Gew. 2019'!$C$71:$C$17222,C401,'Verarbeitendes Gew. 2019'!$E$71:$E$17222,"Textile and Leather ")</f>
        <v>0</v>
      </c>
      <c r="S401" s="27">
        <f>SUMIFS('Verarbeitendes Gew. 2019'!$H$71:$H$17222,'Verarbeitendes Gew. 2019'!$C$71:$C$17222,C401,'Verarbeitendes Gew. 2019'!$E$71:$E$17222,"Paper, Pulp and Print")</f>
        <v>0</v>
      </c>
      <c r="T401" s="27">
        <f>SUMIFS('Verarbeitendes Gew. 2019'!$H$71:$H$17222,'Verarbeitendes Gew. 2019'!$C$71:$C$17222,C401,'Verarbeitendes Gew. 2019'!$E$71:$E$17222,"Wood and Wood Products")</f>
        <v>614</v>
      </c>
      <c r="U401" s="27">
        <f>SUMIFS('Verarbeitendes Gew. 2019'!$H$71:$H$17222,'Verarbeitendes Gew. 2019'!$C$71:$C$17222,C401,'Verarbeitendes Gew. 2019'!$E$71:$E$17222,"Transport Equipment")</f>
        <v>369</v>
      </c>
      <c r="V401" s="27">
        <f>SUMIFS('Verarbeitendes Gew. 2019'!$H$71:$H$17222,'Verarbeitendes Gew. 2019'!$C$71:$C$17222,C401,'Verarbeitendes Gew. 2019'!$E$71:$E$17222,"Machinery")</f>
        <v>1620</v>
      </c>
      <c r="W401" s="27">
        <f>SUMIFS('Verarbeitendes Gew. 2019'!$H$71:$H$17222,'Verarbeitendes Gew. 2019'!$C$71:$C$17222,C401,'Verarbeitendes Gew. 2019'!$E$71:$E$17222,"other industry")</f>
        <v>0</v>
      </c>
      <c r="X401" s="27">
        <f>SUMIFS('Verarbeitendes Gew. 2019'!$H$71:$H$17222,'Verarbeitendes Gew. 2019'!$C$71:$C$17222,C401,'Verarbeitendes Gew. 2019'!$F$71:$F$17222,"Verarbeitendes Gewerbe (C)")</f>
        <v>0</v>
      </c>
      <c r="Y401" s="27">
        <f t="shared" si="42"/>
        <v>5552</v>
      </c>
      <c r="Z401" s="27">
        <f>SUMIFS('Baugewerbe 2019'!$D$7:$D$543,'Baugewerbe 2019'!$A$7:$A$543,C401)</f>
        <v>1858</v>
      </c>
      <c r="AA401" s="27">
        <f t="shared" si="38"/>
        <v>71.633320471869141</v>
      </c>
      <c r="AB401" s="11">
        <f t="shared" si="39"/>
        <v>74.286406415271699</v>
      </c>
    </row>
    <row r="402" spans="1:28">
      <c r="A402" s="27" t="s">
        <v>1560</v>
      </c>
      <c r="B402" s="27" t="s">
        <v>1583</v>
      </c>
      <c r="C402" s="27">
        <v>16077</v>
      </c>
      <c r="E402" s="27">
        <v>2017.299</v>
      </c>
      <c r="F402" s="27">
        <v>89393</v>
      </c>
      <c r="G402" s="27">
        <v>5</v>
      </c>
      <c r="H402" s="27">
        <v>3.1586430964832615E-2</v>
      </c>
      <c r="I402" s="27">
        <v>4.1909517112048759E-2</v>
      </c>
      <c r="J402" s="27">
        <v>13457.754485996982</v>
      </c>
      <c r="K402" s="29">
        <f t="shared" si="37"/>
        <v>463.98158950757892</v>
      </c>
      <c r="L402" s="28">
        <f>K402/G402</f>
        <v>92.796317901515778</v>
      </c>
      <c r="M402" s="27">
        <f>L402*0.45</f>
        <v>41.758343055682104</v>
      </c>
      <c r="N402" s="27">
        <f>SUMIFS('Verarbeitendes Gew. 2019'!$H$71:$H$17222,'Verarbeitendes Gew. 2019'!$C$71:$C$17222,C402,'Verarbeitendes Gew. 2019'!$E$71:$E$17222,"Basic Metals")</f>
        <v>1745</v>
      </c>
      <c r="O402" s="27">
        <f>SUMIFS('Verarbeitendes Gew. 2019'!$H$71:$H$17222,'Verarbeitendes Gew. 2019'!$C$71:$C$17222,C402,'Verarbeitendes Gew. 2019'!$E$71:$E$17222,"Chemical and Petrochemical")</f>
        <v>829</v>
      </c>
      <c r="P402" s="27">
        <f>SUMIFS('Verarbeitendes Gew. 2019'!$H$71:$H$17222,'Verarbeitendes Gew. 2019'!$C$71:$C$17222,C402,'Verarbeitendes Gew. 2019'!$E$71:$E$17222,"Non Metallic Minerals")</f>
        <v>461</v>
      </c>
      <c r="Q402" s="27">
        <f>SUMIFS('Verarbeitendes Gew. 2019'!$H$71:$H$17222,'Verarbeitendes Gew. 2019'!$C$71:$C$17222,C402,'Verarbeitendes Gew. 2019'!$E$71:$E$17222,"Food and Tobacco")</f>
        <v>1111</v>
      </c>
      <c r="R402" s="27">
        <f>SUMIFS('Verarbeitendes Gew. 2019'!$H$71:$H$17222,'Verarbeitendes Gew. 2019'!$C$71:$C$17222,C402,'Verarbeitendes Gew. 2019'!$E$71:$E$17222,"Textile and Leather ")</f>
        <v>0</v>
      </c>
      <c r="S402" s="27">
        <f>SUMIFS('Verarbeitendes Gew. 2019'!$H$71:$H$17222,'Verarbeitendes Gew. 2019'!$C$71:$C$17222,C402,'Verarbeitendes Gew. 2019'!$E$71:$E$17222,"Paper, Pulp and Print")</f>
        <v>0</v>
      </c>
      <c r="T402" s="27">
        <f>SUMIFS('Verarbeitendes Gew. 2019'!$H$71:$H$17222,'Verarbeitendes Gew. 2019'!$C$71:$C$17222,C402,'Verarbeitendes Gew. 2019'!$E$71:$E$17222,"Wood and Wood Products")</f>
        <v>0</v>
      </c>
      <c r="U402" s="27">
        <f>SUMIFS('Verarbeitendes Gew. 2019'!$H$71:$H$17222,'Verarbeitendes Gew. 2019'!$C$71:$C$17222,C402,'Verarbeitendes Gew. 2019'!$E$71:$E$17222,"Transport Equipment")</f>
        <v>358</v>
      </c>
      <c r="V402" s="27">
        <f>SUMIFS('Verarbeitendes Gew. 2019'!$H$71:$H$17222,'Verarbeitendes Gew. 2019'!$C$71:$C$17222,C402,'Verarbeitendes Gew. 2019'!$E$71:$E$17222,"Machinery")</f>
        <v>1004</v>
      </c>
      <c r="W402" s="27">
        <f>SUMIFS('Verarbeitendes Gew. 2019'!$H$71:$H$17222,'Verarbeitendes Gew. 2019'!$C$71:$C$17222,C402,'Verarbeitendes Gew. 2019'!$E$71:$E$17222,"other industry")</f>
        <v>390</v>
      </c>
      <c r="X402" s="27">
        <f>SUMIFS('Verarbeitendes Gew. 2019'!$H$71:$H$17222,'Verarbeitendes Gew. 2019'!$C$71:$C$17222,C402,'Verarbeitendes Gew. 2019'!$F$71:$F$17222,"Verarbeitendes Gewerbe (C)")</f>
        <v>7250</v>
      </c>
      <c r="Y402" s="27">
        <f t="shared" si="42"/>
        <v>7250</v>
      </c>
      <c r="Z402" s="27">
        <f>SUMIFS('Baugewerbe 2019'!$D$7:$D$543,'Baugewerbe 2019'!$A$7:$A$543,C402)</f>
        <v>1058</v>
      </c>
      <c r="AA402" s="27">
        <f t="shared" si="38"/>
        <v>25.055005833409261</v>
      </c>
      <c r="AB402" s="11">
        <f t="shared" si="39"/>
        <v>25.982969012424419</v>
      </c>
    </row>
  </sheetData>
  <mergeCells count="4">
    <mergeCell ref="AD6:AD7"/>
    <mergeCell ref="AE6:AF7"/>
    <mergeCell ref="AG6:AH7"/>
    <mergeCell ref="AG5:AH5"/>
  </mergeCells>
  <pageMargins left="0.7" right="0.7" top="0.78740157499999996" bottom="0.78740157499999996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D3FC2-D6A6-46A8-AC69-B20FAF4AA6E1}">
  <dimension ref="A1:AN766"/>
  <sheetViews>
    <sheetView topLeftCell="J1" workbookViewId="0">
      <pane ySplit="1" topLeftCell="A2" activePane="bottomLeft" state="frozen"/>
      <selection activeCell="L1" sqref="L1"/>
      <selection pane="bottomLeft" activeCell="N3" sqref="N3"/>
    </sheetView>
  </sheetViews>
  <sheetFormatPr baseColWidth="10" defaultRowHeight="15"/>
  <cols>
    <col min="1" max="1" width="5.42578125" style="25" bestFit="1" customWidth="1"/>
    <col min="2" max="2" width="31.7109375" style="25" customWidth="1"/>
    <col min="3" max="3" width="8.85546875" style="25" customWidth="1"/>
    <col min="4" max="4" width="13.5703125" style="25" bestFit="1" customWidth="1"/>
    <col min="5" max="5" width="9.28515625" style="25" bestFit="1" customWidth="1"/>
    <col min="6" max="6" width="7.28515625" style="25" bestFit="1" customWidth="1"/>
    <col min="7" max="7" width="6.42578125" style="25" bestFit="1" customWidth="1"/>
    <col min="8" max="8" width="10" style="25" bestFit="1" customWidth="1"/>
    <col min="9" max="9" width="12.5703125" style="25" bestFit="1" customWidth="1"/>
    <col min="10" max="10" width="13.28515625" style="29" bestFit="1" customWidth="1"/>
    <col min="11" max="11" width="13.7109375" style="28" bestFit="1" customWidth="1"/>
    <col min="12" max="12" width="16.42578125" style="25" bestFit="1" customWidth="1"/>
    <col min="13" max="13" width="13.5703125" style="25" bestFit="1" customWidth="1"/>
    <col min="14" max="14" width="12.28515625" style="88" bestFit="1" customWidth="1"/>
    <col min="15" max="15" width="26.42578125" style="25" bestFit="1" customWidth="1"/>
    <col min="16" max="16" width="20.85546875" style="25" bestFit="1" customWidth="1"/>
    <col min="17" max="17" width="16.85546875" style="25" bestFit="1" customWidth="1"/>
    <col min="18" max="18" width="18.5703125" style="25" bestFit="1" customWidth="1"/>
    <col min="19" max="19" width="19.7109375" style="25" bestFit="1" customWidth="1"/>
    <col min="20" max="20" width="24.140625" style="25" bestFit="1" customWidth="1"/>
    <col min="21" max="21" width="19.7109375" style="25" bestFit="1" customWidth="1"/>
    <col min="22" max="22" width="10.28515625" style="25" bestFit="1" customWidth="1"/>
    <col min="23" max="23" width="13.5703125" style="25" bestFit="1" customWidth="1"/>
    <col min="24" max="24" width="8.28515625" style="44" bestFit="1" customWidth="1"/>
    <col min="25" max="25" width="12.5703125" style="93" customWidth="1"/>
    <col min="26" max="26" width="12.7109375" style="25" bestFit="1" customWidth="1"/>
    <col min="27" max="27" width="11.28515625" style="25" bestFit="1" customWidth="1"/>
    <col min="28" max="16384" width="11.42578125" style="25"/>
  </cols>
  <sheetData>
    <row r="1" spans="1:40">
      <c r="A1" s="27" t="s">
        <v>1172</v>
      </c>
      <c r="B1" s="27" t="s">
        <v>1173</v>
      </c>
      <c r="C1" s="27" t="s">
        <v>1622</v>
      </c>
      <c r="D1" s="27" t="s">
        <v>1174</v>
      </c>
      <c r="E1" s="27" t="s">
        <v>1175</v>
      </c>
      <c r="F1" s="27" t="s">
        <v>1176</v>
      </c>
      <c r="G1" s="27" t="s">
        <v>1177</v>
      </c>
      <c r="H1" s="27" t="s">
        <v>1178</v>
      </c>
      <c r="I1" s="27" t="s">
        <v>1179</v>
      </c>
      <c r="J1" s="27" t="s">
        <v>1180</v>
      </c>
      <c r="K1" s="29" t="s">
        <v>1181</v>
      </c>
      <c r="L1" s="28" t="s">
        <v>1182</v>
      </c>
      <c r="M1" s="47" t="s">
        <v>1584</v>
      </c>
      <c r="N1" s="86" t="s">
        <v>1586</v>
      </c>
      <c r="O1" s="53" t="s">
        <v>1146</v>
      </c>
      <c r="P1" s="55" t="s">
        <v>1144</v>
      </c>
      <c r="Q1" s="56" t="s">
        <v>1147</v>
      </c>
      <c r="R1" s="57" t="s">
        <v>1148</v>
      </c>
      <c r="S1" s="58" t="s">
        <v>1149</v>
      </c>
      <c r="T1" s="59" t="s">
        <v>1150</v>
      </c>
      <c r="U1" s="60" t="s">
        <v>1151</v>
      </c>
      <c r="V1" s="54" t="s">
        <v>1152</v>
      </c>
      <c r="W1" s="61" t="s">
        <v>1621</v>
      </c>
      <c r="X1" s="89" t="s">
        <v>1668</v>
      </c>
      <c r="Y1" s="91" t="s">
        <v>1154</v>
      </c>
      <c r="Z1" s="48" t="s">
        <v>1618</v>
      </c>
      <c r="AA1" s="49" t="s">
        <v>1620</v>
      </c>
    </row>
    <row r="2" spans="1:40">
      <c r="A2" s="27" t="s">
        <v>1192</v>
      </c>
      <c r="B2" s="27" t="s">
        <v>1193</v>
      </c>
      <c r="C2" s="27">
        <v>1001</v>
      </c>
      <c r="D2" s="27">
        <v>619</v>
      </c>
      <c r="E2" s="27">
        <v>3770.9029999999998</v>
      </c>
      <c r="F2" s="27">
        <v>90164</v>
      </c>
      <c r="G2" s="27">
        <v>1</v>
      </c>
      <c r="H2" s="27">
        <v>3.857227757206276E-2</v>
      </c>
      <c r="I2" s="27">
        <v>3.1048209366391185E-2</v>
      </c>
      <c r="J2" s="27">
        <v>13496.468220694282</v>
      </c>
      <c r="K2" s="29">
        <f t="shared" ref="K2:K65" si="0">H2*J2*$AD$6+I2*J2*$AF$6</f>
        <v>492.15598117125273</v>
      </c>
      <c r="L2" s="28">
        <f>K2/G2</f>
        <v>492.15598117125273</v>
      </c>
      <c r="M2" s="27">
        <f>L2*$AD$4</f>
        <v>221.47019152706375</v>
      </c>
      <c r="N2" s="87" cm="1">
        <f t="array" ref="N2">_xlfn.IFS(AND('Demand breakdown 1'!X2&gt;0, SUM('Demand breakdown 1'!N2:W2)&gt;0,SUM('Demand breakdown 1'!N2:W2)&lt;'Demand breakdown 1'!X2),('Demand breakdown 1'!N2 /'Demand breakdown 1'!X2)*Doku!$H$9,AND('Demand breakdown 1'!X2 = 0, SUM('Demand breakdown 1'!N2:W2)&gt;0), 'Demand breakdown 1'!N2/SUM('Demand breakdown 1'!N2:W2)*Doku!$H$9,AND('Demand breakdown 1'!X2 &gt; 0, SUM('Demand breakdown 1'!N2:W2) = 0),0,AND('Demand breakdown 1'!X2 = 0, SUM('Demand breakdown 1'!N2:W2) = 0),0,SUM('Demand breakdown 1'!N2:W2)&gt;'Demand breakdown 1'!X2,('Demand breakdown 1'!N2 /'Demand breakdown 1'!Y2)*Doku!$H$9)</f>
        <v>3.8739537456111597E-2</v>
      </c>
      <c r="O2" s="27" cm="1">
        <f t="array" ref="O2">_xlfn.IFS(AND('Demand breakdown 1'!X2&gt;0, SUM('Demand breakdown 1'!N2:W2)&gt;0,SUM('Demand breakdown 1'!N2:W2)&lt;'Demand breakdown 1'!X2),('Demand breakdown 1'!O2 /'Demand breakdown 1'!X2)*Doku!$H$9,AND('Demand breakdown 1'!X2 = 0, SUM('Demand breakdown 1'!N2:W2)&gt;0), 'Demand breakdown 1'!O2/SUM('Demand breakdown 1'!N2:W2)*Doku!$H$9,AND('Demand breakdown 1'!X2 &gt; 0, SUM('Demand breakdown 1'!N2:W2) = 0),0,AND('Demand breakdown 1'!X2 = 0, SUM('Demand breakdown 1'!N2:W2) = 0),0,SUM('Demand breakdown 1'!N2:W2)&gt;'Demand breakdown 1'!X2,('Demand breakdown 1'!O2 /'Demand breakdown 1'!Y2)*Doku!$H$9)</f>
        <v>0</v>
      </c>
      <c r="P2" s="27" cm="1">
        <f t="array" ref="P2">_xlfn.IFS(AND('Demand breakdown 1'!X2&gt;0, SUM('Demand breakdown 1'!N2:W2)&gt;0,SUM('Demand breakdown 1'!N2:W2)&lt;'Demand breakdown 1'!X2),('Demand breakdown 1'!P2 /'Demand breakdown 1'!X2)*Doku!$H$9,AND('Demand breakdown 1'!X2 = 0, SUM('Demand breakdown 1'!N2:W2)&gt;0), 'Demand breakdown 1'!P2/SUM('Demand breakdown 1'!N2:W2)*Doku!$H$9,AND('Demand breakdown 1'!X2 &gt; 0, SUM('Demand breakdown 1'!N2:W2) = 0),0,AND('Demand breakdown 1'!X2 = 0, SUM('Demand breakdown 1'!N2:W2) = 0),0,SUM('Demand breakdown 1'!N2:W2)&gt;'Demand breakdown 1'!X2,('Demand breakdown 1'!P2 /'Demand breakdown 1'!Y2)*Doku!$H$9)</f>
        <v>0</v>
      </c>
      <c r="Q2" s="27" cm="1">
        <f t="array" ref="Q2">_xlfn.IFS(AND('Demand breakdown 1'!X2&gt;0, SUM('Demand breakdown 1'!N2:W2)&gt;0,SUM('Demand breakdown 1'!N2:W2)&lt;'Demand breakdown 1'!X2),('Demand breakdown 1'!Q2 /'Demand breakdown 1'!X2)*Doku!$H$9,AND('Demand breakdown 1'!X2 = 0, SUM('Demand breakdown 1'!N2:W2)&gt;0), 'Demand breakdown 1'!Q2/SUM('Demand breakdown 1'!N2:W2)*Doku!$H$9,AND('Demand breakdown 1'!X2 &gt; 0, SUM('Demand breakdown 1'!N2:W2) = 0),0,AND('Demand breakdown 1'!X2 = 0, SUM('Demand breakdown 1'!N2:W2) = 0),0,SUM('Demand breakdown 1'!N2:W2)&gt;'Demand breakdown 1'!X2,('Demand breakdown 1'!Q2 /'Demand breakdown 1'!Y2)*Doku!$H$9)</f>
        <v>5.1465569084206228E-2</v>
      </c>
      <c r="R2" s="27" cm="1">
        <f t="array" ref="R2">_xlfn.IFS(AND('Demand breakdown 1'!X2&gt;0, SUM('Demand breakdown 1'!N2:W2)&gt;0,SUM('Demand breakdown 1'!N2:W2)&lt;'Demand breakdown 1'!X2),('Demand breakdown 1'!R2 /'Demand breakdown 1'!X2)*Doku!$H$9,AND('Demand breakdown 1'!X2 = 0, SUM('Demand breakdown 1'!N2:W2)&gt;0), 'Demand breakdown 1'!R2/SUM('Demand breakdown 1'!N2:W2)*Doku!$H$9,AND('Demand breakdown 1'!X2 &gt; 0, SUM('Demand breakdown 1'!N2:W2) = 0),0,AND('Demand breakdown 1'!X2 = 0, SUM('Demand breakdown 1'!N2:W2) = 0),0,SUM('Demand breakdown 1'!N2:W2)&gt;'Demand breakdown 1'!X2,('Demand breakdown 1'!R2 /'Demand breakdown 1'!Y2)*Doku!$H$9)</f>
        <v>0</v>
      </c>
      <c r="S2" s="27" cm="1">
        <f t="array" ref="S2">_xlfn.IFS(AND('Demand breakdown 1'!X2&gt;0, SUM('Demand breakdown 1'!N2:W2)&gt;0,SUM('Demand breakdown 1'!N2:W2)&lt;'Demand breakdown 1'!X2),('Demand breakdown 1'!S2 /'Demand breakdown 1'!X2)*Doku!$H$9,AND('Demand breakdown 1'!X2 = 0, SUM('Demand breakdown 1'!N2:W2)&gt;0), 'Demand breakdown 1'!S2/SUM('Demand breakdown 1'!N2:W2)*Doku!$H$9,AND('Demand breakdown 1'!X2 &gt; 0, SUM('Demand breakdown 1'!N2:W2) = 0),0,AND('Demand breakdown 1'!X2 = 0, SUM('Demand breakdown 1'!N2:W2) = 0),0,SUM('Demand breakdown 1'!N2:W2)&gt;'Demand breakdown 1'!X2,('Demand breakdown 1'!S2 /'Demand breakdown 1'!Y2)*Doku!$H$9)</f>
        <v>0</v>
      </c>
      <c r="T2" s="27" cm="1">
        <f t="array" ref="T2">_xlfn.IFS(AND('Demand breakdown 1'!X2&gt;0, SUM('Demand breakdown 1'!N2:W2)&gt;0,SUM('Demand breakdown 1'!N2:W2)&lt;'Demand breakdown 1'!X2),('Demand breakdown 1'!T2 /'Demand breakdown 1'!X2)*Doku!$H$9,AND('Demand breakdown 1'!X2 = 0, SUM('Demand breakdown 1'!N2:W2)&gt;0), 'Demand breakdown 1'!T2/SUM('Demand breakdown 1'!N2:W2)*Doku!$H$9,AND('Demand breakdown 1'!X2 &gt; 0, SUM('Demand breakdown 1'!N2:W2) = 0),0,AND('Demand breakdown 1'!X2 = 0, SUM('Demand breakdown 1'!N2:W2) = 0),0,SUM('Demand breakdown 1'!N2:W2)&gt;'Demand breakdown 1'!X2,('Demand breakdown 1'!T2 /'Demand breakdown 1'!Y2)*Doku!$H$9)</f>
        <v>0</v>
      </c>
      <c r="U2" s="27" cm="1">
        <f t="array" ref="U2">_xlfn.IFS(AND('Demand breakdown 1'!X2&gt;0, SUM('Demand breakdown 1'!N2:W2)&gt;0,SUM('Demand breakdown 1'!N2:W2)&lt;'Demand breakdown 1'!X2),('Demand breakdown 1'!U2 /'Demand breakdown 1'!X2)*Doku!$H$9,AND('Demand breakdown 1'!X2 = 0, SUM('Demand breakdown 1'!N2:W2)&gt;0), 'Demand breakdown 1'!U2/SUM('Demand breakdown 1'!N2:W2)*Doku!$H$9,AND('Demand breakdown 1'!X2 &gt; 0, SUM('Demand breakdown 1'!N2:W2) = 0),0,AND('Demand breakdown 1'!X2 = 0, SUM('Demand breakdown 1'!N2:W2) = 0),0,SUM('Demand breakdown 1'!N2:W2)&gt;'Demand breakdown 1'!X2,('Demand breakdown 1'!U2 /'Demand breakdown 1'!Y2)*Doku!$H$9)</f>
        <v>0</v>
      </c>
      <c r="V2" s="27" cm="1">
        <f t="array" ref="V2">_xlfn.IFS(AND('Demand breakdown 1'!X2&gt;0, SUM('Demand breakdown 1'!N2:W2)&gt;0,SUM('Demand breakdown 1'!N2:W2)&lt;'Demand breakdown 1'!X2),('Demand breakdown 1'!V2 /'Demand breakdown 1'!X2)*Doku!$H$9,AND('Demand breakdown 1'!X2 = 0, SUM('Demand breakdown 1'!N2:W2)&gt;0), 'Demand breakdown 1'!V2/SUM('Demand breakdown 1'!N2:W2)*Doku!$H$9,AND('Demand breakdown 1'!X2 &gt; 0, SUM('Demand breakdown 1'!N2:W2) = 0),0,AND('Demand breakdown 1'!X2 = 0, SUM('Demand breakdown 1'!N2:W2) = 0),0,SUM('Demand breakdown 1'!N2:W2)&gt;'Demand breakdown 1'!X2,('Demand breakdown 1'!V2 /'Demand breakdown 1'!Y2)*Doku!$H$9)</f>
        <v>0.34135708367124423</v>
      </c>
      <c r="W2" s="27" cm="1">
        <f t="array" ref="W2">_xlfn.IFS(AND('Demand breakdown 1'!X2&gt;0, SUM('Demand breakdown 1'!N2:W2)&gt;0),('Demand breakdown 1'!W2 /'Demand breakdown 1'!X2)*Doku!$H$9,AND('Demand breakdown 1'!X2 = 0, SUM('Demand breakdown 1'!N2:W2)&gt;0), 'Demand breakdown 1'!W2/SUM('Demand breakdown 1'!N2:W2)*Doku!$H$9,AND('Demand breakdown 1'!X2 &gt; 0, SUM('Demand breakdown 1'!N2:W2) = 0),0,AND('Demand breakdown 1'!X2 = 0, SUM('Demand breakdown 1'!N2:W2) = 0),0,SUM('Demand breakdown 1'!N2:W2)&gt;'Demand breakdown 1'!X2,('Demand breakdown 1'!W2 /'Demand breakdown 1'!Y2)*Doku!$H$9)</f>
        <v>4.4353963174388646E-2</v>
      </c>
      <c r="X2" s="90" cm="1">
        <f t="array" ref="X2">_xlfn.IFS(AND('Demand breakdown 1'!Y2&gt;0,'Demand breakdown 1'!X2 &gt; SUM('Demand breakdown 1'!N2:W2)),(('Demand breakdown 1'!Y2-SUM('Demand breakdown 1'!N2:W2))/'Demand breakdown 1'!Y2)*Doku!$H$9,'Demand breakdown 1'!Y2 = 0, 0,'Demand breakdown 1'!X2 &lt; SUM('Demand breakdown 1'!N2:W2),1)</f>
        <v>0.50473687207310614</v>
      </c>
      <c r="Y2" s="92">
        <f>IF(X2=1,Doku!$H$10,1-SUM(N2:X2))</f>
        <v>1.934697454094314E-2</v>
      </c>
      <c r="Z2" s="27">
        <f t="shared" ref="Z2:Z65" si="1">L2*$AE$4</f>
        <v>132.88211491623824</v>
      </c>
      <c r="AA2" s="25">
        <f t="shared" ref="AA2:AA65" si="2">L2*$AF$6</f>
        <v>137.80367472795078</v>
      </c>
    </row>
    <row r="3" spans="1:40">
      <c r="A3" s="27" t="s">
        <v>1192</v>
      </c>
      <c r="B3" s="27" t="s">
        <v>1194</v>
      </c>
      <c r="C3" s="27">
        <v>1002</v>
      </c>
      <c r="D3" s="27">
        <v>590</v>
      </c>
      <c r="E3" s="27">
        <v>11802.323</v>
      </c>
      <c r="F3" s="27">
        <v>246794</v>
      </c>
      <c r="G3" s="27">
        <v>1</v>
      </c>
      <c r="H3" s="27">
        <v>0.12072505677052434</v>
      </c>
      <c r="I3" s="27">
        <v>8.4984159779614321E-2</v>
      </c>
      <c r="J3" s="27">
        <v>13496.468220694282</v>
      </c>
      <c r="K3" s="29">
        <f t="shared" si="0"/>
        <v>1494.2966456281556</v>
      </c>
      <c r="L3" s="28">
        <f t="shared" ref="L3:L66" si="3">K3/G3</f>
        <v>1494.2966456281556</v>
      </c>
      <c r="M3" s="27">
        <f t="shared" ref="M3:M66" si="4">L3*0.45</f>
        <v>672.43349053267002</v>
      </c>
      <c r="N3" s="87" cm="1">
        <f t="array" ref="N3">_xlfn.IFS(AND('Demand breakdown 1'!X3&gt;0, SUM('Demand breakdown 1'!N3:W3)&gt;0,SUM('Demand breakdown 1'!N3:W3)&lt;'Demand breakdown 1'!X3),('Demand breakdown 1'!N3 /'Demand breakdown 1'!X3)*Doku!$H$9,AND('Demand breakdown 1'!X3 = 0, SUM('Demand breakdown 1'!N3:W3)&gt;0), 'Demand breakdown 1'!N3/SUM('Demand breakdown 1'!N3:W3)*Doku!$H$9,AND('Demand breakdown 1'!X3 &gt; 0, SUM('Demand breakdown 1'!N3:W3) = 0),0,AND('Demand breakdown 1'!X3 = 0, SUM('Demand breakdown 1'!N3:W3) = 0),0,SUM('Demand breakdown 1'!N3:W3)&gt;'Demand breakdown 1'!X3,('Demand breakdown 1'!N3 /'Demand breakdown 1'!Y3)*Doku!$H$9)</f>
        <v>2.0760615808184734E-2</v>
      </c>
      <c r="O3" s="27" cm="1">
        <f t="array" ref="O3">_xlfn.IFS(AND('Demand breakdown 1'!X3&gt;0, SUM('Demand breakdown 1'!N3:W3)&gt;0,SUM('Demand breakdown 1'!N3:W3)&lt;'Demand breakdown 1'!X3),('Demand breakdown 1'!O3 /'Demand breakdown 1'!X3)*Doku!$H$9,AND('Demand breakdown 1'!X3 = 0, SUM('Demand breakdown 1'!N3:W3)&gt;0), 'Demand breakdown 1'!O3/SUM('Demand breakdown 1'!N3:W3)*Doku!$H$9,AND('Demand breakdown 1'!X3 &gt; 0, SUM('Demand breakdown 1'!N3:W3) = 0),0,AND('Demand breakdown 1'!X3 = 0, SUM('Demand breakdown 1'!N3:W3) = 0),0,SUM('Demand breakdown 1'!N3:W3)&gt;'Demand breakdown 1'!X3,('Demand breakdown 1'!O3 /'Demand breakdown 1'!Y3)*Doku!$H$9)</f>
        <v>0</v>
      </c>
      <c r="P3" s="27" cm="1">
        <f t="array" ref="P3">_xlfn.IFS(AND('Demand breakdown 1'!X3&gt;0, SUM('Demand breakdown 1'!N3:W3)&gt;0,SUM('Demand breakdown 1'!N3:W3)&lt;'Demand breakdown 1'!X3),('Demand breakdown 1'!P3 /'Demand breakdown 1'!X3)*Doku!$H$9,AND('Demand breakdown 1'!X3 = 0, SUM('Demand breakdown 1'!N3:W3)&gt;0), 'Demand breakdown 1'!P3/SUM('Demand breakdown 1'!N3:W3)*Doku!$H$9,AND('Demand breakdown 1'!X3 &gt; 0, SUM('Demand breakdown 1'!N3:W3) = 0),0,AND('Demand breakdown 1'!X3 = 0, SUM('Demand breakdown 1'!N3:W3) = 0),0,SUM('Demand breakdown 1'!N3:W3)&gt;'Demand breakdown 1'!X3,('Demand breakdown 1'!P3 /'Demand breakdown 1'!Y3)*Doku!$H$9)</f>
        <v>0</v>
      </c>
      <c r="Q3" s="27" cm="1">
        <f t="array" ref="Q3">_xlfn.IFS(AND('Demand breakdown 1'!X3&gt;0, SUM('Demand breakdown 1'!N3:W3)&gt;0,SUM('Demand breakdown 1'!N3:W3)&lt;'Demand breakdown 1'!X3),('Demand breakdown 1'!Q3 /'Demand breakdown 1'!X3)*Doku!$H$9,AND('Demand breakdown 1'!X3 = 0, SUM('Demand breakdown 1'!N3:W3)&gt;0), 'Demand breakdown 1'!Q3/SUM('Demand breakdown 1'!N3:W3)*Doku!$H$9,AND('Demand breakdown 1'!X3 &gt; 0, SUM('Demand breakdown 1'!N3:W3) = 0),0,AND('Demand breakdown 1'!X3 = 0, SUM('Demand breakdown 1'!N3:W3) = 0),0,SUM('Demand breakdown 1'!N3:W3)&gt;'Demand breakdown 1'!X3,('Demand breakdown 1'!Q3 /'Demand breakdown 1'!Y3)*Doku!$H$9)</f>
        <v>3.6698883849901366E-2</v>
      </c>
      <c r="R3" s="27" cm="1">
        <f t="array" ref="R3">_xlfn.IFS(AND('Demand breakdown 1'!X3&gt;0, SUM('Demand breakdown 1'!N3:W3)&gt;0,SUM('Demand breakdown 1'!N3:W3)&lt;'Demand breakdown 1'!X3),('Demand breakdown 1'!R3 /'Demand breakdown 1'!X3)*Doku!$H$9,AND('Demand breakdown 1'!X3 = 0, SUM('Demand breakdown 1'!N3:W3)&gt;0), 'Demand breakdown 1'!R3/SUM('Demand breakdown 1'!N3:W3)*Doku!$H$9,AND('Demand breakdown 1'!X3 &gt; 0, SUM('Demand breakdown 1'!N3:W3) = 0),0,AND('Demand breakdown 1'!X3 = 0, SUM('Demand breakdown 1'!N3:W3) = 0),0,SUM('Demand breakdown 1'!N3:W3)&gt;'Demand breakdown 1'!X3,('Demand breakdown 1'!R3 /'Demand breakdown 1'!Y3)*Doku!$H$9)</f>
        <v>0</v>
      </c>
      <c r="S3" s="27" cm="1">
        <f t="array" ref="S3">_xlfn.IFS(AND('Demand breakdown 1'!X3&gt;0, SUM('Demand breakdown 1'!N3:W3)&gt;0,SUM('Demand breakdown 1'!N3:W3)&lt;'Demand breakdown 1'!X3),('Demand breakdown 1'!S3 /'Demand breakdown 1'!X3)*Doku!$H$9,AND('Demand breakdown 1'!X3 = 0, SUM('Demand breakdown 1'!N3:W3)&gt;0), 'Demand breakdown 1'!S3/SUM('Demand breakdown 1'!N3:W3)*Doku!$H$9,AND('Demand breakdown 1'!X3 &gt; 0, SUM('Demand breakdown 1'!N3:W3) = 0),0,AND('Demand breakdown 1'!X3 = 0, SUM('Demand breakdown 1'!N3:W3) = 0),0,SUM('Demand breakdown 1'!N3:W3)&gt;'Demand breakdown 1'!X3,('Demand breakdown 1'!S3 /'Demand breakdown 1'!Y3)*Doku!$H$9)</f>
        <v>1.7981635739372604E-2</v>
      </c>
      <c r="T3" s="27" cm="1">
        <f t="array" ref="T3">_xlfn.IFS(AND('Demand breakdown 1'!X3&gt;0, SUM('Demand breakdown 1'!N3:W3)&gt;0,SUM('Demand breakdown 1'!N3:W3)&lt;'Demand breakdown 1'!X3),('Demand breakdown 1'!T3 /'Demand breakdown 1'!X3)*Doku!$H$9,AND('Demand breakdown 1'!X3 = 0, SUM('Demand breakdown 1'!N3:W3)&gt;0), 'Demand breakdown 1'!T3/SUM('Demand breakdown 1'!N3:W3)*Doku!$H$9,AND('Demand breakdown 1'!X3 &gt; 0, SUM('Demand breakdown 1'!N3:W3) = 0),0,AND('Demand breakdown 1'!X3 = 0, SUM('Demand breakdown 1'!N3:W3) = 0),0,SUM('Demand breakdown 1'!N3:W3)&gt;'Demand breakdown 1'!X3,('Demand breakdown 1'!T3 /'Demand breakdown 1'!Y3)*Doku!$H$9)</f>
        <v>0</v>
      </c>
      <c r="U3" s="27" cm="1">
        <f t="array" ref="U3">_xlfn.IFS(AND('Demand breakdown 1'!X3&gt;0, SUM('Demand breakdown 1'!N3:W3)&gt;0,SUM('Demand breakdown 1'!N3:W3)&lt;'Demand breakdown 1'!X3),('Demand breakdown 1'!U3 /'Demand breakdown 1'!X3)*Doku!$H$9,AND('Demand breakdown 1'!X3 = 0, SUM('Demand breakdown 1'!N3:W3)&gt;0), 'Demand breakdown 1'!U3/SUM('Demand breakdown 1'!N3:W3)*Doku!$H$9,AND('Demand breakdown 1'!X3 &gt; 0, SUM('Demand breakdown 1'!N3:W3) = 0),0,AND('Demand breakdown 1'!X3 = 0, SUM('Demand breakdown 1'!N3:W3) = 0),0,SUM('Demand breakdown 1'!N3:W3)&gt;'Demand breakdown 1'!X3,('Demand breakdown 1'!U3 /'Demand breakdown 1'!Y3)*Doku!$H$9)</f>
        <v>0.36886873678085713</v>
      </c>
      <c r="V3" s="27" cm="1">
        <f t="array" ref="V3">_xlfn.IFS(AND('Demand breakdown 1'!X3&gt;0, SUM('Demand breakdown 1'!N3:W3)&gt;0,SUM('Demand breakdown 1'!N3:W3)&lt;'Demand breakdown 1'!X3),('Demand breakdown 1'!V3 /'Demand breakdown 1'!X3)*Doku!$H$9,AND('Demand breakdown 1'!X3 = 0, SUM('Demand breakdown 1'!N3:W3)&gt;0), 'Demand breakdown 1'!V3/SUM('Demand breakdown 1'!N3:W3)*Doku!$H$9,AND('Demand breakdown 1'!X3 &gt; 0, SUM('Demand breakdown 1'!N3:W3) = 0),0,AND('Demand breakdown 1'!X3 = 0, SUM('Demand breakdown 1'!N3:W3) = 0),0,SUM('Demand breakdown 1'!N3:W3)&gt;'Demand breakdown 1'!X3,('Demand breakdown 1'!V3 /'Demand breakdown 1'!Y3)*Doku!$H$9)</f>
        <v>0.35546424468423388</v>
      </c>
      <c r="W3" s="27" cm="1">
        <f t="array" ref="W3">_xlfn.IFS(AND('Demand breakdown 1'!X3&gt;0, SUM('Demand breakdown 1'!N3:W3)&gt;0),('Demand breakdown 1'!W3 /'Demand breakdown 1'!X3)*Doku!$H$9,AND('Demand breakdown 1'!X3 = 0, SUM('Demand breakdown 1'!N3:W3)&gt;0), 'Demand breakdown 1'!W3/SUM('Demand breakdown 1'!N3:W3)*Doku!$H$9,AND('Demand breakdown 1'!X3 &gt; 0, SUM('Demand breakdown 1'!N3:W3) = 0),0,AND('Demand breakdown 1'!X3 = 0, SUM('Demand breakdown 1'!N3:W3) = 0),0,SUM('Demand breakdown 1'!N3:W3)&gt;'Demand breakdown 1'!X3,('Demand breakdown 1'!W3 /'Demand breakdown 1'!Y3)*Doku!$H$9)</f>
        <v>1.4140104467779368E-2</v>
      </c>
      <c r="X3" s="90" cm="1">
        <f t="array" ref="X3">_xlfn.IFS(AND('Demand breakdown 1'!Y3&gt;0,'Demand breakdown 1'!X3 &gt; SUM('Demand breakdown 1'!N3:W3)),(('Demand breakdown 1'!Y3-SUM('Demand breakdown 1'!N3:W3))/'Demand breakdown 1'!Y3)*Doku!$H$9,'Demand breakdown 1'!Y3 = 0, 0,'Demand breakdown 1'!X3 &lt; SUM('Demand breakdown 1'!N3:W3),1)</f>
        <v>0.1667388041287278</v>
      </c>
      <c r="Y3" s="92">
        <f>IF(X3=1,Doku!$H$10,1-SUM(N3:X3))</f>
        <v>1.934697454094314E-2</v>
      </c>
      <c r="Z3" s="27">
        <f t="shared" si="1"/>
        <v>403.46009431960204</v>
      </c>
      <c r="AA3" s="25">
        <f t="shared" si="2"/>
        <v>418.4030607758836</v>
      </c>
      <c r="AC3" s="50"/>
      <c r="AD3" s="50" t="s">
        <v>1611</v>
      </c>
      <c r="AE3" s="50" t="s">
        <v>1612</v>
      </c>
      <c r="AF3" s="50" t="s">
        <v>1613</v>
      </c>
      <c r="AG3" s="50" t="s">
        <v>1614</v>
      </c>
    </row>
    <row r="4" spans="1:40">
      <c r="A4" s="27" t="s">
        <v>1192</v>
      </c>
      <c r="B4" s="27" t="s">
        <v>1195</v>
      </c>
      <c r="C4" s="27">
        <v>1003</v>
      </c>
      <c r="D4" s="27">
        <v>574</v>
      </c>
      <c r="E4" s="27">
        <v>9487.3870000000006</v>
      </c>
      <c r="F4" s="27">
        <v>216530</v>
      </c>
      <c r="G4" s="27">
        <v>1</v>
      </c>
      <c r="H4" s="27">
        <v>9.7045753973936708E-2</v>
      </c>
      <c r="I4" s="27">
        <v>7.4562672176308534E-2</v>
      </c>
      <c r="J4" s="27">
        <v>13496.468220694282</v>
      </c>
      <c r="K4" s="29">
        <f t="shared" si="0"/>
        <v>1224.8111187467644</v>
      </c>
      <c r="L4" s="28">
        <f t="shared" si="3"/>
        <v>1224.8111187467644</v>
      </c>
      <c r="M4" s="27">
        <f t="shared" si="4"/>
        <v>551.165003436044</v>
      </c>
      <c r="N4" s="87" cm="1">
        <f t="array" ref="N4">_xlfn.IFS(AND('Demand breakdown 1'!X4&gt;0, SUM('Demand breakdown 1'!N4:W4)&gt;0,SUM('Demand breakdown 1'!N4:W4)&lt;'Demand breakdown 1'!X4),('Demand breakdown 1'!N4 /'Demand breakdown 1'!X4)*Doku!$H$9,AND('Demand breakdown 1'!X4 = 0, SUM('Demand breakdown 1'!N4:W4)&gt;0), 'Demand breakdown 1'!N4/SUM('Demand breakdown 1'!N4:W4)*Doku!$H$9,AND('Demand breakdown 1'!X4 &gt; 0, SUM('Demand breakdown 1'!N4:W4) = 0),0,AND('Demand breakdown 1'!X4 = 0, SUM('Demand breakdown 1'!N4:W4) = 0),0,SUM('Demand breakdown 1'!N4:W4)&gt;'Demand breakdown 1'!X4,('Demand breakdown 1'!N4 /'Demand breakdown 1'!Y4)*Doku!$H$9)</f>
        <v>2.2603591910872401E-2</v>
      </c>
      <c r="O4" s="27" cm="1">
        <f t="array" ref="O4">_xlfn.IFS(AND('Demand breakdown 1'!X4&gt;0, SUM('Demand breakdown 1'!N4:W4)&gt;0,SUM('Demand breakdown 1'!N4:W4)&lt;'Demand breakdown 1'!X4),('Demand breakdown 1'!O4 /'Demand breakdown 1'!X4)*Doku!$H$9,AND('Demand breakdown 1'!X4 = 0, SUM('Demand breakdown 1'!N4:W4)&gt;0), 'Demand breakdown 1'!O4/SUM('Demand breakdown 1'!N4:W4)*Doku!$H$9,AND('Demand breakdown 1'!X4 &gt; 0, SUM('Demand breakdown 1'!N4:W4) = 0),0,AND('Demand breakdown 1'!X4 = 0, SUM('Demand breakdown 1'!N4:W4) = 0),0,SUM('Demand breakdown 1'!N4:W4)&gt;'Demand breakdown 1'!X4,('Demand breakdown 1'!O4 /'Demand breakdown 1'!Y4)*Doku!$H$9)</f>
        <v>3.574669170174484E-2</v>
      </c>
      <c r="P4" s="27" cm="1">
        <f t="array" ref="P4">_xlfn.IFS(AND('Demand breakdown 1'!X4&gt;0, SUM('Demand breakdown 1'!N4:W4)&gt;0,SUM('Demand breakdown 1'!N4:W4)&lt;'Demand breakdown 1'!X4),('Demand breakdown 1'!P4 /'Demand breakdown 1'!X4)*Doku!$H$9,AND('Demand breakdown 1'!X4 = 0, SUM('Demand breakdown 1'!N4:W4)&gt;0), 'Demand breakdown 1'!P4/SUM('Demand breakdown 1'!N4:W4)*Doku!$H$9,AND('Demand breakdown 1'!X4 &gt; 0, SUM('Demand breakdown 1'!N4:W4) = 0),0,AND('Demand breakdown 1'!X4 = 0, SUM('Demand breakdown 1'!N4:W4) = 0),0,SUM('Demand breakdown 1'!N4:W4)&gt;'Demand breakdown 1'!X4,('Demand breakdown 1'!P4 /'Demand breakdown 1'!Y4)*Doku!$H$9)</f>
        <v>3.0476753138254926E-3</v>
      </c>
      <c r="Q4" s="27" cm="1">
        <f t="array" ref="Q4">_xlfn.IFS(AND('Demand breakdown 1'!X4&gt;0, SUM('Demand breakdown 1'!N4:W4)&gt;0,SUM('Demand breakdown 1'!N4:W4)&lt;'Demand breakdown 1'!X4),('Demand breakdown 1'!Q4 /'Demand breakdown 1'!X4)*Doku!$H$9,AND('Demand breakdown 1'!X4 = 0, SUM('Demand breakdown 1'!N4:W4)&gt;0), 'Demand breakdown 1'!Q4/SUM('Demand breakdown 1'!N4:W4)*Doku!$H$9,AND('Demand breakdown 1'!X4 &gt; 0, SUM('Demand breakdown 1'!N4:W4) = 0),0,AND('Demand breakdown 1'!X4 = 0, SUM('Demand breakdown 1'!N4:W4) = 0),0,SUM('Demand breakdown 1'!N4:W4)&gt;'Demand breakdown 1'!X4,('Demand breakdown 1'!Q4 /'Demand breakdown 1'!Y4)*Doku!$H$9)</f>
        <v>0.19987670599838855</v>
      </c>
      <c r="R4" s="27" cm="1">
        <f t="array" ref="R4">_xlfn.IFS(AND('Demand breakdown 1'!X4&gt;0, SUM('Demand breakdown 1'!N4:W4)&gt;0,SUM('Demand breakdown 1'!N4:W4)&lt;'Demand breakdown 1'!X4),('Demand breakdown 1'!R4 /'Demand breakdown 1'!X4)*Doku!$H$9,AND('Demand breakdown 1'!X4 = 0, SUM('Demand breakdown 1'!N4:W4)&gt;0), 'Demand breakdown 1'!R4/SUM('Demand breakdown 1'!N4:W4)*Doku!$H$9,AND('Demand breakdown 1'!X4 &gt; 0, SUM('Demand breakdown 1'!N4:W4) = 0),0,AND('Demand breakdown 1'!X4 = 0, SUM('Demand breakdown 1'!N4:W4) = 0),0,SUM('Demand breakdown 1'!N4:W4)&gt;'Demand breakdown 1'!X4,('Demand breakdown 1'!R4 /'Demand breakdown 1'!Y4)*Doku!$H$9)</f>
        <v>0</v>
      </c>
      <c r="S4" s="27" cm="1">
        <f t="array" ref="S4">_xlfn.IFS(AND('Demand breakdown 1'!X4&gt;0, SUM('Demand breakdown 1'!N4:W4)&gt;0,SUM('Demand breakdown 1'!N4:W4)&lt;'Demand breakdown 1'!X4),('Demand breakdown 1'!S4 /'Demand breakdown 1'!X4)*Doku!$H$9,AND('Demand breakdown 1'!X4 = 0, SUM('Demand breakdown 1'!N4:W4)&gt;0), 'Demand breakdown 1'!S4/SUM('Demand breakdown 1'!N4:W4)*Doku!$H$9,AND('Demand breakdown 1'!X4 &gt; 0, SUM('Demand breakdown 1'!N4:W4) = 0),0,AND('Demand breakdown 1'!X4 = 0, SUM('Demand breakdown 1'!N4:W4) = 0),0,SUM('Demand breakdown 1'!N4:W4)&gt;'Demand breakdown 1'!X4,('Demand breakdown 1'!S4 /'Demand breakdown 1'!Y4)*Doku!$H$9)</f>
        <v>4.0127724965368983E-2</v>
      </c>
      <c r="T4" s="27" cm="1">
        <f t="array" ref="T4">_xlfn.IFS(AND('Demand breakdown 1'!X4&gt;0, SUM('Demand breakdown 1'!N4:W4)&gt;0,SUM('Demand breakdown 1'!N4:W4)&lt;'Demand breakdown 1'!X4),('Demand breakdown 1'!T4 /'Demand breakdown 1'!X4)*Doku!$H$9,AND('Demand breakdown 1'!X4 = 0, SUM('Demand breakdown 1'!N4:W4)&gt;0), 'Demand breakdown 1'!T4/SUM('Demand breakdown 1'!N4:W4)*Doku!$H$9,AND('Demand breakdown 1'!X4 &gt; 0, SUM('Demand breakdown 1'!N4:W4) = 0),0,AND('Demand breakdown 1'!X4 = 0, SUM('Demand breakdown 1'!N4:W4) = 0),0,SUM('Demand breakdown 1'!N4:W4)&gt;'Demand breakdown 1'!X4,('Demand breakdown 1'!T4 /'Demand breakdown 1'!Y4)*Doku!$H$9)</f>
        <v>0</v>
      </c>
      <c r="U4" s="27" cm="1">
        <f t="array" ref="U4">_xlfn.IFS(AND('Demand breakdown 1'!X4&gt;0, SUM('Demand breakdown 1'!N4:W4)&gt;0,SUM('Demand breakdown 1'!N4:W4)&lt;'Demand breakdown 1'!X4),('Demand breakdown 1'!U4 /'Demand breakdown 1'!X4)*Doku!$H$9,AND('Demand breakdown 1'!X4 = 0, SUM('Demand breakdown 1'!N4:W4)&gt;0), 'Demand breakdown 1'!U4/SUM('Demand breakdown 1'!N4:W4)*Doku!$H$9,AND('Demand breakdown 1'!X4 &gt; 0, SUM('Demand breakdown 1'!N4:W4) = 0),0,AND('Demand breakdown 1'!X4 = 0, SUM('Demand breakdown 1'!N4:W4) = 0),0,SUM('Demand breakdown 1'!N4:W4)&gt;'Demand breakdown 1'!X4,('Demand breakdown 1'!U4 /'Demand breakdown 1'!Y4)*Doku!$H$9)</f>
        <v>0</v>
      </c>
      <c r="V4" s="27" cm="1">
        <f t="array" ref="V4">_xlfn.IFS(AND('Demand breakdown 1'!X4&gt;0, SUM('Demand breakdown 1'!N4:W4)&gt;0,SUM('Demand breakdown 1'!N4:W4)&lt;'Demand breakdown 1'!X4),('Demand breakdown 1'!V4 /'Demand breakdown 1'!X4)*Doku!$H$9,AND('Demand breakdown 1'!X4 = 0, SUM('Demand breakdown 1'!N4:W4)&gt;0), 'Demand breakdown 1'!V4/SUM('Demand breakdown 1'!N4:W4)*Doku!$H$9,AND('Demand breakdown 1'!X4 &gt; 0, SUM('Demand breakdown 1'!N4:W4) = 0),0,AND('Demand breakdown 1'!X4 = 0, SUM('Demand breakdown 1'!N4:W4) = 0),0,SUM('Demand breakdown 1'!N4:W4)&gt;'Demand breakdown 1'!X4,('Demand breakdown 1'!V4 /'Demand breakdown 1'!Y4)*Doku!$H$9)</f>
        <v>0.30464054491113984</v>
      </c>
      <c r="W4" s="27" cm="1">
        <f t="array" ref="W4">_xlfn.IFS(AND('Demand breakdown 1'!X4&gt;0, SUM('Demand breakdown 1'!N4:W4)&gt;0),('Demand breakdown 1'!W4 /'Demand breakdown 1'!X4)*Doku!$H$9,AND('Demand breakdown 1'!X4 = 0, SUM('Demand breakdown 1'!N4:W4)&gt;0), 'Demand breakdown 1'!W4/SUM('Demand breakdown 1'!N4:W4)*Doku!$H$9,AND('Demand breakdown 1'!X4 &gt; 0, SUM('Demand breakdown 1'!N4:W4) = 0),0,AND('Demand breakdown 1'!X4 = 0, SUM('Demand breakdown 1'!N4:W4) = 0),0,SUM('Demand breakdown 1'!N4:W4)&gt;'Demand breakdown 1'!X4,('Demand breakdown 1'!W4 /'Demand breakdown 1'!Y4)*Doku!$H$9)</f>
        <v>0.2483855380767776</v>
      </c>
      <c r="X4" s="90" cm="1">
        <f t="array" ref="X4">_xlfn.IFS(AND('Demand breakdown 1'!Y4&gt;0,'Demand breakdown 1'!X4 &gt; SUM('Demand breakdown 1'!N4:W4)),(('Demand breakdown 1'!Y4-SUM('Demand breakdown 1'!N4:W4))/'Demand breakdown 1'!Y4)*Doku!$H$9,'Demand breakdown 1'!Y4 = 0, 0,'Demand breakdown 1'!X4 &lt; SUM('Demand breakdown 1'!N4:W4),1)</f>
        <v>0.12622455258093915</v>
      </c>
      <c r="Y4" s="92">
        <f>IF(X4=1,Doku!$H$10,1-SUM(N4:X4))</f>
        <v>1.934697454094314E-2</v>
      </c>
      <c r="Z4" s="27">
        <f t="shared" si="1"/>
        <v>330.6990020616264</v>
      </c>
      <c r="AA4" s="25">
        <f t="shared" si="2"/>
        <v>342.94711324909406</v>
      </c>
      <c r="AC4" s="50" t="s">
        <v>1615</v>
      </c>
      <c r="AD4" s="51">
        <v>0.45</v>
      </c>
      <c r="AE4" s="51">
        <v>0.27</v>
      </c>
      <c r="AF4" s="51">
        <v>0.26</v>
      </c>
      <c r="AG4" s="51">
        <v>0.02</v>
      </c>
    </row>
    <row r="5" spans="1:40">
      <c r="A5" s="27" t="s">
        <v>1192</v>
      </c>
      <c r="B5" s="27" t="s">
        <v>1196</v>
      </c>
      <c r="C5" s="27">
        <v>1004</v>
      </c>
      <c r="D5" s="27">
        <v>600</v>
      </c>
      <c r="E5" s="27">
        <v>3435.2869999999998</v>
      </c>
      <c r="F5" s="27">
        <v>80196</v>
      </c>
      <c r="G5" s="27">
        <v>1</v>
      </c>
      <c r="H5" s="27">
        <v>3.513928724862421E-2</v>
      </c>
      <c r="I5" s="27">
        <v>2.7615702479338842E-2</v>
      </c>
      <c r="J5" s="27">
        <v>13496.468220694282</v>
      </c>
      <c r="K5" s="29">
        <f t="shared" si="0"/>
        <v>445.82456328048374</v>
      </c>
      <c r="L5" s="28">
        <f t="shared" si="3"/>
        <v>445.82456328048374</v>
      </c>
      <c r="M5" s="27">
        <f t="shared" si="4"/>
        <v>200.6210534762177</v>
      </c>
      <c r="N5" s="87" cm="1">
        <f t="array" ref="N5">_xlfn.IFS(AND('Demand breakdown 1'!X5&gt;0, SUM('Demand breakdown 1'!N5:W5)&gt;0,SUM('Demand breakdown 1'!N5:W5)&lt;'Demand breakdown 1'!X5),('Demand breakdown 1'!N5 /'Demand breakdown 1'!X5)*Doku!$H$9,AND('Demand breakdown 1'!X5 = 0, SUM('Demand breakdown 1'!N5:W5)&gt;0), 'Demand breakdown 1'!N5/SUM('Demand breakdown 1'!N5:W5)*Doku!$H$9,AND('Demand breakdown 1'!X5 &gt; 0, SUM('Demand breakdown 1'!N5:W5) = 0),0,AND('Demand breakdown 1'!X5 = 0, SUM('Demand breakdown 1'!N5:W5) = 0),0,SUM('Demand breakdown 1'!N5:W5)&gt;'Demand breakdown 1'!X5,('Demand breakdown 1'!N5 /'Demand breakdown 1'!Y5)*Doku!$H$9)</f>
        <v>0.14220444782033523</v>
      </c>
      <c r="O5" s="27" cm="1">
        <f t="array" ref="O5">_xlfn.IFS(AND('Demand breakdown 1'!X5&gt;0, SUM('Demand breakdown 1'!N5:W5)&gt;0,SUM('Demand breakdown 1'!N5:W5)&lt;'Demand breakdown 1'!X5),('Demand breakdown 1'!O5 /'Demand breakdown 1'!X5)*Doku!$H$9,AND('Demand breakdown 1'!X5 = 0, SUM('Demand breakdown 1'!N5:W5)&gt;0), 'Demand breakdown 1'!O5/SUM('Demand breakdown 1'!N5:W5)*Doku!$H$9,AND('Demand breakdown 1'!X5 &gt; 0, SUM('Demand breakdown 1'!N5:W5) = 0),0,AND('Demand breakdown 1'!X5 = 0, SUM('Demand breakdown 1'!N5:W5) = 0),0,SUM('Demand breakdown 1'!N5:W5)&gt;'Demand breakdown 1'!X5,('Demand breakdown 1'!O5 /'Demand breakdown 1'!Y5)*Doku!$H$9)</f>
        <v>5.7718275880018419E-2</v>
      </c>
      <c r="P5" s="27" cm="1">
        <f t="array" ref="P5">_xlfn.IFS(AND('Demand breakdown 1'!X5&gt;0, SUM('Demand breakdown 1'!N5:W5)&gt;0,SUM('Demand breakdown 1'!N5:W5)&lt;'Demand breakdown 1'!X5),('Demand breakdown 1'!P5 /'Demand breakdown 1'!X5)*Doku!$H$9,AND('Demand breakdown 1'!X5 = 0, SUM('Demand breakdown 1'!N5:W5)&gt;0), 'Demand breakdown 1'!P5/SUM('Demand breakdown 1'!N5:W5)*Doku!$H$9,AND('Demand breakdown 1'!X5 &gt; 0, SUM('Demand breakdown 1'!N5:W5) = 0),0,AND('Demand breakdown 1'!X5 = 0, SUM('Demand breakdown 1'!N5:W5) = 0),0,SUM('Demand breakdown 1'!N5:W5)&gt;'Demand breakdown 1'!X5,('Demand breakdown 1'!P5 /'Demand breakdown 1'!Y5)*Doku!$H$9)</f>
        <v>0</v>
      </c>
      <c r="Q5" s="27" cm="1">
        <f t="array" ref="Q5">_xlfn.IFS(AND('Demand breakdown 1'!X5&gt;0, SUM('Demand breakdown 1'!N5:W5)&gt;0,SUM('Demand breakdown 1'!N5:W5)&lt;'Demand breakdown 1'!X5),('Demand breakdown 1'!Q5 /'Demand breakdown 1'!X5)*Doku!$H$9,AND('Demand breakdown 1'!X5 = 0, SUM('Demand breakdown 1'!N5:W5)&gt;0), 'Demand breakdown 1'!Q5/SUM('Demand breakdown 1'!N5:W5)*Doku!$H$9,AND('Demand breakdown 1'!X5 &gt; 0, SUM('Demand breakdown 1'!N5:W5) = 0),0,AND('Demand breakdown 1'!X5 = 0, SUM('Demand breakdown 1'!N5:W5) = 0),0,SUM('Demand breakdown 1'!N5:W5)&gt;'Demand breakdown 1'!X5,('Demand breakdown 1'!Q5 /'Demand breakdown 1'!Y5)*Doku!$H$9)</f>
        <v>0.13746429955965739</v>
      </c>
      <c r="R5" s="27" cm="1">
        <f t="array" ref="R5">_xlfn.IFS(AND('Demand breakdown 1'!X5&gt;0, SUM('Demand breakdown 1'!N5:W5)&gt;0,SUM('Demand breakdown 1'!N5:W5)&lt;'Demand breakdown 1'!X5),('Demand breakdown 1'!R5 /'Demand breakdown 1'!X5)*Doku!$H$9,AND('Demand breakdown 1'!X5 = 0, SUM('Demand breakdown 1'!N5:W5)&gt;0), 'Demand breakdown 1'!R5/SUM('Demand breakdown 1'!N5:W5)*Doku!$H$9,AND('Demand breakdown 1'!X5 &gt; 0, SUM('Demand breakdown 1'!N5:W5) = 0),0,AND('Demand breakdown 1'!X5 = 0, SUM('Demand breakdown 1'!N5:W5) = 0),0,SUM('Demand breakdown 1'!N5:W5)&gt;'Demand breakdown 1'!X5,('Demand breakdown 1'!R5 /'Demand breakdown 1'!Y5)*Doku!$H$9)</f>
        <v>0</v>
      </c>
      <c r="S5" s="27" cm="1">
        <f t="array" ref="S5">_xlfn.IFS(AND('Demand breakdown 1'!X5&gt;0, SUM('Demand breakdown 1'!N5:W5)&gt;0,SUM('Demand breakdown 1'!N5:W5)&lt;'Demand breakdown 1'!X5),('Demand breakdown 1'!S5 /'Demand breakdown 1'!X5)*Doku!$H$9,AND('Demand breakdown 1'!X5 = 0, SUM('Demand breakdown 1'!N5:W5)&gt;0), 'Demand breakdown 1'!S5/SUM('Demand breakdown 1'!N5:W5)*Doku!$H$9,AND('Demand breakdown 1'!X5 &gt; 0, SUM('Demand breakdown 1'!N5:W5) = 0),0,AND('Demand breakdown 1'!X5 = 0, SUM('Demand breakdown 1'!N5:W5) = 0),0,SUM('Demand breakdown 1'!N5:W5)&gt;'Demand breakdown 1'!X5,('Demand breakdown 1'!S5 /'Demand breakdown 1'!Y5)*Doku!$H$9)</f>
        <v>3.1229212070348126E-2</v>
      </c>
      <c r="T5" s="27" cm="1">
        <f t="array" ref="T5">_xlfn.IFS(AND('Demand breakdown 1'!X5&gt;0, SUM('Demand breakdown 1'!N5:W5)&gt;0,SUM('Demand breakdown 1'!N5:W5)&lt;'Demand breakdown 1'!X5),('Demand breakdown 1'!T5 /'Demand breakdown 1'!X5)*Doku!$H$9,AND('Demand breakdown 1'!X5 = 0, SUM('Demand breakdown 1'!N5:W5)&gt;0), 'Demand breakdown 1'!T5/SUM('Demand breakdown 1'!N5:W5)*Doku!$H$9,AND('Demand breakdown 1'!X5 &gt; 0, SUM('Demand breakdown 1'!N5:W5) = 0),0,AND('Demand breakdown 1'!X5 = 0, SUM('Demand breakdown 1'!N5:W5) = 0),0,SUM('Demand breakdown 1'!N5:W5)&gt;'Demand breakdown 1'!X5,('Demand breakdown 1'!T5 /'Demand breakdown 1'!Y5)*Doku!$H$9)</f>
        <v>0</v>
      </c>
      <c r="U5" s="27" cm="1">
        <f t="array" ref="U5">_xlfn.IFS(AND('Demand breakdown 1'!X5&gt;0, SUM('Demand breakdown 1'!N5:W5)&gt;0,SUM('Demand breakdown 1'!N5:W5)&lt;'Demand breakdown 1'!X5),('Demand breakdown 1'!U5 /'Demand breakdown 1'!X5)*Doku!$H$9,AND('Demand breakdown 1'!X5 = 0, SUM('Demand breakdown 1'!N5:W5)&gt;0), 'Demand breakdown 1'!U5/SUM('Demand breakdown 1'!N5:W5)*Doku!$H$9,AND('Demand breakdown 1'!X5 &gt; 0, SUM('Demand breakdown 1'!N5:W5) = 0),0,AND('Demand breakdown 1'!X5 = 0, SUM('Demand breakdown 1'!N5:W5) = 0),0,SUM('Demand breakdown 1'!N5:W5)&gt;'Demand breakdown 1'!X5,('Demand breakdown 1'!U5 /'Demand breakdown 1'!Y5)*Doku!$H$9)</f>
        <v>0</v>
      </c>
      <c r="V5" s="27" cm="1">
        <f t="array" ref="V5">_xlfn.IFS(AND('Demand breakdown 1'!X5&gt;0, SUM('Demand breakdown 1'!N5:W5)&gt;0,SUM('Demand breakdown 1'!N5:W5)&lt;'Demand breakdown 1'!X5),('Demand breakdown 1'!V5 /'Demand breakdown 1'!X5)*Doku!$H$9,AND('Demand breakdown 1'!X5 = 0, SUM('Demand breakdown 1'!N5:W5)&gt;0), 'Demand breakdown 1'!V5/SUM('Demand breakdown 1'!N5:W5)*Doku!$H$9,AND('Demand breakdown 1'!X5 &gt; 0, SUM('Demand breakdown 1'!N5:W5) = 0),0,AND('Demand breakdown 1'!X5 = 0, SUM('Demand breakdown 1'!N5:W5) = 0),0,SUM('Demand breakdown 1'!N5:W5)&gt;'Demand breakdown 1'!X5,('Demand breakdown 1'!V5 /'Demand breakdown 1'!Y5)*Doku!$H$9)</f>
        <v>0.51639732816325656</v>
      </c>
      <c r="W5" s="27" cm="1">
        <f t="array" ref="W5">_xlfn.IFS(AND('Demand breakdown 1'!X5&gt;0, SUM('Demand breakdown 1'!N5:W5)&gt;0),('Demand breakdown 1'!W5 /'Demand breakdown 1'!X5)*Doku!$H$9,AND('Demand breakdown 1'!X5 = 0, SUM('Demand breakdown 1'!N5:W5)&gt;0), 'Demand breakdown 1'!W5/SUM('Demand breakdown 1'!N5:W5)*Doku!$H$9,AND('Demand breakdown 1'!X5 &gt; 0, SUM('Demand breakdown 1'!N5:W5) = 0),0,AND('Demand breakdown 1'!X5 = 0, SUM('Demand breakdown 1'!N5:W5) = 0),0,SUM('Demand breakdown 1'!N5:W5)&gt;'Demand breakdown 1'!X5,('Demand breakdown 1'!W5 /'Demand breakdown 1'!Y5)*Doku!$H$9)</f>
        <v>9.5639461965441153E-2</v>
      </c>
      <c r="X5" s="90" cm="1">
        <f t="array" ref="X5">_xlfn.IFS(AND('Demand breakdown 1'!Y5&gt;0,'Demand breakdown 1'!X5 &gt; SUM('Demand breakdown 1'!N5:W5)),(('Demand breakdown 1'!Y5-SUM('Demand breakdown 1'!N5:W5))/'Demand breakdown 1'!Y5)*Doku!$H$9,'Demand breakdown 1'!Y5 = 0, 0,'Demand breakdown 1'!X5 &lt; SUM('Demand breakdown 1'!N5:W5),1)</f>
        <v>1</v>
      </c>
      <c r="Y5" s="92">
        <f>IF(X5=1,Doku!$H$10,1-SUM(N5:X5))</f>
        <v>1.934697454094314E-2</v>
      </c>
      <c r="Z5" s="27">
        <f t="shared" si="1"/>
        <v>120.37263208573061</v>
      </c>
      <c r="AA5" s="25">
        <f t="shared" si="2"/>
        <v>124.83087771853546</v>
      </c>
      <c r="AC5" s="50" t="s">
        <v>1616</v>
      </c>
      <c r="AD5" s="51">
        <v>0.3</v>
      </c>
      <c r="AE5" s="51">
        <v>0.7</v>
      </c>
      <c r="AF5" s="117" t="s">
        <v>1619</v>
      </c>
      <c r="AG5" s="117"/>
    </row>
    <row r="6" spans="1:40">
      <c r="A6" s="27" t="s">
        <v>1192</v>
      </c>
      <c r="B6" s="27" t="s">
        <v>1197</v>
      </c>
      <c r="C6" s="27">
        <v>1051</v>
      </c>
      <c r="D6" s="27">
        <v>599</v>
      </c>
      <c r="E6" s="27">
        <v>4575.8159999999998</v>
      </c>
      <c r="F6" s="27">
        <v>133193</v>
      </c>
      <c r="G6" s="27">
        <v>4</v>
      </c>
      <c r="H6" s="27">
        <v>4.6805670915079478E-2</v>
      </c>
      <c r="I6" s="27">
        <v>4.586535812672176E-2</v>
      </c>
      <c r="J6" s="27">
        <v>13496.468220694282</v>
      </c>
      <c r="K6" s="29">
        <f t="shared" si="0"/>
        <v>628.15779758728172</v>
      </c>
      <c r="L6" s="28">
        <f t="shared" si="3"/>
        <v>157.03944939682043</v>
      </c>
      <c r="M6" s="27">
        <f t="shared" si="4"/>
        <v>70.667752228569199</v>
      </c>
      <c r="N6" s="87" cm="1">
        <f t="array" ref="N6">_xlfn.IFS(AND('Demand breakdown 1'!X6&gt;0, SUM('Demand breakdown 1'!N6:W6)&gt;0,SUM('Demand breakdown 1'!N6:W6)&lt;'Demand breakdown 1'!X6),('Demand breakdown 1'!N6 /'Demand breakdown 1'!X6)*Doku!$H$9,AND('Demand breakdown 1'!X6 = 0, SUM('Demand breakdown 1'!N6:W6)&gt;0), 'Demand breakdown 1'!N6/SUM('Demand breakdown 1'!N6:W6)*Doku!$H$9,AND('Demand breakdown 1'!X6 &gt; 0, SUM('Demand breakdown 1'!N6:W6) = 0),0,AND('Demand breakdown 1'!X6 = 0, SUM('Demand breakdown 1'!N6:W6) = 0),0,SUM('Demand breakdown 1'!N6:W6)&gt;'Demand breakdown 1'!X6,('Demand breakdown 1'!N6 /'Demand breakdown 1'!Y6)*Doku!$H$9)</f>
        <v>0</v>
      </c>
      <c r="O6" s="27" cm="1">
        <f t="array" ref="O6">_xlfn.IFS(AND('Demand breakdown 1'!X6&gt;0, SUM('Demand breakdown 1'!N6:W6)&gt;0,SUM('Demand breakdown 1'!N6:W6)&lt;'Demand breakdown 1'!X6),('Demand breakdown 1'!O6 /'Demand breakdown 1'!X6)*Doku!$H$9,AND('Demand breakdown 1'!X6 = 0, SUM('Demand breakdown 1'!N6:W6)&gt;0), 'Demand breakdown 1'!O6/SUM('Demand breakdown 1'!N6:W6)*Doku!$H$9,AND('Demand breakdown 1'!X6 &gt; 0, SUM('Demand breakdown 1'!N6:W6) = 0),0,AND('Demand breakdown 1'!X6 = 0, SUM('Demand breakdown 1'!N6:W6) = 0),0,SUM('Demand breakdown 1'!N6:W6)&gt;'Demand breakdown 1'!X6,('Demand breakdown 1'!O6 /'Demand breakdown 1'!Y6)*Doku!$H$9)</f>
        <v>0.26613091240604114</v>
      </c>
      <c r="P6" s="27" cm="1">
        <f t="array" ref="P6">_xlfn.IFS(AND('Demand breakdown 1'!X6&gt;0, SUM('Demand breakdown 1'!N6:W6)&gt;0,SUM('Demand breakdown 1'!N6:W6)&lt;'Demand breakdown 1'!X6),('Demand breakdown 1'!P6 /'Demand breakdown 1'!X6)*Doku!$H$9,AND('Demand breakdown 1'!X6 = 0, SUM('Demand breakdown 1'!N6:W6)&gt;0), 'Demand breakdown 1'!P6/SUM('Demand breakdown 1'!N6:W6)*Doku!$H$9,AND('Demand breakdown 1'!X6 &gt; 0, SUM('Demand breakdown 1'!N6:W6) = 0),0,AND('Demand breakdown 1'!X6 = 0, SUM('Demand breakdown 1'!N6:W6) = 0),0,SUM('Demand breakdown 1'!N6:W6)&gt;'Demand breakdown 1'!X6,('Demand breakdown 1'!P6 /'Demand breakdown 1'!Y6)*Doku!$H$9)</f>
        <v>4.7573024388311465E-2</v>
      </c>
      <c r="Q6" s="27" cm="1">
        <f t="array" ref="Q6">_xlfn.IFS(AND('Demand breakdown 1'!X6&gt;0, SUM('Demand breakdown 1'!N6:W6)&gt;0,SUM('Demand breakdown 1'!N6:W6)&lt;'Demand breakdown 1'!X6),('Demand breakdown 1'!Q6 /'Demand breakdown 1'!X6)*Doku!$H$9,AND('Demand breakdown 1'!X6 = 0, SUM('Demand breakdown 1'!N6:W6)&gt;0), 'Demand breakdown 1'!Q6/SUM('Demand breakdown 1'!N6:W6)*Doku!$H$9,AND('Demand breakdown 1'!X6 &gt; 0, SUM('Demand breakdown 1'!N6:W6) = 0),0,AND('Demand breakdown 1'!X6 = 0, SUM('Demand breakdown 1'!N6:W6) = 0),0,SUM('Demand breakdown 1'!N6:W6)&gt;'Demand breakdown 1'!X6,('Demand breakdown 1'!Q6 /'Demand breakdown 1'!Y6)*Doku!$H$9)</f>
        <v>0.19338125498105832</v>
      </c>
      <c r="R6" s="27" cm="1">
        <f t="array" ref="R6">_xlfn.IFS(AND('Demand breakdown 1'!X6&gt;0, SUM('Demand breakdown 1'!N6:W6)&gt;0,SUM('Demand breakdown 1'!N6:W6)&lt;'Demand breakdown 1'!X6),('Demand breakdown 1'!R6 /'Demand breakdown 1'!X6)*Doku!$H$9,AND('Demand breakdown 1'!X6 = 0, SUM('Demand breakdown 1'!N6:W6)&gt;0), 'Demand breakdown 1'!R6/SUM('Demand breakdown 1'!N6:W6)*Doku!$H$9,AND('Demand breakdown 1'!X6 &gt; 0, SUM('Demand breakdown 1'!N6:W6) = 0),0,AND('Demand breakdown 1'!X6 = 0, SUM('Demand breakdown 1'!N6:W6) = 0),0,SUM('Demand breakdown 1'!N6:W6)&gt;'Demand breakdown 1'!X6,('Demand breakdown 1'!R6 /'Demand breakdown 1'!Y6)*Doku!$H$9)</f>
        <v>0</v>
      </c>
      <c r="S6" s="27" cm="1">
        <f t="array" ref="S6">_xlfn.IFS(AND('Demand breakdown 1'!X6&gt;0, SUM('Demand breakdown 1'!N6:W6)&gt;0,SUM('Demand breakdown 1'!N6:W6)&lt;'Demand breakdown 1'!X6),('Demand breakdown 1'!S6 /'Demand breakdown 1'!X6)*Doku!$H$9,AND('Demand breakdown 1'!X6 = 0, SUM('Demand breakdown 1'!N6:W6)&gt;0), 'Demand breakdown 1'!S6/SUM('Demand breakdown 1'!N6:W6)*Doku!$H$9,AND('Demand breakdown 1'!X6 &gt; 0, SUM('Demand breakdown 1'!N6:W6) = 0),0,AND('Demand breakdown 1'!X6 = 0, SUM('Demand breakdown 1'!N6:W6) = 0),0,SUM('Demand breakdown 1'!N6:W6)&gt;'Demand breakdown 1'!X6,('Demand breakdown 1'!S6 /'Demand breakdown 1'!Y6)*Doku!$H$9)</f>
        <v>8.3561708422326311E-2</v>
      </c>
      <c r="T6" s="27" cm="1">
        <f t="array" ref="T6">_xlfn.IFS(AND('Demand breakdown 1'!X6&gt;0, SUM('Demand breakdown 1'!N6:W6)&gt;0,SUM('Demand breakdown 1'!N6:W6)&lt;'Demand breakdown 1'!X6),('Demand breakdown 1'!T6 /'Demand breakdown 1'!X6)*Doku!$H$9,AND('Demand breakdown 1'!X6 = 0, SUM('Demand breakdown 1'!N6:W6)&gt;0), 'Demand breakdown 1'!T6/SUM('Demand breakdown 1'!N6:W6)*Doku!$H$9,AND('Demand breakdown 1'!X6 &gt; 0, SUM('Demand breakdown 1'!N6:W6) = 0),0,AND('Demand breakdown 1'!X6 = 0, SUM('Demand breakdown 1'!N6:W6) = 0),0,SUM('Demand breakdown 1'!N6:W6)&gt;'Demand breakdown 1'!X6,('Demand breakdown 1'!T6 /'Demand breakdown 1'!Y6)*Doku!$H$9)</f>
        <v>0</v>
      </c>
      <c r="U6" s="27" cm="1">
        <f t="array" ref="U6">_xlfn.IFS(AND('Demand breakdown 1'!X6&gt;0, SUM('Demand breakdown 1'!N6:W6)&gt;0,SUM('Demand breakdown 1'!N6:W6)&lt;'Demand breakdown 1'!X6),('Demand breakdown 1'!U6 /'Demand breakdown 1'!X6)*Doku!$H$9,AND('Demand breakdown 1'!X6 = 0, SUM('Demand breakdown 1'!N6:W6)&gt;0), 'Demand breakdown 1'!U6/SUM('Demand breakdown 1'!N6:W6)*Doku!$H$9,AND('Demand breakdown 1'!X6 &gt; 0, SUM('Demand breakdown 1'!N6:W6) = 0),0,AND('Demand breakdown 1'!X6 = 0, SUM('Demand breakdown 1'!N6:W6) = 0),0,SUM('Demand breakdown 1'!N6:W6)&gt;'Demand breakdown 1'!X6,('Demand breakdown 1'!U6 /'Demand breakdown 1'!Y6)*Doku!$H$9)</f>
        <v>0</v>
      </c>
      <c r="V6" s="27" cm="1">
        <f t="array" ref="V6">_xlfn.IFS(AND('Demand breakdown 1'!X6&gt;0, SUM('Demand breakdown 1'!N6:W6)&gt;0,SUM('Demand breakdown 1'!N6:W6)&lt;'Demand breakdown 1'!X6),('Demand breakdown 1'!V6 /'Demand breakdown 1'!X6)*Doku!$H$9,AND('Demand breakdown 1'!X6 = 0, SUM('Demand breakdown 1'!N6:W6)&gt;0), 'Demand breakdown 1'!V6/SUM('Demand breakdown 1'!N6:W6)*Doku!$H$9,AND('Demand breakdown 1'!X6 &gt; 0, SUM('Demand breakdown 1'!N6:W6) = 0),0,AND('Demand breakdown 1'!X6 = 0, SUM('Demand breakdown 1'!N6:W6) = 0),0,SUM('Demand breakdown 1'!N6:W6)&gt;'Demand breakdown 1'!X6,('Demand breakdown 1'!V6 /'Demand breakdown 1'!Y6)*Doku!$H$9)</f>
        <v>0.11507111418601312</v>
      </c>
      <c r="W6" s="27" cm="1">
        <f t="array" ref="W6">_xlfn.IFS(AND('Demand breakdown 1'!X6&gt;0, SUM('Demand breakdown 1'!N6:W6)&gt;0),('Demand breakdown 1'!W6 /'Demand breakdown 1'!X6)*Doku!$H$9,AND('Demand breakdown 1'!X6 = 0, SUM('Demand breakdown 1'!N6:W6)&gt;0), 'Demand breakdown 1'!W6/SUM('Demand breakdown 1'!N6:W6)*Doku!$H$9,AND('Demand breakdown 1'!X6 &gt; 0, SUM('Demand breakdown 1'!N6:W6) = 0),0,AND('Demand breakdown 1'!X6 = 0, SUM('Demand breakdown 1'!N6:W6) = 0),0,SUM('Demand breakdown 1'!N6:W6)&gt;'Demand breakdown 1'!X6,('Demand breakdown 1'!W6 /'Demand breakdown 1'!Y6)*Doku!$H$9)</f>
        <v>0</v>
      </c>
      <c r="X6" s="90" cm="1">
        <f t="array" ref="X6">_xlfn.IFS(AND('Demand breakdown 1'!Y6&gt;0,'Demand breakdown 1'!X6 &gt; SUM('Demand breakdown 1'!N6:W6)),(('Demand breakdown 1'!Y6-SUM('Demand breakdown 1'!N6:W6))/'Demand breakdown 1'!Y6)*Doku!$H$9,'Demand breakdown 1'!Y6 = 0, 0,'Demand breakdown 1'!X6 &lt; SUM('Demand breakdown 1'!N6:W6),1)</f>
        <v>0.27493501107530655</v>
      </c>
      <c r="Y6" s="92">
        <f>IF(X6=1,Doku!$H$10,1-SUM(N6:X6))</f>
        <v>1.934697454094314E-2</v>
      </c>
      <c r="Z6" s="27">
        <f t="shared" si="1"/>
        <v>42.400651337141518</v>
      </c>
      <c r="AA6" s="25">
        <f t="shared" si="2"/>
        <v>43.971045831109727</v>
      </c>
      <c r="AC6" s="115" t="s">
        <v>1617</v>
      </c>
      <c r="AD6" s="116">
        <v>0.72</v>
      </c>
      <c r="AE6" s="116"/>
      <c r="AF6" s="116">
        <v>0.28000000000000003</v>
      </c>
      <c r="AG6" s="116"/>
    </row>
    <row r="7" spans="1:40">
      <c r="A7" s="27" t="s">
        <v>1192</v>
      </c>
      <c r="B7" s="27" t="s">
        <v>1198</v>
      </c>
      <c r="C7" s="27">
        <v>1053</v>
      </c>
      <c r="D7" s="27">
        <v>629</v>
      </c>
      <c r="E7" s="27">
        <v>4610.9179999999997</v>
      </c>
      <c r="F7" s="27">
        <v>198019</v>
      </c>
      <c r="G7" s="27">
        <v>4</v>
      </c>
      <c r="H7" s="27">
        <v>4.7164726580880091E-2</v>
      </c>
      <c r="I7" s="27">
        <v>6.8188360881542703E-2</v>
      </c>
      <c r="J7" s="27">
        <v>13496.468220694282</v>
      </c>
      <c r="K7" s="29">
        <f t="shared" si="0"/>
        <v>716.00578085885263</v>
      </c>
      <c r="L7" s="28">
        <f t="shared" si="3"/>
        <v>179.00144521471316</v>
      </c>
      <c r="M7" s="27">
        <f t="shared" si="4"/>
        <v>80.550650346620927</v>
      </c>
      <c r="N7" s="87" cm="1">
        <f t="array" ref="N7">_xlfn.IFS(AND('Demand breakdown 1'!X7&gt;0, SUM('Demand breakdown 1'!N7:W7)&gt;0,SUM('Demand breakdown 1'!N7:W7)&lt;'Demand breakdown 1'!X7),('Demand breakdown 1'!N7 /'Demand breakdown 1'!X7)*Doku!$H$9,AND('Demand breakdown 1'!X7 = 0, SUM('Demand breakdown 1'!N7:W7)&gt;0), 'Demand breakdown 1'!N7/SUM('Demand breakdown 1'!N7:W7)*Doku!$H$9,AND('Demand breakdown 1'!X7 &gt; 0, SUM('Demand breakdown 1'!N7:W7) = 0),0,AND('Demand breakdown 1'!X7 = 0, SUM('Demand breakdown 1'!N7:W7) = 0),0,SUM('Demand breakdown 1'!N7:W7)&gt;'Demand breakdown 1'!X7,('Demand breakdown 1'!N7 /'Demand breakdown 1'!Y7)*Doku!$H$9)</f>
        <v>0.11478961770877333</v>
      </c>
      <c r="O7" s="27" cm="1">
        <f t="array" ref="O7">_xlfn.IFS(AND('Demand breakdown 1'!X7&gt;0, SUM('Demand breakdown 1'!N7:W7)&gt;0,SUM('Demand breakdown 1'!N7:W7)&lt;'Demand breakdown 1'!X7),('Demand breakdown 1'!O7 /'Demand breakdown 1'!X7)*Doku!$H$9,AND('Demand breakdown 1'!X7 = 0, SUM('Demand breakdown 1'!N7:W7)&gt;0), 'Demand breakdown 1'!O7/SUM('Demand breakdown 1'!N7:W7)*Doku!$H$9,AND('Demand breakdown 1'!X7 &gt; 0, SUM('Demand breakdown 1'!N7:W7) = 0),0,AND('Demand breakdown 1'!X7 = 0, SUM('Demand breakdown 1'!N7:W7) = 0),0,SUM('Demand breakdown 1'!N7:W7)&gt;'Demand breakdown 1'!X7,('Demand breakdown 1'!O7 /'Demand breakdown 1'!Y7)*Doku!$H$9)</f>
        <v>0.16313809245233613</v>
      </c>
      <c r="P7" s="27" cm="1">
        <f t="array" ref="P7">_xlfn.IFS(AND('Demand breakdown 1'!X7&gt;0, SUM('Demand breakdown 1'!N7:W7)&gt;0,SUM('Demand breakdown 1'!N7:W7)&lt;'Demand breakdown 1'!X7),('Demand breakdown 1'!P7 /'Demand breakdown 1'!X7)*Doku!$H$9,AND('Demand breakdown 1'!X7 = 0, SUM('Demand breakdown 1'!N7:W7)&gt;0), 'Demand breakdown 1'!P7/SUM('Demand breakdown 1'!N7:W7)*Doku!$H$9,AND('Demand breakdown 1'!X7 &gt; 0, SUM('Demand breakdown 1'!N7:W7) = 0),0,AND('Demand breakdown 1'!X7 = 0, SUM('Demand breakdown 1'!N7:W7) = 0),0,SUM('Demand breakdown 1'!N7:W7)&gt;'Demand breakdown 1'!X7,('Demand breakdown 1'!P7 /'Demand breakdown 1'!Y7)*Doku!$H$9)</f>
        <v>6.2944240703883644E-2</v>
      </c>
      <c r="Q7" s="27" cm="1">
        <f t="array" ref="Q7">_xlfn.IFS(AND('Demand breakdown 1'!X7&gt;0, SUM('Demand breakdown 1'!N7:W7)&gt;0,SUM('Demand breakdown 1'!N7:W7)&lt;'Demand breakdown 1'!X7),('Demand breakdown 1'!Q7 /'Demand breakdown 1'!X7)*Doku!$H$9,AND('Demand breakdown 1'!X7 = 0, SUM('Demand breakdown 1'!N7:W7)&gt;0), 'Demand breakdown 1'!Q7/SUM('Demand breakdown 1'!N7:W7)*Doku!$H$9,AND('Demand breakdown 1'!X7 &gt; 0, SUM('Demand breakdown 1'!N7:W7) = 0),0,AND('Demand breakdown 1'!X7 = 0, SUM('Demand breakdown 1'!N7:W7) = 0),0,SUM('Demand breakdown 1'!N7:W7)&gt;'Demand breakdown 1'!X7,('Demand breakdown 1'!Q7 /'Demand breakdown 1'!Y7)*Doku!$H$9)</f>
        <v>0.14899844417827529</v>
      </c>
      <c r="R7" s="27" cm="1">
        <f t="array" ref="R7">_xlfn.IFS(AND('Demand breakdown 1'!X7&gt;0, SUM('Demand breakdown 1'!N7:W7)&gt;0,SUM('Demand breakdown 1'!N7:W7)&lt;'Demand breakdown 1'!X7),('Demand breakdown 1'!R7 /'Demand breakdown 1'!X7)*Doku!$H$9,AND('Demand breakdown 1'!X7 = 0, SUM('Demand breakdown 1'!N7:W7)&gt;0), 'Demand breakdown 1'!R7/SUM('Demand breakdown 1'!N7:W7)*Doku!$H$9,AND('Demand breakdown 1'!X7 &gt; 0, SUM('Demand breakdown 1'!N7:W7) = 0),0,AND('Demand breakdown 1'!X7 = 0, SUM('Demand breakdown 1'!N7:W7) = 0),0,SUM('Demand breakdown 1'!N7:W7)&gt;'Demand breakdown 1'!X7,('Demand breakdown 1'!R7 /'Demand breakdown 1'!Y7)*Doku!$H$9)</f>
        <v>0</v>
      </c>
      <c r="S7" s="27" cm="1">
        <f t="array" ref="S7">_xlfn.IFS(AND('Demand breakdown 1'!X7&gt;0, SUM('Demand breakdown 1'!N7:W7)&gt;0,SUM('Demand breakdown 1'!N7:W7)&lt;'Demand breakdown 1'!X7),('Demand breakdown 1'!S7 /'Demand breakdown 1'!X7)*Doku!$H$9,AND('Demand breakdown 1'!X7 = 0, SUM('Demand breakdown 1'!N7:W7)&gt;0), 'Demand breakdown 1'!S7/SUM('Demand breakdown 1'!N7:W7)*Doku!$H$9,AND('Demand breakdown 1'!X7 &gt; 0, SUM('Demand breakdown 1'!N7:W7) = 0),0,AND('Demand breakdown 1'!X7 = 0, SUM('Demand breakdown 1'!N7:W7) = 0),0,SUM('Demand breakdown 1'!N7:W7)&gt;'Demand breakdown 1'!X7,('Demand breakdown 1'!S7 /'Demand breakdown 1'!Y7)*Doku!$H$9)</f>
        <v>7.054620214155076E-2</v>
      </c>
      <c r="T7" s="27" cm="1">
        <f t="array" ref="T7">_xlfn.IFS(AND('Demand breakdown 1'!X7&gt;0, SUM('Demand breakdown 1'!N7:W7)&gt;0,SUM('Demand breakdown 1'!N7:W7)&lt;'Demand breakdown 1'!X7),('Demand breakdown 1'!T7 /'Demand breakdown 1'!X7)*Doku!$H$9,AND('Demand breakdown 1'!X7 = 0, SUM('Demand breakdown 1'!N7:W7)&gt;0), 'Demand breakdown 1'!T7/SUM('Demand breakdown 1'!N7:W7)*Doku!$H$9,AND('Demand breakdown 1'!X7 &gt; 0, SUM('Demand breakdown 1'!N7:W7) = 0),0,AND('Demand breakdown 1'!X7 = 0, SUM('Demand breakdown 1'!N7:W7) = 0),0,SUM('Demand breakdown 1'!N7:W7)&gt;'Demand breakdown 1'!X7,('Demand breakdown 1'!T7 /'Demand breakdown 1'!Y7)*Doku!$H$9)</f>
        <v>0</v>
      </c>
      <c r="U7" s="27" cm="1">
        <f t="array" ref="U7">_xlfn.IFS(AND('Demand breakdown 1'!X7&gt;0, SUM('Demand breakdown 1'!N7:W7)&gt;0,SUM('Demand breakdown 1'!N7:W7)&lt;'Demand breakdown 1'!X7),('Demand breakdown 1'!U7 /'Demand breakdown 1'!X7)*Doku!$H$9,AND('Demand breakdown 1'!X7 = 0, SUM('Demand breakdown 1'!N7:W7)&gt;0), 'Demand breakdown 1'!U7/SUM('Demand breakdown 1'!N7:W7)*Doku!$H$9,AND('Demand breakdown 1'!X7 &gt; 0, SUM('Demand breakdown 1'!N7:W7) = 0),0,AND('Demand breakdown 1'!X7 = 0, SUM('Demand breakdown 1'!N7:W7) = 0),0,SUM('Demand breakdown 1'!N7:W7)&gt;'Demand breakdown 1'!X7,('Demand breakdown 1'!U7 /'Demand breakdown 1'!Y7)*Doku!$H$9)</f>
        <v>0</v>
      </c>
      <c r="V7" s="27" cm="1">
        <f t="array" ref="V7">_xlfn.IFS(AND('Demand breakdown 1'!X7&gt;0, SUM('Demand breakdown 1'!N7:W7)&gt;0,SUM('Demand breakdown 1'!N7:W7)&lt;'Demand breakdown 1'!X7),('Demand breakdown 1'!V7 /'Demand breakdown 1'!X7)*Doku!$H$9,AND('Demand breakdown 1'!X7 = 0, SUM('Demand breakdown 1'!N7:W7)&gt;0), 'Demand breakdown 1'!V7/SUM('Demand breakdown 1'!N7:W7)*Doku!$H$9,AND('Demand breakdown 1'!X7 &gt; 0, SUM('Demand breakdown 1'!N7:W7) = 0),0,AND('Demand breakdown 1'!X7 = 0, SUM('Demand breakdown 1'!N7:W7) = 0),0,SUM('Demand breakdown 1'!N7:W7)&gt;'Demand breakdown 1'!X7,('Demand breakdown 1'!V7 /'Demand breakdown 1'!Y7)*Doku!$H$9)</f>
        <v>0.30301418290541093</v>
      </c>
      <c r="W7" s="27" cm="1">
        <f t="array" ref="W7">_xlfn.IFS(AND('Demand breakdown 1'!X7&gt;0, SUM('Demand breakdown 1'!N7:W7)&gt;0),('Demand breakdown 1'!W7 /'Demand breakdown 1'!X7)*Doku!$H$9,AND('Demand breakdown 1'!X7 = 0, SUM('Demand breakdown 1'!N7:W7)&gt;0), 'Demand breakdown 1'!W7/SUM('Demand breakdown 1'!N7:W7)*Doku!$H$9,AND('Demand breakdown 1'!X7 &gt; 0, SUM('Demand breakdown 1'!N7:W7) = 0),0,AND('Demand breakdown 1'!X7 = 0, SUM('Demand breakdown 1'!N7:W7) = 0),0,SUM('Demand breakdown 1'!N7:W7)&gt;'Demand breakdown 1'!X7,('Demand breakdown 1'!W7 /'Demand breakdown 1'!Y7)*Doku!$H$9)</f>
        <v>0</v>
      </c>
      <c r="X7" s="90" cm="1">
        <f t="array" ref="X7">_xlfn.IFS(AND('Demand breakdown 1'!Y7&gt;0,'Demand breakdown 1'!X7 &gt; SUM('Demand breakdown 1'!N7:W7)),(('Demand breakdown 1'!Y7-SUM('Demand breakdown 1'!N7:W7))/'Demand breakdown 1'!Y7)*Doku!$H$9,'Demand breakdown 1'!Y7 = 0, 0,'Demand breakdown 1'!X7 &lt; SUM('Demand breakdown 1'!N7:W7),1)</f>
        <v>0.11722224536882679</v>
      </c>
      <c r="Y7" s="92">
        <f>IF(X7=1,Doku!$H$10,1-SUM(N7:X7))</f>
        <v>1.934697454094314E-2</v>
      </c>
      <c r="Z7" s="27">
        <f t="shared" si="1"/>
        <v>48.330390207972556</v>
      </c>
      <c r="AA7" s="25">
        <f t="shared" si="2"/>
        <v>50.120404660119689</v>
      </c>
      <c r="AC7" s="115"/>
      <c r="AD7" s="116"/>
      <c r="AE7" s="116"/>
      <c r="AF7" s="116"/>
      <c r="AG7" s="116"/>
    </row>
    <row r="8" spans="1:40">
      <c r="A8" s="27" t="s">
        <v>1192</v>
      </c>
      <c r="B8" s="27" t="s">
        <v>1199</v>
      </c>
      <c r="C8" s="27">
        <v>1054</v>
      </c>
      <c r="D8" s="27">
        <v>696</v>
      </c>
      <c r="E8" s="27">
        <v>5641.9390000000003</v>
      </c>
      <c r="F8" s="27">
        <v>165951</v>
      </c>
      <c r="G8" s="27">
        <v>3</v>
      </c>
      <c r="H8" s="27">
        <v>5.7710961314212071E-2</v>
      </c>
      <c r="I8" s="27">
        <v>5.7145661157024796E-2</v>
      </c>
      <c r="J8" s="27">
        <v>13496.468220694282</v>
      </c>
      <c r="K8" s="29">
        <f t="shared" si="0"/>
        <v>776.75787979312349</v>
      </c>
      <c r="L8" s="28">
        <f t="shared" si="3"/>
        <v>258.91929326437452</v>
      </c>
      <c r="M8" s="27">
        <f t="shared" si="4"/>
        <v>116.51368196896854</v>
      </c>
      <c r="N8" s="87" cm="1">
        <f t="array" ref="N8">_xlfn.IFS(AND('Demand breakdown 1'!X8&gt;0, SUM('Demand breakdown 1'!N8:W8)&gt;0,SUM('Demand breakdown 1'!N8:W8)&lt;'Demand breakdown 1'!X8),('Demand breakdown 1'!N8 /'Demand breakdown 1'!X8)*Doku!$H$9,AND('Demand breakdown 1'!X8 = 0, SUM('Demand breakdown 1'!N8:W8)&gt;0), 'Demand breakdown 1'!N8/SUM('Demand breakdown 1'!N8:W8)*Doku!$H$9,AND('Demand breakdown 1'!X8 &gt; 0, SUM('Demand breakdown 1'!N8:W8) = 0),0,AND('Demand breakdown 1'!X8 = 0, SUM('Demand breakdown 1'!N8:W8) = 0),0,SUM('Demand breakdown 1'!N8:W8)&gt;'Demand breakdown 1'!X8,('Demand breakdown 1'!N8 /'Demand breakdown 1'!Y8)*Doku!$H$9)</f>
        <v>0</v>
      </c>
      <c r="O8" s="27" cm="1">
        <f t="array" ref="O8">_xlfn.IFS(AND('Demand breakdown 1'!X8&gt;0, SUM('Demand breakdown 1'!N8:W8)&gt;0,SUM('Demand breakdown 1'!N8:W8)&lt;'Demand breakdown 1'!X8),('Demand breakdown 1'!O8 /'Demand breakdown 1'!X8)*Doku!$H$9,AND('Demand breakdown 1'!X8 = 0, SUM('Demand breakdown 1'!N8:W8)&gt;0), 'Demand breakdown 1'!O8/SUM('Demand breakdown 1'!N8:W8)*Doku!$H$9,AND('Demand breakdown 1'!X8 &gt; 0, SUM('Demand breakdown 1'!N8:W8) = 0),0,AND('Demand breakdown 1'!X8 = 0, SUM('Demand breakdown 1'!N8:W8) = 0),0,SUM('Demand breakdown 1'!N8:W8)&gt;'Demand breakdown 1'!X8,('Demand breakdown 1'!O8 /'Demand breakdown 1'!Y8)*Doku!$H$9)</f>
        <v>0</v>
      </c>
      <c r="P8" s="27" cm="1">
        <f t="array" ref="P8">_xlfn.IFS(AND('Demand breakdown 1'!X8&gt;0, SUM('Demand breakdown 1'!N8:W8)&gt;0,SUM('Demand breakdown 1'!N8:W8)&lt;'Demand breakdown 1'!X8),('Demand breakdown 1'!P8 /'Demand breakdown 1'!X8)*Doku!$H$9,AND('Demand breakdown 1'!X8 = 0, SUM('Demand breakdown 1'!N8:W8)&gt;0), 'Demand breakdown 1'!P8/SUM('Demand breakdown 1'!N8:W8)*Doku!$H$9,AND('Demand breakdown 1'!X8 &gt; 0, SUM('Demand breakdown 1'!N8:W8) = 0),0,AND('Demand breakdown 1'!X8 = 0, SUM('Demand breakdown 1'!N8:W8) = 0),0,SUM('Demand breakdown 1'!N8:W8)&gt;'Demand breakdown 1'!X8,('Demand breakdown 1'!P8 /'Demand breakdown 1'!Y8)*Doku!$H$9)</f>
        <v>3.515585432834699E-3</v>
      </c>
      <c r="Q8" s="27" cm="1">
        <f t="array" ref="Q8">_xlfn.IFS(AND('Demand breakdown 1'!X8&gt;0, SUM('Demand breakdown 1'!N8:W8)&gt;0,SUM('Demand breakdown 1'!N8:W8)&lt;'Demand breakdown 1'!X8),('Demand breakdown 1'!Q8 /'Demand breakdown 1'!X8)*Doku!$H$9,AND('Demand breakdown 1'!X8 = 0, SUM('Demand breakdown 1'!N8:W8)&gt;0), 'Demand breakdown 1'!Q8/SUM('Demand breakdown 1'!N8:W8)*Doku!$H$9,AND('Demand breakdown 1'!X8 &gt; 0, SUM('Demand breakdown 1'!N8:W8) = 0),0,AND('Demand breakdown 1'!X8 = 0, SUM('Demand breakdown 1'!N8:W8) = 0),0,SUM('Demand breakdown 1'!N8:W8)&gt;'Demand breakdown 1'!X8,('Demand breakdown 1'!Q8 /'Demand breakdown 1'!Y8)*Doku!$H$9)</f>
        <v>0.24863001422214287</v>
      </c>
      <c r="R8" s="27" cm="1">
        <f t="array" ref="R8">_xlfn.IFS(AND('Demand breakdown 1'!X8&gt;0, SUM('Demand breakdown 1'!N8:W8)&gt;0,SUM('Demand breakdown 1'!N8:W8)&lt;'Demand breakdown 1'!X8),('Demand breakdown 1'!R8 /'Demand breakdown 1'!X8)*Doku!$H$9,AND('Demand breakdown 1'!X8 = 0, SUM('Demand breakdown 1'!N8:W8)&gt;0), 'Demand breakdown 1'!R8/SUM('Demand breakdown 1'!N8:W8)*Doku!$H$9,AND('Demand breakdown 1'!X8 &gt; 0, SUM('Demand breakdown 1'!N8:W8) = 0),0,AND('Demand breakdown 1'!X8 = 0, SUM('Demand breakdown 1'!N8:W8) = 0),0,SUM('Demand breakdown 1'!N8:W8)&gt;'Demand breakdown 1'!X8,('Demand breakdown 1'!R8 /'Demand breakdown 1'!Y8)*Doku!$H$9)</f>
        <v>0</v>
      </c>
      <c r="S8" s="27" cm="1">
        <f t="array" ref="S8">_xlfn.IFS(AND('Demand breakdown 1'!X8&gt;0, SUM('Demand breakdown 1'!N8:W8)&gt;0,SUM('Demand breakdown 1'!N8:W8)&lt;'Demand breakdown 1'!X8),('Demand breakdown 1'!S8 /'Demand breakdown 1'!X8)*Doku!$H$9,AND('Demand breakdown 1'!X8 = 0, SUM('Demand breakdown 1'!N8:W8)&gt;0), 'Demand breakdown 1'!S8/SUM('Demand breakdown 1'!N8:W8)*Doku!$H$9,AND('Demand breakdown 1'!X8 &gt; 0, SUM('Demand breakdown 1'!N8:W8) = 0),0,AND('Demand breakdown 1'!X8 = 0, SUM('Demand breakdown 1'!N8:W8) = 0),0,SUM('Demand breakdown 1'!N8:W8)&gt;'Demand breakdown 1'!X8,('Demand breakdown 1'!S8 /'Demand breakdown 1'!Y8)*Doku!$H$9)</f>
        <v>0</v>
      </c>
      <c r="T8" s="27" cm="1">
        <f t="array" ref="T8">_xlfn.IFS(AND('Demand breakdown 1'!X8&gt;0, SUM('Demand breakdown 1'!N8:W8)&gt;0,SUM('Demand breakdown 1'!N8:W8)&lt;'Demand breakdown 1'!X8),('Demand breakdown 1'!T8 /'Demand breakdown 1'!X8)*Doku!$H$9,AND('Demand breakdown 1'!X8 = 0, SUM('Demand breakdown 1'!N8:W8)&gt;0), 'Demand breakdown 1'!T8/SUM('Demand breakdown 1'!N8:W8)*Doku!$H$9,AND('Demand breakdown 1'!X8 &gt; 0, SUM('Demand breakdown 1'!N8:W8) = 0),0,AND('Demand breakdown 1'!X8 = 0, SUM('Demand breakdown 1'!N8:W8) = 0),0,SUM('Demand breakdown 1'!N8:W8)&gt;'Demand breakdown 1'!X8,('Demand breakdown 1'!T8 /'Demand breakdown 1'!Y8)*Doku!$H$9)</f>
        <v>3.6718336742940186E-2</v>
      </c>
      <c r="U8" s="27" cm="1">
        <f t="array" ref="U8">_xlfn.IFS(AND('Demand breakdown 1'!X8&gt;0, SUM('Demand breakdown 1'!N8:W8)&gt;0,SUM('Demand breakdown 1'!N8:W8)&lt;'Demand breakdown 1'!X8),('Demand breakdown 1'!U8 /'Demand breakdown 1'!X8)*Doku!$H$9,AND('Demand breakdown 1'!X8 = 0, SUM('Demand breakdown 1'!N8:W8)&gt;0), 'Demand breakdown 1'!U8/SUM('Demand breakdown 1'!N8:W8)*Doku!$H$9,AND('Demand breakdown 1'!X8 &gt; 0, SUM('Demand breakdown 1'!N8:W8) = 0),0,AND('Demand breakdown 1'!X8 = 0, SUM('Demand breakdown 1'!N8:W8) = 0),0,SUM('Demand breakdown 1'!N8:W8)&gt;'Demand breakdown 1'!X8,('Demand breakdown 1'!U8 /'Demand breakdown 1'!Y8)*Doku!$H$9)</f>
        <v>0</v>
      </c>
      <c r="V8" s="27" cm="1">
        <f t="array" ref="V8">_xlfn.IFS(AND('Demand breakdown 1'!X8&gt;0, SUM('Demand breakdown 1'!N8:W8)&gt;0,SUM('Demand breakdown 1'!N8:W8)&lt;'Demand breakdown 1'!X8),('Demand breakdown 1'!V8 /'Demand breakdown 1'!X8)*Doku!$H$9,AND('Demand breakdown 1'!X8 = 0, SUM('Demand breakdown 1'!N8:W8)&gt;0), 'Demand breakdown 1'!V8/SUM('Demand breakdown 1'!N8:W8)*Doku!$H$9,AND('Demand breakdown 1'!X8 &gt; 0, SUM('Demand breakdown 1'!N8:W8) = 0),0,AND('Demand breakdown 1'!X8 = 0, SUM('Demand breakdown 1'!N8:W8) = 0),0,SUM('Demand breakdown 1'!N8:W8)&gt;'Demand breakdown 1'!X8,('Demand breakdown 1'!V8 /'Demand breakdown 1'!Y8)*Doku!$H$9)</f>
        <v>0.47987741158193642</v>
      </c>
      <c r="W8" s="27" cm="1">
        <f t="array" ref="W8">_xlfn.IFS(AND('Demand breakdown 1'!X8&gt;0, SUM('Demand breakdown 1'!N8:W8)&gt;0),('Demand breakdown 1'!W8 /'Demand breakdown 1'!X8)*Doku!$H$9,AND('Demand breakdown 1'!X8 = 0, SUM('Demand breakdown 1'!N8:W8)&gt;0), 'Demand breakdown 1'!W8/SUM('Demand breakdown 1'!N8:W8)*Doku!$H$9,AND('Demand breakdown 1'!X8 &gt; 0, SUM('Demand breakdown 1'!N8:W8) = 0),0,AND('Demand breakdown 1'!X8 = 0, SUM('Demand breakdown 1'!N8:W8) = 0),0,SUM('Demand breakdown 1'!N8:W8)&gt;'Demand breakdown 1'!X8,('Demand breakdown 1'!W8 /'Demand breakdown 1'!Y8)*Doku!$H$9)</f>
        <v>1.6015444749580294E-2</v>
      </c>
      <c r="X8" s="90" cm="1">
        <f t="array" ref="X8">_xlfn.IFS(AND('Demand breakdown 1'!Y8&gt;0,'Demand breakdown 1'!X8 &gt; SUM('Demand breakdown 1'!N8:W8)),(('Demand breakdown 1'!Y8-SUM('Demand breakdown 1'!N8:W8))/'Demand breakdown 1'!Y8)*Doku!$H$9,'Demand breakdown 1'!Y8 = 0, 0,'Demand breakdown 1'!X8 &lt; SUM('Demand breakdown 1'!N8:W8),1)</f>
        <v>0.19589623272962239</v>
      </c>
      <c r="Y8" s="92">
        <f>IF(X8=1,Doku!$H$10,1-SUM(N8:X8))</f>
        <v>1.934697454094314E-2</v>
      </c>
      <c r="Z8" s="27">
        <f t="shared" si="1"/>
        <v>69.908209181381125</v>
      </c>
      <c r="AA8" s="25">
        <f t="shared" si="2"/>
        <v>72.497402114024865</v>
      </c>
    </row>
    <row r="9" spans="1:40">
      <c r="A9" s="27" t="s">
        <v>1192</v>
      </c>
      <c r="B9" s="27" t="s">
        <v>1200</v>
      </c>
      <c r="C9" s="27">
        <v>1055</v>
      </c>
      <c r="D9" s="27">
        <v>583</v>
      </c>
      <c r="E9" s="27">
        <v>5399.5590000000002</v>
      </c>
      <c r="F9" s="27">
        <v>200539</v>
      </c>
      <c r="G9" s="27">
        <v>2</v>
      </c>
      <c r="H9" s="27">
        <v>5.5231674883901724E-2</v>
      </c>
      <c r="I9" s="27">
        <v>6.9056129476584016E-2</v>
      </c>
      <c r="J9" s="27">
        <v>13496.468220694282</v>
      </c>
      <c r="K9" s="29">
        <f t="shared" si="0"/>
        <v>797.67531222829712</v>
      </c>
      <c r="L9" s="28">
        <f t="shared" si="3"/>
        <v>398.83765611414856</v>
      </c>
      <c r="M9" s="27">
        <f t="shared" si="4"/>
        <v>179.47694525136686</v>
      </c>
      <c r="N9" s="87" cm="1">
        <f t="array" ref="N9">_xlfn.IFS(AND('Demand breakdown 1'!X9&gt;0, SUM('Demand breakdown 1'!N9:W9)&gt;0,SUM('Demand breakdown 1'!N9:W9)&lt;'Demand breakdown 1'!X9),('Demand breakdown 1'!N9 /'Demand breakdown 1'!X9)*Doku!$H$9,AND('Demand breakdown 1'!X9 = 0, SUM('Demand breakdown 1'!N9:W9)&gt;0), 'Demand breakdown 1'!N9/SUM('Demand breakdown 1'!N9:W9)*Doku!$H$9,AND('Demand breakdown 1'!X9 &gt; 0, SUM('Demand breakdown 1'!N9:W9) = 0),0,AND('Demand breakdown 1'!X9 = 0, SUM('Demand breakdown 1'!N9:W9) = 0),0,SUM('Demand breakdown 1'!N9:W9)&gt;'Demand breakdown 1'!X9,('Demand breakdown 1'!N9 /'Demand breakdown 1'!Y9)*Doku!$H$9)</f>
        <v>4.1035500286823123E-2</v>
      </c>
      <c r="O9" s="27" cm="1">
        <f t="array" ref="O9">_xlfn.IFS(AND('Demand breakdown 1'!X9&gt;0, SUM('Demand breakdown 1'!N9:W9)&gt;0,SUM('Demand breakdown 1'!N9:W9)&lt;'Demand breakdown 1'!X9),('Demand breakdown 1'!O9 /'Demand breakdown 1'!X9)*Doku!$H$9,AND('Demand breakdown 1'!X9 = 0, SUM('Demand breakdown 1'!N9:W9)&gt;0), 'Demand breakdown 1'!O9/SUM('Demand breakdown 1'!N9:W9)*Doku!$H$9,AND('Demand breakdown 1'!X9 &gt; 0, SUM('Demand breakdown 1'!N9:W9) = 0),0,AND('Demand breakdown 1'!X9 = 0, SUM('Demand breakdown 1'!N9:W9) = 0),0,SUM('Demand breakdown 1'!N9:W9)&gt;'Demand breakdown 1'!X9,('Demand breakdown 1'!O9 /'Demand breakdown 1'!Y9)*Doku!$H$9)</f>
        <v>0.18628208502297383</v>
      </c>
      <c r="P9" s="27" cm="1">
        <f t="array" ref="P9">_xlfn.IFS(AND('Demand breakdown 1'!X9&gt;0, SUM('Demand breakdown 1'!N9:W9)&gt;0,SUM('Demand breakdown 1'!N9:W9)&lt;'Demand breakdown 1'!X9),('Demand breakdown 1'!P9 /'Demand breakdown 1'!X9)*Doku!$H$9,AND('Demand breakdown 1'!X9 = 0, SUM('Demand breakdown 1'!N9:W9)&gt;0), 'Demand breakdown 1'!P9/SUM('Demand breakdown 1'!N9:W9)*Doku!$H$9,AND('Demand breakdown 1'!X9 &gt; 0, SUM('Demand breakdown 1'!N9:W9) = 0),0,AND('Demand breakdown 1'!X9 = 0, SUM('Demand breakdown 1'!N9:W9) = 0),0,SUM('Demand breakdown 1'!N9:W9)&gt;'Demand breakdown 1'!X9,('Demand breakdown 1'!P9 /'Demand breakdown 1'!Y9)*Doku!$H$9)</f>
        <v>1.6605062906760986E-2</v>
      </c>
      <c r="Q9" s="27" cm="1">
        <f t="array" ref="Q9">_xlfn.IFS(AND('Demand breakdown 1'!X9&gt;0, SUM('Demand breakdown 1'!N9:W9)&gt;0,SUM('Demand breakdown 1'!N9:W9)&lt;'Demand breakdown 1'!X9),('Demand breakdown 1'!Q9 /'Demand breakdown 1'!X9)*Doku!$H$9,AND('Demand breakdown 1'!X9 = 0, SUM('Demand breakdown 1'!N9:W9)&gt;0), 'Demand breakdown 1'!Q9/SUM('Demand breakdown 1'!N9:W9)*Doku!$H$9,AND('Demand breakdown 1'!X9 &gt; 0, SUM('Demand breakdown 1'!N9:W9) = 0),0,AND('Demand breakdown 1'!X9 = 0, SUM('Demand breakdown 1'!N9:W9) = 0),0,SUM('Demand breakdown 1'!N9:W9)&gt;'Demand breakdown 1'!X9,('Demand breakdown 1'!Q9 /'Demand breakdown 1'!Y9)*Doku!$H$9)</f>
        <v>0.44509203101800709</v>
      </c>
      <c r="R9" s="27" cm="1">
        <f t="array" ref="R9">_xlfn.IFS(AND('Demand breakdown 1'!X9&gt;0, SUM('Demand breakdown 1'!N9:W9)&gt;0,SUM('Demand breakdown 1'!N9:W9)&lt;'Demand breakdown 1'!X9),('Demand breakdown 1'!R9 /'Demand breakdown 1'!X9)*Doku!$H$9,AND('Demand breakdown 1'!X9 = 0, SUM('Demand breakdown 1'!N9:W9)&gt;0), 'Demand breakdown 1'!R9/SUM('Demand breakdown 1'!N9:W9)*Doku!$H$9,AND('Demand breakdown 1'!X9 &gt; 0, SUM('Demand breakdown 1'!N9:W9) = 0),0,AND('Demand breakdown 1'!X9 = 0, SUM('Demand breakdown 1'!N9:W9) = 0),0,SUM('Demand breakdown 1'!N9:W9)&gt;'Demand breakdown 1'!X9,('Demand breakdown 1'!R9 /'Demand breakdown 1'!Y9)*Doku!$H$9)</f>
        <v>0</v>
      </c>
      <c r="S9" s="27" cm="1">
        <f t="array" ref="S9">_xlfn.IFS(AND('Demand breakdown 1'!X9&gt;0, SUM('Demand breakdown 1'!N9:W9)&gt;0,SUM('Demand breakdown 1'!N9:W9)&lt;'Demand breakdown 1'!X9),('Demand breakdown 1'!S9 /'Demand breakdown 1'!X9)*Doku!$H$9,AND('Demand breakdown 1'!X9 = 0, SUM('Demand breakdown 1'!N9:W9)&gt;0), 'Demand breakdown 1'!S9/SUM('Demand breakdown 1'!N9:W9)*Doku!$H$9,AND('Demand breakdown 1'!X9 &gt; 0, SUM('Demand breakdown 1'!N9:W9) = 0),0,AND('Demand breakdown 1'!X9 = 0, SUM('Demand breakdown 1'!N9:W9) = 0),0,SUM('Demand breakdown 1'!N9:W9)&gt;'Demand breakdown 1'!X9,('Demand breakdown 1'!S9 /'Demand breakdown 1'!Y9)*Doku!$H$9)</f>
        <v>0</v>
      </c>
      <c r="T9" s="27" cm="1">
        <f t="array" ref="T9">_xlfn.IFS(AND('Demand breakdown 1'!X9&gt;0, SUM('Demand breakdown 1'!N9:W9)&gt;0,SUM('Demand breakdown 1'!N9:W9)&lt;'Demand breakdown 1'!X9),('Demand breakdown 1'!T9 /'Demand breakdown 1'!X9)*Doku!$H$9,AND('Demand breakdown 1'!X9 = 0, SUM('Demand breakdown 1'!N9:W9)&gt;0), 'Demand breakdown 1'!T9/SUM('Demand breakdown 1'!N9:W9)*Doku!$H$9,AND('Demand breakdown 1'!X9 &gt; 0, SUM('Demand breakdown 1'!N9:W9) = 0),0,AND('Demand breakdown 1'!X9 = 0, SUM('Demand breakdown 1'!N9:W9) = 0),0,SUM('Demand breakdown 1'!N9:W9)&gt;'Demand breakdown 1'!X9,('Demand breakdown 1'!T9 /'Demand breakdown 1'!Y9)*Doku!$H$9)</f>
        <v>0</v>
      </c>
      <c r="U9" s="27" cm="1">
        <f t="array" ref="U9">_xlfn.IFS(AND('Demand breakdown 1'!X9&gt;0, SUM('Demand breakdown 1'!N9:W9)&gt;0,SUM('Demand breakdown 1'!N9:W9)&lt;'Demand breakdown 1'!X9),('Demand breakdown 1'!U9 /'Demand breakdown 1'!X9)*Doku!$H$9,AND('Demand breakdown 1'!X9 = 0, SUM('Demand breakdown 1'!N9:W9)&gt;0), 'Demand breakdown 1'!U9/SUM('Demand breakdown 1'!N9:W9)*Doku!$H$9,AND('Demand breakdown 1'!X9 &gt; 0, SUM('Demand breakdown 1'!N9:W9) = 0),0,AND('Demand breakdown 1'!X9 = 0, SUM('Demand breakdown 1'!N9:W9) = 0),0,SUM('Demand breakdown 1'!N9:W9)&gt;'Demand breakdown 1'!X9,('Demand breakdown 1'!U9 /'Demand breakdown 1'!Y9)*Doku!$H$9)</f>
        <v>0</v>
      </c>
      <c r="V9" s="27" cm="1">
        <f t="array" ref="V9">_xlfn.IFS(AND('Demand breakdown 1'!X9&gt;0, SUM('Demand breakdown 1'!N9:W9)&gt;0,SUM('Demand breakdown 1'!N9:W9)&lt;'Demand breakdown 1'!X9),('Demand breakdown 1'!V9 /'Demand breakdown 1'!X9)*Doku!$H$9,AND('Demand breakdown 1'!X9 = 0, SUM('Demand breakdown 1'!N9:W9)&gt;0), 'Demand breakdown 1'!V9/SUM('Demand breakdown 1'!N9:W9)*Doku!$H$9,AND('Demand breakdown 1'!X9 &gt; 0, SUM('Demand breakdown 1'!N9:W9) = 0),0,AND('Demand breakdown 1'!X9 = 0, SUM('Demand breakdown 1'!N9:W9) = 0),0,SUM('Demand breakdown 1'!N9:W9)&gt;'Demand breakdown 1'!X9,('Demand breakdown 1'!V9 /'Demand breakdown 1'!Y9)*Doku!$H$9)</f>
        <v>0.160897333682753</v>
      </c>
      <c r="W9" s="27" cm="1">
        <f t="array" ref="W9">_xlfn.IFS(AND('Demand breakdown 1'!X9&gt;0, SUM('Demand breakdown 1'!N9:W9)&gt;0),('Demand breakdown 1'!W9 /'Demand breakdown 1'!X9)*Doku!$H$9,AND('Demand breakdown 1'!X9 = 0, SUM('Demand breakdown 1'!N9:W9)&gt;0), 'Demand breakdown 1'!W9/SUM('Demand breakdown 1'!N9:W9)*Doku!$H$9,AND('Demand breakdown 1'!X9 &gt; 0, SUM('Demand breakdown 1'!N9:W9) = 0),0,AND('Demand breakdown 1'!X9 = 0, SUM('Demand breakdown 1'!N9:W9) = 0),0,SUM('Demand breakdown 1'!N9:W9)&gt;'Demand breakdown 1'!X9,('Demand breakdown 1'!W9 /'Demand breakdown 1'!Y9)*Doku!$H$9)</f>
        <v>0.13074101254173878</v>
      </c>
      <c r="X9" s="90" cm="1">
        <f t="array" ref="X9">_xlfn.IFS(AND('Demand breakdown 1'!Y9&gt;0,'Demand breakdown 1'!X9 &gt; SUM('Demand breakdown 1'!N9:W9)),(('Demand breakdown 1'!Y9-SUM('Demand breakdown 1'!N9:W9))/'Demand breakdown 1'!Y9)*Doku!$H$9,'Demand breakdown 1'!Y9 = 0, 0,'Demand breakdown 1'!X9 &lt; SUM('Demand breakdown 1'!N9:W9),1)</f>
        <v>1</v>
      </c>
      <c r="Y9" s="92">
        <f>IF(X9=1,Doku!$H$10,1-SUM(N9:X9))</f>
        <v>1.934697454094314E-2</v>
      </c>
      <c r="Z9" s="27">
        <f t="shared" si="1"/>
        <v>107.68616715082011</v>
      </c>
      <c r="AA9" s="25">
        <f t="shared" si="2"/>
        <v>111.6745437119616</v>
      </c>
    </row>
    <row r="10" spans="1:40">
      <c r="A10" s="27" t="s">
        <v>1192</v>
      </c>
      <c r="B10" s="27" t="s">
        <v>1201</v>
      </c>
      <c r="C10" s="27">
        <v>1056</v>
      </c>
      <c r="D10" s="27">
        <v>794</v>
      </c>
      <c r="E10" s="27">
        <v>9344.0889999999999</v>
      </c>
      <c r="F10" s="27">
        <v>316103</v>
      </c>
      <c r="G10" s="27">
        <v>5</v>
      </c>
      <c r="H10" s="27">
        <v>9.5579969722387026E-2</v>
      </c>
      <c r="I10" s="27">
        <v>0.10885089531680441</v>
      </c>
      <c r="J10" s="27">
        <v>13496.468220694282</v>
      </c>
      <c r="K10" s="29">
        <f t="shared" si="0"/>
        <v>1340.142999045509</v>
      </c>
      <c r="L10" s="28">
        <f t="shared" si="3"/>
        <v>268.02859980910182</v>
      </c>
      <c r="M10" s="27">
        <f t="shared" si="4"/>
        <v>120.61286991409582</v>
      </c>
      <c r="N10" s="87" cm="1">
        <f t="array" ref="N10">_xlfn.IFS(AND('Demand breakdown 1'!X10&gt;0, SUM('Demand breakdown 1'!N10:W10)&gt;0,SUM('Demand breakdown 1'!N10:W10)&lt;'Demand breakdown 1'!X10),('Demand breakdown 1'!N10 /'Demand breakdown 1'!X10)*Doku!$H$9,AND('Demand breakdown 1'!X10 = 0, SUM('Demand breakdown 1'!N10:W10)&gt;0), 'Demand breakdown 1'!N10/SUM('Demand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1'!N10 /'Demand breakdown 1'!Y10)*Doku!$H$9)</f>
        <v>0.14208603466505465</v>
      </c>
      <c r="O10" s="27" cm="1">
        <f t="array" ref="O10">_xlfn.IFS(AND('Demand breakdown 1'!X10&gt;0, SUM('Demand breakdown 1'!N10:W10)&gt;0,SUM('Demand breakdown 1'!N10:W10)&lt;'Demand breakdown 1'!X10),('Demand breakdown 1'!O10 /'Demand breakdown 1'!X10)*Doku!$H$9,AND('Demand breakdown 1'!X10 = 0, SUM('Demand breakdown 1'!N10:W10)&gt;0), 'Demand breakdown 1'!O10/SUM('Demand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1'!O10 /'Demand breakdown 1'!Y10)*Doku!$H$9)</f>
        <v>0.20768194032381013</v>
      </c>
      <c r="P10" s="27" cm="1">
        <f t="array" ref="P10">_xlfn.IFS(AND('Demand breakdown 1'!X10&gt;0, SUM('Demand breakdown 1'!N10:W10)&gt;0,SUM('Demand breakdown 1'!N10:W10)&lt;'Demand breakdown 1'!X10),('Demand breakdown 1'!P10 /'Demand breakdown 1'!X10)*Doku!$H$9,AND('Demand breakdown 1'!X10 = 0, SUM('Demand breakdown 1'!N10:W10)&gt;0), 'Demand breakdown 1'!P10/SUM('Demand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1'!P10 /'Demand breakdown 1'!Y10)*Doku!$H$9)</f>
        <v>2.7206737672172739E-2</v>
      </c>
      <c r="Q10" s="27" cm="1">
        <f t="array" ref="Q10">_xlfn.IFS(AND('Demand breakdown 1'!X10&gt;0, SUM('Demand breakdown 1'!N10:W10)&gt;0,SUM('Demand breakdown 1'!N10:W10)&lt;'Demand breakdown 1'!X10),('Demand breakdown 1'!Q10 /'Demand breakdown 1'!X10)*Doku!$H$9,AND('Demand breakdown 1'!X10 = 0, SUM('Demand breakdown 1'!N10:W10)&gt;0), 'Demand breakdown 1'!Q10/SUM('Demand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1'!Q10 /'Demand breakdown 1'!Y10)*Doku!$H$9)</f>
        <v>0.17563332560828462</v>
      </c>
      <c r="R10" s="27" cm="1">
        <f t="array" ref="R10">_xlfn.IFS(AND('Demand breakdown 1'!X10&gt;0, SUM('Demand breakdown 1'!N10:W10)&gt;0,SUM('Demand breakdown 1'!N10:W10)&lt;'Demand breakdown 1'!X10),('Demand breakdown 1'!R10 /'Demand breakdown 1'!X10)*Doku!$H$9,AND('Demand breakdown 1'!X10 = 0, SUM('Demand breakdown 1'!N10:W10)&gt;0), 'Demand breakdown 1'!R10/SUM('Demand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1'!R10 /'Demand breakdown 1'!Y10)*Doku!$H$9)</f>
        <v>0</v>
      </c>
      <c r="S10" s="27" cm="1">
        <f t="array" ref="S10">_xlfn.IFS(AND('Demand breakdown 1'!X10&gt;0, SUM('Demand breakdown 1'!N10:W10)&gt;0,SUM('Demand breakdown 1'!N10:W10)&lt;'Demand breakdown 1'!X10),('Demand breakdown 1'!S10 /'Demand breakdown 1'!X10)*Doku!$H$9,AND('Demand breakdown 1'!X10 = 0, SUM('Demand breakdown 1'!N10:W10)&gt;0), 'Demand breakdown 1'!S10/SUM('Demand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1'!S10 /'Demand breakdown 1'!Y10)*Doku!$H$9)</f>
        <v>5.377942001723976E-2</v>
      </c>
      <c r="T10" s="27" cm="1">
        <f t="array" ref="T10">_xlfn.IFS(AND('Demand breakdown 1'!X10&gt;0, SUM('Demand breakdown 1'!N10:W10)&gt;0,SUM('Demand breakdown 1'!N10:W10)&lt;'Demand breakdown 1'!X10),('Demand breakdown 1'!T10 /'Demand breakdown 1'!X10)*Doku!$H$9,AND('Demand breakdown 1'!X10 = 0, SUM('Demand breakdown 1'!N10:W10)&gt;0), 'Demand breakdown 1'!T10/SUM('Demand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1'!T10 /'Demand breakdown 1'!Y10)*Doku!$H$9)</f>
        <v>8.2427192523743687E-3</v>
      </c>
      <c r="U10" s="27" cm="1">
        <f t="array" ref="U10">_xlfn.IFS(AND('Demand breakdown 1'!X10&gt;0, SUM('Demand breakdown 1'!N10:W10)&gt;0,SUM('Demand breakdown 1'!N10:W10)&lt;'Demand breakdown 1'!X10),('Demand breakdown 1'!U10 /'Demand breakdown 1'!X10)*Doku!$H$9,AND('Demand breakdown 1'!X10 = 0, SUM('Demand breakdown 1'!N10:W10)&gt;0), 'Demand breakdown 1'!U10/SUM('Demand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1'!U10 /'Demand breakdown 1'!Y10)*Doku!$H$9)</f>
        <v>0</v>
      </c>
      <c r="V10" s="27" cm="1">
        <f t="array" ref="V10">_xlfn.IFS(AND('Demand breakdown 1'!X10&gt;0, SUM('Demand breakdown 1'!N10:W10)&gt;0,SUM('Demand breakdown 1'!N10:W10)&lt;'Demand breakdown 1'!X10),('Demand breakdown 1'!V10 /'Demand breakdown 1'!X10)*Doku!$H$9,AND('Demand breakdown 1'!X10 = 0, SUM('Demand breakdown 1'!N10:W10)&gt;0), 'Demand breakdown 1'!V10/SUM('Demand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1'!V10 /'Demand breakdown 1'!Y10)*Doku!$H$9)</f>
        <v>0.22843284193817917</v>
      </c>
      <c r="W10" s="27" cm="1">
        <f t="array" ref="W10">_xlfn.IFS(AND('Demand breakdown 1'!X10&gt;0, SUM('Demand breakdown 1'!N10:W10)&gt;0),('Demand breakdown 1'!W10 /'Demand breakdown 1'!X10)*Doku!$H$9,AND('Demand breakdown 1'!X10 = 0, SUM('Demand breakdown 1'!N10:W10)&gt;0), 'Demand breakdown 1'!W10/SUM('Demand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1'!W10 /'Demand breakdown 1'!Y10)*Doku!$H$9)</f>
        <v>3.5103608564307623E-2</v>
      </c>
      <c r="X10" s="90" cm="1">
        <f t="array" ref="X10">_xlfn.IFS(AND('Demand breakdown 1'!Y10&gt;0,'Demand breakdown 1'!X10 &gt; SUM('Demand breakdown 1'!N10:W10)),(('Demand breakdown 1'!Y10-SUM('Demand breakdown 1'!N10:W10))/'Demand breakdown 1'!Y10)*Doku!$H$9,'Demand breakdown 1'!Y10 = 0, 0,'Demand breakdown 1'!X10 &lt; SUM('Demand breakdown 1'!N10:W10),1)</f>
        <v>0.10248639741763377</v>
      </c>
      <c r="Y10" s="92">
        <f>IF(X10=1,Doku!$H$10,1-SUM(N10:X10))</f>
        <v>1.934697454094314E-2</v>
      </c>
      <c r="Z10" s="27">
        <f t="shared" si="1"/>
        <v>72.367721948457501</v>
      </c>
      <c r="AA10" s="25">
        <f t="shared" si="2"/>
        <v>75.048007946548523</v>
      </c>
    </row>
    <row r="11" spans="1:40">
      <c r="A11" s="27" t="s">
        <v>1192</v>
      </c>
      <c r="B11" s="27" t="s">
        <v>1202</v>
      </c>
      <c r="C11" s="27">
        <v>1057</v>
      </c>
      <c r="D11" s="27">
        <v>622</v>
      </c>
      <c r="E11" s="27">
        <v>2581.5790000000002</v>
      </c>
      <c r="F11" s="27">
        <v>128686</v>
      </c>
      <c r="G11" s="27">
        <v>3</v>
      </c>
      <c r="H11" s="27">
        <v>2.6406773593011603E-2</v>
      </c>
      <c r="I11" s="27">
        <v>4.4313360881542703E-2</v>
      </c>
      <c r="J11" s="27">
        <v>13496.468220694282</v>
      </c>
      <c r="K11" s="29">
        <f t="shared" si="0"/>
        <v>424.06737276775959</v>
      </c>
      <c r="L11" s="28">
        <f t="shared" si="3"/>
        <v>141.35579092258652</v>
      </c>
      <c r="M11" s="27">
        <f t="shared" si="4"/>
        <v>63.610105915163935</v>
      </c>
      <c r="N11" s="87" cm="1">
        <f t="array" ref="N11">_xlfn.IFS(AND('Demand breakdown 1'!X11&gt;0, SUM('Demand breakdown 1'!N11:W11)&gt;0,SUM('Demand breakdown 1'!N11:W11)&lt;'Demand breakdown 1'!X11),('Demand breakdown 1'!N11 /'Demand breakdown 1'!X11)*Doku!$H$9,AND('Demand breakdown 1'!X11 = 0, SUM('Demand breakdown 1'!N11:W11)&gt;0), 'Demand breakdown 1'!N11/SUM('Demand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1'!N11 /'Demand breakdown 1'!Y11)*Doku!$H$9)</f>
        <v>0</v>
      </c>
      <c r="O11" s="27" cm="1">
        <f t="array" ref="O11">_xlfn.IFS(AND('Demand breakdown 1'!X11&gt;0, SUM('Demand breakdown 1'!N11:W11)&gt;0,SUM('Demand breakdown 1'!N11:W11)&lt;'Demand breakdown 1'!X11),('Demand breakdown 1'!O11 /'Demand breakdown 1'!X11)*Doku!$H$9,AND('Demand breakdown 1'!X11 = 0, SUM('Demand breakdown 1'!N11:W11)&gt;0), 'Demand breakdown 1'!O11/SUM('Demand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1'!O11 /'Demand breakdown 1'!Y11)*Doku!$H$9)</f>
        <v>0</v>
      </c>
      <c r="P11" s="27" cm="1">
        <f t="array" ref="P11">_xlfn.IFS(AND('Demand breakdown 1'!X11&gt;0, SUM('Demand breakdown 1'!N11:W11)&gt;0,SUM('Demand breakdown 1'!N11:W11)&lt;'Demand breakdown 1'!X11),('Demand breakdown 1'!P11 /'Demand breakdown 1'!X11)*Doku!$H$9,AND('Demand breakdown 1'!X11 = 0, SUM('Demand breakdown 1'!N11:W11)&gt;0), 'Demand breakdown 1'!P11/SUM('Demand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1'!P11 /'Demand breakdown 1'!Y11)*Doku!$H$9)</f>
        <v>1.8166588727483404E-2</v>
      </c>
      <c r="Q11" s="27" cm="1">
        <f t="array" ref="Q11">_xlfn.IFS(AND('Demand breakdown 1'!X11&gt;0, SUM('Demand breakdown 1'!N11:W11)&gt;0,SUM('Demand breakdown 1'!N11:W11)&lt;'Demand breakdown 1'!X11),('Demand breakdown 1'!Q11 /'Demand breakdown 1'!X11)*Doku!$H$9,AND('Demand breakdown 1'!X11 = 0, SUM('Demand breakdown 1'!N11:W11)&gt;0), 'Demand breakdown 1'!Q11/SUM('Demand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1'!Q11 /'Demand breakdown 1'!Y11)*Doku!$H$9)</f>
        <v>0.13059377934285238</v>
      </c>
      <c r="R11" s="27" cm="1">
        <f t="array" ref="R11">_xlfn.IFS(AND('Demand breakdown 1'!X11&gt;0, SUM('Demand breakdown 1'!N11:W11)&gt;0,SUM('Demand breakdown 1'!N11:W11)&lt;'Demand breakdown 1'!X11),('Demand breakdown 1'!R11 /'Demand breakdown 1'!X11)*Doku!$H$9,AND('Demand breakdown 1'!X11 = 0, SUM('Demand breakdown 1'!N11:W11)&gt;0), 'Demand breakdown 1'!R11/SUM('Demand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1'!R11 /'Demand breakdown 1'!Y11)*Doku!$H$9)</f>
        <v>0</v>
      </c>
      <c r="S11" s="27" cm="1">
        <f t="array" ref="S11">_xlfn.IFS(AND('Demand breakdown 1'!X11&gt;0, SUM('Demand breakdown 1'!N11:W11)&gt;0,SUM('Demand breakdown 1'!N11:W11)&lt;'Demand breakdown 1'!X11),('Demand breakdown 1'!S11 /'Demand breakdown 1'!X11)*Doku!$H$9,AND('Demand breakdown 1'!X11 = 0, SUM('Demand breakdown 1'!N11:W11)&gt;0), 'Demand breakdown 1'!S11/SUM('Demand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1'!S11 /'Demand breakdown 1'!Y11)*Doku!$H$9)</f>
        <v>0</v>
      </c>
      <c r="T11" s="27" cm="1">
        <f t="array" ref="T11">_xlfn.IFS(AND('Demand breakdown 1'!X11&gt;0, SUM('Demand breakdown 1'!N11:W11)&gt;0,SUM('Demand breakdown 1'!N11:W11)&lt;'Demand breakdown 1'!X11),('Demand breakdown 1'!T11 /'Demand breakdown 1'!X11)*Doku!$H$9,AND('Demand breakdown 1'!X11 = 0, SUM('Demand breakdown 1'!N11:W11)&gt;0), 'Demand breakdown 1'!T11/SUM('Demand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1'!T11 /'Demand breakdown 1'!Y11)*Doku!$H$9)</f>
        <v>0</v>
      </c>
      <c r="U11" s="27" cm="1">
        <f t="array" ref="U11">_xlfn.IFS(AND('Demand breakdown 1'!X11&gt;0, SUM('Demand breakdown 1'!N11:W11)&gt;0,SUM('Demand breakdown 1'!N11:W11)&lt;'Demand breakdown 1'!X11),('Demand breakdown 1'!U11 /'Demand breakdown 1'!X11)*Doku!$H$9,AND('Demand breakdown 1'!X11 = 0, SUM('Demand breakdown 1'!N11:W11)&gt;0), 'Demand breakdown 1'!U11/SUM('Demand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1'!U11 /'Demand breakdown 1'!Y11)*Doku!$H$9)</f>
        <v>0</v>
      </c>
      <c r="V11" s="27" cm="1">
        <f t="array" ref="V11">_xlfn.IFS(AND('Demand breakdown 1'!X11&gt;0, SUM('Demand breakdown 1'!N11:W11)&gt;0,SUM('Demand breakdown 1'!N11:W11)&lt;'Demand breakdown 1'!X11),('Demand breakdown 1'!V11 /'Demand breakdown 1'!X11)*Doku!$H$9,AND('Demand breakdown 1'!X11 = 0, SUM('Demand breakdown 1'!N11:W11)&gt;0), 'Demand breakdown 1'!V11/SUM('Demand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1'!V11 /'Demand breakdown 1'!Y11)*Doku!$H$9)</f>
        <v>8.3977627136479882E-2</v>
      </c>
      <c r="W11" s="27" cm="1">
        <f t="array" ref="W11">_xlfn.IFS(AND('Demand breakdown 1'!X11&gt;0, SUM('Demand breakdown 1'!N11:W11)&gt;0),('Demand breakdown 1'!W11 /'Demand breakdown 1'!X11)*Doku!$H$9,AND('Demand breakdown 1'!X11 = 0, SUM('Demand breakdown 1'!N11:W11)&gt;0), 'Demand breakdown 1'!W11/SUM('Demand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1'!W11 /'Demand breakdown 1'!Y11)*Doku!$H$9)</f>
        <v>0.37909900250182343</v>
      </c>
      <c r="X11" s="90" cm="1">
        <f t="array" ref="X11">_xlfn.IFS(AND('Demand breakdown 1'!Y11&gt;0,'Demand breakdown 1'!X11 &gt; SUM('Demand breakdown 1'!N11:W11)),(('Demand breakdown 1'!Y11-SUM('Demand breakdown 1'!N11:W11))/'Demand breakdown 1'!Y11)*Doku!$H$9,'Demand breakdown 1'!Y11 = 0, 0,'Demand breakdown 1'!X11 &lt; SUM('Demand breakdown 1'!N11:W11),1)</f>
        <v>0.36881602775041777</v>
      </c>
      <c r="Y11" s="92">
        <f>IF(X11=1,Doku!$H$10,1-SUM(N11:X11))</f>
        <v>1.934697454094314E-2</v>
      </c>
      <c r="Z11" s="27">
        <f t="shared" si="1"/>
        <v>38.166063549098361</v>
      </c>
      <c r="AA11" s="25">
        <f t="shared" si="2"/>
        <v>39.579621458324233</v>
      </c>
    </row>
    <row r="12" spans="1:40">
      <c r="A12" s="27" t="s">
        <v>1192</v>
      </c>
      <c r="B12" s="27" t="s">
        <v>1203</v>
      </c>
      <c r="C12" s="27">
        <v>1058</v>
      </c>
      <c r="D12" s="27">
        <v>605</v>
      </c>
      <c r="E12" s="27">
        <v>7923.7759999999998</v>
      </c>
      <c r="F12" s="27">
        <v>274098</v>
      </c>
      <c r="G12" s="27">
        <v>7</v>
      </c>
      <c r="H12" s="27">
        <v>8.1051696978376053E-2</v>
      </c>
      <c r="I12" s="27">
        <v>9.4386363636363643E-2</v>
      </c>
      <c r="J12" s="27">
        <v>13496.468220694282</v>
      </c>
      <c r="K12" s="29">
        <f t="shared" si="0"/>
        <v>1144.3035058412579</v>
      </c>
      <c r="L12" s="28">
        <f t="shared" si="3"/>
        <v>163.47192940589397</v>
      </c>
      <c r="M12" s="27">
        <f t="shared" si="4"/>
        <v>73.56236823265229</v>
      </c>
      <c r="N12" s="87" cm="1">
        <f t="array" ref="N12">_xlfn.IFS(AND('Demand breakdown 1'!X12&gt;0, SUM('Demand breakdown 1'!N12:W12)&gt;0,SUM('Demand breakdown 1'!N12:W12)&lt;'Demand breakdown 1'!X12),('Demand breakdown 1'!N12 /'Demand breakdown 1'!X12)*Doku!$H$9,AND('Demand breakdown 1'!X12 = 0, SUM('Demand breakdown 1'!N12:W12)&gt;0), 'Demand breakdown 1'!N12/SUM('Demand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1'!N12 /'Demand breakdown 1'!Y12)*Doku!$H$9)</f>
        <v>8.7377946220543512E-2</v>
      </c>
      <c r="O12" s="27" cm="1">
        <f t="array" ref="O12">_xlfn.IFS(AND('Demand breakdown 1'!X12&gt;0, SUM('Demand breakdown 1'!N12:W12)&gt;0,SUM('Demand breakdown 1'!N12:W12)&lt;'Demand breakdown 1'!X12),('Demand breakdown 1'!O12 /'Demand breakdown 1'!X12)*Doku!$H$9,AND('Demand breakdown 1'!X12 = 0, SUM('Demand breakdown 1'!N12:W12)&gt;0), 'Demand breakdown 1'!O12/SUM('Demand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1'!O12 /'Demand breakdown 1'!Y12)*Doku!$H$9)</f>
        <v>1.3388556275728441E-2</v>
      </c>
      <c r="P12" s="27" cm="1">
        <f t="array" ref="P12">_xlfn.IFS(AND('Demand breakdown 1'!X12&gt;0, SUM('Demand breakdown 1'!N12:W12)&gt;0,SUM('Demand breakdown 1'!N12:W12)&lt;'Demand breakdown 1'!X12),('Demand breakdown 1'!P12 /'Demand breakdown 1'!X12)*Doku!$H$9,AND('Demand breakdown 1'!X12 = 0, SUM('Demand breakdown 1'!N12:W12)&gt;0), 'Demand breakdown 1'!P12/SUM('Demand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1'!P12 /'Demand breakdown 1'!Y12)*Doku!$H$9)</f>
        <v>9.0666363551424184E-2</v>
      </c>
      <c r="Q12" s="27" cm="1">
        <f t="array" ref="Q12">_xlfn.IFS(AND('Demand breakdown 1'!X12&gt;0, SUM('Demand breakdown 1'!N12:W12)&gt;0,SUM('Demand breakdown 1'!N12:W12)&lt;'Demand breakdown 1'!X12),('Demand breakdown 1'!Q12 /'Demand breakdown 1'!X12)*Doku!$H$9,AND('Demand breakdown 1'!X12 = 0, SUM('Demand breakdown 1'!N12:W12)&gt;0), 'Demand breakdown 1'!Q12/SUM('Demand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1'!Q12 /'Demand breakdown 1'!Y12)*Doku!$H$9)</f>
        <v>0.10158860682899212</v>
      </c>
      <c r="R12" s="27" cm="1">
        <f t="array" ref="R12">_xlfn.IFS(AND('Demand breakdown 1'!X12&gt;0, SUM('Demand breakdown 1'!N12:W12)&gt;0,SUM('Demand breakdown 1'!N12:W12)&lt;'Demand breakdown 1'!X12),('Demand breakdown 1'!R12 /'Demand breakdown 1'!X12)*Doku!$H$9,AND('Demand breakdown 1'!X12 = 0, SUM('Demand breakdown 1'!N12:W12)&gt;0), 'Demand breakdown 1'!R12/SUM('Demand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1'!R12 /'Demand breakdown 1'!Y12)*Doku!$H$9)</f>
        <v>0</v>
      </c>
      <c r="S12" s="27" cm="1">
        <f t="array" ref="S12">_xlfn.IFS(AND('Demand breakdown 1'!X12&gt;0, SUM('Demand breakdown 1'!N12:W12)&gt;0,SUM('Demand breakdown 1'!N12:W12)&lt;'Demand breakdown 1'!X12),('Demand breakdown 1'!S12 /'Demand breakdown 1'!X12)*Doku!$H$9,AND('Demand breakdown 1'!X12 = 0, SUM('Demand breakdown 1'!N12:W12)&gt;0), 'Demand breakdown 1'!S12/SUM('Demand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1'!S12 /'Demand breakdown 1'!Y12)*Doku!$H$9)</f>
        <v>4.6625060012843784E-2</v>
      </c>
      <c r="T12" s="27" cm="1">
        <f t="array" ref="T12">_xlfn.IFS(AND('Demand breakdown 1'!X12&gt;0, SUM('Demand breakdown 1'!N12:W12)&gt;0,SUM('Demand breakdown 1'!N12:W12)&lt;'Demand breakdown 1'!X12),('Demand breakdown 1'!T12 /'Demand breakdown 1'!X12)*Doku!$H$9,AND('Demand breakdown 1'!X12 = 0, SUM('Demand breakdown 1'!N12:W12)&gt;0), 'Demand breakdown 1'!T12/SUM('Demand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1'!T12 /'Demand breakdown 1'!Y12)*Doku!$H$9)</f>
        <v>0</v>
      </c>
      <c r="U12" s="27" cm="1">
        <f t="array" ref="U12">_xlfn.IFS(AND('Demand breakdown 1'!X12&gt;0, SUM('Demand breakdown 1'!N12:W12)&gt;0,SUM('Demand breakdown 1'!N12:W12)&lt;'Demand breakdown 1'!X12),('Demand breakdown 1'!U12 /'Demand breakdown 1'!X12)*Doku!$H$9,AND('Demand breakdown 1'!X12 = 0, SUM('Demand breakdown 1'!N12:W12)&gt;0), 'Demand breakdown 1'!U12/SUM('Demand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1'!U12 /'Demand breakdown 1'!Y12)*Doku!$H$9)</f>
        <v>0</v>
      </c>
      <c r="V12" s="27" cm="1">
        <f t="array" ref="V12">_xlfn.IFS(AND('Demand breakdown 1'!X12&gt;0, SUM('Demand breakdown 1'!N12:W12)&gt;0,SUM('Demand breakdown 1'!N12:W12)&lt;'Demand breakdown 1'!X12),('Demand breakdown 1'!V12 /'Demand breakdown 1'!X12)*Doku!$H$9,AND('Demand breakdown 1'!X12 = 0, SUM('Demand breakdown 1'!N12:W12)&gt;0), 'Demand breakdown 1'!V12/SUM('Demand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1'!V12 /'Demand breakdown 1'!Y12)*Doku!$H$9)</f>
        <v>0.33283481127556491</v>
      </c>
      <c r="W12" s="27" cm="1">
        <f t="array" ref="W12">_xlfn.IFS(AND('Demand breakdown 1'!X12&gt;0, SUM('Demand breakdown 1'!N12:W12)&gt;0),('Demand breakdown 1'!W12 /'Demand breakdown 1'!X12)*Doku!$H$9,AND('Demand breakdown 1'!X12 = 0, SUM('Demand breakdown 1'!N12:W12)&gt;0), 'Demand breakdown 1'!W12/SUM('Demand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1'!W12 /'Demand breakdown 1'!Y12)*Doku!$H$9)</f>
        <v>1.9143286604769612E-2</v>
      </c>
      <c r="X12" s="90" cm="1">
        <f t="array" ref="X12">_xlfn.IFS(AND('Demand breakdown 1'!Y12&gt;0,'Demand breakdown 1'!X12 &gt; SUM('Demand breakdown 1'!N12:W12)),(('Demand breakdown 1'!Y12-SUM('Demand breakdown 1'!N12:W12))/'Demand breakdown 1'!Y12)*Doku!$H$9,'Demand breakdown 1'!Y12 = 0, 0,'Demand breakdown 1'!X12 &lt; SUM('Demand breakdown 1'!N12:W12),1)</f>
        <v>0.28902839468919028</v>
      </c>
      <c r="Y12" s="92">
        <f>IF(X12=1,Doku!$H$10,1-SUM(N12:X12))</f>
        <v>1.934697454094314E-2</v>
      </c>
      <c r="Z12" s="27">
        <f t="shared" si="1"/>
        <v>44.137420939591372</v>
      </c>
      <c r="AA12" s="25">
        <f t="shared" si="2"/>
        <v>45.772140233650319</v>
      </c>
      <c r="AC12" s="27"/>
      <c r="AD12" s="27" t="s">
        <v>1586</v>
      </c>
      <c r="AE12" s="27" t="s">
        <v>1146</v>
      </c>
      <c r="AF12" s="27" t="s">
        <v>1587</v>
      </c>
      <c r="AG12" s="27" t="s">
        <v>1147</v>
      </c>
      <c r="AH12" s="27" t="s">
        <v>1148</v>
      </c>
      <c r="AI12" s="27" t="s">
        <v>1149</v>
      </c>
      <c r="AJ12" s="27" t="s">
        <v>1150</v>
      </c>
      <c r="AK12" s="27" t="s">
        <v>1151</v>
      </c>
      <c r="AL12" s="27" t="s">
        <v>1152</v>
      </c>
      <c r="AM12" s="27" t="s">
        <v>1154</v>
      </c>
      <c r="AN12" s="27" t="s">
        <v>1621</v>
      </c>
    </row>
    <row r="13" spans="1:40">
      <c r="A13" s="27" t="s">
        <v>1192</v>
      </c>
      <c r="B13" s="27" t="s">
        <v>1204</v>
      </c>
      <c r="C13" s="27">
        <v>1059</v>
      </c>
      <c r="D13" s="27">
        <v>541</v>
      </c>
      <c r="E13" s="27">
        <v>5232.5140000000001</v>
      </c>
      <c r="F13" s="27">
        <v>201156</v>
      </c>
      <c r="G13" s="27">
        <v>7</v>
      </c>
      <c r="H13" s="27">
        <v>5.3522984390663039E-2</v>
      </c>
      <c r="I13" s="27">
        <v>6.9268595041322309E-2</v>
      </c>
      <c r="J13" s="27">
        <v>13496.468220694282</v>
      </c>
      <c r="K13" s="29">
        <f t="shared" si="0"/>
        <v>781.87409535867323</v>
      </c>
      <c r="L13" s="28">
        <f t="shared" si="3"/>
        <v>111.69629933695332</v>
      </c>
      <c r="M13" s="27">
        <f t="shared" si="4"/>
        <v>50.263334701628992</v>
      </c>
      <c r="N13" s="87" cm="1">
        <f t="array" ref="N13">_xlfn.IFS(AND('Demand breakdown 1'!X13&gt;0, SUM('Demand breakdown 1'!N13:W13)&gt;0,SUM('Demand breakdown 1'!N13:W13)&lt;'Demand breakdown 1'!X13),('Demand breakdown 1'!N13 /'Demand breakdown 1'!X13)*Doku!$H$9,AND('Demand breakdown 1'!X13 = 0, SUM('Demand breakdown 1'!N13:W13)&gt;0), 'Demand breakdown 1'!N13/SUM('Demand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1'!N13 /'Demand breakdown 1'!Y13)*Doku!$H$9)</f>
        <v>3.1944942425323947E-2</v>
      </c>
      <c r="O13" s="27" cm="1">
        <f t="array" ref="O13">_xlfn.IFS(AND('Demand breakdown 1'!X13&gt;0, SUM('Demand breakdown 1'!N13:W13)&gt;0,SUM('Demand breakdown 1'!N13:W13)&lt;'Demand breakdown 1'!X13),('Demand breakdown 1'!O13 /'Demand breakdown 1'!X13)*Doku!$H$9,AND('Demand breakdown 1'!X13 = 0, SUM('Demand breakdown 1'!N13:W13)&gt;0), 'Demand breakdown 1'!O13/SUM('Demand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1'!O13 /'Demand breakdown 1'!Y13)*Doku!$H$9)</f>
        <v>0</v>
      </c>
      <c r="P13" s="27" cm="1">
        <f t="array" ref="P13">_xlfn.IFS(AND('Demand breakdown 1'!X13&gt;0, SUM('Demand breakdown 1'!N13:W13)&gt;0,SUM('Demand breakdown 1'!N13:W13)&lt;'Demand breakdown 1'!X13),('Demand breakdown 1'!P13 /'Demand breakdown 1'!X13)*Doku!$H$9,AND('Demand breakdown 1'!X13 = 0, SUM('Demand breakdown 1'!N13:W13)&gt;0), 'Demand breakdown 1'!P13/SUM('Demand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1'!P13 /'Demand breakdown 1'!Y13)*Doku!$H$9)</f>
        <v>0.12381027981412533</v>
      </c>
      <c r="Q13" s="27" cm="1">
        <f t="array" ref="Q13">_xlfn.IFS(AND('Demand breakdown 1'!X13&gt;0, SUM('Demand breakdown 1'!N13:W13)&gt;0,SUM('Demand breakdown 1'!N13:W13)&lt;'Demand breakdown 1'!X13),('Demand breakdown 1'!Q13 /'Demand breakdown 1'!X13)*Doku!$H$9,AND('Demand breakdown 1'!X13 = 0, SUM('Demand breakdown 1'!N13:W13)&gt;0), 'Demand breakdown 1'!Q13/SUM('Demand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1'!Q13 /'Demand breakdown 1'!Y13)*Doku!$H$9)</f>
        <v>0.54003964798313908</v>
      </c>
      <c r="R13" s="27" cm="1">
        <f t="array" ref="R13">_xlfn.IFS(AND('Demand breakdown 1'!X13&gt;0, SUM('Demand breakdown 1'!N13:W13)&gt;0,SUM('Demand breakdown 1'!N13:W13)&lt;'Demand breakdown 1'!X13),('Demand breakdown 1'!R13 /'Demand breakdown 1'!X13)*Doku!$H$9,AND('Demand breakdown 1'!X13 = 0, SUM('Demand breakdown 1'!N13:W13)&gt;0), 'Demand breakdown 1'!R13/SUM('Demand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1'!R13 /'Demand breakdown 1'!Y13)*Doku!$H$9)</f>
        <v>0</v>
      </c>
      <c r="S13" s="27" cm="1">
        <f t="array" ref="S13">_xlfn.IFS(AND('Demand breakdown 1'!X13&gt;0, SUM('Demand breakdown 1'!N13:W13)&gt;0,SUM('Demand breakdown 1'!N13:W13)&lt;'Demand breakdown 1'!X13),('Demand breakdown 1'!S13 /'Demand breakdown 1'!X13)*Doku!$H$9,AND('Demand breakdown 1'!X13 = 0, SUM('Demand breakdown 1'!N13:W13)&gt;0), 'Demand breakdown 1'!S13/SUM('Demand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1'!S13 /'Demand breakdown 1'!Y13)*Doku!$H$9)</f>
        <v>3.9127828887822819E-2</v>
      </c>
      <c r="T13" s="27" cm="1">
        <f t="array" ref="T13">_xlfn.IFS(AND('Demand breakdown 1'!X13&gt;0, SUM('Demand breakdown 1'!N13:W13)&gt;0,SUM('Demand breakdown 1'!N13:W13)&lt;'Demand breakdown 1'!X13),('Demand breakdown 1'!T13 /'Demand breakdown 1'!X13)*Doku!$H$9,AND('Demand breakdown 1'!X13 = 0, SUM('Demand breakdown 1'!N13:W13)&gt;0), 'Demand breakdown 1'!T13/SUM('Demand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1'!T13 /'Demand breakdown 1'!Y13)*Doku!$H$9)</f>
        <v>2.3438892667101592E-2</v>
      </c>
      <c r="U13" s="27" cm="1">
        <f t="array" ref="U13">_xlfn.IFS(AND('Demand breakdown 1'!X13&gt;0, SUM('Demand breakdown 1'!N13:W13)&gt;0,SUM('Demand breakdown 1'!N13:W13)&lt;'Demand breakdown 1'!X13),('Demand breakdown 1'!U13 /'Demand breakdown 1'!X13)*Doku!$H$9,AND('Demand breakdown 1'!X13 = 0, SUM('Demand breakdown 1'!N13:W13)&gt;0), 'Demand breakdown 1'!U13/SUM('Demand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1'!U13 /'Demand breakdown 1'!Y13)*Doku!$H$9)</f>
        <v>0</v>
      </c>
      <c r="V13" s="27" cm="1">
        <f t="array" ref="V13">_xlfn.IFS(AND('Demand breakdown 1'!X13&gt;0, SUM('Demand breakdown 1'!N13:W13)&gt;0,SUM('Demand breakdown 1'!N13:W13)&lt;'Demand breakdown 1'!X13),('Demand breakdown 1'!V13 /'Demand breakdown 1'!X13)*Doku!$H$9,AND('Demand breakdown 1'!X13 = 0, SUM('Demand breakdown 1'!N13:W13)&gt;0), 'Demand breakdown 1'!V13/SUM('Demand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1'!V13 /'Demand breakdown 1'!Y13)*Doku!$H$9)</f>
        <v>5.5950905076307018E-2</v>
      </c>
      <c r="W13" s="27" cm="1">
        <f t="array" ref="W13">_xlfn.IFS(AND('Demand breakdown 1'!X13&gt;0, SUM('Demand breakdown 1'!N13:W13)&gt;0),('Demand breakdown 1'!W13 /'Demand breakdown 1'!X13)*Doku!$H$9,AND('Demand breakdown 1'!X13 = 0, SUM('Demand breakdown 1'!N13:W13)&gt;0), 'Demand breakdown 1'!W13/SUM('Demand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1'!W13 /'Demand breakdown 1'!Y13)*Doku!$H$9)</f>
        <v>3.5158339000652385E-2</v>
      </c>
      <c r="X13" s="90" cm="1">
        <f t="array" ref="X13">_xlfn.IFS(AND('Demand breakdown 1'!Y13&gt;0,'Demand breakdown 1'!X13 &gt; SUM('Demand breakdown 1'!N13:W13)),(('Demand breakdown 1'!Y13-SUM('Demand breakdown 1'!N13:W13))/'Demand breakdown 1'!Y13)*Doku!$H$9,'Demand breakdown 1'!Y13 = 0, 0,'Demand breakdown 1'!X13 &lt; SUM('Demand breakdown 1'!N13:W13),1)</f>
        <v>0.13118218960458469</v>
      </c>
      <c r="Y13" s="92">
        <f>IF(X13=1,Doku!$H$10,1-SUM(N13:X13))</f>
        <v>1.9346974540943029E-2</v>
      </c>
      <c r="Z13" s="27">
        <f t="shared" si="1"/>
        <v>30.158000820977396</v>
      </c>
      <c r="AA13" s="25">
        <f t="shared" si="2"/>
        <v>31.274963814346933</v>
      </c>
      <c r="AC13" s="27" t="s">
        <v>1597</v>
      </c>
      <c r="AD13" s="73">
        <v>8.2127525178677968E-2</v>
      </c>
      <c r="AE13" s="73">
        <v>0.10443058951054132</v>
      </c>
      <c r="AF13" s="73">
        <v>2.4761470286625571E-2</v>
      </c>
      <c r="AG13" s="73">
        <v>3.6967719043775611E-2</v>
      </c>
      <c r="AH13" s="73">
        <v>4.1564801709381713E-3</v>
      </c>
      <c r="AI13" s="73">
        <v>4.0660201897320121E-2</v>
      </c>
      <c r="AJ13" s="73">
        <v>9.1005860403092793E-3</v>
      </c>
      <c r="AK13" s="73">
        <v>3.4598993242795369E-2</v>
      </c>
      <c r="AL13" s="73">
        <v>6.6324322427446805E-2</v>
      </c>
      <c r="AM13" s="73">
        <v>8.6950757797299456E-3</v>
      </c>
      <c r="AN13" s="73">
        <v>3.7605227963051775E-2</v>
      </c>
    </row>
    <row r="14" spans="1:40">
      <c r="A14" s="27" t="s">
        <v>1192</v>
      </c>
      <c r="B14" s="27" t="s">
        <v>1205</v>
      </c>
      <c r="C14" s="27">
        <v>1060</v>
      </c>
      <c r="D14" s="27">
        <v>733</v>
      </c>
      <c r="E14" s="27">
        <v>8594.3709999999992</v>
      </c>
      <c r="F14" s="27">
        <v>277175</v>
      </c>
      <c r="G14" s="27">
        <v>5</v>
      </c>
      <c r="H14" s="27">
        <v>8.7911161801108806E-2</v>
      </c>
      <c r="I14" s="27">
        <v>9.5445936639118462E-2</v>
      </c>
      <c r="J14" s="27">
        <v>13496.468220694282</v>
      </c>
      <c r="K14" s="29">
        <f t="shared" si="0"/>
        <v>1214.9641992553375</v>
      </c>
      <c r="L14" s="28">
        <f t="shared" si="3"/>
        <v>242.99283985106749</v>
      </c>
      <c r="M14" s="27">
        <f t="shared" si="4"/>
        <v>109.34677793298037</v>
      </c>
      <c r="N14" s="87" cm="1">
        <f t="array" ref="N14">_xlfn.IFS(AND('Demand breakdown 1'!X14&gt;0, SUM('Demand breakdown 1'!N14:W14)&gt;0,SUM('Demand breakdown 1'!N14:W14)&lt;'Demand breakdown 1'!X14),('Demand breakdown 1'!N14 /'Demand breakdown 1'!X14)*Doku!$H$9,AND('Demand breakdown 1'!X14 = 0, SUM('Demand breakdown 1'!N14:W14)&gt;0), 'Demand breakdown 1'!N14/SUM('Demand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1'!N14 /'Demand breakdown 1'!Y14)*Doku!$H$9)</f>
        <v>4.4818425322365581E-2</v>
      </c>
      <c r="O14" s="27" cm="1">
        <f t="array" ref="O14">_xlfn.IFS(AND('Demand breakdown 1'!X14&gt;0, SUM('Demand breakdown 1'!N14:W14)&gt;0,SUM('Demand breakdown 1'!N14:W14)&lt;'Demand breakdown 1'!X14),('Demand breakdown 1'!O14 /'Demand breakdown 1'!X14)*Doku!$H$9,AND('Demand breakdown 1'!X14 = 0, SUM('Demand breakdown 1'!N14:W14)&gt;0), 'Demand breakdown 1'!O14/SUM('Demand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1'!O14 /'Demand breakdown 1'!Y14)*Doku!$H$9)</f>
        <v>0.16027586483391892</v>
      </c>
      <c r="P14" s="27" cm="1">
        <f t="array" ref="P14">_xlfn.IFS(AND('Demand breakdown 1'!X14&gt;0, SUM('Demand breakdown 1'!N14:W14)&gt;0,SUM('Demand breakdown 1'!N14:W14)&lt;'Demand breakdown 1'!X14),('Demand breakdown 1'!P14 /'Demand breakdown 1'!X14)*Doku!$H$9,AND('Demand breakdown 1'!X14 = 0, SUM('Demand breakdown 1'!N14:W14)&gt;0), 'Demand breakdown 1'!P14/SUM('Demand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1'!P14 /'Demand breakdown 1'!Y14)*Doku!$H$9)</f>
        <v>8.7342994230594342E-2</v>
      </c>
      <c r="Q14" s="27" cm="1">
        <f t="array" ref="Q14">_xlfn.IFS(AND('Demand breakdown 1'!X14&gt;0, SUM('Demand breakdown 1'!N14:W14)&gt;0,SUM('Demand breakdown 1'!N14:W14)&lt;'Demand breakdown 1'!X14),('Demand breakdown 1'!Q14 /'Demand breakdown 1'!X14)*Doku!$H$9,AND('Demand breakdown 1'!X14 = 0, SUM('Demand breakdown 1'!N14:W14)&gt;0), 'Demand breakdown 1'!Q14/SUM('Demand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1'!Q14 /'Demand breakdown 1'!Y14)*Doku!$H$9)</f>
        <v>0.13233787004635506</v>
      </c>
      <c r="R14" s="27" cm="1">
        <f t="array" ref="R14">_xlfn.IFS(AND('Demand breakdown 1'!X14&gt;0, SUM('Demand breakdown 1'!N14:W14)&gt;0,SUM('Demand breakdown 1'!N14:W14)&lt;'Demand breakdown 1'!X14),('Demand breakdown 1'!R14 /'Demand breakdown 1'!X14)*Doku!$H$9,AND('Demand breakdown 1'!X14 = 0, SUM('Demand breakdown 1'!N14:W14)&gt;0), 'Demand breakdown 1'!R14/SUM('Demand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1'!R14 /'Demand breakdown 1'!Y14)*Doku!$H$9)</f>
        <v>0</v>
      </c>
      <c r="S14" s="27" cm="1">
        <f t="array" ref="S14">_xlfn.IFS(AND('Demand breakdown 1'!X14&gt;0, SUM('Demand breakdown 1'!N14:W14)&gt;0,SUM('Demand breakdown 1'!N14:W14)&lt;'Demand breakdown 1'!X14),('Demand breakdown 1'!S14 /'Demand breakdown 1'!X14)*Doku!$H$9,AND('Demand breakdown 1'!X14 = 0, SUM('Demand breakdown 1'!N14:W14)&gt;0), 'Demand breakdown 1'!S14/SUM('Demand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1'!S14 /'Demand breakdown 1'!Y14)*Doku!$H$9)</f>
        <v>5.6405341055313113E-2</v>
      </c>
      <c r="T14" s="27" cm="1">
        <f t="array" ref="T14">_xlfn.IFS(AND('Demand breakdown 1'!X14&gt;0, SUM('Demand breakdown 1'!N14:W14)&gt;0,SUM('Demand breakdown 1'!N14:W14)&lt;'Demand breakdown 1'!X14),('Demand breakdown 1'!T14 /'Demand breakdown 1'!X14)*Doku!$H$9,AND('Demand breakdown 1'!X14 = 0, SUM('Demand breakdown 1'!N14:W14)&gt;0), 'Demand breakdown 1'!T14/SUM('Demand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1'!T14 /'Demand breakdown 1'!Y14)*Doku!$H$9)</f>
        <v>1.399840580934778E-2</v>
      </c>
      <c r="U14" s="27" cm="1">
        <f t="array" ref="U14">_xlfn.IFS(AND('Demand breakdown 1'!X14&gt;0, SUM('Demand breakdown 1'!N14:W14)&gt;0,SUM('Demand breakdown 1'!N14:W14)&lt;'Demand breakdown 1'!X14),('Demand breakdown 1'!U14 /'Demand breakdown 1'!X14)*Doku!$H$9,AND('Demand breakdown 1'!X14 = 0, SUM('Demand breakdown 1'!N14:W14)&gt;0), 'Demand breakdown 1'!U14/SUM('Demand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1'!U14 /'Demand breakdown 1'!Y14)*Doku!$H$9)</f>
        <v>0</v>
      </c>
      <c r="V14" s="27" cm="1">
        <f t="array" ref="V14">_xlfn.IFS(AND('Demand breakdown 1'!X14&gt;0, SUM('Demand breakdown 1'!N14:W14)&gt;0,SUM('Demand breakdown 1'!N14:W14)&lt;'Demand breakdown 1'!X14),('Demand breakdown 1'!V14 /'Demand breakdown 1'!X14)*Doku!$H$9,AND('Demand breakdown 1'!X14 = 0, SUM('Demand breakdown 1'!N14:W14)&gt;0), 'Demand breakdown 1'!V14/SUM('Demand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1'!V14 /'Demand breakdown 1'!Y14)*Doku!$H$9)</f>
        <v>0.25697073521445568</v>
      </c>
      <c r="W14" s="27" cm="1">
        <f t="array" ref="W14">_xlfn.IFS(AND('Demand breakdown 1'!X14&gt;0, SUM('Demand breakdown 1'!N14:W14)&gt;0),('Demand breakdown 1'!W14 /'Demand breakdown 1'!X14)*Doku!$H$9,AND('Demand breakdown 1'!X14 = 0, SUM('Demand breakdown 1'!N14:W14)&gt;0), 'Demand breakdown 1'!W14/SUM('Demand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1'!W14 /'Demand breakdown 1'!Y14)*Doku!$H$9)</f>
        <v>0.17886198347154031</v>
      </c>
      <c r="X14" s="90" cm="1">
        <f t="array" ref="X14">_xlfn.IFS(AND('Demand breakdown 1'!Y14&gt;0,'Demand breakdown 1'!X14 &gt; SUM('Demand breakdown 1'!N14:W14)),(('Demand breakdown 1'!Y14-SUM('Demand breakdown 1'!N14:W14))/'Demand breakdown 1'!Y14)*Doku!$H$9,'Demand breakdown 1'!Y14 = 0, 0,'Demand breakdown 1'!X14 &lt; SUM('Demand breakdown 1'!N14:W14),1)</f>
        <v>4.964140547516608E-2</v>
      </c>
      <c r="Y14" s="92">
        <f>IF(X14=1,Doku!$H$10,1-SUM(N14:X14))</f>
        <v>1.9346974540943029E-2</v>
      </c>
      <c r="Z14" s="27">
        <f t="shared" si="1"/>
        <v>65.60806675978823</v>
      </c>
      <c r="AA14" s="25">
        <f t="shared" si="2"/>
        <v>68.037995158298898</v>
      </c>
    </row>
    <row r="15" spans="1:40">
      <c r="A15" s="27" t="s">
        <v>1192</v>
      </c>
      <c r="B15" s="27" t="s">
        <v>1206</v>
      </c>
      <c r="C15" s="27">
        <v>1061</v>
      </c>
      <c r="D15" s="27">
        <v>650</v>
      </c>
      <c r="E15" s="27">
        <v>4072.4540000000002</v>
      </c>
      <c r="F15" s="27">
        <v>131013</v>
      </c>
      <c r="G15" s="27">
        <v>9</v>
      </c>
      <c r="H15" s="27">
        <v>4.1656819623166468E-2</v>
      </c>
      <c r="I15" s="27">
        <v>4.5114669421487605E-2</v>
      </c>
      <c r="J15" s="27">
        <v>13496.468220694282</v>
      </c>
      <c r="K15" s="29">
        <f t="shared" si="0"/>
        <v>575.28719499545332</v>
      </c>
      <c r="L15" s="28">
        <f t="shared" si="3"/>
        <v>63.920799443939259</v>
      </c>
      <c r="M15" s="27">
        <f t="shared" si="4"/>
        <v>28.764359749772666</v>
      </c>
      <c r="N15" s="87" cm="1">
        <f t="array" ref="N15">_xlfn.IFS(AND('Demand breakdown 1'!X15&gt;0, SUM('Demand breakdown 1'!N15:W15)&gt;0,SUM('Demand breakdown 1'!N15:W15)&lt;'Demand breakdown 1'!X15),('Demand breakdown 1'!N15 /'Demand breakdown 1'!X15)*Doku!$H$9,AND('Demand breakdown 1'!X15 = 0, SUM('Demand breakdown 1'!N15:W15)&gt;0), 'Demand breakdown 1'!N15/SUM('Demand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1'!N15 /'Demand breakdown 1'!Y15)*Doku!$H$9)</f>
        <v>0.17037114074891346</v>
      </c>
      <c r="O15" s="27" cm="1">
        <f t="array" ref="O15">_xlfn.IFS(AND('Demand breakdown 1'!X15&gt;0, SUM('Demand breakdown 1'!N15:W15)&gt;0,SUM('Demand breakdown 1'!N15:W15)&lt;'Demand breakdown 1'!X15),('Demand breakdown 1'!O15 /'Demand breakdown 1'!X15)*Doku!$H$9,AND('Demand breakdown 1'!X15 = 0, SUM('Demand breakdown 1'!N15:W15)&gt;0), 'Demand breakdown 1'!O15/SUM('Demand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1'!O15 /'Demand breakdown 1'!Y15)*Doku!$H$9)</f>
        <v>0.11249386326961749</v>
      </c>
      <c r="P15" s="27" cm="1">
        <f t="array" ref="P15">_xlfn.IFS(AND('Demand breakdown 1'!X15&gt;0, SUM('Demand breakdown 1'!N15:W15)&gt;0,SUM('Demand breakdown 1'!N15:W15)&lt;'Demand breakdown 1'!X15),('Demand breakdown 1'!P15 /'Demand breakdown 1'!X15)*Doku!$H$9,AND('Demand breakdown 1'!X15 = 0, SUM('Demand breakdown 1'!N15:W15)&gt;0), 'Demand breakdown 1'!P15/SUM('Demand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1'!P15 /'Demand breakdown 1'!Y15)*Doku!$H$9)</f>
        <v>7.6830047921459782E-2</v>
      </c>
      <c r="Q15" s="27" cm="1">
        <f t="array" ref="Q15">_xlfn.IFS(AND('Demand breakdown 1'!X15&gt;0, SUM('Demand breakdown 1'!N15:W15)&gt;0,SUM('Demand breakdown 1'!N15:W15)&lt;'Demand breakdown 1'!X15),('Demand breakdown 1'!Q15 /'Demand breakdown 1'!X15)*Doku!$H$9,AND('Demand breakdown 1'!X15 = 0, SUM('Demand breakdown 1'!N15:W15)&gt;0), 'Demand breakdown 1'!Q15/SUM('Demand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1'!Q15 /'Demand breakdown 1'!Y15)*Doku!$H$9)</f>
        <v>0.18565563304098104</v>
      </c>
      <c r="R15" s="27" cm="1">
        <f t="array" ref="R15">_xlfn.IFS(AND('Demand breakdown 1'!X15&gt;0, SUM('Demand breakdown 1'!N15:W15)&gt;0,SUM('Demand breakdown 1'!N15:W15)&lt;'Demand breakdown 1'!X15),('Demand breakdown 1'!R15 /'Demand breakdown 1'!X15)*Doku!$H$9,AND('Demand breakdown 1'!X15 = 0, SUM('Demand breakdown 1'!N15:W15)&gt;0), 'Demand breakdown 1'!R15/SUM('Demand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1'!R15 /'Demand breakdown 1'!Y15)*Doku!$H$9)</f>
        <v>0</v>
      </c>
      <c r="S15" s="27" cm="1">
        <f t="array" ref="S15">_xlfn.IFS(AND('Demand breakdown 1'!X15&gt;0, SUM('Demand breakdown 1'!N15:W15)&gt;0,SUM('Demand breakdown 1'!N15:W15)&lt;'Demand breakdown 1'!X15),('Demand breakdown 1'!S15 /'Demand breakdown 1'!X15)*Doku!$H$9,AND('Demand breakdown 1'!X15 = 0, SUM('Demand breakdown 1'!N15:W15)&gt;0), 'Demand breakdown 1'!S15/SUM('Demand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1'!S15 /'Demand breakdown 1'!Y15)*Doku!$H$9)</f>
        <v>0</v>
      </c>
      <c r="T15" s="27" cm="1">
        <f t="array" ref="T15">_xlfn.IFS(AND('Demand breakdown 1'!X15&gt;0, SUM('Demand breakdown 1'!N15:W15)&gt;0,SUM('Demand breakdown 1'!N15:W15)&lt;'Demand breakdown 1'!X15),('Demand breakdown 1'!T15 /'Demand breakdown 1'!X15)*Doku!$H$9,AND('Demand breakdown 1'!X15 = 0, SUM('Demand breakdown 1'!N15:W15)&gt;0), 'Demand breakdown 1'!T15/SUM('Demand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1'!T15 /'Demand breakdown 1'!Y15)*Doku!$H$9)</f>
        <v>0</v>
      </c>
      <c r="U15" s="27" cm="1">
        <f t="array" ref="U15">_xlfn.IFS(AND('Demand breakdown 1'!X15&gt;0, SUM('Demand breakdown 1'!N15:W15)&gt;0,SUM('Demand breakdown 1'!N15:W15)&lt;'Demand breakdown 1'!X15),('Demand breakdown 1'!U15 /'Demand breakdown 1'!X15)*Doku!$H$9,AND('Demand breakdown 1'!X15 = 0, SUM('Demand breakdown 1'!N15:W15)&gt;0), 'Demand breakdown 1'!U15/SUM('Demand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1'!U15 /'Demand breakdown 1'!Y15)*Doku!$H$9)</f>
        <v>0</v>
      </c>
      <c r="V15" s="27" cm="1">
        <f t="array" ref="V15">_xlfn.IFS(AND('Demand breakdown 1'!X15&gt;0, SUM('Demand breakdown 1'!N15:W15)&gt;0,SUM('Demand breakdown 1'!N15:W15)&lt;'Demand breakdown 1'!X15),('Demand breakdown 1'!V15 /'Demand breakdown 1'!X15)*Doku!$H$9,AND('Demand breakdown 1'!X15 = 0, SUM('Demand breakdown 1'!N15:W15)&gt;0), 'Demand breakdown 1'!V15/SUM('Demand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1'!V15 /'Demand breakdown 1'!Y15)*Doku!$H$9)</f>
        <v>0.41431163773031227</v>
      </c>
      <c r="W15" s="27" cm="1">
        <f t="array" ref="W15">_xlfn.IFS(AND('Demand breakdown 1'!X15&gt;0, SUM('Demand breakdown 1'!N15:W15)&gt;0),('Demand breakdown 1'!W15 /'Demand breakdown 1'!X15)*Doku!$H$9,AND('Demand breakdown 1'!X15 = 0, SUM('Demand breakdown 1'!N15:W15)&gt;0), 'Demand breakdown 1'!W15/SUM('Demand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1'!W15 /'Demand breakdown 1'!Y15)*Doku!$H$9)</f>
        <v>2.099070274777283E-2</v>
      </c>
      <c r="X15" s="90" cm="1">
        <f t="array" ref="X15">_xlfn.IFS(AND('Demand breakdown 1'!Y15&gt;0,'Demand breakdown 1'!X15 &gt; SUM('Demand breakdown 1'!N15:W15)),(('Demand breakdown 1'!Y15-SUM('Demand breakdown 1'!N15:W15))/'Demand breakdown 1'!Y15)*Doku!$H$9,'Demand breakdown 1'!Y15 = 0, 0,'Demand breakdown 1'!X15 &lt; SUM('Demand breakdown 1'!N15:W15),1)</f>
        <v>1</v>
      </c>
      <c r="Y15" s="92">
        <f>IF(X15=1,Doku!$H$10,1-SUM(N15:X15))</f>
        <v>1.934697454094314E-2</v>
      </c>
      <c r="Z15" s="27">
        <f t="shared" si="1"/>
        <v>17.258615849863602</v>
      </c>
      <c r="AA15" s="25">
        <f t="shared" si="2"/>
        <v>17.897823844302994</v>
      </c>
    </row>
    <row r="16" spans="1:40">
      <c r="A16" s="27" t="s">
        <v>1192</v>
      </c>
      <c r="B16" s="27" t="s">
        <v>1207</v>
      </c>
      <c r="C16" s="27">
        <v>1062</v>
      </c>
      <c r="D16" s="27">
        <v>901</v>
      </c>
      <c r="E16" s="27">
        <v>8197.5229999999992</v>
      </c>
      <c r="F16" s="27">
        <v>244156</v>
      </c>
      <c r="G16" s="27">
        <v>5</v>
      </c>
      <c r="H16" s="27">
        <v>8.3851834045948315E-2</v>
      </c>
      <c r="I16" s="27">
        <v>8.4075757575757581E-2</v>
      </c>
      <c r="J16" s="27">
        <v>13496.468220694282</v>
      </c>
      <c r="K16" s="29">
        <f t="shared" si="0"/>
        <v>1132.5498229531745</v>
      </c>
      <c r="L16" s="28">
        <f t="shared" si="3"/>
        <v>226.50996459063489</v>
      </c>
      <c r="M16" s="27">
        <f t="shared" si="4"/>
        <v>101.9294840657857</v>
      </c>
      <c r="N16" s="87" cm="1">
        <f t="array" ref="N16">_xlfn.IFS(AND('Demand breakdown 1'!X16&gt;0, SUM('Demand breakdown 1'!N16:W16)&gt;0,SUM('Demand breakdown 1'!N16:W16)&lt;'Demand breakdown 1'!X16),('Demand breakdown 1'!N16 /'Demand breakdown 1'!X16)*Doku!$H$9,AND('Demand breakdown 1'!X16 = 0, SUM('Demand breakdown 1'!N16:W16)&gt;0), 'Demand breakdown 1'!N16/SUM('Demand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1'!N16 /'Demand breakdown 1'!Y16)*Doku!$H$9)</f>
        <v>5.0729382314069683E-2</v>
      </c>
      <c r="O16" s="27" cm="1">
        <f t="array" ref="O16">_xlfn.IFS(AND('Demand breakdown 1'!X16&gt;0, SUM('Demand breakdown 1'!N16:W16)&gt;0,SUM('Demand breakdown 1'!N16:W16)&lt;'Demand breakdown 1'!X16),('Demand breakdown 1'!O16 /'Demand breakdown 1'!X16)*Doku!$H$9,AND('Demand breakdown 1'!X16 = 0, SUM('Demand breakdown 1'!N16:W16)&gt;0), 'Demand breakdown 1'!O16/SUM('Demand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1'!O16 /'Demand breakdown 1'!Y16)*Doku!$H$9)</f>
        <v>0.20941687188835345</v>
      </c>
      <c r="P16" s="27" cm="1">
        <f t="array" ref="P16">_xlfn.IFS(AND('Demand breakdown 1'!X16&gt;0, SUM('Demand breakdown 1'!N16:W16)&gt;0,SUM('Demand breakdown 1'!N16:W16)&lt;'Demand breakdown 1'!X16),('Demand breakdown 1'!P16 /'Demand breakdown 1'!X16)*Doku!$H$9,AND('Demand breakdown 1'!X16 = 0, SUM('Demand breakdown 1'!N16:W16)&gt;0), 'Demand breakdown 1'!P16/SUM('Demand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1'!P16 /'Demand breakdown 1'!Y16)*Doku!$H$9)</f>
        <v>1.2711103731756691E-2</v>
      </c>
      <c r="Q16" s="27" cm="1">
        <f t="array" ref="Q16">_xlfn.IFS(AND('Demand breakdown 1'!X16&gt;0, SUM('Demand breakdown 1'!N16:W16)&gt;0,SUM('Demand breakdown 1'!N16:W16)&lt;'Demand breakdown 1'!X16),('Demand breakdown 1'!Q16 /'Demand breakdown 1'!X16)*Doku!$H$9,AND('Demand breakdown 1'!X16 = 0, SUM('Demand breakdown 1'!N16:W16)&gt;0), 'Demand breakdown 1'!Q16/SUM('Demand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1'!Q16 /'Demand breakdown 1'!Y16)*Doku!$H$9)</f>
        <v>7.1205187420428889E-2</v>
      </c>
      <c r="R16" s="27" cm="1">
        <f t="array" ref="R16">_xlfn.IFS(AND('Demand breakdown 1'!X16&gt;0, SUM('Demand breakdown 1'!N16:W16)&gt;0,SUM('Demand breakdown 1'!N16:W16)&lt;'Demand breakdown 1'!X16),('Demand breakdown 1'!R16 /'Demand breakdown 1'!X16)*Doku!$H$9,AND('Demand breakdown 1'!X16 = 0, SUM('Demand breakdown 1'!N16:W16)&gt;0), 'Demand breakdown 1'!R16/SUM('Demand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1'!R16 /'Demand breakdown 1'!Y16)*Doku!$H$9)</f>
        <v>0</v>
      </c>
      <c r="S16" s="27" cm="1">
        <f t="array" ref="S16">_xlfn.IFS(AND('Demand breakdown 1'!X16&gt;0, SUM('Demand breakdown 1'!N16:W16)&gt;0,SUM('Demand breakdown 1'!N16:W16)&lt;'Demand breakdown 1'!X16),('Demand breakdown 1'!S16 /'Demand breakdown 1'!X16)*Doku!$H$9,AND('Demand breakdown 1'!X16 = 0, SUM('Demand breakdown 1'!N16:W16)&gt;0), 'Demand breakdown 1'!S16/SUM('Demand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1'!S16 /'Demand breakdown 1'!Y16)*Doku!$H$9)</f>
        <v>0.10030843849856864</v>
      </c>
      <c r="T16" s="27" cm="1">
        <f t="array" ref="T16">_xlfn.IFS(AND('Demand breakdown 1'!X16&gt;0, SUM('Demand breakdown 1'!N16:W16)&gt;0,SUM('Demand breakdown 1'!N16:W16)&lt;'Demand breakdown 1'!X16),('Demand breakdown 1'!T16 /'Demand breakdown 1'!X16)*Doku!$H$9,AND('Demand breakdown 1'!X16 = 0, SUM('Demand breakdown 1'!N16:W16)&gt;0), 'Demand breakdown 1'!T16/SUM('Demand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1'!T16 /'Demand breakdown 1'!Y16)*Doku!$H$9)</f>
        <v>0</v>
      </c>
      <c r="U16" s="27" cm="1">
        <f t="array" ref="U16">_xlfn.IFS(AND('Demand breakdown 1'!X16&gt;0, SUM('Demand breakdown 1'!N16:W16)&gt;0,SUM('Demand breakdown 1'!N16:W16)&lt;'Demand breakdown 1'!X16),('Demand breakdown 1'!U16 /'Demand breakdown 1'!X16)*Doku!$H$9,AND('Demand breakdown 1'!X16 = 0, SUM('Demand breakdown 1'!N16:W16)&gt;0), 'Demand breakdown 1'!U16/SUM('Demand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1'!U16 /'Demand breakdown 1'!Y16)*Doku!$H$9)</f>
        <v>6.8041790564109333E-2</v>
      </c>
      <c r="V16" s="27" cm="1">
        <f t="array" ref="V16">_xlfn.IFS(AND('Demand breakdown 1'!X16&gt;0, SUM('Demand breakdown 1'!N16:W16)&gt;0,SUM('Demand breakdown 1'!N16:W16)&lt;'Demand breakdown 1'!X16),('Demand breakdown 1'!V16 /'Demand breakdown 1'!X16)*Doku!$H$9,AND('Demand breakdown 1'!X16 = 0, SUM('Demand breakdown 1'!N16:W16)&gt;0), 'Demand breakdown 1'!V16/SUM('Demand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1'!V16 /'Demand breakdown 1'!Y16)*Doku!$H$9)</f>
        <v>0.42579321686060984</v>
      </c>
      <c r="W16" s="27" cm="1">
        <f t="array" ref="W16">_xlfn.IFS(AND('Demand breakdown 1'!X16&gt;0, SUM('Demand breakdown 1'!N16:W16)&gt;0),('Demand breakdown 1'!W16 /'Demand breakdown 1'!X16)*Doku!$H$9,AND('Demand breakdown 1'!X16 = 0, SUM('Demand breakdown 1'!N16:W16)&gt;0), 'Demand breakdown 1'!W16/SUM('Demand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1'!W16 /'Demand breakdown 1'!Y16)*Doku!$H$9)</f>
        <v>2.4041816108028493E-2</v>
      </c>
      <c r="X16" s="90" cm="1">
        <f t="array" ref="X16">_xlfn.IFS(AND('Demand breakdown 1'!Y16&gt;0,'Demand breakdown 1'!X16 &gt; SUM('Demand breakdown 1'!N16:W16)),(('Demand breakdown 1'!Y16-SUM('Demand breakdown 1'!N16:W16))/'Demand breakdown 1'!Y16)*Doku!$H$9,'Demand breakdown 1'!Y16 = 0, 0,'Demand breakdown 1'!X16 &lt; SUM('Demand breakdown 1'!N16:W16),1)</f>
        <v>1.8405218073131859E-2</v>
      </c>
      <c r="Y16" s="92">
        <f>IF(X16=1,Doku!$H$10,1-SUM(N16:X16))</f>
        <v>1.9346974540943029E-2</v>
      </c>
      <c r="Z16" s="27">
        <f t="shared" si="1"/>
        <v>61.157690439471423</v>
      </c>
      <c r="AA16" s="25">
        <f t="shared" si="2"/>
        <v>63.422790085377777</v>
      </c>
    </row>
    <row r="17" spans="1:27">
      <c r="A17" s="27" t="s">
        <v>1208</v>
      </c>
      <c r="B17" s="27" t="s">
        <v>1209</v>
      </c>
      <c r="C17" s="27">
        <v>2000</v>
      </c>
      <c r="D17" s="27">
        <v>1156</v>
      </c>
      <c r="E17" s="27">
        <v>118912.22500000001</v>
      </c>
      <c r="F17" s="27">
        <v>1847253</v>
      </c>
      <c r="G17" s="27">
        <v>1</v>
      </c>
      <c r="H17" s="27">
        <v>0.96464853573456644</v>
      </c>
      <c r="I17" s="27">
        <v>1.0001369788846779</v>
      </c>
      <c r="J17" s="27">
        <v>11910.925708535971</v>
      </c>
      <c r="K17" s="29">
        <f t="shared" si="0"/>
        <v>11608.213102746751</v>
      </c>
      <c r="L17" s="28">
        <f t="shared" si="3"/>
        <v>11608.213102746751</v>
      </c>
      <c r="M17" s="27">
        <f t="shared" si="4"/>
        <v>5223.6958962360386</v>
      </c>
      <c r="N17" s="87" cm="1">
        <f t="array" ref="N17">_xlfn.IFS(AND('Demand breakdown 1'!X17&gt;0, SUM('Demand breakdown 1'!N17:W17)&gt;0,SUM('Demand breakdown 1'!N17:W17)&lt;'Demand breakdown 1'!X17),('Demand breakdown 1'!N17 /'Demand breakdown 1'!X17)*Doku!$H$9,AND('Demand breakdown 1'!X17 = 0, SUM('Demand breakdown 1'!N17:W17)&gt;0), 'Demand breakdown 1'!N17/SUM('Demand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1'!N17 /'Demand breakdown 1'!Y17)*Doku!$H$9)</f>
        <v>0</v>
      </c>
      <c r="O17" s="27" cm="1">
        <f t="array" ref="O17">_xlfn.IFS(AND('Demand breakdown 1'!X17&gt;0, SUM('Demand breakdown 1'!N17:W17)&gt;0,SUM('Demand breakdown 1'!N17:W17)&lt;'Demand breakdown 1'!X17),('Demand breakdown 1'!O17 /'Demand breakdown 1'!X17)*Doku!$H$9,AND('Demand breakdown 1'!X17 = 0, SUM('Demand breakdown 1'!N17:W17)&gt;0), 'Demand breakdown 1'!O17/SUM('Demand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1'!O17 /'Demand breakdown 1'!Y17)*Doku!$H$9)</f>
        <v>0</v>
      </c>
      <c r="P17" s="27" cm="1">
        <f t="array" ref="P17">_xlfn.IFS(AND('Demand breakdown 1'!X17&gt;0, SUM('Demand breakdown 1'!N17:W17)&gt;0,SUM('Demand breakdown 1'!N17:W17)&lt;'Demand breakdown 1'!X17),('Demand breakdown 1'!P17 /'Demand breakdown 1'!X17)*Doku!$H$9,AND('Demand breakdown 1'!X17 = 0, SUM('Demand breakdown 1'!N17:W17)&gt;0), 'Demand breakdown 1'!P17/SUM('Demand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1'!P17 /'Demand breakdown 1'!Y17)*Doku!$H$9)</f>
        <v>0</v>
      </c>
      <c r="Q17" s="27" cm="1">
        <f t="array" ref="Q17">_xlfn.IFS(AND('Demand breakdown 1'!X17&gt;0, SUM('Demand breakdown 1'!N17:W17)&gt;0,SUM('Demand breakdown 1'!N17:W17)&lt;'Demand breakdown 1'!X17),('Demand breakdown 1'!Q17 /'Demand breakdown 1'!X17)*Doku!$H$9,AND('Demand breakdown 1'!X17 = 0, SUM('Demand breakdown 1'!N17:W17)&gt;0), 'Demand breakdown 1'!Q17/SUM('Demand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1'!Q17 /'Demand breakdown 1'!Y17)*Doku!$H$9)</f>
        <v>0</v>
      </c>
      <c r="R17" s="27" cm="1">
        <f t="array" ref="R17">_xlfn.IFS(AND('Demand breakdown 1'!X17&gt;0, SUM('Demand breakdown 1'!N17:W17)&gt;0,SUM('Demand breakdown 1'!N17:W17)&lt;'Demand breakdown 1'!X17),('Demand breakdown 1'!R17 /'Demand breakdown 1'!X17)*Doku!$H$9,AND('Demand breakdown 1'!X17 = 0, SUM('Demand breakdown 1'!N17:W17)&gt;0), 'Demand breakdown 1'!R17/SUM('Demand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1'!R17 /'Demand breakdown 1'!Y17)*Doku!$H$9)</f>
        <v>0</v>
      </c>
      <c r="S17" s="27" cm="1">
        <f t="array" ref="S17">_xlfn.IFS(AND('Demand breakdown 1'!X17&gt;0, SUM('Demand breakdown 1'!N17:W17)&gt;0,SUM('Demand breakdown 1'!N17:W17)&lt;'Demand breakdown 1'!X17),('Demand breakdown 1'!S17 /'Demand breakdown 1'!X17)*Doku!$H$9,AND('Demand breakdown 1'!X17 = 0, SUM('Demand breakdown 1'!N17:W17)&gt;0), 'Demand breakdown 1'!S17/SUM('Demand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1'!S17 /'Demand breakdown 1'!Y17)*Doku!$H$9)</f>
        <v>0</v>
      </c>
      <c r="T17" s="27" cm="1">
        <f t="array" ref="T17">_xlfn.IFS(AND('Demand breakdown 1'!X17&gt;0, SUM('Demand breakdown 1'!N17:W17)&gt;0,SUM('Demand breakdown 1'!N17:W17)&lt;'Demand breakdown 1'!X17),('Demand breakdown 1'!T17 /'Demand breakdown 1'!X17)*Doku!$H$9,AND('Demand breakdown 1'!X17 = 0, SUM('Demand breakdown 1'!N17:W17)&gt;0), 'Demand breakdown 1'!T17/SUM('Demand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1'!T17 /'Demand breakdown 1'!Y17)*Doku!$H$9)</f>
        <v>0</v>
      </c>
      <c r="U17" s="27" cm="1">
        <f t="array" ref="U17">_xlfn.IFS(AND('Demand breakdown 1'!X17&gt;0, SUM('Demand breakdown 1'!N17:W17)&gt;0,SUM('Demand breakdown 1'!N17:W17)&lt;'Demand breakdown 1'!X17),('Demand breakdown 1'!U17 /'Demand breakdown 1'!X17)*Doku!$H$9,AND('Demand breakdown 1'!X17 = 0, SUM('Demand breakdown 1'!N17:W17)&gt;0), 'Demand breakdown 1'!U17/SUM('Demand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1'!U17 /'Demand breakdown 1'!Y17)*Doku!$H$9)</f>
        <v>0</v>
      </c>
      <c r="V17" s="27" cm="1">
        <f t="array" ref="V17">_xlfn.IFS(AND('Demand breakdown 1'!X17&gt;0, SUM('Demand breakdown 1'!N17:W17)&gt;0,SUM('Demand breakdown 1'!N17:W17)&lt;'Demand breakdown 1'!X17),('Demand breakdown 1'!V17 /'Demand breakdown 1'!X17)*Doku!$H$9,AND('Demand breakdown 1'!X17 = 0, SUM('Demand breakdown 1'!N17:W17)&gt;0), 'Demand breakdown 1'!V17/SUM('Demand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1'!V17 /'Demand breakdown 1'!Y17)*Doku!$H$9)</f>
        <v>0</v>
      </c>
      <c r="W17" s="27" cm="1">
        <f t="array" ref="W17">_xlfn.IFS(AND('Demand breakdown 1'!X17&gt;0, SUM('Demand breakdown 1'!N17:W17)&gt;0),('Demand breakdown 1'!W17 /'Demand breakdown 1'!X17)*Doku!$H$9,AND('Demand breakdown 1'!X17 = 0, SUM('Demand breakdown 1'!N17:W17)&gt;0), 'Demand breakdown 1'!W17/SUM('Demand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1'!W17 /'Demand breakdown 1'!Y17)*Doku!$H$9)</f>
        <v>0</v>
      </c>
      <c r="X17" s="90" cm="1">
        <f t="array" ref="X17">_xlfn.IFS(AND('Demand breakdown 1'!Y17&gt;0,'Demand breakdown 1'!X17 &gt; SUM('Demand breakdown 1'!N17:W17)),(('Demand breakdown 1'!Y17-SUM('Demand breakdown 1'!N17:W17))/'Demand breakdown 1'!Y17)*Doku!$H$9,'Demand breakdown 1'!Y17 = 0, 0,'Demand breakdown 1'!X17 &lt; SUM('Demand breakdown 1'!N17:W17),1)</f>
        <v>0</v>
      </c>
      <c r="Y17" s="92">
        <f>IF(X17=1,Doku!$H$10,1-SUM(N17:X17))</f>
        <v>1</v>
      </c>
      <c r="Z17" s="27">
        <f t="shared" si="1"/>
        <v>3134.2175377416229</v>
      </c>
      <c r="AA17" s="25">
        <f t="shared" si="2"/>
        <v>3250.2996687690907</v>
      </c>
    </row>
    <row r="18" spans="1:27">
      <c r="A18" s="27" t="s">
        <v>1210</v>
      </c>
      <c r="B18" s="27" t="s">
        <v>1211</v>
      </c>
      <c r="C18" s="27">
        <v>3101</v>
      </c>
      <c r="D18" s="27">
        <v>815</v>
      </c>
      <c r="E18" s="27">
        <v>19370.506000000001</v>
      </c>
      <c r="F18" s="27">
        <v>249406</v>
      </c>
      <c r="G18" s="27">
        <v>1</v>
      </c>
      <c r="H18" s="27">
        <v>6.3088712724240811E-2</v>
      </c>
      <c r="I18" s="27">
        <v>3.1199149362021516E-2</v>
      </c>
      <c r="J18" s="27">
        <v>49111.383531779305</v>
      </c>
      <c r="K18" s="29">
        <f t="shared" si="0"/>
        <v>2659.8546055824154</v>
      </c>
      <c r="L18" s="28">
        <f t="shared" si="3"/>
        <v>2659.8546055824154</v>
      </c>
      <c r="M18" s="27">
        <f t="shared" si="4"/>
        <v>1196.934572512087</v>
      </c>
      <c r="N18" s="87" cm="1">
        <f t="array" ref="N18">_xlfn.IFS(AND('Demand breakdown 1'!X18&gt;0, SUM('Demand breakdown 1'!N18:W18)&gt;0,SUM('Demand breakdown 1'!N18:W18)&lt;'Demand breakdown 1'!X18),('Demand breakdown 1'!N18 /'Demand breakdown 1'!X18)*Doku!$H$9,AND('Demand breakdown 1'!X18 = 0, SUM('Demand breakdown 1'!N18:W18)&gt;0), 'Demand breakdown 1'!N18/SUM('Demand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1'!N18 /'Demand breakdown 1'!Y18)*Doku!$H$9)</f>
        <v>3.3510991660125798E-2</v>
      </c>
      <c r="O18" s="27" cm="1">
        <f t="array" ref="O18">_xlfn.IFS(AND('Demand breakdown 1'!X18&gt;0, SUM('Demand breakdown 1'!N18:W18)&gt;0,SUM('Demand breakdown 1'!N18:W18)&lt;'Demand breakdown 1'!X18),('Demand breakdown 1'!O18 /'Demand breakdown 1'!X18)*Doku!$H$9,AND('Demand breakdown 1'!X18 = 0, SUM('Demand breakdown 1'!N18:W18)&gt;0), 'Demand breakdown 1'!O18/SUM('Demand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1'!O18 /'Demand breakdown 1'!Y18)*Doku!$H$9)</f>
        <v>1.4904741504209118E-2</v>
      </c>
      <c r="P18" s="27" cm="1">
        <f t="array" ref="P18">_xlfn.IFS(AND('Demand breakdown 1'!X18&gt;0, SUM('Demand breakdown 1'!N18:W18)&gt;0,SUM('Demand breakdown 1'!N18:W18)&lt;'Demand breakdown 1'!X18),('Demand breakdown 1'!P18 /'Demand breakdown 1'!X18)*Doku!$H$9,AND('Demand breakdown 1'!X18 = 0, SUM('Demand breakdown 1'!N18:W18)&gt;0), 'Demand breakdown 1'!P18/SUM('Demand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1'!P18 /'Demand breakdown 1'!Y18)*Doku!$H$9)</f>
        <v>1.2881250107942317E-2</v>
      </c>
      <c r="Q18" s="27" cm="1">
        <f t="array" ref="Q18">_xlfn.IFS(AND('Demand breakdown 1'!X18&gt;0, SUM('Demand breakdown 1'!N18:W18)&gt;0,SUM('Demand breakdown 1'!N18:W18)&lt;'Demand breakdown 1'!X18),('Demand breakdown 1'!Q18 /'Demand breakdown 1'!X18)*Doku!$H$9,AND('Demand breakdown 1'!X18 = 0, SUM('Demand breakdown 1'!N18:W18)&gt;0), 'Demand breakdown 1'!Q18/SUM('Demand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1'!Q18 /'Demand breakdown 1'!Y18)*Doku!$H$9)</f>
        <v>4.2197198629466207E-2</v>
      </c>
      <c r="R18" s="27" cm="1">
        <f t="array" ref="R18">_xlfn.IFS(AND('Demand breakdown 1'!X18&gt;0, SUM('Demand breakdown 1'!N18:W18)&gt;0,SUM('Demand breakdown 1'!N18:W18)&lt;'Demand breakdown 1'!X18),('Demand breakdown 1'!R18 /'Demand breakdown 1'!X18)*Doku!$H$9,AND('Demand breakdown 1'!X18 = 0, SUM('Demand breakdown 1'!N18:W18)&gt;0), 'Demand breakdown 1'!R18/SUM('Demand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1'!R18 /'Demand breakdown 1'!Y18)*Doku!$H$9)</f>
        <v>0</v>
      </c>
      <c r="S18" s="27" cm="1">
        <f t="array" ref="S18">_xlfn.IFS(AND('Demand breakdown 1'!X18&gt;0, SUM('Demand breakdown 1'!N18:W18)&gt;0,SUM('Demand breakdown 1'!N18:W18)&lt;'Demand breakdown 1'!X18),('Demand breakdown 1'!S18 /'Demand breakdown 1'!X18)*Doku!$H$9,AND('Demand breakdown 1'!X18 = 0, SUM('Demand breakdown 1'!N18:W18)&gt;0), 'Demand breakdown 1'!S18/SUM('Demand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1'!S18 /'Demand breakdown 1'!Y18)*Doku!$H$9)</f>
        <v>2.5120905382921992E-2</v>
      </c>
      <c r="T18" s="27" cm="1">
        <f t="array" ref="T18">_xlfn.IFS(AND('Demand breakdown 1'!X18&gt;0, SUM('Demand breakdown 1'!N18:W18)&gt;0,SUM('Demand breakdown 1'!N18:W18)&lt;'Demand breakdown 1'!X18),('Demand breakdown 1'!T18 /'Demand breakdown 1'!X18)*Doku!$H$9,AND('Demand breakdown 1'!X18 = 0, SUM('Demand breakdown 1'!N18:W18)&gt;0), 'Demand breakdown 1'!T18/SUM('Demand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1'!T18 /'Demand breakdown 1'!Y18)*Doku!$H$9)</f>
        <v>0</v>
      </c>
      <c r="U18" s="27" cm="1">
        <f t="array" ref="U18">_xlfn.IFS(AND('Demand breakdown 1'!X18&gt;0, SUM('Demand breakdown 1'!N18:W18)&gt;0,SUM('Demand breakdown 1'!N18:W18)&lt;'Demand breakdown 1'!X18),('Demand breakdown 1'!U18 /'Demand breakdown 1'!X18)*Doku!$H$9,AND('Demand breakdown 1'!X18 = 0, SUM('Demand breakdown 1'!N18:W18)&gt;0), 'Demand breakdown 1'!U18/SUM('Demand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1'!U18 /'Demand breakdown 1'!Y18)*Doku!$H$9)</f>
        <v>0</v>
      </c>
      <c r="V18" s="27" cm="1">
        <f t="array" ref="V18">_xlfn.IFS(AND('Demand breakdown 1'!X18&gt;0, SUM('Demand breakdown 1'!N18:W18)&gt;0,SUM('Demand breakdown 1'!N18:W18)&lt;'Demand breakdown 1'!X18),('Demand breakdown 1'!V18 /'Demand breakdown 1'!X18)*Doku!$H$9,AND('Demand breakdown 1'!X18 = 0, SUM('Demand breakdown 1'!N18:W18)&gt;0), 'Demand breakdown 1'!V18/SUM('Demand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1'!V18 /'Demand breakdown 1'!Y18)*Doku!$H$9)</f>
        <v>0.4030202619979194</v>
      </c>
      <c r="W18" s="27" cm="1">
        <f t="array" ref="W18">_xlfn.IFS(AND('Demand breakdown 1'!X18&gt;0, SUM('Demand breakdown 1'!N18:W18)&gt;0),('Demand breakdown 1'!W18 /'Demand breakdown 1'!X18)*Doku!$H$9,AND('Demand breakdown 1'!X18 = 0, SUM('Demand breakdown 1'!N18:W18)&gt;0), 'Demand breakdown 1'!W18/SUM('Demand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1'!W18 /'Demand breakdown 1'!Y18)*Doku!$H$9)</f>
        <v>1.9297198437568757E-2</v>
      </c>
      <c r="X18" s="90" cm="1">
        <f t="array" ref="X18">_xlfn.IFS(AND('Demand breakdown 1'!Y18&gt;0,'Demand breakdown 1'!X18 &gt; SUM('Demand breakdown 1'!N18:W18)),(('Demand breakdown 1'!Y18-SUM('Demand breakdown 1'!N18:W18))/'Demand breakdown 1'!Y18)*Doku!$H$9,'Demand breakdown 1'!Y18 = 0, 0,'Demand breakdown 1'!X18 &lt; SUM('Demand breakdown 1'!N18:W18),1)</f>
        <v>0.42972047773890326</v>
      </c>
      <c r="Y18" s="92">
        <f>IF(X18=1,Doku!$H$10,1-SUM(N18:X18))</f>
        <v>1.934697454094314E-2</v>
      </c>
      <c r="Z18" s="27">
        <f t="shared" si="1"/>
        <v>718.16074350725216</v>
      </c>
      <c r="AA18" s="25">
        <f t="shared" si="2"/>
        <v>744.75928956307644</v>
      </c>
    </row>
    <row r="19" spans="1:27">
      <c r="A19" s="27" t="s">
        <v>1210</v>
      </c>
      <c r="B19" s="27" t="s">
        <v>1212</v>
      </c>
      <c r="C19" s="27">
        <v>3102</v>
      </c>
      <c r="D19" s="27">
        <v>795</v>
      </c>
      <c r="E19" s="27">
        <v>5902.2659999999996</v>
      </c>
      <c r="F19" s="27">
        <v>104291</v>
      </c>
      <c r="G19" s="27">
        <v>2</v>
      </c>
      <c r="H19" s="27">
        <v>1.9223367943824177E-2</v>
      </c>
      <c r="I19" s="27">
        <v>1.3046159619714786E-2</v>
      </c>
      <c r="J19" s="27">
        <v>49111.383531779305</v>
      </c>
      <c r="K19" s="29">
        <f t="shared" si="0"/>
        <v>859.14224665657082</v>
      </c>
      <c r="L19" s="28">
        <f t="shared" si="3"/>
        <v>429.57112332828541</v>
      </c>
      <c r="M19" s="27">
        <f t="shared" si="4"/>
        <v>193.30700549772843</v>
      </c>
      <c r="N19" s="87" cm="1">
        <f t="array" ref="N19">_xlfn.IFS(AND('Demand breakdown 1'!X19&gt;0, SUM('Demand breakdown 1'!N19:W19)&gt;0,SUM('Demand breakdown 1'!N19:W19)&lt;'Demand breakdown 1'!X19),('Demand breakdown 1'!N19 /'Demand breakdown 1'!X19)*Doku!$H$9,AND('Demand breakdown 1'!X19 = 0, SUM('Demand breakdown 1'!N19:W19)&gt;0), 'Demand breakdown 1'!N19/SUM('Demand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1'!N19 /'Demand breakdown 1'!Y19)*Doku!$H$9)</f>
        <v>0.44299484332577305</v>
      </c>
      <c r="O19" s="27" cm="1">
        <f t="array" ref="O19">_xlfn.IFS(AND('Demand breakdown 1'!X19&gt;0, SUM('Demand breakdown 1'!N19:W19)&gt;0,SUM('Demand breakdown 1'!N19:W19)&lt;'Demand breakdown 1'!X19),('Demand breakdown 1'!O19 /'Demand breakdown 1'!X19)*Doku!$H$9,AND('Demand breakdown 1'!X19 = 0, SUM('Demand breakdown 1'!N19:W19)&gt;0), 'Demand breakdown 1'!O19/SUM('Demand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1'!O19 /'Demand breakdown 1'!Y19)*Doku!$H$9)</f>
        <v>0.12276651751599052</v>
      </c>
      <c r="P19" s="27" cm="1">
        <f t="array" ref="P19">_xlfn.IFS(AND('Demand breakdown 1'!X19&gt;0, SUM('Demand breakdown 1'!N19:W19)&gt;0,SUM('Demand breakdown 1'!N19:W19)&lt;'Demand breakdown 1'!X19),('Demand breakdown 1'!P19 /'Demand breakdown 1'!X19)*Doku!$H$9,AND('Demand breakdown 1'!X19 = 0, SUM('Demand breakdown 1'!N19:W19)&gt;0), 'Demand breakdown 1'!P19/SUM('Demand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1'!P19 /'Demand breakdown 1'!Y19)*Doku!$H$9)</f>
        <v>0</v>
      </c>
      <c r="Q19" s="27" cm="1">
        <f t="array" ref="Q19">_xlfn.IFS(AND('Demand breakdown 1'!X19&gt;0, SUM('Demand breakdown 1'!N19:W19)&gt;0,SUM('Demand breakdown 1'!N19:W19)&lt;'Demand breakdown 1'!X19),('Demand breakdown 1'!Q19 /'Demand breakdown 1'!X19)*Doku!$H$9,AND('Demand breakdown 1'!X19 = 0, SUM('Demand breakdown 1'!N19:W19)&gt;0), 'Demand breakdown 1'!Q19/SUM('Demand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1'!Q19 /'Demand breakdown 1'!Y19)*Doku!$H$9)</f>
        <v>8.9116658799258175E-2</v>
      </c>
      <c r="R19" s="27" cm="1">
        <f t="array" ref="R19">_xlfn.IFS(AND('Demand breakdown 1'!X19&gt;0, SUM('Demand breakdown 1'!N19:W19)&gt;0,SUM('Demand breakdown 1'!N19:W19)&lt;'Demand breakdown 1'!X19),('Demand breakdown 1'!R19 /'Demand breakdown 1'!X19)*Doku!$H$9,AND('Demand breakdown 1'!X19 = 0, SUM('Demand breakdown 1'!N19:W19)&gt;0), 'Demand breakdown 1'!R19/SUM('Demand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1'!R19 /'Demand breakdown 1'!Y19)*Doku!$H$9)</f>
        <v>0</v>
      </c>
      <c r="S19" s="27" cm="1">
        <f t="array" ref="S19">_xlfn.IFS(AND('Demand breakdown 1'!X19&gt;0, SUM('Demand breakdown 1'!N19:W19)&gt;0,SUM('Demand breakdown 1'!N19:W19)&lt;'Demand breakdown 1'!X19),('Demand breakdown 1'!S19 /'Demand breakdown 1'!X19)*Doku!$H$9,AND('Demand breakdown 1'!X19 = 0, SUM('Demand breakdown 1'!N19:W19)&gt;0), 'Demand breakdown 1'!S19/SUM('Demand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1'!S19 /'Demand breakdown 1'!Y19)*Doku!$H$9)</f>
        <v>0</v>
      </c>
      <c r="T19" s="27" cm="1">
        <f t="array" ref="T19">_xlfn.IFS(AND('Demand breakdown 1'!X19&gt;0, SUM('Demand breakdown 1'!N19:W19)&gt;0,SUM('Demand breakdown 1'!N19:W19)&lt;'Demand breakdown 1'!X19),('Demand breakdown 1'!T19 /'Demand breakdown 1'!X19)*Doku!$H$9,AND('Demand breakdown 1'!X19 = 0, SUM('Demand breakdown 1'!N19:W19)&gt;0), 'Demand breakdown 1'!T19/SUM('Demand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1'!T19 /'Demand breakdown 1'!Y19)*Doku!$H$9)</f>
        <v>0</v>
      </c>
      <c r="U19" s="27" cm="1">
        <f t="array" ref="U19">_xlfn.IFS(AND('Demand breakdown 1'!X19&gt;0, SUM('Demand breakdown 1'!N19:W19)&gt;0,SUM('Demand breakdown 1'!N19:W19)&lt;'Demand breakdown 1'!X19),('Demand breakdown 1'!U19 /'Demand breakdown 1'!X19)*Doku!$H$9,AND('Demand breakdown 1'!X19 = 0, SUM('Demand breakdown 1'!N19:W19)&gt;0), 'Demand breakdown 1'!U19/SUM('Demand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1'!U19 /'Demand breakdown 1'!Y19)*Doku!$H$9)</f>
        <v>0</v>
      </c>
      <c r="V19" s="27" cm="1">
        <f t="array" ref="V19">_xlfn.IFS(AND('Demand breakdown 1'!X19&gt;0, SUM('Demand breakdown 1'!N19:W19)&gt;0,SUM('Demand breakdown 1'!N19:W19)&lt;'Demand breakdown 1'!X19),('Demand breakdown 1'!V19 /'Demand breakdown 1'!X19)*Doku!$H$9,AND('Demand breakdown 1'!X19 = 0, SUM('Demand breakdown 1'!N19:W19)&gt;0), 'Demand breakdown 1'!V19/SUM('Demand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1'!V19 /'Demand breakdown 1'!Y19)*Doku!$H$9)</f>
        <v>0.32577500581803509</v>
      </c>
      <c r="W19" s="27" cm="1">
        <f t="array" ref="W19">_xlfn.IFS(AND('Demand breakdown 1'!X19&gt;0, SUM('Demand breakdown 1'!N19:W19)&gt;0),('Demand breakdown 1'!W19 /'Demand breakdown 1'!X19)*Doku!$H$9,AND('Demand breakdown 1'!X19 = 0, SUM('Demand breakdown 1'!N19:W19)&gt;0), 'Demand breakdown 1'!W19/SUM('Demand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1'!W19 /'Demand breakdown 1'!Y19)*Doku!$H$9)</f>
        <v>0</v>
      </c>
      <c r="X19" s="90" cm="1">
        <f t="array" ref="X19">_xlfn.IFS(AND('Demand breakdown 1'!Y19&gt;0,'Demand breakdown 1'!X19 &gt; SUM('Demand breakdown 1'!N19:W19)),(('Demand breakdown 1'!Y19-SUM('Demand breakdown 1'!N19:W19))/'Demand breakdown 1'!Y19)*Doku!$H$9,'Demand breakdown 1'!Y19 = 0, 0,'Demand breakdown 1'!X19 &lt; SUM('Demand breakdown 1'!N19:W19),1)</f>
        <v>1</v>
      </c>
      <c r="Y19" s="92">
        <f>IF(X19=1,Doku!$H$10,1-SUM(N19:X19))</f>
        <v>1.934697454094314E-2</v>
      </c>
      <c r="Z19" s="27">
        <f t="shared" si="1"/>
        <v>115.98420329863707</v>
      </c>
      <c r="AA19" s="25">
        <f t="shared" si="2"/>
        <v>120.27991453191993</v>
      </c>
    </row>
    <row r="20" spans="1:27">
      <c r="A20" s="27" t="s">
        <v>1210</v>
      </c>
      <c r="B20" s="27" t="s">
        <v>1213</v>
      </c>
      <c r="C20" s="27">
        <v>3103</v>
      </c>
      <c r="D20" s="27">
        <v>1846</v>
      </c>
      <c r="E20" s="27">
        <v>22611.353999999999</v>
      </c>
      <c r="F20" s="27">
        <v>124371</v>
      </c>
      <c r="G20" s="27">
        <v>1</v>
      </c>
      <c r="H20" s="27">
        <v>7.3643983115986397E-2</v>
      </c>
      <c r="I20" s="27">
        <v>1.5558043532649488E-2</v>
      </c>
      <c r="J20" s="27">
        <v>49111.383531779305</v>
      </c>
      <c r="K20" s="29">
        <f t="shared" si="0"/>
        <v>2818.0072597464023</v>
      </c>
      <c r="L20" s="28">
        <f t="shared" si="3"/>
        <v>2818.0072597464023</v>
      </c>
      <c r="M20" s="27">
        <f t="shared" si="4"/>
        <v>1268.1032668858811</v>
      </c>
      <c r="N20" s="87" cm="1">
        <f t="array" ref="N20">_xlfn.IFS(AND('Demand breakdown 1'!X20&gt;0, SUM('Demand breakdown 1'!N20:W20)&gt;0,SUM('Demand breakdown 1'!N20:W20)&lt;'Demand breakdown 1'!X20),('Demand breakdown 1'!N20 /'Demand breakdown 1'!X20)*Doku!$H$9,AND('Demand breakdown 1'!X20 = 0, SUM('Demand breakdown 1'!N20:W20)&gt;0), 'Demand breakdown 1'!N20/SUM('Demand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1'!N20 /'Demand breakdown 1'!Y20)*Doku!$H$9)</f>
        <v>0</v>
      </c>
      <c r="O20" s="27" cm="1">
        <f t="array" ref="O20">_xlfn.IFS(AND('Demand breakdown 1'!X20&gt;0, SUM('Demand breakdown 1'!N20:W20)&gt;0,SUM('Demand breakdown 1'!N20:W20)&lt;'Demand breakdown 1'!X20),('Demand breakdown 1'!O20 /'Demand breakdown 1'!X20)*Doku!$H$9,AND('Demand breakdown 1'!X20 = 0, SUM('Demand breakdown 1'!N20:W20)&gt;0), 'Demand breakdown 1'!O20/SUM('Demand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1'!O20 /'Demand breakdown 1'!Y20)*Doku!$H$9)</f>
        <v>0</v>
      </c>
      <c r="P20" s="27" cm="1">
        <f t="array" ref="P20">_xlfn.IFS(AND('Demand breakdown 1'!X20&gt;0, SUM('Demand breakdown 1'!N20:W20)&gt;0,SUM('Demand breakdown 1'!N20:W20)&lt;'Demand breakdown 1'!X20),('Demand breakdown 1'!P20 /'Demand breakdown 1'!X20)*Doku!$H$9,AND('Demand breakdown 1'!X20 = 0, SUM('Demand breakdown 1'!N20:W20)&gt;0), 'Demand breakdown 1'!P20/SUM('Demand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1'!P20 /'Demand breakdown 1'!Y20)*Doku!$H$9)</f>
        <v>0</v>
      </c>
      <c r="Q20" s="27" cm="1">
        <f t="array" ref="Q20">_xlfn.IFS(AND('Demand breakdown 1'!X20&gt;0, SUM('Demand breakdown 1'!N20:W20)&gt;0,SUM('Demand breakdown 1'!N20:W20)&lt;'Demand breakdown 1'!X20),('Demand breakdown 1'!Q20 /'Demand breakdown 1'!X20)*Doku!$H$9,AND('Demand breakdown 1'!X20 = 0, SUM('Demand breakdown 1'!N20:W20)&gt;0), 'Demand breakdown 1'!Q20/SUM('Demand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1'!Q20 /'Demand breakdown 1'!Y20)*Doku!$H$9)</f>
        <v>0</v>
      </c>
      <c r="R20" s="27" cm="1">
        <f t="array" ref="R20">_xlfn.IFS(AND('Demand breakdown 1'!X20&gt;0, SUM('Demand breakdown 1'!N20:W20)&gt;0,SUM('Demand breakdown 1'!N20:W20)&lt;'Demand breakdown 1'!X20),('Demand breakdown 1'!R20 /'Demand breakdown 1'!X20)*Doku!$H$9,AND('Demand breakdown 1'!X20 = 0, SUM('Demand breakdown 1'!N20:W20)&gt;0), 'Demand breakdown 1'!R20/SUM('Demand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1'!R20 /'Demand breakdown 1'!Y20)*Doku!$H$9)</f>
        <v>0</v>
      </c>
      <c r="S20" s="27" cm="1">
        <f t="array" ref="S20">_xlfn.IFS(AND('Demand breakdown 1'!X20&gt;0, SUM('Demand breakdown 1'!N20:W20)&gt;0,SUM('Demand breakdown 1'!N20:W20)&lt;'Demand breakdown 1'!X20),('Demand breakdown 1'!S20 /'Demand breakdown 1'!X20)*Doku!$H$9,AND('Demand breakdown 1'!X20 = 0, SUM('Demand breakdown 1'!N20:W20)&gt;0), 'Demand breakdown 1'!S20/SUM('Demand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1'!S20 /'Demand breakdown 1'!Y20)*Doku!$H$9)</f>
        <v>0</v>
      </c>
      <c r="T20" s="27" cm="1">
        <f t="array" ref="T20">_xlfn.IFS(AND('Demand breakdown 1'!X20&gt;0, SUM('Demand breakdown 1'!N20:W20)&gt;0,SUM('Demand breakdown 1'!N20:W20)&lt;'Demand breakdown 1'!X20),('Demand breakdown 1'!T20 /'Demand breakdown 1'!X20)*Doku!$H$9,AND('Demand breakdown 1'!X20 = 0, SUM('Demand breakdown 1'!N20:W20)&gt;0), 'Demand breakdown 1'!T20/SUM('Demand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1'!T20 /'Demand breakdown 1'!Y20)*Doku!$H$9)</f>
        <v>0</v>
      </c>
      <c r="U20" s="27" cm="1">
        <f t="array" ref="U20">_xlfn.IFS(AND('Demand breakdown 1'!X20&gt;0, SUM('Demand breakdown 1'!N20:W20)&gt;0,SUM('Demand breakdown 1'!N20:W20)&lt;'Demand breakdown 1'!X20),('Demand breakdown 1'!U20 /'Demand breakdown 1'!X20)*Doku!$H$9,AND('Demand breakdown 1'!X20 = 0, SUM('Demand breakdown 1'!N20:W20)&gt;0), 'Demand breakdown 1'!U20/SUM('Demand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1'!U20 /'Demand breakdown 1'!Y20)*Doku!$H$9)</f>
        <v>0</v>
      </c>
      <c r="V20" s="27" cm="1">
        <f t="array" ref="V20">_xlfn.IFS(AND('Demand breakdown 1'!X20&gt;0, SUM('Demand breakdown 1'!N20:W20)&gt;0,SUM('Demand breakdown 1'!N20:W20)&lt;'Demand breakdown 1'!X20),('Demand breakdown 1'!V20 /'Demand breakdown 1'!X20)*Doku!$H$9,AND('Demand breakdown 1'!X20 = 0, SUM('Demand breakdown 1'!N20:W20)&gt;0), 'Demand breakdown 1'!V20/SUM('Demand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1'!V20 /'Demand breakdown 1'!Y20)*Doku!$H$9)</f>
        <v>0</v>
      </c>
      <c r="W20" s="27" cm="1">
        <f t="array" ref="W20">_xlfn.IFS(AND('Demand breakdown 1'!X20&gt;0, SUM('Demand breakdown 1'!N20:W20)&gt;0),('Demand breakdown 1'!W20 /'Demand breakdown 1'!X20)*Doku!$H$9,AND('Demand breakdown 1'!X20 = 0, SUM('Demand breakdown 1'!N20:W20)&gt;0), 'Demand breakdown 1'!W20/SUM('Demand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1'!W20 /'Demand breakdown 1'!Y20)*Doku!$H$9)</f>
        <v>0</v>
      </c>
      <c r="X20" s="90" cm="1">
        <f t="array" ref="X20">_xlfn.IFS(AND('Demand breakdown 1'!Y20&gt;0,'Demand breakdown 1'!X20 &gt; SUM('Demand breakdown 1'!N20:W20)),(('Demand breakdown 1'!Y20-SUM('Demand breakdown 1'!N20:W20))/'Demand breakdown 1'!Y20)*Doku!$H$9,'Demand breakdown 1'!Y20 = 0, 0,'Demand breakdown 1'!X20 &lt; SUM('Demand breakdown 1'!N20:W20),1)</f>
        <v>0</v>
      </c>
      <c r="Y20" s="92">
        <f>IF(X20=1,Doku!$H$10,1-SUM(N20:X20))</f>
        <v>1</v>
      </c>
      <c r="Z20" s="27">
        <f t="shared" si="1"/>
        <v>760.86196013152869</v>
      </c>
      <c r="AA20" s="25">
        <f t="shared" si="2"/>
        <v>789.04203272899269</v>
      </c>
    </row>
    <row r="21" spans="1:27">
      <c r="A21" s="27" t="s">
        <v>1210</v>
      </c>
      <c r="B21" s="27" t="s">
        <v>1214</v>
      </c>
      <c r="C21" s="27">
        <v>3151</v>
      </c>
      <c r="D21" s="27">
        <v>592</v>
      </c>
      <c r="E21" s="27">
        <v>3680.8270000000002</v>
      </c>
      <c r="F21" s="27">
        <v>176523</v>
      </c>
      <c r="G21" s="27">
        <v>4</v>
      </c>
      <c r="H21" s="27">
        <v>1.1988258705819514E-2</v>
      </c>
      <c r="I21" s="27">
        <v>2.2081936452339253E-2</v>
      </c>
      <c r="J21" s="27">
        <v>49111.383531779305</v>
      </c>
      <c r="K21" s="29">
        <f t="shared" si="0"/>
        <v>727.56002531523905</v>
      </c>
      <c r="L21" s="28">
        <f t="shared" si="3"/>
        <v>181.89000632880976</v>
      </c>
      <c r="M21" s="27">
        <f t="shared" si="4"/>
        <v>81.850502847964393</v>
      </c>
      <c r="N21" s="87" cm="1">
        <f t="array" ref="N21">_xlfn.IFS(AND('Demand breakdown 1'!X21&gt;0, SUM('Demand breakdown 1'!N21:W21)&gt;0,SUM('Demand breakdown 1'!N21:W21)&lt;'Demand breakdown 1'!X21),('Demand breakdown 1'!N21 /'Demand breakdown 1'!X21)*Doku!$H$9,AND('Demand breakdown 1'!X21 = 0, SUM('Demand breakdown 1'!N21:W21)&gt;0), 'Demand breakdown 1'!N21/SUM('Demand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1'!N21 /'Demand breakdown 1'!Y21)*Doku!$H$9)</f>
        <v>0</v>
      </c>
      <c r="O21" s="27" cm="1">
        <f t="array" ref="O21">_xlfn.IFS(AND('Demand breakdown 1'!X21&gt;0, SUM('Demand breakdown 1'!N21:W21)&gt;0,SUM('Demand breakdown 1'!N21:W21)&lt;'Demand breakdown 1'!X21),('Demand breakdown 1'!O21 /'Demand breakdown 1'!X21)*Doku!$H$9,AND('Demand breakdown 1'!X21 = 0, SUM('Demand breakdown 1'!N21:W21)&gt;0), 'Demand breakdown 1'!O21/SUM('Demand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1'!O21 /'Demand breakdown 1'!Y21)*Doku!$H$9)</f>
        <v>0</v>
      </c>
      <c r="P21" s="27" cm="1">
        <f t="array" ref="P21">_xlfn.IFS(AND('Demand breakdown 1'!X21&gt;0, SUM('Demand breakdown 1'!N21:W21)&gt;0,SUM('Demand breakdown 1'!N21:W21)&lt;'Demand breakdown 1'!X21),('Demand breakdown 1'!P21 /'Demand breakdown 1'!X21)*Doku!$H$9,AND('Demand breakdown 1'!X21 = 0, SUM('Demand breakdown 1'!N21:W21)&gt;0), 'Demand breakdown 1'!P21/SUM('Demand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1'!P21 /'Demand breakdown 1'!Y21)*Doku!$H$9)</f>
        <v>0</v>
      </c>
      <c r="Q21" s="27" cm="1">
        <f t="array" ref="Q21">_xlfn.IFS(AND('Demand breakdown 1'!X21&gt;0, SUM('Demand breakdown 1'!N21:W21)&gt;0,SUM('Demand breakdown 1'!N21:W21)&lt;'Demand breakdown 1'!X21),('Demand breakdown 1'!Q21 /'Demand breakdown 1'!X21)*Doku!$H$9,AND('Demand breakdown 1'!X21 = 0, SUM('Demand breakdown 1'!N21:W21)&gt;0), 'Demand breakdown 1'!Q21/SUM('Demand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1'!Q21 /'Demand breakdown 1'!Y21)*Doku!$H$9)</f>
        <v>0</v>
      </c>
      <c r="R21" s="27" cm="1">
        <f t="array" ref="R21">_xlfn.IFS(AND('Demand breakdown 1'!X21&gt;0, SUM('Demand breakdown 1'!N21:W21)&gt;0,SUM('Demand breakdown 1'!N21:W21)&lt;'Demand breakdown 1'!X21),('Demand breakdown 1'!R21 /'Demand breakdown 1'!X21)*Doku!$H$9,AND('Demand breakdown 1'!X21 = 0, SUM('Demand breakdown 1'!N21:W21)&gt;0), 'Demand breakdown 1'!R21/SUM('Demand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1'!R21 /'Demand breakdown 1'!Y21)*Doku!$H$9)</f>
        <v>0</v>
      </c>
      <c r="S21" s="27" cm="1">
        <f t="array" ref="S21">_xlfn.IFS(AND('Demand breakdown 1'!X21&gt;0, SUM('Demand breakdown 1'!N21:W21)&gt;0,SUM('Demand breakdown 1'!N21:W21)&lt;'Demand breakdown 1'!X21),('Demand breakdown 1'!S21 /'Demand breakdown 1'!X21)*Doku!$H$9,AND('Demand breakdown 1'!X21 = 0, SUM('Demand breakdown 1'!N21:W21)&gt;0), 'Demand breakdown 1'!S21/SUM('Demand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1'!S21 /'Demand breakdown 1'!Y21)*Doku!$H$9)</f>
        <v>0.98065302545905686</v>
      </c>
      <c r="T21" s="27" cm="1">
        <f t="array" ref="T21">_xlfn.IFS(AND('Demand breakdown 1'!X21&gt;0, SUM('Demand breakdown 1'!N21:W21)&gt;0,SUM('Demand breakdown 1'!N21:W21)&lt;'Demand breakdown 1'!X21),('Demand breakdown 1'!T21 /'Demand breakdown 1'!X21)*Doku!$H$9,AND('Demand breakdown 1'!X21 = 0, SUM('Demand breakdown 1'!N21:W21)&gt;0), 'Demand breakdown 1'!T21/SUM('Demand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1'!T21 /'Demand breakdown 1'!Y21)*Doku!$H$9)</f>
        <v>0</v>
      </c>
      <c r="U21" s="27" cm="1">
        <f t="array" ref="U21">_xlfn.IFS(AND('Demand breakdown 1'!X21&gt;0, SUM('Demand breakdown 1'!N21:W21)&gt;0,SUM('Demand breakdown 1'!N21:W21)&lt;'Demand breakdown 1'!X21),('Demand breakdown 1'!U21 /'Demand breakdown 1'!X21)*Doku!$H$9,AND('Demand breakdown 1'!X21 = 0, SUM('Demand breakdown 1'!N21:W21)&gt;0), 'Demand breakdown 1'!U21/SUM('Demand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1'!U21 /'Demand breakdown 1'!Y21)*Doku!$H$9)</f>
        <v>0</v>
      </c>
      <c r="V21" s="27" cm="1">
        <f t="array" ref="V21">_xlfn.IFS(AND('Demand breakdown 1'!X21&gt;0, SUM('Demand breakdown 1'!N21:W21)&gt;0,SUM('Demand breakdown 1'!N21:W21)&lt;'Demand breakdown 1'!X21),('Demand breakdown 1'!V21 /'Demand breakdown 1'!X21)*Doku!$H$9,AND('Demand breakdown 1'!X21 = 0, SUM('Demand breakdown 1'!N21:W21)&gt;0), 'Demand breakdown 1'!V21/SUM('Demand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1'!V21 /'Demand breakdown 1'!Y21)*Doku!$H$9)</f>
        <v>0</v>
      </c>
      <c r="W21" s="27" cm="1">
        <f t="array" ref="W21">_xlfn.IFS(AND('Demand breakdown 1'!X21&gt;0, SUM('Demand breakdown 1'!N21:W21)&gt;0),('Demand breakdown 1'!W21 /'Demand breakdown 1'!X21)*Doku!$H$9,AND('Demand breakdown 1'!X21 = 0, SUM('Demand breakdown 1'!N21:W21)&gt;0), 'Demand breakdown 1'!W21/SUM('Demand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1'!W21 /'Demand breakdown 1'!Y21)*Doku!$H$9)</f>
        <v>0</v>
      </c>
      <c r="X21" s="90" cm="1">
        <f t="array" ref="X21">_xlfn.IFS(AND('Demand breakdown 1'!Y21&gt;0,'Demand breakdown 1'!X21 &gt; SUM('Demand breakdown 1'!N21:W21)),(('Demand breakdown 1'!Y21-SUM('Demand breakdown 1'!N21:W21))/'Demand breakdown 1'!Y21)*Doku!$H$9,'Demand breakdown 1'!Y21 = 0, 0,'Demand breakdown 1'!X21 &lt; SUM('Demand breakdown 1'!N21:W21),1)</f>
        <v>1</v>
      </c>
      <c r="Y21" s="92">
        <f>IF(X21=1,Doku!$H$10,1-SUM(N21:X21))</f>
        <v>1.934697454094314E-2</v>
      </c>
      <c r="Z21" s="27">
        <f t="shared" si="1"/>
        <v>49.110301708778636</v>
      </c>
      <c r="AA21" s="25">
        <f t="shared" si="2"/>
        <v>50.92920177206674</v>
      </c>
    </row>
    <row r="22" spans="1:27">
      <c r="A22" s="27" t="s">
        <v>1210</v>
      </c>
      <c r="B22" s="27" t="s">
        <v>1215</v>
      </c>
      <c r="C22" s="27">
        <v>3153</v>
      </c>
      <c r="D22" s="27">
        <v>542</v>
      </c>
      <c r="E22" s="27">
        <v>4115.8940000000002</v>
      </c>
      <c r="F22" s="27">
        <v>136292</v>
      </c>
      <c r="G22" s="27">
        <v>5</v>
      </c>
      <c r="H22" s="27">
        <v>1.3405248895894945E-2</v>
      </c>
      <c r="I22" s="27">
        <v>1.7049286965223918E-2</v>
      </c>
      <c r="J22" s="27">
        <v>49111.383531779305</v>
      </c>
      <c r="K22" s="29">
        <f t="shared" si="0"/>
        <v>708.46017020887928</v>
      </c>
      <c r="L22" s="28">
        <f t="shared" si="3"/>
        <v>141.69203404177586</v>
      </c>
      <c r="M22" s="27">
        <f t="shared" si="4"/>
        <v>63.761415318799138</v>
      </c>
      <c r="N22" s="87" cm="1">
        <f t="array" ref="N22">_xlfn.IFS(AND('Demand breakdown 1'!X22&gt;0, SUM('Demand breakdown 1'!N22:W22)&gt;0,SUM('Demand breakdown 1'!N22:W22)&lt;'Demand breakdown 1'!X22),('Demand breakdown 1'!N22 /'Demand breakdown 1'!X22)*Doku!$H$9,AND('Demand breakdown 1'!X22 = 0, SUM('Demand breakdown 1'!N22:W22)&gt;0), 'Demand breakdown 1'!N22/SUM('Demand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1'!N22 /'Demand breakdown 1'!Y22)*Doku!$H$9)</f>
        <v>0.32945534226096407</v>
      </c>
      <c r="O22" s="27" cm="1">
        <f t="array" ref="O22">_xlfn.IFS(AND('Demand breakdown 1'!X22&gt;0, SUM('Demand breakdown 1'!N22:W22)&gt;0,SUM('Demand breakdown 1'!N22:W22)&lt;'Demand breakdown 1'!X22),('Demand breakdown 1'!O22 /'Demand breakdown 1'!X22)*Doku!$H$9,AND('Demand breakdown 1'!X22 = 0, SUM('Demand breakdown 1'!N22:W22)&gt;0), 'Demand breakdown 1'!O22/SUM('Demand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1'!O22 /'Demand breakdown 1'!Y22)*Doku!$H$9)</f>
        <v>0.47584495922355197</v>
      </c>
      <c r="P22" s="27" cm="1">
        <f t="array" ref="P22">_xlfn.IFS(AND('Demand breakdown 1'!X22&gt;0, SUM('Demand breakdown 1'!N22:W22)&gt;0,SUM('Demand breakdown 1'!N22:W22)&lt;'Demand breakdown 1'!X22),('Demand breakdown 1'!P22 /'Demand breakdown 1'!X22)*Doku!$H$9,AND('Demand breakdown 1'!X22 = 0, SUM('Demand breakdown 1'!N22:W22)&gt;0), 'Demand breakdown 1'!P22/SUM('Demand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1'!P22 /'Demand breakdown 1'!Y22)*Doku!$H$9)</f>
        <v>0.12687100136757623</v>
      </c>
      <c r="Q22" s="27" cm="1">
        <f t="array" ref="Q22">_xlfn.IFS(AND('Demand breakdown 1'!X22&gt;0, SUM('Demand breakdown 1'!N22:W22)&gt;0,SUM('Demand breakdown 1'!N22:W22)&lt;'Demand breakdown 1'!X22),('Demand breakdown 1'!Q22 /'Demand breakdown 1'!X22)*Doku!$H$9,AND('Demand breakdown 1'!X22 = 0, SUM('Demand breakdown 1'!N22:W22)&gt;0), 'Demand breakdown 1'!Q22/SUM('Demand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1'!Q22 /'Demand breakdown 1'!Y22)*Doku!$H$9)</f>
        <v>4.8481722606964608E-2</v>
      </c>
      <c r="R22" s="27" cm="1">
        <f t="array" ref="R22">_xlfn.IFS(AND('Demand breakdown 1'!X22&gt;0, SUM('Demand breakdown 1'!N22:W22)&gt;0,SUM('Demand breakdown 1'!N22:W22)&lt;'Demand breakdown 1'!X22),('Demand breakdown 1'!R22 /'Demand breakdown 1'!X22)*Doku!$H$9,AND('Demand breakdown 1'!X22 = 0, SUM('Demand breakdown 1'!N22:W22)&gt;0), 'Demand breakdown 1'!R22/SUM('Demand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1'!R22 /'Demand breakdown 1'!Y22)*Doku!$H$9)</f>
        <v>0</v>
      </c>
      <c r="S22" s="27" cm="1">
        <f t="array" ref="S22">_xlfn.IFS(AND('Demand breakdown 1'!X22&gt;0, SUM('Demand breakdown 1'!N22:W22)&gt;0,SUM('Demand breakdown 1'!N22:W22)&lt;'Demand breakdown 1'!X22),('Demand breakdown 1'!S22 /'Demand breakdown 1'!X22)*Doku!$H$9,AND('Demand breakdown 1'!X22 = 0, SUM('Demand breakdown 1'!N22:W22)&gt;0), 'Demand breakdown 1'!S22/SUM('Demand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1'!S22 /'Demand breakdown 1'!Y22)*Doku!$H$9)</f>
        <v>0</v>
      </c>
      <c r="T22" s="27" cm="1">
        <f t="array" ref="T22">_xlfn.IFS(AND('Demand breakdown 1'!X22&gt;0, SUM('Demand breakdown 1'!N22:W22)&gt;0,SUM('Demand breakdown 1'!N22:W22)&lt;'Demand breakdown 1'!X22),('Demand breakdown 1'!T22 /'Demand breakdown 1'!X22)*Doku!$H$9,AND('Demand breakdown 1'!X22 = 0, SUM('Demand breakdown 1'!N22:W22)&gt;0), 'Demand breakdown 1'!T22/SUM('Demand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1'!T22 /'Demand breakdown 1'!Y22)*Doku!$H$9)</f>
        <v>0</v>
      </c>
      <c r="U22" s="27" cm="1">
        <f t="array" ref="U22">_xlfn.IFS(AND('Demand breakdown 1'!X22&gt;0, SUM('Demand breakdown 1'!N22:W22)&gt;0,SUM('Demand breakdown 1'!N22:W22)&lt;'Demand breakdown 1'!X22),('Demand breakdown 1'!U22 /'Demand breakdown 1'!X22)*Doku!$H$9,AND('Demand breakdown 1'!X22 = 0, SUM('Demand breakdown 1'!N22:W22)&gt;0), 'Demand breakdown 1'!U22/SUM('Demand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1'!U22 /'Demand breakdown 1'!Y22)*Doku!$H$9)</f>
        <v>0</v>
      </c>
      <c r="V22" s="27" cm="1">
        <f t="array" ref="V22">_xlfn.IFS(AND('Demand breakdown 1'!X22&gt;0, SUM('Demand breakdown 1'!N22:W22)&gt;0,SUM('Demand breakdown 1'!N22:W22)&lt;'Demand breakdown 1'!X22),('Demand breakdown 1'!V22 /'Demand breakdown 1'!X22)*Doku!$H$9,AND('Demand breakdown 1'!X22 = 0, SUM('Demand breakdown 1'!N22:W22)&gt;0), 'Demand breakdown 1'!V22/SUM('Demand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1'!V22 /'Demand breakdown 1'!Y22)*Doku!$H$9)</f>
        <v>0</v>
      </c>
      <c r="W22" s="27" cm="1">
        <f t="array" ref="W22">_xlfn.IFS(AND('Demand breakdown 1'!X22&gt;0, SUM('Demand breakdown 1'!N22:W22)&gt;0),('Demand breakdown 1'!W22 /'Demand breakdown 1'!X22)*Doku!$H$9,AND('Demand breakdown 1'!X22 = 0, SUM('Demand breakdown 1'!N22:W22)&gt;0), 'Demand breakdown 1'!W22/SUM('Demand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1'!W22 /'Demand breakdown 1'!Y22)*Doku!$H$9)</f>
        <v>0</v>
      </c>
      <c r="X22" s="90" cm="1">
        <f t="array" ref="X22">_xlfn.IFS(AND('Demand breakdown 1'!Y22&gt;0,'Demand breakdown 1'!X22 &gt; SUM('Demand breakdown 1'!N22:W22)),(('Demand breakdown 1'!Y22-SUM('Demand breakdown 1'!N22:W22))/'Demand breakdown 1'!Y22)*Doku!$H$9,'Demand breakdown 1'!Y22 = 0, 0,'Demand breakdown 1'!X22 &lt; SUM('Demand breakdown 1'!N22:W22),1)</f>
        <v>1</v>
      </c>
      <c r="Y22" s="92">
        <f>IF(X22=1,Doku!$H$10,1-SUM(N22:X22))</f>
        <v>1.934697454094314E-2</v>
      </c>
      <c r="Z22" s="27">
        <f t="shared" si="1"/>
        <v>38.256849191279485</v>
      </c>
      <c r="AA22" s="25">
        <f t="shared" si="2"/>
        <v>39.673769531697246</v>
      </c>
    </row>
    <row r="23" spans="1:27">
      <c r="A23" s="27" t="s">
        <v>1210</v>
      </c>
      <c r="B23" s="27" t="s">
        <v>1216</v>
      </c>
      <c r="C23" s="27">
        <v>3154</v>
      </c>
      <c r="D23" s="27">
        <v>503</v>
      </c>
      <c r="E23" s="27">
        <v>1800.366</v>
      </c>
      <c r="F23" s="27">
        <v>91297</v>
      </c>
      <c r="G23" s="27">
        <v>3</v>
      </c>
      <c r="H23" s="27">
        <v>5.8636967652001722E-3</v>
      </c>
      <c r="I23" s="27">
        <v>1.1420690517888417E-2</v>
      </c>
      <c r="J23" s="27">
        <v>49111.383531779305</v>
      </c>
      <c r="K23" s="29">
        <f t="shared" si="0"/>
        <v>364.38952316195207</v>
      </c>
      <c r="L23" s="28">
        <f t="shared" si="3"/>
        <v>121.46317438731735</v>
      </c>
      <c r="M23" s="27">
        <f t="shared" si="4"/>
        <v>54.658428474292812</v>
      </c>
      <c r="N23" s="87" cm="1">
        <f t="array" ref="N23">_xlfn.IFS(AND('Demand breakdown 1'!X23&gt;0, SUM('Demand breakdown 1'!N23:W23)&gt;0,SUM('Demand breakdown 1'!N23:W23)&lt;'Demand breakdown 1'!X23),('Demand breakdown 1'!N23 /'Demand breakdown 1'!X23)*Doku!$H$9,AND('Demand breakdown 1'!X23 = 0, SUM('Demand breakdown 1'!N23:W23)&gt;0), 'Demand breakdown 1'!N23/SUM('Demand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1'!N23 /'Demand breakdown 1'!Y23)*Doku!$H$9)</f>
        <v>0</v>
      </c>
      <c r="O23" s="27" cm="1">
        <f t="array" ref="O23">_xlfn.IFS(AND('Demand breakdown 1'!X23&gt;0, SUM('Demand breakdown 1'!N23:W23)&gt;0,SUM('Demand breakdown 1'!N23:W23)&lt;'Demand breakdown 1'!X23),('Demand breakdown 1'!O23 /'Demand breakdown 1'!X23)*Doku!$H$9,AND('Demand breakdown 1'!X23 = 0, SUM('Demand breakdown 1'!N23:W23)&gt;0), 'Demand breakdown 1'!O23/SUM('Demand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1'!O23 /'Demand breakdown 1'!Y23)*Doku!$H$9)</f>
        <v>0</v>
      </c>
      <c r="P23" s="27" cm="1">
        <f t="array" ref="P23">_xlfn.IFS(AND('Demand breakdown 1'!X23&gt;0, SUM('Demand breakdown 1'!N23:W23)&gt;0,SUM('Demand breakdown 1'!N23:W23)&lt;'Demand breakdown 1'!X23),('Demand breakdown 1'!P23 /'Demand breakdown 1'!X23)*Doku!$H$9,AND('Demand breakdown 1'!X23 = 0, SUM('Demand breakdown 1'!N23:W23)&gt;0), 'Demand breakdown 1'!P23/SUM('Demand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1'!P23 /'Demand breakdown 1'!Y23)*Doku!$H$9)</f>
        <v>0</v>
      </c>
      <c r="Q23" s="27" cm="1">
        <f t="array" ref="Q23">_xlfn.IFS(AND('Demand breakdown 1'!X23&gt;0, SUM('Demand breakdown 1'!N23:W23)&gt;0,SUM('Demand breakdown 1'!N23:W23)&lt;'Demand breakdown 1'!X23),('Demand breakdown 1'!Q23 /'Demand breakdown 1'!X23)*Doku!$H$9,AND('Demand breakdown 1'!X23 = 0, SUM('Demand breakdown 1'!N23:W23)&gt;0), 'Demand breakdown 1'!Q23/SUM('Demand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1'!Q23 /'Demand breakdown 1'!Y23)*Doku!$H$9)</f>
        <v>0.98065302545905686</v>
      </c>
      <c r="R23" s="27" cm="1">
        <f t="array" ref="R23">_xlfn.IFS(AND('Demand breakdown 1'!X23&gt;0, SUM('Demand breakdown 1'!N23:W23)&gt;0,SUM('Demand breakdown 1'!N23:W23)&lt;'Demand breakdown 1'!X23),('Demand breakdown 1'!R23 /'Demand breakdown 1'!X23)*Doku!$H$9,AND('Demand breakdown 1'!X23 = 0, SUM('Demand breakdown 1'!N23:W23)&gt;0), 'Demand breakdown 1'!R23/SUM('Demand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1'!R23 /'Demand breakdown 1'!Y23)*Doku!$H$9)</f>
        <v>0</v>
      </c>
      <c r="S23" s="27" cm="1">
        <f t="array" ref="S23">_xlfn.IFS(AND('Demand breakdown 1'!X23&gt;0, SUM('Demand breakdown 1'!N23:W23)&gt;0,SUM('Demand breakdown 1'!N23:W23)&lt;'Demand breakdown 1'!X23),('Demand breakdown 1'!S23 /'Demand breakdown 1'!X23)*Doku!$H$9,AND('Demand breakdown 1'!X23 = 0, SUM('Demand breakdown 1'!N23:W23)&gt;0), 'Demand breakdown 1'!S23/SUM('Demand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1'!S23 /'Demand breakdown 1'!Y23)*Doku!$H$9)</f>
        <v>0</v>
      </c>
      <c r="T23" s="27" cm="1">
        <f t="array" ref="T23">_xlfn.IFS(AND('Demand breakdown 1'!X23&gt;0, SUM('Demand breakdown 1'!N23:W23)&gt;0,SUM('Demand breakdown 1'!N23:W23)&lt;'Demand breakdown 1'!X23),('Demand breakdown 1'!T23 /'Demand breakdown 1'!X23)*Doku!$H$9,AND('Demand breakdown 1'!X23 = 0, SUM('Demand breakdown 1'!N23:W23)&gt;0), 'Demand breakdown 1'!T23/SUM('Demand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1'!T23 /'Demand breakdown 1'!Y23)*Doku!$H$9)</f>
        <v>0</v>
      </c>
      <c r="U23" s="27" cm="1">
        <f t="array" ref="U23">_xlfn.IFS(AND('Demand breakdown 1'!X23&gt;0, SUM('Demand breakdown 1'!N23:W23)&gt;0,SUM('Demand breakdown 1'!N23:W23)&lt;'Demand breakdown 1'!X23),('Demand breakdown 1'!U23 /'Demand breakdown 1'!X23)*Doku!$H$9,AND('Demand breakdown 1'!X23 = 0, SUM('Demand breakdown 1'!N23:W23)&gt;0), 'Demand breakdown 1'!U23/SUM('Demand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1'!U23 /'Demand breakdown 1'!Y23)*Doku!$H$9)</f>
        <v>0</v>
      </c>
      <c r="V23" s="27" cm="1">
        <f t="array" ref="V23">_xlfn.IFS(AND('Demand breakdown 1'!X23&gt;0, SUM('Demand breakdown 1'!N23:W23)&gt;0,SUM('Demand breakdown 1'!N23:W23)&lt;'Demand breakdown 1'!X23),('Demand breakdown 1'!V23 /'Demand breakdown 1'!X23)*Doku!$H$9,AND('Demand breakdown 1'!X23 = 0, SUM('Demand breakdown 1'!N23:W23)&gt;0), 'Demand breakdown 1'!V23/SUM('Demand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1'!V23 /'Demand breakdown 1'!Y23)*Doku!$H$9)</f>
        <v>0</v>
      </c>
      <c r="W23" s="27" cm="1">
        <f t="array" ref="W23">_xlfn.IFS(AND('Demand breakdown 1'!X23&gt;0, SUM('Demand breakdown 1'!N23:W23)&gt;0),('Demand breakdown 1'!W23 /'Demand breakdown 1'!X23)*Doku!$H$9,AND('Demand breakdown 1'!X23 = 0, SUM('Demand breakdown 1'!N23:W23)&gt;0), 'Demand breakdown 1'!W23/SUM('Demand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1'!W23 /'Demand breakdown 1'!Y23)*Doku!$H$9)</f>
        <v>0</v>
      </c>
      <c r="X23" s="90" cm="1">
        <f t="array" ref="X23">_xlfn.IFS(AND('Demand breakdown 1'!Y23&gt;0,'Demand breakdown 1'!X23 &gt; SUM('Demand breakdown 1'!N23:W23)),(('Demand breakdown 1'!Y23-SUM('Demand breakdown 1'!N23:W23))/'Demand breakdown 1'!Y23)*Doku!$H$9,'Demand breakdown 1'!Y23 = 0, 0,'Demand breakdown 1'!X23 &lt; SUM('Demand breakdown 1'!N23:W23),1)</f>
        <v>1</v>
      </c>
      <c r="Y23" s="92">
        <f>IF(X23=1,Doku!$H$10,1-SUM(N23:X23))</f>
        <v>1.934697454094314E-2</v>
      </c>
      <c r="Z23" s="27">
        <f t="shared" si="1"/>
        <v>32.795057084575689</v>
      </c>
      <c r="AA23" s="25">
        <f t="shared" si="2"/>
        <v>34.009688828448859</v>
      </c>
    </row>
    <row r="24" spans="1:27">
      <c r="A24" s="27" t="s">
        <v>1210</v>
      </c>
      <c r="B24" s="27" t="s">
        <v>1217</v>
      </c>
      <c r="C24" s="27">
        <v>3155</v>
      </c>
      <c r="D24" s="27">
        <v>577</v>
      </c>
      <c r="E24" s="27">
        <v>3821.7719999999999</v>
      </c>
      <c r="F24" s="27">
        <v>132285</v>
      </c>
      <c r="G24" s="27">
        <v>4</v>
      </c>
      <c r="H24" s="27">
        <v>1.2447309110332339E-2</v>
      </c>
      <c r="I24" s="27">
        <v>1.6548036027020267E-2</v>
      </c>
      <c r="J24" s="27">
        <v>49111.383531779305</v>
      </c>
      <c r="K24" s="29">
        <f t="shared" si="0"/>
        <v>667.69443591821664</v>
      </c>
      <c r="L24" s="28">
        <f t="shared" si="3"/>
        <v>166.92360897955416</v>
      </c>
      <c r="M24" s="27">
        <f t="shared" si="4"/>
        <v>75.115624040799375</v>
      </c>
      <c r="N24" s="87" cm="1">
        <f t="array" ref="N24">_xlfn.IFS(AND('Demand breakdown 1'!X24&gt;0, SUM('Demand breakdown 1'!N24:W24)&gt;0,SUM('Demand breakdown 1'!N24:W24)&lt;'Demand breakdown 1'!X24),('Demand breakdown 1'!N24 /'Demand breakdown 1'!X24)*Doku!$H$9,AND('Demand breakdown 1'!X24 = 0, SUM('Demand breakdown 1'!N24:W24)&gt;0), 'Demand breakdown 1'!N24/SUM('Demand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1'!N24 /'Demand breakdown 1'!Y24)*Doku!$H$9)</f>
        <v>0.12210814761001673</v>
      </c>
      <c r="O24" s="27" cm="1">
        <f t="array" ref="O24">_xlfn.IFS(AND('Demand breakdown 1'!X24&gt;0, SUM('Demand breakdown 1'!N24:W24)&gt;0,SUM('Demand breakdown 1'!N24:W24)&lt;'Demand breakdown 1'!X24),('Demand breakdown 1'!O24 /'Demand breakdown 1'!X24)*Doku!$H$9,AND('Demand breakdown 1'!X24 = 0, SUM('Demand breakdown 1'!N24:W24)&gt;0), 'Demand breakdown 1'!O24/SUM('Demand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1'!O24 /'Demand breakdown 1'!Y24)*Doku!$H$9)</f>
        <v>0.28618162594968005</v>
      </c>
      <c r="P24" s="27" cm="1">
        <f t="array" ref="P24">_xlfn.IFS(AND('Demand breakdown 1'!X24&gt;0, SUM('Demand breakdown 1'!N24:W24)&gt;0,SUM('Demand breakdown 1'!N24:W24)&lt;'Demand breakdown 1'!X24),('Demand breakdown 1'!P24 /'Demand breakdown 1'!X24)*Doku!$H$9,AND('Demand breakdown 1'!X24 = 0, SUM('Demand breakdown 1'!N24:W24)&gt;0), 'Demand breakdown 1'!P24/SUM('Demand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1'!P24 /'Demand breakdown 1'!Y24)*Doku!$H$9)</f>
        <v>0</v>
      </c>
      <c r="Q24" s="27" cm="1">
        <f t="array" ref="Q24">_xlfn.IFS(AND('Demand breakdown 1'!X24&gt;0, SUM('Demand breakdown 1'!N24:W24)&gt;0,SUM('Demand breakdown 1'!N24:W24)&lt;'Demand breakdown 1'!X24),('Demand breakdown 1'!Q24 /'Demand breakdown 1'!X24)*Doku!$H$9,AND('Demand breakdown 1'!X24 = 0, SUM('Demand breakdown 1'!N24:W24)&gt;0), 'Demand breakdown 1'!Q24/SUM('Demand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1'!Q24 /'Demand breakdown 1'!Y24)*Doku!$H$9)</f>
        <v>3.548612289727833E-2</v>
      </c>
      <c r="R24" s="27" cm="1">
        <f t="array" ref="R24">_xlfn.IFS(AND('Demand breakdown 1'!X24&gt;0, SUM('Demand breakdown 1'!N24:W24)&gt;0,SUM('Demand breakdown 1'!N24:W24)&lt;'Demand breakdown 1'!X24),('Demand breakdown 1'!R24 /'Demand breakdown 1'!X24)*Doku!$H$9,AND('Demand breakdown 1'!X24 = 0, SUM('Demand breakdown 1'!N24:W24)&gt;0), 'Demand breakdown 1'!R24/SUM('Demand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1'!R24 /'Demand breakdown 1'!Y24)*Doku!$H$9)</f>
        <v>0</v>
      </c>
      <c r="S24" s="27" cm="1">
        <f t="array" ref="S24">_xlfn.IFS(AND('Demand breakdown 1'!X24&gt;0, SUM('Demand breakdown 1'!N24:W24)&gt;0,SUM('Demand breakdown 1'!N24:W24)&lt;'Demand breakdown 1'!X24),('Demand breakdown 1'!S24 /'Demand breakdown 1'!X24)*Doku!$H$9,AND('Demand breakdown 1'!X24 = 0, SUM('Demand breakdown 1'!N24:W24)&gt;0), 'Demand breakdown 1'!S24/SUM('Demand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1'!S24 /'Demand breakdown 1'!Y24)*Doku!$H$9)</f>
        <v>7.5756891578459357E-2</v>
      </c>
      <c r="T24" s="27" cm="1">
        <f t="array" ref="T24">_xlfn.IFS(AND('Demand breakdown 1'!X24&gt;0, SUM('Demand breakdown 1'!N24:W24)&gt;0,SUM('Demand breakdown 1'!N24:W24)&lt;'Demand breakdown 1'!X24),('Demand breakdown 1'!T24 /'Demand breakdown 1'!X24)*Doku!$H$9,AND('Demand breakdown 1'!X24 = 0, SUM('Demand breakdown 1'!N24:W24)&gt;0), 'Demand breakdown 1'!T24/SUM('Demand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1'!T24 /'Demand breakdown 1'!Y24)*Doku!$H$9)</f>
        <v>1.3556496387724307E-2</v>
      </c>
      <c r="U24" s="27" cm="1">
        <f t="array" ref="U24">_xlfn.IFS(AND('Demand breakdown 1'!X24&gt;0, SUM('Demand breakdown 1'!N24:W24)&gt;0,SUM('Demand breakdown 1'!N24:W24)&lt;'Demand breakdown 1'!X24),('Demand breakdown 1'!U24 /'Demand breakdown 1'!X24)*Doku!$H$9,AND('Demand breakdown 1'!X24 = 0, SUM('Demand breakdown 1'!N24:W24)&gt;0), 'Demand breakdown 1'!U24/SUM('Demand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1'!U24 /'Demand breakdown 1'!Y24)*Doku!$H$9)</f>
        <v>0.17892581629386126</v>
      </c>
      <c r="V24" s="27" cm="1">
        <f t="array" ref="V24">_xlfn.IFS(AND('Demand breakdown 1'!X24&gt;0, SUM('Demand breakdown 1'!N24:W24)&gt;0,SUM('Demand breakdown 1'!N24:W24)&lt;'Demand breakdown 1'!X24),('Demand breakdown 1'!V24 /'Demand breakdown 1'!X24)*Doku!$H$9,AND('Demand breakdown 1'!X24 = 0, SUM('Demand breakdown 1'!N24:W24)&gt;0), 'Demand breakdown 1'!V24/SUM('Demand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1'!V24 /'Demand breakdown 1'!Y24)*Doku!$H$9)</f>
        <v>0.24880158076294021</v>
      </c>
      <c r="W24" s="27" cm="1">
        <f t="array" ref="W24">_xlfn.IFS(AND('Demand breakdown 1'!X24&gt;0, SUM('Demand breakdown 1'!N24:W24)&gt;0),('Demand breakdown 1'!W24 /'Demand breakdown 1'!X24)*Doku!$H$9,AND('Demand breakdown 1'!X24 = 0, SUM('Demand breakdown 1'!N24:W24)&gt;0), 'Demand breakdown 1'!W24/SUM('Demand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1'!W24 /'Demand breakdown 1'!Y24)*Doku!$H$9)</f>
        <v>1.9836343979096595E-2</v>
      </c>
      <c r="X24" s="90" cm="1">
        <f t="array" ref="X24">_xlfn.IFS(AND('Demand breakdown 1'!Y24&gt;0,'Demand breakdown 1'!X24 &gt; SUM('Demand breakdown 1'!N24:W24)),(('Demand breakdown 1'!Y24-SUM('Demand breakdown 1'!N24:W24))/'Demand breakdown 1'!Y24)*Doku!$H$9,'Demand breakdown 1'!Y24 = 0, 0,'Demand breakdown 1'!X24 &lt; SUM('Demand breakdown 1'!N24:W24),1)</f>
        <v>1</v>
      </c>
      <c r="Y24" s="92">
        <f>IF(X24=1,Doku!$H$10,1-SUM(N24:X24))</f>
        <v>1.934697454094314E-2</v>
      </c>
      <c r="Z24" s="27">
        <f t="shared" si="1"/>
        <v>45.069374424479626</v>
      </c>
      <c r="AA24" s="25">
        <f t="shared" si="2"/>
        <v>46.738610514275166</v>
      </c>
    </row>
    <row r="25" spans="1:27">
      <c r="A25" s="27" t="s">
        <v>1210</v>
      </c>
      <c r="B25" s="27" t="s">
        <v>1218</v>
      </c>
      <c r="C25" s="27">
        <v>3157</v>
      </c>
      <c r="D25" s="27">
        <v>577</v>
      </c>
      <c r="E25" s="27">
        <v>2925.05</v>
      </c>
      <c r="F25" s="27">
        <v>134801</v>
      </c>
      <c r="G25" s="27">
        <v>5</v>
      </c>
      <c r="H25" s="27">
        <v>9.5267330215349343E-3</v>
      </c>
      <c r="I25" s="27">
        <v>1.6862772079059295E-2</v>
      </c>
      <c r="J25" s="27">
        <v>49111.383531779305</v>
      </c>
      <c r="K25" s="29">
        <f t="shared" si="0"/>
        <v>568.75028699776249</v>
      </c>
      <c r="L25" s="28">
        <f t="shared" si="3"/>
        <v>113.7500573995525</v>
      </c>
      <c r="M25" s="27">
        <f t="shared" si="4"/>
        <v>51.187525829798631</v>
      </c>
      <c r="N25" s="87" cm="1">
        <f t="array" ref="N25">_xlfn.IFS(AND('Demand breakdown 1'!X25&gt;0, SUM('Demand breakdown 1'!N25:W25)&gt;0,SUM('Demand breakdown 1'!N25:W25)&lt;'Demand breakdown 1'!X25),('Demand breakdown 1'!N25 /'Demand breakdown 1'!X25)*Doku!$H$9,AND('Demand breakdown 1'!X25 = 0, SUM('Demand breakdown 1'!N25:W25)&gt;0), 'Demand breakdown 1'!N25/SUM('Demand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1'!N25 /'Demand breakdown 1'!Y25)*Doku!$H$9)</f>
        <v>0.10789442849232711</v>
      </c>
      <c r="O25" s="27" cm="1">
        <f t="array" ref="O25">_xlfn.IFS(AND('Demand breakdown 1'!X25&gt;0, SUM('Demand breakdown 1'!N25:W25)&gt;0,SUM('Demand breakdown 1'!N25:W25)&lt;'Demand breakdown 1'!X25),('Demand breakdown 1'!O25 /'Demand breakdown 1'!X25)*Doku!$H$9,AND('Demand breakdown 1'!X25 = 0, SUM('Demand breakdown 1'!N25:W25)&gt;0), 'Demand breakdown 1'!O25/SUM('Demand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1'!O25 /'Demand breakdown 1'!Y25)*Doku!$H$9)</f>
        <v>0.15892303254367204</v>
      </c>
      <c r="P25" s="27" cm="1">
        <f t="array" ref="P25">_xlfn.IFS(AND('Demand breakdown 1'!X25&gt;0, SUM('Demand breakdown 1'!N25:W25)&gt;0,SUM('Demand breakdown 1'!N25:W25)&lt;'Demand breakdown 1'!X25),('Demand breakdown 1'!P25 /'Demand breakdown 1'!X25)*Doku!$H$9,AND('Demand breakdown 1'!X25 = 0, SUM('Demand breakdown 1'!N25:W25)&gt;0), 'Demand breakdown 1'!P25/SUM('Demand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1'!P25 /'Demand breakdown 1'!Y25)*Doku!$H$9)</f>
        <v>0</v>
      </c>
      <c r="Q25" s="27" cm="1">
        <f t="array" ref="Q25">_xlfn.IFS(AND('Demand breakdown 1'!X25&gt;0, SUM('Demand breakdown 1'!N25:W25)&gt;0,SUM('Demand breakdown 1'!N25:W25)&lt;'Demand breakdown 1'!X25),('Demand breakdown 1'!Q25 /'Demand breakdown 1'!X25)*Doku!$H$9,AND('Demand breakdown 1'!X25 = 0, SUM('Demand breakdown 1'!N25:W25)&gt;0), 'Demand breakdown 1'!Q25/SUM('Demand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1'!Q25 /'Demand breakdown 1'!Y25)*Doku!$H$9)</f>
        <v>0.10770613106040333</v>
      </c>
      <c r="R25" s="27" cm="1">
        <f t="array" ref="R25">_xlfn.IFS(AND('Demand breakdown 1'!X25&gt;0, SUM('Demand breakdown 1'!N25:W25)&gt;0,SUM('Demand breakdown 1'!N25:W25)&lt;'Demand breakdown 1'!X25),('Demand breakdown 1'!R25 /'Demand breakdown 1'!X25)*Doku!$H$9,AND('Demand breakdown 1'!X25 = 0, SUM('Demand breakdown 1'!N25:W25)&gt;0), 'Demand breakdown 1'!R25/SUM('Demand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1'!R25 /'Demand breakdown 1'!Y25)*Doku!$H$9)</f>
        <v>0</v>
      </c>
      <c r="S25" s="27" cm="1">
        <f t="array" ref="S25">_xlfn.IFS(AND('Demand breakdown 1'!X25&gt;0, SUM('Demand breakdown 1'!N25:W25)&gt;0,SUM('Demand breakdown 1'!N25:W25)&lt;'Demand breakdown 1'!X25),('Demand breakdown 1'!S25 /'Demand breakdown 1'!X25)*Doku!$H$9,AND('Demand breakdown 1'!X25 = 0, SUM('Demand breakdown 1'!N25:W25)&gt;0), 'Demand breakdown 1'!S25/SUM('Demand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1'!S25 /'Demand breakdown 1'!Y25)*Doku!$H$9)</f>
        <v>0</v>
      </c>
      <c r="T25" s="27" cm="1">
        <f t="array" ref="T25">_xlfn.IFS(AND('Demand breakdown 1'!X25&gt;0, SUM('Demand breakdown 1'!N25:W25)&gt;0,SUM('Demand breakdown 1'!N25:W25)&lt;'Demand breakdown 1'!X25),('Demand breakdown 1'!T25 /'Demand breakdown 1'!X25)*Doku!$H$9,AND('Demand breakdown 1'!X25 = 0, SUM('Demand breakdown 1'!N25:W25)&gt;0), 'Demand breakdown 1'!T25/SUM('Demand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1'!T25 /'Demand breakdown 1'!Y25)*Doku!$H$9)</f>
        <v>0</v>
      </c>
      <c r="U25" s="27" cm="1">
        <f t="array" ref="U25">_xlfn.IFS(AND('Demand breakdown 1'!X25&gt;0, SUM('Demand breakdown 1'!N25:W25)&gt;0,SUM('Demand breakdown 1'!N25:W25)&lt;'Demand breakdown 1'!X25),('Demand breakdown 1'!U25 /'Demand breakdown 1'!X25)*Doku!$H$9,AND('Demand breakdown 1'!X25 = 0, SUM('Demand breakdown 1'!N25:W25)&gt;0), 'Demand breakdown 1'!U25/SUM('Demand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1'!U25 /'Demand breakdown 1'!Y25)*Doku!$H$9)</f>
        <v>0</v>
      </c>
      <c r="V25" s="27" cm="1">
        <f t="array" ref="V25">_xlfn.IFS(AND('Demand breakdown 1'!X25&gt;0, SUM('Demand breakdown 1'!N25:W25)&gt;0,SUM('Demand breakdown 1'!N25:W25)&lt;'Demand breakdown 1'!X25),('Demand breakdown 1'!V25 /'Demand breakdown 1'!X25)*Doku!$H$9,AND('Demand breakdown 1'!X25 = 0, SUM('Demand breakdown 1'!N25:W25)&gt;0), 'Demand breakdown 1'!V25/SUM('Demand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1'!V25 /'Demand breakdown 1'!Y25)*Doku!$H$9)</f>
        <v>0.17059747332294653</v>
      </c>
      <c r="W25" s="27" cm="1">
        <f t="array" ref="W25">_xlfn.IFS(AND('Demand breakdown 1'!X25&gt;0, SUM('Demand breakdown 1'!N25:W25)&gt;0),('Demand breakdown 1'!W25 /'Demand breakdown 1'!X25)*Doku!$H$9,AND('Demand breakdown 1'!X25 = 0, SUM('Demand breakdown 1'!N25:W25)&gt;0), 'Demand breakdown 1'!W25/SUM('Demand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1'!W25 /'Demand breakdown 1'!Y25)*Doku!$H$9)</f>
        <v>0</v>
      </c>
      <c r="X25" s="90" cm="1">
        <f t="array" ref="X25">_xlfn.IFS(AND('Demand breakdown 1'!Y25&gt;0,'Demand breakdown 1'!X25 &gt; SUM('Demand breakdown 1'!N25:W25)),(('Demand breakdown 1'!Y25-SUM('Demand breakdown 1'!N25:W25))/'Demand breakdown 1'!Y25)*Doku!$H$9,'Demand breakdown 1'!Y25 = 0, 0,'Demand breakdown 1'!X25 &lt; SUM('Demand breakdown 1'!N25:W25),1)</f>
        <v>0.43553196003970784</v>
      </c>
      <c r="Y25" s="92">
        <f>IF(X25=1,Doku!$H$10,1-SUM(N25:X25))</f>
        <v>1.934697454094314E-2</v>
      </c>
      <c r="Z25" s="27">
        <f t="shared" si="1"/>
        <v>30.712515497879178</v>
      </c>
      <c r="AA25" s="25">
        <f t="shared" si="2"/>
        <v>31.850016071874705</v>
      </c>
    </row>
    <row r="26" spans="1:27">
      <c r="A26" s="27" t="s">
        <v>1210</v>
      </c>
      <c r="B26" s="27" t="s">
        <v>1219</v>
      </c>
      <c r="C26" s="27">
        <v>3158</v>
      </c>
      <c r="D26" s="27">
        <v>599</v>
      </c>
      <c r="E26" s="27">
        <v>2447.6669999999999</v>
      </c>
      <c r="F26" s="27">
        <v>119622</v>
      </c>
      <c r="G26" s="27">
        <v>6</v>
      </c>
      <c r="H26" s="27">
        <v>7.9719218593259419E-3</v>
      </c>
      <c r="I26" s="27">
        <v>1.4963972979734801E-2</v>
      </c>
      <c r="J26" s="27">
        <v>49111.383531779305</v>
      </c>
      <c r="K26" s="29">
        <f t="shared" si="0"/>
        <v>487.6611171082294</v>
      </c>
      <c r="L26" s="28">
        <f t="shared" si="3"/>
        <v>81.276852851371572</v>
      </c>
      <c r="M26" s="27">
        <f t="shared" si="4"/>
        <v>36.574583783117205</v>
      </c>
      <c r="N26" s="87" cm="1">
        <f t="array" ref="N26">_xlfn.IFS(AND('Demand breakdown 1'!X26&gt;0, SUM('Demand breakdown 1'!N26:W26)&gt;0,SUM('Demand breakdown 1'!N26:W26)&lt;'Demand breakdown 1'!X26),('Demand breakdown 1'!N26 /'Demand breakdown 1'!X26)*Doku!$H$9,AND('Demand breakdown 1'!X26 = 0, SUM('Demand breakdown 1'!N26:W26)&gt;0), 'Demand breakdown 1'!N26/SUM('Demand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1'!N26 /'Demand breakdown 1'!Y26)*Doku!$H$9)</f>
        <v>0</v>
      </c>
      <c r="O26" s="27" cm="1">
        <f t="array" ref="O26">_xlfn.IFS(AND('Demand breakdown 1'!X26&gt;0, SUM('Demand breakdown 1'!N26:W26)&gt;0,SUM('Demand breakdown 1'!N26:W26)&lt;'Demand breakdown 1'!X26),('Demand breakdown 1'!O26 /'Demand breakdown 1'!X26)*Doku!$H$9,AND('Demand breakdown 1'!X26 = 0, SUM('Demand breakdown 1'!N26:W26)&gt;0), 'Demand breakdown 1'!O26/SUM('Demand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1'!O26 /'Demand breakdown 1'!Y26)*Doku!$H$9)</f>
        <v>0.12009227819467834</v>
      </c>
      <c r="P26" s="27" cm="1">
        <f t="array" ref="P26">_xlfn.IFS(AND('Demand breakdown 1'!X26&gt;0, SUM('Demand breakdown 1'!N26:W26)&gt;0,SUM('Demand breakdown 1'!N26:W26)&lt;'Demand breakdown 1'!X26),('Demand breakdown 1'!P26 /'Demand breakdown 1'!X26)*Doku!$H$9,AND('Demand breakdown 1'!X26 = 0, SUM('Demand breakdown 1'!N26:W26)&gt;0), 'Demand breakdown 1'!P26/SUM('Demand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1'!P26 /'Demand breakdown 1'!Y26)*Doku!$H$9)</f>
        <v>0</v>
      </c>
      <c r="Q26" s="27" cm="1">
        <f t="array" ref="Q26">_xlfn.IFS(AND('Demand breakdown 1'!X26&gt;0, SUM('Demand breakdown 1'!N26:W26)&gt;0,SUM('Demand breakdown 1'!N26:W26)&lt;'Demand breakdown 1'!X26),('Demand breakdown 1'!Q26 /'Demand breakdown 1'!X26)*Doku!$H$9,AND('Demand breakdown 1'!X26 = 0, SUM('Demand breakdown 1'!N26:W26)&gt;0), 'Demand breakdown 1'!Q26/SUM('Demand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1'!Q26 /'Demand breakdown 1'!Y26)*Doku!$H$9)</f>
        <v>0.30596374394322573</v>
      </c>
      <c r="R26" s="27" cm="1">
        <f t="array" ref="R26">_xlfn.IFS(AND('Demand breakdown 1'!X26&gt;0, SUM('Demand breakdown 1'!N26:W26)&gt;0,SUM('Demand breakdown 1'!N26:W26)&lt;'Demand breakdown 1'!X26),('Demand breakdown 1'!R26 /'Demand breakdown 1'!X26)*Doku!$H$9,AND('Demand breakdown 1'!X26 = 0, SUM('Demand breakdown 1'!N26:W26)&gt;0), 'Demand breakdown 1'!R26/SUM('Demand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1'!R26 /'Demand breakdown 1'!Y26)*Doku!$H$9)</f>
        <v>0</v>
      </c>
      <c r="S26" s="27" cm="1">
        <f t="array" ref="S26">_xlfn.IFS(AND('Demand breakdown 1'!X26&gt;0, SUM('Demand breakdown 1'!N26:W26)&gt;0,SUM('Demand breakdown 1'!N26:W26)&lt;'Demand breakdown 1'!X26),('Demand breakdown 1'!S26 /'Demand breakdown 1'!X26)*Doku!$H$9,AND('Demand breakdown 1'!X26 = 0, SUM('Demand breakdown 1'!N26:W26)&gt;0), 'Demand breakdown 1'!S26/SUM('Demand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1'!S26 /'Demand breakdown 1'!Y26)*Doku!$H$9)</f>
        <v>0</v>
      </c>
      <c r="T26" s="27" cm="1">
        <f t="array" ref="T26">_xlfn.IFS(AND('Demand breakdown 1'!X26&gt;0, SUM('Demand breakdown 1'!N26:W26)&gt;0,SUM('Demand breakdown 1'!N26:W26)&lt;'Demand breakdown 1'!X26),('Demand breakdown 1'!T26 /'Demand breakdown 1'!X26)*Doku!$H$9,AND('Demand breakdown 1'!X26 = 0, SUM('Demand breakdown 1'!N26:W26)&gt;0), 'Demand breakdown 1'!T26/SUM('Demand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1'!T26 /'Demand breakdown 1'!Y26)*Doku!$H$9)</f>
        <v>0</v>
      </c>
      <c r="U26" s="27" cm="1">
        <f t="array" ref="U26">_xlfn.IFS(AND('Demand breakdown 1'!X26&gt;0, SUM('Demand breakdown 1'!N26:W26)&gt;0,SUM('Demand breakdown 1'!N26:W26)&lt;'Demand breakdown 1'!X26),('Demand breakdown 1'!U26 /'Demand breakdown 1'!X26)*Doku!$H$9,AND('Demand breakdown 1'!X26 = 0, SUM('Demand breakdown 1'!N26:W26)&gt;0), 'Demand breakdown 1'!U26/SUM('Demand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1'!U26 /'Demand breakdown 1'!Y26)*Doku!$H$9)</f>
        <v>0</v>
      </c>
      <c r="V26" s="27" cm="1">
        <f t="array" ref="V26">_xlfn.IFS(AND('Demand breakdown 1'!X26&gt;0, SUM('Demand breakdown 1'!N26:W26)&gt;0,SUM('Demand breakdown 1'!N26:W26)&lt;'Demand breakdown 1'!X26),('Demand breakdown 1'!V26 /'Demand breakdown 1'!X26)*Doku!$H$9,AND('Demand breakdown 1'!X26 = 0, SUM('Demand breakdown 1'!N26:W26)&gt;0), 'Demand breakdown 1'!V26/SUM('Demand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1'!V26 /'Demand breakdown 1'!Y26)*Doku!$H$9)</f>
        <v>0.5545970033211528</v>
      </c>
      <c r="W26" s="27" cm="1">
        <f t="array" ref="W26">_xlfn.IFS(AND('Demand breakdown 1'!X26&gt;0, SUM('Demand breakdown 1'!N26:W26)&gt;0),('Demand breakdown 1'!W26 /'Demand breakdown 1'!X26)*Doku!$H$9,AND('Demand breakdown 1'!X26 = 0, SUM('Demand breakdown 1'!N26:W26)&gt;0), 'Demand breakdown 1'!W26/SUM('Demand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1'!W26 /'Demand breakdown 1'!Y26)*Doku!$H$9)</f>
        <v>0</v>
      </c>
      <c r="X26" s="90" cm="1">
        <f t="array" ref="X26">_xlfn.IFS(AND('Demand breakdown 1'!Y26&gt;0,'Demand breakdown 1'!X26 &gt; SUM('Demand breakdown 1'!N26:W26)),(('Demand breakdown 1'!Y26-SUM('Demand breakdown 1'!N26:W26))/'Demand breakdown 1'!Y26)*Doku!$H$9,'Demand breakdown 1'!Y26 = 0, 0,'Demand breakdown 1'!X26 &lt; SUM('Demand breakdown 1'!N26:W26),1)</f>
        <v>1</v>
      </c>
      <c r="Y26" s="92">
        <f>IF(X26=1,Doku!$H$10,1-SUM(N26:X26))</f>
        <v>1.934697454094314E-2</v>
      </c>
      <c r="Z26" s="27">
        <f t="shared" si="1"/>
        <v>21.944750269870326</v>
      </c>
      <c r="AA26" s="25">
        <f t="shared" si="2"/>
        <v>22.757518798384041</v>
      </c>
    </row>
    <row r="27" spans="1:27">
      <c r="A27" s="27" t="s">
        <v>1210</v>
      </c>
      <c r="B27" s="27" t="s">
        <v>1220</v>
      </c>
      <c r="C27" s="27">
        <v>3159</v>
      </c>
      <c r="D27" s="27">
        <v>641</v>
      </c>
      <c r="E27" s="27">
        <v>11724.043</v>
      </c>
      <c r="F27" s="27">
        <v>326041</v>
      </c>
      <c r="G27" s="27">
        <v>5</v>
      </c>
      <c r="H27" s="27">
        <v>3.8184587475084353E-2</v>
      </c>
      <c r="I27" s="27">
        <v>4.0785714285714286E-2</v>
      </c>
      <c r="J27" s="27">
        <v>49111.383531779305</v>
      </c>
      <c r="K27" s="29">
        <f t="shared" si="0"/>
        <v>1911.0665026869033</v>
      </c>
      <c r="L27" s="28">
        <f t="shared" si="3"/>
        <v>382.21330053738063</v>
      </c>
      <c r="M27" s="27">
        <f t="shared" si="4"/>
        <v>171.9959852418213</v>
      </c>
      <c r="N27" s="87" cm="1">
        <f t="array" ref="N27">_xlfn.IFS(AND('Demand breakdown 1'!X27&gt;0, SUM('Demand breakdown 1'!N27:W27)&gt;0,SUM('Demand breakdown 1'!N27:W27)&lt;'Demand breakdown 1'!X27),('Demand breakdown 1'!N27 /'Demand breakdown 1'!X27)*Doku!$H$9,AND('Demand breakdown 1'!X27 = 0, SUM('Demand breakdown 1'!N27:W27)&gt;0), 'Demand breakdown 1'!N27/SUM('Demand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1'!N27 /'Demand breakdown 1'!Y27)*Doku!$H$9)</f>
        <v>0.15196515419353587</v>
      </c>
      <c r="O27" s="27" cm="1">
        <f t="array" ref="O27">_xlfn.IFS(AND('Demand breakdown 1'!X27&gt;0, SUM('Demand breakdown 1'!N27:W27)&gt;0,SUM('Demand breakdown 1'!N27:W27)&lt;'Demand breakdown 1'!X27),('Demand breakdown 1'!O27 /'Demand breakdown 1'!X27)*Doku!$H$9,AND('Demand breakdown 1'!X27 = 0, SUM('Demand breakdown 1'!N27:W27)&gt;0), 'Demand breakdown 1'!O27/SUM('Demand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1'!O27 /'Demand breakdown 1'!Y27)*Doku!$H$9)</f>
        <v>0.19573605053325616</v>
      </c>
      <c r="P27" s="27" cm="1">
        <f t="array" ref="P27">_xlfn.IFS(AND('Demand breakdown 1'!X27&gt;0, SUM('Demand breakdown 1'!N27:W27)&gt;0,SUM('Demand breakdown 1'!N27:W27)&lt;'Demand breakdown 1'!X27),('Demand breakdown 1'!P27 /'Demand breakdown 1'!X27)*Doku!$H$9,AND('Demand breakdown 1'!X27 = 0, SUM('Demand breakdown 1'!N27:W27)&gt;0), 'Demand breakdown 1'!P27/SUM('Demand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1'!P27 /'Demand breakdown 1'!Y27)*Doku!$H$9)</f>
        <v>0</v>
      </c>
      <c r="Q27" s="27" cm="1">
        <f t="array" ref="Q27">_xlfn.IFS(AND('Demand breakdown 1'!X27&gt;0, SUM('Demand breakdown 1'!N27:W27)&gt;0,SUM('Demand breakdown 1'!N27:W27)&lt;'Demand breakdown 1'!X27),('Demand breakdown 1'!Q27 /'Demand breakdown 1'!X27)*Doku!$H$9,AND('Demand breakdown 1'!X27 = 0, SUM('Demand breakdown 1'!N27:W27)&gt;0), 'Demand breakdown 1'!Q27/SUM('Demand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1'!Q27 /'Demand breakdown 1'!Y27)*Doku!$H$9)</f>
        <v>5.4559497550214706E-2</v>
      </c>
      <c r="R27" s="27" cm="1">
        <f t="array" ref="R27">_xlfn.IFS(AND('Demand breakdown 1'!X27&gt;0, SUM('Demand breakdown 1'!N27:W27)&gt;0,SUM('Demand breakdown 1'!N27:W27)&lt;'Demand breakdown 1'!X27),('Demand breakdown 1'!R27 /'Demand breakdown 1'!X27)*Doku!$H$9,AND('Demand breakdown 1'!X27 = 0, SUM('Demand breakdown 1'!N27:W27)&gt;0), 'Demand breakdown 1'!R27/SUM('Demand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1'!R27 /'Demand breakdown 1'!Y27)*Doku!$H$9)</f>
        <v>0</v>
      </c>
      <c r="S27" s="27" cm="1">
        <f t="array" ref="S27">_xlfn.IFS(AND('Demand breakdown 1'!X27&gt;0, SUM('Demand breakdown 1'!N27:W27)&gt;0,SUM('Demand breakdown 1'!N27:W27)&lt;'Demand breakdown 1'!X27),('Demand breakdown 1'!S27 /'Demand breakdown 1'!X27)*Doku!$H$9,AND('Demand breakdown 1'!X27 = 0, SUM('Demand breakdown 1'!N27:W27)&gt;0), 'Demand breakdown 1'!S27/SUM('Demand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1'!S27 /'Demand breakdown 1'!Y27)*Doku!$H$9)</f>
        <v>5.9614727831703525E-2</v>
      </c>
      <c r="T27" s="27" cm="1">
        <f t="array" ref="T27">_xlfn.IFS(AND('Demand breakdown 1'!X27&gt;0, SUM('Demand breakdown 1'!N27:W27)&gt;0,SUM('Demand breakdown 1'!N27:W27)&lt;'Demand breakdown 1'!X27),('Demand breakdown 1'!T27 /'Demand breakdown 1'!X27)*Doku!$H$9,AND('Demand breakdown 1'!X27 = 0, SUM('Demand breakdown 1'!N27:W27)&gt;0), 'Demand breakdown 1'!T27/SUM('Demand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1'!T27 /'Demand breakdown 1'!Y27)*Doku!$H$9)</f>
        <v>1.4795795945820938E-2</v>
      </c>
      <c r="U27" s="27" cm="1">
        <f t="array" ref="U27">_xlfn.IFS(AND('Demand breakdown 1'!X27&gt;0, SUM('Demand breakdown 1'!N27:W27)&gt;0,SUM('Demand breakdown 1'!N27:W27)&lt;'Demand breakdown 1'!X27),('Demand breakdown 1'!U27 /'Demand breakdown 1'!X27)*Doku!$H$9,AND('Demand breakdown 1'!X27 = 0, SUM('Demand breakdown 1'!N27:W27)&gt;0), 'Demand breakdown 1'!U27/SUM('Demand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1'!U27 /'Demand breakdown 1'!Y27)*Doku!$H$9)</f>
        <v>2.3303378614667976E-2</v>
      </c>
      <c r="V27" s="27" cm="1">
        <f t="array" ref="V27">_xlfn.IFS(AND('Demand breakdown 1'!X27&gt;0, SUM('Demand breakdown 1'!N27:W27)&gt;0,SUM('Demand breakdown 1'!N27:W27)&lt;'Demand breakdown 1'!X27),('Demand breakdown 1'!V27 /'Demand breakdown 1'!X27)*Doku!$H$9,AND('Demand breakdown 1'!X27 = 0, SUM('Demand breakdown 1'!N27:W27)&gt;0), 'Demand breakdown 1'!V27/SUM('Demand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1'!V27 /'Demand breakdown 1'!Y27)*Doku!$H$9)</f>
        <v>0.33056274108954942</v>
      </c>
      <c r="W27" s="27" cm="1">
        <f t="array" ref="W27">_xlfn.IFS(AND('Demand breakdown 1'!X27&gt;0, SUM('Demand breakdown 1'!N27:W27)&gt;0),('Demand breakdown 1'!W27 /'Demand breakdown 1'!X27)*Doku!$H$9,AND('Demand breakdown 1'!X27 = 0, SUM('Demand breakdown 1'!N27:W27)&gt;0), 'Demand breakdown 1'!W27/SUM('Demand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1'!W27 /'Demand breakdown 1'!Y27)*Doku!$H$9)</f>
        <v>0.15011567970030826</v>
      </c>
      <c r="X27" s="90" cm="1">
        <f t="array" ref="X27">_xlfn.IFS(AND('Demand breakdown 1'!Y27&gt;0,'Demand breakdown 1'!X27 &gt; SUM('Demand breakdown 1'!N27:W27)),(('Demand breakdown 1'!Y27-SUM('Demand breakdown 1'!N27:W27))/'Demand breakdown 1'!Y27)*Doku!$H$9,'Demand breakdown 1'!Y27 = 0, 0,'Demand breakdown 1'!X27 &lt; SUM('Demand breakdown 1'!N27:W27),1)</f>
        <v>1</v>
      </c>
      <c r="Y27" s="92">
        <f>IF(X27=1,Doku!$H$10,1-SUM(N27:X27))</f>
        <v>1.934697454094314E-2</v>
      </c>
      <c r="Z27" s="27">
        <f t="shared" si="1"/>
        <v>103.19759114509277</v>
      </c>
      <c r="AA27" s="25">
        <f t="shared" si="2"/>
        <v>107.01972415046659</v>
      </c>
    </row>
    <row r="28" spans="1:27">
      <c r="A28" s="27" t="s">
        <v>1210</v>
      </c>
      <c r="B28" s="27" t="s">
        <v>1221</v>
      </c>
      <c r="C28" s="27">
        <v>3241</v>
      </c>
      <c r="D28" s="27">
        <v>814</v>
      </c>
      <c r="E28" s="27">
        <v>52655.476000000002</v>
      </c>
      <c r="F28" s="27">
        <v>1157115</v>
      </c>
      <c r="G28" s="27">
        <v>5</v>
      </c>
      <c r="H28" s="27">
        <v>0.17149609817741243</v>
      </c>
      <c r="I28" s="27">
        <v>0.14474793595196397</v>
      </c>
      <c r="J28" s="27">
        <v>49111.383531779305</v>
      </c>
      <c r="K28" s="29">
        <f t="shared" si="0"/>
        <v>8054.5916607237896</v>
      </c>
      <c r="L28" s="28">
        <f t="shared" si="3"/>
        <v>1610.9183321447579</v>
      </c>
      <c r="M28" s="27">
        <f t="shared" si="4"/>
        <v>724.91324946514101</v>
      </c>
      <c r="N28" s="87" cm="1">
        <f t="array" ref="N28">_xlfn.IFS(AND('Demand breakdown 1'!X28&gt;0, SUM('Demand breakdown 1'!N28:W28)&gt;0,SUM('Demand breakdown 1'!N28:W28)&lt;'Demand breakdown 1'!X28),('Demand breakdown 1'!N28 /'Demand breakdown 1'!X28)*Doku!$H$9,AND('Demand breakdown 1'!X28 = 0, SUM('Demand breakdown 1'!N28:W28)&gt;0), 'Demand breakdown 1'!N28/SUM('Demand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1'!N28 /'Demand breakdown 1'!Y28)*Doku!$H$9)</f>
        <v>4.6924408000308455E-2</v>
      </c>
      <c r="O28" s="27" cm="1">
        <f t="array" ref="O28">_xlfn.IFS(AND('Demand breakdown 1'!X28&gt;0, SUM('Demand breakdown 1'!N28:W28)&gt;0,SUM('Demand breakdown 1'!N28:W28)&lt;'Demand breakdown 1'!X28),('Demand breakdown 1'!O28 /'Demand breakdown 1'!X28)*Doku!$H$9,AND('Demand breakdown 1'!X28 = 0, SUM('Demand breakdown 1'!N28:W28)&gt;0), 'Demand breakdown 1'!O28/SUM('Demand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1'!O28 /'Demand breakdown 1'!Y28)*Doku!$H$9)</f>
        <v>0.2119634964643132</v>
      </c>
      <c r="P28" s="27" cm="1">
        <f t="array" ref="P28">_xlfn.IFS(AND('Demand breakdown 1'!X28&gt;0, SUM('Demand breakdown 1'!N28:W28)&gt;0,SUM('Demand breakdown 1'!N28:W28)&lt;'Demand breakdown 1'!X28),('Demand breakdown 1'!P28 /'Demand breakdown 1'!X28)*Doku!$H$9,AND('Demand breakdown 1'!X28 = 0, SUM('Demand breakdown 1'!N28:W28)&gt;0), 'Demand breakdown 1'!P28/SUM('Demand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1'!P28 /'Demand breakdown 1'!Y28)*Doku!$H$9)</f>
        <v>3.2130813459472933E-2</v>
      </c>
      <c r="Q28" s="27" cm="1">
        <f t="array" ref="Q28">_xlfn.IFS(AND('Demand breakdown 1'!X28&gt;0, SUM('Demand breakdown 1'!N28:W28)&gt;0,SUM('Demand breakdown 1'!N28:W28)&lt;'Demand breakdown 1'!X28),('Demand breakdown 1'!Q28 /'Demand breakdown 1'!X28)*Doku!$H$9,AND('Demand breakdown 1'!X28 = 0, SUM('Demand breakdown 1'!N28:W28)&gt;0), 'Demand breakdown 1'!Q28/SUM('Demand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1'!Q28 /'Demand breakdown 1'!Y28)*Doku!$H$9)</f>
        <v>6.9926262803253134E-2</v>
      </c>
      <c r="R28" s="27" cm="1">
        <f t="array" ref="R28">_xlfn.IFS(AND('Demand breakdown 1'!X28&gt;0, SUM('Demand breakdown 1'!N28:W28)&gt;0,SUM('Demand breakdown 1'!N28:W28)&lt;'Demand breakdown 1'!X28),('Demand breakdown 1'!R28 /'Demand breakdown 1'!X28)*Doku!$H$9,AND('Demand breakdown 1'!X28 = 0, SUM('Demand breakdown 1'!N28:W28)&gt;0), 'Demand breakdown 1'!R28/SUM('Demand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1'!R28 /'Demand breakdown 1'!Y28)*Doku!$H$9)</f>
        <v>0</v>
      </c>
      <c r="S28" s="27" cm="1">
        <f t="array" ref="S28">_xlfn.IFS(AND('Demand breakdown 1'!X28&gt;0, SUM('Demand breakdown 1'!N28:W28)&gt;0,SUM('Demand breakdown 1'!N28:W28)&lt;'Demand breakdown 1'!X28),('Demand breakdown 1'!S28 /'Demand breakdown 1'!X28)*Doku!$H$9,AND('Demand breakdown 1'!X28 = 0, SUM('Demand breakdown 1'!N28:W28)&gt;0), 'Demand breakdown 1'!S28/SUM('Demand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1'!S28 /'Demand breakdown 1'!Y28)*Doku!$H$9)</f>
        <v>1.8679253866434726E-2</v>
      </c>
      <c r="T28" s="27" cm="1">
        <f t="array" ref="T28">_xlfn.IFS(AND('Demand breakdown 1'!X28&gt;0, SUM('Demand breakdown 1'!N28:W28)&gt;0,SUM('Demand breakdown 1'!N28:W28)&lt;'Demand breakdown 1'!X28),('Demand breakdown 1'!T28 /'Demand breakdown 1'!X28)*Doku!$H$9,AND('Demand breakdown 1'!X28 = 0, SUM('Demand breakdown 1'!N28:W28)&gt;0), 'Demand breakdown 1'!T28/SUM('Demand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1'!T28 /'Demand breakdown 1'!Y28)*Doku!$H$9)</f>
        <v>7.0534860047021686E-3</v>
      </c>
      <c r="U28" s="27" cm="1">
        <f t="array" ref="U28">_xlfn.IFS(AND('Demand breakdown 1'!X28&gt;0, SUM('Demand breakdown 1'!N28:W28)&gt;0,SUM('Demand breakdown 1'!N28:W28)&lt;'Demand breakdown 1'!X28),('Demand breakdown 1'!U28 /'Demand breakdown 1'!X28)*Doku!$H$9,AND('Demand breakdown 1'!X28 = 0, SUM('Demand breakdown 1'!N28:W28)&gt;0), 'Demand breakdown 1'!U28/SUM('Demand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1'!U28 /'Demand breakdown 1'!Y28)*Doku!$H$9)</f>
        <v>0</v>
      </c>
      <c r="V28" s="27" cm="1">
        <f t="array" ref="V28">_xlfn.IFS(AND('Demand breakdown 1'!X28&gt;0, SUM('Demand breakdown 1'!N28:W28)&gt;0,SUM('Demand breakdown 1'!N28:W28)&lt;'Demand breakdown 1'!X28),('Demand breakdown 1'!V28 /'Demand breakdown 1'!X28)*Doku!$H$9,AND('Demand breakdown 1'!X28 = 0, SUM('Demand breakdown 1'!N28:W28)&gt;0), 'Demand breakdown 1'!V28/SUM('Demand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1'!V28 /'Demand breakdown 1'!Y28)*Doku!$H$9)</f>
        <v>0.27418086084649806</v>
      </c>
      <c r="W28" s="27" cm="1">
        <f t="array" ref="W28">_xlfn.IFS(AND('Demand breakdown 1'!X28&gt;0, SUM('Demand breakdown 1'!N28:W28)&gt;0),('Demand breakdown 1'!W28 /'Demand breakdown 1'!X28)*Doku!$H$9,AND('Demand breakdown 1'!X28 = 0, SUM('Demand breakdown 1'!N28:W28)&gt;0), 'Demand breakdown 1'!W28/SUM('Demand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1'!W28 /'Demand breakdown 1'!Y28)*Doku!$H$9)</f>
        <v>1.5620662590059451E-2</v>
      </c>
      <c r="X28" s="90" cm="1">
        <f t="array" ref="X28">_xlfn.IFS(AND('Demand breakdown 1'!Y28&gt;0,'Demand breakdown 1'!X28 &gt; SUM('Demand breakdown 1'!N28:W28)),(('Demand breakdown 1'!Y28-SUM('Demand breakdown 1'!N28:W28))/'Demand breakdown 1'!Y28)*Doku!$H$9,'Demand breakdown 1'!Y28 = 0, 0,'Demand breakdown 1'!X28 &lt; SUM('Demand breakdown 1'!N28:W28),1)</f>
        <v>0.3041737814240148</v>
      </c>
      <c r="Y28" s="92">
        <f>IF(X28=1,Doku!$H$10,1-SUM(N28:X28))</f>
        <v>1.9346974540942918E-2</v>
      </c>
      <c r="Z28" s="27">
        <f t="shared" si="1"/>
        <v>434.94794967908467</v>
      </c>
      <c r="AA28" s="25">
        <f t="shared" si="2"/>
        <v>451.05713300053225</v>
      </c>
    </row>
    <row r="29" spans="1:27">
      <c r="A29" s="27" t="s">
        <v>1210</v>
      </c>
      <c r="B29" s="27" t="s">
        <v>1222</v>
      </c>
      <c r="C29" s="27">
        <v>3251</v>
      </c>
      <c r="D29" s="27">
        <v>736</v>
      </c>
      <c r="E29" s="27">
        <v>6545.4979999999996</v>
      </c>
      <c r="F29" s="27">
        <v>217089</v>
      </c>
      <c r="G29" s="27">
        <v>8</v>
      </c>
      <c r="H29" s="27">
        <v>2.1318340520329861E-2</v>
      </c>
      <c r="I29" s="27">
        <v>2.7156492369276957E-2</v>
      </c>
      <c r="J29" s="27">
        <v>49111.383531779305</v>
      </c>
      <c r="K29" s="29">
        <f t="shared" si="0"/>
        <v>1127.2547176347057</v>
      </c>
      <c r="L29" s="28">
        <f t="shared" si="3"/>
        <v>140.90683970433821</v>
      </c>
      <c r="M29" s="27">
        <f t="shared" si="4"/>
        <v>63.408077866952198</v>
      </c>
      <c r="N29" s="87" cm="1">
        <f t="array" ref="N29">_xlfn.IFS(AND('Demand breakdown 1'!X29&gt;0, SUM('Demand breakdown 1'!N29:W29)&gt;0,SUM('Demand breakdown 1'!N29:W29)&lt;'Demand breakdown 1'!X29),('Demand breakdown 1'!N29 /'Demand breakdown 1'!X29)*Doku!$H$9,AND('Demand breakdown 1'!X29 = 0, SUM('Demand breakdown 1'!N29:W29)&gt;0), 'Demand breakdown 1'!N29/SUM('Demand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1'!N29 /'Demand breakdown 1'!Y29)*Doku!$H$9)</f>
        <v>0.16277132007319214</v>
      </c>
      <c r="O29" s="27" cm="1">
        <f t="array" ref="O29">_xlfn.IFS(AND('Demand breakdown 1'!X29&gt;0, SUM('Demand breakdown 1'!N29:W29)&gt;0,SUM('Demand breakdown 1'!N29:W29)&lt;'Demand breakdown 1'!X29),('Demand breakdown 1'!O29 /'Demand breakdown 1'!X29)*Doku!$H$9,AND('Demand breakdown 1'!X29 = 0, SUM('Demand breakdown 1'!N29:W29)&gt;0), 'Demand breakdown 1'!O29/SUM('Demand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1'!O29 /'Demand breakdown 1'!Y29)*Doku!$H$9)</f>
        <v>0.32730975942341534</v>
      </c>
      <c r="P29" s="27" cm="1">
        <f t="array" ref="P29">_xlfn.IFS(AND('Demand breakdown 1'!X29&gt;0, SUM('Demand breakdown 1'!N29:W29)&gt;0,SUM('Demand breakdown 1'!N29:W29)&lt;'Demand breakdown 1'!X29),('Demand breakdown 1'!P29 /'Demand breakdown 1'!X29)*Doku!$H$9,AND('Demand breakdown 1'!X29 = 0, SUM('Demand breakdown 1'!N29:W29)&gt;0), 'Demand breakdown 1'!P29/SUM('Demand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1'!P29 /'Demand breakdown 1'!Y29)*Doku!$H$9)</f>
        <v>0</v>
      </c>
      <c r="Q29" s="27" cm="1">
        <f t="array" ref="Q29">_xlfn.IFS(AND('Demand breakdown 1'!X29&gt;0, SUM('Demand breakdown 1'!N29:W29)&gt;0,SUM('Demand breakdown 1'!N29:W29)&lt;'Demand breakdown 1'!X29),('Demand breakdown 1'!Q29 /'Demand breakdown 1'!X29)*Doku!$H$9,AND('Demand breakdown 1'!X29 = 0, SUM('Demand breakdown 1'!N29:W29)&gt;0), 'Demand breakdown 1'!Q29/SUM('Demand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1'!Q29 /'Demand breakdown 1'!Y29)*Doku!$H$9)</f>
        <v>0.1780863538074611</v>
      </c>
      <c r="R29" s="27" cm="1">
        <f t="array" ref="R29">_xlfn.IFS(AND('Demand breakdown 1'!X29&gt;0, SUM('Demand breakdown 1'!N29:W29)&gt;0,SUM('Demand breakdown 1'!N29:W29)&lt;'Demand breakdown 1'!X29),('Demand breakdown 1'!R29 /'Demand breakdown 1'!X29)*Doku!$H$9,AND('Demand breakdown 1'!X29 = 0, SUM('Demand breakdown 1'!N29:W29)&gt;0), 'Demand breakdown 1'!R29/SUM('Demand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1'!R29 /'Demand breakdown 1'!Y29)*Doku!$H$9)</f>
        <v>0</v>
      </c>
      <c r="S29" s="27" cm="1">
        <f t="array" ref="S29">_xlfn.IFS(AND('Demand breakdown 1'!X29&gt;0, SUM('Demand breakdown 1'!N29:W29)&gt;0,SUM('Demand breakdown 1'!N29:W29)&lt;'Demand breakdown 1'!X29),('Demand breakdown 1'!S29 /'Demand breakdown 1'!X29)*Doku!$H$9,AND('Demand breakdown 1'!X29 = 0, SUM('Demand breakdown 1'!N29:W29)&gt;0), 'Demand breakdown 1'!S29/SUM('Demand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1'!S29 /'Demand breakdown 1'!Y29)*Doku!$H$9)</f>
        <v>3.2299013452400611E-2</v>
      </c>
      <c r="T29" s="27" cm="1">
        <f t="array" ref="T29">_xlfn.IFS(AND('Demand breakdown 1'!X29&gt;0, SUM('Demand breakdown 1'!N29:W29)&gt;0,SUM('Demand breakdown 1'!N29:W29)&lt;'Demand breakdown 1'!X29),('Demand breakdown 1'!T29 /'Demand breakdown 1'!X29)*Doku!$H$9,AND('Demand breakdown 1'!X29 = 0, SUM('Demand breakdown 1'!N29:W29)&gt;0), 'Demand breakdown 1'!T29/SUM('Demand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1'!T29 /'Demand breakdown 1'!Y29)*Doku!$H$9)</f>
        <v>2.5230536344276466E-2</v>
      </c>
      <c r="U29" s="27" cm="1">
        <f t="array" ref="U29">_xlfn.IFS(AND('Demand breakdown 1'!X29&gt;0, SUM('Demand breakdown 1'!N29:W29)&gt;0,SUM('Demand breakdown 1'!N29:W29)&lt;'Demand breakdown 1'!X29),('Demand breakdown 1'!U29 /'Demand breakdown 1'!X29)*Doku!$H$9,AND('Demand breakdown 1'!X29 = 0, SUM('Demand breakdown 1'!N29:W29)&gt;0), 'Demand breakdown 1'!U29/SUM('Demand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1'!U29 /'Demand breakdown 1'!Y29)*Doku!$H$9)</f>
        <v>0</v>
      </c>
      <c r="V29" s="27" cm="1">
        <f t="array" ref="V29">_xlfn.IFS(AND('Demand breakdown 1'!X29&gt;0, SUM('Demand breakdown 1'!N29:W29)&gt;0,SUM('Demand breakdown 1'!N29:W29)&lt;'Demand breakdown 1'!X29),('Demand breakdown 1'!V29 /'Demand breakdown 1'!X29)*Doku!$H$9,AND('Demand breakdown 1'!X29 = 0, SUM('Demand breakdown 1'!N29:W29)&gt;0), 'Demand breakdown 1'!V29/SUM('Demand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1'!V29 /'Demand breakdown 1'!Y29)*Doku!$H$9)</f>
        <v>0.24052456826255775</v>
      </c>
      <c r="W29" s="27" cm="1">
        <f t="array" ref="W29">_xlfn.IFS(AND('Demand breakdown 1'!X29&gt;0, SUM('Demand breakdown 1'!N29:W29)&gt;0),('Demand breakdown 1'!W29 /'Demand breakdown 1'!X29)*Doku!$H$9,AND('Demand breakdown 1'!X29 = 0, SUM('Demand breakdown 1'!N29:W29)&gt;0), 'Demand breakdown 1'!W29/SUM('Demand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1'!W29 /'Demand breakdown 1'!Y29)*Doku!$H$9)</f>
        <v>1.4431474095753464E-2</v>
      </c>
      <c r="X29" s="90" cm="1">
        <f t="array" ref="X29">_xlfn.IFS(AND('Demand breakdown 1'!Y29&gt;0,'Demand breakdown 1'!X29 &gt; SUM('Demand breakdown 1'!N29:W29)),(('Demand breakdown 1'!Y29-SUM('Demand breakdown 1'!N29:W29))/'Demand breakdown 1'!Y29)*Doku!$H$9,'Demand breakdown 1'!Y29 = 0, 0,'Demand breakdown 1'!X29 &lt; SUM('Demand breakdown 1'!N29:W29),1)</f>
        <v>1</v>
      </c>
      <c r="Y29" s="92">
        <f>IF(X29=1,Doku!$H$10,1-SUM(N29:X29))</f>
        <v>1.934697454094314E-2</v>
      </c>
      <c r="Z29" s="27">
        <f t="shared" si="1"/>
        <v>38.044846720171321</v>
      </c>
      <c r="AA29" s="25">
        <f t="shared" si="2"/>
        <v>39.453915117214706</v>
      </c>
    </row>
    <row r="30" spans="1:27">
      <c r="A30" s="27" t="s">
        <v>1210</v>
      </c>
      <c r="B30" s="27" t="s">
        <v>1223</v>
      </c>
      <c r="C30" s="27">
        <v>3252</v>
      </c>
      <c r="D30" s="27">
        <v>622</v>
      </c>
      <c r="E30" s="27">
        <v>5075.982</v>
      </c>
      <c r="F30" s="27">
        <v>148549</v>
      </c>
      <c r="G30" s="27">
        <v>3</v>
      </c>
      <c r="H30" s="27">
        <v>1.6532204692609336E-2</v>
      </c>
      <c r="I30" s="27">
        <v>1.8582561921441081E-2</v>
      </c>
      <c r="J30" s="27">
        <v>49111.383531779305</v>
      </c>
      <c r="K30" s="29">
        <f t="shared" si="0"/>
        <v>840.1142917524661</v>
      </c>
      <c r="L30" s="28">
        <f t="shared" si="3"/>
        <v>280.03809725082203</v>
      </c>
      <c r="M30" s="27">
        <f t="shared" si="4"/>
        <v>126.01714376286992</v>
      </c>
      <c r="N30" s="87" cm="1">
        <f t="array" ref="N30">_xlfn.IFS(AND('Demand breakdown 1'!X30&gt;0, SUM('Demand breakdown 1'!N30:W30)&gt;0,SUM('Demand breakdown 1'!N30:W30)&lt;'Demand breakdown 1'!X30),('Demand breakdown 1'!N30 /'Demand breakdown 1'!X30)*Doku!$H$9,AND('Demand breakdown 1'!X30 = 0, SUM('Demand breakdown 1'!N30:W30)&gt;0), 'Demand breakdown 1'!N30/SUM('Demand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1'!N30 /'Demand breakdown 1'!Y30)*Doku!$H$9)</f>
        <v>0</v>
      </c>
      <c r="O30" s="27" cm="1">
        <f t="array" ref="O30">_xlfn.IFS(AND('Demand breakdown 1'!X30&gt;0, SUM('Demand breakdown 1'!N30:W30)&gt;0,SUM('Demand breakdown 1'!N30:W30)&lt;'Demand breakdown 1'!X30),('Demand breakdown 1'!O30 /'Demand breakdown 1'!X30)*Doku!$H$9,AND('Demand breakdown 1'!X30 = 0, SUM('Demand breakdown 1'!N30:W30)&gt;0), 'Demand breakdown 1'!O30/SUM('Demand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1'!O30 /'Demand breakdown 1'!Y30)*Doku!$H$9)</f>
        <v>0.19888724475929262</v>
      </c>
      <c r="P30" s="27" cm="1">
        <f t="array" ref="P30">_xlfn.IFS(AND('Demand breakdown 1'!X30&gt;0, SUM('Demand breakdown 1'!N30:W30)&gt;0,SUM('Demand breakdown 1'!N30:W30)&lt;'Demand breakdown 1'!X30),('Demand breakdown 1'!P30 /'Demand breakdown 1'!X30)*Doku!$H$9,AND('Demand breakdown 1'!X30 = 0, SUM('Demand breakdown 1'!N30:W30)&gt;0), 'Demand breakdown 1'!P30/SUM('Demand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1'!P30 /'Demand breakdown 1'!Y30)*Doku!$H$9)</f>
        <v>0</v>
      </c>
      <c r="Q30" s="27" cm="1">
        <f t="array" ref="Q30">_xlfn.IFS(AND('Demand breakdown 1'!X30&gt;0, SUM('Demand breakdown 1'!N30:W30)&gt;0,SUM('Demand breakdown 1'!N30:W30)&lt;'Demand breakdown 1'!X30),('Demand breakdown 1'!Q30 /'Demand breakdown 1'!X30)*Doku!$H$9,AND('Demand breakdown 1'!X30 = 0, SUM('Demand breakdown 1'!N30:W30)&gt;0), 'Demand breakdown 1'!Q30/SUM('Demand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1'!Q30 /'Demand breakdown 1'!Y30)*Doku!$H$9)</f>
        <v>7.2900197456438068E-2</v>
      </c>
      <c r="R30" s="27" cm="1">
        <f t="array" ref="R30">_xlfn.IFS(AND('Demand breakdown 1'!X30&gt;0, SUM('Demand breakdown 1'!N30:W30)&gt;0,SUM('Demand breakdown 1'!N30:W30)&lt;'Demand breakdown 1'!X30),('Demand breakdown 1'!R30 /'Demand breakdown 1'!X30)*Doku!$H$9,AND('Demand breakdown 1'!X30 = 0, SUM('Demand breakdown 1'!N30:W30)&gt;0), 'Demand breakdown 1'!R30/SUM('Demand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1'!R30 /'Demand breakdown 1'!Y30)*Doku!$H$9)</f>
        <v>0</v>
      </c>
      <c r="S30" s="27" cm="1">
        <f t="array" ref="S30">_xlfn.IFS(AND('Demand breakdown 1'!X30&gt;0, SUM('Demand breakdown 1'!N30:W30)&gt;0,SUM('Demand breakdown 1'!N30:W30)&lt;'Demand breakdown 1'!X30),('Demand breakdown 1'!S30 /'Demand breakdown 1'!X30)*Doku!$H$9,AND('Demand breakdown 1'!X30 = 0, SUM('Demand breakdown 1'!N30:W30)&gt;0), 'Demand breakdown 1'!S30/SUM('Demand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1'!S30 /'Demand breakdown 1'!Y30)*Doku!$H$9)</f>
        <v>0</v>
      </c>
      <c r="T30" s="27" cm="1">
        <f t="array" ref="T30">_xlfn.IFS(AND('Demand breakdown 1'!X30&gt;0, SUM('Demand breakdown 1'!N30:W30)&gt;0,SUM('Demand breakdown 1'!N30:W30)&lt;'Demand breakdown 1'!X30),('Demand breakdown 1'!T30 /'Demand breakdown 1'!X30)*Doku!$H$9,AND('Demand breakdown 1'!X30 = 0, SUM('Demand breakdown 1'!N30:W30)&gt;0), 'Demand breakdown 1'!T30/SUM('Demand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1'!T30 /'Demand breakdown 1'!Y30)*Doku!$H$9)</f>
        <v>0.11231153020245924</v>
      </c>
      <c r="U30" s="27" cm="1">
        <f t="array" ref="U30">_xlfn.IFS(AND('Demand breakdown 1'!X30&gt;0, SUM('Demand breakdown 1'!N30:W30)&gt;0,SUM('Demand breakdown 1'!N30:W30)&lt;'Demand breakdown 1'!X30),('Demand breakdown 1'!U30 /'Demand breakdown 1'!X30)*Doku!$H$9,AND('Demand breakdown 1'!X30 = 0, SUM('Demand breakdown 1'!N30:W30)&gt;0), 'Demand breakdown 1'!U30/SUM('Demand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1'!U30 /'Demand breakdown 1'!Y30)*Doku!$H$9)</f>
        <v>0</v>
      </c>
      <c r="V30" s="27" cm="1">
        <f t="array" ref="V30">_xlfn.IFS(AND('Demand breakdown 1'!X30&gt;0, SUM('Demand breakdown 1'!N30:W30)&gt;0,SUM('Demand breakdown 1'!N30:W30)&lt;'Demand breakdown 1'!X30),('Demand breakdown 1'!V30 /'Demand breakdown 1'!X30)*Doku!$H$9,AND('Demand breakdown 1'!X30 = 0, SUM('Demand breakdown 1'!N30:W30)&gt;0), 'Demand breakdown 1'!V30/SUM('Demand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1'!V30 /'Demand breakdown 1'!Y30)*Doku!$H$9)</f>
        <v>0.59655405304086695</v>
      </c>
      <c r="W30" s="27" cm="1">
        <f t="array" ref="W30">_xlfn.IFS(AND('Demand breakdown 1'!X30&gt;0, SUM('Demand breakdown 1'!N30:W30)&gt;0),('Demand breakdown 1'!W30 /'Demand breakdown 1'!X30)*Doku!$H$9,AND('Demand breakdown 1'!X30 = 0, SUM('Demand breakdown 1'!N30:W30)&gt;0), 'Demand breakdown 1'!W30/SUM('Demand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1'!W30 /'Demand breakdown 1'!Y30)*Doku!$H$9)</f>
        <v>0</v>
      </c>
      <c r="X30" s="90" cm="1">
        <f t="array" ref="X30">_xlfn.IFS(AND('Demand breakdown 1'!Y30&gt;0,'Demand breakdown 1'!X30 &gt; SUM('Demand breakdown 1'!N30:W30)),(('Demand breakdown 1'!Y30-SUM('Demand breakdown 1'!N30:W30))/'Demand breakdown 1'!Y30)*Doku!$H$9,'Demand breakdown 1'!Y30 = 0, 0,'Demand breakdown 1'!X30 &lt; SUM('Demand breakdown 1'!N30:W30),1)</f>
        <v>1</v>
      </c>
      <c r="Y30" s="92">
        <f>IF(X30=1,Doku!$H$10,1-SUM(N30:X30))</f>
        <v>1.934697454094314E-2</v>
      </c>
      <c r="Z30" s="27">
        <f t="shared" si="1"/>
        <v>75.610286257721953</v>
      </c>
      <c r="AA30" s="25">
        <f t="shared" si="2"/>
        <v>78.410667230230175</v>
      </c>
    </row>
    <row r="31" spans="1:27">
      <c r="A31" s="27" t="s">
        <v>1210</v>
      </c>
      <c r="B31" s="27" t="s">
        <v>1224</v>
      </c>
      <c r="C31" s="27">
        <v>3254</v>
      </c>
      <c r="D31" s="27">
        <v>604</v>
      </c>
      <c r="E31" s="27">
        <v>7958.8819999999996</v>
      </c>
      <c r="F31" s="27">
        <v>275817</v>
      </c>
      <c r="G31" s="27">
        <v>6</v>
      </c>
      <c r="H31" s="27">
        <v>2.592165739522401E-2</v>
      </c>
      <c r="I31" s="27">
        <v>3.4503002251688765E-2</v>
      </c>
      <c r="J31" s="27">
        <v>49111.383531779305</v>
      </c>
      <c r="K31" s="29">
        <f t="shared" si="0"/>
        <v>1391.0521392862345</v>
      </c>
      <c r="L31" s="28">
        <f t="shared" si="3"/>
        <v>231.8420232143724</v>
      </c>
      <c r="M31" s="27">
        <f t="shared" si="4"/>
        <v>104.32891044646759</v>
      </c>
      <c r="N31" s="87" cm="1">
        <f t="array" ref="N31">_xlfn.IFS(AND('Demand breakdown 1'!X31&gt;0, SUM('Demand breakdown 1'!N31:W31)&gt;0,SUM('Demand breakdown 1'!N31:W31)&lt;'Demand breakdown 1'!X31),('Demand breakdown 1'!N31 /'Demand breakdown 1'!X31)*Doku!$H$9,AND('Demand breakdown 1'!X31 = 0, SUM('Demand breakdown 1'!N31:W31)&gt;0), 'Demand breakdown 1'!N31/SUM('Demand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1'!N31 /'Demand breakdown 1'!Y31)*Doku!$H$9)</f>
        <v>0.12802970054604354</v>
      </c>
      <c r="O31" s="27" cm="1">
        <f t="array" ref="O31">_xlfn.IFS(AND('Demand breakdown 1'!X31&gt;0, SUM('Demand breakdown 1'!N31:W31)&gt;0,SUM('Demand breakdown 1'!N31:W31)&lt;'Demand breakdown 1'!X31),('Demand breakdown 1'!O31 /'Demand breakdown 1'!X31)*Doku!$H$9,AND('Demand breakdown 1'!X31 = 0, SUM('Demand breakdown 1'!N31:W31)&gt;0), 'Demand breakdown 1'!O31/SUM('Demand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1'!O31 /'Demand breakdown 1'!Y31)*Doku!$H$9)</f>
        <v>0.11855005463327266</v>
      </c>
      <c r="P31" s="27" cm="1">
        <f t="array" ref="P31">_xlfn.IFS(AND('Demand breakdown 1'!X31&gt;0, SUM('Demand breakdown 1'!N31:W31)&gt;0,SUM('Demand breakdown 1'!N31:W31)&lt;'Demand breakdown 1'!X31),('Demand breakdown 1'!P31 /'Demand breakdown 1'!X31)*Doku!$H$9,AND('Demand breakdown 1'!X31 = 0, SUM('Demand breakdown 1'!N31:W31)&gt;0), 'Demand breakdown 1'!P31/SUM('Demand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1'!P31 /'Demand breakdown 1'!Y31)*Doku!$H$9)</f>
        <v>4.8814728378406384E-2</v>
      </c>
      <c r="Q31" s="27" cm="1">
        <f t="array" ref="Q31">_xlfn.IFS(AND('Demand breakdown 1'!X31&gt;0, SUM('Demand breakdown 1'!N31:W31)&gt;0,SUM('Demand breakdown 1'!N31:W31)&lt;'Demand breakdown 1'!X31),('Demand breakdown 1'!Q31 /'Demand breakdown 1'!X31)*Doku!$H$9,AND('Demand breakdown 1'!X31 = 0, SUM('Demand breakdown 1'!N31:W31)&gt;0), 'Demand breakdown 1'!Q31/SUM('Demand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1'!Q31 /'Demand breakdown 1'!Y31)*Doku!$H$9)</f>
        <v>5.1484283836600482E-2</v>
      </c>
      <c r="R31" s="27" cm="1">
        <f t="array" ref="R31">_xlfn.IFS(AND('Demand breakdown 1'!X31&gt;0, SUM('Demand breakdown 1'!N31:W31)&gt;0,SUM('Demand breakdown 1'!N31:W31)&lt;'Demand breakdown 1'!X31),('Demand breakdown 1'!R31 /'Demand breakdown 1'!X31)*Doku!$H$9,AND('Demand breakdown 1'!X31 = 0, SUM('Demand breakdown 1'!N31:W31)&gt;0), 'Demand breakdown 1'!R31/SUM('Demand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1'!R31 /'Demand breakdown 1'!Y31)*Doku!$H$9)</f>
        <v>0</v>
      </c>
      <c r="S31" s="27" cm="1">
        <f t="array" ref="S31">_xlfn.IFS(AND('Demand breakdown 1'!X31&gt;0, SUM('Demand breakdown 1'!N31:W31)&gt;0,SUM('Demand breakdown 1'!N31:W31)&lt;'Demand breakdown 1'!X31),('Demand breakdown 1'!S31 /'Demand breakdown 1'!X31)*Doku!$H$9,AND('Demand breakdown 1'!X31 = 0, SUM('Demand breakdown 1'!N31:W31)&gt;0), 'Demand breakdown 1'!S31/SUM('Demand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1'!S31 /'Demand breakdown 1'!Y31)*Doku!$H$9)</f>
        <v>0.1187679775278191</v>
      </c>
      <c r="T31" s="27" cm="1">
        <f t="array" ref="T31">_xlfn.IFS(AND('Demand breakdown 1'!X31&gt;0, SUM('Demand breakdown 1'!N31:W31)&gt;0,SUM('Demand breakdown 1'!N31:W31)&lt;'Demand breakdown 1'!X31),('Demand breakdown 1'!T31 /'Demand breakdown 1'!X31)*Doku!$H$9,AND('Demand breakdown 1'!X31 = 0, SUM('Demand breakdown 1'!N31:W31)&gt;0), 'Demand breakdown 1'!T31/SUM('Demand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1'!T31 /'Demand breakdown 1'!Y31)*Doku!$H$9)</f>
        <v>0</v>
      </c>
      <c r="U31" s="27" cm="1">
        <f t="array" ref="U31">_xlfn.IFS(AND('Demand breakdown 1'!X31&gt;0, SUM('Demand breakdown 1'!N31:W31)&gt;0,SUM('Demand breakdown 1'!N31:W31)&lt;'Demand breakdown 1'!X31),('Demand breakdown 1'!U31 /'Demand breakdown 1'!X31)*Doku!$H$9,AND('Demand breakdown 1'!X31 = 0, SUM('Demand breakdown 1'!N31:W31)&gt;0), 'Demand breakdown 1'!U31/SUM('Demand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1'!U31 /'Demand breakdown 1'!Y31)*Doku!$H$9)</f>
        <v>0</v>
      </c>
      <c r="V31" s="27" cm="1">
        <f t="array" ref="V31">_xlfn.IFS(AND('Demand breakdown 1'!X31&gt;0, SUM('Demand breakdown 1'!N31:W31)&gt;0,SUM('Demand breakdown 1'!N31:W31)&lt;'Demand breakdown 1'!X31),('Demand breakdown 1'!V31 /'Demand breakdown 1'!X31)*Doku!$H$9,AND('Demand breakdown 1'!X31 = 0, SUM('Demand breakdown 1'!N31:W31)&gt;0), 'Demand breakdown 1'!V31/SUM('Demand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1'!V31 /'Demand breakdown 1'!Y31)*Doku!$H$9)</f>
        <v>0.2746918085758091</v>
      </c>
      <c r="W31" s="27" cm="1">
        <f t="array" ref="W31">_xlfn.IFS(AND('Demand breakdown 1'!X31&gt;0, SUM('Demand breakdown 1'!N31:W31)&gt;0),('Demand breakdown 1'!W31 /'Demand breakdown 1'!X31)*Doku!$H$9,AND('Demand breakdown 1'!X31 = 0, SUM('Demand breakdown 1'!N31:W31)&gt;0), 'Demand breakdown 1'!W31/SUM('Demand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1'!W31 /'Demand breakdown 1'!Y31)*Doku!$H$9)</f>
        <v>8.3900314400385985E-3</v>
      </c>
      <c r="X31" s="90" cm="1">
        <f t="array" ref="X31">_xlfn.IFS(AND('Demand breakdown 1'!Y31&gt;0,'Demand breakdown 1'!X31 &gt; SUM('Demand breakdown 1'!N31:W31)),(('Demand breakdown 1'!Y31-SUM('Demand breakdown 1'!N31:W31))/'Demand breakdown 1'!Y31)*Doku!$H$9,'Demand breakdown 1'!Y31 = 0, 0,'Demand breakdown 1'!X31 &lt; SUM('Demand breakdown 1'!N31:W31),1)</f>
        <v>0.23192444052106695</v>
      </c>
      <c r="Y31" s="92">
        <f>IF(X31=1,Doku!$H$10,1-SUM(N31:X31))</f>
        <v>1.9346974540943251E-2</v>
      </c>
      <c r="Z31" s="27">
        <f t="shared" si="1"/>
        <v>62.597346267880553</v>
      </c>
      <c r="AA31" s="25">
        <f t="shared" si="2"/>
        <v>64.915766500024276</v>
      </c>
    </row>
    <row r="32" spans="1:27">
      <c r="A32" s="27" t="s">
        <v>1210</v>
      </c>
      <c r="B32" s="27" t="s">
        <v>1225</v>
      </c>
      <c r="C32" s="27">
        <v>3255</v>
      </c>
      <c r="D32" s="27">
        <v>605</v>
      </c>
      <c r="E32" s="27">
        <v>2234.616</v>
      </c>
      <c r="F32" s="27">
        <v>70458</v>
      </c>
      <c r="G32" s="27">
        <v>5</v>
      </c>
      <c r="H32" s="27">
        <v>7.2780260295209681E-3</v>
      </c>
      <c r="I32" s="27">
        <v>8.8138603952964724E-3</v>
      </c>
      <c r="J32" s="27">
        <v>49111.383531779305</v>
      </c>
      <c r="K32" s="29">
        <f t="shared" si="0"/>
        <v>378.55347385216578</v>
      </c>
      <c r="L32" s="28">
        <f t="shared" si="3"/>
        <v>75.71069477043315</v>
      </c>
      <c r="M32" s="27">
        <f t="shared" si="4"/>
        <v>34.06981264669492</v>
      </c>
      <c r="N32" s="87" cm="1">
        <f t="array" ref="N32">_xlfn.IFS(AND('Demand breakdown 1'!X32&gt;0, SUM('Demand breakdown 1'!N32:W32)&gt;0,SUM('Demand breakdown 1'!N32:W32)&lt;'Demand breakdown 1'!X32),('Demand breakdown 1'!N32 /'Demand breakdown 1'!X32)*Doku!$H$9,AND('Demand breakdown 1'!X32 = 0, SUM('Demand breakdown 1'!N32:W32)&gt;0), 'Demand breakdown 1'!N32/SUM('Demand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1'!N32 /'Demand breakdown 1'!Y32)*Doku!$H$9)</f>
        <v>0</v>
      </c>
      <c r="O32" s="27" cm="1">
        <f t="array" ref="O32">_xlfn.IFS(AND('Demand breakdown 1'!X32&gt;0, SUM('Demand breakdown 1'!N32:W32)&gt;0,SUM('Demand breakdown 1'!N32:W32)&lt;'Demand breakdown 1'!X32),('Demand breakdown 1'!O32 /'Demand breakdown 1'!X32)*Doku!$H$9,AND('Demand breakdown 1'!X32 = 0, SUM('Demand breakdown 1'!N32:W32)&gt;0), 'Demand breakdown 1'!O32/SUM('Demand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1'!O32 /'Demand breakdown 1'!Y32)*Doku!$H$9)</f>
        <v>0</v>
      </c>
      <c r="P32" s="27" cm="1">
        <f t="array" ref="P32">_xlfn.IFS(AND('Demand breakdown 1'!X32&gt;0, SUM('Demand breakdown 1'!N32:W32)&gt;0,SUM('Demand breakdown 1'!N32:W32)&lt;'Demand breakdown 1'!X32),('Demand breakdown 1'!P32 /'Demand breakdown 1'!X32)*Doku!$H$9,AND('Demand breakdown 1'!X32 = 0, SUM('Demand breakdown 1'!N32:W32)&gt;0), 'Demand breakdown 1'!P32/SUM('Demand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1'!P32 /'Demand breakdown 1'!Y32)*Doku!$H$9)</f>
        <v>0.81488488127350989</v>
      </c>
      <c r="Q32" s="27" cm="1">
        <f t="array" ref="Q32">_xlfn.IFS(AND('Demand breakdown 1'!X32&gt;0, SUM('Demand breakdown 1'!N32:W32)&gt;0,SUM('Demand breakdown 1'!N32:W32)&lt;'Demand breakdown 1'!X32),('Demand breakdown 1'!Q32 /'Demand breakdown 1'!X32)*Doku!$H$9,AND('Demand breakdown 1'!X32 = 0, SUM('Demand breakdown 1'!N32:W32)&gt;0), 'Demand breakdown 1'!Q32/SUM('Demand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1'!Q32 /'Demand breakdown 1'!Y32)*Doku!$H$9)</f>
        <v>7.3183061601422142E-2</v>
      </c>
      <c r="R32" s="27" cm="1">
        <f t="array" ref="R32">_xlfn.IFS(AND('Demand breakdown 1'!X32&gt;0, SUM('Demand breakdown 1'!N32:W32)&gt;0,SUM('Demand breakdown 1'!N32:W32)&lt;'Demand breakdown 1'!X32),('Demand breakdown 1'!R32 /'Demand breakdown 1'!X32)*Doku!$H$9,AND('Demand breakdown 1'!X32 = 0, SUM('Demand breakdown 1'!N32:W32)&gt;0), 'Demand breakdown 1'!R32/SUM('Demand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1'!R32 /'Demand breakdown 1'!Y32)*Doku!$H$9)</f>
        <v>0</v>
      </c>
      <c r="S32" s="27" cm="1">
        <f t="array" ref="S32">_xlfn.IFS(AND('Demand breakdown 1'!X32&gt;0, SUM('Demand breakdown 1'!N32:W32)&gt;0,SUM('Demand breakdown 1'!N32:W32)&lt;'Demand breakdown 1'!X32),('Demand breakdown 1'!S32 /'Demand breakdown 1'!X32)*Doku!$H$9,AND('Demand breakdown 1'!X32 = 0, SUM('Demand breakdown 1'!N32:W32)&gt;0), 'Demand breakdown 1'!S32/SUM('Demand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1'!S32 /'Demand breakdown 1'!Y32)*Doku!$H$9)</f>
        <v>0</v>
      </c>
      <c r="T32" s="27" cm="1">
        <f t="array" ref="T32">_xlfn.IFS(AND('Demand breakdown 1'!X32&gt;0, SUM('Demand breakdown 1'!N32:W32)&gt;0,SUM('Demand breakdown 1'!N32:W32)&lt;'Demand breakdown 1'!X32),('Demand breakdown 1'!T32 /'Demand breakdown 1'!X32)*Doku!$H$9,AND('Demand breakdown 1'!X32 = 0, SUM('Demand breakdown 1'!N32:W32)&gt;0), 'Demand breakdown 1'!T32/SUM('Demand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1'!T32 /'Demand breakdown 1'!Y32)*Doku!$H$9)</f>
        <v>0</v>
      </c>
      <c r="U32" s="27" cm="1">
        <f t="array" ref="U32">_xlfn.IFS(AND('Demand breakdown 1'!X32&gt;0, SUM('Demand breakdown 1'!N32:W32)&gt;0,SUM('Demand breakdown 1'!N32:W32)&lt;'Demand breakdown 1'!X32),('Demand breakdown 1'!U32 /'Demand breakdown 1'!X32)*Doku!$H$9,AND('Demand breakdown 1'!X32 = 0, SUM('Demand breakdown 1'!N32:W32)&gt;0), 'Demand breakdown 1'!U32/SUM('Demand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1'!U32 /'Demand breakdown 1'!Y32)*Doku!$H$9)</f>
        <v>0</v>
      </c>
      <c r="V32" s="27" cm="1">
        <f t="array" ref="V32">_xlfn.IFS(AND('Demand breakdown 1'!X32&gt;0, SUM('Demand breakdown 1'!N32:W32)&gt;0,SUM('Demand breakdown 1'!N32:W32)&lt;'Demand breakdown 1'!X32),('Demand breakdown 1'!V32 /'Demand breakdown 1'!X32)*Doku!$H$9,AND('Demand breakdown 1'!X32 = 0, SUM('Demand breakdown 1'!N32:W32)&gt;0), 'Demand breakdown 1'!V32/SUM('Demand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1'!V32 /'Demand breakdown 1'!Y32)*Doku!$H$9)</f>
        <v>9.2585082584124775E-2</v>
      </c>
      <c r="W32" s="27" cm="1">
        <f t="array" ref="W32">_xlfn.IFS(AND('Demand breakdown 1'!X32&gt;0, SUM('Demand breakdown 1'!N32:W32)&gt;0),('Demand breakdown 1'!W32 /'Demand breakdown 1'!X32)*Doku!$H$9,AND('Demand breakdown 1'!X32 = 0, SUM('Demand breakdown 1'!N32:W32)&gt;0), 'Demand breakdown 1'!W32/SUM('Demand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1'!W32 /'Demand breakdown 1'!Y32)*Doku!$H$9)</f>
        <v>0</v>
      </c>
      <c r="X32" s="90" cm="1">
        <f t="array" ref="X32">_xlfn.IFS(AND('Demand breakdown 1'!Y32&gt;0,'Demand breakdown 1'!X32 &gt; SUM('Demand breakdown 1'!N32:W32)),(('Demand breakdown 1'!Y32-SUM('Demand breakdown 1'!N32:W32))/'Demand breakdown 1'!Y32)*Doku!$H$9,'Demand breakdown 1'!Y32 = 0, 0,'Demand breakdown 1'!X32 &lt; SUM('Demand breakdown 1'!N32:W32),1)</f>
        <v>1</v>
      </c>
      <c r="Y32" s="92">
        <f>IF(X32=1,Doku!$H$10,1-SUM(N32:X32))</f>
        <v>1.934697454094314E-2</v>
      </c>
      <c r="Z32" s="27">
        <f t="shared" si="1"/>
        <v>20.44188758801695</v>
      </c>
      <c r="AA32" s="25">
        <f t="shared" si="2"/>
        <v>21.198994535721283</v>
      </c>
    </row>
    <row r="33" spans="1:27">
      <c r="A33" s="27" t="s">
        <v>1210</v>
      </c>
      <c r="B33" s="27" t="s">
        <v>1226</v>
      </c>
      <c r="C33" s="27">
        <v>3256</v>
      </c>
      <c r="D33" s="27">
        <v>598</v>
      </c>
      <c r="E33" s="27">
        <v>3729.3110000000001</v>
      </c>
      <c r="F33" s="27">
        <v>121390</v>
      </c>
      <c r="G33" s="27">
        <v>7</v>
      </c>
      <c r="H33" s="27">
        <v>1.2146168527469092E-2</v>
      </c>
      <c r="I33" s="27">
        <v>1.5185138854140606E-2</v>
      </c>
      <c r="J33" s="27">
        <v>49111.383531779305</v>
      </c>
      <c r="K33" s="29">
        <f t="shared" si="0"/>
        <v>638.30459142552286</v>
      </c>
      <c r="L33" s="28">
        <f t="shared" si="3"/>
        <v>91.186370203646121</v>
      </c>
      <c r="M33" s="27">
        <f t="shared" si="4"/>
        <v>41.033866591640752</v>
      </c>
      <c r="N33" s="87" cm="1">
        <f t="array" ref="N33">_xlfn.IFS(AND('Demand breakdown 1'!X33&gt;0, SUM('Demand breakdown 1'!N33:W33)&gt;0,SUM('Demand breakdown 1'!N33:W33)&lt;'Demand breakdown 1'!X33),('Demand breakdown 1'!N33 /'Demand breakdown 1'!X33)*Doku!$H$9,AND('Demand breakdown 1'!X33 = 0, SUM('Demand breakdown 1'!N33:W33)&gt;0), 'Demand breakdown 1'!N33/SUM('Demand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1'!N33 /'Demand breakdown 1'!Y33)*Doku!$H$9)</f>
        <v>0.13071479874790765</v>
      </c>
      <c r="O33" s="27" cm="1">
        <f t="array" ref="O33">_xlfn.IFS(AND('Demand breakdown 1'!X33&gt;0, SUM('Demand breakdown 1'!N33:W33)&gt;0,SUM('Demand breakdown 1'!N33:W33)&lt;'Demand breakdown 1'!X33),('Demand breakdown 1'!O33 /'Demand breakdown 1'!X33)*Doku!$H$9,AND('Demand breakdown 1'!X33 = 0, SUM('Demand breakdown 1'!N33:W33)&gt;0), 'Demand breakdown 1'!O33/SUM('Demand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1'!O33 /'Demand breakdown 1'!Y33)*Doku!$H$9)</f>
        <v>0.13632186786309938</v>
      </c>
      <c r="P33" s="27" cm="1">
        <f t="array" ref="P33">_xlfn.IFS(AND('Demand breakdown 1'!X33&gt;0, SUM('Demand breakdown 1'!N33:W33)&gt;0,SUM('Demand breakdown 1'!N33:W33)&lt;'Demand breakdown 1'!X33),('Demand breakdown 1'!P33 /'Demand breakdown 1'!X33)*Doku!$H$9,AND('Demand breakdown 1'!X33 = 0, SUM('Demand breakdown 1'!N33:W33)&gt;0), 'Demand breakdown 1'!P33/SUM('Demand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1'!P33 /'Demand breakdown 1'!Y33)*Doku!$H$9)</f>
        <v>0.17195011953254696</v>
      </c>
      <c r="Q33" s="27" cm="1">
        <f t="array" ref="Q33">_xlfn.IFS(AND('Demand breakdown 1'!X33&gt;0, SUM('Demand breakdown 1'!N33:W33)&gt;0,SUM('Demand breakdown 1'!N33:W33)&lt;'Demand breakdown 1'!X33),('Demand breakdown 1'!Q33 /'Demand breakdown 1'!X33)*Doku!$H$9,AND('Demand breakdown 1'!X33 = 0, SUM('Demand breakdown 1'!N33:W33)&gt;0), 'Demand breakdown 1'!Q33/SUM('Demand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1'!Q33 /'Demand breakdown 1'!Y33)*Doku!$H$9)</f>
        <v>0.1957801632721119</v>
      </c>
      <c r="R33" s="27" cm="1">
        <f t="array" ref="R33">_xlfn.IFS(AND('Demand breakdown 1'!X33&gt;0, SUM('Demand breakdown 1'!N33:W33)&gt;0,SUM('Demand breakdown 1'!N33:W33)&lt;'Demand breakdown 1'!X33),('Demand breakdown 1'!R33 /'Demand breakdown 1'!X33)*Doku!$H$9,AND('Demand breakdown 1'!X33 = 0, SUM('Demand breakdown 1'!N33:W33)&gt;0), 'Demand breakdown 1'!R33/SUM('Demand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1'!R33 /'Demand breakdown 1'!Y33)*Doku!$H$9)</f>
        <v>0</v>
      </c>
      <c r="S33" s="27" cm="1">
        <f t="array" ref="S33">_xlfn.IFS(AND('Demand breakdown 1'!X33&gt;0, SUM('Demand breakdown 1'!N33:W33)&gt;0,SUM('Demand breakdown 1'!N33:W33)&lt;'Demand breakdown 1'!X33),('Demand breakdown 1'!S33 /'Demand breakdown 1'!X33)*Doku!$H$9,AND('Demand breakdown 1'!X33 = 0, SUM('Demand breakdown 1'!N33:W33)&gt;0), 'Demand breakdown 1'!S33/SUM('Demand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1'!S33 /'Demand breakdown 1'!Y33)*Doku!$H$9)</f>
        <v>0</v>
      </c>
      <c r="T33" s="27" cm="1">
        <f t="array" ref="T33">_xlfn.IFS(AND('Demand breakdown 1'!X33&gt;0, SUM('Demand breakdown 1'!N33:W33)&gt;0,SUM('Demand breakdown 1'!N33:W33)&lt;'Demand breakdown 1'!X33),('Demand breakdown 1'!T33 /'Demand breakdown 1'!X33)*Doku!$H$9,AND('Demand breakdown 1'!X33 = 0, SUM('Demand breakdown 1'!N33:W33)&gt;0), 'Demand breakdown 1'!T33/SUM('Demand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1'!T33 /'Demand breakdown 1'!Y33)*Doku!$H$9)</f>
        <v>0</v>
      </c>
      <c r="U33" s="27" cm="1">
        <f t="array" ref="U33">_xlfn.IFS(AND('Demand breakdown 1'!X33&gt;0, SUM('Demand breakdown 1'!N33:W33)&gt;0,SUM('Demand breakdown 1'!N33:W33)&lt;'Demand breakdown 1'!X33),('Demand breakdown 1'!U33 /'Demand breakdown 1'!X33)*Doku!$H$9,AND('Demand breakdown 1'!X33 = 0, SUM('Demand breakdown 1'!N33:W33)&gt;0), 'Demand breakdown 1'!U33/SUM('Demand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1'!U33 /'Demand breakdown 1'!Y33)*Doku!$H$9)</f>
        <v>0</v>
      </c>
      <c r="V33" s="27" cm="1">
        <f t="array" ref="V33">_xlfn.IFS(AND('Demand breakdown 1'!X33&gt;0, SUM('Demand breakdown 1'!N33:W33)&gt;0,SUM('Demand breakdown 1'!N33:W33)&lt;'Demand breakdown 1'!X33),('Demand breakdown 1'!V33 /'Demand breakdown 1'!X33)*Doku!$H$9,AND('Demand breakdown 1'!X33 = 0, SUM('Demand breakdown 1'!N33:W33)&gt;0), 'Demand breakdown 1'!V33/SUM('Demand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1'!V33 /'Demand breakdown 1'!Y33)*Doku!$H$9)</f>
        <v>8.165294398997984E-2</v>
      </c>
      <c r="W33" s="27" cm="1">
        <f t="array" ref="W33">_xlfn.IFS(AND('Demand breakdown 1'!X33&gt;0, SUM('Demand breakdown 1'!N33:W33)&gt;0),('Demand breakdown 1'!W33 /'Demand breakdown 1'!X33)*Doku!$H$9,AND('Demand breakdown 1'!X33 = 0, SUM('Demand breakdown 1'!N33:W33)&gt;0), 'Demand breakdown 1'!W33/SUM('Demand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1'!W33 /'Demand breakdown 1'!Y33)*Doku!$H$9)</f>
        <v>0</v>
      </c>
      <c r="X33" s="90" cm="1">
        <f t="array" ref="X33">_xlfn.IFS(AND('Demand breakdown 1'!Y33&gt;0,'Demand breakdown 1'!X33 &gt; SUM('Demand breakdown 1'!N33:W33)),(('Demand breakdown 1'!Y33-SUM('Demand breakdown 1'!N33:W33))/'Demand breakdown 1'!Y33)*Doku!$H$9,'Demand breakdown 1'!Y33 = 0, 0,'Demand breakdown 1'!X33 &lt; SUM('Demand breakdown 1'!N33:W33),1)</f>
        <v>0.26423313205341115</v>
      </c>
      <c r="Y33" s="92">
        <f>IF(X33=1,Doku!$H$10,1-SUM(N33:X33))</f>
        <v>1.9346974540943251E-2</v>
      </c>
      <c r="Z33" s="27">
        <f t="shared" si="1"/>
        <v>24.620319954984453</v>
      </c>
      <c r="AA33" s="25">
        <f t="shared" si="2"/>
        <v>25.532183657020916</v>
      </c>
    </row>
    <row r="34" spans="1:27">
      <c r="A34" s="27" t="s">
        <v>1210</v>
      </c>
      <c r="B34" s="27" t="s">
        <v>1227</v>
      </c>
      <c r="C34" s="27">
        <v>3257</v>
      </c>
      <c r="D34" s="27">
        <v>550</v>
      </c>
      <c r="E34" s="27">
        <v>4080.7530000000002</v>
      </c>
      <c r="F34" s="27">
        <v>157820</v>
      </c>
      <c r="G34" s="27">
        <v>6</v>
      </c>
      <c r="H34" s="27">
        <v>1.3290796518974975E-2</v>
      </c>
      <c r="I34" s="27">
        <v>1.9742306730047534E-2</v>
      </c>
      <c r="J34" s="27">
        <v>49111.383531779305</v>
      </c>
      <c r="K34" s="29">
        <f t="shared" si="0"/>
        <v>741.44533114006629</v>
      </c>
      <c r="L34" s="28">
        <f t="shared" si="3"/>
        <v>123.57422185667771</v>
      </c>
      <c r="M34" s="27">
        <f t="shared" si="4"/>
        <v>55.608399835504969</v>
      </c>
      <c r="N34" s="87" cm="1">
        <f t="array" ref="N34">_xlfn.IFS(AND('Demand breakdown 1'!X34&gt;0, SUM('Demand breakdown 1'!N34:W34)&gt;0,SUM('Demand breakdown 1'!N34:W34)&lt;'Demand breakdown 1'!X34),('Demand breakdown 1'!N34 /'Demand breakdown 1'!X34)*Doku!$H$9,AND('Demand breakdown 1'!X34 = 0, SUM('Demand breakdown 1'!N34:W34)&gt;0), 'Demand breakdown 1'!N34/SUM('Demand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1'!N34 /'Demand breakdown 1'!Y34)*Doku!$H$9)</f>
        <v>0.16672353281855848</v>
      </c>
      <c r="O34" s="27" cm="1">
        <f t="array" ref="O34">_xlfn.IFS(AND('Demand breakdown 1'!X34&gt;0, SUM('Demand breakdown 1'!N34:W34)&gt;0,SUM('Demand breakdown 1'!N34:W34)&lt;'Demand breakdown 1'!X34),('Demand breakdown 1'!O34 /'Demand breakdown 1'!X34)*Doku!$H$9,AND('Demand breakdown 1'!X34 = 0, SUM('Demand breakdown 1'!N34:W34)&gt;0), 'Demand breakdown 1'!O34/SUM('Demand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1'!O34 /'Demand breakdown 1'!Y34)*Doku!$H$9)</f>
        <v>9.5254332402138861E-2</v>
      </c>
      <c r="P34" s="27" cm="1">
        <f t="array" ref="P34">_xlfn.IFS(AND('Demand breakdown 1'!X34&gt;0, SUM('Demand breakdown 1'!N34:W34)&gt;0,SUM('Demand breakdown 1'!N34:W34)&lt;'Demand breakdown 1'!X34),('Demand breakdown 1'!P34 /'Demand breakdown 1'!X34)*Doku!$H$9,AND('Demand breakdown 1'!X34 = 0, SUM('Demand breakdown 1'!N34:W34)&gt;0), 'Demand breakdown 1'!P34/SUM('Demand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1'!P34 /'Demand breakdown 1'!Y34)*Doku!$H$9)</f>
        <v>0.12017750898047627</v>
      </c>
      <c r="Q34" s="27" cm="1">
        <f t="array" ref="Q34">_xlfn.IFS(AND('Demand breakdown 1'!X34&gt;0, SUM('Demand breakdown 1'!N34:W34)&gt;0,SUM('Demand breakdown 1'!N34:W34)&lt;'Demand breakdown 1'!X34),('Demand breakdown 1'!Q34 /'Demand breakdown 1'!X34)*Doku!$H$9,AND('Demand breakdown 1'!X34 = 0, SUM('Demand breakdown 1'!N34:W34)&gt;0), 'Demand breakdown 1'!Q34/SUM('Demand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1'!Q34 /'Demand breakdown 1'!Y34)*Doku!$H$9)</f>
        <v>0.17833158766326357</v>
      </c>
      <c r="R34" s="27" cm="1">
        <f t="array" ref="R34">_xlfn.IFS(AND('Demand breakdown 1'!X34&gt;0, SUM('Demand breakdown 1'!N34:W34)&gt;0,SUM('Demand breakdown 1'!N34:W34)&lt;'Demand breakdown 1'!X34),('Demand breakdown 1'!R34 /'Demand breakdown 1'!X34)*Doku!$H$9,AND('Demand breakdown 1'!X34 = 0, SUM('Demand breakdown 1'!N34:W34)&gt;0), 'Demand breakdown 1'!R34/SUM('Demand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1'!R34 /'Demand breakdown 1'!Y34)*Doku!$H$9)</f>
        <v>0</v>
      </c>
      <c r="S34" s="27" cm="1">
        <f t="array" ref="S34">_xlfn.IFS(AND('Demand breakdown 1'!X34&gt;0, SUM('Demand breakdown 1'!N34:W34)&gt;0,SUM('Demand breakdown 1'!N34:W34)&lt;'Demand breakdown 1'!X34),('Demand breakdown 1'!S34 /'Demand breakdown 1'!X34)*Doku!$H$9,AND('Demand breakdown 1'!X34 = 0, SUM('Demand breakdown 1'!N34:W34)&gt;0), 'Demand breakdown 1'!S34/SUM('Demand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1'!S34 /'Demand breakdown 1'!Y34)*Doku!$H$9)</f>
        <v>0</v>
      </c>
      <c r="T34" s="27" cm="1">
        <f t="array" ref="T34">_xlfn.IFS(AND('Demand breakdown 1'!X34&gt;0, SUM('Demand breakdown 1'!N34:W34)&gt;0,SUM('Demand breakdown 1'!N34:W34)&lt;'Demand breakdown 1'!X34),('Demand breakdown 1'!T34 /'Demand breakdown 1'!X34)*Doku!$H$9,AND('Demand breakdown 1'!X34 = 0, SUM('Demand breakdown 1'!N34:W34)&gt;0), 'Demand breakdown 1'!T34/SUM('Demand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1'!T34 /'Demand breakdown 1'!Y34)*Doku!$H$9)</f>
        <v>0</v>
      </c>
      <c r="U34" s="27" cm="1">
        <f t="array" ref="U34">_xlfn.IFS(AND('Demand breakdown 1'!X34&gt;0, SUM('Demand breakdown 1'!N34:W34)&gt;0,SUM('Demand breakdown 1'!N34:W34)&lt;'Demand breakdown 1'!X34),('Demand breakdown 1'!U34 /'Demand breakdown 1'!X34)*Doku!$H$9,AND('Demand breakdown 1'!X34 = 0, SUM('Demand breakdown 1'!N34:W34)&gt;0), 'Demand breakdown 1'!U34/SUM('Demand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1'!U34 /'Demand breakdown 1'!Y34)*Doku!$H$9)</f>
        <v>0</v>
      </c>
      <c r="V34" s="27" cm="1">
        <f t="array" ref="V34">_xlfn.IFS(AND('Demand breakdown 1'!X34&gt;0, SUM('Demand breakdown 1'!N34:W34)&gt;0,SUM('Demand breakdown 1'!N34:W34)&lt;'Demand breakdown 1'!X34),('Demand breakdown 1'!V34 /'Demand breakdown 1'!X34)*Doku!$H$9,AND('Demand breakdown 1'!X34 = 0, SUM('Demand breakdown 1'!N34:W34)&gt;0), 'Demand breakdown 1'!V34/SUM('Demand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1'!V34 /'Demand breakdown 1'!Y34)*Doku!$H$9)</f>
        <v>0.22043923759013498</v>
      </c>
      <c r="W34" s="27" cm="1">
        <f t="array" ref="W34">_xlfn.IFS(AND('Demand breakdown 1'!X34&gt;0, SUM('Demand breakdown 1'!N34:W34)&gt;0),('Demand breakdown 1'!W34 /'Demand breakdown 1'!X34)*Doku!$H$9,AND('Demand breakdown 1'!X34 = 0, SUM('Demand breakdown 1'!N34:W34)&gt;0), 'Demand breakdown 1'!W34/SUM('Demand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1'!W34 /'Demand breakdown 1'!Y34)*Doku!$H$9)</f>
        <v>0</v>
      </c>
      <c r="X34" s="90" cm="1">
        <f t="array" ref="X34">_xlfn.IFS(AND('Demand breakdown 1'!Y34&gt;0,'Demand breakdown 1'!X34 &gt; SUM('Demand breakdown 1'!N34:W34)),(('Demand breakdown 1'!Y34-SUM('Demand breakdown 1'!N34:W34))/'Demand breakdown 1'!Y34)*Doku!$H$9,'Demand breakdown 1'!Y34 = 0, 0,'Demand breakdown 1'!X34 &lt; SUM('Demand breakdown 1'!N34:W34),1)</f>
        <v>0.19972682600448471</v>
      </c>
      <c r="Y34" s="92">
        <f>IF(X34=1,Doku!$H$10,1-SUM(N34:X34))</f>
        <v>1.934697454094314E-2</v>
      </c>
      <c r="Z34" s="27">
        <f t="shared" si="1"/>
        <v>33.365039901302985</v>
      </c>
      <c r="AA34" s="25">
        <f t="shared" si="2"/>
        <v>34.600782119869763</v>
      </c>
    </row>
    <row r="35" spans="1:27">
      <c r="A35" s="27" t="s">
        <v>1210</v>
      </c>
      <c r="B35" s="27" t="s">
        <v>1228</v>
      </c>
      <c r="C35" s="27">
        <v>3351</v>
      </c>
      <c r="D35" s="27">
        <v>615</v>
      </c>
      <c r="E35" s="27">
        <v>5370.5259999999998</v>
      </c>
      <c r="F35" s="27">
        <v>179011</v>
      </c>
      <c r="G35" s="27">
        <v>6</v>
      </c>
      <c r="H35" s="27">
        <v>1.7491518909834677E-2</v>
      </c>
      <c r="I35" s="27">
        <v>2.2393169877408057E-2</v>
      </c>
      <c r="J35" s="27">
        <v>49111.383531779305</v>
      </c>
      <c r="K35" s="29">
        <f t="shared" si="0"/>
        <v>926.43621470433686</v>
      </c>
      <c r="L35" s="28">
        <f t="shared" si="3"/>
        <v>154.40603578405614</v>
      </c>
      <c r="M35" s="27">
        <f t="shared" si="4"/>
        <v>69.482716102825265</v>
      </c>
      <c r="N35" s="87" cm="1">
        <f t="array" ref="N35">_xlfn.IFS(AND('Demand breakdown 1'!X35&gt;0, SUM('Demand breakdown 1'!N35:W35)&gt;0,SUM('Demand breakdown 1'!N35:W35)&lt;'Demand breakdown 1'!X35),('Demand breakdown 1'!N35 /'Demand breakdown 1'!X35)*Doku!$H$9,AND('Demand breakdown 1'!X35 = 0, SUM('Demand breakdown 1'!N35:W35)&gt;0), 'Demand breakdown 1'!N35/SUM('Demand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1'!N35 /'Demand breakdown 1'!Y35)*Doku!$H$9)</f>
        <v>0.18084218549605849</v>
      </c>
      <c r="O35" s="27" cm="1">
        <f t="array" ref="O35">_xlfn.IFS(AND('Demand breakdown 1'!X35&gt;0, SUM('Demand breakdown 1'!N35:W35)&gt;0,SUM('Demand breakdown 1'!N35:W35)&lt;'Demand breakdown 1'!X35),('Demand breakdown 1'!O35 /'Demand breakdown 1'!X35)*Doku!$H$9,AND('Demand breakdown 1'!X35 = 0, SUM('Demand breakdown 1'!N35:W35)&gt;0), 'Demand breakdown 1'!O35/SUM('Demand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1'!O35 /'Demand breakdown 1'!Y35)*Doku!$H$9)</f>
        <v>9.0598042048906008E-2</v>
      </c>
      <c r="P35" s="27" cm="1">
        <f t="array" ref="P35">_xlfn.IFS(AND('Demand breakdown 1'!X35&gt;0, SUM('Demand breakdown 1'!N35:W35)&gt;0,SUM('Demand breakdown 1'!N35:W35)&lt;'Demand breakdown 1'!X35),('Demand breakdown 1'!P35 /'Demand breakdown 1'!X35)*Doku!$H$9,AND('Demand breakdown 1'!X35 = 0, SUM('Demand breakdown 1'!N35:W35)&gt;0), 'Demand breakdown 1'!P35/SUM('Demand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1'!P35 /'Demand breakdown 1'!Y35)*Doku!$H$9)</f>
        <v>3.5035961573600366E-2</v>
      </c>
      <c r="Q35" s="27" cm="1">
        <f t="array" ref="Q35">_xlfn.IFS(AND('Demand breakdown 1'!X35&gt;0, SUM('Demand breakdown 1'!N35:W35)&gt;0,SUM('Demand breakdown 1'!N35:W35)&lt;'Demand breakdown 1'!X35),('Demand breakdown 1'!Q35 /'Demand breakdown 1'!X35)*Doku!$H$9,AND('Demand breakdown 1'!X35 = 0, SUM('Demand breakdown 1'!N35:W35)&gt;0), 'Demand breakdown 1'!Q35/SUM('Demand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1'!Q35 /'Demand breakdown 1'!Y35)*Doku!$H$9)</f>
        <v>0.1307655333479327</v>
      </c>
      <c r="R35" s="27" cm="1">
        <f t="array" ref="R35">_xlfn.IFS(AND('Demand breakdown 1'!X35&gt;0, SUM('Demand breakdown 1'!N35:W35)&gt;0,SUM('Demand breakdown 1'!N35:W35)&lt;'Demand breakdown 1'!X35),('Demand breakdown 1'!R35 /'Demand breakdown 1'!X35)*Doku!$H$9,AND('Demand breakdown 1'!X35 = 0, SUM('Demand breakdown 1'!N35:W35)&gt;0), 'Demand breakdown 1'!R35/SUM('Demand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1'!R35 /'Demand breakdown 1'!Y35)*Doku!$H$9)</f>
        <v>0</v>
      </c>
      <c r="S35" s="27" cm="1">
        <f t="array" ref="S35">_xlfn.IFS(AND('Demand breakdown 1'!X35&gt;0, SUM('Demand breakdown 1'!N35:W35)&gt;0,SUM('Demand breakdown 1'!N35:W35)&lt;'Demand breakdown 1'!X35),('Demand breakdown 1'!S35 /'Demand breakdown 1'!X35)*Doku!$H$9,AND('Demand breakdown 1'!X35 = 0, SUM('Demand breakdown 1'!N35:W35)&gt;0), 'Demand breakdown 1'!S35/SUM('Demand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1'!S35 /'Demand breakdown 1'!Y35)*Doku!$H$9)</f>
        <v>2.0260694950390113E-2</v>
      </c>
      <c r="T35" s="27" cm="1">
        <f t="array" ref="T35">_xlfn.IFS(AND('Demand breakdown 1'!X35&gt;0, SUM('Demand breakdown 1'!N35:W35)&gt;0,SUM('Demand breakdown 1'!N35:W35)&lt;'Demand breakdown 1'!X35),('Demand breakdown 1'!T35 /'Demand breakdown 1'!X35)*Doku!$H$9,AND('Demand breakdown 1'!X35 = 0, SUM('Demand breakdown 1'!N35:W35)&gt;0), 'Demand breakdown 1'!T35/SUM('Demand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1'!T35 /'Demand breakdown 1'!Y35)*Doku!$H$9)</f>
        <v>0</v>
      </c>
      <c r="U35" s="27" cm="1">
        <f t="array" ref="U35">_xlfn.IFS(AND('Demand breakdown 1'!X35&gt;0, SUM('Demand breakdown 1'!N35:W35)&gt;0,SUM('Demand breakdown 1'!N35:W35)&lt;'Demand breakdown 1'!X35),('Demand breakdown 1'!U35 /'Demand breakdown 1'!X35)*Doku!$H$9,AND('Demand breakdown 1'!X35 = 0, SUM('Demand breakdown 1'!N35:W35)&gt;0), 'Demand breakdown 1'!U35/SUM('Demand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1'!U35 /'Demand breakdown 1'!Y35)*Doku!$H$9)</f>
        <v>0</v>
      </c>
      <c r="V35" s="27" cm="1">
        <f t="array" ref="V35">_xlfn.IFS(AND('Demand breakdown 1'!X35&gt;0, SUM('Demand breakdown 1'!N35:W35)&gt;0,SUM('Demand breakdown 1'!N35:W35)&lt;'Demand breakdown 1'!X35),('Demand breakdown 1'!V35 /'Demand breakdown 1'!X35)*Doku!$H$9,AND('Demand breakdown 1'!X35 = 0, SUM('Demand breakdown 1'!N35:W35)&gt;0), 'Demand breakdown 1'!V35/SUM('Demand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1'!V35 /'Demand breakdown 1'!Y35)*Doku!$H$9)</f>
        <v>0.26551242596559271</v>
      </c>
      <c r="W35" s="27" cm="1">
        <f t="array" ref="W35">_xlfn.IFS(AND('Demand breakdown 1'!X35&gt;0, SUM('Demand breakdown 1'!N35:W35)&gt;0),('Demand breakdown 1'!W35 /'Demand breakdown 1'!X35)*Doku!$H$9,AND('Demand breakdown 1'!X35 = 0, SUM('Demand breakdown 1'!N35:W35)&gt;0), 'Demand breakdown 1'!W35/SUM('Demand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1'!W35 /'Demand breakdown 1'!Y35)*Doku!$H$9)</f>
        <v>0</v>
      </c>
      <c r="X35" s="90" cm="1">
        <f t="array" ref="X35">_xlfn.IFS(AND('Demand breakdown 1'!Y35&gt;0,'Demand breakdown 1'!X35 &gt; SUM('Demand breakdown 1'!N35:W35)),(('Demand breakdown 1'!Y35-SUM('Demand breakdown 1'!N35:W35))/'Demand breakdown 1'!Y35)*Doku!$H$9,'Demand breakdown 1'!Y35 = 0, 0,'Demand breakdown 1'!X35 &lt; SUM('Demand breakdown 1'!N35:W35),1)</f>
        <v>0.25763818207657646</v>
      </c>
      <c r="Y35" s="92">
        <f>IF(X35=1,Doku!$H$10,1-SUM(N35:X35))</f>
        <v>1.934697454094314E-2</v>
      </c>
      <c r="Z35" s="27">
        <f t="shared" si="1"/>
        <v>41.689629661695164</v>
      </c>
      <c r="AA35" s="25">
        <f t="shared" si="2"/>
        <v>43.233690019535722</v>
      </c>
    </row>
    <row r="36" spans="1:27">
      <c r="A36" s="27" t="s">
        <v>1210</v>
      </c>
      <c r="B36" s="27" t="s">
        <v>1229</v>
      </c>
      <c r="C36" s="27">
        <v>3352</v>
      </c>
      <c r="D36" s="27">
        <v>507</v>
      </c>
      <c r="E36" s="27">
        <v>4559.0150000000003</v>
      </c>
      <c r="F36" s="27">
        <v>198038</v>
      </c>
      <c r="G36" s="27">
        <v>3</v>
      </c>
      <c r="H36" s="27">
        <v>1.4848470537656823E-2</v>
      </c>
      <c r="I36" s="27">
        <v>2.4773329997498122E-2</v>
      </c>
      <c r="J36" s="27">
        <v>49111.383531779305</v>
      </c>
      <c r="K36" s="29">
        <f t="shared" si="0"/>
        <v>865.70753367594614</v>
      </c>
      <c r="L36" s="28">
        <f t="shared" si="3"/>
        <v>288.56917789198206</v>
      </c>
      <c r="M36" s="27">
        <f t="shared" si="4"/>
        <v>129.85613005139194</v>
      </c>
      <c r="N36" s="87" cm="1">
        <f t="array" ref="N36">_xlfn.IFS(AND('Demand breakdown 1'!X36&gt;0, SUM('Demand breakdown 1'!N36:W36)&gt;0,SUM('Demand breakdown 1'!N36:W36)&lt;'Demand breakdown 1'!X36),('Demand breakdown 1'!N36 /'Demand breakdown 1'!X36)*Doku!$H$9,AND('Demand breakdown 1'!X36 = 0, SUM('Demand breakdown 1'!N36:W36)&gt;0), 'Demand breakdown 1'!N36/SUM('Demand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1'!N36 /'Demand breakdown 1'!Y36)*Doku!$H$9)</f>
        <v>9.8166714440989344E-2</v>
      </c>
      <c r="O36" s="27" cm="1">
        <f t="array" ref="O36">_xlfn.IFS(AND('Demand breakdown 1'!X36&gt;0, SUM('Demand breakdown 1'!N36:W36)&gt;0,SUM('Demand breakdown 1'!N36:W36)&lt;'Demand breakdown 1'!X36),('Demand breakdown 1'!O36 /'Demand breakdown 1'!X36)*Doku!$H$9,AND('Demand breakdown 1'!X36 = 0, SUM('Demand breakdown 1'!N36:W36)&gt;0), 'Demand breakdown 1'!O36/SUM('Demand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1'!O36 /'Demand breakdown 1'!Y36)*Doku!$H$9)</f>
        <v>5.7399132617355346E-2</v>
      </c>
      <c r="P36" s="27" cm="1">
        <f t="array" ref="P36">_xlfn.IFS(AND('Demand breakdown 1'!X36&gt;0, SUM('Demand breakdown 1'!N36:W36)&gt;0,SUM('Demand breakdown 1'!N36:W36)&lt;'Demand breakdown 1'!X36),('Demand breakdown 1'!P36 /'Demand breakdown 1'!X36)*Doku!$H$9,AND('Demand breakdown 1'!X36 = 0, SUM('Demand breakdown 1'!N36:W36)&gt;0), 'Demand breakdown 1'!P36/SUM('Demand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1'!P36 /'Demand breakdown 1'!Y36)*Doku!$H$9)</f>
        <v>2.1499321757737336E-2</v>
      </c>
      <c r="Q36" s="27" cm="1">
        <f t="array" ref="Q36">_xlfn.IFS(AND('Demand breakdown 1'!X36&gt;0, SUM('Demand breakdown 1'!N36:W36)&gt;0,SUM('Demand breakdown 1'!N36:W36)&lt;'Demand breakdown 1'!X36),('Demand breakdown 1'!Q36 /'Demand breakdown 1'!X36)*Doku!$H$9,AND('Demand breakdown 1'!X36 = 0, SUM('Demand breakdown 1'!N36:W36)&gt;0), 'Demand breakdown 1'!Q36/SUM('Demand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1'!Q36 /'Demand breakdown 1'!Y36)*Doku!$H$9)</f>
        <v>0.44641516215830074</v>
      </c>
      <c r="R36" s="27" cm="1">
        <f t="array" ref="R36">_xlfn.IFS(AND('Demand breakdown 1'!X36&gt;0, SUM('Demand breakdown 1'!N36:W36)&gt;0,SUM('Demand breakdown 1'!N36:W36)&lt;'Demand breakdown 1'!X36),('Demand breakdown 1'!R36 /'Demand breakdown 1'!X36)*Doku!$H$9,AND('Demand breakdown 1'!X36 = 0, SUM('Demand breakdown 1'!N36:W36)&gt;0), 'Demand breakdown 1'!R36/SUM('Demand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1'!R36 /'Demand breakdown 1'!Y36)*Doku!$H$9)</f>
        <v>0</v>
      </c>
      <c r="S36" s="27" cm="1">
        <f t="array" ref="S36">_xlfn.IFS(AND('Demand breakdown 1'!X36&gt;0, SUM('Demand breakdown 1'!N36:W36)&gt;0,SUM('Demand breakdown 1'!N36:W36)&lt;'Demand breakdown 1'!X36),('Demand breakdown 1'!S36 /'Demand breakdown 1'!X36)*Doku!$H$9,AND('Demand breakdown 1'!X36 = 0, SUM('Demand breakdown 1'!N36:W36)&gt;0), 'Demand breakdown 1'!S36/SUM('Demand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1'!S36 /'Demand breakdown 1'!Y36)*Doku!$H$9)</f>
        <v>0</v>
      </c>
      <c r="T36" s="27" cm="1">
        <f t="array" ref="T36">_xlfn.IFS(AND('Demand breakdown 1'!X36&gt;0, SUM('Demand breakdown 1'!N36:W36)&gt;0,SUM('Demand breakdown 1'!N36:W36)&lt;'Demand breakdown 1'!X36),('Demand breakdown 1'!T36 /'Demand breakdown 1'!X36)*Doku!$H$9,AND('Demand breakdown 1'!X36 = 0, SUM('Demand breakdown 1'!N36:W36)&gt;0), 'Demand breakdown 1'!T36/SUM('Demand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1'!T36 /'Demand breakdown 1'!Y36)*Doku!$H$9)</f>
        <v>0</v>
      </c>
      <c r="U36" s="27" cm="1">
        <f t="array" ref="U36">_xlfn.IFS(AND('Demand breakdown 1'!X36&gt;0, SUM('Demand breakdown 1'!N36:W36)&gt;0,SUM('Demand breakdown 1'!N36:W36)&lt;'Demand breakdown 1'!X36),('Demand breakdown 1'!U36 /'Demand breakdown 1'!X36)*Doku!$H$9,AND('Demand breakdown 1'!X36 = 0, SUM('Demand breakdown 1'!N36:W36)&gt;0), 'Demand breakdown 1'!U36/SUM('Demand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1'!U36 /'Demand breakdown 1'!Y36)*Doku!$H$9)</f>
        <v>0</v>
      </c>
      <c r="V36" s="27" cm="1">
        <f t="array" ref="V36">_xlfn.IFS(AND('Demand breakdown 1'!X36&gt;0, SUM('Demand breakdown 1'!N36:W36)&gt;0,SUM('Demand breakdown 1'!N36:W36)&lt;'Demand breakdown 1'!X36),('Demand breakdown 1'!V36 /'Demand breakdown 1'!X36)*Doku!$H$9,AND('Demand breakdown 1'!X36 = 0, SUM('Demand breakdown 1'!N36:W36)&gt;0), 'Demand breakdown 1'!V36/SUM('Demand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1'!V36 /'Demand breakdown 1'!Y36)*Doku!$H$9)</f>
        <v>0.24399701957130204</v>
      </c>
      <c r="W36" s="27" cm="1">
        <f t="array" ref="W36">_xlfn.IFS(AND('Demand breakdown 1'!X36&gt;0, SUM('Demand breakdown 1'!N36:W36)&gt;0),('Demand breakdown 1'!W36 /'Demand breakdown 1'!X36)*Doku!$H$9,AND('Demand breakdown 1'!X36 = 0, SUM('Demand breakdown 1'!N36:W36)&gt;0), 'Demand breakdown 1'!W36/SUM('Demand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1'!W36 /'Demand breakdown 1'!Y36)*Doku!$H$9)</f>
        <v>0.11317567491337203</v>
      </c>
      <c r="X36" s="90" cm="1">
        <f t="array" ref="X36">_xlfn.IFS(AND('Demand breakdown 1'!Y36&gt;0,'Demand breakdown 1'!X36 &gt; SUM('Demand breakdown 1'!N36:W36)),(('Demand breakdown 1'!Y36-SUM('Demand breakdown 1'!N36:W36))/'Demand breakdown 1'!Y36)*Doku!$H$9,'Demand breakdown 1'!Y36 = 0, 0,'Demand breakdown 1'!X36 &lt; SUM('Demand breakdown 1'!N36:W36),1)</f>
        <v>1</v>
      </c>
      <c r="Y36" s="92">
        <f>IF(X36=1,Doku!$H$10,1-SUM(N36:X36))</f>
        <v>1.934697454094314E-2</v>
      </c>
      <c r="Z36" s="27">
        <f t="shared" si="1"/>
        <v>77.913678030835158</v>
      </c>
      <c r="AA36" s="25">
        <f t="shared" si="2"/>
        <v>80.799369809754992</v>
      </c>
    </row>
    <row r="37" spans="1:27">
      <c r="A37" s="27" t="s">
        <v>1210</v>
      </c>
      <c r="B37" s="27" t="s">
        <v>1230</v>
      </c>
      <c r="C37" s="27">
        <v>3353</v>
      </c>
      <c r="D37" s="27">
        <v>705</v>
      </c>
      <c r="E37" s="27">
        <v>6141.9030000000002</v>
      </c>
      <c r="F37" s="27">
        <v>254431</v>
      </c>
      <c r="G37" s="27">
        <v>5</v>
      </c>
      <c r="H37" s="27">
        <v>2.0003852968381558E-2</v>
      </c>
      <c r="I37" s="27">
        <v>3.1827745809357016E-2</v>
      </c>
      <c r="J37" s="27">
        <v>49111.383531779305</v>
      </c>
      <c r="K37" s="29">
        <f t="shared" si="0"/>
        <v>1145.0094613660142</v>
      </c>
      <c r="L37" s="28">
        <f t="shared" si="3"/>
        <v>229.00189227320283</v>
      </c>
      <c r="M37" s="27">
        <f t="shared" si="4"/>
        <v>103.05085152294127</v>
      </c>
      <c r="N37" s="87" cm="1">
        <f t="array" ref="N37">_xlfn.IFS(AND('Demand breakdown 1'!X37&gt;0, SUM('Demand breakdown 1'!N37:W37)&gt;0,SUM('Demand breakdown 1'!N37:W37)&lt;'Demand breakdown 1'!X37),('Demand breakdown 1'!N37 /'Demand breakdown 1'!X37)*Doku!$H$9,AND('Demand breakdown 1'!X37 = 0, SUM('Demand breakdown 1'!N37:W37)&gt;0), 'Demand breakdown 1'!N37/SUM('Demand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1'!N37 /'Demand breakdown 1'!Y37)*Doku!$H$9)</f>
        <v>8.5819584563015944E-2</v>
      </c>
      <c r="O37" s="27" cm="1">
        <f t="array" ref="O37">_xlfn.IFS(AND('Demand breakdown 1'!X37&gt;0, SUM('Demand breakdown 1'!N37:W37)&gt;0,SUM('Demand breakdown 1'!N37:W37)&lt;'Demand breakdown 1'!X37),('Demand breakdown 1'!O37 /'Demand breakdown 1'!X37)*Doku!$H$9,AND('Demand breakdown 1'!X37 = 0, SUM('Demand breakdown 1'!N37:W37)&gt;0), 'Demand breakdown 1'!O37/SUM('Demand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1'!O37 /'Demand breakdown 1'!Y37)*Doku!$H$9)</f>
        <v>7.5863716284243793E-2</v>
      </c>
      <c r="P37" s="27" cm="1">
        <f t="array" ref="P37">_xlfn.IFS(AND('Demand breakdown 1'!X37&gt;0, SUM('Demand breakdown 1'!N37:W37)&gt;0,SUM('Demand breakdown 1'!N37:W37)&lt;'Demand breakdown 1'!X37),('Demand breakdown 1'!P37 /'Demand breakdown 1'!X37)*Doku!$H$9,AND('Demand breakdown 1'!X37 = 0, SUM('Demand breakdown 1'!N37:W37)&gt;0), 'Demand breakdown 1'!P37/SUM('Demand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1'!P37 /'Demand breakdown 1'!Y37)*Doku!$H$9)</f>
        <v>2.3097614406751392E-2</v>
      </c>
      <c r="Q37" s="27" cm="1">
        <f t="array" ref="Q37">_xlfn.IFS(AND('Demand breakdown 1'!X37&gt;0, SUM('Demand breakdown 1'!N37:W37)&gt;0,SUM('Demand breakdown 1'!N37:W37)&lt;'Demand breakdown 1'!X37),('Demand breakdown 1'!Q37 /'Demand breakdown 1'!X37)*Doku!$H$9,AND('Demand breakdown 1'!X37 = 0, SUM('Demand breakdown 1'!N37:W37)&gt;0), 'Demand breakdown 1'!Q37/SUM('Demand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1'!Q37 /'Demand breakdown 1'!Y37)*Doku!$H$9)</f>
        <v>0.2994725178254663</v>
      </c>
      <c r="R37" s="27" cm="1">
        <f t="array" ref="R37">_xlfn.IFS(AND('Demand breakdown 1'!X37&gt;0, SUM('Demand breakdown 1'!N37:W37)&gt;0,SUM('Demand breakdown 1'!N37:W37)&lt;'Demand breakdown 1'!X37),('Demand breakdown 1'!R37 /'Demand breakdown 1'!X37)*Doku!$H$9,AND('Demand breakdown 1'!X37 = 0, SUM('Demand breakdown 1'!N37:W37)&gt;0), 'Demand breakdown 1'!R37/SUM('Demand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1'!R37 /'Demand breakdown 1'!Y37)*Doku!$H$9)</f>
        <v>0</v>
      </c>
      <c r="S37" s="27" cm="1">
        <f t="array" ref="S37">_xlfn.IFS(AND('Demand breakdown 1'!X37&gt;0, SUM('Demand breakdown 1'!N37:W37)&gt;0,SUM('Demand breakdown 1'!N37:W37)&lt;'Demand breakdown 1'!X37),('Demand breakdown 1'!S37 /'Demand breakdown 1'!X37)*Doku!$H$9,AND('Demand breakdown 1'!X37 = 0, SUM('Demand breakdown 1'!N37:W37)&gt;0), 'Demand breakdown 1'!S37/SUM('Demand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1'!S37 /'Demand breakdown 1'!Y37)*Doku!$H$9)</f>
        <v>0</v>
      </c>
      <c r="T37" s="27" cm="1">
        <f t="array" ref="T37">_xlfn.IFS(AND('Demand breakdown 1'!X37&gt;0, SUM('Demand breakdown 1'!N37:W37)&gt;0,SUM('Demand breakdown 1'!N37:W37)&lt;'Demand breakdown 1'!X37),('Demand breakdown 1'!T37 /'Demand breakdown 1'!X37)*Doku!$H$9,AND('Demand breakdown 1'!X37 = 0, SUM('Demand breakdown 1'!N37:W37)&gt;0), 'Demand breakdown 1'!T37/SUM('Demand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1'!T37 /'Demand breakdown 1'!Y37)*Doku!$H$9)</f>
        <v>3.1261426395344551E-2</v>
      </c>
      <c r="U37" s="27" cm="1">
        <f t="array" ref="U37">_xlfn.IFS(AND('Demand breakdown 1'!X37&gt;0, SUM('Demand breakdown 1'!N37:W37)&gt;0,SUM('Demand breakdown 1'!N37:W37)&lt;'Demand breakdown 1'!X37),('Demand breakdown 1'!U37 /'Demand breakdown 1'!X37)*Doku!$H$9,AND('Demand breakdown 1'!X37 = 0, SUM('Demand breakdown 1'!N37:W37)&gt;0), 'Demand breakdown 1'!U37/SUM('Demand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1'!U37 /'Demand breakdown 1'!Y37)*Doku!$H$9)</f>
        <v>0.11090837262552176</v>
      </c>
      <c r="V37" s="27" cm="1">
        <f t="array" ref="V37">_xlfn.IFS(AND('Demand breakdown 1'!X37&gt;0, SUM('Demand breakdown 1'!N37:W37)&gt;0,SUM('Demand breakdown 1'!N37:W37)&lt;'Demand breakdown 1'!X37),('Demand breakdown 1'!V37 /'Demand breakdown 1'!X37)*Doku!$H$9,AND('Demand breakdown 1'!X37 = 0, SUM('Demand breakdown 1'!N37:W37)&gt;0), 'Demand breakdown 1'!V37/SUM('Demand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1'!V37 /'Demand breakdown 1'!Y37)*Doku!$H$9)</f>
        <v>0.15471419305211923</v>
      </c>
      <c r="W37" s="27" cm="1">
        <f t="array" ref="W37">_xlfn.IFS(AND('Demand breakdown 1'!X37&gt;0, SUM('Demand breakdown 1'!N37:W37)&gt;0),('Demand breakdown 1'!W37 /'Demand breakdown 1'!X37)*Doku!$H$9,AND('Demand breakdown 1'!X37 = 0, SUM('Demand breakdown 1'!N37:W37)&gt;0), 'Demand breakdown 1'!W37/SUM('Demand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1'!W37 /'Demand breakdown 1'!Y37)*Doku!$H$9)</f>
        <v>0</v>
      </c>
      <c r="X37" s="90" cm="1">
        <f t="array" ref="X37">_xlfn.IFS(AND('Demand breakdown 1'!Y37&gt;0,'Demand breakdown 1'!X37 &gt; SUM('Demand breakdown 1'!N37:W37)),(('Demand breakdown 1'!Y37-SUM('Demand breakdown 1'!N37:W37))/'Demand breakdown 1'!Y37)*Doku!$H$9,'Demand breakdown 1'!Y37 = 0, 0,'Demand breakdown 1'!X37 &lt; SUM('Demand breakdown 1'!N37:W37),1)</f>
        <v>0.1995156003065939</v>
      </c>
      <c r="Y37" s="92">
        <f>IF(X37=1,Doku!$H$10,1-SUM(N37:X37))</f>
        <v>1.934697454094314E-2</v>
      </c>
      <c r="Z37" s="27">
        <f t="shared" si="1"/>
        <v>61.830510913764769</v>
      </c>
      <c r="AA37" s="25">
        <f t="shared" si="2"/>
        <v>64.1205298364968</v>
      </c>
    </row>
    <row r="38" spans="1:27">
      <c r="A38" s="27" t="s">
        <v>1210</v>
      </c>
      <c r="B38" s="27" t="s">
        <v>1231</v>
      </c>
      <c r="C38" s="27">
        <v>3354</v>
      </c>
      <c r="D38" s="27">
        <v>489</v>
      </c>
      <c r="E38" s="27">
        <v>1268.92</v>
      </c>
      <c r="F38" s="27">
        <v>48412</v>
      </c>
      <c r="G38" s="27">
        <v>7</v>
      </c>
      <c r="H38" s="27">
        <v>4.1328052736486929E-3</v>
      </c>
      <c r="I38" s="27">
        <v>6.0560420315236424E-3</v>
      </c>
      <c r="J38" s="27">
        <v>49111.383531779305</v>
      </c>
      <c r="K38" s="29">
        <f t="shared" si="0"/>
        <v>229.41457390707654</v>
      </c>
      <c r="L38" s="28">
        <f t="shared" si="3"/>
        <v>32.773510558153795</v>
      </c>
      <c r="M38" s="27">
        <f t="shared" si="4"/>
        <v>14.748079751169207</v>
      </c>
      <c r="N38" s="87" cm="1">
        <f t="array" ref="N38">_xlfn.IFS(AND('Demand breakdown 1'!X38&gt;0, SUM('Demand breakdown 1'!N38:W38)&gt;0,SUM('Demand breakdown 1'!N38:W38)&lt;'Demand breakdown 1'!X38),('Demand breakdown 1'!N38 /'Demand breakdown 1'!X38)*Doku!$H$9,AND('Demand breakdown 1'!X38 = 0, SUM('Demand breakdown 1'!N38:W38)&gt;0), 'Demand breakdown 1'!N38/SUM('Demand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1'!N38 /'Demand breakdown 1'!Y38)*Doku!$H$9)</f>
        <v>0.13875481843392479</v>
      </c>
      <c r="O38" s="27" cm="1">
        <f t="array" ref="O38">_xlfn.IFS(AND('Demand breakdown 1'!X38&gt;0, SUM('Demand breakdown 1'!N38:W38)&gt;0,SUM('Demand breakdown 1'!N38:W38)&lt;'Demand breakdown 1'!X38),('Demand breakdown 1'!O38 /'Demand breakdown 1'!X38)*Doku!$H$9,AND('Demand breakdown 1'!X38 = 0, SUM('Demand breakdown 1'!N38:W38)&gt;0), 'Demand breakdown 1'!O38/SUM('Demand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1'!O38 /'Demand breakdown 1'!Y38)*Doku!$H$9)</f>
        <v>0</v>
      </c>
      <c r="P38" s="27" cm="1">
        <f t="array" ref="P38">_xlfn.IFS(AND('Demand breakdown 1'!X38&gt;0, SUM('Demand breakdown 1'!N38:W38)&gt;0,SUM('Demand breakdown 1'!N38:W38)&lt;'Demand breakdown 1'!X38),('Demand breakdown 1'!P38 /'Demand breakdown 1'!X38)*Doku!$H$9,AND('Demand breakdown 1'!X38 = 0, SUM('Demand breakdown 1'!N38:W38)&gt;0), 'Demand breakdown 1'!P38/SUM('Demand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1'!P38 /'Demand breakdown 1'!Y38)*Doku!$H$9)</f>
        <v>0</v>
      </c>
      <c r="Q38" s="27" cm="1">
        <f t="array" ref="Q38">_xlfn.IFS(AND('Demand breakdown 1'!X38&gt;0, SUM('Demand breakdown 1'!N38:W38)&gt;0,SUM('Demand breakdown 1'!N38:W38)&lt;'Demand breakdown 1'!X38),('Demand breakdown 1'!Q38 /'Demand breakdown 1'!X38)*Doku!$H$9,AND('Demand breakdown 1'!X38 = 0, SUM('Demand breakdown 1'!N38:W38)&gt;0), 'Demand breakdown 1'!Q38/SUM('Demand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1'!Q38 /'Demand breakdown 1'!Y38)*Doku!$H$9)</f>
        <v>0.33327925842489331</v>
      </c>
      <c r="R38" s="27" cm="1">
        <f t="array" ref="R38">_xlfn.IFS(AND('Demand breakdown 1'!X38&gt;0, SUM('Demand breakdown 1'!N38:W38)&gt;0,SUM('Demand breakdown 1'!N38:W38)&lt;'Demand breakdown 1'!X38),('Demand breakdown 1'!R38 /'Demand breakdown 1'!X38)*Doku!$H$9,AND('Demand breakdown 1'!X38 = 0, SUM('Demand breakdown 1'!N38:W38)&gt;0), 'Demand breakdown 1'!R38/SUM('Demand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1'!R38 /'Demand breakdown 1'!Y38)*Doku!$H$9)</f>
        <v>0</v>
      </c>
      <c r="S38" s="27" cm="1">
        <f t="array" ref="S38">_xlfn.IFS(AND('Demand breakdown 1'!X38&gt;0, SUM('Demand breakdown 1'!N38:W38)&gt;0,SUM('Demand breakdown 1'!N38:W38)&lt;'Demand breakdown 1'!X38),('Demand breakdown 1'!S38 /'Demand breakdown 1'!X38)*Doku!$H$9,AND('Demand breakdown 1'!X38 = 0, SUM('Demand breakdown 1'!N38:W38)&gt;0), 'Demand breakdown 1'!S38/SUM('Demand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1'!S38 /'Demand breakdown 1'!Y38)*Doku!$H$9)</f>
        <v>0</v>
      </c>
      <c r="T38" s="27" cm="1">
        <f t="array" ref="T38">_xlfn.IFS(AND('Demand breakdown 1'!X38&gt;0, SUM('Demand breakdown 1'!N38:W38)&gt;0,SUM('Demand breakdown 1'!N38:W38)&lt;'Demand breakdown 1'!X38),('Demand breakdown 1'!T38 /'Demand breakdown 1'!X38)*Doku!$H$9,AND('Demand breakdown 1'!X38 = 0, SUM('Demand breakdown 1'!N38:W38)&gt;0), 'Demand breakdown 1'!T38/SUM('Demand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1'!T38 /'Demand breakdown 1'!Y38)*Doku!$H$9)</f>
        <v>0</v>
      </c>
      <c r="U38" s="27" cm="1">
        <f t="array" ref="U38">_xlfn.IFS(AND('Demand breakdown 1'!X38&gt;0, SUM('Demand breakdown 1'!N38:W38)&gt;0,SUM('Demand breakdown 1'!N38:W38)&lt;'Demand breakdown 1'!X38),('Demand breakdown 1'!U38 /'Demand breakdown 1'!X38)*Doku!$H$9,AND('Demand breakdown 1'!X38 = 0, SUM('Demand breakdown 1'!N38:W38)&gt;0), 'Demand breakdown 1'!U38/SUM('Demand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1'!U38 /'Demand breakdown 1'!Y38)*Doku!$H$9)</f>
        <v>0</v>
      </c>
      <c r="V38" s="27" cm="1">
        <f t="array" ref="V38">_xlfn.IFS(AND('Demand breakdown 1'!X38&gt;0, SUM('Demand breakdown 1'!N38:W38)&gt;0,SUM('Demand breakdown 1'!N38:W38)&lt;'Demand breakdown 1'!X38),('Demand breakdown 1'!V38 /'Demand breakdown 1'!X38)*Doku!$H$9,AND('Demand breakdown 1'!X38 = 0, SUM('Demand breakdown 1'!N38:W38)&gt;0), 'Demand breakdown 1'!V38/SUM('Demand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1'!V38 /'Demand breakdown 1'!Y38)*Doku!$H$9)</f>
        <v>0.50861894860023871</v>
      </c>
      <c r="W38" s="27" cm="1">
        <f t="array" ref="W38">_xlfn.IFS(AND('Demand breakdown 1'!X38&gt;0, SUM('Demand breakdown 1'!N38:W38)&gt;0),('Demand breakdown 1'!W38 /'Demand breakdown 1'!X38)*Doku!$H$9,AND('Demand breakdown 1'!X38 = 0, SUM('Demand breakdown 1'!N38:W38)&gt;0), 'Demand breakdown 1'!W38/SUM('Demand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1'!W38 /'Demand breakdown 1'!Y38)*Doku!$H$9)</f>
        <v>0</v>
      </c>
      <c r="X38" s="90" cm="1">
        <f t="array" ref="X38">_xlfn.IFS(AND('Demand breakdown 1'!Y38&gt;0,'Demand breakdown 1'!X38 &gt; SUM('Demand breakdown 1'!N38:W38)),(('Demand breakdown 1'!Y38-SUM('Demand breakdown 1'!N38:W38))/'Demand breakdown 1'!Y38)*Doku!$H$9,'Demand breakdown 1'!Y38 = 0, 0,'Demand breakdown 1'!X38 &lt; SUM('Demand breakdown 1'!N38:W38),1)</f>
        <v>1</v>
      </c>
      <c r="Y38" s="92">
        <f>IF(X38=1,Doku!$H$10,1-SUM(N38:X38))</f>
        <v>1.934697454094314E-2</v>
      </c>
      <c r="Z38" s="27">
        <f t="shared" si="1"/>
        <v>8.8488478507015245</v>
      </c>
      <c r="AA38" s="25">
        <f t="shared" si="2"/>
        <v>9.1765829562830632</v>
      </c>
    </row>
    <row r="39" spans="1:27">
      <c r="A39" s="27" t="s">
        <v>1210</v>
      </c>
      <c r="B39" s="27" t="s">
        <v>1232</v>
      </c>
      <c r="C39" s="27">
        <v>3355</v>
      </c>
      <c r="D39" s="27">
        <v>582</v>
      </c>
      <c r="E39" s="27">
        <v>5146.576</v>
      </c>
      <c r="F39" s="27">
        <v>184139</v>
      </c>
      <c r="G39" s="27">
        <v>2</v>
      </c>
      <c r="H39" s="27">
        <v>1.6762125613934524E-2</v>
      </c>
      <c r="I39" s="27">
        <v>2.303465098824118E-2</v>
      </c>
      <c r="J39" s="27">
        <v>49111.383531779305</v>
      </c>
      <c r="K39" s="29">
        <f t="shared" si="0"/>
        <v>909.4658516575098</v>
      </c>
      <c r="L39" s="28">
        <f t="shared" si="3"/>
        <v>454.7329258287549</v>
      </c>
      <c r="M39" s="27">
        <f t="shared" si="4"/>
        <v>204.6298166229397</v>
      </c>
      <c r="N39" s="87" cm="1">
        <f t="array" ref="N39">_xlfn.IFS(AND('Demand breakdown 1'!X39&gt;0, SUM('Demand breakdown 1'!N39:W39)&gt;0,SUM('Demand breakdown 1'!N39:W39)&lt;'Demand breakdown 1'!X39),('Demand breakdown 1'!N39 /'Demand breakdown 1'!X39)*Doku!$H$9,AND('Demand breakdown 1'!X39 = 0, SUM('Demand breakdown 1'!N39:W39)&gt;0), 'Demand breakdown 1'!N39/SUM('Demand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1'!N39 /'Demand breakdown 1'!Y39)*Doku!$H$9)</f>
        <v>7.6859863329789418E-2</v>
      </c>
      <c r="O39" s="27" cm="1">
        <f t="array" ref="O39">_xlfn.IFS(AND('Demand breakdown 1'!X39&gt;0, SUM('Demand breakdown 1'!N39:W39)&gt;0,SUM('Demand breakdown 1'!N39:W39)&lt;'Demand breakdown 1'!X39),('Demand breakdown 1'!O39 /'Demand breakdown 1'!X39)*Doku!$H$9,AND('Demand breakdown 1'!X39 = 0, SUM('Demand breakdown 1'!N39:W39)&gt;0), 'Demand breakdown 1'!O39/SUM('Demand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1'!O39 /'Demand breakdown 1'!Y39)*Doku!$H$9)</f>
        <v>0.15529633924070274</v>
      </c>
      <c r="P39" s="27" cm="1">
        <f t="array" ref="P39">_xlfn.IFS(AND('Demand breakdown 1'!X39&gt;0, SUM('Demand breakdown 1'!N39:W39)&gt;0,SUM('Demand breakdown 1'!N39:W39)&lt;'Demand breakdown 1'!X39),('Demand breakdown 1'!P39 /'Demand breakdown 1'!X39)*Doku!$H$9,AND('Demand breakdown 1'!X39 = 0, SUM('Demand breakdown 1'!N39:W39)&gt;0), 'Demand breakdown 1'!P39/SUM('Demand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1'!P39 /'Demand breakdown 1'!Y39)*Doku!$H$9)</f>
        <v>3.1335175049837224E-2</v>
      </c>
      <c r="Q39" s="27" cm="1">
        <f t="array" ref="Q39">_xlfn.IFS(AND('Demand breakdown 1'!X39&gt;0, SUM('Demand breakdown 1'!N39:W39)&gt;0,SUM('Demand breakdown 1'!N39:W39)&lt;'Demand breakdown 1'!X39),('Demand breakdown 1'!Q39 /'Demand breakdown 1'!X39)*Doku!$H$9,AND('Demand breakdown 1'!X39 = 0, SUM('Demand breakdown 1'!N39:W39)&gt;0), 'Demand breakdown 1'!Q39/SUM('Demand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1'!Q39 /'Demand breakdown 1'!Y39)*Doku!$H$9)</f>
        <v>0.44421059473165475</v>
      </c>
      <c r="R39" s="27" cm="1">
        <f t="array" ref="R39">_xlfn.IFS(AND('Demand breakdown 1'!X39&gt;0, SUM('Demand breakdown 1'!N39:W39)&gt;0,SUM('Demand breakdown 1'!N39:W39)&lt;'Demand breakdown 1'!X39),('Demand breakdown 1'!R39 /'Demand breakdown 1'!X39)*Doku!$H$9,AND('Demand breakdown 1'!X39 = 0, SUM('Demand breakdown 1'!N39:W39)&gt;0), 'Demand breakdown 1'!R39/SUM('Demand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1'!R39 /'Demand breakdown 1'!Y39)*Doku!$H$9)</f>
        <v>0</v>
      </c>
      <c r="S39" s="27" cm="1">
        <f t="array" ref="S39">_xlfn.IFS(AND('Demand breakdown 1'!X39&gt;0, SUM('Demand breakdown 1'!N39:W39)&gt;0,SUM('Demand breakdown 1'!N39:W39)&lt;'Demand breakdown 1'!X39),('Demand breakdown 1'!S39 /'Demand breakdown 1'!X39)*Doku!$H$9,AND('Demand breakdown 1'!X39 = 0, SUM('Demand breakdown 1'!N39:W39)&gt;0), 'Demand breakdown 1'!S39/SUM('Demand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1'!S39 /'Demand breakdown 1'!Y39)*Doku!$H$9)</f>
        <v>4.5327611707311713E-2</v>
      </c>
      <c r="T39" s="27" cm="1">
        <f t="array" ref="T39">_xlfn.IFS(AND('Demand breakdown 1'!X39&gt;0, SUM('Demand breakdown 1'!N39:W39)&gt;0,SUM('Demand breakdown 1'!N39:W39)&lt;'Demand breakdown 1'!X39),('Demand breakdown 1'!T39 /'Demand breakdown 1'!X39)*Doku!$H$9,AND('Demand breakdown 1'!X39 = 0, SUM('Demand breakdown 1'!N39:W39)&gt;0), 'Demand breakdown 1'!T39/SUM('Demand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1'!T39 /'Demand breakdown 1'!Y39)*Doku!$H$9)</f>
        <v>0</v>
      </c>
      <c r="U39" s="27" cm="1">
        <f t="array" ref="U39">_xlfn.IFS(AND('Demand breakdown 1'!X39&gt;0, SUM('Demand breakdown 1'!N39:W39)&gt;0,SUM('Demand breakdown 1'!N39:W39)&lt;'Demand breakdown 1'!X39),('Demand breakdown 1'!U39 /'Demand breakdown 1'!X39)*Doku!$H$9,AND('Demand breakdown 1'!X39 = 0, SUM('Demand breakdown 1'!N39:W39)&gt;0), 'Demand breakdown 1'!U39/SUM('Demand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1'!U39 /'Demand breakdown 1'!Y39)*Doku!$H$9)</f>
        <v>0</v>
      </c>
      <c r="V39" s="27" cm="1">
        <f t="array" ref="V39">_xlfn.IFS(AND('Demand breakdown 1'!X39&gt;0, SUM('Demand breakdown 1'!N39:W39)&gt;0,SUM('Demand breakdown 1'!N39:W39)&lt;'Demand breakdown 1'!X39),('Demand breakdown 1'!V39 /'Demand breakdown 1'!X39)*Doku!$H$9,AND('Demand breakdown 1'!X39 = 0, SUM('Demand breakdown 1'!N39:W39)&gt;0), 'Demand breakdown 1'!V39/SUM('Demand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1'!V39 /'Demand breakdown 1'!Y39)*Doku!$H$9)</f>
        <v>0.22762344139976098</v>
      </c>
      <c r="W39" s="27" cm="1">
        <f t="array" ref="W39">_xlfn.IFS(AND('Demand breakdown 1'!X39&gt;0, SUM('Demand breakdown 1'!N39:W39)&gt;0),('Demand breakdown 1'!W39 /'Demand breakdown 1'!X39)*Doku!$H$9,AND('Demand breakdown 1'!X39 = 0, SUM('Demand breakdown 1'!N39:W39)&gt;0), 'Demand breakdown 1'!W39/SUM('Demand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1'!W39 /'Demand breakdown 1'!Y39)*Doku!$H$9)</f>
        <v>0</v>
      </c>
      <c r="X39" s="90" cm="1">
        <f t="array" ref="X39">_xlfn.IFS(AND('Demand breakdown 1'!Y39&gt;0,'Demand breakdown 1'!X39 &gt; SUM('Demand breakdown 1'!N39:W39)),(('Demand breakdown 1'!Y39-SUM('Demand breakdown 1'!N39:W39))/'Demand breakdown 1'!Y39)*Doku!$H$9,'Demand breakdown 1'!Y39 = 0, 0,'Demand breakdown 1'!X39 &lt; SUM('Demand breakdown 1'!N39:W39),1)</f>
        <v>1</v>
      </c>
      <c r="Y39" s="92">
        <f>IF(X39=1,Doku!$H$10,1-SUM(N39:X39))</f>
        <v>1.934697454094314E-2</v>
      </c>
      <c r="Z39" s="27">
        <f t="shared" si="1"/>
        <v>122.77788997376383</v>
      </c>
      <c r="AA39" s="25">
        <f t="shared" si="2"/>
        <v>127.32521923205138</v>
      </c>
    </row>
    <row r="40" spans="1:27">
      <c r="A40" s="27" t="s">
        <v>1210</v>
      </c>
      <c r="B40" s="27" t="s">
        <v>1233</v>
      </c>
      <c r="C40" s="27">
        <v>3356</v>
      </c>
      <c r="D40" s="27">
        <v>577</v>
      </c>
      <c r="E40" s="27">
        <v>2317.3229999999999</v>
      </c>
      <c r="F40" s="27">
        <v>113928</v>
      </c>
      <c r="G40" s="27">
        <v>2</v>
      </c>
      <c r="H40" s="27">
        <v>7.5473983506820046E-3</v>
      </c>
      <c r="I40" s="27">
        <v>1.425168876657493E-2</v>
      </c>
      <c r="J40" s="27">
        <v>49111.383531779305</v>
      </c>
      <c r="K40" s="29">
        <f t="shared" si="0"/>
        <v>462.85512888600039</v>
      </c>
      <c r="L40" s="28">
        <f t="shared" si="3"/>
        <v>231.42756444300019</v>
      </c>
      <c r="M40" s="27">
        <f t="shared" si="4"/>
        <v>104.14240399935009</v>
      </c>
      <c r="N40" s="87" cm="1">
        <f t="array" ref="N40">_xlfn.IFS(AND('Demand breakdown 1'!X40&gt;0, SUM('Demand breakdown 1'!N40:W40)&gt;0,SUM('Demand breakdown 1'!N40:W40)&lt;'Demand breakdown 1'!X40),('Demand breakdown 1'!N40 /'Demand breakdown 1'!X40)*Doku!$H$9,AND('Demand breakdown 1'!X40 = 0, SUM('Demand breakdown 1'!N40:W40)&gt;0), 'Demand breakdown 1'!N40/SUM('Demand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1'!N40 /'Demand breakdown 1'!Y40)*Doku!$H$9)</f>
        <v>0.12025920670458982</v>
      </c>
      <c r="O40" s="27" cm="1">
        <f t="array" ref="O40">_xlfn.IFS(AND('Demand breakdown 1'!X40&gt;0, SUM('Demand breakdown 1'!N40:W40)&gt;0,SUM('Demand breakdown 1'!N40:W40)&lt;'Demand breakdown 1'!X40),('Demand breakdown 1'!O40 /'Demand breakdown 1'!X40)*Doku!$H$9,AND('Demand breakdown 1'!X40 = 0, SUM('Demand breakdown 1'!N40:W40)&gt;0), 'Demand breakdown 1'!O40/SUM('Demand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1'!O40 /'Demand breakdown 1'!Y40)*Doku!$H$9)</f>
        <v>0</v>
      </c>
      <c r="P40" s="27" cm="1">
        <f t="array" ref="P40">_xlfn.IFS(AND('Demand breakdown 1'!X40&gt;0, SUM('Demand breakdown 1'!N40:W40)&gt;0,SUM('Demand breakdown 1'!N40:W40)&lt;'Demand breakdown 1'!X40),('Demand breakdown 1'!P40 /'Demand breakdown 1'!X40)*Doku!$H$9,AND('Demand breakdown 1'!X40 = 0, SUM('Demand breakdown 1'!N40:W40)&gt;0), 'Demand breakdown 1'!P40/SUM('Demand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1'!P40 /'Demand breakdown 1'!Y40)*Doku!$H$9)</f>
        <v>0</v>
      </c>
      <c r="Q40" s="27" cm="1">
        <f t="array" ref="Q40">_xlfn.IFS(AND('Demand breakdown 1'!X40&gt;0, SUM('Demand breakdown 1'!N40:W40)&gt;0,SUM('Demand breakdown 1'!N40:W40)&lt;'Demand breakdown 1'!X40),('Demand breakdown 1'!Q40 /'Demand breakdown 1'!X40)*Doku!$H$9,AND('Demand breakdown 1'!X40 = 0, SUM('Demand breakdown 1'!N40:W40)&gt;0), 'Demand breakdown 1'!Q40/SUM('Demand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1'!Q40 /'Demand breakdown 1'!Y40)*Doku!$H$9)</f>
        <v>0</v>
      </c>
      <c r="R40" s="27" cm="1">
        <f t="array" ref="R40">_xlfn.IFS(AND('Demand breakdown 1'!X40&gt;0, SUM('Demand breakdown 1'!N40:W40)&gt;0,SUM('Demand breakdown 1'!N40:W40)&lt;'Demand breakdown 1'!X40),('Demand breakdown 1'!R40 /'Demand breakdown 1'!X40)*Doku!$H$9,AND('Demand breakdown 1'!X40 = 0, SUM('Demand breakdown 1'!N40:W40)&gt;0), 'Demand breakdown 1'!R40/SUM('Demand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1'!R40 /'Demand breakdown 1'!Y40)*Doku!$H$9)</f>
        <v>0</v>
      </c>
      <c r="S40" s="27" cm="1">
        <f t="array" ref="S40">_xlfn.IFS(AND('Demand breakdown 1'!X40&gt;0, SUM('Demand breakdown 1'!N40:W40)&gt;0,SUM('Demand breakdown 1'!N40:W40)&lt;'Demand breakdown 1'!X40),('Demand breakdown 1'!S40 /'Demand breakdown 1'!X40)*Doku!$H$9,AND('Demand breakdown 1'!X40 = 0, SUM('Demand breakdown 1'!N40:W40)&gt;0), 'Demand breakdown 1'!S40/SUM('Demand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1'!S40 /'Demand breakdown 1'!Y40)*Doku!$H$9)</f>
        <v>0</v>
      </c>
      <c r="T40" s="27" cm="1">
        <f t="array" ref="T40">_xlfn.IFS(AND('Demand breakdown 1'!X40&gt;0, SUM('Demand breakdown 1'!N40:W40)&gt;0,SUM('Demand breakdown 1'!N40:W40)&lt;'Demand breakdown 1'!X40),('Demand breakdown 1'!T40 /'Demand breakdown 1'!X40)*Doku!$H$9,AND('Demand breakdown 1'!X40 = 0, SUM('Demand breakdown 1'!N40:W40)&gt;0), 'Demand breakdown 1'!T40/SUM('Demand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1'!T40 /'Demand breakdown 1'!Y40)*Doku!$H$9)</f>
        <v>0</v>
      </c>
      <c r="U40" s="27" cm="1">
        <f t="array" ref="U40">_xlfn.IFS(AND('Demand breakdown 1'!X40&gt;0, SUM('Demand breakdown 1'!N40:W40)&gt;0,SUM('Demand breakdown 1'!N40:W40)&lt;'Demand breakdown 1'!X40),('Demand breakdown 1'!U40 /'Demand breakdown 1'!X40)*Doku!$H$9,AND('Demand breakdown 1'!X40 = 0, SUM('Demand breakdown 1'!N40:W40)&gt;0), 'Demand breakdown 1'!U40/SUM('Demand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1'!U40 /'Demand breakdown 1'!Y40)*Doku!$H$9)</f>
        <v>0</v>
      </c>
      <c r="V40" s="27" cm="1">
        <f t="array" ref="V40">_xlfn.IFS(AND('Demand breakdown 1'!X40&gt;0, SUM('Demand breakdown 1'!N40:W40)&gt;0,SUM('Demand breakdown 1'!N40:W40)&lt;'Demand breakdown 1'!X40),('Demand breakdown 1'!V40 /'Demand breakdown 1'!X40)*Doku!$H$9,AND('Demand breakdown 1'!X40 = 0, SUM('Demand breakdown 1'!N40:W40)&gt;0), 'Demand breakdown 1'!V40/SUM('Demand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1'!V40 /'Demand breakdown 1'!Y40)*Doku!$H$9)</f>
        <v>0.36246665391580024</v>
      </c>
      <c r="W40" s="27" cm="1">
        <f t="array" ref="W40">_xlfn.IFS(AND('Demand breakdown 1'!X40&gt;0, SUM('Demand breakdown 1'!N40:W40)&gt;0),('Demand breakdown 1'!W40 /'Demand breakdown 1'!X40)*Doku!$H$9,AND('Demand breakdown 1'!X40 = 0, SUM('Demand breakdown 1'!N40:W40)&gt;0), 'Demand breakdown 1'!W40/SUM('Demand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1'!W40 /'Demand breakdown 1'!Y40)*Doku!$H$9)</f>
        <v>0</v>
      </c>
      <c r="X40" s="90" cm="1">
        <f t="array" ref="X40">_xlfn.IFS(AND('Demand breakdown 1'!Y40&gt;0,'Demand breakdown 1'!X40 &gt; SUM('Demand breakdown 1'!N40:W40)),(('Demand breakdown 1'!Y40-SUM('Demand breakdown 1'!N40:W40))/'Demand breakdown 1'!Y40)*Doku!$H$9,'Demand breakdown 1'!Y40 = 0, 0,'Demand breakdown 1'!X40 &lt; SUM('Demand breakdown 1'!N40:W40),1)</f>
        <v>0.49792716483866678</v>
      </c>
      <c r="Y40" s="92">
        <f>IF(X40=1,Doku!$H$10,1-SUM(N40:X40))</f>
        <v>1.934697454094314E-2</v>
      </c>
      <c r="Z40" s="27">
        <f t="shared" si="1"/>
        <v>62.485442399610058</v>
      </c>
      <c r="AA40" s="25">
        <f t="shared" si="2"/>
        <v>64.799718044040063</v>
      </c>
    </row>
    <row r="41" spans="1:27">
      <c r="A41" s="27" t="s">
        <v>1210</v>
      </c>
      <c r="B41" s="27" t="s">
        <v>1234</v>
      </c>
      <c r="C41" s="27">
        <v>3357</v>
      </c>
      <c r="D41" s="27">
        <v>589</v>
      </c>
      <c r="E41" s="27">
        <v>5265.4930000000004</v>
      </c>
      <c r="F41" s="27">
        <v>163782</v>
      </c>
      <c r="G41" s="27">
        <v>4</v>
      </c>
      <c r="H41" s="27">
        <v>1.7149431988431326E-2</v>
      </c>
      <c r="I41" s="27">
        <v>2.04881160870653E-2</v>
      </c>
      <c r="J41" s="27">
        <v>49111.383531779305</v>
      </c>
      <c r="K41" s="29">
        <f t="shared" si="0"/>
        <v>888.14320240866596</v>
      </c>
      <c r="L41" s="28">
        <f t="shared" si="3"/>
        <v>222.03580060216649</v>
      </c>
      <c r="M41" s="27">
        <f t="shared" si="4"/>
        <v>99.916110270974926</v>
      </c>
      <c r="N41" s="87" cm="1">
        <f t="array" ref="N41">_xlfn.IFS(AND('Demand breakdown 1'!X41&gt;0, SUM('Demand breakdown 1'!N41:W41)&gt;0,SUM('Demand breakdown 1'!N41:W41)&lt;'Demand breakdown 1'!X41),('Demand breakdown 1'!N41 /'Demand breakdown 1'!X41)*Doku!$H$9,AND('Demand breakdown 1'!X41 = 0, SUM('Demand breakdown 1'!N41:W41)&gt;0), 'Demand breakdown 1'!N41/SUM('Demand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1'!N41 /'Demand breakdown 1'!Y41)*Doku!$H$9)</f>
        <v>0.10479906838765296</v>
      </c>
      <c r="O41" s="27" cm="1">
        <f t="array" ref="O41">_xlfn.IFS(AND('Demand breakdown 1'!X41&gt;0, SUM('Demand breakdown 1'!N41:W41)&gt;0,SUM('Demand breakdown 1'!N41:W41)&lt;'Demand breakdown 1'!X41),('Demand breakdown 1'!O41 /'Demand breakdown 1'!X41)*Doku!$H$9,AND('Demand breakdown 1'!X41 = 0, SUM('Demand breakdown 1'!N41:W41)&gt;0), 'Demand breakdown 1'!O41/SUM('Demand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1'!O41 /'Demand breakdown 1'!Y41)*Doku!$H$9)</f>
        <v>0.18142467969029435</v>
      </c>
      <c r="P41" s="27" cm="1">
        <f t="array" ref="P41">_xlfn.IFS(AND('Demand breakdown 1'!X41&gt;0, SUM('Demand breakdown 1'!N41:W41)&gt;0,SUM('Demand breakdown 1'!N41:W41)&lt;'Demand breakdown 1'!X41),('Demand breakdown 1'!P41 /'Demand breakdown 1'!X41)*Doku!$H$9,AND('Demand breakdown 1'!X41 = 0, SUM('Demand breakdown 1'!N41:W41)&gt;0), 'Demand breakdown 1'!P41/SUM('Demand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1'!P41 /'Demand breakdown 1'!Y41)*Doku!$H$9)</f>
        <v>5.0000146365157906E-2</v>
      </c>
      <c r="Q41" s="27" cm="1">
        <f t="array" ref="Q41">_xlfn.IFS(AND('Demand breakdown 1'!X41&gt;0, SUM('Demand breakdown 1'!N41:W41)&gt;0,SUM('Demand breakdown 1'!N41:W41)&lt;'Demand breakdown 1'!X41),('Demand breakdown 1'!Q41 /'Demand breakdown 1'!X41)*Doku!$H$9,AND('Demand breakdown 1'!X41 = 0, SUM('Demand breakdown 1'!N41:W41)&gt;0), 'Demand breakdown 1'!Q41/SUM('Demand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1'!Q41 /'Demand breakdown 1'!Y41)*Doku!$H$9)</f>
        <v>0.46130165996337641</v>
      </c>
      <c r="R41" s="27" cm="1">
        <f t="array" ref="R41">_xlfn.IFS(AND('Demand breakdown 1'!X41&gt;0, SUM('Demand breakdown 1'!N41:W41)&gt;0,SUM('Demand breakdown 1'!N41:W41)&lt;'Demand breakdown 1'!X41),('Demand breakdown 1'!R41 /'Demand breakdown 1'!X41)*Doku!$H$9,AND('Demand breakdown 1'!X41 = 0, SUM('Demand breakdown 1'!N41:W41)&gt;0), 'Demand breakdown 1'!R41/SUM('Demand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1'!R41 /'Demand breakdown 1'!Y41)*Doku!$H$9)</f>
        <v>0</v>
      </c>
      <c r="S41" s="27" cm="1">
        <f t="array" ref="S41">_xlfn.IFS(AND('Demand breakdown 1'!X41&gt;0, SUM('Demand breakdown 1'!N41:W41)&gt;0,SUM('Demand breakdown 1'!N41:W41)&lt;'Demand breakdown 1'!X41),('Demand breakdown 1'!S41 /'Demand breakdown 1'!X41)*Doku!$H$9,AND('Demand breakdown 1'!X41 = 0, SUM('Demand breakdown 1'!N41:W41)&gt;0), 'Demand breakdown 1'!S41/SUM('Demand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1'!S41 /'Demand breakdown 1'!Y41)*Doku!$H$9)</f>
        <v>3.42106264603712E-2</v>
      </c>
      <c r="T41" s="27" cm="1">
        <f t="array" ref="T41">_xlfn.IFS(AND('Demand breakdown 1'!X41&gt;0, SUM('Demand breakdown 1'!N41:W41)&gt;0,SUM('Demand breakdown 1'!N41:W41)&lt;'Demand breakdown 1'!X41),('Demand breakdown 1'!T41 /'Demand breakdown 1'!X41)*Doku!$H$9,AND('Demand breakdown 1'!X41 = 0, SUM('Demand breakdown 1'!N41:W41)&gt;0), 'Demand breakdown 1'!T41/SUM('Demand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1'!T41 /'Demand breakdown 1'!Y41)*Doku!$H$9)</f>
        <v>2.5696669648966605E-2</v>
      </c>
      <c r="U41" s="27" cm="1">
        <f t="array" ref="U41">_xlfn.IFS(AND('Demand breakdown 1'!X41&gt;0, SUM('Demand breakdown 1'!N41:W41)&gt;0,SUM('Demand breakdown 1'!N41:W41)&lt;'Demand breakdown 1'!X41),('Demand breakdown 1'!U41 /'Demand breakdown 1'!X41)*Doku!$H$9,AND('Demand breakdown 1'!X41 = 0, SUM('Demand breakdown 1'!N41:W41)&gt;0), 'Demand breakdown 1'!U41/SUM('Demand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1'!U41 /'Demand breakdown 1'!Y41)*Doku!$H$9)</f>
        <v>0</v>
      </c>
      <c r="V41" s="27" cm="1">
        <f t="array" ref="V41">_xlfn.IFS(AND('Demand breakdown 1'!X41&gt;0, SUM('Demand breakdown 1'!N41:W41)&gt;0,SUM('Demand breakdown 1'!N41:W41)&lt;'Demand breakdown 1'!X41),('Demand breakdown 1'!V41 /'Demand breakdown 1'!X41)*Doku!$H$9,AND('Demand breakdown 1'!X41 = 0, SUM('Demand breakdown 1'!N41:W41)&gt;0), 'Demand breakdown 1'!V41/SUM('Demand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1'!V41 /'Demand breakdown 1'!Y41)*Doku!$H$9)</f>
        <v>0.12322017494323745</v>
      </c>
      <c r="W41" s="27" cm="1">
        <f t="array" ref="W41">_xlfn.IFS(AND('Demand breakdown 1'!X41&gt;0, SUM('Demand breakdown 1'!N41:W41)&gt;0),('Demand breakdown 1'!W41 /'Demand breakdown 1'!X41)*Doku!$H$9,AND('Demand breakdown 1'!X41 = 0, SUM('Demand breakdown 1'!N41:W41)&gt;0), 'Demand breakdown 1'!W41/SUM('Demand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1'!W41 /'Demand breakdown 1'!Y41)*Doku!$H$9)</f>
        <v>0</v>
      </c>
      <c r="X41" s="90" cm="1">
        <f t="array" ref="X41">_xlfn.IFS(AND('Demand breakdown 1'!Y41&gt;0,'Demand breakdown 1'!X41 &gt; SUM('Demand breakdown 1'!N41:W41)),(('Demand breakdown 1'!Y41-SUM('Demand breakdown 1'!N41:W41))/'Demand breakdown 1'!Y41)*Doku!$H$9,'Demand breakdown 1'!Y41 = 0, 0,'Demand breakdown 1'!X41 &lt; SUM('Demand breakdown 1'!N41:W41),1)</f>
        <v>1</v>
      </c>
      <c r="Y41" s="92">
        <f>IF(X41=1,Doku!$H$10,1-SUM(N41:X41))</f>
        <v>1.934697454094314E-2</v>
      </c>
      <c r="Z41" s="27">
        <f t="shared" si="1"/>
        <v>59.949666162584954</v>
      </c>
      <c r="AA41" s="25">
        <f t="shared" si="2"/>
        <v>62.170024168606624</v>
      </c>
    </row>
    <row r="42" spans="1:27">
      <c r="A42" s="27" t="s">
        <v>1210</v>
      </c>
      <c r="B42" s="27" t="s">
        <v>1235</v>
      </c>
      <c r="C42" s="27">
        <v>3358</v>
      </c>
      <c r="D42" s="27">
        <v>563</v>
      </c>
      <c r="E42" s="27">
        <v>4701.2240000000002</v>
      </c>
      <c r="F42" s="27">
        <v>140673</v>
      </c>
      <c r="G42" s="27">
        <v>6</v>
      </c>
      <c r="H42" s="27">
        <v>1.5311637723263723E-2</v>
      </c>
      <c r="I42" s="27">
        <v>1.7597322992244185E-2</v>
      </c>
      <c r="J42" s="27">
        <v>49111.383531779305</v>
      </c>
      <c r="K42" s="29">
        <f t="shared" si="0"/>
        <v>783.4065991726593</v>
      </c>
      <c r="L42" s="28">
        <f t="shared" si="3"/>
        <v>130.56776652877656</v>
      </c>
      <c r="M42" s="27">
        <f t="shared" si="4"/>
        <v>58.75549493794945</v>
      </c>
      <c r="N42" s="87" cm="1">
        <f t="array" ref="N42">_xlfn.IFS(AND('Demand breakdown 1'!X42&gt;0, SUM('Demand breakdown 1'!N42:W42)&gt;0,SUM('Demand breakdown 1'!N42:W42)&lt;'Demand breakdown 1'!X42),('Demand breakdown 1'!N42 /'Demand breakdown 1'!X42)*Doku!$H$9,AND('Demand breakdown 1'!X42 = 0, SUM('Demand breakdown 1'!N42:W42)&gt;0), 'Demand breakdown 1'!N42/SUM('Demand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1'!N42 /'Demand breakdown 1'!Y42)*Doku!$H$9)</f>
        <v>2.5376300256272317E-2</v>
      </c>
      <c r="O42" s="27" cm="1">
        <f t="array" ref="O42">_xlfn.IFS(AND('Demand breakdown 1'!X42&gt;0, SUM('Demand breakdown 1'!N42:W42)&gt;0,SUM('Demand breakdown 1'!N42:W42)&lt;'Demand breakdown 1'!X42),('Demand breakdown 1'!O42 /'Demand breakdown 1'!X42)*Doku!$H$9,AND('Demand breakdown 1'!X42 = 0, SUM('Demand breakdown 1'!N42:W42)&gt;0), 'Demand breakdown 1'!O42/SUM('Demand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1'!O42 /'Demand breakdown 1'!Y42)*Doku!$H$9)</f>
        <v>0.21048231268119205</v>
      </c>
      <c r="P42" s="27" cm="1">
        <f t="array" ref="P42">_xlfn.IFS(AND('Demand breakdown 1'!X42&gt;0, SUM('Demand breakdown 1'!N42:W42)&gt;0,SUM('Demand breakdown 1'!N42:W42)&lt;'Demand breakdown 1'!X42),('Demand breakdown 1'!P42 /'Demand breakdown 1'!X42)*Doku!$H$9,AND('Demand breakdown 1'!X42 = 0, SUM('Demand breakdown 1'!N42:W42)&gt;0), 'Demand breakdown 1'!P42/SUM('Demand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1'!P42 /'Demand breakdown 1'!Y42)*Doku!$H$9)</f>
        <v>2.0864957988490571E-2</v>
      </c>
      <c r="Q42" s="27" cm="1">
        <f t="array" ref="Q42">_xlfn.IFS(AND('Demand breakdown 1'!X42&gt;0, SUM('Demand breakdown 1'!N42:W42)&gt;0,SUM('Demand breakdown 1'!N42:W42)&lt;'Demand breakdown 1'!X42),('Demand breakdown 1'!Q42 /'Demand breakdown 1'!X42)*Doku!$H$9,AND('Demand breakdown 1'!X42 = 0, SUM('Demand breakdown 1'!N42:W42)&gt;0), 'Demand breakdown 1'!Q42/SUM('Demand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1'!Q42 /'Demand breakdown 1'!Y42)*Doku!$H$9)</f>
        <v>0.25150733142883225</v>
      </c>
      <c r="R42" s="27" cm="1">
        <f t="array" ref="R42">_xlfn.IFS(AND('Demand breakdown 1'!X42&gt;0, SUM('Demand breakdown 1'!N42:W42)&gt;0,SUM('Demand breakdown 1'!N42:W42)&lt;'Demand breakdown 1'!X42),('Demand breakdown 1'!R42 /'Demand breakdown 1'!X42)*Doku!$H$9,AND('Demand breakdown 1'!X42 = 0, SUM('Demand breakdown 1'!N42:W42)&gt;0), 'Demand breakdown 1'!R42/SUM('Demand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1'!R42 /'Demand breakdown 1'!Y42)*Doku!$H$9)</f>
        <v>0</v>
      </c>
      <c r="S42" s="27" cm="1">
        <f t="array" ref="S42">_xlfn.IFS(AND('Demand breakdown 1'!X42&gt;0, SUM('Demand breakdown 1'!N42:W42)&gt;0,SUM('Demand breakdown 1'!N42:W42)&lt;'Demand breakdown 1'!X42),('Demand breakdown 1'!S42 /'Demand breakdown 1'!X42)*Doku!$H$9,AND('Demand breakdown 1'!X42 = 0, SUM('Demand breakdown 1'!N42:W42)&gt;0), 'Demand breakdown 1'!S42/SUM('Demand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1'!S42 /'Demand breakdown 1'!Y42)*Doku!$H$9)</f>
        <v>0</v>
      </c>
      <c r="T42" s="27" cm="1">
        <f t="array" ref="T42">_xlfn.IFS(AND('Demand breakdown 1'!X42&gt;0, SUM('Demand breakdown 1'!N42:W42)&gt;0,SUM('Demand breakdown 1'!N42:W42)&lt;'Demand breakdown 1'!X42),('Demand breakdown 1'!T42 /'Demand breakdown 1'!X42)*Doku!$H$9,AND('Demand breakdown 1'!X42 = 0, SUM('Demand breakdown 1'!N42:W42)&gt;0), 'Demand breakdown 1'!T42/SUM('Demand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1'!T42 /'Demand breakdown 1'!Y42)*Doku!$H$9)</f>
        <v>0</v>
      </c>
      <c r="U42" s="27" cm="1">
        <f t="array" ref="U42">_xlfn.IFS(AND('Demand breakdown 1'!X42&gt;0, SUM('Demand breakdown 1'!N42:W42)&gt;0,SUM('Demand breakdown 1'!N42:W42)&lt;'Demand breakdown 1'!X42),('Demand breakdown 1'!U42 /'Demand breakdown 1'!X42)*Doku!$H$9,AND('Demand breakdown 1'!X42 = 0, SUM('Demand breakdown 1'!N42:W42)&gt;0), 'Demand breakdown 1'!U42/SUM('Demand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1'!U42 /'Demand breakdown 1'!Y42)*Doku!$H$9)</f>
        <v>0</v>
      </c>
      <c r="V42" s="27" cm="1">
        <f t="array" ref="V42">_xlfn.IFS(AND('Demand breakdown 1'!X42&gt;0, SUM('Demand breakdown 1'!N42:W42)&gt;0,SUM('Demand breakdown 1'!N42:W42)&lt;'Demand breakdown 1'!X42),('Demand breakdown 1'!V42 /'Demand breakdown 1'!X42)*Doku!$H$9,AND('Demand breakdown 1'!X42 = 0, SUM('Demand breakdown 1'!N42:W42)&gt;0), 'Demand breakdown 1'!V42/SUM('Demand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1'!V42 /'Demand breakdown 1'!Y42)*Doku!$H$9)</f>
        <v>0.16706064335379275</v>
      </c>
      <c r="W42" s="27" cm="1">
        <f t="array" ref="W42">_xlfn.IFS(AND('Demand breakdown 1'!X42&gt;0, SUM('Demand breakdown 1'!N42:W42)&gt;0),('Demand breakdown 1'!W42 /'Demand breakdown 1'!X42)*Doku!$H$9,AND('Demand breakdown 1'!X42 = 0, SUM('Demand breakdown 1'!N42:W42)&gt;0), 'Demand breakdown 1'!W42/SUM('Demand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1'!W42 /'Demand breakdown 1'!Y42)*Doku!$H$9)</f>
        <v>0</v>
      </c>
      <c r="X42" s="90" cm="1">
        <f t="array" ref="X42">_xlfn.IFS(AND('Demand breakdown 1'!Y42&gt;0,'Demand breakdown 1'!X42 &gt; SUM('Demand breakdown 1'!N42:W42)),(('Demand breakdown 1'!Y42-SUM('Demand breakdown 1'!N42:W42))/'Demand breakdown 1'!Y42)*Doku!$H$9,'Demand breakdown 1'!Y42 = 0, 0,'Demand breakdown 1'!X42 &lt; SUM('Demand breakdown 1'!N42:W42),1)</f>
        <v>0.30536147975047689</v>
      </c>
      <c r="Y42" s="92">
        <f>IF(X42=1,Doku!$H$10,1-SUM(N42:X42))</f>
        <v>1.934697454094314E-2</v>
      </c>
      <c r="Z42" s="27">
        <f t="shared" si="1"/>
        <v>35.253296962769674</v>
      </c>
      <c r="AA42" s="25">
        <f t="shared" si="2"/>
        <v>36.558974628057442</v>
      </c>
    </row>
    <row r="43" spans="1:27">
      <c r="A43" s="27" t="s">
        <v>1210</v>
      </c>
      <c r="B43" s="27" t="s">
        <v>1236</v>
      </c>
      <c r="C43" s="27">
        <v>3359</v>
      </c>
      <c r="D43" s="27">
        <v>650</v>
      </c>
      <c r="E43" s="27">
        <v>6101.7430000000004</v>
      </c>
      <c r="F43" s="27">
        <v>204512</v>
      </c>
      <c r="G43" s="27">
        <v>7</v>
      </c>
      <c r="H43" s="27">
        <v>1.9873053974126812E-2</v>
      </c>
      <c r="I43" s="27">
        <v>2.5583187390542907E-2</v>
      </c>
      <c r="J43" s="27">
        <v>49111.383531779305</v>
      </c>
      <c r="K43" s="29">
        <f t="shared" si="0"/>
        <v>1054.5142902958401</v>
      </c>
      <c r="L43" s="28">
        <f t="shared" si="3"/>
        <v>150.64489861369142</v>
      </c>
      <c r="M43" s="27">
        <f t="shared" si="4"/>
        <v>67.790204376161142</v>
      </c>
      <c r="N43" s="87" cm="1">
        <f t="array" ref="N43">_xlfn.IFS(AND('Demand breakdown 1'!X43&gt;0, SUM('Demand breakdown 1'!N43:W43)&gt;0,SUM('Demand breakdown 1'!N43:W43)&lt;'Demand breakdown 1'!X43),('Demand breakdown 1'!N43 /'Demand breakdown 1'!X43)*Doku!$H$9,AND('Demand breakdown 1'!X43 = 0, SUM('Demand breakdown 1'!N43:W43)&gt;0), 'Demand breakdown 1'!N43/SUM('Demand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1'!N43 /'Demand breakdown 1'!Y43)*Doku!$H$9)</f>
        <v>5.7322201714222275E-2</v>
      </c>
      <c r="O43" s="27" cm="1">
        <f t="array" ref="O43">_xlfn.IFS(AND('Demand breakdown 1'!X43&gt;0, SUM('Demand breakdown 1'!N43:W43)&gt;0,SUM('Demand breakdown 1'!N43:W43)&lt;'Demand breakdown 1'!X43),('Demand breakdown 1'!O43 /'Demand breakdown 1'!X43)*Doku!$H$9,AND('Demand breakdown 1'!X43 = 0, SUM('Demand breakdown 1'!N43:W43)&gt;0), 'Demand breakdown 1'!O43/SUM('Demand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1'!O43 /'Demand breakdown 1'!Y43)*Doku!$H$9)</f>
        <v>0.61597614549260959</v>
      </c>
      <c r="P43" s="27" cm="1">
        <f t="array" ref="P43">_xlfn.IFS(AND('Demand breakdown 1'!X43&gt;0, SUM('Demand breakdown 1'!N43:W43)&gt;0,SUM('Demand breakdown 1'!N43:W43)&lt;'Demand breakdown 1'!X43),('Demand breakdown 1'!P43 /'Demand breakdown 1'!X43)*Doku!$H$9,AND('Demand breakdown 1'!X43 = 0, SUM('Demand breakdown 1'!N43:W43)&gt;0), 'Demand breakdown 1'!P43/SUM('Demand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1'!P43 /'Demand breakdown 1'!Y43)*Doku!$H$9)</f>
        <v>0</v>
      </c>
      <c r="Q43" s="27" cm="1">
        <f t="array" ref="Q43">_xlfn.IFS(AND('Demand breakdown 1'!X43&gt;0, SUM('Demand breakdown 1'!N43:W43)&gt;0,SUM('Demand breakdown 1'!N43:W43)&lt;'Demand breakdown 1'!X43),('Demand breakdown 1'!Q43 /'Demand breakdown 1'!X43)*Doku!$H$9,AND('Demand breakdown 1'!X43 = 0, SUM('Demand breakdown 1'!N43:W43)&gt;0), 'Demand breakdown 1'!Q43/SUM('Demand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1'!Q43 /'Demand breakdown 1'!Y43)*Doku!$H$9)</f>
        <v>0</v>
      </c>
      <c r="R43" s="27" cm="1">
        <f t="array" ref="R43">_xlfn.IFS(AND('Demand breakdown 1'!X43&gt;0, SUM('Demand breakdown 1'!N43:W43)&gt;0,SUM('Demand breakdown 1'!N43:W43)&lt;'Demand breakdown 1'!X43),('Demand breakdown 1'!R43 /'Demand breakdown 1'!X43)*Doku!$H$9,AND('Demand breakdown 1'!X43 = 0, SUM('Demand breakdown 1'!N43:W43)&gt;0), 'Demand breakdown 1'!R43/SUM('Demand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1'!R43 /'Demand breakdown 1'!Y43)*Doku!$H$9)</f>
        <v>0</v>
      </c>
      <c r="S43" s="27" cm="1">
        <f t="array" ref="S43">_xlfn.IFS(AND('Demand breakdown 1'!X43&gt;0, SUM('Demand breakdown 1'!N43:W43)&gt;0,SUM('Demand breakdown 1'!N43:W43)&lt;'Demand breakdown 1'!X43),('Demand breakdown 1'!S43 /'Demand breakdown 1'!X43)*Doku!$H$9,AND('Demand breakdown 1'!X43 = 0, SUM('Demand breakdown 1'!N43:W43)&gt;0), 'Demand breakdown 1'!S43/SUM('Demand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1'!S43 /'Demand breakdown 1'!Y43)*Doku!$H$9)</f>
        <v>0</v>
      </c>
      <c r="T43" s="27" cm="1">
        <f t="array" ref="T43">_xlfn.IFS(AND('Demand breakdown 1'!X43&gt;0, SUM('Demand breakdown 1'!N43:W43)&gt;0,SUM('Demand breakdown 1'!N43:W43)&lt;'Demand breakdown 1'!X43),('Demand breakdown 1'!T43 /'Demand breakdown 1'!X43)*Doku!$H$9,AND('Demand breakdown 1'!X43 = 0, SUM('Demand breakdown 1'!N43:W43)&gt;0), 'Demand breakdown 1'!T43/SUM('Demand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1'!T43 /'Demand breakdown 1'!Y43)*Doku!$H$9)</f>
        <v>0</v>
      </c>
      <c r="U43" s="27" cm="1">
        <f t="array" ref="U43">_xlfn.IFS(AND('Demand breakdown 1'!X43&gt;0, SUM('Demand breakdown 1'!N43:W43)&gt;0,SUM('Demand breakdown 1'!N43:W43)&lt;'Demand breakdown 1'!X43),('Demand breakdown 1'!U43 /'Demand breakdown 1'!X43)*Doku!$H$9,AND('Demand breakdown 1'!X43 = 0, SUM('Demand breakdown 1'!N43:W43)&gt;0), 'Demand breakdown 1'!U43/SUM('Demand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1'!U43 /'Demand breakdown 1'!Y43)*Doku!$H$9)</f>
        <v>0</v>
      </c>
      <c r="V43" s="27" cm="1">
        <f t="array" ref="V43">_xlfn.IFS(AND('Demand breakdown 1'!X43&gt;0, SUM('Demand breakdown 1'!N43:W43)&gt;0,SUM('Demand breakdown 1'!N43:W43)&lt;'Demand breakdown 1'!X43),('Demand breakdown 1'!V43 /'Demand breakdown 1'!X43)*Doku!$H$9,AND('Demand breakdown 1'!X43 = 0, SUM('Demand breakdown 1'!N43:W43)&gt;0), 'Demand breakdown 1'!V43/SUM('Demand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1'!V43 /'Demand breakdown 1'!Y43)*Doku!$H$9)</f>
        <v>0.1895433023533814</v>
      </c>
      <c r="W43" s="27" cm="1">
        <f t="array" ref="W43">_xlfn.IFS(AND('Demand breakdown 1'!X43&gt;0, SUM('Demand breakdown 1'!N43:W43)&gt;0),('Demand breakdown 1'!W43 /'Demand breakdown 1'!X43)*Doku!$H$9,AND('Demand breakdown 1'!X43 = 0, SUM('Demand breakdown 1'!N43:W43)&gt;0), 'Demand breakdown 1'!W43/SUM('Demand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1'!W43 /'Demand breakdown 1'!Y43)*Doku!$H$9)</f>
        <v>0.11781137589884358</v>
      </c>
      <c r="X43" s="90" cm="1">
        <f t="array" ref="X43">_xlfn.IFS(AND('Demand breakdown 1'!Y43&gt;0,'Demand breakdown 1'!X43 &gt; SUM('Demand breakdown 1'!N43:W43)),(('Demand breakdown 1'!Y43-SUM('Demand breakdown 1'!N43:W43))/'Demand breakdown 1'!Y43)*Doku!$H$9,'Demand breakdown 1'!Y43 = 0, 0,'Demand breakdown 1'!X43 &lt; SUM('Demand breakdown 1'!N43:W43),1)</f>
        <v>1</v>
      </c>
      <c r="Y43" s="92">
        <f>IF(X43=1,Doku!$H$10,1-SUM(N43:X43))</f>
        <v>1.934697454094314E-2</v>
      </c>
      <c r="Z43" s="27">
        <f t="shared" si="1"/>
        <v>40.67412262569669</v>
      </c>
      <c r="AA43" s="25">
        <f t="shared" si="2"/>
        <v>42.180571611833599</v>
      </c>
    </row>
    <row r="44" spans="1:27">
      <c r="A44" s="27" t="s">
        <v>1210</v>
      </c>
      <c r="B44" s="27" t="s">
        <v>1237</v>
      </c>
      <c r="C44" s="27">
        <v>3360</v>
      </c>
      <c r="D44" s="27">
        <v>569</v>
      </c>
      <c r="E44" s="27">
        <v>2577.7440000000001</v>
      </c>
      <c r="F44" s="27">
        <v>92389</v>
      </c>
      <c r="G44" s="27">
        <v>2</v>
      </c>
      <c r="H44" s="27">
        <v>8.395575763102698E-3</v>
      </c>
      <c r="I44" s="27">
        <v>1.1557292969727295E-2</v>
      </c>
      <c r="J44" s="27">
        <v>49111.383531779305</v>
      </c>
      <c r="K44" s="29">
        <f t="shared" si="0"/>
        <v>455.79570705084598</v>
      </c>
      <c r="L44" s="28">
        <f t="shared" si="3"/>
        <v>227.89785352542299</v>
      </c>
      <c r="M44" s="27">
        <f t="shared" si="4"/>
        <v>102.55403408644035</v>
      </c>
      <c r="N44" s="87" cm="1">
        <f t="array" ref="N44">_xlfn.IFS(AND('Demand breakdown 1'!X44&gt;0, SUM('Demand breakdown 1'!N44:W44)&gt;0,SUM('Demand breakdown 1'!N44:W44)&lt;'Demand breakdown 1'!X44),('Demand breakdown 1'!N44 /'Demand breakdown 1'!X44)*Doku!$H$9,AND('Demand breakdown 1'!X44 = 0, SUM('Demand breakdown 1'!N44:W44)&gt;0), 'Demand breakdown 1'!N44/SUM('Demand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1'!N44 /'Demand breakdown 1'!Y44)*Doku!$H$9)</f>
        <v>2.8292926030761043E-2</v>
      </c>
      <c r="O44" s="27" cm="1">
        <f t="array" ref="O44">_xlfn.IFS(AND('Demand breakdown 1'!X44&gt;0, SUM('Demand breakdown 1'!N44:W44)&gt;0,SUM('Demand breakdown 1'!N44:W44)&lt;'Demand breakdown 1'!X44),('Demand breakdown 1'!O44 /'Demand breakdown 1'!X44)*Doku!$H$9,AND('Demand breakdown 1'!X44 = 0, SUM('Demand breakdown 1'!N44:W44)&gt;0), 'Demand breakdown 1'!O44/SUM('Demand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1'!O44 /'Demand breakdown 1'!Y44)*Doku!$H$9)</f>
        <v>0</v>
      </c>
      <c r="P44" s="27" cm="1">
        <f t="array" ref="P44">_xlfn.IFS(AND('Demand breakdown 1'!X44&gt;0, SUM('Demand breakdown 1'!N44:W44)&gt;0,SUM('Demand breakdown 1'!N44:W44)&lt;'Demand breakdown 1'!X44),('Demand breakdown 1'!P44 /'Demand breakdown 1'!X44)*Doku!$H$9,AND('Demand breakdown 1'!X44 = 0, SUM('Demand breakdown 1'!N44:W44)&gt;0), 'Demand breakdown 1'!P44/SUM('Demand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1'!P44 /'Demand breakdown 1'!Y44)*Doku!$H$9)</f>
        <v>4.0671081169218998E-2</v>
      </c>
      <c r="Q44" s="27" cm="1">
        <f t="array" ref="Q44">_xlfn.IFS(AND('Demand breakdown 1'!X44&gt;0, SUM('Demand breakdown 1'!N44:W44)&gt;0,SUM('Demand breakdown 1'!N44:W44)&lt;'Demand breakdown 1'!X44),('Demand breakdown 1'!Q44 /'Demand breakdown 1'!X44)*Doku!$H$9,AND('Demand breakdown 1'!X44 = 0, SUM('Demand breakdown 1'!N44:W44)&gt;0), 'Demand breakdown 1'!Q44/SUM('Demand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1'!Q44 /'Demand breakdown 1'!Y44)*Doku!$H$9)</f>
        <v>0.51710374629435585</v>
      </c>
      <c r="R44" s="27" cm="1">
        <f t="array" ref="R44">_xlfn.IFS(AND('Demand breakdown 1'!X44&gt;0, SUM('Demand breakdown 1'!N44:W44)&gt;0,SUM('Demand breakdown 1'!N44:W44)&lt;'Demand breakdown 1'!X44),('Demand breakdown 1'!R44 /'Demand breakdown 1'!X44)*Doku!$H$9,AND('Demand breakdown 1'!X44 = 0, SUM('Demand breakdown 1'!N44:W44)&gt;0), 'Demand breakdown 1'!R44/SUM('Demand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1'!R44 /'Demand breakdown 1'!Y44)*Doku!$H$9)</f>
        <v>0</v>
      </c>
      <c r="S44" s="27" cm="1">
        <f t="array" ref="S44">_xlfn.IFS(AND('Demand breakdown 1'!X44&gt;0, SUM('Demand breakdown 1'!N44:W44)&gt;0,SUM('Demand breakdown 1'!N44:W44)&lt;'Demand breakdown 1'!X44),('Demand breakdown 1'!S44 /'Demand breakdown 1'!X44)*Doku!$H$9,AND('Demand breakdown 1'!X44 = 0, SUM('Demand breakdown 1'!N44:W44)&gt;0), 'Demand breakdown 1'!S44/SUM('Demand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1'!S44 /'Demand breakdown 1'!Y44)*Doku!$H$9)</f>
        <v>0</v>
      </c>
      <c r="T44" s="27" cm="1">
        <f t="array" ref="T44">_xlfn.IFS(AND('Demand breakdown 1'!X44&gt;0, SUM('Demand breakdown 1'!N44:W44)&gt;0,SUM('Demand breakdown 1'!N44:W44)&lt;'Demand breakdown 1'!X44),('Demand breakdown 1'!T44 /'Demand breakdown 1'!X44)*Doku!$H$9,AND('Demand breakdown 1'!X44 = 0, SUM('Demand breakdown 1'!N44:W44)&gt;0), 'Demand breakdown 1'!T44/SUM('Demand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1'!T44 /'Demand breakdown 1'!Y44)*Doku!$H$9)</f>
        <v>9.5993856175796408E-2</v>
      </c>
      <c r="U44" s="27" cm="1">
        <f t="array" ref="U44">_xlfn.IFS(AND('Demand breakdown 1'!X44&gt;0, SUM('Demand breakdown 1'!N44:W44)&gt;0,SUM('Demand breakdown 1'!N44:W44)&lt;'Demand breakdown 1'!X44),('Demand breakdown 1'!U44 /'Demand breakdown 1'!X44)*Doku!$H$9,AND('Demand breakdown 1'!X44 = 0, SUM('Demand breakdown 1'!N44:W44)&gt;0), 'Demand breakdown 1'!U44/SUM('Demand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1'!U44 /'Demand breakdown 1'!Y44)*Doku!$H$9)</f>
        <v>0</v>
      </c>
      <c r="V44" s="27" cm="1">
        <f t="array" ref="V44">_xlfn.IFS(AND('Demand breakdown 1'!X44&gt;0, SUM('Demand breakdown 1'!N44:W44)&gt;0,SUM('Demand breakdown 1'!N44:W44)&lt;'Demand breakdown 1'!X44),('Demand breakdown 1'!V44 /'Demand breakdown 1'!X44)*Doku!$H$9,AND('Demand breakdown 1'!X44 = 0, SUM('Demand breakdown 1'!N44:W44)&gt;0), 'Demand breakdown 1'!V44/SUM('Demand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1'!V44 /'Demand breakdown 1'!Y44)*Doku!$H$9)</f>
        <v>6.6690468501079597E-2</v>
      </c>
      <c r="W44" s="27" cm="1">
        <f t="array" ref="W44">_xlfn.IFS(AND('Demand breakdown 1'!X44&gt;0, SUM('Demand breakdown 1'!N44:W44)&gt;0),('Demand breakdown 1'!W44 /'Demand breakdown 1'!X44)*Doku!$H$9,AND('Demand breakdown 1'!X44 = 0, SUM('Demand breakdown 1'!N44:W44)&gt;0), 'Demand breakdown 1'!W44/SUM('Demand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1'!W44 /'Demand breakdown 1'!Y44)*Doku!$H$9)</f>
        <v>0</v>
      </c>
      <c r="X44" s="90" cm="1">
        <f t="array" ref="X44">_xlfn.IFS(AND('Demand breakdown 1'!Y44&gt;0,'Demand breakdown 1'!X44 &gt; SUM('Demand breakdown 1'!N44:W44)),(('Demand breakdown 1'!Y44-SUM('Demand breakdown 1'!N44:W44))/'Demand breakdown 1'!Y44)*Doku!$H$9,'Demand breakdown 1'!Y44 = 0, 0,'Demand breakdown 1'!X44 &lt; SUM('Demand breakdown 1'!N44:W44),1)</f>
        <v>0.23190094728784499</v>
      </c>
      <c r="Y44" s="92">
        <f>IF(X44=1,Doku!$H$10,1-SUM(N44:X44))</f>
        <v>1.934697454094314E-2</v>
      </c>
      <c r="Z44" s="27">
        <f t="shared" si="1"/>
        <v>61.532420451864212</v>
      </c>
      <c r="AA44" s="25">
        <f t="shared" si="2"/>
        <v>63.811398987118444</v>
      </c>
    </row>
    <row r="45" spans="1:27">
      <c r="A45" s="27" t="s">
        <v>1210</v>
      </c>
      <c r="B45" s="27" t="s">
        <v>1238</v>
      </c>
      <c r="C45" s="27">
        <v>3361</v>
      </c>
      <c r="D45" s="27">
        <v>755</v>
      </c>
      <c r="E45" s="27">
        <v>4221.8280000000004</v>
      </c>
      <c r="F45" s="27">
        <v>137133</v>
      </c>
      <c r="G45" s="27">
        <v>4</v>
      </c>
      <c r="H45" s="27">
        <v>1.3750270326606653E-2</v>
      </c>
      <c r="I45" s="27">
        <v>1.7154490868151115E-2</v>
      </c>
      <c r="J45" s="27">
        <v>49111.383531779305</v>
      </c>
      <c r="K45" s="29">
        <f t="shared" si="0"/>
        <v>722.10687425553806</v>
      </c>
      <c r="L45" s="28">
        <f t="shared" si="3"/>
        <v>180.52671856388451</v>
      </c>
      <c r="M45" s="27">
        <f t="shared" si="4"/>
        <v>81.237023353748029</v>
      </c>
      <c r="N45" s="87" cm="1">
        <f t="array" ref="N45">_xlfn.IFS(AND('Demand breakdown 1'!X45&gt;0, SUM('Demand breakdown 1'!N45:W45)&gt;0,SUM('Demand breakdown 1'!N45:W45)&lt;'Demand breakdown 1'!X45),('Demand breakdown 1'!N45 /'Demand breakdown 1'!X45)*Doku!$H$9,AND('Demand breakdown 1'!X45 = 0, SUM('Demand breakdown 1'!N45:W45)&gt;0), 'Demand breakdown 1'!N45/SUM('Demand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1'!N45 /'Demand breakdown 1'!Y45)*Doku!$H$9)</f>
        <v>8.4602393007320573E-2</v>
      </c>
      <c r="O45" s="27" cm="1">
        <f t="array" ref="O45">_xlfn.IFS(AND('Demand breakdown 1'!X45&gt;0, SUM('Demand breakdown 1'!N45:W45)&gt;0,SUM('Demand breakdown 1'!N45:W45)&lt;'Demand breakdown 1'!X45),('Demand breakdown 1'!O45 /'Demand breakdown 1'!X45)*Doku!$H$9,AND('Demand breakdown 1'!X45 = 0, SUM('Demand breakdown 1'!N45:W45)&gt;0), 'Demand breakdown 1'!O45/SUM('Demand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1'!O45 /'Demand breakdown 1'!Y45)*Doku!$H$9)</f>
        <v>3.5764229994154677E-2</v>
      </c>
      <c r="P45" s="27" cm="1">
        <f t="array" ref="P45">_xlfn.IFS(AND('Demand breakdown 1'!X45&gt;0, SUM('Demand breakdown 1'!N45:W45)&gt;0,SUM('Demand breakdown 1'!N45:W45)&lt;'Demand breakdown 1'!X45),('Demand breakdown 1'!P45 /'Demand breakdown 1'!X45)*Doku!$H$9,AND('Demand breakdown 1'!X45 = 0, SUM('Demand breakdown 1'!N45:W45)&gt;0), 'Demand breakdown 1'!P45/SUM('Demand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1'!P45 /'Demand breakdown 1'!Y45)*Doku!$H$9)</f>
        <v>2.7984699602676921E-2</v>
      </c>
      <c r="Q45" s="27" cm="1">
        <f t="array" ref="Q45">_xlfn.IFS(AND('Demand breakdown 1'!X45&gt;0, SUM('Demand breakdown 1'!N45:W45)&gt;0,SUM('Demand breakdown 1'!N45:W45)&lt;'Demand breakdown 1'!X45),('Demand breakdown 1'!Q45 /'Demand breakdown 1'!X45)*Doku!$H$9,AND('Demand breakdown 1'!X45 = 0, SUM('Demand breakdown 1'!N45:W45)&gt;0), 'Demand breakdown 1'!Q45/SUM('Demand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1'!Q45 /'Demand breakdown 1'!Y45)*Doku!$H$9)</f>
        <v>0.36790695809696883</v>
      </c>
      <c r="R45" s="27" cm="1">
        <f t="array" ref="R45">_xlfn.IFS(AND('Demand breakdown 1'!X45&gt;0, SUM('Demand breakdown 1'!N45:W45)&gt;0,SUM('Demand breakdown 1'!N45:W45)&lt;'Demand breakdown 1'!X45),('Demand breakdown 1'!R45 /'Demand breakdown 1'!X45)*Doku!$H$9,AND('Demand breakdown 1'!X45 = 0, SUM('Demand breakdown 1'!N45:W45)&gt;0), 'Demand breakdown 1'!R45/SUM('Demand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1'!R45 /'Demand breakdown 1'!Y45)*Doku!$H$9)</f>
        <v>0</v>
      </c>
      <c r="S45" s="27" cm="1">
        <f t="array" ref="S45">_xlfn.IFS(AND('Demand breakdown 1'!X45&gt;0, SUM('Demand breakdown 1'!N45:W45)&gt;0,SUM('Demand breakdown 1'!N45:W45)&lt;'Demand breakdown 1'!X45),('Demand breakdown 1'!S45 /'Demand breakdown 1'!X45)*Doku!$H$9,AND('Demand breakdown 1'!X45 = 0, SUM('Demand breakdown 1'!N45:W45)&gt;0), 'Demand breakdown 1'!S45/SUM('Demand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1'!S45 /'Demand breakdown 1'!Y45)*Doku!$H$9)</f>
        <v>0</v>
      </c>
      <c r="T45" s="27" cm="1">
        <f t="array" ref="T45">_xlfn.IFS(AND('Demand breakdown 1'!X45&gt;0, SUM('Demand breakdown 1'!N45:W45)&gt;0,SUM('Demand breakdown 1'!N45:W45)&lt;'Demand breakdown 1'!X45),('Demand breakdown 1'!T45 /'Demand breakdown 1'!X45)*Doku!$H$9,AND('Demand breakdown 1'!X45 = 0, SUM('Demand breakdown 1'!N45:W45)&gt;0), 'Demand breakdown 1'!T45/SUM('Demand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1'!T45 /'Demand breakdown 1'!Y45)*Doku!$H$9)</f>
        <v>0</v>
      </c>
      <c r="U45" s="27" cm="1">
        <f t="array" ref="U45">_xlfn.IFS(AND('Demand breakdown 1'!X45&gt;0, SUM('Demand breakdown 1'!N45:W45)&gt;0,SUM('Demand breakdown 1'!N45:W45)&lt;'Demand breakdown 1'!X45),('Demand breakdown 1'!U45 /'Demand breakdown 1'!X45)*Doku!$H$9,AND('Demand breakdown 1'!X45 = 0, SUM('Demand breakdown 1'!N45:W45)&gt;0), 'Demand breakdown 1'!U45/SUM('Demand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1'!U45 /'Demand breakdown 1'!Y45)*Doku!$H$9)</f>
        <v>4.7001329448511431E-2</v>
      </c>
      <c r="V45" s="27" cm="1">
        <f t="array" ref="V45">_xlfn.IFS(AND('Demand breakdown 1'!X45&gt;0, SUM('Demand breakdown 1'!N45:W45)&gt;0,SUM('Demand breakdown 1'!N45:W45)&lt;'Demand breakdown 1'!X45),('Demand breakdown 1'!V45 /'Demand breakdown 1'!X45)*Doku!$H$9,AND('Demand breakdown 1'!X45 = 0, SUM('Demand breakdown 1'!N45:W45)&gt;0), 'Demand breakdown 1'!V45/SUM('Demand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1'!V45 /'Demand breakdown 1'!Y45)*Doku!$H$9)</f>
        <v>0.41739341530942448</v>
      </c>
      <c r="W45" s="27" cm="1">
        <f t="array" ref="W45">_xlfn.IFS(AND('Demand breakdown 1'!X45&gt;0, SUM('Demand breakdown 1'!N45:W45)&gt;0),('Demand breakdown 1'!W45 /'Demand breakdown 1'!X45)*Doku!$H$9,AND('Demand breakdown 1'!X45 = 0, SUM('Demand breakdown 1'!N45:W45)&gt;0), 'Demand breakdown 1'!W45/SUM('Demand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1'!W45 /'Demand breakdown 1'!Y45)*Doku!$H$9)</f>
        <v>0</v>
      </c>
      <c r="X45" s="90" cm="1">
        <f t="array" ref="X45">_xlfn.IFS(AND('Demand breakdown 1'!Y45&gt;0,'Demand breakdown 1'!X45 &gt; SUM('Demand breakdown 1'!N45:W45)),(('Demand breakdown 1'!Y45-SUM('Demand breakdown 1'!N45:W45))/'Demand breakdown 1'!Y45)*Doku!$H$9,'Demand breakdown 1'!Y45 = 0, 0,'Demand breakdown 1'!X45 &lt; SUM('Demand breakdown 1'!N45:W45),1)</f>
        <v>1</v>
      </c>
      <c r="Y45" s="92">
        <f>IF(X45=1,Doku!$H$10,1-SUM(N45:X45))</f>
        <v>1.934697454094314E-2</v>
      </c>
      <c r="Z45" s="27">
        <f t="shared" si="1"/>
        <v>48.742214012248823</v>
      </c>
      <c r="AA45" s="25">
        <f t="shared" si="2"/>
        <v>50.54748119788767</v>
      </c>
    </row>
    <row r="46" spans="1:27">
      <c r="A46" s="27" t="s">
        <v>1210</v>
      </c>
      <c r="B46" s="27" t="s">
        <v>1239</v>
      </c>
      <c r="C46" s="27">
        <v>3401</v>
      </c>
      <c r="D46" s="27">
        <v>506</v>
      </c>
      <c r="E46" s="27">
        <v>1778.57</v>
      </c>
      <c r="F46" s="27">
        <v>77559</v>
      </c>
      <c r="G46" s="27">
        <v>1</v>
      </c>
      <c r="H46" s="27">
        <v>5.7927083469039463E-3</v>
      </c>
      <c r="I46" s="27">
        <v>9.7021516137102831E-3</v>
      </c>
      <c r="J46" s="27">
        <v>49111.383531779305</v>
      </c>
      <c r="K46" s="29">
        <f t="shared" si="0"/>
        <v>338.24740826065931</v>
      </c>
      <c r="L46" s="28">
        <f t="shared" si="3"/>
        <v>338.24740826065931</v>
      </c>
      <c r="M46" s="27">
        <f t="shared" si="4"/>
        <v>152.2113337172967</v>
      </c>
      <c r="N46" s="87" cm="1">
        <f t="array" ref="N46">_xlfn.IFS(AND('Demand breakdown 1'!X46&gt;0, SUM('Demand breakdown 1'!N46:W46)&gt;0,SUM('Demand breakdown 1'!N46:W46)&lt;'Demand breakdown 1'!X46),('Demand breakdown 1'!N46 /'Demand breakdown 1'!X46)*Doku!$H$9,AND('Demand breakdown 1'!X46 = 0, SUM('Demand breakdown 1'!N46:W46)&gt;0), 'Demand breakdown 1'!N46/SUM('Demand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1'!N46 /'Demand breakdown 1'!Y46)*Doku!$H$9)</f>
        <v>0.16869031401245244</v>
      </c>
      <c r="O46" s="27" cm="1">
        <f t="array" ref="O46">_xlfn.IFS(AND('Demand breakdown 1'!X46&gt;0, SUM('Demand breakdown 1'!N46:W46)&gt;0,SUM('Demand breakdown 1'!N46:W46)&lt;'Demand breakdown 1'!X46),('Demand breakdown 1'!O46 /'Demand breakdown 1'!X46)*Doku!$H$9,AND('Demand breakdown 1'!X46 = 0, SUM('Demand breakdown 1'!N46:W46)&gt;0), 'Demand breakdown 1'!O46/SUM('Demand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1'!O46 /'Demand breakdown 1'!Y46)*Doku!$H$9)</f>
        <v>0.16456677300325917</v>
      </c>
      <c r="P46" s="27" cm="1">
        <f t="array" ref="P46">_xlfn.IFS(AND('Demand breakdown 1'!X46&gt;0, SUM('Demand breakdown 1'!N46:W46)&gt;0,SUM('Demand breakdown 1'!N46:W46)&lt;'Demand breakdown 1'!X46),('Demand breakdown 1'!P46 /'Demand breakdown 1'!X46)*Doku!$H$9,AND('Demand breakdown 1'!X46 = 0, SUM('Demand breakdown 1'!N46:W46)&gt;0), 'Demand breakdown 1'!P46/SUM('Demand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1'!P46 /'Demand breakdown 1'!Y46)*Doku!$H$9)</f>
        <v>0</v>
      </c>
      <c r="Q46" s="27" cm="1">
        <f t="array" ref="Q46">_xlfn.IFS(AND('Demand breakdown 1'!X46&gt;0, SUM('Demand breakdown 1'!N46:W46)&gt;0,SUM('Demand breakdown 1'!N46:W46)&lt;'Demand breakdown 1'!X46),('Demand breakdown 1'!Q46 /'Demand breakdown 1'!X46)*Doku!$H$9,AND('Demand breakdown 1'!X46 = 0, SUM('Demand breakdown 1'!N46:W46)&gt;0), 'Demand breakdown 1'!Q46/SUM('Demand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1'!Q46 /'Demand breakdown 1'!Y46)*Doku!$H$9)</f>
        <v>0.34787691423012412</v>
      </c>
      <c r="R46" s="27" cm="1">
        <f t="array" ref="R46">_xlfn.IFS(AND('Demand breakdown 1'!X46&gt;0, SUM('Demand breakdown 1'!N46:W46)&gt;0,SUM('Demand breakdown 1'!N46:W46)&lt;'Demand breakdown 1'!X46),('Demand breakdown 1'!R46 /'Demand breakdown 1'!X46)*Doku!$H$9,AND('Demand breakdown 1'!X46 = 0, SUM('Demand breakdown 1'!N46:W46)&gt;0), 'Demand breakdown 1'!R46/SUM('Demand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1'!R46 /'Demand breakdown 1'!Y46)*Doku!$H$9)</f>
        <v>0</v>
      </c>
      <c r="S46" s="27" cm="1">
        <f t="array" ref="S46">_xlfn.IFS(AND('Demand breakdown 1'!X46&gt;0, SUM('Demand breakdown 1'!N46:W46)&gt;0,SUM('Demand breakdown 1'!N46:W46)&lt;'Demand breakdown 1'!X46),('Demand breakdown 1'!S46 /'Demand breakdown 1'!X46)*Doku!$H$9,AND('Demand breakdown 1'!X46 = 0, SUM('Demand breakdown 1'!N46:W46)&gt;0), 'Demand breakdown 1'!S46/SUM('Demand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1'!S46 /'Demand breakdown 1'!Y46)*Doku!$H$9)</f>
        <v>0</v>
      </c>
      <c r="T46" s="27" cm="1">
        <f t="array" ref="T46">_xlfn.IFS(AND('Demand breakdown 1'!X46&gt;0, SUM('Demand breakdown 1'!N46:W46)&gt;0,SUM('Demand breakdown 1'!N46:W46)&lt;'Demand breakdown 1'!X46),('Demand breakdown 1'!T46 /'Demand breakdown 1'!X46)*Doku!$H$9,AND('Demand breakdown 1'!X46 = 0, SUM('Demand breakdown 1'!N46:W46)&gt;0), 'Demand breakdown 1'!T46/SUM('Demand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1'!T46 /'Demand breakdown 1'!Y46)*Doku!$H$9)</f>
        <v>0</v>
      </c>
      <c r="U46" s="27" cm="1">
        <f t="array" ref="U46">_xlfn.IFS(AND('Demand breakdown 1'!X46&gt;0, SUM('Demand breakdown 1'!N46:W46)&gt;0,SUM('Demand breakdown 1'!N46:W46)&lt;'Demand breakdown 1'!X46),('Demand breakdown 1'!U46 /'Demand breakdown 1'!X46)*Doku!$H$9,AND('Demand breakdown 1'!X46 = 0, SUM('Demand breakdown 1'!N46:W46)&gt;0), 'Demand breakdown 1'!U46/SUM('Demand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1'!U46 /'Demand breakdown 1'!Y46)*Doku!$H$9)</f>
        <v>0</v>
      </c>
      <c r="V46" s="27" cm="1">
        <f t="array" ref="V46">_xlfn.IFS(AND('Demand breakdown 1'!X46&gt;0, SUM('Demand breakdown 1'!N46:W46)&gt;0,SUM('Demand breakdown 1'!N46:W46)&lt;'Demand breakdown 1'!X46),('Demand breakdown 1'!V46 /'Demand breakdown 1'!X46)*Doku!$H$9,AND('Demand breakdown 1'!X46 = 0, SUM('Demand breakdown 1'!N46:W46)&gt;0), 'Demand breakdown 1'!V46/SUM('Demand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1'!V46 /'Demand breakdown 1'!Y46)*Doku!$H$9)</f>
        <v>0</v>
      </c>
      <c r="W46" s="27" cm="1">
        <f t="array" ref="W46">_xlfn.IFS(AND('Demand breakdown 1'!X46&gt;0, SUM('Demand breakdown 1'!N46:W46)&gt;0),('Demand breakdown 1'!W46 /'Demand breakdown 1'!X46)*Doku!$H$9,AND('Demand breakdown 1'!X46 = 0, SUM('Demand breakdown 1'!N46:W46)&gt;0), 'Demand breakdown 1'!W46/SUM('Demand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1'!W46 /'Demand breakdown 1'!Y46)*Doku!$H$9)</f>
        <v>0</v>
      </c>
      <c r="X46" s="90" cm="1">
        <f t="array" ref="X46">_xlfn.IFS(AND('Demand breakdown 1'!Y46&gt;0,'Demand breakdown 1'!X46 &gt; SUM('Demand breakdown 1'!N46:W46)),(('Demand breakdown 1'!Y46-SUM('Demand breakdown 1'!N46:W46))/'Demand breakdown 1'!Y46)*Doku!$H$9,'Demand breakdown 1'!Y46 = 0, 0,'Demand breakdown 1'!X46 &lt; SUM('Demand breakdown 1'!N46:W46),1)</f>
        <v>0.29951902421322113</v>
      </c>
      <c r="Y46" s="92">
        <f>IF(X46=1,Doku!$H$10,1-SUM(N46:X46))</f>
        <v>1.934697454094314E-2</v>
      </c>
      <c r="Z46" s="27">
        <f t="shared" si="1"/>
        <v>91.326800230378026</v>
      </c>
      <c r="AA46" s="25">
        <f t="shared" si="2"/>
        <v>94.709274312984618</v>
      </c>
    </row>
    <row r="47" spans="1:27">
      <c r="A47" s="27" t="s">
        <v>1210</v>
      </c>
      <c r="B47" s="27" t="s">
        <v>1240</v>
      </c>
      <c r="C47" s="27">
        <v>3402</v>
      </c>
      <c r="D47" s="27">
        <v>941</v>
      </c>
      <c r="E47" s="27">
        <v>3677.8960000000002</v>
      </c>
      <c r="F47" s="27">
        <v>49913</v>
      </c>
      <c r="G47" s="27">
        <v>1</v>
      </c>
      <c r="H47" s="27">
        <v>1.1978712593962923E-2</v>
      </c>
      <c r="I47" s="27">
        <v>6.2438078558919186E-3</v>
      </c>
      <c r="J47" s="27">
        <v>49111.383531779305</v>
      </c>
      <c r="K47" s="29">
        <f t="shared" si="0"/>
        <v>509.42939870837347</v>
      </c>
      <c r="L47" s="28">
        <f t="shared" si="3"/>
        <v>509.42939870837347</v>
      </c>
      <c r="M47" s="27">
        <f t="shared" si="4"/>
        <v>229.24322941876807</v>
      </c>
      <c r="N47" s="87" cm="1">
        <f t="array" ref="N47">_xlfn.IFS(AND('Demand breakdown 1'!X47&gt;0, SUM('Demand breakdown 1'!N47:W47)&gt;0,SUM('Demand breakdown 1'!N47:W47)&lt;'Demand breakdown 1'!X47),('Demand breakdown 1'!N47 /'Demand breakdown 1'!X47)*Doku!$H$9,AND('Demand breakdown 1'!X47 = 0, SUM('Demand breakdown 1'!N47:W47)&gt;0), 'Demand breakdown 1'!N47/SUM('Demand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1'!N47 /'Demand breakdown 1'!Y47)*Doku!$H$9)</f>
        <v>0.98065302545905686</v>
      </c>
      <c r="O47" s="27" cm="1">
        <f t="array" ref="O47">_xlfn.IFS(AND('Demand breakdown 1'!X47&gt;0, SUM('Demand breakdown 1'!N47:W47)&gt;0,SUM('Demand breakdown 1'!N47:W47)&lt;'Demand breakdown 1'!X47),('Demand breakdown 1'!O47 /'Demand breakdown 1'!X47)*Doku!$H$9,AND('Demand breakdown 1'!X47 = 0, SUM('Demand breakdown 1'!N47:W47)&gt;0), 'Demand breakdown 1'!O47/SUM('Demand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1'!O47 /'Demand breakdown 1'!Y47)*Doku!$H$9)</f>
        <v>0</v>
      </c>
      <c r="P47" s="27" cm="1">
        <f t="array" ref="P47">_xlfn.IFS(AND('Demand breakdown 1'!X47&gt;0, SUM('Demand breakdown 1'!N47:W47)&gt;0,SUM('Demand breakdown 1'!N47:W47)&lt;'Demand breakdown 1'!X47),('Demand breakdown 1'!P47 /'Demand breakdown 1'!X47)*Doku!$H$9,AND('Demand breakdown 1'!X47 = 0, SUM('Demand breakdown 1'!N47:W47)&gt;0), 'Demand breakdown 1'!P47/SUM('Demand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1'!P47 /'Demand breakdown 1'!Y47)*Doku!$H$9)</f>
        <v>0</v>
      </c>
      <c r="Q47" s="27" cm="1">
        <f t="array" ref="Q47">_xlfn.IFS(AND('Demand breakdown 1'!X47&gt;0, SUM('Demand breakdown 1'!N47:W47)&gt;0,SUM('Demand breakdown 1'!N47:W47)&lt;'Demand breakdown 1'!X47),('Demand breakdown 1'!Q47 /'Demand breakdown 1'!X47)*Doku!$H$9,AND('Demand breakdown 1'!X47 = 0, SUM('Demand breakdown 1'!N47:W47)&gt;0), 'Demand breakdown 1'!Q47/SUM('Demand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1'!Q47 /'Demand breakdown 1'!Y47)*Doku!$H$9)</f>
        <v>0</v>
      </c>
      <c r="R47" s="27" cm="1">
        <f t="array" ref="R47">_xlfn.IFS(AND('Demand breakdown 1'!X47&gt;0, SUM('Demand breakdown 1'!N47:W47)&gt;0,SUM('Demand breakdown 1'!N47:W47)&lt;'Demand breakdown 1'!X47),('Demand breakdown 1'!R47 /'Demand breakdown 1'!X47)*Doku!$H$9,AND('Demand breakdown 1'!X47 = 0, SUM('Demand breakdown 1'!N47:W47)&gt;0), 'Demand breakdown 1'!R47/SUM('Demand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1'!R47 /'Demand breakdown 1'!Y47)*Doku!$H$9)</f>
        <v>0</v>
      </c>
      <c r="S47" s="27" cm="1">
        <f t="array" ref="S47">_xlfn.IFS(AND('Demand breakdown 1'!X47&gt;0, SUM('Demand breakdown 1'!N47:W47)&gt;0,SUM('Demand breakdown 1'!N47:W47)&lt;'Demand breakdown 1'!X47),('Demand breakdown 1'!S47 /'Demand breakdown 1'!X47)*Doku!$H$9,AND('Demand breakdown 1'!X47 = 0, SUM('Demand breakdown 1'!N47:W47)&gt;0), 'Demand breakdown 1'!S47/SUM('Demand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1'!S47 /'Demand breakdown 1'!Y47)*Doku!$H$9)</f>
        <v>0</v>
      </c>
      <c r="T47" s="27" cm="1">
        <f t="array" ref="T47">_xlfn.IFS(AND('Demand breakdown 1'!X47&gt;0, SUM('Demand breakdown 1'!N47:W47)&gt;0,SUM('Demand breakdown 1'!N47:W47)&lt;'Demand breakdown 1'!X47),('Demand breakdown 1'!T47 /'Demand breakdown 1'!X47)*Doku!$H$9,AND('Demand breakdown 1'!X47 = 0, SUM('Demand breakdown 1'!N47:W47)&gt;0), 'Demand breakdown 1'!T47/SUM('Demand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1'!T47 /'Demand breakdown 1'!Y47)*Doku!$H$9)</f>
        <v>0</v>
      </c>
      <c r="U47" s="27" cm="1">
        <f t="array" ref="U47">_xlfn.IFS(AND('Demand breakdown 1'!X47&gt;0, SUM('Demand breakdown 1'!N47:W47)&gt;0,SUM('Demand breakdown 1'!N47:W47)&lt;'Demand breakdown 1'!X47),('Demand breakdown 1'!U47 /'Demand breakdown 1'!X47)*Doku!$H$9,AND('Demand breakdown 1'!X47 = 0, SUM('Demand breakdown 1'!N47:W47)&gt;0), 'Demand breakdown 1'!U47/SUM('Demand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1'!U47 /'Demand breakdown 1'!Y47)*Doku!$H$9)</f>
        <v>0</v>
      </c>
      <c r="V47" s="27" cm="1">
        <f t="array" ref="V47">_xlfn.IFS(AND('Demand breakdown 1'!X47&gt;0, SUM('Demand breakdown 1'!N47:W47)&gt;0,SUM('Demand breakdown 1'!N47:W47)&lt;'Demand breakdown 1'!X47),('Demand breakdown 1'!V47 /'Demand breakdown 1'!X47)*Doku!$H$9,AND('Demand breakdown 1'!X47 = 0, SUM('Demand breakdown 1'!N47:W47)&gt;0), 'Demand breakdown 1'!V47/SUM('Demand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1'!V47 /'Demand breakdown 1'!Y47)*Doku!$H$9)</f>
        <v>0</v>
      </c>
      <c r="W47" s="27" cm="1">
        <f t="array" ref="W47">_xlfn.IFS(AND('Demand breakdown 1'!X47&gt;0, SUM('Demand breakdown 1'!N47:W47)&gt;0),('Demand breakdown 1'!W47 /'Demand breakdown 1'!X47)*Doku!$H$9,AND('Demand breakdown 1'!X47 = 0, SUM('Demand breakdown 1'!N47:W47)&gt;0), 'Demand breakdown 1'!W47/SUM('Demand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1'!W47 /'Demand breakdown 1'!Y47)*Doku!$H$9)</f>
        <v>0</v>
      </c>
      <c r="X47" s="90" cm="1">
        <f t="array" ref="X47">_xlfn.IFS(AND('Demand breakdown 1'!Y47&gt;0,'Demand breakdown 1'!X47 &gt; SUM('Demand breakdown 1'!N47:W47)),(('Demand breakdown 1'!Y47-SUM('Demand breakdown 1'!N47:W47))/'Demand breakdown 1'!Y47)*Doku!$H$9,'Demand breakdown 1'!Y47 = 0, 0,'Demand breakdown 1'!X47 &lt; SUM('Demand breakdown 1'!N47:W47),1)</f>
        <v>1</v>
      </c>
      <c r="Y47" s="92">
        <f>IF(X47=1,Doku!$H$10,1-SUM(N47:X47))</f>
        <v>1.934697454094314E-2</v>
      </c>
      <c r="Z47" s="27">
        <f t="shared" si="1"/>
        <v>137.54593765126086</v>
      </c>
      <c r="AA47" s="25">
        <f t="shared" si="2"/>
        <v>142.64023163834457</v>
      </c>
    </row>
    <row r="48" spans="1:27">
      <c r="A48" s="27" t="s">
        <v>1210</v>
      </c>
      <c r="B48" s="27" t="s">
        <v>1241</v>
      </c>
      <c r="C48" s="27">
        <v>3403</v>
      </c>
      <c r="D48" s="27">
        <v>708</v>
      </c>
      <c r="E48" s="27">
        <v>7779.3860000000004</v>
      </c>
      <c r="F48" s="27">
        <v>169077</v>
      </c>
      <c r="G48" s="27">
        <v>1</v>
      </c>
      <c r="H48" s="27">
        <v>2.5337048424289011E-2</v>
      </c>
      <c r="I48" s="27">
        <v>2.1150487865899424E-2</v>
      </c>
      <c r="J48" s="27">
        <v>49111.383531779305</v>
      </c>
      <c r="K48" s="29">
        <f t="shared" si="0"/>
        <v>1186.7673239751366</v>
      </c>
      <c r="L48" s="28">
        <f t="shared" si="3"/>
        <v>1186.7673239751366</v>
      </c>
      <c r="M48" s="27">
        <f t="shared" si="4"/>
        <v>534.04529578881147</v>
      </c>
      <c r="N48" s="87" cm="1">
        <f t="array" ref="N48">_xlfn.IFS(AND('Demand breakdown 1'!X48&gt;0, SUM('Demand breakdown 1'!N48:W48)&gt;0,SUM('Demand breakdown 1'!N48:W48)&lt;'Demand breakdown 1'!X48),('Demand breakdown 1'!N48 /'Demand breakdown 1'!X48)*Doku!$H$9,AND('Demand breakdown 1'!X48 = 0, SUM('Demand breakdown 1'!N48:W48)&gt;0), 'Demand breakdown 1'!N48/SUM('Demand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1'!N48 /'Demand breakdown 1'!Y48)*Doku!$H$9)</f>
        <v>5.037180411403324E-2</v>
      </c>
      <c r="O48" s="27" cm="1">
        <f t="array" ref="O48">_xlfn.IFS(AND('Demand breakdown 1'!X48&gt;0, SUM('Demand breakdown 1'!N48:W48)&gt;0,SUM('Demand breakdown 1'!N48:W48)&lt;'Demand breakdown 1'!X48),('Demand breakdown 1'!O48 /'Demand breakdown 1'!X48)*Doku!$H$9,AND('Demand breakdown 1'!X48 = 0, SUM('Demand breakdown 1'!N48:W48)&gt;0), 'Demand breakdown 1'!O48/SUM('Demand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1'!O48 /'Demand breakdown 1'!Y48)*Doku!$H$9)</f>
        <v>0.12138376210893863</v>
      </c>
      <c r="P48" s="27" cm="1">
        <f t="array" ref="P48">_xlfn.IFS(AND('Demand breakdown 1'!X48&gt;0, SUM('Demand breakdown 1'!N48:W48)&gt;0,SUM('Demand breakdown 1'!N48:W48)&lt;'Demand breakdown 1'!X48),('Demand breakdown 1'!P48 /'Demand breakdown 1'!X48)*Doku!$H$9,AND('Demand breakdown 1'!X48 = 0, SUM('Demand breakdown 1'!N48:W48)&gt;0), 'Demand breakdown 1'!P48/SUM('Demand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1'!P48 /'Demand breakdown 1'!Y48)*Doku!$H$9)</f>
        <v>0</v>
      </c>
      <c r="Q48" s="27" cm="1">
        <f t="array" ref="Q48">_xlfn.IFS(AND('Demand breakdown 1'!X48&gt;0, SUM('Demand breakdown 1'!N48:W48)&gt;0,SUM('Demand breakdown 1'!N48:W48)&lt;'Demand breakdown 1'!X48),('Demand breakdown 1'!Q48 /'Demand breakdown 1'!X48)*Doku!$H$9,AND('Demand breakdown 1'!X48 = 0, SUM('Demand breakdown 1'!N48:W48)&gt;0), 'Demand breakdown 1'!Q48/SUM('Demand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1'!Q48 /'Demand breakdown 1'!Y48)*Doku!$H$9)</f>
        <v>0.17150985010534245</v>
      </c>
      <c r="R48" s="27" cm="1">
        <f t="array" ref="R48">_xlfn.IFS(AND('Demand breakdown 1'!X48&gt;0, SUM('Demand breakdown 1'!N48:W48)&gt;0,SUM('Demand breakdown 1'!N48:W48)&lt;'Demand breakdown 1'!X48),('Demand breakdown 1'!R48 /'Demand breakdown 1'!X48)*Doku!$H$9,AND('Demand breakdown 1'!X48 = 0, SUM('Demand breakdown 1'!N48:W48)&gt;0), 'Demand breakdown 1'!R48/SUM('Demand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1'!R48 /'Demand breakdown 1'!Y48)*Doku!$H$9)</f>
        <v>0</v>
      </c>
      <c r="S48" s="27" cm="1">
        <f t="array" ref="S48">_xlfn.IFS(AND('Demand breakdown 1'!X48&gt;0, SUM('Demand breakdown 1'!N48:W48)&gt;0,SUM('Demand breakdown 1'!N48:W48)&lt;'Demand breakdown 1'!X48),('Demand breakdown 1'!S48 /'Demand breakdown 1'!X48)*Doku!$H$9,AND('Demand breakdown 1'!X48 = 0, SUM('Demand breakdown 1'!N48:W48)&gt;0), 'Demand breakdown 1'!S48/SUM('Demand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1'!S48 /'Demand breakdown 1'!Y48)*Doku!$H$9)</f>
        <v>5.7251855407657294E-2</v>
      </c>
      <c r="T48" s="27" cm="1">
        <f t="array" ref="T48">_xlfn.IFS(AND('Demand breakdown 1'!X48&gt;0, SUM('Demand breakdown 1'!N48:W48)&gt;0,SUM('Demand breakdown 1'!N48:W48)&lt;'Demand breakdown 1'!X48),('Demand breakdown 1'!T48 /'Demand breakdown 1'!X48)*Doku!$H$9,AND('Demand breakdown 1'!X48 = 0, SUM('Demand breakdown 1'!N48:W48)&gt;0), 'Demand breakdown 1'!T48/SUM('Demand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1'!T48 /'Demand breakdown 1'!Y48)*Doku!$H$9)</f>
        <v>0</v>
      </c>
      <c r="U48" s="27" cm="1">
        <f t="array" ref="U48">_xlfn.IFS(AND('Demand breakdown 1'!X48&gt;0, SUM('Demand breakdown 1'!N48:W48)&gt;0,SUM('Demand breakdown 1'!N48:W48)&lt;'Demand breakdown 1'!X48),('Demand breakdown 1'!U48 /'Demand breakdown 1'!X48)*Doku!$H$9,AND('Demand breakdown 1'!X48 = 0, SUM('Demand breakdown 1'!N48:W48)&gt;0), 'Demand breakdown 1'!U48/SUM('Demand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1'!U48 /'Demand breakdown 1'!Y48)*Doku!$H$9)</f>
        <v>0.11917231705027376</v>
      </c>
      <c r="V48" s="27" cm="1">
        <f t="array" ref="V48">_xlfn.IFS(AND('Demand breakdown 1'!X48&gt;0, SUM('Demand breakdown 1'!N48:W48)&gt;0,SUM('Demand breakdown 1'!N48:W48)&lt;'Demand breakdown 1'!X48),('Demand breakdown 1'!V48 /'Demand breakdown 1'!X48)*Doku!$H$9,AND('Demand breakdown 1'!X48 = 0, SUM('Demand breakdown 1'!N48:W48)&gt;0), 'Demand breakdown 1'!V48/SUM('Demand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1'!V48 /'Demand breakdown 1'!Y48)*Doku!$H$9)</f>
        <v>0.15922404422387093</v>
      </c>
      <c r="W48" s="27" cm="1">
        <f t="array" ref="W48">_xlfn.IFS(AND('Demand breakdown 1'!X48&gt;0, SUM('Demand breakdown 1'!N48:W48)&gt;0),('Demand breakdown 1'!W48 /'Demand breakdown 1'!X48)*Doku!$H$9,AND('Demand breakdown 1'!X48 = 0, SUM('Demand breakdown 1'!N48:W48)&gt;0), 'Demand breakdown 1'!W48/SUM('Demand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1'!W48 /'Demand breakdown 1'!Y48)*Doku!$H$9)</f>
        <v>6.7080500112834507E-2</v>
      </c>
      <c r="X48" s="90" cm="1">
        <f t="array" ref="X48">_xlfn.IFS(AND('Demand breakdown 1'!Y48&gt;0,'Demand breakdown 1'!X48 &gt; SUM('Demand breakdown 1'!N48:W48)),(('Demand breakdown 1'!Y48-SUM('Demand breakdown 1'!N48:W48))/'Demand breakdown 1'!Y48)*Doku!$H$9,'Demand breakdown 1'!Y48 = 0, 0,'Demand breakdown 1'!X48 &lt; SUM('Demand breakdown 1'!N48:W48),1)</f>
        <v>0.23465889233610604</v>
      </c>
      <c r="Y48" s="92">
        <f>IF(X48=1,Doku!$H$10,1-SUM(N48:X48))</f>
        <v>1.934697454094314E-2</v>
      </c>
      <c r="Z48" s="27">
        <f t="shared" si="1"/>
        <v>320.42717747328692</v>
      </c>
      <c r="AA48" s="25">
        <f t="shared" si="2"/>
        <v>332.29485071303827</v>
      </c>
    </row>
    <row r="49" spans="1:27">
      <c r="A49" s="27" t="s">
        <v>1210</v>
      </c>
      <c r="B49" s="27" t="s">
        <v>1242</v>
      </c>
      <c r="C49" s="27">
        <v>3404</v>
      </c>
      <c r="D49" s="27">
        <v>750</v>
      </c>
      <c r="E49" s="27">
        <v>8197.9979999999996</v>
      </c>
      <c r="F49" s="27">
        <v>165251</v>
      </c>
      <c r="G49" s="27">
        <v>1</v>
      </c>
      <c r="H49" s="27">
        <v>2.6700445550358914E-2</v>
      </c>
      <c r="I49" s="27">
        <v>2.0671878909181887E-2</v>
      </c>
      <c r="J49" s="27">
        <v>49111.383531779305</v>
      </c>
      <c r="K49" s="29">
        <f t="shared" si="0"/>
        <v>1228.3958723237808</v>
      </c>
      <c r="L49" s="28">
        <f t="shared" si="3"/>
        <v>1228.3958723237808</v>
      </c>
      <c r="M49" s="27">
        <f t="shared" si="4"/>
        <v>552.77814254570137</v>
      </c>
      <c r="N49" s="87" cm="1">
        <f t="array" ref="N49">_xlfn.IFS(AND('Demand breakdown 1'!X49&gt;0, SUM('Demand breakdown 1'!N49:W49)&gt;0,SUM('Demand breakdown 1'!N49:W49)&lt;'Demand breakdown 1'!X49),('Demand breakdown 1'!N49 /'Demand breakdown 1'!X49)*Doku!$H$9,AND('Demand breakdown 1'!X49 = 0, SUM('Demand breakdown 1'!N49:W49)&gt;0), 'Demand breakdown 1'!N49/SUM('Demand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1'!N49 /'Demand breakdown 1'!Y49)*Doku!$H$9)</f>
        <v>0.16728413697177355</v>
      </c>
      <c r="O49" s="27" cm="1">
        <f t="array" ref="O49">_xlfn.IFS(AND('Demand breakdown 1'!X49&gt;0, SUM('Demand breakdown 1'!N49:W49)&gt;0,SUM('Demand breakdown 1'!N49:W49)&lt;'Demand breakdown 1'!X49),('Demand breakdown 1'!O49 /'Demand breakdown 1'!X49)*Doku!$H$9,AND('Demand breakdown 1'!X49 = 0, SUM('Demand breakdown 1'!N49:W49)&gt;0), 'Demand breakdown 1'!O49/SUM('Demand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1'!O49 /'Demand breakdown 1'!Y49)*Doku!$H$9)</f>
        <v>9.8763200968164655E-2</v>
      </c>
      <c r="P49" s="27" cm="1">
        <f t="array" ref="P49">_xlfn.IFS(AND('Demand breakdown 1'!X49&gt;0, SUM('Demand breakdown 1'!N49:W49)&gt;0,SUM('Demand breakdown 1'!N49:W49)&lt;'Demand breakdown 1'!X49),('Demand breakdown 1'!P49 /'Demand breakdown 1'!X49)*Doku!$H$9,AND('Demand breakdown 1'!X49 = 0, SUM('Demand breakdown 1'!N49:W49)&gt;0), 'Demand breakdown 1'!P49/SUM('Demand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1'!P49 /'Demand breakdown 1'!Y49)*Doku!$H$9)</f>
        <v>5.7100780003007407E-3</v>
      </c>
      <c r="Q49" s="27" cm="1">
        <f t="array" ref="Q49">_xlfn.IFS(AND('Demand breakdown 1'!X49&gt;0, SUM('Demand breakdown 1'!N49:W49)&gt;0,SUM('Demand breakdown 1'!N49:W49)&lt;'Demand breakdown 1'!X49),('Demand breakdown 1'!Q49 /'Demand breakdown 1'!X49)*Doku!$H$9,AND('Demand breakdown 1'!X49 = 0, SUM('Demand breakdown 1'!N49:W49)&gt;0), 'Demand breakdown 1'!Q49/SUM('Demand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1'!Q49 /'Demand breakdown 1'!Y49)*Doku!$H$9)</f>
        <v>0.28085124386664384</v>
      </c>
      <c r="R49" s="27" cm="1">
        <f t="array" ref="R49">_xlfn.IFS(AND('Demand breakdown 1'!X49&gt;0, SUM('Demand breakdown 1'!N49:W49)&gt;0,SUM('Demand breakdown 1'!N49:W49)&lt;'Demand breakdown 1'!X49),('Demand breakdown 1'!R49 /'Demand breakdown 1'!X49)*Doku!$H$9,AND('Demand breakdown 1'!X49 = 0, SUM('Demand breakdown 1'!N49:W49)&gt;0), 'Demand breakdown 1'!R49/SUM('Demand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1'!R49 /'Demand breakdown 1'!Y49)*Doku!$H$9)</f>
        <v>0</v>
      </c>
      <c r="S49" s="27" cm="1">
        <f t="array" ref="S49">_xlfn.IFS(AND('Demand breakdown 1'!X49&gt;0, SUM('Demand breakdown 1'!N49:W49)&gt;0,SUM('Demand breakdown 1'!N49:W49)&lt;'Demand breakdown 1'!X49),('Demand breakdown 1'!S49 /'Demand breakdown 1'!X49)*Doku!$H$9,AND('Demand breakdown 1'!X49 = 0, SUM('Demand breakdown 1'!N49:W49)&gt;0), 'Demand breakdown 1'!S49/SUM('Demand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1'!S49 /'Demand breakdown 1'!Y49)*Doku!$H$9)</f>
        <v>5.0121795780417616E-2</v>
      </c>
      <c r="T49" s="27" cm="1">
        <f t="array" ref="T49">_xlfn.IFS(AND('Demand breakdown 1'!X49&gt;0, SUM('Demand breakdown 1'!N49:W49)&gt;0,SUM('Demand breakdown 1'!N49:W49)&lt;'Demand breakdown 1'!X49),('Demand breakdown 1'!T49 /'Demand breakdown 1'!X49)*Doku!$H$9,AND('Demand breakdown 1'!X49 = 0, SUM('Demand breakdown 1'!N49:W49)&gt;0), 'Demand breakdown 1'!T49/SUM('Demand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1'!T49 /'Demand breakdown 1'!Y49)*Doku!$H$9)</f>
        <v>0</v>
      </c>
      <c r="U49" s="27" cm="1">
        <f t="array" ref="U49">_xlfn.IFS(AND('Demand breakdown 1'!X49&gt;0, SUM('Demand breakdown 1'!N49:W49)&gt;0,SUM('Demand breakdown 1'!N49:W49)&lt;'Demand breakdown 1'!X49),('Demand breakdown 1'!U49 /'Demand breakdown 1'!X49)*Doku!$H$9,AND('Demand breakdown 1'!X49 = 0, SUM('Demand breakdown 1'!N49:W49)&gt;0), 'Demand breakdown 1'!U49/SUM('Demand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1'!U49 /'Demand breakdown 1'!Y49)*Doku!$H$9)</f>
        <v>0</v>
      </c>
      <c r="V49" s="27" cm="1">
        <f t="array" ref="V49">_xlfn.IFS(AND('Demand breakdown 1'!X49&gt;0, SUM('Demand breakdown 1'!N49:W49)&gt;0,SUM('Demand breakdown 1'!N49:W49)&lt;'Demand breakdown 1'!X49),('Demand breakdown 1'!V49 /'Demand breakdown 1'!X49)*Doku!$H$9,AND('Demand breakdown 1'!X49 = 0, SUM('Demand breakdown 1'!N49:W49)&gt;0), 'Demand breakdown 1'!V49/SUM('Demand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1'!V49 /'Demand breakdown 1'!Y49)*Doku!$H$9)</f>
        <v>0.32780077409133879</v>
      </c>
      <c r="W49" s="27" cm="1">
        <f t="array" ref="W49">_xlfn.IFS(AND('Demand breakdown 1'!X49&gt;0, SUM('Demand breakdown 1'!N49:W49)&gt;0),('Demand breakdown 1'!W49 /'Demand breakdown 1'!X49)*Doku!$H$9,AND('Demand breakdown 1'!X49 = 0, SUM('Demand breakdown 1'!N49:W49)&gt;0), 'Demand breakdown 1'!W49/SUM('Demand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1'!W49 /'Demand breakdown 1'!Y49)*Doku!$H$9)</f>
        <v>5.0121795780417616E-2</v>
      </c>
      <c r="X49" s="90" cm="1">
        <f t="array" ref="X49">_xlfn.IFS(AND('Demand breakdown 1'!Y49&gt;0,'Demand breakdown 1'!X49 &gt; SUM('Demand breakdown 1'!N49:W49)),(('Demand breakdown 1'!Y49-SUM('Demand breakdown 1'!N49:W49))/'Demand breakdown 1'!Y49)*Doku!$H$9,'Demand breakdown 1'!Y49 = 0, 0,'Demand breakdown 1'!X49 &lt; SUM('Demand breakdown 1'!N49:W49),1)</f>
        <v>1</v>
      </c>
      <c r="Y49" s="92">
        <f>IF(X49=1,Doku!$H$10,1-SUM(N49:X49))</f>
        <v>1.934697454094314E-2</v>
      </c>
      <c r="Z49" s="27">
        <f t="shared" si="1"/>
        <v>331.66688552742085</v>
      </c>
      <c r="AA49" s="25">
        <f t="shared" si="2"/>
        <v>343.95084425065869</v>
      </c>
    </row>
    <row r="50" spans="1:27">
      <c r="A50" s="27" t="s">
        <v>1210</v>
      </c>
      <c r="B50" s="27" t="s">
        <v>1243</v>
      </c>
      <c r="C50" s="27">
        <v>3405</v>
      </c>
      <c r="D50" s="27">
        <v>528</v>
      </c>
      <c r="E50" s="27">
        <v>3164.759</v>
      </c>
      <c r="F50" s="27">
        <v>76089</v>
      </c>
      <c r="G50" s="27">
        <v>4</v>
      </c>
      <c r="H50" s="27">
        <v>1.0307452546281218E-2</v>
      </c>
      <c r="I50" s="27">
        <v>9.5182636977733295E-3</v>
      </c>
      <c r="J50" s="27">
        <v>49111.383531779305</v>
      </c>
      <c r="K50" s="29">
        <f t="shared" si="0"/>
        <v>495.3609714949713</v>
      </c>
      <c r="L50" s="28">
        <f t="shared" si="3"/>
        <v>123.84024287374282</v>
      </c>
      <c r="M50" s="27">
        <f t="shared" si="4"/>
        <v>55.728109293184275</v>
      </c>
      <c r="N50" s="87" cm="1">
        <f t="array" ref="N50">_xlfn.IFS(AND('Demand breakdown 1'!X50&gt;0, SUM('Demand breakdown 1'!N50:W50)&gt;0,SUM('Demand breakdown 1'!N50:W50)&lt;'Demand breakdown 1'!X50),('Demand breakdown 1'!N50 /'Demand breakdown 1'!X50)*Doku!$H$9,AND('Demand breakdown 1'!X50 = 0, SUM('Demand breakdown 1'!N50:W50)&gt;0), 'Demand breakdown 1'!N50/SUM('Demand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1'!N50 /'Demand breakdown 1'!Y50)*Doku!$H$9)</f>
        <v>3.3237006127766651E-2</v>
      </c>
      <c r="O50" s="27" cm="1">
        <f t="array" ref="O50">_xlfn.IFS(AND('Demand breakdown 1'!X50&gt;0, SUM('Demand breakdown 1'!N50:W50)&gt;0,SUM('Demand breakdown 1'!N50:W50)&lt;'Demand breakdown 1'!X50),('Demand breakdown 1'!O50 /'Demand breakdown 1'!X50)*Doku!$H$9,AND('Demand breakdown 1'!X50 = 0, SUM('Demand breakdown 1'!N50:W50)&gt;0), 'Demand breakdown 1'!O50/SUM('Demand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1'!O50 /'Demand breakdown 1'!Y50)*Doku!$H$9)</f>
        <v>0</v>
      </c>
      <c r="P50" s="27" cm="1">
        <f t="array" ref="P50">_xlfn.IFS(AND('Demand breakdown 1'!X50&gt;0, SUM('Demand breakdown 1'!N50:W50)&gt;0,SUM('Demand breakdown 1'!N50:W50)&lt;'Demand breakdown 1'!X50),('Demand breakdown 1'!P50 /'Demand breakdown 1'!X50)*Doku!$H$9,AND('Demand breakdown 1'!X50 = 0, SUM('Demand breakdown 1'!N50:W50)&gt;0), 'Demand breakdown 1'!P50/SUM('Demand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1'!P50 /'Demand breakdown 1'!Y50)*Doku!$H$9)</f>
        <v>0</v>
      </c>
      <c r="Q50" s="27" cm="1">
        <f t="array" ref="Q50">_xlfn.IFS(AND('Demand breakdown 1'!X50&gt;0, SUM('Demand breakdown 1'!N50:W50)&gt;0,SUM('Demand breakdown 1'!N50:W50)&lt;'Demand breakdown 1'!X50),('Demand breakdown 1'!Q50 /'Demand breakdown 1'!X50)*Doku!$H$9,AND('Demand breakdown 1'!X50 = 0, SUM('Demand breakdown 1'!N50:W50)&gt;0), 'Demand breakdown 1'!Q50/SUM('Demand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1'!Q50 /'Demand breakdown 1'!Y50)*Doku!$H$9)</f>
        <v>0.19006404475004424</v>
      </c>
      <c r="R50" s="27" cm="1">
        <f t="array" ref="R50">_xlfn.IFS(AND('Demand breakdown 1'!X50&gt;0, SUM('Demand breakdown 1'!N50:W50)&gt;0,SUM('Demand breakdown 1'!N50:W50)&lt;'Demand breakdown 1'!X50),('Demand breakdown 1'!R50 /'Demand breakdown 1'!X50)*Doku!$H$9,AND('Demand breakdown 1'!X50 = 0, SUM('Demand breakdown 1'!N50:W50)&gt;0), 'Demand breakdown 1'!R50/SUM('Demand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1'!R50 /'Demand breakdown 1'!Y50)*Doku!$H$9)</f>
        <v>0</v>
      </c>
      <c r="S50" s="27" cm="1">
        <f t="array" ref="S50">_xlfn.IFS(AND('Demand breakdown 1'!X50&gt;0, SUM('Demand breakdown 1'!N50:W50)&gt;0,SUM('Demand breakdown 1'!N50:W50)&lt;'Demand breakdown 1'!X50),('Demand breakdown 1'!S50 /'Demand breakdown 1'!X50)*Doku!$H$9,AND('Demand breakdown 1'!X50 = 0, SUM('Demand breakdown 1'!N50:W50)&gt;0), 'Demand breakdown 1'!S50/SUM('Demand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1'!S50 /'Demand breakdown 1'!Y50)*Doku!$H$9)</f>
        <v>0</v>
      </c>
      <c r="T50" s="27" cm="1">
        <f t="array" ref="T50">_xlfn.IFS(AND('Demand breakdown 1'!X50&gt;0, SUM('Demand breakdown 1'!N50:W50)&gt;0,SUM('Demand breakdown 1'!N50:W50)&lt;'Demand breakdown 1'!X50),('Demand breakdown 1'!T50 /'Demand breakdown 1'!X50)*Doku!$H$9,AND('Demand breakdown 1'!X50 = 0, SUM('Demand breakdown 1'!N50:W50)&gt;0), 'Demand breakdown 1'!T50/SUM('Demand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1'!T50 /'Demand breakdown 1'!Y50)*Doku!$H$9)</f>
        <v>0</v>
      </c>
      <c r="U50" s="27" cm="1">
        <f t="array" ref="U50">_xlfn.IFS(AND('Demand breakdown 1'!X50&gt;0, SUM('Demand breakdown 1'!N50:W50)&gt;0,SUM('Demand breakdown 1'!N50:W50)&lt;'Demand breakdown 1'!X50),('Demand breakdown 1'!U50 /'Demand breakdown 1'!X50)*Doku!$H$9,AND('Demand breakdown 1'!X50 = 0, SUM('Demand breakdown 1'!N50:W50)&gt;0), 'Demand breakdown 1'!U50/SUM('Demand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1'!U50 /'Demand breakdown 1'!Y50)*Doku!$H$9)</f>
        <v>0</v>
      </c>
      <c r="V50" s="27" cm="1">
        <f t="array" ref="V50">_xlfn.IFS(AND('Demand breakdown 1'!X50&gt;0, SUM('Demand breakdown 1'!N50:W50)&gt;0,SUM('Demand breakdown 1'!N50:W50)&lt;'Demand breakdown 1'!X50),('Demand breakdown 1'!V50 /'Demand breakdown 1'!X50)*Doku!$H$9,AND('Demand breakdown 1'!X50 = 0, SUM('Demand breakdown 1'!N50:W50)&gt;0), 'Demand breakdown 1'!V50/SUM('Demand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1'!V50 /'Demand breakdown 1'!Y50)*Doku!$H$9)</f>
        <v>0.18715984033111319</v>
      </c>
      <c r="W50" s="27" cm="1">
        <f t="array" ref="W50">_xlfn.IFS(AND('Demand breakdown 1'!X50&gt;0, SUM('Demand breakdown 1'!N50:W50)&gt;0),('Demand breakdown 1'!W50 /'Demand breakdown 1'!X50)*Doku!$H$9,AND('Demand breakdown 1'!X50 = 0, SUM('Demand breakdown 1'!N50:W50)&gt;0), 'Demand breakdown 1'!W50/SUM('Demand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1'!W50 /'Demand breakdown 1'!Y50)*Doku!$H$9)</f>
        <v>0</v>
      </c>
      <c r="X50" s="90" cm="1">
        <f t="array" ref="X50">_xlfn.IFS(AND('Demand breakdown 1'!Y50&gt;0,'Demand breakdown 1'!X50 &gt; SUM('Demand breakdown 1'!N50:W50)),(('Demand breakdown 1'!Y50-SUM('Demand breakdown 1'!N50:W50))/'Demand breakdown 1'!Y50)*Doku!$H$9,'Demand breakdown 1'!Y50 = 0, 0,'Demand breakdown 1'!X50 &lt; SUM('Demand breakdown 1'!N50:W50),1)</f>
        <v>0.57019213425013282</v>
      </c>
      <c r="Y50" s="92">
        <f>IF(X50=1,Doku!$H$10,1-SUM(N50:X50))</f>
        <v>1.934697454094314E-2</v>
      </c>
      <c r="Z50" s="27">
        <f t="shared" si="1"/>
        <v>33.436865575910566</v>
      </c>
      <c r="AA50" s="25">
        <f t="shared" si="2"/>
        <v>34.675268004647997</v>
      </c>
    </row>
    <row r="51" spans="1:27">
      <c r="A51" s="27" t="s">
        <v>1210</v>
      </c>
      <c r="B51" s="27" t="s">
        <v>1244</v>
      </c>
      <c r="C51" s="27">
        <v>3451</v>
      </c>
      <c r="D51" s="27">
        <v>615</v>
      </c>
      <c r="E51" s="27">
        <v>3856.1559999999999</v>
      </c>
      <c r="F51" s="27">
        <v>124859</v>
      </c>
      <c r="G51" s="27">
        <v>2</v>
      </c>
      <c r="H51" s="27">
        <v>1.255929597832176E-2</v>
      </c>
      <c r="I51" s="27">
        <v>1.5619089316987741E-2</v>
      </c>
      <c r="J51" s="27">
        <v>49111.383531779305</v>
      </c>
      <c r="K51" s="29">
        <f t="shared" si="0"/>
        <v>658.88019325179175</v>
      </c>
      <c r="L51" s="28">
        <f t="shared" si="3"/>
        <v>329.44009662589588</v>
      </c>
      <c r="M51" s="27">
        <f t="shared" si="4"/>
        <v>148.24804348165316</v>
      </c>
      <c r="N51" s="87" cm="1">
        <f t="array" ref="N51">_xlfn.IFS(AND('Demand breakdown 1'!X51&gt;0, SUM('Demand breakdown 1'!N51:W51)&gt;0,SUM('Demand breakdown 1'!N51:W51)&lt;'Demand breakdown 1'!X51),('Demand breakdown 1'!N51 /'Demand breakdown 1'!X51)*Doku!$H$9,AND('Demand breakdown 1'!X51 = 0, SUM('Demand breakdown 1'!N51:W51)&gt;0), 'Demand breakdown 1'!N51/SUM('Demand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1'!N51 /'Demand breakdown 1'!Y51)*Doku!$H$9)</f>
        <v>0.1796101700268003</v>
      </c>
      <c r="O51" s="27" cm="1">
        <f t="array" ref="O51">_xlfn.IFS(AND('Demand breakdown 1'!X51&gt;0, SUM('Demand breakdown 1'!N51:W51)&gt;0,SUM('Demand breakdown 1'!N51:W51)&lt;'Demand breakdown 1'!X51),('Demand breakdown 1'!O51 /'Demand breakdown 1'!X51)*Doku!$H$9,AND('Demand breakdown 1'!X51 = 0, SUM('Demand breakdown 1'!N51:W51)&gt;0), 'Demand breakdown 1'!O51/SUM('Demand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1'!O51 /'Demand breakdown 1'!Y51)*Doku!$H$9)</f>
        <v>4.9825632156073378E-2</v>
      </c>
      <c r="P51" s="27" cm="1">
        <f t="array" ref="P51">_xlfn.IFS(AND('Demand breakdown 1'!X51&gt;0, SUM('Demand breakdown 1'!N51:W51)&gt;0,SUM('Demand breakdown 1'!N51:W51)&lt;'Demand breakdown 1'!X51),('Demand breakdown 1'!P51 /'Demand breakdown 1'!X51)*Doku!$H$9,AND('Demand breakdown 1'!X51 = 0, SUM('Demand breakdown 1'!N51:W51)&gt;0), 'Demand breakdown 1'!P51/SUM('Demand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1'!P51 /'Demand breakdown 1'!Y51)*Doku!$H$9)</f>
        <v>6.6874721143164798E-2</v>
      </c>
      <c r="Q51" s="27" cm="1">
        <f t="array" ref="Q51">_xlfn.IFS(AND('Demand breakdown 1'!X51&gt;0, SUM('Demand breakdown 1'!N51:W51)&gt;0,SUM('Demand breakdown 1'!N51:W51)&lt;'Demand breakdown 1'!X51),('Demand breakdown 1'!Q51 /'Demand breakdown 1'!X51)*Doku!$H$9,AND('Demand breakdown 1'!X51 = 0, SUM('Demand breakdown 1'!N51:W51)&gt;0), 'Demand breakdown 1'!Q51/SUM('Demand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1'!Q51 /'Demand breakdown 1'!Y51)*Doku!$H$9)</f>
        <v>0.39622611459922535</v>
      </c>
      <c r="R51" s="27" cm="1">
        <f t="array" ref="R51">_xlfn.IFS(AND('Demand breakdown 1'!X51&gt;0, SUM('Demand breakdown 1'!N51:W51)&gt;0,SUM('Demand breakdown 1'!N51:W51)&lt;'Demand breakdown 1'!X51),('Demand breakdown 1'!R51 /'Demand breakdown 1'!X51)*Doku!$H$9,AND('Demand breakdown 1'!X51 = 0, SUM('Demand breakdown 1'!N51:W51)&gt;0), 'Demand breakdown 1'!R51/SUM('Demand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1'!R51 /'Demand breakdown 1'!Y51)*Doku!$H$9)</f>
        <v>0</v>
      </c>
      <c r="S51" s="27" cm="1">
        <f t="array" ref="S51">_xlfn.IFS(AND('Demand breakdown 1'!X51&gt;0, SUM('Demand breakdown 1'!N51:W51)&gt;0,SUM('Demand breakdown 1'!N51:W51)&lt;'Demand breakdown 1'!X51),('Demand breakdown 1'!S51 /'Demand breakdown 1'!X51)*Doku!$H$9,AND('Demand breakdown 1'!X51 = 0, SUM('Demand breakdown 1'!N51:W51)&gt;0), 'Demand breakdown 1'!S51/SUM('Demand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1'!S51 /'Demand breakdown 1'!Y51)*Doku!$H$9)</f>
        <v>2.3128609091015495E-2</v>
      </c>
      <c r="T51" s="27" cm="1">
        <f t="array" ref="T51">_xlfn.IFS(AND('Demand breakdown 1'!X51&gt;0, SUM('Demand breakdown 1'!N51:W51)&gt;0,SUM('Demand breakdown 1'!N51:W51)&lt;'Demand breakdown 1'!X51),('Demand breakdown 1'!T51 /'Demand breakdown 1'!X51)*Doku!$H$9,AND('Demand breakdown 1'!X51 = 0, SUM('Demand breakdown 1'!N51:W51)&gt;0), 'Demand breakdown 1'!T51/SUM('Demand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1'!T51 /'Demand breakdown 1'!Y51)*Doku!$H$9)</f>
        <v>0</v>
      </c>
      <c r="U51" s="27" cm="1">
        <f t="array" ref="U51">_xlfn.IFS(AND('Demand breakdown 1'!X51&gt;0, SUM('Demand breakdown 1'!N51:W51)&gt;0,SUM('Demand breakdown 1'!N51:W51)&lt;'Demand breakdown 1'!X51),('Demand breakdown 1'!U51 /'Demand breakdown 1'!X51)*Doku!$H$9,AND('Demand breakdown 1'!X51 = 0, SUM('Demand breakdown 1'!N51:W51)&gt;0), 'Demand breakdown 1'!U51/SUM('Demand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1'!U51 /'Demand breakdown 1'!Y51)*Doku!$H$9)</f>
        <v>0</v>
      </c>
      <c r="V51" s="27" cm="1">
        <f t="array" ref="V51">_xlfn.IFS(AND('Demand breakdown 1'!X51&gt;0, SUM('Demand breakdown 1'!N51:W51)&gt;0,SUM('Demand breakdown 1'!N51:W51)&lt;'Demand breakdown 1'!X51),('Demand breakdown 1'!V51 /'Demand breakdown 1'!X51)*Doku!$H$9,AND('Demand breakdown 1'!X51 = 0, SUM('Demand breakdown 1'!N51:W51)&gt;0), 'Demand breakdown 1'!V51/SUM('Demand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1'!V51 /'Demand breakdown 1'!Y51)*Doku!$H$9)</f>
        <v>0.1359962214551711</v>
      </c>
      <c r="W51" s="27" cm="1">
        <f t="array" ref="W51">_xlfn.IFS(AND('Demand breakdown 1'!X51&gt;0, SUM('Demand breakdown 1'!N51:W51)&gt;0),('Demand breakdown 1'!W51 /'Demand breakdown 1'!X51)*Doku!$H$9,AND('Demand breakdown 1'!X51 = 0, SUM('Demand breakdown 1'!N51:W51)&gt;0), 'Demand breakdown 1'!W51/SUM('Demand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1'!W51 /'Demand breakdown 1'!Y51)*Doku!$H$9)</f>
        <v>0</v>
      </c>
      <c r="X51" s="90" cm="1">
        <f t="array" ref="X51">_xlfn.IFS(AND('Demand breakdown 1'!Y51&gt;0,'Demand breakdown 1'!X51 &gt; SUM('Demand breakdown 1'!N51:W51)),(('Demand breakdown 1'!Y51-SUM('Demand breakdown 1'!N51:W51))/'Demand breakdown 1'!Y51)*Doku!$H$9,'Demand breakdown 1'!Y51 = 0, 0,'Demand breakdown 1'!X51 &lt; SUM('Demand breakdown 1'!N51:W51),1)</f>
        <v>0.12899155698760639</v>
      </c>
      <c r="Y51" s="92">
        <f>IF(X51=1,Doku!$H$10,1-SUM(N51:X51))</f>
        <v>1.9346974540943362E-2</v>
      </c>
      <c r="Z51" s="27">
        <f t="shared" si="1"/>
        <v>88.948826088991893</v>
      </c>
      <c r="AA51" s="25">
        <f t="shared" si="2"/>
        <v>92.243227055250856</v>
      </c>
    </row>
    <row r="52" spans="1:27">
      <c r="A52" s="27" t="s">
        <v>1210</v>
      </c>
      <c r="B52" s="27" t="s">
        <v>1245</v>
      </c>
      <c r="C52" s="27">
        <v>3452</v>
      </c>
      <c r="D52" s="27">
        <v>714</v>
      </c>
      <c r="E52" s="27">
        <v>5079.8540000000003</v>
      </c>
      <c r="F52" s="27">
        <v>189694</v>
      </c>
      <c r="G52" s="27">
        <v>3</v>
      </c>
      <c r="H52" s="27">
        <v>1.6544815591657006E-2</v>
      </c>
      <c r="I52" s="27">
        <v>2.3729547160370276E-2</v>
      </c>
      <c r="J52" s="27">
        <v>49111.383531779305</v>
      </c>
      <c r="K52" s="29">
        <f t="shared" si="0"/>
        <v>911.33737412473806</v>
      </c>
      <c r="L52" s="28">
        <f t="shared" si="3"/>
        <v>303.779124708246</v>
      </c>
      <c r="M52" s="27">
        <f t="shared" si="4"/>
        <v>136.70060611871071</v>
      </c>
      <c r="N52" s="87" cm="1">
        <f t="array" ref="N52">_xlfn.IFS(AND('Demand breakdown 1'!X52&gt;0, SUM('Demand breakdown 1'!N52:W52)&gt;0,SUM('Demand breakdown 1'!N52:W52)&lt;'Demand breakdown 1'!X52),('Demand breakdown 1'!N52 /'Demand breakdown 1'!X52)*Doku!$H$9,AND('Demand breakdown 1'!X52 = 0, SUM('Demand breakdown 1'!N52:W52)&gt;0), 'Demand breakdown 1'!N52/SUM('Demand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1'!N52 /'Demand breakdown 1'!Y52)*Doku!$H$9)</f>
        <v>0.13396988315229263</v>
      </c>
      <c r="O52" s="27" cm="1">
        <f t="array" ref="O52">_xlfn.IFS(AND('Demand breakdown 1'!X52&gt;0, SUM('Demand breakdown 1'!N52:W52)&gt;0,SUM('Demand breakdown 1'!N52:W52)&lt;'Demand breakdown 1'!X52),('Demand breakdown 1'!O52 /'Demand breakdown 1'!X52)*Doku!$H$9,AND('Demand breakdown 1'!X52 = 0, SUM('Demand breakdown 1'!N52:W52)&gt;0), 'Demand breakdown 1'!O52/SUM('Demand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1'!O52 /'Demand breakdown 1'!Y52)*Doku!$H$9)</f>
        <v>4.6286431648723973E-2</v>
      </c>
      <c r="P52" s="27" cm="1">
        <f t="array" ref="P52">_xlfn.IFS(AND('Demand breakdown 1'!X52&gt;0, SUM('Demand breakdown 1'!N52:W52)&gt;0,SUM('Demand breakdown 1'!N52:W52)&lt;'Demand breakdown 1'!X52),('Demand breakdown 1'!P52 /'Demand breakdown 1'!X52)*Doku!$H$9,AND('Demand breakdown 1'!X52 = 0, SUM('Demand breakdown 1'!N52:W52)&gt;0), 'Demand breakdown 1'!P52/SUM('Demand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1'!P52 /'Demand breakdown 1'!Y52)*Doku!$H$9)</f>
        <v>0</v>
      </c>
      <c r="Q52" s="27" cm="1">
        <f t="array" ref="Q52">_xlfn.IFS(AND('Demand breakdown 1'!X52&gt;0, SUM('Demand breakdown 1'!N52:W52)&gt;0,SUM('Demand breakdown 1'!N52:W52)&lt;'Demand breakdown 1'!X52),('Demand breakdown 1'!Q52 /'Demand breakdown 1'!X52)*Doku!$H$9,AND('Demand breakdown 1'!X52 = 0, SUM('Demand breakdown 1'!N52:W52)&gt;0), 'Demand breakdown 1'!Q52/SUM('Demand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1'!Q52 /'Demand breakdown 1'!Y52)*Doku!$H$9)</f>
        <v>0.25734604075118012</v>
      </c>
      <c r="R52" s="27" cm="1">
        <f t="array" ref="R52">_xlfn.IFS(AND('Demand breakdown 1'!X52&gt;0, SUM('Demand breakdown 1'!N52:W52)&gt;0,SUM('Demand breakdown 1'!N52:W52)&lt;'Demand breakdown 1'!X52),('Demand breakdown 1'!R52 /'Demand breakdown 1'!X52)*Doku!$H$9,AND('Demand breakdown 1'!X52 = 0, SUM('Demand breakdown 1'!N52:W52)&gt;0), 'Demand breakdown 1'!R52/SUM('Demand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1'!R52 /'Demand breakdown 1'!Y52)*Doku!$H$9)</f>
        <v>0</v>
      </c>
      <c r="S52" s="27" cm="1">
        <f t="array" ref="S52">_xlfn.IFS(AND('Demand breakdown 1'!X52&gt;0, SUM('Demand breakdown 1'!N52:W52)&gt;0,SUM('Demand breakdown 1'!N52:W52)&lt;'Demand breakdown 1'!X52),('Demand breakdown 1'!S52 /'Demand breakdown 1'!X52)*Doku!$H$9,AND('Demand breakdown 1'!X52 = 0, SUM('Demand breakdown 1'!N52:W52)&gt;0), 'Demand breakdown 1'!S52/SUM('Demand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1'!S52 /'Demand breakdown 1'!Y52)*Doku!$H$9)</f>
        <v>0</v>
      </c>
      <c r="T52" s="27" cm="1">
        <f t="array" ref="T52">_xlfn.IFS(AND('Demand breakdown 1'!X52&gt;0, SUM('Demand breakdown 1'!N52:W52)&gt;0,SUM('Demand breakdown 1'!N52:W52)&lt;'Demand breakdown 1'!X52),('Demand breakdown 1'!T52 /'Demand breakdown 1'!X52)*Doku!$H$9,AND('Demand breakdown 1'!X52 = 0, SUM('Demand breakdown 1'!N52:W52)&gt;0), 'Demand breakdown 1'!T52/SUM('Demand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1'!T52 /'Demand breakdown 1'!Y52)*Doku!$H$9)</f>
        <v>0</v>
      </c>
      <c r="U52" s="27" cm="1">
        <f t="array" ref="U52">_xlfn.IFS(AND('Demand breakdown 1'!X52&gt;0, SUM('Demand breakdown 1'!N52:W52)&gt;0,SUM('Demand breakdown 1'!N52:W52)&lt;'Demand breakdown 1'!X52),('Demand breakdown 1'!U52 /'Demand breakdown 1'!X52)*Doku!$H$9,AND('Demand breakdown 1'!X52 = 0, SUM('Demand breakdown 1'!N52:W52)&gt;0), 'Demand breakdown 1'!U52/SUM('Demand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1'!U52 /'Demand breakdown 1'!Y52)*Doku!$H$9)</f>
        <v>0</v>
      </c>
      <c r="V52" s="27" cm="1">
        <f t="array" ref="V52">_xlfn.IFS(AND('Demand breakdown 1'!X52&gt;0, SUM('Demand breakdown 1'!N52:W52)&gt;0,SUM('Demand breakdown 1'!N52:W52)&lt;'Demand breakdown 1'!X52),('Demand breakdown 1'!V52 /'Demand breakdown 1'!X52)*Doku!$H$9,AND('Demand breakdown 1'!X52 = 0, SUM('Demand breakdown 1'!N52:W52)&gt;0), 'Demand breakdown 1'!V52/SUM('Demand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1'!V52 /'Demand breakdown 1'!Y52)*Doku!$H$9)</f>
        <v>0.54305066990686013</v>
      </c>
      <c r="W52" s="27" cm="1">
        <f t="array" ref="W52">_xlfn.IFS(AND('Demand breakdown 1'!X52&gt;0, SUM('Demand breakdown 1'!N52:W52)&gt;0),('Demand breakdown 1'!W52 /'Demand breakdown 1'!X52)*Doku!$H$9,AND('Demand breakdown 1'!X52 = 0, SUM('Demand breakdown 1'!N52:W52)&gt;0), 'Demand breakdown 1'!W52/SUM('Demand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1'!W52 /'Demand breakdown 1'!Y52)*Doku!$H$9)</f>
        <v>0</v>
      </c>
      <c r="X52" s="90" cm="1">
        <f t="array" ref="X52">_xlfn.IFS(AND('Demand breakdown 1'!Y52&gt;0,'Demand breakdown 1'!X52 &gt; SUM('Demand breakdown 1'!N52:W52)),(('Demand breakdown 1'!Y52-SUM('Demand breakdown 1'!N52:W52))/'Demand breakdown 1'!Y52)*Doku!$H$9,'Demand breakdown 1'!Y52 = 0, 0,'Demand breakdown 1'!X52 &lt; SUM('Demand breakdown 1'!N52:W52),1)</f>
        <v>1</v>
      </c>
      <c r="Y52" s="92">
        <f>IF(X52=1,Doku!$H$10,1-SUM(N52:X52))</f>
        <v>1.934697454094314E-2</v>
      </c>
      <c r="Z52" s="27">
        <f t="shared" si="1"/>
        <v>82.02036367122642</v>
      </c>
      <c r="AA52" s="25">
        <f t="shared" si="2"/>
        <v>85.058154918308887</v>
      </c>
    </row>
    <row r="53" spans="1:27">
      <c r="A53" s="27" t="s">
        <v>1210</v>
      </c>
      <c r="B53" s="27" t="s">
        <v>1246</v>
      </c>
      <c r="C53" s="27">
        <v>3453</v>
      </c>
      <c r="D53" s="27">
        <v>586</v>
      </c>
      <c r="E53" s="27">
        <v>5766.8370000000004</v>
      </c>
      <c r="F53" s="27">
        <v>170682</v>
      </c>
      <c r="G53" s="27">
        <v>3</v>
      </c>
      <c r="H53" s="27">
        <v>1.8782282859338972E-2</v>
      </c>
      <c r="I53" s="27">
        <v>2.135126344758569E-2</v>
      </c>
      <c r="J53" s="27">
        <v>49111.383531779305</v>
      </c>
      <c r="K53" s="29">
        <f t="shared" si="0"/>
        <v>957.75043057478319</v>
      </c>
      <c r="L53" s="28">
        <f t="shared" si="3"/>
        <v>319.25014352492775</v>
      </c>
      <c r="M53" s="27">
        <f t="shared" si="4"/>
        <v>143.66256458621748</v>
      </c>
      <c r="N53" s="87" cm="1">
        <f t="array" ref="N53">_xlfn.IFS(AND('Demand breakdown 1'!X53&gt;0, SUM('Demand breakdown 1'!N53:W53)&gt;0,SUM('Demand breakdown 1'!N53:W53)&lt;'Demand breakdown 1'!X53),('Demand breakdown 1'!N53 /'Demand breakdown 1'!X53)*Doku!$H$9,AND('Demand breakdown 1'!X53 = 0, SUM('Demand breakdown 1'!N53:W53)&gt;0), 'Demand breakdown 1'!N53/SUM('Demand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1'!N53 /'Demand breakdown 1'!Y53)*Doku!$H$9)</f>
        <v>8.0547662900442657E-2</v>
      </c>
      <c r="O53" s="27" cm="1">
        <f t="array" ref="O53">_xlfn.IFS(AND('Demand breakdown 1'!X53&gt;0, SUM('Demand breakdown 1'!N53:W53)&gt;0,SUM('Demand breakdown 1'!N53:W53)&lt;'Demand breakdown 1'!X53),('Demand breakdown 1'!O53 /'Demand breakdown 1'!X53)*Doku!$H$9,AND('Demand breakdown 1'!X53 = 0, SUM('Demand breakdown 1'!N53:W53)&gt;0), 'Demand breakdown 1'!O53/SUM('Demand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1'!O53 /'Demand breakdown 1'!Y53)*Doku!$H$9)</f>
        <v>2.3878738696035875E-2</v>
      </c>
      <c r="P53" s="27" cm="1">
        <f t="array" ref="P53">_xlfn.IFS(AND('Demand breakdown 1'!X53&gt;0, SUM('Demand breakdown 1'!N53:W53)&gt;0,SUM('Demand breakdown 1'!N53:W53)&lt;'Demand breakdown 1'!X53),('Demand breakdown 1'!P53 /'Demand breakdown 1'!X53)*Doku!$H$9,AND('Demand breakdown 1'!X53 = 0, SUM('Demand breakdown 1'!N53:W53)&gt;0), 'Demand breakdown 1'!P53/SUM('Demand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1'!P53 /'Demand breakdown 1'!Y53)*Doku!$H$9)</f>
        <v>2.8703720948018381E-2</v>
      </c>
      <c r="Q53" s="27" cm="1">
        <f t="array" ref="Q53">_xlfn.IFS(AND('Demand breakdown 1'!X53&gt;0, SUM('Demand breakdown 1'!N53:W53)&gt;0,SUM('Demand breakdown 1'!N53:W53)&lt;'Demand breakdown 1'!X53),('Demand breakdown 1'!Q53 /'Demand breakdown 1'!X53)*Doku!$H$9,AND('Demand breakdown 1'!X53 = 0, SUM('Demand breakdown 1'!N53:W53)&gt;0), 'Demand breakdown 1'!Q53/SUM('Demand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1'!Q53 /'Demand breakdown 1'!Y53)*Doku!$H$9)</f>
        <v>0.43951649554538613</v>
      </c>
      <c r="R53" s="27" cm="1">
        <f t="array" ref="R53">_xlfn.IFS(AND('Demand breakdown 1'!X53&gt;0, SUM('Demand breakdown 1'!N53:W53)&gt;0,SUM('Demand breakdown 1'!N53:W53)&lt;'Demand breakdown 1'!X53),('Demand breakdown 1'!R53 /'Demand breakdown 1'!X53)*Doku!$H$9,AND('Demand breakdown 1'!X53 = 0, SUM('Demand breakdown 1'!N53:W53)&gt;0), 'Demand breakdown 1'!R53/SUM('Demand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1'!R53 /'Demand breakdown 1'!Y53)*Doku!$H$9)</f>
        <v>0</v>
      </c>
      <c r="S53" s="27" cm="1">
        <f t="array" ref="S53">_xlfn.IFS(AND('Demand breakdown 1'!X53&gt;0, SUM('Demand breakdown 1'!N53:W53)&gt;0,SUM('Demand breakdown 1'!N53:W53)&lt;'Demand breakdown 1'!X53),('Demand breakdown 1'!S53 /'Demand breakdown 1'!X53)*Doku!$H$9,AND('Demand breakdown 1'!X53 = 0, SUM('Demand breakdown 1'!N53:W53)&gt;0), 'Demand breakdown 1'!S53/SUM('Demand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1'!S53 /'Demand breakdown 1'!Y53)*Doku!$H$9)</f>
        <v>0</v>
      </c>
      <c r="T53" s="27" cm="1">
        <f t="array" ref="T53">_xlfn.IFS(AND('Demand breakdown 1'!X53&gt;0, SUM('Demand breakdown 1'!N53:W53)&gt;0,SUM('Demand breakdown 1'!N53:W53)&lt;'Demand breakdown 1'!X53),('Demand breakdown 1'!T53 /'Demand breakdown 1'!X53)*Doku!$H$9,AND('Demand breakdown 1'!X53 = 0, SUM('Demand breakdown 1'!N53:W53)&gt;0), 'Demand breakdown 1'!T53/SUM('Demand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1'!T53 /'Demand breakdown 1'!Y53)*Doku!$H$9)</f>
        <v>3.0968508535683639E-2</v>
      </c>
      <c r="U53" s="27" cm="1">
        <f t="array" ref="U53">_xlfn.IFS(AND('Demand breakdown 1'!X53&gt;0, SUM('Demand breakdown 1'!N53:W53)&gt;0,SUM('Demand breakdown 1'!N53:W53)&lt;'Demand breakdown 1'!X53),('Demand breakdown 1'!U53 /'Demand breakdown 1'!X53)*Doku!$H$9,AND('Demand breakdown 1'!X53 = 0, SUM('Demand breakdown 1'!N53:W53)&gt;0), 'Demand breakdown 1'!U53/SUM('Demand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1'!U53 /'Demand breakdown 1'!Y53)*Doku!$H$9)</f>
        <v>3.4168751866080205E-2</v>
      </c>
      <c r="V53" s="27" cm="1">
        <f t="array" ref="V53">_xlfn.IFS(AND('Demand breakdown 1'!X53&gt;0, SUM('Demand breakdown 1'!N53:W53)&gt;0,SUM('Demand breakdown 1'!N53:W53)&lt;'Demand breakdown 1'!X53),('Demand breakdown 1'!V53 /'Demand breakdown 1'!X53)*Doku!$H$9,AND('Demand breakdown 1'!X53 = 0, SUM('Demand breakdown 1'!N53:W53)&gt;0), 'Demand breakdown 1'!V53/SUM('Demand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1'!V53 /'Demand breakdown 1'!Y53)*Doku!$H$9)</f>
        <v>0.22446014374273723</v>
      </c>
      <c r="W53" s="27" cm="1">
        <f t="array" ref="W53">_xlfn.IFS(AND('Demand breakdown 1'!X53&gt;0, SUM('Demand breakdown 1'!N53:W53)&gt;0),('Demand breakdown 1'!W53 /'Demand breakdown 1'!X53)*Doku!$H$9,AND('Demand breakdown 1'!X53 = 0, SUM('Demand breakdown 1'!N53:W53)&gt;0), 'Demand breakdown 1'!W53/SUM('Demand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1'!W53 /'Demand breakdown 1'!Y53)*Doku!$H$9)</f>
        <v>0</v>
      </c>
      <c r="X53" s="90" cm="1">
        <f t="array" ref="X53">_xlfn.IFS(AND('Demand breakdown 1'!Y53&gt;0,'Demand breakdown 1'!X53 &gt; SUM('Demand breakdown 1'!N53:W53)),(('Demand breakdown 1'!Y53-SUM('Demand breakdown 1'!N53:W53))/'Demand breakdown 1'!Y53)*Doku!$H$9,'Demand breakdown 1'!Y53 = 0, 0,'Demand breakdown 1'!X53 &lt; SUM('Demand breakdown 1'!N53:W53),1)</f>
        <v>0.11840900322467275</v>
      </c>
      <c r="Y53" s="92">
        <f>IF(X53=1,Doku!$H$10,1-SUM(N53:X53))</f>
        <v>1.9346974540943029E-2</v>
      </c>
      <c r="Z53" s="27">
        <f t="shared" si="1"/>
        <v>86.197538751730505</v>
      </c>
      <c r="AA53" s="25">
        <f t="shared" si="2"/>
        <v>89.390040186979775</v>
      </c>
    </row>
    <row r="54" spans="1:27">
      <c r="A54" s="27" t="s">
        <v>1210</v>
      </c>
      <c r="B54" s="27" t="s">
        <v>1247</v>
      </c>
      <c r="C54" s="27">
        <v>3454</v>
      </c>
      <c r="D54" s="27">
        <v>654</v>
      </c>
      <c r="E54" s="27">
        <v>13440.709000000001</v>
      </c>
      <c r="F54" s="27">
        <v>326954</v>
      </c>
      <c r="G54" s="27">
        <v>10</v>
      </c>
      <c r="H54" s="27">
        <v>4.3775677770684876E-2</v>
      </c>
      <c r="I54" s="27">
        <v>4.0899924943707783E-2</v>
      </c>
      <c r="J54" s="27">
        <v>49111.383531779305</v>
      </c>
      <c r="K54" s="29">
        <f t="shared" si="0"/>
        <v>2110.339084351775</v>
      </c>
      <c r="L54" s="28">
        <f t="shared" si="3"/>
        <v>211.03390843517749</v>
      </c>
      <c r="M54" s="27">
        <f t="shared" si="4"/>
        <v>94.965258795829868</v>
      </c>
      <c r="N54" s="87" cm="1">
        <f t="array" ref="N54">_xlfn.IFS(AND('Demand breakdown 1'!X54&gt;0, SUM('Demand breakdown 1'!N54:W54)&gt;0,SUM('Demand breakdown 1'!N54:W54)&lt;'Demand breakdown 1'!X54),('Demand breakdown 1'!N54 /'Demand breakdown 1'!X54)*Doku!$H$9,AND('Demand breakdown 1'!X54 = 0, SUM('Demand breakdown 1'!N54:W54)&gt;0), 'Demand breakdown 1'!N54/SUM('Demand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1'!N54 /'Demand breakdown 1'!Y54)*Doku!$H$9)</f>
        <v>0.14451671564162522</v>
      </c>
      <c r="O54" s="27" cm="1">
        <f t="array" ref="O54">_xlfn.IFS(AND('Demand breakdown 1'!X54&gt;0, SUM('Demand breakdown 1'!N54:W54)&gt;0,SUM('Demand breakdown 1'!N54:W54)&lt;'Demand breakdown 1'!X54),('Demand breakdown 1'!O54 /'Demand breakdown 1'!X54)*Doku!$H$9,AND('Demand breakdown 1'!X54 = 0, SUM('Demand breakdown 1'!N54:W54)&gt;0), 'Demand breakdown 1'!O54/SUM('Demand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1'!O54 /'Demand breakdown 1'!Y54)*Doku!$H$9)</f>
        <v>0.1155916243243398</v>
      </c>
      <c r="P54" s="27" cm="1">
        <f t="array" ref="P54">_xlfn.IFS(AND('Demand breakdown 1'!X54&gt;0, SUM('Demand breakdown 1'!N54:W54)&gt;0,SUM('Demand breakdown 1'!N54:W54)&lt;'Demand breakdown 1'!X54),('Demand breakdown 1'!P54 /'Demand breakdown 1'!X54)*Doku!$H$9,AND('Demand breakdown 1'!X54 = 0, SUM('Demand breakdown 1'!N54:W54)&gt;0), 'Demand breakdown 1'!P54/SUM('Demand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1'!P54 /'Demand breakdown 1'!Y54)*Doku!$H$9)</f>
        <v>6.2199820426643807E-2</v>
      </c>
      <c r="Q54" s="27" cm="1">
        <f t="array" ref="Q54">_xlfn.IFS(AND('Demand breakdown 1'!X54&gt;0, SUM('Demand breakdown 1'!N54:W54)&gt;0,SUM('Demand breakdown 1'!N54:W54)&lt;'Demand breakdown 1'!X54),('Demand breakdown 1'!Q54 /'Demand breakdown 1'!X54)*Doku!$H$9,AND('Demand breakdown 1'!X54 = 0, SUM('Demand breakdown 1'!N54:W54)&gt;0), 'Demand breakdown 1'!Q54/SUM('Demand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1'!Q54 /'Demand breakdown 1'!Y54)*Doku!$H$9)</f>
        <v>0.12282289715366117</v>
      </c>
      <c r="R54" s="27" cm="1">
        <f t="array" ref="R54">_xlfn.IFS(AND('Demand breakdown 1'!X54&gt;0, SUM('Demand breakdown 1'!N54:W54)&gt;0,SUM('Demand breakdown 1'!N54:W54)&lt;'Demand breakdown 1'!X54),('Demand breakdown 1'!R54 /'Demand breakdown 1'!X54)*Doku!$H$9,AND('Demand breakdown 1'!X54 = 0, SUM('Demand breakdown 1'!N54:W54)&gt;0), 'Demand breakdown 1'!R54/SUM('Demand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1'!R54 /'Demand breakdown 1'!Y54)*Doku!$H$9)</f>
        <v>0</v>
      </c>
      <c r="S54" s="27" cm="1">
        <f t="array" ref="S54">_xlfn.IFS(AND('Demand breakdown 1'!X54&gt;0, SUM('Demand breakdown 1'!N54:W54)&gt;0,SUM('Demand breakdown 1'!N54:W54)&lt;'Demand breakdown 1'!X54),('Demand breakdown 1'!S54 /'Demand breakdown 1'!X54)*Doku!$H$9,AND('Demand breakdown 1'!X54 = 0, SUM('Demand breakdown 1'!N54:W54)&gt;0), 'Demand breakdown 1'!S54/SUM('Demand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1'!S54 /'Demand breakdown 1'!Y54)*Doku!$H$9)</f>
        <v>0</v>
      </c>
      <c r="T54" s="27" cm="1">
        <f t="array" ref="T54">_xlfn.IFS(AND('Demand breakdown 1'!X54&gt;0, SUM('Demand breakdown 1'!N54:W54)&gt;0,SUM('Demand breakdown 1'!N54:W54)&lt;'Demand breakdown 1'!X54),('Demand breakdown 1'!T54 /'Demand breakdown 1'!X54)*Doku!$H$9,AND('Demand breakdown 1'!X54 = 0, SUM('Demand breakdown 1'!N54:W54)&gt;0), 'Demand breakdown 1'!T54/SUM('Demand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1'!T54 /'Demand breakdown 1'!Y54)*Doku!$H$9)</f>
        <v>0</v>
      </c>
      <c r="U54" s="27" cm="1">
        <f t="array" ref="U54">_xlfn.IFS(AND('Demand breakdown 1'!X54&gt;0, SUM('Demand breakdown 1'!N54:W54)&gt;0,SUM('Demand breakdown 1'!N54:W54)&lt;'Demand breakdown 1'!X54),('Demand breakdown 1'!U54 /'Demand breakdown 1'!X54)*Doku!$H$9,AND('Demand breakdown 1'!X54 = 0, SUM('Demand breakdown 1'!N54:W54)&gt;0), 'Demand breakdown 1'!U54/SUM('Demand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1'!U54 /'Demand breakdown 1'!Y54)*Doku!$H$9)</f>
        <v>0.17205535991268736</v>
      </c>
      <c r="V54" s="27" cm="1">
        <f t="array" ref="V54">_xlfn.IFS(AND('Demand breakdown 1'!X54&gt;0, SUM('Demand breakdown 1'!N54:W54)&gt;0,SUM('Demand breakdown 1'!N54:W54)&lt;'Demand breakdown 1'!X54),('Demand breakdown 1'!V54 /'Demand breakdown 1'!X54)*Doku!$H$9,AND('Demand breakdown 1'!X54 = 0, SUM('Demand breakdown 1'!N54:W54)&gt;0), 'Demand breakdown 1'!V54/SUM('Demand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1'!V54 /'Demand breakdown 1'!Y54)*Doku!$H$9)</f>
        <v>0.29177914013949652</v>
      </c>
      <c r="W54" s="27" cm="1">
        <f t="array" ref="W54">_xlfn.IFS(AND('Demand breakdown 1'!X54&gt;0, SUM('Demand breakdown 1'!N54:W54)&gt;0),('Demand breakdown 1'!W54 /'Demand breakdown 1'!X54)*Doku!$H$9,AND('Demand breakdown 1'!X54 = 0, SUM('Demand breakdown 1'!N54:W54)&gt;0), 'Demand breakdown 1'!W54/SUM('Demand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1'!W54 /'Demand breakdown 1'!Y54)*Doku!$H$9)</f>
        <v>1.4680027548246353E-2</v>
      </c>
      <c r="X54" s="90" cm="1">
        <f t="array" ref="X54">_xlfn.IFS(AND('Demand breakdown 1'!Y54&gt;0,'Demand breakdown 1'!X54 &gt; SUM('Demand breakdown 1'!N54:W54)),(('Demand breakdown 1'!Y54-SUM('Demand breakdown 1'!N54:W54))/'Demand breakdown 1'!Y54)*Doku!$H$9,'Demand breakdown 1'!Y54 = 0, 0,'Demand breakdown 1'!X54 &lt; SUM('Demand breakdown 1'!N54:W54),1)</f>
        <v>5.7007440312356675E-2</v>
      </c>
      <c r="Y54" s="92">
        <f>IF(X54=1,Doku!$H$10,1-SUM(N54:X54))</f>
        <v>1.9346974540943029E-2</v>
      </c>
      <c r="Z54" s="27">
        <f t="shared" si="1"/>
        <v>56.979155277497924</v>
      </c>
      <c r="AA54" s="25">
        <f t="shared" si="2"/>
        <v>59.089494361849702</v>
      </c>
    </row>
    <row r="55" spans="1:27">
      <c r="A55" s="27" t="s">
        <v>1210</v>
      </c>
      <c r="B55" s="27" t="s">
        <v>1248</v>
      </c>
      <c r="C55" s="27">
        <v>3455</v>
      </c>
      <c r="D55" s="27">
        <v>508</v>
      </c>
      <c r="E55" s="27">
        <v>2708.2170000000001</v>
      </c>
      <c r="F55" s="27">
        <v>98704</v>
      </c>
      <c r="G55" s="27">
        <v>4</v>
      </c>
      <c r="H55" s="27">
        <v>8.820519417918421E-3</v>
      </c>
      <c r="I55" s="27">
        <v>1.2347260445334001E-2</v>
      </c>
      <c r="J55" s="27">
        <v>49111.383531779305</v>
      </c>
      <c r="K55" s="29">
        <f t="shared" si="0"/>
        <v>481.68478882300531</v>
      </c>
      <c r="L55" s="28">
        <f t="shared" si="3"/>
        <v>120.42119720575133</v>
      </c>
      <c r="M55" s="27">
        <f t="shared" si="4"/>
        <v>54.189538742588098</v>
      </c>
      <c r="N55" s="87" cm="1">
        <f t="array" ref="N55">_xlfn.IFS(AND('Demand breakdown 1'!X55&gt;0, SUM('Demand breakdown 1'!N55:W55)&gt;0,SUM('Demand breakdown 1'!N55:W55)&lt;'Demand breakdown 1'!X55),('Demand breakdown 1'!N55 /'Demand breakdown 1'!X55)*Doku!$H$9,AND('Demand breakdown 1'!X55 = 0, SUM('Demand breakdown 1'!N55:W55)&gt;0), 'Demand breakdown 1'!N55/SUM('Demand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1'!N55 /'Demand breakdown 1'!Y55)*Doku!$H$9)</f>
        <v>7.2689914286048693E-2</v>
      </c>
      <c r="O55" s="27" cm="1">
        <f t="array" ref="O55">_xlfn.IFS(AND('Demand breakdown 1'!X55&gt;0, SUM('Demand breakdown 1'!N55:W55)&gt;0,SUM('Demand breakdown 1'!N55:W55)&lt;'Demand breakdown 1'!X55),('Demand breakdown 1'!O55 /'Demand breakdown 1'!X55)*Doku!$H$9,AND('Demand breakdown 1'!X55 = 0, SUM('Demand breakdown 1'!N55:W55)&gt;0), 'Demand breakdown 1'!O55/SUM('Demand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1'!O55 /'Demand breakdown 1'!Y55)*Doku!$H$9)</f>
        <v>0</v>
      </c>
      <c r="P55" s="27" cm="1">
        <f t="array" ref="P55">_xlfn.IFS(AND('Demand breakdown 1'!X55&gt;0, SUM('Demand breakdown 1'!N55:W55)&gt;0,SUM('Demand breakdown 1'!N55:W55)&lt;'Demand breakdown 1'!X55),('Demand breakdown 1'!P55 /'Demand breakdown 1'!X55)*Doku!$H$9,AND('Demand breakdown 1'!X55 = 0, SUM('Demand breakdown 1'!N55:W55)&gt;0), 'Demand breakdown 1'!P55/SUM('Demand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1'!P55 /'Demand breakdown 1'!Y55)*Doku!$H$9)</f>
        <v>4.1851768831361366E-2</v>
      </c>
      <c r="Q55" s="27" cm="1">
        <f t="array" ref="Q55">_xlfn.IFS(AND('Demand breakdown 1'!X55&gt;0, SUM('Demand breakdown 1'!N55:W55)&gt;0,SUM('Demand breakdown 1'!N55:W55)&lt;'Demand breakdown 1'!X55),('Demand breakdown 1'!Q55 /'Demand breakdown 1'!X55)*Doku!$H$9,AND('Demand breakdown 1'!X55 = 0, SUM('Demand breakdown 1'!N55:W55)&gt;0), 'Demand breakdown 1'!Q55/SUM('Demand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1'!Q55 /'Demand breakdown 1'!Y55)*Doku!$H$9)</f>
        <v>0.12929993844215326</v>
      </c>
      <c r="R55" s="27" cm="1">
        <f t="array" ref="R55">_xlfn.IFS(AND('Demand breakdown 1'!X55&gt;0, SUM('Demand breakdown 1'!N55:W55)&gt;0,SUM('Demand breakdown 1'!N55:W55)&lt;'Demand breakdown 1'!X55),('Demand breakdown 1'!R55 /'Demand breakdown 1'!X55)*Doku!$H$9,AND('Demand breakdown 1'!X55 = 0, SUM('Demand breakdown 1'!N55:W55)&gt;0), 'Demand breakdown 1'!R55/SUM('Demand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1'!R55 /'Demand breakdown 1'!Y55)*Doku!$H$9)</f>
        <v>0</v>
      </c>
      <c r="S55" s="27" cm="1">
        <f t="array" ref="S55">_xlfn.IFS(AND('Demand breakdown 1'!X55&gt;0, SUM('Demand breakdown 1'!N55:W55)&gt;0,SUM('Demand breakdown 1'!N55:W55)&lt;'Demand breakdown 1'!X55),('Demand breakdown 1'!S55 /'Demand breakdown 1'!X55)*Doku!$H$9,AND('Demand breakdown 1'!X55 = 0, SUM('Demand breakdown 1'!N55:W55)&gt;0), 'Demand breakdown 1'!S55/SUM('Demand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1'!S55 /'Demand breakdown 1'!Y55)*Doku!$H$9)</f>
        <v>0</v>
      </c>
      <c r="T55" s="27" cm="1">
        <f t="array" ref="T55">_xlfn.IFS(AND('Demand breakdown 1'!X55&gt;0, SUM('Demand breakdown 1'!N55:W55)&gt;0,SUM('Demand breakdown 1'!N55:W55)&lt;'Demand breakdown 1'!X55),('Demand breakdown 1'!T55 /'Demand breakdown 1'!X55)*Doku!$H$9,AND('Demand breakdown 1'!X55 = 0, SUM('Demand breakdown 1'!N55:W55)&gt;0), 'Demand breakdown 1'!T55/SUM('Demand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1'!T55 /'Demand breakdown 1'!Y55)*Doku!$H$9)</f>
        <v>0</v>
      </c>
      <c r="U55" s="27" cm="1">
        <f t="array" ref="U55">_xlfn.IFS(AND('Demand breakdown 1'!X55&gt;0, SUM('Demand breakdown 1'!N55:W55)&gt;0,SUM('Demand breakdown 1'!N55:W55)&lt;'Demand breakdown 1'!X55),('Demand breakdown 1'!U55 /'Demand breakdown 1'!X55)*Doku!$H$9,AND('Demand breakdown 1'!X55 = 0, SUM('Demand breakdown 1'!N55:W55)&gt;0), 'Demand breakdown 1'!U55/SUM('Demand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1'!U55 /'Demand breakdown 1'!Y55)*Doku!$H$9)</f>
        <v>0</v>
      </c>
      <c r="V55" s="27" cm="1">
        <f t="array" ref="V55">_xlfn.IFS(AND('Demand breakdown 1'!X55&gt;0, SUM('Demand breakdown 1'!N55:W55)&gt;0,SUM('Demand breakdown 1'!N55:W55)&lt;'Demand breakdown 1'!X55),('Demand breakdown 1'!V55 /'Demand breakdown 1'!X55)*Doku!$H$9,AND('Demand breakdown 1'!X55 = 0, SUM('Demand breakdown 1'!N55:W55)&gt;0), 'Demand breakdown 1'!V55/SUM('Demand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1'!V55 /'Demand breakdown 1'!Y55)*Doku!$H$9)</f>
        <v>0.14207574155909516</v>
      </c>
      <c r="W55" s="27" cm="1">
        <f t="array" ref="W55">_xlfn.IFS(AND('Demand breakdown 1'!X55&gt;0, SUM('Demand breakdown 1'!N55:W55)&gt;0),('Demand breakdown 1'!W55 /'Demand breakdown 1'!X55)*Doku!$H$9,AND('Demand breakdown 1'!X55 = 0, SUM('Demand breakdown 1'!N55:W55)&gt;0), 'Demand breakdown 1'!W55/SUM('Demand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1'!W55 /'Demand breakdown 1'!Y55)*Doku!$H$9)</f>
        <v>0</v>
      </c>
      <c r="X55" s="90" cm="1">
        <f t="array" ref="X55">_xlfn.IFS(AND('Demand breakdown 1'!Y55&gt;0,'Demand breakdown 1'!X55 &gt; SUM('Demand breakdown 1'!N55:W55)),(('Demand breakdown 1'!Y55-SUM('Demand breakdown 1'!N55:W55))/'Demand breakdown 1'!Y55)*Doku!$H$9,'Demand breakdown 1'!Y55 = 0, 0,'Demand breakdown 1'!X55 &lt; SUM('Demand breakdown 1'!N55:W55),1)</f>
        <v>0.59473566234039843</v>
      </c>
      <c r="Y55" s="92">
        <f>IF(X55=1,Doku!$H$10,1-SUM(N55:X55))</f>
        <v>1.934697454094314E-2</v>
      </c>
      <c r="Z55" s="27">
        <f t="shared" si="1"/>
        <v>32.51372324555286</v>
      </c>
      <c r="AA55" s="25">
        <f t="shared" si="2"/>
        <v>33.717935217610375</v>
      </c>
    </row>
    <row r="56" spans="1:27">
      <c r="A56" s="27" t="s">
        <v>1210</v>
      </c>
      <c r="B56" s="27" t="s">
        <v>1249</v>
      </c>
      <c r="C56" s="27">
        <v>3456</v>
      </c>
      <c r="D56" s="27">
        <v>571</v>
      </c>
      <c r="E56" s="27">
        <v>4350.768</v>
      </c>
      <c r="F56" s="27">
        <v>137162</v>
      </c>
      <c r="G56" s="27">
        <v>7</v>
      </c>
      <c r="H56" s="27">
        <v>1.4170221081566983E-2</v>
      </c>
      <c r="I56" s="27">
        <v>1.7158118588941708E-2</v>
      </c>
      <c r="J56" s="27">
        <v>49111.383531779305</v>
      </c>
      <c r="K56" s="29">
        <f t="shared" si="0"/>
        <v>737.00630078967231</v>
      </c>
      <c r="L56" s="28">
        <f t="shared" si="3"/>
        <v>105.28661439852462</v>
      </c>
      <c r="M56" s="27">
        <f t="shared" si="4"/>
        <v>47.378976479336082</v>
      </c>
      <c r="N56" s="87" cm="1">
        <f t="array" ref="N56">_xlfn.IFS(AND('Demand breakdown 1'!X56&gt;0, SUM('Demand breakdown 1'!N56:W56)&gt;0,SUM('Demand breakdown 1'!N56:W56)&lt;'Demand breakdown 1'!X56),('Demand breakdown 1'!N56 /'Demand breakdown 1'!X56)*Doku!$H$9,AND('Demand breakdown 1'!X56 = 0, SUM('Demand breakdown 1'!N56:W56)&gt;0), 'Demand breakdown 1'!N56/SUM('Demand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1'!N56 /'Demand breakdown 1'!Y56)*Doku!$H$9)</f>
        <v>0.16092631788746609</v>
      </c>
      <c r="O56" s="27" cm="1">
        <f t="array" ref="O56">_xlfn.IFS(AND('Demand breakdown 1'!X56&gt;0, SUM('Demand breakdown 1'!N56:W56)&gt;0,SUM('Demand breakdown 1'!N56:W56)&lt;'Demand breakdown 1'!X56),('Demand breakdown 1'!O56 /'Demand breakdown 1'!X56)*Doku!$H$9,AND('Demand breakdown 1'!X56 = 0, SUM('Demand breakdown 1'!N56:W56)&gt;0), 'Demand breakdown 1'!O56/SUM('Demand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1'!O56 /'Demand breakdown 1'!Y56)*Doku!$H$9)</f>
        <v>0.15227531451227591</v>
      </c>
      <c r="P56" s="27" cm="1">
        <f t="array" ref="P56">_xlfn.IFS(AND('Demand breakdown 1'!X56&gt;0, SUM('Demand breakdown 1'!N56:W56)&gt;0,SUM('Demand breakdown 1'!N56:W56)&lt;'Demand breakdown 1'!X56),('Demand breakdown 1'!P56 /'Demand breakdown 1'!X56)*Doku!$H$9,AND('Demand breakdown 1'!X56 = 0, SUM('Demand breakdown 1'!N56:W56)&gt;0), 'Demand breakdown 1'!P56/SUM('Demand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1'!P56 /'Demand breakdown 1'!Y56)*Doku!$H$9)</f>
        <v>0.13744502301194991</v>
      </c>
      <c r="Q56" s="27" cm="1">
        <f t="array" ref="Q56">_xlfn.IFS(AND('Demand breakdown 1'!X56&gt;0, SUM('Demand breakdown 1'!N56:W56)&gt;0,SUM('Demand breakdown 1'!N56:W56)&lt;'Demand breakdown 1'!X56),('Demand breakdown 1'!Q56 /'Demand breakdown 1'!X56)*Doku!$H$9,AND('Demand breakdown 1'!X56 = 0, SUM('Demand breakdown 1'!N56:W56)&gt;0), 'Demand breakdown 1'!Q56/SUM('Demand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1'!Q56 /'Demand breakdown 1'!Y56)*Doku!$H$9)</f>
        <v>0.13409055231544759</v>
      </c>
      <c r="R56" s="27" cm="1">
        <f t="array" ref="R56">_xlfn.IFS(AND('Demand breakdown 1'!X56&gt;0, SUM('Demand breakdown 1'!N56:W56)&gt;0,SUM('Demand breakdown 1'!N56:W56)&lt;'Demand breakdown 1'!X56),('Demand breakdown 1'!R56 /'Demand breakdown 1'!X56)*Doku!$H$9,AND('Demand breakdown 1'!X56 = 0, SUM('Demand breakdown 1'!N56:W56)&gt;0), 'Demand breakdown 1'!R56/SUM('Demand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1'!R56 /'Demand breakdown 1'!Y56)*Doku!$H$9)</f>
        <v>0</v>
      </c>
      <c r="S56" s="27" cm="1">
        <f t="array" ref="S56">_xlfn.IFS(AND('Demand breakdown 1'!X56&gt;0, SUM('Demand breakdown 1'!N56:W56)&gt;0,SUM('Demand breakdown 1'!N56:W56)&lt;'Demand breakdown 1'!X56),('Demand breakdown 1'!S56 /'Demand breakdown 1'!X56)*Doku!$H$9,AND('Demand breakdown 1'!X56 = 0, SUM('Demand breakdown 1'!N56:W56)&gt;0), 'Demand breakdown 1'!S56/SUM('Demand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1'!S56 /'Demand breakdown 1'!Y56)*Doku!$H$9)</f>
        <v>4.7757069652835521E-2</v>
      </c>
      <c r="T56" s="27" cm="1">
        <f t="array" ref="T56">_xlfn.IFS(AND('Demand breakdown 1'!X56&gt;0, SUM('Demand breakdown 1'!N56:W56)&gt;0,SUM('Demand breakdown 1'!N56:W56)&lt;'Demand breakdown 1'!X56),('Demand breakdown 1'!T56 /'Demand breakdown 1'!X56)*Doku!$H$9,AND('Demand breakdown 1'!X56 = 0, SUM('Demand breakdown 1'!N56:W56)&gt;0), 'Demand breakdown 1'!T56/SUM('Demand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1'!T56 /'Demand breakdown 1'!Y56)*Doku!$H$9)</f>
        <v>6.294046333174072E-2</v>
      </c>
      <c r="U56" s="27" cm="1">
        <f t="array" ref="U56">_xlfn.IFS(AND('Demand breakdown 1'!X56&gt;0, SUM('Demand breakdown 1'!N56:W56)&gt;0,SUM('Demand breakdown 1'!N56:W56)&lt;'Demand breakdown 1'!X56),('Demand breakdown 1'!U56 /'Demand breakdown 1'!X56)*Doku!$H$9,AND('Demand breakdown 1'!X56 = 0, SUM('Demand breakdown 1'!N56:W56)&gt;0), 'Demand breakdown 1'!U56/SUM('Demand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1'!U56 /'Demand breakdown 1'!Y56)*Doku!$H$9)</f>
        <v>0</v>
      </c>
      <c r="V56" s="27" cm="1">
        <f t="array" ref="V56">_xlfn.IFS(AND('Demand breakdown 1'!X56&gt;0, SUM('Demand breakdown 1'!N56:W56)&gt;0,SUM('Demand breakdown 1'!N56:W56)&lt;'Demand breakdown 1'!X56),('Demand breakdown 1'!V56 /'Demand breakdown 1'!X56)*Doku!$H$9,AND('Demand breakdown 1'!X56 = 0, SUM('Demand breakdown 1'!N56:W56)&gt;0), 'Demand breakdown 1'!V56/SUM('Demand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1'!V56 /'Demand breakdown 1'!Y56)*Doku!$H$9)</f>
        <v>0.12508644676167824</v>
      </c>
      <c r="W56" s="27" cm="1">
        <f t="array" ref="W56">_xlfn.IFS(AND('Demand breakdown 1'!X56&gt;0, SUM('Demand breakdown 1'!N56:W56)&gt;0),('Demand breakdown 1'!W56 /'Demand breakdown 1'!X56)*Doku!$H$9,AND('Demand breakdown 1'!X56 = 0, SUM('Demand breakdown 1'!N56:W56)&gt;0), 'Demand breakdown 1'!W56/SUM('Demand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1'!W56 /'Demand breakdown 1'!Y56)*Doku!$H$9)</f>
        <v>9.0923810984141554E-3</v>
      </c>
      <c r="X56" s="90" cm="1">
        <f t="array" ref="X56">_xlfn.IFS(AND('Demand breakdown 1'!Y56&gt;0,'Demand breakdown 1'!X56 &gt; SUM('Demand breakdown 1'!N56:W56)),(('Demand breakdown 1'!Y56-SUM('Demand breakdown 1'!N56:W56))/'Demand breakdown 1'!Y56)*Doku!$H$9,'Demand breakdown 1'!Y56 = 0, 0,'Demand breakdown 1'!X56 &lt; SUM('Demand breakdown 1'!N56:W56),1)</f>
        <v>0.15103945688724874</v>
      </c>
      <c r="Y56" s="92">
        <f>IF(X56=1,Doku!$H$10,1-SUM(N56:X56))</f>
        <v>1.9346974540943029E-2</v>
      </c>
      <c r="Z56" s="27">
        <f t="shared" si="1"/>
        <v>28.427385887601648</v>
      </c>
      <c r="AA56" s="25">
        <f t="shared" si="2"/>
        <v>29.480252031586897</v>
      </c>
    </row>
    <row r="57" spans="1:27">
      <c r="A57" s="27" t="s">
        <v>1210</v>
      </c>
      <c r="B57" s="27" t="s">
        <v>1250</v>
      </c>
      <c r="C57" s="27">
        <v>3457</v>
      </c>
      <c r="D57" s="27">
        <v>492</v>
      </c>
      <c r="E57" s="27">
        <v>4364.9040000000005</v>
      </c>
      <c r="F57" s="27">
        <v>170756</v>
      </c>
      <c r="G57" s="27">
        <v>5</v>
      </c>
      <c r="H57" s="27">
        <v>1.4216261285321592E-2</v>
      </c>
      <c r="I57" s="27">
        <v>2.1360520390292719E-2</v>
      </c>
      <c r="J57" s="27">
        <v>49111.383531779305</v>
      </c>
      <c r="K57" s="29">
        <f t="shared" si="0"/>
        <v>796.42230607871466</v>
      </c>
      <c r="L57" s="28">
        <f t="shared" si="3"/>
        <v>159.28446121574294</v>
      </c>
      <c r="M57" s="27">
        <f t="shared" si="4"/>
        <v>71.67800754708432</v>
      </c>
      <c r="N57" s="87" cm="1">
        <f t="array" ref="N57">_xlfn.IFS(AND('Demand breakdown 1'!X57&gt;0, SUM('Demand breakdown 1'!N57:W57)&gt;0,SUM('Demand breakdown 1'!N57:W57)&lt;'Demand breakdown 1'!X57),('Demand breakdown 1'!N57 /'Demand breakdown 1'!X57)*Doku!$H$9,AND('Demand breakdown 1'!X57 = 0, SUM('Demand breakdown 1'!N57:W57)&gt;0), 'Demand breakdown 1'!N57/SUM('Demand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1'!N57 /'Demand breakdown 1'!Y57)*Doku!$H$9)</f>
        <v>0.12943108332166745</v>
      </c>
      <c r="O57" s="27" cm="1">
        <f t="array" ref="O57">_xlfn.IFS(AND('Demand breakdown 1'!X57&gt;0, SUM('Demand breakdown 1'!N57:W57)&gt;0,SUM('Demand breakdown 1'!N57:W57)&lt;'Demand breakdown 1'!X57),('Demand breakdown 1'!O57 /'Demand breakdown 1'!X57)*Doku!$H$9,AND('Demand breakdown 1'!X57 = 0, SUM('Demand breakdown 1'!N57:W57)&gt;0), 'Demand breakdown 1'!O57/SUM('Demand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1'!O57 /'Demand breakdown 1'!Y57)*Doku!$H$9)</f>
        <v>0.26736493854037868</v>
      </c>
      <c r="P57" s="27" cm="1">
        <f t="array" ref="P57">_xlfn.IFS(AND('Demand breakdown 1'!X57&gt;0, SUM('Demand breakdown 1'!N57:W57)&gt;0,SUM('Demand breakdown 1'!N57:W57)&lt;'Demand breakdown 1'!X57),('Demand breakdown 1'!P57 /'Demand breakdown 1'!X57)*Doku!$H$9,AND('Demand breakdown 1'!X57 = 0, SUM('Demand breakdown 1'!N57:W57)&gt;0), 'Demand breakdown 1'!P57/SUM('Demand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1'!P57 /'Demand breakdown 1'!Y57)*Doku!$H$9)</f>
        <v>5.9834320756975215E-2</v>
      </c>
      <c r="Q57" s="27" cm="1">
        <f t="array" ref="Q57">_xlfn.IFS(AND('Demand breakdown 1'!X57&gt;0, SUM('Demand breakdown 1'!N57:W57)&gt;0,SUM('Demand breakdown 1'!N57:W57)&lt;'Demand breakdown 1'!X57),('Demand breakdown 1'!Q57 /'Demand breakdown 1'!X57)*Doku!$H$9,AND('Demand breakdown 1'!X57 = 0, SUM('Demand breakdown 1'!N57:W57)&gt;0), 'Demand breakdown 1'!Q57/SUM('Demand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1'!Q57 /'Demand breakdown 1'!Y57)*Doku!$H$9)</f>
        <v>0.1404531950400576</v>
      </c>
      <c r="R57" s="27" cm="1">
        <f t="array" ref="R57">_xlfn.IFS(AND('Demand breakdown 1'!X57&gt;0, SUM('Demand breakdown 1'!N57:W57)&gt;0,SUM('Demand breakdown 1'!N57:W57)&lt;'Demand breakdown 1'!X57),('Demand breakdown 1'!R57 /'Demand breakdown 1'!X57)*Doku!$H$9,AND('Demand breakdown 1'!X57 = 0, SUM('Demand breakdown 1'!N57:W57)&gt;0), 'Demand breakdown 1'!R57/SUM('Demand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1'!R57 /'Demand breakdown 1'!Y57)*Doku!$H$9)</f>
        <v>0</v>
      </c>
      <c r="S57" s="27" cm="1">
        <f t="array" ref="S57">_xlfn.IFS(AND('Demand breakdown 1'!X57&gt;0, SUM('Demand breakdown 1'!N57:W57)&gt;0,SUM('Demand breakdown 1'!N57:W57)&lt;'Demand breakdown 1'!X57),('Demand breakdown 1'!S57 /'Demand breakdown 1'!X57)*Doku!$H$9,AND('Demand breakdown 1'!X57 = 0, SUM('Demand breakdown 1'!N57:W57)&gt;0), 'Demand breakdown 1'!S57/SUM('Demand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1'!S57 /'Demand breakdown 1'!Y57)*Doku!$H$9)</f>
        <v>0</v>
      </c>
      <c r="T57" s="27" cm="1">
        <f t="array" ref="T57">_xlfn.IFS(AND('Demand breakdown 1'!X57&gt;0, SUM('Demand breakdown 1'!N57:W57)&gt;0,SUM('Demand breakdown 1'!N57:W57)&lt;'Demand breakdown 1'!X57),('Demand breakdown 1'!T57 /'Demand breakdown 1'!X57)*Doku!$H$9,AND('Demand breakdown 1'!X57 = 0, SUM('Demand breakdown 1'!N57:W57)&gt;0), 'Demand breakdown 1'!T57/SUM('Demand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1'!T57 /'Demand breakdown 1'!Y57)*Doku!$H$9)</f>
        <v>0</v>
      </c>
      <c r="U57" s="27" cm="1">
        <f t="array" ref="U57">_xlfn.IFS(AND('Demand breakdown 1'!X57&gt;0, SUM('Demand breakdown 1'!N57:W57)&gt;0,SUM('Demand breakdown 1'!N57:W57)&lt;'Demand breakdown 1'!X57),('Demand breakdown 1'!U57 /'Demand breakdown 1'!X57)*Doku!$H$9,AND('Demand breakdown 1'!X57 = 0, SUM('Demand breakdown 1'!N57:W57)&gt;0), 'Demand breakdown 1'!U57/SUM('Demand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1'!U57 /'Demand breakdown 1'!Y57)*Doku!$H$9)</f>
        <v>0</v>
      </c>
      <c r="V57" s="27" cm="1">
        <f t="array" ref="V57">_xlfn.IFS(AND('Demand breakdown 1'!X57&gt;0, SUM('Demand breakdown 1'!N57:W57)&gt;0,SUM('Demand breakdown 1'!N57:W57)&lt;'Demand breakdown 1'!X57),('Demand breakdown 1'!V57 /'Demand breakdown 1'!X57)*Doku!$H$9,AND('Demand breakdown 1'!X57 = 0, SUM('Demand breakdown 1'!N57:W57)&gt;0), 'Demand breakdown 1'!V57/SUM('Demand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1'!V57 /'Demand breakdown 1'!Y57)*Doku!$H$9)</f>
        <v>0.38356948779997796</v>
      </c>
      <c r="W57" s="27" cm="1">
        <f t="array" ref="W57">_xlfn.IFS(AND('Demand breakdown 1'!X57&gt;0, SUM('Demand breakdown 1'!N57:W57)&gt;0),('Demand breakdown 1'!W57 /'Demand breakdown 1'!X57)*Doku!$H$9,AND('Demand breakdown 1'!X57 = 0, SUM('Demand breakdown 1'!N57:W57)&gt;0), 'Demand breakdown 1'!W57/SUM('Demand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1'!W57 /'Demand breakdown 1'!Y57)*Doku!$H$9)</f>
        <v>0</v>
      </c>
      <c r="X57" s="90" cm="1">
        <f t="array" ref="X57">_xlfn.IFS(AND('Demand breakdown 1'!Y57&gt;0,'Demand breakdown 1'!X57 &gt; SUM('Demand breakdown 1'!N57:W57)),(('Demand breakdown 1'!Y57-SUM('Demand breakdown 1'!N57:W57))/'Demand breakdown 1'!Y57)*Doku!$H$9,'Demand breakdown 1'!Y57 = 0, 0,'Demand breakdown 1'!X57 &lt; SUM('Demand breakdown 1'!N57:W57),1)</f>
        <v>1</v>
      </c>
      <c r="Y57" s="92">
        <f>IF(X57=1,Doku!$H$10,1-SUM(N57:X57))</f>
        <v>1.934697454094314E-2</v>
      </c>
      <c r="Z57" s="27">
        <f t="shared" si="1"/>
        <v>43.006804528250598</v>
      </c>
      <c r="AA57" s="25">
        <f t="shared" si="2"/>
        <v>44.599649140408026</v>
      </c>
    </row>
    <row r="58" spans="1:27">
      <c r="A58" s="27" t="s">
        <v>1210</v>
      </c>
      <c r="B58" s="27" t="s">
        <v>1251</v>
      </c>
      <c r="C58" s="27">
        <v>3458</v>
      </c>
      <c r="D58" s="27">
        <v>638</v>
      </c>
      <c r="E58" s="27">
        <v>3172.3530000000001</v>
      </c>
      <c r="F58" s="27">
        <v>130890</v>
      </c>
      <c r="G58" s="27">
        <v>4</v>
      </c>
      <c r="H58" s="27">
        <v>1.0332185802316341E-2</v>
      </c>
      <c r="I58" s="27">
        <v>1.6373530147610709E-2</v>
      </c>
      <c r="J58" s="27">
        <v>49111.383531779305</v>
      </c>
      <c r="K58" s="29">
        <f t="shared" si="0"/>
        <v>590.50359783216618</v>
      </c>
      <c r="L58" s="28">
        <f t="shared" si="3"/>
        <v>147.62589945804154</v>
      </c>
      <c r="M58" s="27">
        <f t="shared" si="4"/>
        <v>66.431654756118704</v>
      </c>
      <c r="N58" s="87" cm="1">
        <f t="array" ref="N58">_xlfn.IFS(AND('Demand breakdown 1'!X58&gt;0, SUM('Demand breakdown 1'!N58:W58)&gt;0,SUM('Demand breakdown 1'!N58:W58)&lt;'Demand breakdown 1'!X58),('Demand breakdown 1'!N58 /'Demand breakdown 1'!X58)*Doku!$H$9,AND('Demand breakdown 1'!X58 = 0, SUM('Demand breakdown 1'!N58:W58)&gt;0), 'Demand breakdown 1'!N58/SUM('Demand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1'!N58 /'Demand breakdown 1'!Y58)*Doku!$H$9)</f>
        <v>5.3807082540643772E-2</v>
      </c>
      <c r="O58" s="27" cm="1">
        <f t="array" ref="O58">_xlfn.IFS(AND('Demand breakdown 1'!X58&gt;0, SUM('Demand breakdown 1'!N58:W58)&gt;0,SUM('Demand breakdown 1'!N58:W58)&lt;'Demand breakdown 1'!X58),('Demand breakdown 1'!O58 /'Demand breakdown 1'!X58)*Doku!$H$9,AND('Demand breakdown 1'!X58 = 0, SUM('Demand breakdown 1'!N58:W58)&gt;0), 'Demand breakdown 1'!O58/SUM('Demand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1'!O58 /'Demand breakdown 1'!Y58)*Doku!$H$9)</f>
        <v>4.3765619953833483E-2</v>
      </c>
      <c r="P58" s="27" cm="1">
        <f t="array" ref="P58">_xlfn.IFS(AND('Demand breakdown 1'!X58&gt;0, SUM('Demand breakdown 1'!N58:W58)&gt;0,SUM('Demand breakdown 1'!N58:W58)&lt;'Demand breakdown 1'!X58),('Demand breakdown 1'!P58 /'Demand breakdown 1'!X58)*Doku!$H$9,AND('Demand breakdown 1'!X58 = 0, SUM('Demand breakdown 1'!N58:W58)&gt;0), 'Demand breakdown 1'!P58/SUM('Demand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1'!P58 /'Demand breakdown 1'!Y58)*Doku!$H$9)</f>
        <v>0.11197178092084671</v>
      </c>
      <c r="Q58" s="27" cm="1">
        <f t="array" ref="Q58">_xlfn.IFS(AND('Demand breakdown 1'!X58&gt;0, SUM('Demand breakdown 1'!N58:W58)&gt;0,SUM('Demand breakdown 1'!N58:W58)&lt;'Demand breakdown 1'!X58),('Demand breakdown 1'!Q58 /'Demand breakdown 1'!X58)*Doku!$H$9,AND('Demand breakdown 1'!X58 = 0, SUM('Demand breakdown 1'!N58:W58)&gt;0), 'Demand breakdown 1'!Q58/SUM('Demand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1'!Q58 /'Demand breakdown 1'!Y58)*Doku!$H$9)</f>
        <v>0.32947364978232224</v>
      </c>
      <c r="R58" s="27" cm="1">
        <f t="array" ref="R58">_xlfn.IFS(AND('Demand breakdown 1'!X58&gt;0, SUM('Demand breakdown 1'!N58:W58)&gt;0,SUM('Demand breakdown 1'!N58:W58)&lt;'Demand breakdown 1'!X58),('Demand breakdown 1'!R58 /'Demand breakdown 1'!X58)*Doku!$H$9,AND('Demand breakdown 1'!X58 = 0, SUM('Demand breakdown 1'!N58:W58)&gt;0), 'Demand breakdown 1'!R58/SUM('Demand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1'!R58 /'Demand breakdown 1'!Y58)*Doku!$H$9)</f>
        <v>0</v>
      </c>
      <c r="S58" s="27" cm="1">
        <f t="array" ref="S58">_xlfn.IFS(AND('Demand breakdown 1'!X58&gt;0, SUM('Demand breakdown 1'!N58:W58)&gt;0,SUM('Demand breakdown 1'!N58:W58)&lt;'Demand breakdown 1'!X58),('Demand breakdown 1'!S58 /'Demand breakdown 1'!X58)*Doku!$H$9,AND('Demand breakdown 1'!X58 = 0, SUM('Demand breakdown 1'!N58:W58)&gt;0), 'Demand breakdown 1'!S58/SUM('Demand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1'!S58 /'Demand breakdown 1'!Y58)*Doku!$H$9)</f>
        <v>0</v>
      </c>
      <c r="T58" s="27" cm="1">
        <f t="array" ref="T58">_xlfn.IFS(AND('Demand breakdown 1'!X58&gt;0, SUM('Demand breakdown 1'!N58:W58)&gt;0,SUM('Demand breakdown 1'!N58:W58)&lt;'Demand breakdown 1'!X58),('Demand breakdown 1'!T58 /'Demand breakdown 1'!X58)*Doku!$H$9,AND('Demand breakdown 1'!X58 = 0, SUM('Demand breakdown 1'!N58:W58)&gt;0), 'Demand breakdown 1'!T58/SUM('Demand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1'!T58 /'Demand breakdown 1'!Y58)*Doku!$H$9)</f>
        <v>0</v>
      </c>
      <c r="U58" s="27" cm="1">
        <f t="array" ref="U58">_xlfn.IFS(AND('Demand breakdown 1'!X58&gt;0, SUM('Demand breakdown 1'!N58:W58)&gt;0,SUM('Demand breakdown 1'!N58:W58)&lt;'Demand breakdown 1'!X58),('Demand breakdown 1'!U58 /'Demand breakdown 1'!X58)*Doku!$H$9,AND('Demand breakdown 1'!X58 = 0, SUM('Demand breakdown 1'!N58:W58)&gt;0), 'Demand breakdown 1'!U58/SUM('Demand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1'!U58 /'Demand breakdown 1'!Y58)*Doku!$H$9)</f>
        <v>0</v>
      </c>
      <c r="V58" s="27" cm="1">
        <f t="array" ref="V58">_xlfn.IFS(AND('Demand breakdown 1'!X58&gt;0, SUM('Demand breakdown 1'!N58:W58)&gt;0,SUM('Demand breakdown 1'!N58:W58)&lt;'Demand breakdown 1'!X58),('Demand breakdown 1'!V58 /'Demand breakdown 1'!X58)*Doku!$H$9,AND('Demand breakdown 1'!X58 = 0, SUM('Demand breakdown 1'!N58:W58)&gt;0), 'Demand breakdown 1'!V58/SUM('Demand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1'!V58 /'Demand breakdown 1'!Y58)*Doku!$H$9)</f>
        <v>0.44163489226141062</v>
      </c>
      <c r="W58" s="27" cm="1">
        <f t="array" ref="W58">_xlfn.IFS(AND('Demand breakdown 1'!X58&gt;0, SUM('Demand breakdown 1'!N58:W58)&gt;0),('Demand breakdown 1'!W58 /'Demand breakdown 1'!X58)*Doku!$H$9,AND('Demand breakdown 1'!X58 = 0, SUM('Demand breakdown 1'!N58:W58)&gt;0), 'Demand breakdown 1'!W58/SUM('Demand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1'!W58 /'Demand breakdown 1'!Y58)*Doku!$H$9)</f>
        <v>0</v>
      </c>
      <c r="X58" s="90" cm="1">
        <f t="array" ref="X58">_xlfn.IFS(AND('Demand breakdown 1'!Y58&gt;0,'Demand breakdown 1'!X58 &gt; SUM('Demand breakdown 1'!N58:W58)),(('Demand breakdown 1'!Y58-SUM('Demand breakdown 1'!N58:W58))/'Demand breakdown 1'!Y58)*Doku!$H$9,'Demand breakdown 1'!Y58 = 0, 0,'Demand breakdown 1'!X58 &lt; SUM('Demand breakdown 1'!N58:W58),1)</f>
        <v>1</v>
      </c>
      <c r="Y58" s="92">
        <f>IF(X58=1,Doku!$H$10,1-SUM(N58:X58))</f>
        <v>1.934697454094314E-2</v>
      </c>
      <c r="Z58" s="27">
        <f t="shared" si="1"/>
        <v>39.858992853671218</v>
      </c>
      <c r="AA58" s="25">
        <f t="shared" si="2"/>
        <v>41.335251848251637</v>
      </c>
    </row>
    <row r="59" spans="1:27">
      <c r="A59" s="27" t="s">
        <v>1210</v>
      </c>
      <c r="B59" s="27" t="s">
        <v>1252</v>
      </c>
      <c r="C59" s="27">
        <v>3459</v>
      </c>
      <c r="D59" s="27">
        <v>631</v>
      </c>
      <c r="E59" s="27">
        <v>10924.317999999999</v>
      </c>
      <c r="F59" s="27">
        <v>358080</v>
      </c>
      <c r="G59" s="27">
        <v>7</v>
      </c>
      <c r="H59" s="27">
        <v>3.5579925481051079E-2</v>
      </c>
      <c r="I59" s="27">
        <v>4.47935951963973E-2</v>
      </c>
      <c r="J59" s="27">
        <v>49111.383531779305</v>
      </c>
      <c r="K59" s="29">
        <f t="shared" si="0"/>
        <v>1874.0782651271693</v>
      </c>
      <c r="L59" s="28">
        <f t="shared" si="3"/>
        <v>267.72546644673849</v>
      </c>
      <c r="M59" s="27">
        <f t="shared" si="4"/>
        <v>120.47645990103233</v>
      </c>
      <c r="N59" s="87" cm="1">
        <f t="array" ref="N59">_xlfn.IFS(AND('Demand breakdown 1'!X59&gt;0, SUM('Demand breakdown 1'!N59:W59)&gt;0,SUM('Demand breakdown 1'!N59:W59)&lt;'Demand breakdown 1'!X59),('Demand breakdown 1'!N59 /'Demand breakdown 1'!X59)*Doku!$H$9,AND('Demand breakdown 1'!X59 = 0, SUM('Demand breakdown 1'!N59:W59)&gt;0), 'Demand breakdown 1'!N59/SUM('Demand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1'!N59 /'Demand breakdown 1'!Y59)*Doku!$H$9)</f>
        <v>0.19334985584691289</v>
      </c>
      <c r="O59" s="27" cm="1">
        <f t="array" ref="O59">_xlfn.IFS(AND('Demand breakdown 1'!X59&gt;0, SUM('Demand breakdown 1'!N59:W59)&gt;0,SUM('Demand breakdown 1'!N59:W59)&lt;'Demand breakdown 1'!X59),('Demand breakdown 1'!O59 /'Demand breakdown 1'!X59)*Doku!$H$9,AND('Demand breakdown 1'!X59 = 0, SUM('Demand breakdown 1'!N59:W59)&gt;0), 'Demand breakdown 1'!O59/SUM('Demand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1'!O59 /'Demand breakdown 1'!Y59)*Doku!$H$9)</f>
        <v>6.73949409659714E-2</v>
      </c>
      <c r="P59" s="27" cm="1">
        <f t="array" ref="P59">_xlfn.IFS(AND('Demand breakdown 1'!X59&gt;0, SUM('Demand breakdown 1'!N59:W59)&gt;0,SUM('Demand breakdown 1'!N59:W59)&lt;'Demand breakdown 1'!X59),('Demand breakdown 1'!P59 /'Demand breakdown 1'!X59)*Doku!$H$9,AND('Demand breakdown 1'!X59 = 0, SUM('Demand breakdown 1'!N59:W59)&gt;0), 'Demand breakdown 1'!P59/SUM('Demand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1'!P59 /'Demand breakdown 1'!Y59)*Doku!$H$9)</f>
        <v>4.2504120331900451E-2</v>
      </c>
      <c r="Q59" s="27" cm="1">
        <f t="array" ref="Q59">_xlfn.IFS(AND('Demand breakdown 1'!X59&gt;0, SUM('Demand breakdown 1'!N59:W59)&gt;0,SUM('Demand breakdown 1'!N59:W59)&lt;'Demand breakdown 1'!X59),('Demand breakdown 1'!Q59 /'Demand breakdown 1'!X59)*Doku!$H$9,AND('Demand breakdown 1'!X59 = 0, SUM('Demand breakdown 1'!N59:W59)&gt;0), 'Demand breakdown 1'!Q59/SUM('Demand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1'!Q59 /'Demand breakdown 1'!Y59)*Doku!$H$9)</f>
        <v>0.24157405100029494</v>
      </c>
      <c r="R59" s="27" cm="1">
        <f t="array" ref="R59">_xlfn.IFS(AND('Demand breakdown 1'!X59&gt;0, SUM('Demand breakdown 1'!N59:W59)&gt;0,SUM('Demand breakdown 1'!N59:W59)&lt;'Demand breakdown 1'!X59),('Demand breakdown 1'!R59 /'Demand breakdown 1'!X59)*Doku!$H$9,AND('Demand breakdown 1'!X59 = 0, SUM('Demand breakdown 1'!N59:W59)&gt;0), 'Demand breakdown 1'!R59/SUM('Demand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1'!R59 /'Demand breakdown 1'!Y59)*Doku!$H$9)</f>
        <v>1.5546143945511889E-2</v>
      </c>
      <c r="S59" s="27" cm="1">
        <f t="array" ref="S59">_xlfn.IFS(AND('Demand breakdown 1'!X59&gt;0, SUM('Demand breakdown 1'!N59:W59)&gt;0,SUM('Demand breakdown 1'!N59:W59)&lt;'Demand breakdown 1'!X59),('Demand breakdown 1'!S59 /'Demand breakdown 1'!X59)*Doku!$H$9,AND('Demand breakdown 1'!X59 = 0, SUM('Demand breakdown 1'!N59:W59)&gt;0), 'Demand breakdown 1'!S59/SUM('Demand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1'!S59 /'Demand breakdown 1'!Y59)*Doku!$H$9)</f>
        <v>8.4215359005377702E-2</v>
      </c>
      <c r="T59" s="27" cm="1">
        <f t="array" ref="T59">_xlfn.IFS(AND('Demand breakdown 1'!X59&gt;0, SUM('Demand breakdown 1'!N59:W59)&gt;0,SUM('Demand breakdown 1'!N59:W59)&lt;'Demand breakdown 1'!X59),('Demand breakdown 1'!T59 /'Demand breakdown 1'!X59)*Doku!$H$9,AND('Demand breakdown 1'!X59 = 0, SUM('Demand breakdown 1'!N59:W59)&gt;0), 'Demand breakdown 1'!T59/SUM('Demand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1'!T59 /'Demand breakdown 1'!Y59)*Doku!$H$9)</f>
        <v>8.6622321182733816E-2</v>
      </c>
      <c r="U59" s="27" cm="1">
        <f t="array" ref="U59">_xlfn.IFS(AND('Demand breakdown 1'!X59&gt;0, SUM('Demand breakdown 1'!N59:W59)&gt;0,SUM('Demand breakdown 1'!N59:W59)&lt;'Demand breakdown 1'!X59),('Demand breakdown 1'!U59 /'Demand breakdown 1'!X59)*Doku!$H$9,AND('Demand breakdown 1'!X59 = 0, SUM('Demand breakdown 1'!N59:W59)&gt;0), 'Demand breakdown 1'!U59/SUM('Demand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1'!U59 /'Demand breakdown 1'!Y59)*Doku!$H$9)</f>
        <v>2.0728191927349184E-2</v>
      </c>
      <c r="V59" s="27" cm="1">
        <f t="array" ref="V59">_xlfn.IFS(AND('Demand breakdown 1'!X59&gt;0, SUM('Demand breakdown 1'!N59:W59)&gt;0,SUM('Demand breakdown 1'!N59:W59)&lt;'Demand breakdown 1'!X59),('Demand breakdown 1'!V59 /'Demand breakdown 1'!X59)*Doku!$H$9,AND('Demand breakdown 1'!X59 = 0, SUM('Demand breakdown 1'!N59:W59)&gt;0), 'Demand breakdown 1'!V59/SUM('Demand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1'!V59 /'Demand breakdown 1'!Y59)*Doku!$H$9)</f>
        <v>0.21141623077812707</v>
      </c>
      <c r="W59" s="27" cm="1">
        <f t="array" ref="W59">_xlfn.IFS(AND('Demand breakdown 1'!X59&gt;0, SUM('Demand breakdown 1'!N59:W59)&gt;0),('Demand breakdown 1'!W59 /'Demand breakdown 1'!X59)*Doku!$H$9,AND('Demand breakdown 1'!X59 = 0, SUM('Demand breakdown 1'!N59:W59)&gt;0), 'Demand breakdown 1'!W59/SUM('Demand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1'!W59 /'Demand breakdown 1'!Y59)*Doku!$H$9)</f>
        <v>1.730181047487753E-2</v>
      </c>
      <c r="X59" s="90" cm="1">
        <f t="array" ref="X59">_xlfn.IFS(AND('Demand breakdown 1'!Y59&gt;0,'Demand breakdown 1'!X59 &gt; SUM('Demand breakdown 1'!N59:W59)),(('Demand breakdown 1'!Y59-SUM('Demand breakdown 1'!N59:W59))/'Demand breakdown 1'!Y59)*Doku!$H$9,'Demand breakdown 1'!Y59 = 0, 0,'Demand breakdown 1'!X59 &lt; SUM('Demand breakdown 1'!N59:W59),1)</f>
        <v>1</v>
      </c>
      <c r="Y59" s="92">
        <f>IF(X59=1,Doku!$H$10,1-SUM(N59:X59))</f>
        <v>1.934697454094314E-2</v>
      </c>
      <c r="Z59" s="27">
        <f t="shared" si="1"/>
        <v>72.285875940619391</v>
      </c>
      <c r="AA59" s="25">
        <f t="shared" si="2"/>
        <v>74.963130605086789</v>
      </c>
    </row>
    <row r="60" spans="1:27">
      <c r="A60" s="27" t="s">
        <v>1210</v>
      </c>
      <c r="B60" s="27" t="s">
        <v>1253</v>
      </c>
      <c r="C60" s="27">
        <v>3460</v>
      </c>
      <c r="D60" s="27">
        <v>792</v>
      </c>
      <c r="E60" s="27">
        <v>6355.1220000000003</v>
      </c>
      <c r="F60" s="27">
        <v>142814</v>
      </c>
      <c r="G60" s="27">
        <v>4</v>
      </c>
      <c r="H60" s="27">
        <v>2.0698295965293972E-2</v>
      </c>
      <c r="I60" s="27">
        <v>1.7865148861646234E-2</v>
      </c>
      <c r="J60" s="27">
        <v>49111.383531779305</v>
      </c>
      <c r="K60" s="29">
        <f t="shared" si="0"/>
        <v>977.56281488325817</v>
      </c>
      <c r="L60" s="28">
        <f t="shared" si="3"/>
        <v>244.39070372081454</v>
      </c>
      <c r="M60" s="27">
        <f t="shared" si="4"/>
        <v>109.97581667436654</v>
      </c>
      <c r="N60" s="87" cm="1">
        <f t="array" ref="N60">_xlfn.IFS(AND('Demand breakdown 1'!X60&gt;0, SUM('Demand breakdown 1'!N60:W60)&gt;0,SUM('Demand breakdown 1'!N60:W60)&lt;'Demand breakdown 1'!X60),('Demand breakdown 1'!N60 /'Demand breakdown 1'!X60)*Doku!$H$9,AND('Demand breakdown 1'!X60 = 0, SUM('Demand breakdown 1'!N60:W60)&gt;0), 'Demand breakdown 1'!N60/SUM('Demand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1'!N60 /'Demand breakdown 1'!Y60)*Doku!$H$9)</f>
        <v>8.8250675899030795E-2</v>
      </c>
      <c r="O60" s="27" cm="1">
        <f t="array" ref="O60">_xlfn.IFS(AND('Demand breakdown 1'!X60&gt;0, SUM('Demand breakdown 1'!N60:W60)&gt;0,SUM('Demand breakdown 1'!N60:W60)&lt;'Demand breakdown 1'!X60),('Demand breakdown 1'!O60 /'Demand breakdown 1'!X60)*Doku!$H$9,AND('Demand breakdown 1'!X60 = 0, SUM('Demand breakdown 1'!N60:W60)&gt;0), 'Demand breakdown 1'!O60/SUM('Demand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1'!O60 /'Demand breakdown 1'!Y60)*Doku!$H$9)</f>
        <v>0.40868789052935467</v>
      </c>
      <c r="P60" s="27" cm="1">
        <f t="array" ref="P60">_xlfn.IFS(AND('Demand breakdown 1'!X60&gt;0, SUM('Demand breakdown 1'!N60:W60)&gt;0,SUM('Demand breakdown 1'!N60:W60)&lt;'Demand breakdown 1'!X60),('Demand breakdown 1'!P60 /'Demand breakdown 1'!X60)*Doku!$H$9,AND('Demand breakdown 1'!X60 = 0, SUM('Demand breakdown 1'!N60:W60)&gt;0), 'Demand breakdown 1'!P60/SUM('Demand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1'!P60 /'Demand breakdown 1'!Y60)*Doku!$H$9)</f>
        <v>3.5309266351039335E-2</v>
      </c>
      <c r="Q60" s="27" cm="1">
        <f t="array" ref="Q60">_xlfn.IFS(AND('Demand breakdown 1'!X60&gt;0, SUM('Demand breakdown 1'!N60:W60)&gt;0,SUM('Demand breakdown 1'!N60:W60)&lt;'Demand breakdown 1'!X60),('Demand breakdown 1'!Q60 /'Demand breakdown 1'!X60)*Doku!$H$9,AND('Demand breakdown 1'!X60 = 0, SUM('Demand breakdown 1'!N60:W60)&gt;0), 'Demand breakdown 1'!Q60/SUM('Demand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1'!Q60 /'Demand breakdown 1'!Y60)*Doku!$H$9)</f>
        <v>0.22782348288919013</v>
      </c>
      <c r="R60" s="27" cm="1">
        <f t="array" ref="R60">_xlfn.IFS(AND('Demand breakdown 1'!X60&gt;0, SUM('Demand breakdown 1'!N60:W60)&gt;0,SUM('Demand breakdown 1'!N60:W60)&lt;'Demand breakdown 1'!X60),('Demand breakdown 1'!R60 /'Demand breakdown 1'!X60)*Doku!$H$9,AND('Demand breakdown 1'!X60 = 0, SUM('Demand breakdown 1'!N60:W60)&gt;0), 'Demand breakdown 1'!R60/SUM('Demand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1'!R60 /'Demand breakdown 1'!Y60)*Doku!$H$9)</f>
        <v>0</v>
      </c>
      <c r="S60" s="27" cm="1">
        <f t="array" ref="S60">_xlfn.IFS(AND('Demand breakdown 1'!X60&gt;0, SUM('Demand breakdown 1'!N60:W60)&gt;0,SUM('Demand breakdown 1'!N60:W60)&lt;'Demand breakdown 1'!X60),('Demand breakdown 1'!S60 /'Demand breakdown 1'!X60)*Doku!$H$9,AND('Demand breakdown 1'!X60 = 0, SUM('Demand breakdown 1'!N60:W60)&gt;0), 'Demand breakdown 1'!S60/SUM('Demand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1'!S60 /'Demand breakdown 1'!Y60)*Doku!$H$9)</f>
        <v>0</v>
      </c>
      <c r="T60" s="27" cm="1">
        <f t="array" ref="T60">_xlfn.IFS(AND('Demand breakdown 1'!X60&gt;0, SUM('Demand breakdown 1'!N60:W60)&gt;0,SUM('Demand breakdown 1'!N60:W60)&lt;'Demand breakdown 1'!X60),('Demand breakdown 1'!T60 /'Demand breakdown 1'!X60)*Doku!$H$9,AND('Demand breakdown 1'!X60 = 0, SUM('Demand breakdown 1'!N60:W60)&gt;0), 'Demand breakdown 1'!T60/SUM('Demand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1'!T60 /'Demand breakdown 1'!Y60)*Doku!$H$9)</f>
        <v>2.6898014366779011E-2</v>
      </c>
      <c r="U60" s="27" cm="1">
        <f t="array" ref="U60">_xlfn.IFS(AND('Demand breakdown 1'!X60&gt;0, SUM('Demand breakdown 1'!N60:W60)&gt;0,SUM('Demand breakdown 1'!N60:W60)&lt;'Demand breakdown 1'!X60),('Demand breakdown 1'!U60 /'Demand breakdown 1'!X60)*Doku!$H$9,AND('Demand breakdown 1'!X60 = 0, SUM('Demand breakdown 1'!N60:W60)&gt;0), 'Demand breakdown 1'!U60/SUM('Demand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1'!U60 /'Demand breakdown 1'!Y60)*Doku!$H$9)</f>
        <v>2.851729282364196E-2</v>
      </c>
      <c r="V60" s="27" cm="1">
        <f t="array" ref="V60">_xlfn.IFS(AND('Demand breakdown 1'!X60&gt;0, SUM('Demand breakdown 1'!N60:W60)&gt;0,SUM('Demand breakdown 1'!N60:W60)&lt;'Demand breakdown 1'!X60),('Demand breakdown 1'!V60 /'Demand breakdown 1'!X60)*Doku!$H$9,AND('Demand breakdown 1'!X60 = 0, SUM('Demand breakdown 1'!N60:W60)&gt;0), 'Demand breakdown 1'!V60/SUM('Demand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1'!V60 /'Demand breakdown 1'!Y60)*Doku!$H$9)</f>
        <v>0.16516640260002094</v>
      </c>
      <c r="W60" s="27" cm="1">
        <f t="array" ref="W60">_xlfn.IFS(AND('Demand breakdown 1'!X60&gt;0, SUM('Demand breakdown 1'!N60:W60)&gt;0),('Demand breakdown 1'!W60 /'Demand breakdown 1'!X60)*Doku!$H$9,AND('Demand breakdown 1'!X60 = 0, SUM('Demand breakdown 1'!N60:W60)&gt;0), 'Demand breakdown 1'!W60/SUM('Demand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1'!W60 /'Demand breakdown 1'!Y60)*Doku!$H$9)</f>
        <v>0</v>
      </c>
      <c r="X60" s="90" cm="1">
        <f t="array" ref="X60">_xlfn.IFS(AND('Demand breakdown 1'!Y60&gt;0,'Demand breakdown 1'!X60 &gt; SUM('Demand breakdown 1'!N60:W60)),(('Demand breakdown 1'!Y60-SUM('Demand breakdown 1'!N60:W60))/'Demand breakdown 1'!Y60)*Doku!$H$9,'Demand breakdown 1'!Y60 = 0, 0,'Demand breakdown 1'!X60 &lt; SUM('Demand breakdown 1'!N60:W60),1)</f>
        <v>1</v>
      </c>
      <c r="Y60" s="92">
        <f>IF(X60=1,Doku!$H$10,1-SUM(N60:X60))</f>
        <v>1.934697454094314E-2</v>
      </c>
      <c r="Z60" s="27">
        <f t="shared" si="1"/>
        <v>65.985490004619933</v>
      </c>
      <c r="AA60" s="25">
        <f t="shared" si="2"/>
        <v>68.429397041828082</v>
      </c>
    </row>
    <row r="61" spans="1:27">
      <c r="A61" s="27" t="s">
        <v>1210</v>
      </c>
      <c r="B61" s="27" t="s">
        <v>1254</v>
      </c>
      <c r="C61" s="27">
        <v>3461</v>
      </c>
      <c r="D61" s="27">
        <v>696</v>
      </c>
      <c r="E61" s="27">
        <v>2869.797</v>
      </c>
      <c r="F61" s="27">
        <v>88583</v>
      </c>
      <c r="G61" s="27">
        <v>5</v>
      </c>
      <c r="H61" s="27">
        <v>9.3467769251814117E-3</v>
      </c>
      <c r="I61" s="27">
        <v>1.1081185889417063E-2</v>
      </c>
      <c r="J61" s="27">
        <v>49111.383531779305</v>
      </c>
      <c r="K61" s="29">
        <f t="shared" si="0"/>
        <v>482.88332903475845</v>
      </c>
      <c r="L61" s="28">
        <f t="shared" si="3"/>
        <v>96.576665806951695</v>
      </c>
      <c r="M61" s="27">
        <f t="shared" si="4"/>
        <v>43.459499613128266</v>
      </c>
      <c r="N61" s="87" cm="1">
        <f t="array" ref="N61">_xlfn.IFS(AND('Demand breakdown 1'!X61&gt;0, SUM('Demand breakdown 1'!N61:W61)&gt;0,SUM('Demand breakdown 1'!N61:W61)&lt;'Demand breakdown 1'!X61),('Demand breakdown 1'!N61 /'Demand breakdown 1'!X61)*Doku!$H$9,AND('Demand breakdown 1'!X61 = 0, SUM('Demand breakdown 1'!N61:W61)&gt;0), 'Demand breakdown 1'!N61/SUM('Demand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1'!N61 /'Demand breakdown 1'!Y61)*Doku!$H$9)</f>
        <v>9.0079892091176991E-2</v>
      </c>
      <c r="O61" s="27" cm="1">
        <f t="array" ref="O61">_xlfn.IFS(AND('Demand breakdown 1'!X61&gt;0, SUM('Demand breakdown 1'!N61:W61)&gt;0,SUM('Demand breakdown 1'!N61:W61)&lt;'Demand breakdown 1'!X61),('Demand breakdown 1'!O61 /'Demand breakdown 1'!X61)*Doku!$H$9,AND('Demand breakdown 1'!X61 = 0, SUM('Demand breakdown 1'!N61:W61)&gt;0), 'Demand breakdown 1'!O61/SUM('Demand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1'!O61 /'Demand breakdown 1'!Y61)*Doku!$H$9)</f>
        <v>0</v>
      </c>
      <c r="P61" s="27" cm="1">
        <f t="array" ref="P61">_xlfn.IFS(AND('Demand breakdown 1'!X61&gt;0, SUM('Demand breakdown 1'!N61:W61)&gt;0,SUM('Demand breakdown 1'!N61:W61)&lt;'Demand breakdown 1'!X61),('Demand breakdown 1'!P61 /'Demand breakdown 1'!X61)*Doku!$H$9,AND('Demand breakdown 1'!X61 = 0, SUM('Demand breakdown 1'!N61:W61)&gt;0), 'Demand breakdown 1'!P61/SUM('Demand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1'!P61 /'Demand breakdown 1'!Y61)*Doku!$H$9)</f>
        <v>0</v>
      </c>
      <c r="Q61" s="27" cm="1">
        <f t="array" ref="Q61">_xlfn.IFS(AND('Demand breakdown 1'!X61&gt;0, SUM('Demand breakdown 1'!N61:W61)&gt;0,SUM('Demand breakdown 1'!N61:W61)&lt;'Demand breakdown 1'!X61),('Demand breakdown 1'!Q61 /'Demand breakdown 1'!X61)*Doku!$H$9,AND('Demand breakdown 1'!X61 = 0, SUM('Demand breakdown 1'!N61:W61)&gt;0), 'Demand breakdown 1'!Q61/SUM('Demand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1'!Q61 /'Demand breakdown 1'!Y61)*Doku!$H$9)</f>
        <v>4.8433048276061111E-2</v>
      </c>
      <c r="R61" s="27" cm="1">
        <f t="array" ref="R61">_xlfn.IFS(AND('Demand breakdown 1'!X61&gt;0, SUM('Demand breakdown 1'!N61:W61)&gt;0,SUM('Demand breakdown 1'!N61:W61)&lt;'Demand breakdown 1'!X61),('Demand breakdown 1'!R61 /'Demand breakdown 1'!X61)*Doku!$H$9,AND('Demand breakdown 1'!X61 = 0, SUM('Demand breakdown 1'!N61:W61)&gt;0), 'Demand breakdown 1'!R61/SUM('Demand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1'!R61 /'Demand breakdown 1'!Y61)*Doku!$H$9)</f>
        <v>0</v>
      </c>
      <c r="S61" s="27" cm="1">
        <f t="array" ref="S61">_xlfn.IFS(AND('Demand breakdown 1'!X61&gt;0, SUM('Demand breakdown 1'!N61:W61)&gt;0,SUM('Demand breakdown 1'!N61:W61)&lt;'Demand breakdown 1'!X61),('Demand breakdown 1'!S61 /'Demand breakdown 1'!X61)*Doku!$H$9,AND('Demand breakdown 1'!X61 = 0, SUM('Demand breakdown 1'!N61:W61)&gt;0), 'Demand breakdown 1'!S61/SUM('Demand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1'!S61 /'Demand breakdown 1'!Y61)*Doku!$H$9)</f>
        <v>0</v>
      </c>
      <c r="T61" s="27" cm="1">
        <f t="array" ref="T61">_xlfn.IFS(AND('Demand breakdown 1'!X61&gt;0, SUM('Demand breakdown 1'!N61:W61)&gt;0,SUM('Demand breakdown 1'!N61:W61)&lt;'Demand breakdown 1'!X61),('Demand breakdown 1'!T61 /'Demand breakdown 1'!X61)*Doku!$H$9,AND('Demand breakdown 1'!X61 = 0, SUM('Demand breakdown 1'!N61:W61)&gt;0), 'Demand breakdown 1'!T61/SUM('Demand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1'!T61 /'Demand breakdown 1'!Y61)*Doku!$H$9)</f>
        <v>0</v>
      </c>
      <c r="U61" s="27" cm="1">
        <f t="array" ref="U61">_xlfn.IFS(AND('Demand breakdown 1'!X61&gt;0, SUM('Demand breakdown 1'!N61:W61)&gt;0,SUM('Demand breakdown 1'!N61:W61)&lt;'Demand breakdown 1'!X61),('Demand breakdown 1'!U61 /'Demand breakdown 1'!X61)*Doku!$H$9,AND('Demand breakdown 1'!X61 = 0, SUM('Demand breakdown 1'!N61:W61)&gt;0), 'Demand breakdown 1'!U61/SUM('Demand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1'!U61 /'Demand breakdown 1'!Y61)*Doku!$H$9)</f>
        <v>0</v>
      </c>
      <c r="V61" s="27" cm="1">
        <f t="array" ref="V61">_xlfn.IFS(AND('Demand breakdown 1'!X61&gt;0, SUM('Demand breakdown 1'!N61:W61)&gt;0,SUM('Demand breakdown 1'!N61:W61)&lt;'Demand breakdown 1'!X61),('Demand breakdown 1'!V61 /'Demand breakdown 1'!X61)*Doku!$H$9,AND('Demand breakdown 1'!X61 = 0, SUM('Demand breakdown 1'!N61:W61)&gt;0), 'Demand breakdown 1'!V61/SUM('Demand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1'!V61 /'Demand breakdown 1'!Y61)*Doku!$H$9)</f>
        <v>2.1660077252058037E-2</v>
      </c>
      <c r="W61" s="27" cm="1">
        <f t="array" ref="W61">_xlfn.IFS(AND('Demand breakdown 1'!X61&gt;0, SUM('Demand breakdown 1'!N61:W61)&gt;0),('Demand breakdown 1'!W61 /'Demand breakdown 1'!X61)*Doku!$H$9,AND('Demand breakdown 1'!X61 = 0, SUM('Demand breakdown 1'!N61:W61)&gt;0), 'Demand breakdown 1'!W61/SUM('Demand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1'!W61 /'Demand breakdown 1'!Y61)*Doku!$H$9)</f>
        <v>0</v>
      </c>
      <c r="X61" s="90" cm="1">
        <f t="array" ref="X61">_xlfn.IFS(AND('Demand breakdown 1'!Y61&gt;0,'Demand breakdown 1'!X61 &gt; SUM('Demand breakdown 1'!N61:W61)),(('Demand breakdown 1'!Y61-SUM('Demand breakdown 1'!N61:W61))/'Demand breakdown 1'!Y61)*Doku!$H$9,'Demand breakdown 1'!Y61 = 0, 0,'Demand breakdown 1'!X61 &lt; SUM('Demand breakdown 1'!N61:W61),1)</f>
        <v>0.82048000783976072</v>
      </c>
      <c r="Y61" s="92">
        <f>IF(X61=1,Doku!$H$10,1-SUM(N61:X61))</f>
        <v>1.934697454094314E-2</v>
      </c>
      <c r="Z61" s="27">
        <f t="shared" si="1"/>
        <v>26.075699767876959</v>
      </c>
      <c r="AA61" s="25">
        <f t="shared" si="2"/>
        <v>27.041466425946478</v>
      </c>
    </row>
    <row r="62" spans="1:27">
      <c r="A62" s="27" t="s">
        <v>1210</v>
      </c>
      <c r="B62" s="27" t="s">
        <v>1255</v>
      </c>
      <c r="C62" s="27">
        <v>3462</v>
      </c>
      <c r="D62" s="27">
        <v>557</v>
      </c>
      <c r="E62" s="27">
        <v>1460.549</v>
      </c>
      <c r="F62" s="27">
        <v>56926</v>
      </c>
      <c r="G62" s="27">
        <v>3</v>
      </c>
      <c r="H62" s="27">
        <v>4.7569307833609086E-3</v>
      </c>
      <c r="I62" s="27">
        <v>7.1210908181135856E-3</v>
      </c>
      <c r="J62" s="27">
        <v>49111.383531779305</v>
      </c>
      <c r="K62" s="29">
        <f t="shared" si="0"/>
        <v>266.12945979099311</v>
      </c>
      <c r="L62" s="28">
        <f t="shared" si="3"/>
        <v>88.709819930331037</v>
      </c>
      <c r="M62" s="27">
        <f t="shared" si="4"/>
        <v>39.919418968648969</v>
      </c>
      <c r="N62" s="87" cm="1">
        <f t="array" ref="N62">_xlfn.IFS(AND('Demand breakdown 1'!X62&gt;0, SUM('Demand breakdown 1'!N62:W62)&gt;0,SUM('Demand breakdown 1'!N62:W62)&lt;'Demand breakdown 1'!X62),('Demand breakdown 1'!N62 /'Demand breakdown 1'!X62)*Doku!$H$9,AND('Demand breakdown 1'!X62 = 0, SUM('Demand breakdown 1'!N62:W62)&gt;0), 'Demand breakdown 1'!N62/SUM('Demand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1'!N62 /'Demand breakdown 1'!Y62)*Doku!$H$9)</f>
        <v>0</v>
      </c>
      <c r="O62" s="27" cm="1">
        <f t="array" ref="O62">_xlfn.IFS(AND('Demand breakdown 1'!X62&gt;0, SUM('Demand breakdown 1'!N62:W62)&gt;0,SUM('Demand breakdown 1'!N62:W62)&lt;'Demand breakdown 1'!X62),('Demand breakdown 1'!O62 /'Demand breakdown 1'!X62)*Doku!$H$9,AND('Demand breakdown 1'!X62 = 0, SUM('Demand breakdown 1'!N62:W62)&gt;0), 'Demand breakdown 1'!O62/SUM('Demand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1'!O62 /'Demand breakdown 1'!Y62)*Doku!$H$9)</f>
        <v>0</v>
      </c>
      <c r="P62" s="27" cm="1">
        <f t="array" ref="P62">_xlfn.IFS(AND('Demand breakdown 1'!X62&gt;0, SUM('Demand breakdown 1'!N62:W62)&gt;0,SUM('Demand breakdown 1'!N62:W62)&lt;'Demand breakdown 1'!X62),('Demand breakdown 1'!P62 /'Demand breakdown 1'!X62)*Doku!$H$9,AND('Demand breakdown 1'!X62 = 0, SUM('Demand breakdown 1'!N62:W62)&gt;0), 'Demand breakdown 1'!P62/SUM('Demand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1'!P62 /'Demand breakdown 1'!Y62)*Doku!$H$9)</f>
        <v>0.98065302545905686</v>
      </c>
      <c r="Q62" s="27" cm="1">
        <f t="array" ref="Q62">_xlfn.IFS(AND('Demand breakdown 1'!X62&gt;0, SUM('Demand breakdown 1'!N62:W62)&gt;0,SUM('Demand breakdown 1'!N62:W62)&lt;'Demand breakdown 1'!X62),('Demand breakdown 1'!Q62 /'Demand breakdown 1'!X62)*Doku!$H$9,AND('Demand breakdown 1'!X62 = 0, SUM('Demand breakdown 1'!N62:W62)&gt;0), 'Demand breakdown 1'!Q62/SUM('Demand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1'!Q62 /'Demand breakdown 1'!Y62)*Doku!$H$9)</f>
        <v>0</v>
      </c>
      <c r="R62" s="27" cm="1">
        <f t="array" ref="R62">_xlfn.IFS(AND('Demand breakdown 1'!X62&gt;0, SUM('Demand breakdown 1'!N62:W62)&gt;0,SUM('Demand breakdown 1'!N62:W62)&lt;'Demand breakdown 1'!X62),('Demand breakdown 1'!R62 /'Demand breakdown 1'!X62)*Doku!$H$9,AND('Demand breakdown 1'!X62 = 0, SUM('Demand breakdown 1'!N62:W62)&gt;0), 'Demand breakdown 1'!R62/SUM('Demand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1'!R62 /'Demand breakdown 1'!Y62)*Doku!$H$9)</f>
        <v>0</v>
      </c>
      <c r="S62" s="27" cm="1">
        <f t="array" ref="S62">_xlfn.IFS(AND('Demand breakdown 1'!X62&gt;0, SUM('Demand breakdown 1'!N62:W62)&gt;0,SUM('Demand breakdown 1'!N62:W62)&lt;'Demand breakdown 1'!X62),('Demand breakdown 1'!S62 /'Demand breakdown 1'!X62)*Doku!$H$9,AND('Demand breakdown 1'!X62 = 0, SUM('Demand breakdown 1'!N62:W62)&gt;0), 'Demand breakdown 1'!S62/SUM('Demand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1'!S62 /'Demand breakdown 1'!Y62)*Doku!$H$9)</f>
        <v>0</v>
      </c>
      <c r="T62" s="27" cm="1">
        <f t="array" ref="T62">_xlfn.IFS(AND('Demand breakdown 1'!X62&gt;0, SUM('Demand breakdown 1'!N62:W62)&gt;0,SUM('Demand breakdown 1'!N62:W62)&lt;'Demand breakdown 1'!X62),('Demand breakdown 1'!T62 /'Demand breakdown 1'!X62)*Doku!$H$9,AND('Demand breakdown 1'!X62 = 0, SUM('Demand breakdown 1'!N62:W62)&gt;0), 'Demand breakdown 1'!T62/SUM('Demand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1'!T62 /'Demand breakdown 1'!Y62)*Doku!$H$9)</f>
        <v>0</v>
      </c>
      <c r="U62" s="27" cm="1">
        <f t="array" ref="U62">_xlfn.IFS(AND('Demand breakdown 1'!X62&gt;0, SUM('Demand breakdown 1'!N62:W62)&gt;0,SUM('Demand breakdown 1'!N62:W62)&lt;'Demand breakdown 1'!X62),('Demand breakdown 1'!U62 /'Demand breakdown 1'!X62)*Doku!$H$9,AND('Demand breakdown 1'!X62 = 0, SUM('Demand breakdown 1'!N62:W62)&gt;0), 'Demand breakdown 1'!U62/SUM('Demand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1'!U62 /'Demand breakdown 1'!Y62)*Doku!$H$9)</f>
        <v>0</v>
      </c>
      <c r="V62" s="27" cm="1">
        <f t="array" ref="V62">_xlfn.IFS(AND('Demand breakdown 1'!X62&gt;0, SUM('Demand breakdown 1'!N62:W62)&gt;0,SUM('Demand breakdown 1'!N62:W62)&lt;'Demand breakdown 1'!X62),('Demand breakdown 1'!V62 /'Demand breakdown 1'!X62)*Doku!$H$9,AND('Demand breakdown 1'!X62 = 0, SUM('Demand breakdown 1'!N62:W62)&gt;0), 'Demand breakdown 1'!V62/SUM('Demand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1'!V62 /'Demand breakdown 1'!Y62)*Doku!$H$9)</f>
        <v>0</v>
      </c>
      <c r="W62" s="27" cm="1">
        <f t="array" ref="W62">_xlfn.IFS(AND('Demand breakdown 1'!X62&gt;0, SUM('Demand breakdown 1'!N62:W62)&gt;0),('Demand breakdown 1'!W62 /'Demand breakdown 1'!X62)*Doku!$H$9,AND('Demand breakdown 1'!X62 = 0, SUM('Demand breakdown 1'!N62:W62)&gt;0), 'Demand breakdown 1'!W62/SUM('Demand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1'!W62 /'Demand breakdown 1'!Y62)*Doku!$H$9)</f>
        <v>0</v>
      </c>
      <c r="X62" s="90" cm="1">
        <f t="array" ref="X62">_xlfn.IFS(AND('Demand breakdown 1'!Y62&gt;0,'Demand breakdown 1'!X62 &gt; SUM('Demand breakdown 1'!N62:W62)),(('Demand breakdown 1'!Y62-SUM('Demand breakdown 1'!N62:W62))/'Demand breakdown 1'!Y62)*Doku!$H$9,'Demand breakdown 1'!Y62 = 0, 0,'Demand breakdown 1'!X62 &lt; SUM('Demand breakdown 1'!N62:W62),1)</f>
        <v>1</v>
      </c>
      <c r="Y62" s="92">
        <f>IF(X62=1,Doku!$H$10,1-SUM(N62:X62))</f>
        <v>1.934697454094314E-2</v>
      </c>
      <c r="Z62" s="27">
        <f t="shared" si="1"/>
        <v>23.951651381189382</v>
      </c>
      <c r="AA62" s="25">
        <f t="shared" si="2"/>
        <v>24.838749580492692</v>
      </c>
    </row>
    <row r="63" spans="1:27">
      <c r="A63" s="27" t="s">
        <v>1256</v>
      </c>
      <c r="B63" s="27" t="s">
        <v>1257</v>
      </c>
      <c r="C63" s="27">
        <v>4011</v>
      </c>
      <c r="D63" s="27">
        <v>756</v>
      </c>
      <c r="E63" s="27">
        <v>28817.556</v>
      </c>
      <c r="F63" s="27">
        <v>567559</v>
      </c>
      <c r="G63" s="27">
        <v>1</v>
      </c>
      <c r="H63" s="27">
        <v>0.85707866638907892</v>
      </c>
      <c r="I63" s="27">
        <v>0.83341997063142437</v>
      </c>
      <c r="J63" s="27">
        <v>4609.5153446251888</v>
      </c>
      <c r="K63" s="29">
        <f t="shared" si="0"/>
        <v>3920.1818303553082</v>
      </c>
      <c r="L63" s="28">
        <f t="shared" si="3"/>
        <v>3920.1818303553082</v>
      </c>
      <c r="M63" s="27">
        <f t="shared" si="4"/>
        <v>1764.0818236598886</v>
      </c>
      <c r="N63" s="87" cm="1">
        <f t="array" ref="N63">_xlfn.IFS(AND('Demand breakdown 1'!X63&gt;0, SUM('Demand breakdown 1'!N63:W63)&gt;0,SUM('Demand breakdown 1'!N63:W63)&lt;'Demand breakdown 1'!X63),('Demand breakdown 1'!N63 /'Demand breakdown 1'!X63)*Doku!$H$9,AND('Demand breakdown 1'!X63 = 0, SUM('Demand breakdown 1'!N63:W63)&gt;0), 'Demand breakdown 1'!N63/SUM('Demand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1'!N63 /'Demand breakdown 1'!Y63)*Doku!$H$9)</f>
        <v>0.34643726591907076</v>
      </c>
      <c r="O63" s="27" cm="1">
        <f t="array" ref="O63">_xlfn.IFS(AND('Demand breakdown 1'!X63&gt;0, SUM('Demand breakdown 1'!N63:W63)&gt;0,SUM('Demand breakdown 1'!N63:W63)&lt;'Demand breakdown 1'!X63),('Demand breakdown 1'!O63 /'Demand breakdown 1'!X63)*Doku!$H$9,AND('Demand breakdown 1'!X63 = 0, SUM('Demand breakdown 1'!N63:W63)&gt;0), 'Demand breakdown 1'!O63/SUM('Demand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1'!O63 /'Demand breakdown 1'!Y63)*Doku!$H$9)</f>
        <v>4.5617762288108557E-2</v>
      </c>
      <c r="P63" s="27" cm="1">
        <f t="array" ref="P63">_xlfn.IFS(AND('Demand breakdown 1'!X63&gt;0, SUM('Demand breakdown 1'!N63:W63)&gt;0,SUM('Demand breakdown 1'!N63:W63)&lt;'Demand breakdown 1'!X63),('Demand breakdown 1'!P63 /'Demand breakdown 1'!X63)*Doku!$H$9,AND('Demand breakdown 1'!X63 = 0, SUM('Demand breakdown 1'!N63:W63)&gt;0), 'Demand breakdown 1'!P63/SUM('Demand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1'!P63 /'Demand breakdown 1'!Y63)*Doku!$H$9)</f>
        <v>1.2989464515935996E-2</v>
      </c>
      <c r="Q63" s="27" cm="1">
        <f t="array" ref="Q63">_xlfn.IFS(AND('Demand breakdown 1'!X63&gt;0, SUM('Demand breakdown 1'!N63:W63)&gt;0,SUM('Demand breakdown 1'!N63:W63)&lt;'Demand breakdown 1'!X63),('Demand breakdown 1'!Q63 /'Demand breakdown 1'!X63)*Doku!$H$9,AND('Demand breakdown 1'!X63 = 0, SUM('Demand breakdown 1'!N63:W63)&gt;0), 'Demand breakdown 1'!Q63/SUM('Demand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1'!Q63 /'Demand breakdown 1'!Y63)*Doku!$H$9)</f>
        <v>0</v>
      </c>
      <c r="R63" s="27" cm="1">
        <f t="array" ref="R63">_xlfn.IFS(AND('Demand breakdown 1'!X63&gt;0, SUM('Demand breakdown 1'!N63:W63)&gt;0,SUM('Demand breakdown 1'!N63:W63)&lt;'Demand breakdown 1'!X63),('Demand breakdown 1'!R63 /'Demand breakdown 1'!X63)*Doku!$H$9,AND('Demand breakdown 1'!X63 = 0, SUM('Demand breakdown 1'!N63:W63)&gt;0), 'Demand breakdown 1'!R63/SUM('Demand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1'!R63 /'Demand breakdown 1'!Y63)*Doku!$H$9)</f>
        <v>1.3401828468822853E-2</v>
      </c>
      <c r="S63" s="27" cm="1">
        <f t="array" ref="S63">_xlfn.IFS(AND('Demand breakdown 1'!X63&gt;0, SUM('Demand breakdown 1'!N63:W63)&gt;0,SUM('Demand breakdown 1'!N63:W63)&lt;'Demand breakdown 1'!X63),('Demand breakdown 1'!S63 /'Demand breakdown 1'!X63)*Doku!$H$9,AND('Demand breakdown 1'!X63 = 0, SUM('Demand breakdown 1'!N63:W63)&gt;0), 'Demand breakdown 1'!S63/SUM('Demand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1'!S63 /'Demand breakdown 1'!Y63)*Doku!$H$9)</f>
        <v>3.912303003014056E-2</v>
      </c>
      <c r="T63" s="27" cm="1">
        <f t="array" ref="T63">_xlfn.IFS(AND('Demand breakdown 1'!X63&gt;0, SUM('Demand breakdown 1'!N63:W63)&gt;0,SUM('Demand breakdown 1'!N63:W63)&lt;'Demand breakdown 1'!X63),('Demand breakdown 1'!T63 /'Demand breakdown 1'!X63)*Doku!$H$9,AND('Demand breakdown 1'!X63 = 0, SUM('Demand breakdown 1'!N63:W63)&gt;0), 'Demand breakdown 1'!T63/SUM('Demand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1'!T63 /'Demand breakdown 1'!Y63)*Doku!$H$9)</f>
        <v>1.8092468432910853E-2</v>
      </c>
      <c r="U63" s="27" cm="1">
        <f t="array" ref="U63">_xlfn.IFS(AND('Demand breakdown 1'!X63&gt;0, SUM('Demand breakdown 1'!N63:W63)&gt;0,SUM('Demand breakdown 1'!N63:W63)&lt;'Demand breakdown 1'!X63),('Demand breakdown 1'!U63 /'Demand breakdown 1'!X63)*Doku!$H$9,AND('Demand breakdown 1'!X63 = 0, SUM('Demand breakdown 1'!N63:W63)&gt;0), 'Demand breakdown 1'!U63/SUM('Demand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1'!U63 /'Demand breakdown 1'!Y63)*Doku!$H$9)</f>
        <v>0</v>
      </c>
      <c r="V63" s="27" cm="1">
        <f t="array" ref="V63">_xlfn.IFS(AND('Demand breakdown 1'!X63&gt;0, SUM('Demand breakdown 1'!N63:W63)&gt;0,SUM('Demand breakdown 1'!N63:W63)&lt;'Demand breakdown 1'!X63),('Demand breakdown 1'!V63 /'Demand breakdown 1'!X63)*Doku!$H$9,AND('Demand breakdown 1'!X63 = 0, SUM('Demand breakdown 1'!N63:W63)&gt;0), 'Demand breakdown 1'!V63/SUM('Demand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1'!V63 /'Demand breakdown 1'!Y63)*Doku!$H$9)</f>
        <v>0.47427009131399644</v>
      </c>
      <c r="W63" s="27" cm="1">
        <f t="array" ref="W63">_xlfn.IFS(AND('Demand breakdown 1'!X63&gt;0, SUM('Demand breakdown 1'!N63:W63)&gt;0),('Demand breakdown 1'!W63 /'Demand breakdown 1'!X63)*Doku!$H$9,AND('Demand breakdown 1'!X63 = 0, SUM('Demand breakdown 1'!N63:W63)&gt;0), 'Demand breakdown 1'!W63/SUM('Demand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1'!W63 /'Demand breakdown 1'!Y63)*Doku!$H$9)</f>
        <v>3.0721114490070849E-2</v>
      </c>
      <c r="X63" s="90" cm="1">
        <f t="array" ref="X63">_xlfn.IFS(AND('Demand breakdown 1'!Y63&gt;0,'Demand breakdown 1'!X63 &gt; SUM('Demand breakdown 1'!N63:W63)),(('Demand breakdown 1'!Y63-SUM('Demand breakdown 1'!N63:W63))/'Demand breakdown 1'!Y63)*Doku!$H$9,'Demand breakdown 1'!Y63 = 0, 0,'Demand breakdown 1'!X63 &lt; SUM('Demand breakdown 1'!N63:W63),1)</f>
        <v>1</v>
      </c>
      <c r="Y63" s="92">
        <f>IF(X63=1,Doku!$H$10,1-SUM(N63:X63))</f>
        <v>1.934697454094314E-2</v>
      </c>
      <c r="Z63" s="27">
        <f t="shared" si="1"/>
        <v>1058.4490941959332</v>
      </c>
      <c r="AA63" s="25">
        <f t="shared" si="2"/>
        <v>1097.6509124994864</v>
      </c>
    </row>
    <row r="64" spans="1:27">
      <c r="A64" s="27" t="s">
        <v>1256</v>
      </c>
      <c r="B64" s="27" t="s">
        <v>1258</v>
      </c>
      <c r="C64" s="27">
        <v>4012</v>
      </c>
      <c r="D64" s="27">
        <v>590</v>
      </c>
      <c r="E64" s="27">
        <v>4017.3429999999998</v>
      </c>
      <c r="F64" s="27">
        <v>113643</v>
      </c>
      <c r="G64" s="27">
        <v>1</v>
      </c>
      <c r="H64" s="27">
        <v>0.11948199149391785</v>
      </c>
      <c r="I64" s="27">
        <v>0.16687665198237886</v>
      </c>
      <c r="J64" s="27">
        <v>4609.5153446251888</v>
      </c>
      <c r="K64" s="29">
        <f t="shared" si="0"/>
        <v>611.92466933455205</v>
      </c>
      <c r="L64" s="28">
        <f t="shared" si="3"/>
        <v>611.92466933455205</v>
      </c>
      <c r="M64" s="27">
        <f t="shared" si="4"/>
        <v>275.36610120054843</v>
      </c>
      <c r="N64" s="87" cm="1">
        <f t="array" ref="N64">_xlfn.IFS(AND('Demand breakdown 1'!X64&gt;0, SUM('Demand breakdown 1'!N64:W64)&gt;0,SUM('Demand breakdown 1'!N64:W64)&lt;'Demand breakdown 1'!X64),('Demand breakdown 1'!N64 /'Demand breakdown 1'!X64)*Doku!$H$9,AND('Demand breakdown 1'!X64 = 0, SUM('Demand breakdown 1'!N64:W64)&gt;0), 'Demand breakdown 1'!N64/SUM('Demand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1'!N64 /'Demand breakdown 1'!Y64)*Doku!$H$9)</f>
        <v>0.11428515434865261</v>
      </c>
      <c r="O64" s="27" cm="1">
        <f t="array" ref="O64">_xlfn.IFS(AND('Demand breakdown 1'!X64&gt;0, SUM('Demand breakdown 1'!N64:W64)&gt;0,SUM('Demand breakdown 1'!N64:W64)&lt;'Demand breakdown 1'!X64),('Demand breakdown 1'!O64 /'Demand breakdown 1'!X64)*Doku!$H$9,AND('Demand breakdown 1'!X64 = 0, SUM('Demand breakdown 1'!N64:W64)&gt;0), 'Demand breakdown 1'!O64/SUM('Demand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1'!O64 /'Demand breakdown 1'!Y64)*Doku!$H$9)</f>
        <v>0</v>
      </c>
      <c r="P64" s="27" cm="1">
        <f t="array" ref="P64">_xlfn.IFS(AND('Demand breakdown 1'!X64&gt;0, SUM('Demand breakdown 1'!N64:W64)&gt;0,SUM('Demand breakdown 1'!N64:W64)&lt;'Demand breakdown 1'!X64),('Demand breakdown 1'!P64 /'Demand breakdown 1'!X64)*Doku!$H$9,AND('Demand breakdown 1'!X64 = 0, SUM('Demand breakdown 1'!N64:W64)&gt;0), 'Demand breakdown 1'!P64/SUM('Demand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1'!P64 /'Demand breakdown 1'!Y64)*Doku!$H$9)</f>
        <v>8.0117427790808007E-2</v>
      </c>
      <c r="Q64" s="27" cm="1">
        <f t="array" ref="Q64">_xlfn.IFS(AND('Demand breakdown 1'!X64&gt;0, SUM('Demand breakdown 1'!N64:W64)&gt;0,SUM('Demand breakdown 1'!N64:W64)&lt;'Demand breakdown 1'!X64),('Demand breakdown 1'!Q64 /'Demand breakdown 1'!X64)*Doku!$H$9,AND('Demand breakdown 1'!X64 = 0, SUM('Demand breakdown 1'!N64:W64)&gt;0), 'Demand breakdown 1'!Q64/SUM('Demand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1'!Q64 /'Demand breakdown 1'!Y64)*Doku!$H$9)</f>
        <v>0</v>
      </c>
      <c r="R64" s="27" cm="1">
        <f t="array" ref="R64">_xlfn.IFS(AND('Demand breakdown 1'!X64&gt;0, SUM('Demand breakdown 1'!N64:W64)&gt;0,SUM('Demand breakdown 1'!N64:W64)&lt;'Demand breakdown 1'!X64),('Demand breakdown 1'!R64 /'Demand breakdown 1'!X64)*Doku!$H$9,AND('Demand breakdown 1'!X64 = 0, SUM('Demand breakdown 1'!N64:W64)&gt;0), 'Demand breakdown 1'!R64/SUM('Demand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1'!R64 /'Demand breakdown 1'!Y64)*Doku!$H$9)</f>
        <v>0</v>
      </c>
      <c r="S64" s="27" cm="1">
        <f t="array" ref="S64">_xlfn.IFS(AND('Demand breakdown 1'!X64&gt;0, SUM('Demand breakdown 1'!N64:W64)&gt;0,SUM('Demand breakdown 1'!N64:W64)&lt;'Demand breakdown 1'!X64),('Demand breakdown 1'!S64 /'Demand breakdown 1'!X64)*Doku!$H$9,AND('Demand breakdown 1'!X64 = 0, SUM('Demand breakdown 1'!N64:W64)&gt;0), 'Demand breakdown 1'!S64/SUM('Demand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1'!S64 /'Demand breakdown 1'!Y64)*Doku!$H$9)</f>
        <v>0</v>
      </c>
      <c r="T64" s="27" cm="1">
        <f t="array" ref="T64">_xlfn.IFS(AND('Demand breakdown 1'!X64&gt;0, SUM('Demand breakdown 1'!N64:W64)&gt;0,SUM('Demand breakdown 1'!N64:W64)&lt;'Demand breakdown 1'!X64),('Demand breakdown 1'!T64 /'Demand breakdown 1'!X64)*Doku!$H$9,AND('Demand breakdown 1'!X64 = 0, SUM('Demand breakdown 1'!N64:W64)&gt;0), 'Demand breakdown 1'!T64/SUM('Demand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1'!T64 /'Demand breakdown 1'!Y64)*Doku!$H$9)</f>
        <v>0</v>
      </c>
      <c r="U64" s="27" cm="1">
        <f t="array" ref="U64">_xlfn.IFS(AND('Demand breakdown 1'!X64&gt;0, SUM('Demand breakdown 1'!N64:W64)&gt;0,SUM('Demand breakdown 1'!N64:W64)&lt;'Demand breakdown 1'!X64),('Demand breakdown 1'!U64 /'Demand breakdown 1'!X64)*Doku!$H$9,AND('Demand breakdown 1'!X64 = 0, SUM('Demand breakdown 1'!N64:W64)&gt;0), 'Demand breakdown 1'!U64/SUM('Demand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1'!U64 /'Demand breakdown 1'!Y64)*Doku!$H$9)</f>
        <v>0</v>
      </c>
      <c r="V64" s="27" cm="1">
        <f t="array" ref="V64">_xlfn.IFS(AND('Demand breakdown 1'!X64&gt;0, SUM('Demand breakdown 1'!N64:W64)&gt;0,SUM('Demand breakdown 1'!N64:W64)&lt;'Demand breakdown 1'!X64),('Demand breakdown 1'!V64 /'Demand breakdown 1'!X64)*Doku!$H$9,AND('Demand breakdown 1'!X64 = 0, SUM('Demand breakdown 1'!N64:W64)&gt;0), 'Demand breakdown 1'!V64/SUM('Demand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1'!V64 /'Demand breakdown 1'!Y64)*Doku!$H$9)</f>
        <v>0.78625044331959626</v>
      </c>
      <c r="W64" s="27" cm="1">
        <f t="array" ref="W64">_xlfn.IFS(AND('Demand breakdown 1'!X64&gt;0, SUM('Demand breakdown 1'!N64:W64)&gt;0),('Demand breakdown 1'!W64 /'Demand breakdown 1'!X64)*Doku!$H$9,AND('Demand breakdown 1'!X64 = 0, SUM('Demand breakdown 1'!N64:W64)&gt;0), 'Demand breakdown 1'!W64/SUM('Demand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1'!W64 /'Demand breakdown 1'!Y64)*Doku!$H$9)</f>
        <v>0</v>
      </c>
      <c r="X64" s="90" cm="1">
        <f t="array" ref="X64">_xlfn.IFS(AND('Demand breakdown 1'!Y64&gt;0,'Demand breakdown 1'!X64 &gt; SUM('Demand breakdown 1'!N64:W64)),(('Demand breakdown 1'!Y64-SUM('Demand breakdown 1'!N64:W64))/'Demand breakdown 1'!Y64)*Doku!$H$9,'Demand breakdown 1'!Y64 = 0, 0,'Demand breakdown 1'!X64 &lt; SUM('Demand breakdown 1'!N64:W64),1)</f>
        <v>1</v>
      </c>
      <c r="Y64" s="92">
        <f>IF(X64=1,Doku!$H$10,1-SUM(N64:X64))</f>
        <v>1.934697454094314E-2</v>
      </c>
      <c r="Z64" s="27">
        <f t="shared" si="1"/>
        <v>165.21966072032907</v>
      </c>
      <c r="AA64" s="25">
        <f t="shared" si="2"/>
        <v>171.33890741367458</v>
      </c>
    </row>
    <row r="65" spans="1:27">
      <c r="A65" s="27" t="s">
        <v>1259</v>
      </c>
      <c r="B65" s="27" t="s">
        <v>1260</v>
      </c>
      <c r="C65" s="27">
        <v>5111</v>
      </c>
      <c r="D65" s="27">
        <v>1250</v>
      </c>
      <c r="E65" s="27">
        <v>50429.182999999997</v>
      </c>
      <c r="F65" s="27">
        <v>621877</v>
      </c>
      <c r="G65" s="27">
        <v>2</v>
      </c>
      <c r="H65" s="27">
        <v>7.0885347453469749E-2</v>
      </c>
      <c r="I65" s="27">
        <v>3.4650749428873903E-2</v>
      </c>
      <c r="J65" s="27">
        <v>121075.91480798255</v>
      </c>
      <c r="K65" s="29">
        <f t="shared" si="0"/>
        <v>7354.1099004228581</v>
      </c>
      <c r="L65" s="28">
        <f t="shared" si="3"/>
        <v>3677.0549502114291</v>
      </c>
      <c r="M65" s="27">
        <f t="shared" si="4"/>
        <v>1654.6747275951432</v>
      </c>
      <c r="N65" s="87" cm="1">
        <f t="array" ref="N65">_xlfn.IFS(AND('Demand breakdown 1'!X65&gt;0, SUM('Demand breakdown 1'!N65:W65)&gt;0,SUM('Demand breakdown 1'!N65:W65)&lt;'Demand breakdown 1'!X65),('Demand breakdown 1'!N65 /'Demand breakdown 1'!X65)*Doku!$H$9,AND('Demand breakdown 1'!X65 = 0, SUM('Demand breakdown 1'!N65:W65)&gt;0), 'Demand breakdown 1'!N65/SUM('Demand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1'!N65 /'Demand breakdown 1'!Y65)*Doku!$H$9)</f>
        <v>0.16362129739586911</v>
      </c>
      <c r="O65" s="27" cm="1">
        <f t="array" ref="O65">_xlfn.IFS(AND('Demand breakdown 1'!X65&gt;0, SUM('Demand breakdown 1'!N65:W65)&gt;0,SUM('Demand breakdown 1'!N65:W65)&lt;'Demand breakdown 1'!X65),('Demand breakdown 1'!O65 /'Demand breakdown 1'!X65)*Doku!$H$9,AND('Demand breakdown 1'!X65 = 0, SUM('Demand breakdown 1'!N65:W65)&gt;0), 'Demand breakdown 1'!O65/SUM('Demand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1'!O65 /'Demand breakdown 1'!Y65)*Doku!$H$9)</f>
        <v>0.38953562157224647</v>
      </c>
      <c r="P65" s="27" cm="1">
        <f t="array" ref="P65">_xlfn.IFS(AND('Demand breakdown 1'!X65&gt;0, SUM('Demand breakdown 1'!N65:W65)&gt;0,SUM('Demand breakdown 1'!N65:W65)&lt;'Demand breakdown 1'!X65),('Demand breakdown 1'!P65 /'Demand breakdown 1'!X65)*Doku!$H$9,AND('Demand breakdown 1'!X65 = 0, SUM('Demand breakdown 1'!N65:W65)&gt;0), 'Demand breakdown 1'!P65/SUM('Demand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1'!P65 /'Demand breakdown 1'!Y65)*Doku!$H$9)</f>
        <v>1.3713923770174002E-2</v>
      </c>
      <c r="Q65" s="27" cm="1">
        <f t="array" ref="Q65">_xlfn.IFS(AND('Demand breakdown 1'!X65&gt;0, SUM('Demand breakdown 1'!N65:W65)&gt;0,SUM('Demand breakdown 1'!N65:W65)&lt;'Demand breakdown 1'!X65),('Demand breakdown 1'!Q65 /'Demand breakdown 1'!X65)*Doku!$H$9,AND('Demand breakdown 1'!X65 = 0, SUM('Demand breakdown 1'!N65:W65)&gt;0), 'Demand breakdown 1'!Q65/SUM('Demand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1'!Q65 /'Demand breakdown 1'!Y65)*Doku!$H$9)</f>
        <v>7.3728461648427612E-2</v>
      </c>
      <c r="R65" s="27" cm="1">
        <f t="array" ref="R65">_xlfn.IFS(AND('Demand breakdown 1'!X65&gt;0, SUM('Demand breakdown 1'!N65:W65)&gt;0,SUM('Demand breakdown 1'!N65:W65)&lt;'Demand breakdown 1'!X65),('Demand breakdown 1'!R65 /'Demand breakdown 1'!X65)*Doku!$H$9,AND('Demand breakdown 1'!X65 = 0, SUM('Demand breakdown 1'!N65:W65)&gt;0), 'Demand breakdown 1'!R65/SUM('Demand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1'!R65 /'Demand breakdown 1'!Y65)*Doku!$H$9)</f>
        <v>0</v>
      </c>
      <c r="S65" s="27" cm="1">
        <f t="array" ref="S65">_xlfn.IFS(AND('Demand breakdown 1'!X65&gt;0, SUM('Demand breakdown 1'!N65:W65)&gt;0,SUM('Demand breakdown 1'!N65:W65)&lt;'Demand breakdown 1'!X65),('Demand breakdown 1'!S65 /'Demand breakdown 1'!X65)*Doku!$H$9,AND('Demand breakdown 1'!X65 = 0, SUM('Demand breakdown 1'!N65:W65)&gt;0), 'Demand breakdown 1'!S65/SUM('Demand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1'!S65 /'Demand breakdown 1'!Y65)*Doku!$H$9)</f>
        <v>3.6799745289244339E-2</v>
      </c>
      <c r="T65" s="27" cm="1">
        <f t="array" ref="T65">_xlfn.IFS(AND('Demand breakdown 1'!X65&gt;0, SUM('Demand breakdown 1'!N65:W65)&gt;0,SUM('Demand breakdown 1'!N65:W65)&lt;'Demand breakdown 1'!X65),('Demand breakdown 1'!T65 /'Demand breakdown 1'!X65)*Doku!$H$9,AND('Demand breakdown 1'!X65 = 0, SUM('Demand breakdown 1'!N65:W65)&gt;0), 'Demand breakdown 1'!T65/SUM('Demand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1'!T65 /'Demand breakdown 1'!Y65)*Doku!$H$9)</f>
        <v>0</v>
      </c>
      <c r="U65" s="27" cm="1">
        <f t="array" ref="U65">_xlfn.IFS(AND('Demand breakdown 1'!X65&gt;0, SUM('Demand breakdown 1'!N65:W65)&gt;0,SUM('Demand breakdown 1'!N65:W65)&lt;'Demand breakdown 1'!X65),('Demand breakdown 1'!U65 /'Demand breakdown 1'!X65)*Doku!$H$9,AND('Demand breakdown 1'!X65 = 0, SUM('Demand breakdown 1'!N65:W65)&gt;0), 'Demand breakdown 1'!U65/SUM('Demand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1'!U65 /'Demand breakdown 1'!Y65)*Doku!$H$9)</f>
        <v>0</v>
      </c>
      <c r="V65" s="27" cm="1">
        <f t="array" ref="V65">_xlfn.IFS(AND('Demand breakdown 1'!X65&gt;0, SUM('Demand breakdown 1'!N65:W65)&gt;0,SUM('Demand breakdown 1'!N65:W65)&lt;'Demand breakdown 1'!X65),('Demand breakdown 1'!V65 /'Demand breakdown 1'!X65)*Doku!$H$9,AND('Demand breakdown 1'!X65 = 0, SUM('Demand breakdown 1'!N65:W65)&gt;0), 'Demand breakdown 1'!V65/SUM('Demand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1'!V65 /'Demand breakdown 1'!Y65)*Doku!$H$9)</f>
        <v>0.28975500379615288</v>
      </c>
      <c r="W65" s="27" cm="1">
        <f t="array" ref="W65">_xlfn.IFS(AND('Demand breakdown 1'!X65&gt;0, SUM('Demand breakdown 1'!N65:W65)&gt;0),('Demand breakdown 1'!W65 /'Demand breakdown 1'!X65)*Doku!$H$9,AND('Demand breakdown 1'!X65 = 0, SUM('Demand breakdown 1'!N65:W65)&gt;0), 'Demand breakdown 1'!W65/SUM('Demand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1'!W65 /'Demand breakdown 1'!Y65)*Doku!$H$9)</f>
        <v>1.3498971986942433E-2</v>
      </c>
      <c r="X65" s="90" cm="1">
        <f t="array" ref="X65">_xlfn.IFS(AND('Demand breakdown 1'!Y65&gt;0,'Demand breakdown 1'!X65 &gt; SUM('Demand breakdown 1'!N65:W65)),(('Demand breakdown 1'!Y65-SUM('Demand breakdown 1'!N65:W65))/'Demand breakdown 1'!Y65)*Doku!$H$9,'Demand breakdown 1'!Y65 = 0, 0,'Demand breakdown 1'!X65 &lt; SUM('Demand breakdown 1'!N65:W65),1)</f>
        <v>1</v>
      </c>
      <c r="Y65" s="92">
        <f>IF(X65=1,Doku!$H$10,1-SUM(N65:X65))</f>
        <v>1.934697454094314E-2</v>
      </c>
      <c r="Z65" s="27">
        <f t="shared" si="1"/>
        <v>992.80483655708588</v>
      </c>
      <c r="AA65" s="25">
        <f t="shared" si="2"/>
        <v>1029.5753860592001</v>
      </c>
    </row>
    <row r="66" spans="1:27">
      <c r="A66" s="27" t="s">
        <v>1259</v>
      </c>
      <c r="B66" s="27" t="s">
        <v>1261</v>
      </c>
      <c r="C66" s="27">
        <v>5112</v>
      </c>
      <c r="D66" s="27">
        <v>546</v>
      </c>
      <c r="E66" s="27">
        <v>18177.38</v>
      </c>
      <c r="F66" s="27">
        <v>498686</v>
      </c>
      <c r="G66" s="27">
        <v>5</v>
      </c>
      <c r="H66" s="27">
        <v>2.5550877893337119E-2</v>
      </c>
      <c r="I66" s="27">
        <v>2.7786593859697999E-2</v>
      </c>
      <c r="J66" s="27">
        <v>121075.91480798255</v>
      </c>
      <c r="K66" s="29">
        <f t="shared" ref="K66:K129" si="5">H66*J66*$AD$6+I66*J66*$AF$6</f>
        <v>3169.3894947286776</v>
      </c>
      <c r="L66" s="28">
        <f t="shared" si="3"/>
        <v>633.87789894573552</v>
      </c>
      <c r="M66" s="27">
        <f t="shared" si="4"/>
        <v>285.245054525581</v>
      </c>
      <c r="N66" s="87" cm="1">
        <f t="array" ref="N66">_xlfn.IFS(AND('Demand breakdown 1'!X66&gt;0, SUM('Demand breakdown 1'!N66:W66)&gt;0,SUM('Demand breakdown 1'!N66:W66)&lt;'Demand breakdown 1'!X66),('Demand breakdown 1'!N66 /'Demand breakdown 1'!X66)*Doku!$H$9,AND('Demand breakdown 1'!X66 = 0, SUM('Demand breakdown 1'!N66:W66)&gt;0), 'Demand breakdown 1'!N66/SUM('Demand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1'!N66 /'Demand breakdown 1'!Y66)*Doku!$H$9)</f>
        <v>7.6967663304038078E-2</v>
      </c>
      <c r="O66" s="27" cm="1">
        <f t="array" ref="O66">_xlfn.IFS(AND('Demand breakdown 1'!X66&gt;0, SUM('Demand breakdown 1'!N66:W66)&gt;0,SUM('Demand breakdown 1'!N66:W66)&lt;'Demand breakdown 1'!X66),('Demand breakdown 1'!O66 /'Demand breakdown 1'!X66)*Doku!$H$9,AND('Demand breakdown 1'!X66 = 0, SUM('Demand breakdown 1'!N66:W66)&gt;0), 'Demand breakdown 1'!O66/SUM('Demand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1'!O66 /'Demand breakdown 1'!Y66)*Doku!$H$9)</f>
        <v>0.22457558691656754</v>
      </c>
      <c r="P66" s="27" cm="1">
        <f t="array" ref="P66">_xlfn.IFS(AND('Demand breakdown 1'!X66&gt;0, SUM('Demand breakdown 1'!N66:W66)&gt;0,SUM('Demand breakdown 1'!N66:W66)&lt;'Demand breakdown 1'!X66),('Demand breakdown 1'!P66 /'Demand breakdown 1'!X66)*Doku!$H$9,AND('Demand breakdown 1'!X66 = 0, SUM('Demand breakdown 1'!N66:W66)&gt;0), 'Demand breakdown 1'!P66/SUM('Demand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1'!P66 /'Demand breakdown 1'!Y66)*Doku!$H$9)</f>
        <v>6.2801835702067876E-2</v>
      </c>
      <c r="Q66" s="27" cm="1">
        <f t="array" ref="Q66">_xlfn.IFS(AND('Demand breakdown 1'!X66&gt;0, SUM('Demand breakdown 1'!N66:W66)&gt;0,SUM('Demand breakdown 1'!N66:W66)&lt;'Demand breakdown 1'!X66),('Demand breakdown 1'!Q66 /'Demand breakdown 1'!X66)*Doku!$H$9,AND('Demand breakdown 1'!X66 = 0, SUM('Demand breakdown 1'!N66:W66)&gt;0), 'Demand breakdown 1'!Q66/SUM('Demand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1'!Q66 /'Demand breakdown 1'!Y66)*Doku!$H$9)</f>
        <v>0.10992682219128873</v>
      </c>
      <c r="R66" s="27" cm="1">
        <f t="array" ref="R66">_xlfn.IFS(AND('Demand breakdown 1'!X66&gt;0, SUM('Demand breakdown 1'!N66:W66)&gt;0,SUM('Demand breakdown 1'!N66:W66)&lt;'Demand breakdown 1'!X66),('Demand breakdown 1'!R66 /'Demand breakdown 1'!X66)*Doku!$H$9,AND('Demand breakdown 1'!X66 = 0, SUM('Demand breakdown 1'!N66:W66)&gt;0), 'Demand breakdown 1'!R66/SUM('Demand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1'!R66 /'Demand breakdown 1'!Y66)*Doku!$H$9)</f>
        <v>0</v>
      </c>
      <c r="S66" s="27" cm="1">
        <f t="array" ref="S66">_xlfn.IFS(AND('Demand breakdown 1'!X66&gt;0, SUM('Demand breakdown 1'!N66:W66)&gt;0,SUM('Demand breakdown 1'!N66:W66)&lt;'Demand breakdown 1'!X66),('Demand breakdown 1'!S66 /'Demand breakdown 1'!X66)*Doku!$H$9,AND('Demand breakdown 1'!X66 = 0, SUM('Demand breakdown 1'!N66:W66)&gt;0), 'Demand breakdown 1'!S66/SUM('Demand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1'!S66 /'Demand breakdown 1'!Y66)*Doku!$H$9)</f>
        <v>0</v>
      </c>
      <c r="T66" s="27" cm="1">
        <f t="array" ref="T66">_xlfn.IFS(AND('Demand breakdown 1'!X66&gt;0, SUM('Demand breakdown 1'!N66:W66)&gt;0,SUM('Demand breakdown 1'!N66:W66)&lt;'Demand breakdown 1'!X66),('Demand breakdown 1'!T66 /'Demand breakdown 1'!X66)*Doku!$H$9,AND('Demand breakdown 1'!X66 = 0, SUM('Demand breakdown 1'!N66:W66)&gt;0), 'Demand breakdown 1'!T66/SUM('Demand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1'!T66 /'Demand breakdown 1'!Y66)*Doku!$H$9)</f>
        <v>0</v>
      </c>
      <c r="U66" s="27" cm="1">
        <f t="array" ref="U66">_xlfn.IFS(AND('Demand breakdown 1'!X66&gt;0, SUM('Demand breakdown 1'!N66:W66)&gt;0,SUM('Demand breakdown 1'!N66:W66)&lt;'Demand breakdown 1'!X66),('Demand breakdown 1'!U66 /'Demand breakdown 1'!X66)*Doku!$H$9,AND('Demand breakdown 1'!X66 = 0, SUM('Demand breakdown 1'!N66:W66)&gt;0), 'Demand breakdown 1'!U66/SUM('Demand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1'!U66 /'Demand breakdown 1'!Y66)*Doku!$H$9)</f>
        <v>0</v>
      </c>
      <c r="V66" s="27" cm="1">
        <f t="array" ref="V66">_xlfn.IFS(AND('Demand breakdown 1'!X66&gt;0, SUM('Demand breakdown 1'!N66:W66)&gt;0,SUM('Demand breakdown 1'!N66:W66)&lt;'Demand breakdown 1'!X66),('Demand breakdown 1'!V66 /'Demand breakdown 1'!X66)*Doku!$H$9,AND('Demand breakdown 1'!X66 = 0, SUM('Demand breakdown 1'!N66:W66)&gt;0), 'Demand breakdown 1'!V66/SUM('Demand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1'!V66 /'Demand breakdown 1'!Y66)*Doku!$H$9)</f>
        <v>0.50638111734509461</v>
      </c>
      <c r="W66" s="27" cm="1">
        <f t="array" ref="W66">_xlfn.IFS(AND('Demand breakdown 1'!X66&gt;0, SUM('Demand breakdown 1'!N66:W66)&gt;0),('Demand breakdown 1'!W66 /'Demand breakdown 1'!X66)*Doku!$H$9,AND('Demand breakdown 1'!X66 = 0, SUM('Demand breakdown 1'!N66:W66)&gt;0), 'Demand breakdown 1'!W66/SUM('Demand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1'!W66 /'Demand breakdown 1'!Y66)*Doku!$H$9)</f>
        <v>0</v>
      </c>
      <c r="X66" s="90" cm="1">
        <f t="array" ref="X66">_xlfn.IFS(AND('Demand breakdown 1'!Y66&gt;0,'Demand breakdown 1'!X66 &gt; SUM('Demand breakdown 1'!N66:W66)),(('Demand breakdown 1'!Y66-SUM('Demand breakdown 1'!N66:W66))/'Demand breakdown 1'!Y66)*Doku!$H$9,'Demand breakdown 1'!Y66 = 0, 0,'Demand breakdown 1'!X66 &lt; SUM('Demand breakdown 1'!N66:W66),1)</f>
        <v>1</v>
      </c>
      <c r="Y66" s="92">
        <f>IF(X66=1,Doku!$H$10,1-SUM(N66:X66))</f>
        <v>1.934697454094314E-2</v>
      </c>
      <c r="Z66" s="27">
        <f t="shared" ref="Z66:Z129" si="6">L66*$AE$4</f>
        <v>171.14703271534862</v>
      </c>
      <c r="AA66" s="25">
        <f t="shared" ref="AA66:AA129" si="7">L66*$AF$6</f>
        <v>177.48581170480597</v>
      </c>
    </row>
    <row r="67" spans="1:27">
      <c r="A67" s="27" t="s">
        <v>1259</v>
      </c>
      <c r="B67" s="27" t="s">
        <v>1262</v>
      </c>
      <c r="C67" s="27">
        <v>5113</v>
      </c>
      <c r="D67" s="27">
        <v>710</v>
      </c>
      <c r="E67" s="27">
        <v>25292.830999999998</v>
      </c>
      <c r="F67" s="27">
        <v>582760</v>
      </c>
      <c r="G67" s="27">
        <v>1</v>
      </c>
      <c r="H67" s="27">
        <v>3.5552650407144032E-2</v>
      </c>
      <c r="I67" s="27">
        <v>3.2471165097230734E-2</v>
      </c>
      <c r="J67" s="27">
        <v>121075.91480798255</v>
      </c>
      <c r="K67" s="29">
        <f t="shared" si="5"/>
        <v>4200.1034490911252</v>
      </c>
      <c r="L67" s="28">
        <f t="shared" ref="L67:L130" si="8">K67/G67</f>
        <v>4200.1034490911252</v>
      </c>
      <c r="M67" s="27">
        <f t="shared" ref="M67:M130" si="9">L67*0.45</f>
        <v>1890.0465520910063</v>
      </c>
      <c r="N67" s="87" cm="1">
        <f t="array" ref="N67">_xlfn.IFS(AND('Demand breakdown 1'!X67&gt;0, SUM('Demand breakdown 1'!N67:W67)&gt;0,SUM('Demand breakdown 1'!N67:W67)&lt;'Demand breakdown 1'!X67),('Demand breakdown 1'!N67 /'Demand breakdown 1'!X67)*Doku!$H$9,AND('Demand breakdown 1'!X67 = 0, SUM('Demand breakdown 1'!N67:W67)&gt;0), 'Demand breakdown 1'!N67/SUM('Demand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1'!N67 /'Demand breakdown 1'!Y67)*Doku!$H$9)</f>
        <v>0.2074431027223059</v>
      </c>
      <c r="O67" s="27" cm="1">
        <f t="array" ref="O67">_xlfn.IFS(AND('Demand breakdown 1'!X67&gt;0, SUM('Demand breakdown 1'!N67:W67)&gt;0,SUM('Demand breakdown 1'!N67:W67)&lt;'Demand breakdown 1'!X67),('Demand breakdown 1'!O67 /'Demand breakdown 1'!X67)*Doku!$H$9,AND('Demand breakdown 1'!X67 = 0, SUM('Demand breakdown 1'!N67:W67)&gt;0), 'Demand breakdown 1'!O67/SUM('Demand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1'!O67 /'Demand breakdown 1'!Y67)*Doku!$H$9)</f>
        <v>0.11397660724325122</v>
      </c>
      <c r="P67" s="27" cm="1">
        <f t="array" ref="P67">_xlfn.IFS(AND('Demand breakdown 1'!X67&gt;0, SUM('Demand breakdown 1'!N67:W67)&gt;0,SUM('Demand breakdown 1'!N67:W67)&lt;'Demand breakdown 1'!X67),('Demand breakdown 1'!P67 /'Demand breakdown 1'!X67)*Doku!$H$9,AND('Demand breakdown 1'!X67 = 0, SUM('Demand breakdown 1'!N67:W67)&gt;0), 'Demand breakdown 1'!P67/SUM('Demand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1'!P67 /'Demand breakdown 1'!Y67)*Doku!$H$9)</f>
        <v>7.813713858955143E-2</v>
      </c>
      <c r="Q67" s="27" cm="1">
        <f t="array" ref="Q67">_xlfn.IFS(AND('Demand breakdown 1'!X67&gt;0, SUM('Demand breakdown 1'!N67:W67)&gt;0,SUM('Demand breakdown 1'!N67:W67)&lt;'Demand breakdown 1'!X67),('Demand breakdown 1'!Q67 /'Demand breakdown 1'!X67)*Doku!$H$9,AND('Demand breakdown 1'!X67 = 0, SUM('Demand breakdown 1'!N67:W67)&gt;0), 'Demand breakdown 1'!Q67/SUM('Demand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1'!Q67 /'Demand breakdown 1'!Y67)*Doku!$H$9)</f>
        <v>5.3581779868402658E-2</v>
      </c>
      <c r="R67" s="27" cm="1">
        <f t="array" ref="R67">_xlfn.IFS(AND('Demand breakdown 1'!X67&gt;0, SUM('Demand breakdown 1'!N67:W67)&gt;0,SUM('Demand breakdown 1'!N67:W67)&lt;'Demand breakdown 1'!X67),('Demand breakdown 1'!R67 /'Demand breakdown 1'!X67)*Doku!$H$9,AND('Demand breakdown 1'!X67 = 0, SUM('Demand breakdown 1'!N67:W67)&gt;0), 'Demand breakdown 1'!R67/SUM('Demand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1'!R67 /'Demand breakdown 1'!Y67)*Doku!$H$9)</f>
        <v>0</v>
      </c>
      <c r="S67" s="27" cm="1">
        <f t="array" ref="S67">_xlfn.IFS(AND('Demand breakdown 1'!X67&gt;0, SUM('Demand breakdown 1'!N67:W67)&gt;0,SUM('Demand breakdown 1'!N67:W67)&lt;'Demand breakdown 1'!X67),('Demand breakdown 1'!S67 /'Demand breakdown 1'!X67)*Doku!$H$9,AND('Demand breakdown 1'!X67 = 0, SUM('Demand breakdown 1'!N67:W67)&gt;0), 'Demand breakdown 1'!S67/SUM('Demand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1'!S67 /'Demand breakdown 1'!Y67)*Doku!$H$9)</f>
        <v>7.6930661426951638E-2</v>
      </c>
      <c r="T67" s="27" cm="1">
        <f t="array" ref="T67">_xlfn.IFS(AND('Demand breakdown 1'!X67&gt;0, SUM('Demand breakdown 1'!N67:W67)&gt;0,SUM('Demand breakdown 1'!N67:W67)&lt;'Demand breakdown 1'!X67),('Demand breakdown 1'!T67 /'Demand breakdown 1'!X67)*Doku!$H$9,AND('Demand breakdown 1'!X67 = 0, SUM('Demand breakdown 1'!N67:W67)&gt;0), 'Demand breakdown 1'!T67/SUM('Demand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1'!T67 /'Demand breakdown 1'!Y67)*Doku!$H$9)</f>
        <v>1.0716355973680532E-2</v>
      </c>
      <c r="U67" s="27" cm="1">
        <f t="array" ref="U67">_xlfn.IFS(AND('Demand breakdown 1'!X67&gt;0, SUM('Demand breakdown 1'!N67:W67)&gt;0,SUM('Demand breakdown 1'!N67:W67)&lt;'Demand breakdown 1'!X67),('Demand breakdown 1'!U67 /'Demand breakdown 1'!X67)*Doku!$H$9,AND('Demand breakdown 1'!X67 = 0, SUM('Demand breakdown 1'!N67:W67)&gt;0), 'Demand breakdown 1'!U67/SUM('Demand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1'!U67 /'Demand breakdown 1'!Y67)*Doku!$H$9)</f>
        <v>0.13902875067841167</v>
      </c>
      <c r="V67" s="27" cm="1">
        <f t="array" ref="V67">_xlfn.IFS(AND('Demand breakdown 1'!X67&gt;0, SUM('Demand breakdown 1'!N67:W67)&gt;0,SUM('Demand breakdown 1'!N67:W67)&lt;'Demand breakdown 1'!X67),('Demand breakdown 1'!V67 /'Demand breakdown 1'!X67)*Doku!$H$9,AND('Demand breakdown 1'!X67 = 0, SUM('Demand breakdown 1'!N67:W67)&gt;0), 'Demand breakdown 1'!V67/SUM('Demand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1'!V67 /'Demand breakdown 1'!Y67)*Doku!$H$9)</f>
        <v>0.27528970080732973</v>
      </c>
      <c r="W67" s="27" cm="1">
        <f t="array" ref="W67">_xlfn.IFS(AND('Demand breakdown 1'!X67&gt;0, SUM('Demand breakdown 1'!N67:W67)&gt;0),('Demand breakdown 1'!W67 /'Demand breakdown 1'!X67)*Doku!$H$9,AND('Demand breakdown 1'!X67 = 0, SUM('Demand breakdown 1'!N67:W67)&gt;0), 'Demand breakdown 1'!W67/SUM('Demand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1'!W67 /'Demand breakdown 1'!Y67)*Doku!$H$9)</f>
        <v>2.5548928149172128E-2</v>
      </c>
      <c r="X67" s="90" cm="1">
        <f t="array" ref="X67">_xlfn.IFS(AND('Demand breakdown 1'!Y67&gt;0,'Demand breakdown 1'!X67 &gt; SUM('Demand breakdown 1'!N67:W67)),(('Demand breakdown 1'!Y67-SUM('Demand breakdown 1'!N67:W67))/'Demand breakdown 1'!Y67)*Doku!$H$9,'Demand breakdown 1'!Y67 = 0, 0,'Demand breakdown 1'!X67 &lt; SUM('Demand breakdown 1'!N67:W67),1)</f>
        <v>1</v>
      </c>
      <c r="Y67" s="92">
        <f>IF(X67=1,Doku!$H$10,1-SUM(N67:X67))</f>
        <v>1.934697454094314E-2</v>
      </c>
      <c r="Z67" s="27">
        <f t="shared" si="6"/>
        <v>1134.0279312546038</v>
      </c>
      <c r="AA67" s="25">
        <f t="shared" si="7"/>
        <v>1176.0289657455151</v>
      </c>
    </row>
    <row r="68" spans="1:27">
      <c r="A68" s="27" t="s">
        <v>1259</v>
      </c>
      <c r="B68" s="27" t="s">
        <v>1263</v>
      </c>
      <c r="C68" s="27">
        <v>5114</v>
      </c>
      <c r="D68" s="27">
        <v>728</v>
      </c>
      <c r="E68" s="27">
        <v>9208.9439999999995</v>
      </c>
      <c r="F68" s="27">
        <v>227417</v>
      </c>
      <c r="G68" s="27">
        <v>1</v>
      </c>
      <c r="H68" s="27">
        <v>1.2944472947728413E-2</v>
      </c>
      <c r="I68" s="27">
        <v>1.2671588566334206E-2</v>
      </c>
      <c r="J68" s="27">
        <v>121075.91480798255</v>
      </c>
      <c r="K68" s="29">
        <f t="shared" si="5"/>
        <v>1558.0127805414484</v>
      </c>
      <c r="L68" s="28">
        <f t="shared" si="8"/>
        <v>1558.0127805414484</v>
      </c>
      <c r="M68" s="27">
        <f t="shared" si="9"/>
        <v>701.10575124365175</v>
      </c>
      <c r="N68" s="87" cm="1">
        <f t="array" ref="N68">_xlfn.IFS(AND('Demand breakdown 1'!X68&gt;0, SUM('Demand breakdown 1'!N68:W68)&gt;0,SUM('Demand breakdown 1'!N68:W68)&lt;'Demand breakdown 1'!X68),('Demand breakdown 1'!N68 /'Demand breakdown 1'!X68)*Doku!$H$9,AND('Demand breakdown 1'!X68 = 0, SUM('Demand breakdown 1'!N68:W68)&gt;0), 'Demand breakdown 1'!N68/SUM('Demand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1'!N68 /'Demand breakdown 1'!Y68)*Doku!$H$9)</f>
        <v>0.16708741760149545</v>
      </c>
      <c r="O68" s="27" cm="1">
        <f t="array" ref="O68">_xlfn.IFS(AND('Demand breakdown 1'!X68&gt;0, SUM('Demand breakdown 1'!N68:W68)&gt;0,SUM('Demand breakdown 1'!N68:W68)&lt;'Demand breakdown 1'!X68),('Demand breakdown 1'!O68 /'Demand breakdown 1'!X68)*Doku!$H$9,AND('Demand breakdown 1'!X68 = 0, SUM('Demand breakdown 1'!N68:W68)&gt;0), 'Demand breakdown 1'!O68/SUM('Demand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1'!O68 /'Demand breakdown 1'!Y68)*Doku!$H$9)</f>
        <v>0.25074248831746676</v>
      </c>
      <c r="P68" s="27" cm="1">
        <f t="array" ref="P68">_xlfn.IFS(AND('Demand breakdown 1'!X68&gt;0, SUM('Demand breakdown 1'!N68:W68)&gt;0,SUM('Demand breakdown 1'!N68:W68)&lt;'Demand breakdown 1'!X68),('Demand breakdown 1'!P68 /'Demand breakdown 1'!X68)*Doku!$H$9,AND('Demand breakdown 1'!X68 = 0, SUM('Demand breakdown 1'!N68:W68)&gt;0), 'Demand breakdown 1'!P68/SUM('Demand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1'!P68 /'Demand breakdown 1'!Y68)*Doku!$H$9)</f>
        <v>0</v>
      </c>
      <c r="Q68" s="27" cm="1">
        <f t="array" ref="Q68">_xlfn.IFS(AND('Demand breakdown 1'!X68&gt;0, SUM('Demand breakdown 1'!N68:W68)&gt;0,SUM('Demand breakdown 1'!N68:W68)&lt;'Demand breakdown 1'!X68),('Demand breakdown 1'!Q68 /'Demand breakdown 1'!X68)*Doku!$H$9,AND('Demand breakdown 1'!X68 = 0, SUM('Demand breakdown 1'!N68:W68)&gt;0), 'Demand breakdown 1'!Q68/SUM('Demand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1'!Q68 /'Demand breakdown 1'!Y68)*Doku!$H$9)</f>
        <v>0.19154249418459887</v>
      </c>
      <c r="R68" s="27" cm="1">
        <f t="array" ref="R68">_xlfn.IFS(AND('Demand breakdown 1'!X68&gt;0, SUM('Demand breakdown 1'!N68:W68)&gt;0,SUM('Demand breakdown 1'!N68:W68)&lt;'Demand breakdown 1'!X68),('Demand breakdown 1'!R68 /'Demand breakdown 1'!X68)*Doku!$H$9,AND('Demand breakdown 1'!X68 = 0, SUM('Demand breakdown 1'!N68:W68)&gt;0), 'Demand breakdown 1'!R68/SUM('Demand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1'!R68 /'Demand breakdown 1'!Y68)*Doku!$H$9)</f>
        <v>2.4855979477908414E-2</v>
      </c>
      <c r="S68" s="27" cm="1">
        <f t="array" ref="S68">_xlfn.IFS(AND('Demand breakdown 1'!X68&gt;0, SUM('Demand breakdown 1'!N68:W68)&gt;0,SUM('Demand breakdown 1'!N68:W68)&lt;'Demand breakdown 1'!X68),('Demand breakdown 1'!S68 /'Demand breakdown 1'!X68)*Doku!$H$9,AND('Demand breakdown 1'!X68 = 0, SUM('Demand breakdown 1'!N68:W68)&gt;0), 'Demand breakdown 1'!S68/SUM('Demand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1'!S68 /'Demand breakdown 1'!Y68)*Doku!$H$9)</f>
        <v>0</v>
      </c>
      <c r="T68" s="27" cm="1">
        <f t="array" ref="T68">_xlfn.IFS(AND('Demand breakdown 1'!X68&gt;0, SUM('Demand breakdown 1'!N68:W68)&gt;0,SUM('Demand breakdown 1'!N68:W68)&lt;'Demand breakdown 1'!X68),('Demand breakdown 1'!T68 /'Demand breakdown 1'!X68)*Doku!$H$9,AND('Demand breakdown 1'!X68 = 0, SUM('Demand breakdown 1'!N68:W68)&gt;0), 'Demand breakdown 1'!T68/SUM('Demand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1'!T68 /'Demand breakdown 1'!Y68)*Doku!$H$9)</f>
        <v>0</v>
      </c>
      <c r="U68" s="27" cm="1">
        <f t="array" ref="U68">_xlfn.IFS(AND('Demand breakdown 1'!X68&gt;0, SUM('Demand breakdown 1'!N68:W68)&gt;0,SUM('Demand breakdown 1'!N68:W68)&lt;'Demand breakdown 1'!X68),('Demand breakdown 1'!U68 /'Demand breakdown 1'!X68)*Doku!$H$9,AND('Demand breakdown 1'!X68 = 0, SUM('Demand breakdown 1'!N68:W68)&gt;0), 'Demand breakdown 1'!U68/SUM('Demand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1'!U68 /'Demand breakdown 1'!Y68)*Doku!$H$9)</f>
        <v>0</v>
      </c>
      <c r="V68" s="27" cm="1">
        <f t="array" ref="V68">_xlfn.IFS(AND('Demand breakdown 1'!X68&gt;0, SUM('Demand breakdown 1'!N68:W68)&gt;0,SUM('Demand breakdown 1'!N68:W68)&lt;'Demand breakdown 1'!X68),('Demand breakdown 1'!V68 /'Demand breakdown 1'!X68)*Doku!$H$9,AND('Demand breakdown 1'!X68 = 0, SUM('Demand breakdown 1'!N68:W68)&gt;0), 'Demand breakdown 1'!V68/SUM('Demand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1'!V68 /'Demand breakdown 1'!Y68)*Doku!$H$9)</f>
        <v>0.18944889017839511</v>
      </c>
      <c r="W68" s="27" cm="1">
        <f t="array" ref="W68">_xlfn.IFS(AND('Demand breakdown 1'!X68&gt;0, SUM('Demand breakdown 1'!N68:W68)&gt;0),('Demand breakdown 1'!W68 /'Demand breakdown 1'!X68)*Doku!$H$9,AND('Demand breakdown 1'!X68 = 0, SUM('Demand breakdown 1'!N68:W68)&gt;0), 'Demand breakdown 1'!W68/SUM('Demand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1'!W68 /'Demand breakdown 1'!Y68)*Doku!$H$9)</f>
        <v>3.7863051176025364E-3</v>
      </c>
      <c r="X68" s="90" cm="1">
        <f t="array" ref="X68">_xlfn.IFS(AND('Demand breakdown 1'!Y68&gt;0,'Demand breakdown 1'!X68 &gt; SUM('Demand breakdown 1'!N68:W68)),(('Demand breakdown 1'!Y68-SUM('Demand breakdown 1'!N68:W68))/'Demand breakdown 1'!Y68)*Doku!$H$9,'Demand breakdown 1'!Y68 = 0, 0,'Demand breakdown 1'!X68 &lt; SUM('Demand breakdown 1'!N68:W68),1)</f>
        <v>0.15318945058158967</v>
      </c>
      <c r="Y68" s="92">
        <f>IF(X68=1,Doku!$H$10,1-SUM(N68:X68))</f>
        <v>1.934697454094314E-2</v>
      </c>
      <c r="Z68" s="27">
        <f t="shared" si="6"/>
        <v>420.66345074619107</v>
      </c>
      <c r="AA68" s="25">
        <f t="shared" si="7"/>
        <v>436.24357855160559</v>
      </c>
    </row>
    <row r="69" spans="1:27">
      <c r="A69" s="27" t="s">
        <v>1259</v>
      </c>
      <c r="B69" s="27" t="s">
        <v>1264</v>
      </c>
      <c r="C69" s="27">
        <v>5116</v>
      </c>
      <c r="D69" s="27">
        <v>690</v>
      </c>
      <c r="E69" s="27">
        <v>8845.5869999999995</v>
      </c>
      <c r="F69" s="27">
        <v>261034</v>
      </c>
      <c r="G69" s="27">
        <v>1</v>
      </c>
      <c r="H69" s="27">
        <v>1.243372330511274E-2</v>
      </c>
      <c r="I69" s="27">
        <v>1.454471499414944E-2</v>
      </c>
      <c r="J69" s="27">
        <v>121075.91480798255</v>
      </c>
      <c r="K69" s="29">
        <f t="shared" si="5"/>
        <v>1576.989693608464</v>
      </c>
      <c r="L69" s="28">
        <f t="shared" si="8"/>
        <v>1576.989693608464</v>
      </c>
      <c r="M69" s="27">
        <f t="shared" si="9"/>
        <v>709.64536212380881</v>
      </c>
      <c r="N69" s="87" cm="1">
        <f t="array" ref="N69">_xlfn.IFS(AND('Demand breakdown 1'!X69&gt;0, SUM('Demand breakdown 1'!N69:W69)&gt;0,SUM('Demand breakdown 1'!N69:W69)&lt;'Demand breakdown 1'!X69),('Demand breakdown 1'!N69 /'Demand breakdown 1'!X69)*Doku!$H$9,AND('Demand breakdown 1'!X69 = 0, SUM('Demand breakdown 1'!N69:W69)&gt;0), 'Demand breakdown 1'!N69/SUM('Demand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1'!N69 /'Demand breakdown 1'!Y69)*Doku!$H$9)</f>
        <v>7.9794038024980016E-2</v>
      </c>
      <c r="O69" s="27" cm="1">
        <f t="array" ref="O69">_xlfn.IFS(AND('Demand breakdown 1'!X69&gt;0, SUM('Demand breakdown 1'!N69:W69)&gt;0,SUM('Demand breakdown 1'!N69:W69)&lt;'Demand breakdown 1'!X69),('Demand breakdown 1'!O69 /'Demand breakdown 1'!X69)*Doku!$H$9,AND('Demand breakdown 1'!X69 = 0, SUM('Demand breakdown 1'!N69:W69)&gt;0), 'Demand breakdown 1'!O69/SUM('Demand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1'!O69 /'Demand breakdown 1'!Y69)*Doku!$H$9)</f>
        <v>2.2910452778191939E-2</v>
      </c>
      <c r="P69" s="27" cm="1">
        <f t="array" ref="P69">_xlfn.IFS(AND('Demand breakdown 1'!X69&gt;0, SUM('Demand breakdown 1'!N69:W69)&gt;0,SUM('Demand breakdown 1'!N69:W69)&lt;'Demand breakdown 1'!X69),('Demand breakdown 1'!P69 /'Demand breakdown 1'!X69)*Doku!$H$9,AND('Demand breakdown 1'!X69 = 0, SUM('Demand breakdown 1'!N69:W69)&gt;0), 'Demand breakdown 1'!P69/SUM('Demand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1'!P69 /'Demand breakdown 1'!Y69)*Doku!$H$9)</f>
        <v>1.5130890931391562E-2</v>
      </c>
      <c r="Q69" s="27" cm="1">
        <f t="array" ref="Q69">_xlfn.IFS(AND('Demand breakdown 1'!X69&gt;0, SUM('Demand breakdown 1'!N69:W69)&gt;0,SUM('Demand breakdown 1'!N69:W69)&lt;'Demand breakdown 1'!X69),('Demand breakdown 1'!Q69 /'Demand breakdown 1'!X69)*Doku!$H$9,AND('Demand breakdown 1'!X69 = 0, SUM('Demand breakdown 1'!N69:W69)&gt;0), 'Demand breakdown 1'!Q69/SUM('Demand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1'!Q69 /'Demand breakdown 1'!Y69)*Doku!$H$9)</f>
        <v>0</v>
      </c>
      <c r="R69" s="27" cm="1">
        <f t="array" ref="R69">_xlfn.IFS(AND('Demand breakdown 1'!X69&gt;0, SUM('Demand breakdown 1'!N69:W69)&gt;0,SUM('Demand breakdown 1'!N69:W69)&lt;'Demand breakdown 1'!X69),('Demand breakdown 1'!R69 /'Demand breakdown 1'!X69)*Doku!$H$9,AND('Demand breakdown 1'!X69 = 0, SUM('Demand breakdown 1'!N69:W69)&gt;0), 'Demand breakdown 1'!R69/SUM('Demand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1'!R69 /'Demand breakdown 1'!Y69)*Doku!$H$9)</f>
        <v>9.8993140197358942E-2</v>
      </c>
      <c r="S69" s="27" cm="1">
        <f t="array" ref="S69">_xlfn.IFS(AND('Demand breakdown 1'!X69&gt;0, SUM('Demand breakdown 1'!N69:W69)&gt;0,SUM('Demand breakdown 1'!N69:W69)&lt;'Demand breakdown 1'!X69),('Demand breakdown 1'!S69 /'Demand breakdown 1'!X69)*Doku!$H$9,AND('Demand breakdown 1'!X69 = 0, SUM('Demand breakdown 1'!N69:W69)&gt;0), 'Demand breakdown 1'!S69/SUM('Demand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1'!S69 /'Demand breakdown 1'!Y69)*Doku!$H$9)</f>
        <v>4.8461674256673921E-2</v>
      </c>
      <c r="T69" s="27" cm="1">
        <f t="array" ref="T69">_xlfn.IFS(AND('Demand breakdown 1'!X69&gt;0, SUM('Demand breakdown 1'!N69:W69)&gt;0,SUM('Demand breakdown 1'!N69:W69)&lt;'Demand breakdown 1'!X69),('Demand breakdown 1'!T69 /'Demand breakdown 1'!X69)*Doku!$H$9,AND('Demand breakdown 1'!X69 = 0, SUM('Demand breakdown 1'!N69:W69)&gt;0), 'Demand breakdown 1'!T69/SUM('Demand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1'!T69 /'Demand breakdown 1'!Y69)*Doku!$H$9)</f>
        <v>0</v>
      </c>
      <c r="U69" s="27" cm="1">
        <f t="array" ref="U69">_xlfn.IFS(AND('Demand breakdown 1'!X69&gt;0, SUM('Demand breakdown 1'!N69:W69)&gt;0,SUM('Demand breakdown 1'!N69:W69)&lt;'Demand breakdown 1'!X69),('Demand breakdown 1'!U69 /'Demand breakdown 1'!X69)*Doku!$H$9,AND('Demand breakdown 1'!X69 = 0, SUM('Demand breakdown 1'!N69:W69)&gt;0), 'Demand breakdown 1'!U69/SUM('Demand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1'!U69 /'Demand breakdown 1'!Y69)*Doku!$H$9)</f>
        <v>0</v>
      </c>
      <c r="V69" s="27" cm="1">
        <f t="array" ref="V69">_xlfn.IFS(AND('Demand breakdown 1'!X69&gt;0, SUM('Demand breakdown 1'!N69:W69)&gt;0,SUM('Demand breakdown 1'!N69:W69)&lt;'Demand breakdown 1'!X69),('Demand breakdown 1'!V69 /'Demand breakdown 1'!X69)*Doku!$H$9,AND('Demand breakdown 1'!X69 = 0, SUM('Demand breakdown 1'!N69:W69)&gt;0), 'Demand breakdown 1'!V69/SUM('Demand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1'!V69 /'Demand breakdown 1'!Y69)*Doku!$H$9)</f>
        <v>0.4690576188731384</v>
      </c>
      <c r="W69" s="27" cm="1">
        <f t="array" ref="W69">_xlfn.IFS(AND('Demand breakdown 1'!X69&gt;0, SUM('Demand breakdown 1'!N69:W69)&gt;0),('Demand breakdown 1'!W69 /'Demand breakdown 1'!X69)*Doku!$H$9,AND('Demand breakdown 1'!X69 = 0, SUM('Demand breakdown 1'!N69:W69)&gt;0), 'Demand breakdown 1'!W69/SUM('Demand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1'!W69 /'Demand breakdown 1'!Y69)*Doku!$H$9)</f>
        <v>1.8628125156099989E-2</v>
      </c>
      <c r="X69" s="90" cm="1">
        <f t="array" ref="X69">_xlfn.IFS(AND('Demand breakdown 1'!Y69&gt;0,'Demand breakdown 1'!X69 &gt; SUM('Demand breakdown 1'!N69:W69)),(('Demand breakdown 1'!Y69-SUM('Demand breakdown 1'!N69:W69))/'Demand breakdown 1'!Y69)*Doku!$H$9,'Demand breakdown 1'!Y69 = 0, 0,'Demand breakdown 1'!X69 &lt; SUM('Demand breakdown 1'!N69:W69),1)</f>
        <v>0.22767708524122207</v>
      </c>
      <c r="Y69" s="92">
        <f>IF(X69=1,Doku!$H$10,1-SUM(N69:X69))</f>
        <v>1.9346974540943029E-2</v>
      </c>
      <c r="Z69" s="27">
        <f t="shared" si="6"/>
        <v>425.7872172742853</v>
      </c>
      <c r="AA69" s="25">
        <f t="shared" si="7"/>
        <v>441.55711421036995</v>
      </c>
    </row>
    <row r="70" spans="1:27">
      <c r="A70" s="27" t="s">
        <v>1259</v>
      </c>
      <c r="B70" s="27" t="s">
        <v>1265</v>
      </c>
      <c r="C70" s="27">
        <v>5117</v>
      </c>
      <c r="D70" s="27">
        <v>741</v>
      </c>
      <c r="E70" s="27">
        <v>6007.2950000000001</v>
      </c>
      <c r="F70" s="27">
        <v>170632</v>
      </c>
      <c r="G70" s="27">
        <v>2</v>
      </c>
      <c r="H70" s="27">
        <v>8.4441025612191981E-3</v>
      </c>
      <c r="I70" s="27">
        <v>9.5075500083579428E-3</v>
      </c>
      <c r="J70" s="27">
        <v>121075.91480798255</v>
      </c>
      <c r="K70" s="29">
        <f t="shared" si="5"/>
        <v>1058.4296466355534</v>
      </c>
      <c r="L70" s="28">
        <f t="shared" si="8"/>
        <v>529.21482331777668</v>
      </c>
      <c r="M70" s="27">
        <f t="shared" si="9"/>
        <v>238.1466704929995</v>
      </c>
      <c r="N70" s="87" cm="1">
        <f t="array" ref="N70">_xlfn.IFS(AND('Demand breakdown 1'!X70&gt;0, SUM('Demand breakdown 1'!N70:W70)&gt;0,SUM('Demand breakdown 1'!N70:W70)&lt;'Demand breakdown 1'!X70),('Demand breakdown 1'!N70 /'Demand breakdown 1'!X70)*Doku!$H$9,AND('Demand breakdown 1'!X70 = 0, SUM('Demand breakdown 1'!N70:W70)&gt;0), 'Demand breakdown 1'!N70/SUM('Demand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1'!N70 /'Demand breakdown 1'!Y70)*Doku!$H$9)</f>
        <v>0.26165064754469225</v>
      </c>
      <c r="O70" s="27" cm="1">
        <f t="array" ref="O70">_xlfn.IFS(AND('Demand breakdown 1'!X70&gt;0, SUM('Demand breakdown 1'!N70:W70)&gt;0,SUM('Demand breakdown 1'!N70:W70)&lt;'Demand breakdown 1'!X70),('Demand breakdown 1'!O70 /'Demand breakdown 1'!X70)*Doku!$H$9,AND('Demand breakdown 1'!X70 = 0, SUM('Demand breakdown 1'!N70:W70)&gt;0), 'Demand breakdown 1'!O70/SUM('Demand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1'!O70 /'Demand breakdown 1'!Y70)*Doku!$H$9)</f>
        <v>3.6509392680654729E-2</v>
      </c>
      <c r="P70" s="27" cm="1">
        <f t="array" ref="P70">_xlfn.IFS(AND('Demand breakdown 1'!X70&gt;0, SUM('Demand breakdown 1'!N70:W70)&gt;0,SUM('Demand breakdown 1'!N70:W70)&lt;'Demand breakdown 1'!X70),('Demand breakdown 1'!P70 /'Demand breakdown 1'!X70)*Doku!$H$9,AND('Demand breakdown 1'!X70 = 0, SUM('Demand breakdown 1'!N70:W70)&gt;0), 'Demand breakdown 1'!P70/SUM('Demand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1'!P70 /'Demand breakdown 1'!Y70)*Doku!$H$9)</f>
        <v>8.7694129478043236E-3</v>
      </c>
      <c r="Q70" s="27" cm="1">
        <f t="array" ref="Q70">_xlfn.IFS(AND('Demand breakdown 1'!X70&gt;0, SUM('Demand breakdown 1'!N70:W70)&gt;0,SUM('Demand breakdown 1'!N70:W70)&lt;'Demand breakdown 1'!X70),('Demand breakdown 1'!Q70 /'Demand breakdown 1'!X70)*Doku!$H$9,AND('Demand breakdown 1'!X70 = 0, SUM('Demand breakdown 1'!N70:W70)&gt;0), 'Demand breakdown 1'!Q70/SUM('Demand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1'!Q70 /'Demand breakdown 1'!Y70)*Doku!$H$9)</f>
        <v>3.6777844097424253E-2</v>
      </c>
      <c r="R70" s="27" cm="1">
        <f t="array" ref="R70">_xlfn.IFS(AND('Demand breakdown 1'!X70&gt;0, SUM('Demand breakdown 1'!N70:W70)&gt;0,SUM('Demand breakdown 1'!N70:W70)&lt;'Demand breakdown 1'!X70),('Demand breakdown 1'!R70 /'Demand breakdown 1'!X70)*Doku!$H$9,AND('Demand breakdown 1'!X70 = 0, SUM('Demand breakdown 1'!N70:W70)&gt;0), 'Demand breakdown 1'!R70/SUM('Demand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1'!R70 /'Demand breakdown 1'!Y70)*Doku!$H$9)</f>
        <v>0</v>
      </c>
      <c r="S70" s="27" cm="1">
        <f t="array" ref="S70">_xlfn.IFS(AND('Demand breakdown 1'!X70&gt;0, SUM('Demand breakdown 1'!N70:W70)&gt;0,SUM('Demand breakdown 1'!N70:W70)&lt;'Demand breakdown 1'!X70),('Demand breakdown 1'!S70 /'Demand breakdown 1'!X70)*Doku!$H$9,AND('Demand breakdown 1'!X70 = 0, SUM('Demand breakdown 1'!N70:W70)&gt;0), 'Demand breakdown 1'!S70/SUM('Demand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1'!S70 /'Demand breakdown 1'!Y70)*Doku!$H$9)</f>
        <v>0</v>
      </c>
      <c r="T70" s="27" cm="1">
        <f t="array" ref="T70">_xlfn.IFS(AND('Demand breakdown 1'!X70&gt;0, SUM('Demand breakdown 1'!N70:W70)&gt;0,SUM('Demand breakdown 1'!N70:W70)&lt;'Demand breakdown 1'!X70),('Demand breakdown 1'!T70 /'Demand breakdown 1'!X70)*Doku!$H$9,AND('Demand breakdown 1'!X70 = 0, SUM('Demand breakdown 1'!N70:W70)&gt;0), 'Demand breakdown 1'!T70/SUM('Demand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1'!T70 /'Demand breakdown 1'!Y70)*Doku!$H$9)</f>
        <v>0</v>
      </c>
      <c r="U70" s="27" cm="1">
        <f t="array" ref="U70">_xlfn.IFS(AND('Demand breakdown 1'!X70&gt;0, SUM('Demand breakdown 1'!N70:W70)&gt;0,SUM('Demand breakdown 1'!N70:W70)&lt;'Demand breakdown 1'!X70),('Demand breakdown 1'!U70 /'Demand breakdown 1'!X70)*Doku!$H$9,AND('Demand breakdown 1'!X70 = 0, SUM('Demand breakdown 1'!N70:W70)&gt;0), 'Demand breakdown 1'!U70/SUM('Demand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1'!U70 /'Demand breakdown 1'!Y70)*Doku!$H$9)</f>
        <v>0</v>
      </c>
      <c r="V70" s="27" cm="1">
        <f t="array" ref="V70">_xlfn.IFS(AND('Demand breakdown 1'!X70&gt;0, SUM('Demand breakdown 1'!N70:W70)&gt;0,SUM('Demand breakdown 1'!N70:W70)&lt;'Demand breakdown 1'!X70),('Demand breakdown 1'!V70 /'Demand breakdown 1'!X70)*Doku!$H$9,AND('Demand breakdown 1'!X70 = 0, SUM('Demand breakdown 1'!N70:W70)&gt;0), 'Demand breakdown 1'!V70/SUM('Demand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1'!V70 /'Demand breakdown 1'!Y70)*Doku!$H$9)</f>
        <v>0.52294335986702511</v>
      </c>
      <c r="W70" s="27" cm="1">
        <f t="array" ref="W70">_xlfn.IFS(AND('Demand breakdown 1'!X70&gt;0, SUM('Demand breakdown 1'!N70:W70)&gt;0),('Demand breakdown 1'!W70 /'Demand breakdown 1'!X70)*Doku!$H$9,AND('Demand breakdown 1'!X70 = 0, SUM('Demand breakdown 1'!N70:W70)&gt;0), 'Demand breakdown 1'!W70/SUM('Demand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1'!W70 /'Demand breakdown 1'!Y70)*Doku!$H$9)</f>
        <v>0</v>
      </c>
      <c r="X70" s="90" cm="1">
        <f t="array" ref="X70">_xlfn.IFS(AND('Demand breakdown 1'!Y70&gt;0,'Demand breakdown 1'!X70 &gt; SUM('Demand breakdown 1'!N70:W70)),(('Demand breakdown 1'!Y70-SUM('Demand breakdown 1'!N70:W70))/'Demand breakdown 1'!Y70)*Doku!$H$9,'Demand breakdown 1'!Y70 = 0, 0,'Demand breakdown 1'!X70 &lt; SUM('Demand breakdown 1'!N70:W70),1)</f>
        <v>0.1140023683214562</v>
      </c>
      <c r="Y70" s="92">
        <f>IF(X70=1,Doku!$H$10,1-SUM(N70:X70))</f>
        <v>1.934697454094314E-2</v>
      </c>
      <c r="Z70" s="27">
        <f t="shared" si="6"/>
        <v>142.88800229579971</v>
      </c>
      <c r="AA70" s="25">
        <f t="shared" si="7"/>
        <v>148.18015052897749</v>
      </c>
    </row>
    <row r="71" spans="1:27">
      <c r="A71" s="27" t="s">
        <v>1259</v>
      </c>
      <c r="B71" s="27" t="s">
        <v>1266</v>
      </c>
      <c r="C71" s="27">
        <v>5119</v>
      </c>
      <c r="D71" s="27">
        <v>577</v>
      </c>
      <c r="E71" s="27">
        <v>5740.6450000000004</v>
      </c>
      <c r="F71" s="27">
        <v>210764</v>
      </c>
      <c r="G71" s="27">
        <v>3</v>
      </c>
      <c r="H71" s="27">
        <v>8.0692882815893308E-3</v>
      </c>
      <c r="I71" s="27">
        <v>1.1743689753162088E-2</v>
      </c>
      <c r="J71" s="27">
        <v>121075.91480798255</v>
      </c>
      <c r="K71" s="29">
        <f t="shared" si="5"/>
        <v>1101.5632860146529</v>
      </c>
      <c r="L71" s="28">
        <f t="shared" si="8"/>
        <v>367.18776200488429</v>
      </c>
      <c r="M71" s="27">
        <f t="shared" si="9"/>
        <v>165.23449290219793</v>
      </c>
      <c r="N71" s="87" cm="1">
        <f t="array" ref="N71">_xlfn.IFS(AND('Demand breakdown 1'!X71&gt;0, SUM('Demand breakdown 1'!N71:W71)&gt;0,SUM('Demand breakdown 1'!N71:W71)&lt;'Demand breakdown 1'!X71),('Demand breakdown 1'!N71 /'Demand breakdown 1'!X71)*Doku!$H$9,AND('Demand breakdown 1'!X71 = 0, SUM('Demand breakdown 1'!N71:W71)&gt;0), 'Demand breakdown 1'!N71/SUM('Demand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1'!N71 /'Demand breakdown 1'!Y71)*Doku!$H$9)</f>
        <v>0</v>
      </c>
      <c r="O71" s="27" cm="1">
        <f t="array" ref="O71">_xlfn.IFS(AND('Demand breakdown 1'!X71&gt;0, SUM('Demand breakdown 1'!N71:W71)&gt;0,SUM('Demand breakdown 1'!N71:W71)&lt;'Demand breakdown 1'!X71),('Demand breakdown 1'!O71 /'Demand breakdown 1'!X71)*Doku!$H$9,AND('Demand breakdown 1'!X71 = 0, SUM('Demand breakdown 1'!N71:W71)&gt;0), 'Demand breakdown 1'!O71/SUM('Demand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1'!O71 /'Demand breakdown 1'!Y71)*Doku!$H$9)</f>
        <v>0</v>
      </c>
      <c r="P71" s="27" cm="1">
        <f t="array" ref="P71">_xlfn.IFS(AND('Demand breakdown 1'!X71&gt;0, SUM('Demand breakdown 1'!N71:W71)&gt;0,SUM('Demand breakdown 1'!N71:W71)&lt;'Demand breakdown 1'!X71),('Demand breakdown 1'!P71 /'Demand breakdown 1'!X71)*Doku!$H$9,AND('Demand breakdown 1'!X71 = 0, SUM('Demand breakdown 1'!N71:W71)&gt;0), 'Demand breakdown 1'!P71/SUM('Demand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1'!P71 /'Demand breakdown 1'!Y71)*Doku!$H$9)</f>
        <v>5.4599095659724789E-2</v>
      </c>
      <c r="Q71" s="27" cm="1">
        <f t="array" ref="Q71">_xlfn.IFS(AND('Demand breakdown 1'!X71&gt;0, SUM('Demand breakdown 1'!N71:W71)&gt;0,SUM('Demand breakdown 1'!N71:W71)&lt;'Demand breakdown 1'!X71),('Demand breakdown 1'!Q71 /'Demand breakdown 1'!X71)*Doku!$H$9,AND('Demand breakdown 1'!X71 = 0, SUM('Demand breakdown 1'!N71:W71)&gt;0), 'Demand breakdown 1'!Q71/SUM('Demand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1'!Q71 /'Demand breakdown 1'!Y71)*Doku!$H$9)</f>
        <v>6.0458510803695249E-2</v>
      </c>
      <c r="R71" s="27" cm="1">
        <f t="array" ref="R71">_xlfn.IFS(AND('Demand breakdown 1'!X71&gt;0, SUM('Demand breakdown 1'!N71:W71)&gt;0,SUM('Demand breakdown 1'!N71:W71)&lt;'Demand breakdown 1'!X71),('Demand breakdown 1'!R71 /'Demand breakdown 1'!X71)*Doku!$H$9,AND('Demand breakdown 1'!X71 = 0, SUM('Demand breakdown 1'!N71:W71)&gt;0), 'Demand breakdown 1'!R71/SUM('Demand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1'!R71 /'Demand breakdown 1'!Y71)*Doku!$H$9)</f>
        <v>0</v>
      </c>
      <c r="S71" s="27" cm="1">
        <f t="array" ref="S71">_xlfn.IFS(AND('Demand breakdown 1'!X71&gt;0, SUM('Demand breakdown 1'!N71:W71)&gt;0,SUM('Demand breakdown 1'!N71:W71)&lt;'Demand breakdown 1'!X71),('Demand breakdown 1'!S71 /'Demand breakdown 1'!X71)*Doku!$H$9,AND('Demand breakdown 1'!X71 = 0, SUM('Demand breakdown 1'!N71:W71)&gt;0), 'Demand breakdown 1'!S71/SUM('Demand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1'!S71 /'Demand breakdown 1'!Y71)*Doku!$H$9)</f>
        <v>0</v>
      </c>
      <c r="T71" s="27" cm="1">
        <f t="array" ref="T71">_xlfn.IFS(AND('Demand breakdown 1'!X71&gt;0, SUM('Demand breakdown 1'!N71:W71)&gt;0,SUM('Demand breakdown 1'!N71:W71)&lt;'Demand breakdown 1'!X71),('Demand breakdown 1'!T71 /'Demand breakdown 1'!X71)*Doku!$H$9,AND('Demand breakdown 1'!X71 = 0, SUM('Demand breakdown 1'!N71:W71)&gt;0), 'Demand breakdown 1'!T71/SUM('Demand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1'!T71 /'Demand breakdown 1'!Y71)*Doku!$H$9)</f>
        <v>0</v>
      </c>
      <c r="U71" s="27" cm="1">
        <f t="array" ref="U71">_xlfn.IFS(AND('Demand breakdown 1'!X71&gt;0, SUM('Demand breakdown 1'!N71:W71)&gt;0,SUM('Demand breakdown 1'!N71:W71)&lt;'Demand breakdown 1'!X71),('Demand breakdown 1'!U71 /'Demand breakdown 1'!X71)*Doku!$H$9,AND('Demand breakdown 1'!X71 = 0, SUM('Demand breakdown 1'!N71:W71)&gt;0), 'Demand breakdown 1'!U71/SUM('Demand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1'!U71 /'Demand breakdown 1'!Y71)*Doku!$H$9)</f>
        <v>0</v>
      </c>
      <c r="V71" s="27" cm="1">
        <f t="array" ref="V71">_xlfn.IFS(AND('Demand breakdown 1'!X71&gt;0, SUM('Demand breakdown 1'!N71:W71)&gt;0,SUM('Demand breakdown 1'!N71:W71)&lt;'Demand breakdown 1'!X71),('Demand breakdown 1'!V71 /'Demand breakdown 1'!X71)*Doku!$H$9,AND('Demand breakdown 1'!X71 = 0, SUM('Demand breakdown 1'!N71:W71)&gt;0), 'Demand breakdown 1'!V71/SUM('Demand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1'!V71 /'Demand breakdown 1'!Y71)*Doku!$H$9)</f>
        <v>0.30708662095445205</v>
      </c>
      <c r="W71" s="27" cm="1">
        <f t="array" ref="W71">_xlfn.IFS(AND('Demand breakdown 1'!X71&gt;0, SUM('Demand breakdown 1'!N71:W71)&gt;0),('Demand breakdown 1'!W71 /'Demand breakdown 1'!X71)*Doku!$H$9,AND('Demand breakdown 1'!X71 = 0, SUM('Demand breakdown 1'!N71:W71)&gt;0), 'Demand breakdown 1'!W71/SUM('Demand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1'!W71 /'Demand breakdown 1'!Y71)*Doku!$H$9)</f>
        <v>0</v>
      </c>
      <c r="X71" s="90" cm="1">
        <f t="array" ref="X71">_xlfn.IFS(AND('Demand breakdown 1'!Y71&gt;0,'Demand breakdown 1'!X71 &gt; SUM('Demand breakdown 1'!N71:W71)),(('Demand breakdown 1'!Y71-SUM('Demand breakdown 1'!N71:W71))/'Demand breakdown 1'!Y71)*Doku!$H$9,'Demand breakdown 1'!Y71 = 0, 0,'Demand breakdown 1'!X71 &lt; SUM('Demand breakdown 1'!N71:W71),1)</f>
        <v>0.55850879804118481</v>
      </c>
      <c r="Y71" s="92">
        <f>IF(X71=1,Doku!$H$10,1-SUM(N71:X71))</f>
        <v>1.934697454094314E-2</v>
      </c>
      <c r="Z71" s="27">
        <f t="shared" si="6"/>
        <v>99.140695741318765</v>
      </c>
      <c r="AA71" s="25">
        <f t="shared" si="7"/>
        <v>102.81257336136761</v>
      </c>
    </row>
    <row r="72" spans="1:27">
      <c r="A72" s="27" t="s">
        <v>1259</v>
      </c>
      <c r="B72" s="27" t="s">
        <v>1267</v>
      </c>
      <c r="C72" s="27">
        <v>5120</v>
      </c>
      <c r="D72" s="27">
        <v>762</v>
      </c>
      <c r="E72" s="27">
        <v>4031.761</v>
      </c>
      <c r="F72" s="27">
        <v>111338</v>
      </c>
      <c r="G72" s="27">
        <v>1</v>
      </c>
      <c r="H72" s="27">
        <v>5.6672101813417973E-3</v>
      </c>
      <c r="I72" s="27">
        <v>6.2037109266172615E-3</v>
      </c>
      <c r="J72" s="27">
        <v>121075.91480798255</v>
      </c>
      <c r="K72" s="29">
        <f t="shared" si="5"/>
        <v>704.3507063033004</v>
      </c>
      <c r="L72" s="28">
        <f t="shared" si="8"/>
        <v>704.3507063033004</v>
      </c>
      <c r="M72" s="27">
        <f t="shared" si="9"/>
        <v>316.95781783648516</v>
      </c>
      <c r="N72" s="87" cm="1">
        <f t="array" ref="N72">_xlfn.IFS(AND('Demand breakdown 1'!X72&gt;0, SUM('Demand breakdown 1'!N72:W72)&gt;0,SUM('Demand breakdown 1'!N72:W72)&lt;'Demand breakdown 1'!X72),('Demand breakdown 1'!N72 /'Demand breakdown 1'!X72)*Doku!$H$9,AND('Demand breakdown 1'!X72 = 0, SUM('Demand breakdown 1'!N72:W72)&gt;0), 'Demand breakdown 1'!N72/SUM('Demand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1'!N72 /'Demand breakdown 1'!Y72)*Doku!$H$9)</f>
        <v>0.35877877024492488</v>
      </c>
      <c r="O72" s="27" cm="1">
        <f t="array" ref="O72">_xlfn.IFS(AND('Demand breakdown 1'!X72&gt;0, SUM('Demand breakdown 1'!N72:W72)&gt;0,SUM('Demand breakdown 1'!N72:W72)&lt;'Demand breakdown 1'!X72),('Demand breakdown 1'!O72 /'Demand breakdown 1'!X72)*Doku!$H$9,AND('Demand breakdown 1'!X72 = 0, SUM('Demand breakdown 1'!N72:W72)&gt;0), 'Demand breakdown 1'!O72/SUM('Demand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1'!O72 /'Demand breakdown 1'!Y72)*Doku!$H$9)</f>
        <v>3.4421827031166349E-2</v>
      </c>
      <c r="P72" s="27" cm="1">
        <f t="array" ref="P72">_xlfn.IFS(AND('Demand breakdown 1'!X72&gt;0, SUM('Demand breakdown 1'!N72:W72)&gt;0,SUM('Demand breakdown 1'!N72:W72)&lt;'Demand breakdown 1'!X72),('Demand breakdown 1'!P72 /'Demand breakdown 1'!X72)*Doku!$H$9,AND('Demand breakdown 1'!X72 = 0, SUM('Demand breakdown 1'!N72:W72)&gt;0), 'Demand breakdown 1'!P72/SUM('Demand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1'!P72 /'Demand breakdown 1'!Y72)*Doku!$H$9)</f>
        <v>0</v>
      </c>
      <c r="Q72" s="27" cm="1">
        <f t="array" ref="Q72">_xlfn.IFS(AND('Demand breakdown 1'!X72&gt;0, SUM('Demand breakdown 1'!N72:W72)&gt;0,SUM('Demand breakdown 1'!N72:W72)&lt;'Demand breakdown 1'!X72),('Demand breakdown 1'!Q72 /'Demand breakdown 1'!X72)*Doku!$H$9,AND('Demand breakdown 1'!X72 = 0, SUM('Demand breakdown 1'!N72:W72)&gt;0), 'Demand breakdown 1'!Q72/SUM('Demand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1'!Q72 /'Demand breakdown 1'!Y72)*Doku!$H$9)</f>
        <v>4.3614400721750733E-2</v>
      </c>
      <c r="R72" s="27" cm="1">
        <f t="array" ref="R72">_xlfn.IFS(AND('Demand breakdown 1'!X72&gt;0, SUM('Demand breakdown 1'!N72:W72)&gt;0,SUM('Demand breakdown 1'!N72:W72)&lt;'Demand breakdown 1'!X72),('Demand breakdown 1'!R72 /'Demand breakdown 1'!X72)*Doku!$H$9,AND('Demand breakdown 1'!X72 = 0, SUM('Demand breakdown 1'!N72:W72)&gt;0), 'Demand breakdown 1'!R72/SUM('Demand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1'!R72 /'Demand breakdown 1'!Y72)*Doku!$H$9)</f>
        <v>0</v>
      </c>
      <c r="S72" s="27" cm="1">
        <f t="array" ref="S72">_xlfn.IFS(AND('Demand breakdown 1'!X72&gt;0, SUM('Demand breakdown 1'!N72:W72)&gt;0,SUM('Demand breakdown 1'!N72:W72)&lt;'Demand breakdown 1'!X72),('Demand breakdown 1'!S72 /'Demand breakdown 1'!X72)*Doku!$H$9,AND('Demand breakdown 1'!X72 = 0, SUM('Demand breakdown 1'!N72:W72)&gt;0), 'Demand breakdown 1'!S72/SUM('Demand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1'!S72 /'Demand breakdown 1'!Y72)*Doku!$H$9)</f>
        <v>9.3267718466513092E-3</v>
      </c>
      <c r="T72" s="27" cm="1">
        <f t="array" ref="T72">_xlfn.IFS(AND('Demand breakdown 1'!X72&gt;0, SUM('Demand breakdown 1'!N72:W72)&gt;0,SUM('Demand breakdown 1'!N72:W72)&lt;'Demand breakdown 1'!X72),('Demand breakdown 1'!T72 /'Demand breakdown 1'!X72)*Doku!$H$9,AND('Demand breakdown 1'!X72 = 0, SUM('Demand breakdown 1'!N72:W72)&gt;0), 'Demand breakdown 1'!T72/SUM('Demand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1'!T72 /'Demand breakdown 1'!Y72)*Doku!$H$9)</f>
        <v>0</v>
      </c>
      <c r="U72" s="27" cm="1">
        <f t="array" ref="U72">_xlfn.IFS(AND('Demand breakdown 1'!X72&gt;0, SUM('Demand breakdown 1'!N72:W72)&gt;0,SUM('Demand breakdown 1'!N72:W72)&lt;'Demand breakdown 1'!X72),('Demand breakdown 1'!U72 /'Demand breakdown 1'!X72)*Doku!$H$9,AND('Demand breakdown 1'!X72 = 0, SUM('Demand breakdown 1'!N72:W72)&gt;0), 'Demand breakdown 1'!U72/SUM('Demand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1'!U72 /'Demand breakdown 1'!Y72)*Doku!$H$9)</f>
        <v>0</v>
      </c>
      <c r="V72" s="27" cm="1">
        <f t="array" ref="V72">_xlfn.IFS(AND('Demand breakdown 1'!X72&gt;0, SUM('Demand breakdown 1'!N72:W72)&gt;0,SUM('Demand breakdown 1'!N72:W72)&lt;'Demand breakdown 1'!X72),('Demand breakdown 1'!V72 /'Demand breakdown 1'!X72)*Doku!$H$9,AND('Demand breakdown 1'!X72 = 0, SUM('Demand breakdown 1'!N72:W72)&gt;0), 'Demand breakdown 1'!V72/SUM('Demand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1'!V72 /'Demand breakdown 1'!Y72)*Doku!$H$9)</f>
        <v>0.25195703801565233</v>
      </c>
      <c r="W72" s="27" cm="1">
        <f t="array" ref="W72">_xlfn.IFS(AND('Demand breakdown 1'!X72&gt;0, SUM('Demand breakdown 1'!N72:W72)&gt;0),('Demand breakdown 1'!W72 /'Demand breakdown 1'!X72)*Doku!$H$9,AND('Demand breakdown 1'!X72 = 0, SUM('Demand breakdown 1'!N72:W72)&gt;0), 'Demand breakdown 1'!W72/SUM('Demand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1'!W72 /'Demand breakdown 1'!Y72)*Doku!$H$9)</f>
        <v>4.9787515900829298E-2</v>
      </c>
      <c r="X72" s="90" cm="1">
        <f t="array" ref="X72">_xlfn.IFS(AND('Demand breakdown 1'!Y72&gt;0,'Demand breakdown 1'!X72 &gt; SUM('Demand breakdown 1'!N72:W72)),(('Demand breakdown 1'!Y72-SUM('Demand breakdown 1'!N72:W72))/'Demand breakdown 1'!Y72)*Doku!$H$9,'Demand breakdown 1'!Y72 = 0, 0,'Demand breakdown 1'!X72 &lt; SUM('Demand breakdown 1'!N72:W72),1)</f>
        <v>0.232766701698082</v>
      </c>
      <c r="Y72" s="92">
        <f>IF(X72=1,Doku!$H$10,1-SUM(N72:X72))</f>
        <v>1.934697454094314E-2</v>
      </c>
      <c r="Z72" s="27">
        <f t="shared" si="6"/>
        <v>190.17469070189111</v>
      </c>
      <c r="AA72" s="25">
        <f t="shared" si="7"/>
        <v>197.21819776492413</v>
      </c>
    </row>
    <row r="73" spans="1:27">
      <c r="A73" s="27" t="s">
        <v>1259</v>
      </c>
      <c r="B73" s="27" t="s">
        <v>1268</v>
      </c>
      <c r="C73" s="27">
        <v>5122</v>
      </c>
      <c r="D73" s="27">
        <v>727</v>
      </c>
      <c r="E73" s="27">
        <v>5033.7520000000004</v>
      </c>
      <c r="F73" s="27">
        <v>159245</v>
      </c>
      <c r="G73" s="27">
        <v>1</v>
      </c>
      <c r="H73" s="27">
        <v>7.0756502145711605E-3</v>
      </c>
      <c r="I73" s="27">
        <v>8.873070708196356E-3</v>
      </c>
      <c r="J73" s="27">
        <v>121075.91480798255</v>
      </c>
      <c r="K73" s="29">
        <f t="shared" si="5"/>
        <v>917.62563514738144</v>
      </c>
      <c r="L73" s="28">
        <f t="shared" si="8"/>
        <v>917.62563514738144</v>
      </c>
      <c r="M73" s="27">
        <f t="shared" si="9"/>
        <v>412.93153581632168</v>
      </c>
      <c r="N73" s="87" cm="1">
        <f t="array" ref="N73">_xlfn.IFS(AND('Demand breakdown 1'!X73&gt;0, SUM('Demand breakdown 1'!N73:W73)&gt;0,SUM('Demand breakdown 1'!N73:W73)&lt;'Demand breakdown 1'!X73),('Demand breakdown 1'!N73 /'Demand breakdown 1'!X73)*Doku!$H$9,AND('Demand breakdown 1'!X73 = 0, SUM('Demand breakdown 1'!N73:W73)&gt;0), 'Demand breakdown 1'!N73/SUM('Demand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1'!N73 /'Demand breakdown 1'!Y73)*Doku!$H$9)</f>
        <v>0.52081830871223866</v>
      </c>
      <c r="O73" s="27" cm="1">
        <f t="array" ref="O73">_xlfn.IFS(AND('Demand breakdown 1'!X73&gt;0, SUM('Demand breakdown 1'!N73:W73)&gt;0,SUM('Demand breakdown 1'!N73:W73)&lt;'Demand breakdown 1'!X73),('Demand breakdown 1'!O73 /'Demand breakdown 1'!X73)*Doku!$H$9,AND('Demand breakdown 1'!X73 = 0, SUM('Demand breakdown 1'!N73:W73)&gt;0), 'Demand breakdown 1'!O73/SUM('Demand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1'!O73 /'Demand breakdown 1'!Y73)*Doku!$H$9)</f>
        <v>7.4654976562202643E-2</v>
      </c>
      <c r="P73" s="27" cm="1">
        <f t="array" ref="P73">_xlfn.IFS(AND('Demand breakdown 1'!X73&gt;0, SUM('Demand breakdown 1'!N73:W73)&gt;0,SUM('Demand breakdown 1'!N73:W73)&lt;'Demand breakdown 1'!X73),('Demand breakdown 1'!P73 /'Demand breakdown 1'!X73)*Doku!$H$9,AND('Demand breakdown 1'!X73 = 0, SUM('Demand breakdown 1'!N73:W73)&gt;0), 'Demand breakdown 1'!P73/SUM('Demand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1'!P73 /'Demand breakdown 1'!Y73)*Doku!$H$9)</f>
        <v>0</v>
      </c>
      <c r="Q73" s="27" cm="1">
        <f t="array" ref="Q73">_xlfn.IFS(AND('Demand breakdown 1'!X73&gt;0, SUM('Demand breakdown 1'!N73:W73)&gt;0,SUM('Demand breakdown 1'!N73:W73)&lt;'Demand breakdown 1'!X73),('Demand breakdown 1'!Q73 /'Demand breakdown 1'!X73)*Doku!$H$9,AND('Demand breakdown 1'!X73 = 0, SUM('Demand breakdown 1'!N73:W73)&gt;0), 'Demand breakdown 1'!Q73/SUM('Demand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1'!Q73 /'Demand breakdown 1'!Y73)*Doku!$H$9)</f>
        <v>0</v>
      </c>
      <c r="R73" s="27" cm="1">
        <f t="array" ref="R73">_xlfn.IFS(AND('Demand breakdown 1'!X73&gt;0, SUM('Demand breakdown 1'!N73:W73)&gt;0,SUM('Demand breakdown 1'!N73:W73)&lt;'Demand breakdown 1'!X73),('Demand breakdown 1'!R73 /'Demand breakdown 1'!X73)*Doku!$H$9,AND('Demand breakdown 1'!X73 = 0, SUM('Demand breakdown 1'!N73:W73)&gt;0), 'Demand breakdown 1'!R73/SUM('Demand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1'!R73 /'Demand breakdown 1'!Y73)*Doku!$H$9)</f>
        <v>0</v>
      </c>
      <c r="S73" s="27" cm="1">
        <f t="array" ref="S73">_xlfn.IFS(AND('Demand breakdown 1'!X73&gt;0, SUM('Demand breakdown 1'!N73:W73)&gt;0,SUM('Demand breakdown 1'!N73:W73)&lt;'Demand breakdown 1'!X73),('Demand breakdown 1'!S73 /'Demand breakdown 1'!X73)*Doku!$H$9,AND('Demand breakdown 1'!X73 = 0, SUM('Demand breakdown 1'!N73:W73)&gt;0), 'Demand breakdown 1'!S73/SUM('Demand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1'!S73 /'Demand breakdown 1'!Y73)*Doku!$H$9)</f>
        <v>0</v>
      </c>
      <c r="T73" s="27" cm="1">
        <f t="array" ref="T73">_xlfn.IFS(AND('Demand breakdown 1'!X73&gt;0, SUM('Demand breakdown 1'!N73:W73)&gt;0,SUM('Demand breakdown 1'!N73:W73)&lt;'Demand breakdown 1'!X73),('Demand breakdown 1'!T73 /'Demand breakdown 1'!X73)*Doku!$H$9,AND('Demand breakdown 1'!X73 = 0, SUM('Demand breakdown 1'!N73:W73)&gt;0), 'Demand breakdown 1'!T73/SUM('Demand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1'!T73 /'Demand breakdown 1'!Y73)*Doku!$H$9)</f>
        <v>0</v>
      </c>
      <c r="U73" s="27" cm="1">
        <f t="array" ref="U73">_xlfn.IFS(AND('Demand breakdown 1'!X73&gt;0, SUM('Demand breakdown 1'!N73:W73)&gt;0,SUM('Demand breakdown 1'!N73:W73)&lt;'Demand breakdown 1'!X73),('Demand breakdown 1'!U73 /'Demand breakdown 1'!X73)*Doku!$H$9,AND('Demand breakdown 1'!X73 = 0, SUM('Demand breakdown 1'!N73:W73)&gt;0), 'Demand breakdown 1'!U73/SUM('Demand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1'!U73 /'Demand breakdown 1'!Y73)*Doku!$H$9)</f>
        <v>0.16966341895669301</v>
      </c>
      <c r="V73" s="27" cm="1">
        <f t="array" ref="V73">_xlfn.IFS(AND('Demand breakdown 1'!X73&gt;0, SUM('Demand breakdown 1'!N73:W73)&gt;0,SUM('Demand breakdown 1'!N73:W73)&lt;'Demand breakdown 1'!X73),('Demand breakdown 1'!V73 /'Demand breakdown 1'!X73)*Doku!$H$9,AND('Demand breakdown 1'!X73 = 0, SUM('Demand breakdown 1'!N73:W73)&gt;0), 'Demand breakdown 1'!V73/SUM('Demand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1'!V73 /'Demand breakdown 1'!Y73)*Doku!$H$9)</f>
        <v>5.3533455415488929E-2</v>
      </c>
      <c r="W73" s="27" cm="1">
        <f t="array" ref="W73">_xlfn.IFS(AND('Demand breakdown 1'!X73&gt;0, SUM('Demand breakdown 1'!N73:W73)&gt;0),('Demand breakdown 1'!W73 /'Demand breakdown 1'!X73)*Doku!$H$9,AND('Demand breakdown 1'!X73 = 0, SUM('Demand breakdown 1'!N73:W73)&gt;0), 'Demand breakdown 1'!W73/SUM('Demand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1'!W73 /'Demand breakdown 1'!Y73)*Doku!$H$9)</f>
        <v>2.9032490885301025E-2</v>
      </c>
      <c r="X73" s="90" cm="1">
        <f t="array" ref="X73">_xlfn.IFS(AND('Demand breakdown 1'!Y73&gt;0,'Demand breakdown 1'!X73 &gt; SUM('Demand breakdown 1'!N73:W73)),(('Demand breakdown 1'!Y73-SUM('Demand breakdown 1'!N73:W73))/'Demand breakdown 1'!Y73)*Doku!$H$9,'Demand breakdown 1'!Y73 = 0, 0,'Demand breakdown 1'!X73 &lt; SUM('Demand breakdown 1'!N73:W73),1)</f>
        <v>0.13295037492713246</v>
      </c>
      <c r="Y73" s="92">
        <f>IF(X73=1,Doku!$H$10,1-SUM(N73:X73))</f>
        <v>1.9346974540943251E-2</v>
      </c>
      <c r="Z73" s="27">
        <f t="shared" si="6"/>
        <v>247.75892148979301</v>
      </c>
      <c r="AA73" s="25">
        <f t="shared" si="7"/>
        <v>256.93517784126681</v>
      </c>
    </row>
    <row r="74" spans="1:27">
      <c r="A74" s="27" t="s">
        <v>1259</v>
      </c>
      <c r="B74" s="27" t="s">
        <v>1269</v>
      </c>
      <c r="C74" s="27">
        <v>5124</v>
      </c>
      <c r="D74" s="27">
        <v>690</v>
      </c>
      <c r="E74" s="27">
        <v>12895.334999999999</v>
      </c>
      <c r="F74" s="27">
        <v>355100</v>
      </c>
      <c r="G74" s="27">
        <v>1</v>
      </c>
      <c r="H74" s="27">
        <v>1.8126216758337914E-2</v>
      </c>
      <c r="I74" s="27">
        <v>1.9786036663509223E-2</v>
      </c>
      <c r="J74" s="27">
        <v>121075.91480798255</v>
      </c>
      <c r="K74" s="29">
        <f t="shared" si="5"/>
        <v>2250.9182557853792</v>
      </c>
      <c r="L74" s="28">
        <f t="shared" si="8"/>
        <v>2250.9182557853792</v>
      </c>
      <c r="M74" s="27">
        <f t="shared" si="9"/>
        <v>1012.9132151034206</v>
      </c>
      <c r="N74" s="87" cm="1">
        <f t="array" ref="N74">_xlfn.IFS(AND('Demand breakdown 1'!X74&gt;0, SUM('Demand breakdown 1'!N74:W74)&gt;0,SUM('Demand breakdown 1'!N74:W74)&lt;'Demand breakdown 1'!X74),('Demand breakdown 1'!N74 /'Demand breakdown 1'!X74)*Doku!$H$9,AND('Demand breakdown 1'!X74 = 0, SUM('Demand breakdown 1'!N74:W74)&gt;0), 'Demand breakdown 1'!N74/SUM('Demand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1'!N74 /'Demand breakdown 1'!Y74)*Doku!$H$9)</f>
        <v>0.23602092862644408</v>
      </c>
      <c r="O74" s="27" cm="1">
        <f t="array" ref="O74">_xlfn.IFS(AND('Demand breakdown 1'!X74&gt;0, SUM('Demand breakdown 1'!N74:W74)&gt;0,SUM('Demand breakdown 1'!N74:W74)&lt;'Demand breakdown 1'!X74),('Demand breakdown 1'!O74 /'Demand breakdown 1'!X74)*Doku!$H$9,AND('Demand breakdown 1'!X74 = 0, SUM('Demand breakdown 1'!N74:W74)&gt;0), 'Demand breakdown 1'!O74/SUM('Demand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1'!O74 /'Demand breakdown 1'!Y74)*Doku!$H$9)</f>
        <v>0.2921345894837743</v>
      </c>
      <c r="P74" s="27" cm="1">
        <f t="array" ref="P74">_xlfn.IFS(AND('Demand breakdown 1'!X74&gt;0, SUM('Demand breakdown 1'!N74:W74)&gt;0,SUM('Demand breakdown 1'!N74:W74)&lt;'Demand breakdown 1'!X74),('Demand breakdown 1'!P74 /'Demand breakdown 1'!X74)*Doku!$H$9,AND('Demand breakdown 1'!X74 = 0, SUM('Demand breakdown 1'!N74:W74)&gt;0), 'Demand breakdown 1'!P74/SUM('Demand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1'!P74 /'Demand breakdown 1'!Y74)*Doku!$H$9)</f>
        <v>9.8866926272438965E-3</v>
      </c>
      <c r="Q74" s="27" cm="1">
        <f t="array" ref="Q74">_xlfn.IFS(AND('Demand breakdown 1'!X74&gt;0, SUM('Demand breakdown 1'!N74:W74)&gt;0,SUM('Demand breakdown 1'!N74:W74)&lt;'Demand breakdown 1'!X74),('Demand breakdown 1'!Q74 /'Demand breakdown 1'!X74)*Doku!$H$9,AND('Demand breakdown 1'!X74 = 0, SUM('Demand breakdown 1'!N74:W74)&gt;0), 'Demand breakdown 1'!Q74/SUM('Demand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1'!Q74 /'Demand breakdown 1'!Y74)*Doku!$H$9)</f>
        <v>2.2025566200462275E-2</v>
      </c>
      <c r="R74" s="27" cm="1">
        <f t="array" ref="R74">_xlfn.IFS(AND('Demand breakdown 1'!X74&gt;0, SUM('Demand breakdown 1'!N74:W74)&gt;0,SUM('Demand breakdown 1'!N74:W74)&lt;'Demand breakdown 1'!X74),('Demand breakdown 1'!R74 /'Demand breakdown 1'!X74)*Doku!$H$9,AND('Demand breakdown 1'!X74 = 0, SUM('Demand breakdown 1'!N74:W74)&gt;0), 'Demand breakdown 1'!R74/SUM('Demand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1'!R74 /'Demand breakdown 1'!Y74)*Doku!$H$9)</f>
        <v>4.6570521255743458E-2</v>
      </c>
      <c r="S74" s="27" cm="1">
        <f t="array" ref="S74">_xlfn.IFS(AND('Demand breakdown 1'!X74&gt;0, SUM('Demand breakdown 1'!N74:W74)&gt;0,SUM('Demand breakdown 1'!N74:W74)&lt;'Demand breakdown 1'!X74),('Demand breakdown 1'!S74 /'Demand breakdown 1'!X74)*Doku!$H$9,AND('Demand breakdown 1'!X74 = 0, SUM('Demand breakdown 1'!N74:W74)&gt;0), 'Demand breakdown 1'!S74/SUM('Demand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1'!S74 /'Demand breakdown 1'!Y74)*Doku!$H$9)</f>
        <v>3.4393475124118729E-2</v>
      </c>
      <c r="T74" s="27" cm="1">
        <f t="array" ref="T74">_xlfn.IFS(AND('Demand breakdown 1'!X74&gt;0, SUM('Demand breakdown 1'!N74:W74)&gt;0,SUM('Demand breakdown 1'!N74:W74)&lt;'Demand breakdown 1'!X74),('Demand breakdown 1'!T74 /'Demand breakdown 1'!X74)*Doku!$H$9,AND('Demand breakdown 1'!X74 = 0, SUM('Demand breakdown 1'!N74:W74)&gt;0), 'Demand breakdown 1'!T74/SUM('Demand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1'!T74 /'Demand breakdown 1'!Y74)*Doku!$H$9)</f>
        <v>0</v>
      </c>
      <c r="U74" s="27" cm="1">
        <f t="array" ref="U74">_xlfn.IFS(AND('Demand breakdown 1'!X74&gt;0, SUM('Demand breakdown 1'!N74:W74)&gt;0,SUM('Demand breakdown 1'!N74:W74)&lt;'Demand breakdown 1'!X74),('Demand breakdown 1'!U74 /'Demand breakdown 1'!X74)*Doku!$H$9,AND('Demand breakdown 1'!X74 = 0, SUM('Demand breakdown 1'!N74:W74)&gt;0), 'Demand breakdown 1'!U74/SUM('Demand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1'!U74 /'Demand breakdown 1'!Y74)*Doku!$H$9)</f>
        <v>0</v>
      </c>
      <c r="V74" s="27" cm="1">
        <f t="array" ref="V74">_xlfn.IFS(AND('Demand breakdown 1'!X74&gt;0, SUM('Demand breakdown 1'!N74:W74)&gt;0,SUM('Demand breakdown 1'!N74:W74)&lt;'Demand breakdown 1'!X74),('Demand breakdown 1'!V74 /'Demand breakdown 1'!X74)*Doku!$H$9,AND('Demand breakdown 1'!X74 = 0, SUM('Demand breakdown 1'!N74:W74)&gt;0), 'Demand breakdown 1'!V74/SUM('Demand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1'!V74 /'Demand breakdown 1'!Y74)*Doku!$H$9)</f>
        <v>0.29049316947230142</v>
      </c>
      <c r="W74" s="27" cm="1">
        <f t="array" ref="W74">_xlfn.IFS(AND('Demand breakdown 1'!X74&gt;0, SUM('Demand breakdown 1'!N74:W74)&gt;0),('Demand breakdown 1'!W74 /'Demand breakdown 1'!X74)*Doku!$H$9,AND('Demand breakdown 1'!X74 = 0, SUM('Demand breakdown 1'!N74:W74)&gt;0), 'Demand breakdown 1'!W74/SUM('Demand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1'!W74 /'Demand breakdown 1'!Y74)*Doku!$H$9)</f>
        <v>1.5688921505008658E-2</v>
      </c>
      <c r="X74" s="90" cm="1">
        <f t="array" ref="X74">_xlfn.IFS(AND('Demand breakdown 1'!Y74&gt;0,'Demand breakdown 1'!X74 &gt; SUM('Demand breakdown 1'!N74:W74)),(('Demand breakdown 1'!Y74-SUM('Demand breakdown 1'!N74:W74))/'Demand breakdown 1'!Y74)*Doku!$H$9,'Demand breakdown 1'!Y74 = 0, 0,'Demand breakdown 1'!X74 &lt; SUM('Demand breakdown 1'!N74:W74),1)</f>
        <v>3.3439161163960056E-2</v>
      </c>
      <c r="Y74" s="92">
        <f>IF(X74=1,Doku!$H$10,1-SUM(N74:X74))</f>
        <v>1.934697454094314E-2</v>
      </c>
      <c r="Z74" s="27">
        <f t="shared" si="6"/>
        <v>607.74792906205244</v>
      </c>
      <c r="AA74" s="25">
        <f t="shared" si="7"/>
        <v>630.25711161990625</v>
      </c>
    </row>
    <row r="75" spans="1:27">
      <c r="A75" s="27" t="s">
        <v>1259</v>
      </c>
      <c r="B75" s="27" t="s">
        <v>1270</v>
      </c>
      <c r="C75" s="27">
        <v>5154</v>
      </c>
      <c r="D75" s="27">
        <v>616</v>
      </c>
      <c r="E75" s="27">
        <v>9567.7060000000001</v>
      </c>
      <c r="F75" s="27">
        <v>312465</v>
      </c>
      <c r="G75" s="27">
        <v>4</v>
      </c>
      <c r="H75" s="27">
        <v>1.3448763668105575E-2</v>
      </c>
      <c r="I75" s="27">
        <v>1.7410430712653926E-2</v>
      </c>
      <c r="J75" s="27">
        <v>121075.91480798255</v>
      </c>
      <c r="K75" s="29">
        <f t="shared" si="5"/>
        <v>1762.6268533955736</v>
      </c>
      <c r="L75" s="28">
        <f t="shared" si="8"/>
        <v>440.65671334889339</v>
      </c>
      <c r="M75" s="27">
        <f t="shared" si="9"/>
        <v>198.29552100700204</v>
      </c>
      <c r="N75" s="87" cm="1">
        <f t="array" ref="N75">_xlfn.IFS(AND('Demand breakdown 1'!X75&gt;0, SUM('Demand breakdown 1'!N75:W75)&gt;0,SUM('Demand breakdown 1'!N75:W75)&lt;'Demand breakdown 1'!X75),('Demand breakdown 1'!N75 /'Demand breakdown 1'!X75)*Doku!$H$9,AND('Demand breakdown 1'!X75 = 0, SUM('Demand breakdown 1'!N75:W75)&gt;0), 'Demand breakdown 1'!N75/SUM('Demand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1'!N75 /'Demand breakdown 1'!Y75)*Doku!$H$9)</f>
        <v>0.10142729830800314</v>
      </c>
      <c r="O75" s="27" cm="1">
        <f t="array" ref="O75">_xlfn.IFS(AND('Demand breakdown 1'!X75&gt;0, SUM('Demand breakdown 1'!N75:W75)&gt;0,SUM('Demand breakdown 1'!N75:W75)&lt;'Demand breakdown 1'!X75),('Demand breakdown 1'!O75 /'Demand breakdown 1'!X75)*Doku!$H$9,AND('Demand breakdown 1'!X75 = 0, SUM('Demand breakdown 1'!N75:W75)&gt;0), 'Demand breakdown 1'!O75/SUM('Demand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1'!O75 /'Demand breakdown 1'!Y75)*Doku!$H$9)</f>
        <v>0.12220925523404852</v>
      </c>
      <c r="P75" s="27" cm="1">
        <f t="array" ref="P75">_xlfn.IFS(AND('Demand breakdown 1'!X75&gt;0, SUM('Demand breakdown 1'!N75:W75)&gt;0,SUM('Demand breakdown 1'!N75:W75)&lt;'Demand breakdown 1'!X75),('Demand breakdown 1'!P75 /'Demand breakdown 1'!X75)*Doku!$H$9,AND('Demand breakdown 1'!X75 = 0, SUM('Demand breakdown 1'!N75:W75)&gt;0), 'Demand breakdown 1'!P75/SUM('Demand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1'!P75 /'Demand breakdown 1'!Y75)*Doku!$H$9)</f>
        <v>2.014360330033069E-2</v>
      </c>
      <c r="Q75" s="27" cm="1">
        <f t="array" ref="Q75">_xlfn.IFS(AND('Demand breakdown 1'!X75&gt;0, SUM('Demand breakdown 1'!N75:W75)&gt;0,SUM('Demand breakdown 1'!N75:W75)&lt;'Demand breakdown 1'!X75),('Demand breakdown 1'!Q75 /'Demand breakdown 1'!X75)*Doku!$H$9,AND('Demand breakdown 1'!X75 = 0, SUM('Demand breakdown 1'!N75:W75)&gt;0), 'Demand breakdown 1'!Q75/SUM('Demand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1'!Q75 /'Demand breakdown 1'!Y75)*Doku!$H$9)</f>
        <v>0.24243252141031799</v>
      </c>
      <c r="R75" s="27" cm="1">
        <f t="array" ref="R75">_xlfn.IFS(AND('Demand breakdown 1'!X75&gt;0, SUM('Demand breakdown 1'!N75:W75)&gt;0,SUM('Demand breakdown 1'!N75:W75)&lt;'Demand breakdown 1'!X75),('Demand breakdown 1'!R75 /'Demand breakdown 1'!X75)*Doku!$H$9,AND('Demand breakdown 1'!X75 = 0, SUM('Demand breakdown 1'!N75:W75)&gt;0), 'Demand breakdown 1'!R75/SUM('Demand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1'!R75 /'Demand breakdown 1'!Y75)*Doku!$H$9)</f>
        <v>2.1845879635569904E-2</v>
      </c>
      <c r="S75" s="27" cm="1">
        <f t="array" ref="S75">_xlfn.IFS(AND('Demand breakdown 1'!X75&gt;0, SUM('Demand breakdown 1'!N75:W75)&gt;0,SUM('Demand breakdown 1'!N75:W75)&lt;'Demand breakdown 1'!X75),('Demand breakdown 1'!S75 /'Demand breakdown 1'!X75)*Doku!$H$9,AND('Demand breakdown 1'!X75 = 0, SUM('Demand breakdown 1'!N75:W75)&gt;0), 'Demand breakdown 1'!S75/SUM('Demand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1'!S75 /'Demand breakdown 1'!Y75)*Doku!$H$9)</f>
        <v>4.2202267477805498E-2</v>
      </c>
      <c r="T75" s="27" cm="1">
        <f t="array" ref="T75">_xlfn.IFS(AND('Demand breakdown 1'!X75&gt;0, SUM('Demand breakdown 1'!N75:W75)&gt;0,SUM('Demand breakdown 1'!N75:W75)&lt;'Demand breakdown 1'!X75),('Demand breakdown 1'!T75 /'Demand breakdown 1'!X75)*Doku!$H$9,AND('Demand breakdown 1'!X75 = 0, SUM('Demand breakdown 1'!N75:W75)&gt;0), 'Demand breakdown 1'!T75/SUM('Demand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1'!T75 /'Demand breakdown 1'!Y75)*Doku!$H$9)</f>
        <v>0</v>
      </c>
      <c r="U75" s="27" cm="1">
        <f t="array" ref="U75">_xlfn.IFS(AND('Demand breakdown 1'!X75&gt;0, SUM('Demand breakdown 1'!N75:W75)&gt;0,SUM('Demand breakdown 1'!N75:W75)&lt;'Demand breakdown 1'!X75),('Demand breakdown 1'!U75 /'Demand breakdown 1'!X75)*Doku!$H$9,AND('Demand breakdown 1'!X75 = 0, SUM('Demand breakdown 1'!N75:W75)&gt;0), 'Demand breakdown 1'!U75/SUM('Demand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1'!U75 /'Demand breakdown 1'!Y75)*Doku!$H$9)</f>
        <v>0</v>
      </c>
      <c r="V75" s="27" cm="1">
        <f t="array" ref="V75">_xlfn.IFS(AND('Demand breakdown 1'!X75&gt;0, SUM('Demand breakdown 1'!N75:W75)&gt;0,SUM('Demand breakdown 1'!N75:W75)&lt;'Demand breakdown 1'!X75),('Demand breakdown 1'!V75 /'Demand breakdown 1'!X75)*Doku!$H$9,AND('Demand breakdown 1'!X75 = 0, SUM('Demand breakdown 1'!N75:W75)&gt;0), 'Demand breakdown 1'!V75/SUM('Demand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1'!V75 /'Demand breakdown 1'!Y75)*Doku!$H$9)</f>
        <v>3.1492112201925451E-2</v>
      </c>
      <c r="W75" s="27" cm="1">
        <f t="array" ref="W75">_xlfn.IFS(AND('Demand breakdown 1'!X75&gt;0, SUM('Demand breakdown 1'!N75:W75)&gt;0),('Demand breakdown 1'!W75 /'Demand breakdown 1'!X75)*Doku!$H$9,AND('Demand breakdown 1'!X75 = 0, SUM('Demand breakdown 1'!N75:W75)&gt;0), 'Demand breakdown 1'!W75/SUM('Demand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1'!W75 /'Demand breakdown 1'!Y75)*Doku!$H$9)</f>
        <v>0</v>
      </c>
      <c r="X75" s="90" cm="1">
        <f t="array" ref="X75">_xlfn.IFS(AND('Demand breakdown 1'!Y75&gt;0,'Demand breakdown 1'!X75 &gt; SUM('Demand breakdown 1'!N75:W75)),(('Demand breakdown 1'!Y75-SUM('Demand breakdown 1'!N75:W75))/'Demand breakdown 1'!Y75)*Doku!$H$9,'Demand breakdown 1'!Y75 = 0, 0,'Demand breakdown 1'!X75 &lt; SUM('Demand breakdown 1'!N75:W75),1)</f>
        <v>0.39890008789105569</v>
      </c>
      <c r="Y75" s="92">
        <f>IF(X75=1,Doku!$H$10,1-SUM(N75:X75))</f>
        <v>1.9346974540943029E-2</v>
      </c>
      <c r="Z75" s="27">
        <f t="shared" si="6"/>
        <v>118.97731260420122</v>
      </c>
      <c r="AA75" s="25">
        <f t="shared" si="7"/>
        <v>123.38387973769017</v>
      </c>
    </row>
    <row r="76" spans="1:27">
      <c r="A76" s="27" t="s">
        <v>1259</v>
      </c>
      <c r="B76" s="27" t="s">
        <v>1271</v>
      </c>
      <c r="C76" s="27">
        <v>5158</v>
      </c>
      <c r="D76" s="27">
        <v>1128</v>
      </c>
      <c r="E76" s="27">
        <v>19687.312999999998</v>
      </c>
      <c r="F76" s="27">
        <v>485570</v>
      </c>
      <c r="G76" s="27">
        <v>7</v>
      </c>
      <c r="H76" s="27">
        <v>2.7673302231174594E-2</v>
      </c>
      <c r="I76" s="27">
        <v>2.7055775338496686E-2</v>
      </c>
      <c r="J76" s="27">
        <v>121075.91480798255</v>
      </c>
      <c r="K76" s="29">
        <f t="shared" si="5"/>
        <v>3329.635446031386</v>
      </c>
      <c r="L76" s="28">
        <f t="shared" si="8"/>
        <v>475.66220657591231</v>
      </c>
      <c r="M76" s="27">
        <f t="shared" si="9"/>
        <v>214.04799295916055</v>
      </c>
      <c r="N76" s="87" cm="1">
        <f t="array" ref="N76">_xlfn.IFS(AND('Demand breakdown 1'!X76&gt;0, SUM('Demand breakdown 1'!N76:W76)&gt;0,SUM('Demand breakdown 1'!N76:W76)&lt;'Demand breakdown 1'!X76),('Demand breakdown 1'!N76 /'Demand breakdown 1'!X76)*Doku!$H$9,AND('Demand breakdown 1'!X76 = 0, SUM('Demand breakdown 1'!N76:W76)&gt;0), 'Demand breakdown 1'!N76/SUM('Demand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1'!N76 /'Demand breakdown 1'!Y76)*Doku!$H$9)</f>
        <v>0.42979655818089285</v>
      </c>
      <c r="O76" s="27" cm="1">
        <f t="array" ref="O76">_xlfn.IFS(AND('Demand breakdown 1'!X76&gt;0, SUM('Demand breakdown 1'!N76:W76)&gt;0,SUM('Demand breakdown 1'!N76:W76)&lt;'Demand breakdown 1'!X76),('Demand breakdown 1'!O76 /'Demand breakdown 1'!X76)*Doku!$H$9,AND('Demand breakdown 1'!X76 = 0, SUM('Demand breakdown 1'!N76:W76)&gt;0), 'Demand breakdown 1'!O76/SUM('Demand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1'!O76 /'Demand breakdown 1'!Y76)*Doku!$H$9)</f>
        <v>0.17332993740273259</v>
      </c>
      <c r="P76" s="27" cm="1">
        <f t="array" ref="P76">_xlfn.IFS(AND('Demand breakdown 1'!X76&gt;0, SUM('Demand breakdown 1'!N76:W76)&gt;0,SUM('Demand breakdown 1'!N76:W76)&lt;'Demand breakdown 1'!X76),('Demand breakdown 1'!P76 /'Demand breakdown 1'!X76)*Doku!$H$9,AND('Demand breakdown 1'!X76 = 0, SUM('Demand breakdown 1'!N76:W76)&gt;0), 'Demand breakdown 1'!P76/SUM('Demand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1'!P76 /'Demand breakdown 1'!Y76)*Doku!$H$9)</f>
        <v>0</v>
      </c>
      <c r="Q76" s="27" cm="1">
        <f t="array" ref="Q76">_xlfn.IFS(AND('Demand breakdown 1'!X76&gt;0, SUM('Demand breakdown 1'!N76:W76)&gt;0,SUM('Demand breakdown 1'!N76:W76)&lt;'Demand breakdown 1'!X76),('Demand breakdown 1'!Q76 /'Demand breakdown 1'!X76)*Doku!$H$9,AND('Demand breakdown 1'!X76 = 0, SUM('Demand breakdown 1'!N76:W76)&gt;0), 'Demand breakdown 1'!Q76/SUM('Demand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1'!Q76 /'Demand breakdown 1'!Y76)*Doku!$H$9)</f>
        <v>3.2782677564846832E-2</v>
      </c>
      <c r="R76" s="27" cm="1">
        <f t="array" ref="R76">_xlfn.IFS(AND('Demand breakdown 1'!X76&gt;0, SUM('Demand breakdown 1'!N76:W76)&gt;0,SUM('Demand breakdown 1'!N76:W76)&lt;'Demand breakdown 1'!X76),('Demand breakdown 1'!R76 /'Demand breakdown 1'!X76)*Doku!$H$9,AND('Demand breakdown 1'!X76 = 0, SUM('Demand breakdown 1'!N76:W76)&gt;0), 'Demand breakdown 1'!R76/SUM('Demand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1'!R76 /'Demand breakdown 1'!Y76)*Doku!$H$9)</f>
        <v>0</v>
      </c>
      <c r="S76" s="27" cm="1">
        <f t="array" ref="S76">_xlfn.IFS(AND('Demand breakdown 1'!X76&gt;0, SUM('Demand breakdown 1'!N76:W76)&gt;0,SUM('Demand breakdown 1'!N76:W76)&lt;'Demand breakdown 1'!X76),('Demand breakdown 1'!S76 /'Demand breakdown 1'!X76)*Doku!$H$9,AND('Demand breakdown 1'!X76 = 0, SUM('Demand breakdown 1'!N76:W76)&gt;0), 'Demand breakdown 1'!S76/SUM('Demand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1'!S76 /'Demand breakdown 1'!Y76)*Doku!$H$9)</f>
        <v>2.0071503940273291E-2</v>
      </c>
      <c r="T76" s="27" cm="1">
        <f t="array" ref="T76">_xlfn.IFS(AND('Demand breakdown 1'!X76&gt;0, SUM('Demand breakdown 1'!N76:W76)&gt;0,SUM('Demand breakdown 1'!N76:W76)&lt;'Demand breakdown 1'!X76),('Demand breakdown 1'!T76 /'Demand breakdown 1'!X76)*Doku!$H$9,AND('Demand breakdown 1'!X76 = 0, SUM('Demand breakdown 1'!N76:W76)&gt;0), 'Demand breakdown 1'!T76/SUM('Demand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1'!T76 /'Demand breakdown 1'!Y76)*Doku!$H$9)</f>
        <v>0</v>
      </c>
      <c r="U76" s="27" cm="1">
        <f t="array" ref="U76">_xlfn.IFS(AND('Demand breakdown 1'!X76&gt;0, SUM('Demand breakdown 1'!N76:W76)&gt;0,SUM('Demand breakdown 1'!N76:W76)&lt;'Demand breakdown 1'!X76),('Demand breakdown 1'!U76 /'Demand breakdown 1'!X76)*Doku!$H$9,AND('Demand breakdown 1'!X76 = 0, SUM('Demand breakdown 1'!N76:W76)&gt;0), 'Demand breakdown 1'!U76/SUM('Demand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1'!U76 /'Demand breakdown 1'!Y76)*Doku!$H$9)</f>
        <v>4.3531096438567111E-2</v>
      </c>
      <c r="V76" s="27" cm="1">
        <f t="array" ref="V76">_xlfn.IFS(AND('Demand breakdown 1'!X76&gt;0, SUM('Demand breakdown 1'!N76:W76)&gt;0,SUM('Demand breakdown 1'!N76:W76)&lt;'Demand breakdown 1'!X76),('Demand breakdown 1'!V76 /'Demand breakdown 1'!X76)*Doku!$H$9,AND('Demand breakdown 1'!X76 = 0, SUM('Demand breakdown 1'!N76:W76)&gt;0), 'Demand breakdown 1'!V76/SUM('Demand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1'!V76 /'Demand breakdown 1'!Y76)*Doku!$H$9)</f>
        <v>0.20293482156143602</v>
      </c>
      <c r="W76" s="27" cm="1">
        <f t="array" ref="W76">_xlfn.IFS(AND('Demand breakdown 1'!X76&gt;0, SUM('Demand breakdown 1'!N76:W76)&gt;0),('Demand breakdown 1'!W76 /'Demand breakdown 1'!X76)*Doku!$H$9,AND('Demand breakdown 1'!X76 = 0, SUM('Demand breakdown 1'!N76:W76)&gt;0), 'Demand breakdown 1'!W76/SUM('Demand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1'!W76 /'Demand breakdown 1'!Y76)*Doku!$H$9)</f>
        <v>0</v>
      </c>
      <c r="X76" s="90" cm="1">
        <f t="array" ref="X76">_xlfn.IFS(AND('Demand breakdown 1'!Y76&gt;0,'Demand breakdown 1'!X76 &gt; SUM('Demand breakdown 1'!N76:W76)),(('Demand breakdown 1'!Y76-SUM('Demand breakdown 1'!N76:W76))/'Demand breakdown 1'!Y76)*Doku!$H$9,'Demand breakdown 1'!Y76 = 0, 0,'Demand breakdown 1'!X76 &lt; SUM('Demand breakdown 1'!N76:W76),1)</f>
        <v>7.8206430370308166E-2</v>
      </c>
      <c r="Y76" s="92">
        <f>IF(X76=1,Doku!$H$10,1-SUM(N76:X76))</f>
        <v>1.934697454094314E-2</v>
      </c>
      <c r="Z76" s="27">
        <f t="shared" si="6"/>
        <v>128.42879577549633</v>
      </c>
      <c r="AA76" s="25">
        <f t="shared" si="7"/>
        <v>133.18541784125546</v>
      </c>
    </row>
    <row r="77" spans="1:27">
      <c r="A77" s="27" t="s">
        <v>1259</v>
      </c>
      <c r="B77" s="27" t="s">
        <v>1272</v>
      </c>
      <c r="C77" s="27">
        <v>5162</v>
      </c>
      <c r="D77" s="27">
        <v>852</v>
      </c>
      <c r="E77" s="27">
        <v>17725.157999999999</v>
      </c>
      <c r="F77" s="27">
        <v>451730</v>
      </c>
      <c r="G77" s="27">
        <v>12</v>
      </c>
      <c r="H77" s="27">
        <v>2.4915215927603845E-2</v>
      </c>
      <c r="I77" s="27">
        <v>2.5170223435671699E-2</v>
      </c>
      <c r="J77" s="27">
        <v>121075.91480798255</v>
      </c>
      <c r="K77" s="29">
        <f t="shared" si="5"/>
        <v>3025.2776359232748</v>
      </c>
      <c r="L77" s="28">
        <f t="shared" si="8"/>
        <v>252.10646966027289</v>
      </c>
      <c r="M77" s="27">
        <f t="shared" si="9"/>
        <v>113.4479113471228</v>
      </c>
      <c r="N77" s="87" cm="1">
        <f t="array" ref="N77">_xlfn.IFS(AND('Demand breakdown 1'!X77&gt;0, SUM('Demand breakdown 1'!N77:W77)&gt;0,SUM('Demand breakdown 1'!N77:W77)&lt;'Demand breakdown 1'!X77),('Demand breakdown 1'!N77 /'Demand breakdown 1'!X77)*Doku!$H$9,AND('Demand breakdown 1'!X77 = 0, SUM('Demand breakdown 1'!N77:W77)&gt;0), 'Demand breakdown 1'!N77/SUM('Demand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1'!N77 /'Demand breakdown 1'!Y77)*Doku!$H$9)</f>
        <v>0.25749433424528873</v>
      </c>
      <c r="O77" s="27" cm="1">
        <f t="array" ref="O77">_xlfn.IFS(AND('Demand breakdown 1'!X77&gt;0, SUM('Demand breakdown 1'!N77:W77)&gt;0,SUM('Demand breakdown 1'!N77:W77)&lt;'Demand breakdown 1'!X77),('Demand breakdown 1'!O77 /'Demand breakdown 1'!X77)*Doku!$H$9,AND('Demand breakdown 1'!X77 = 0, SUM('Demand breakdown 1'!N77:W77)&gt;0), 'Demand breakdown 1'!O77/SUM('Demand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1'!O77 /'Demand breakdown 1'!Y77)*Doku!$H$9)</f>
        <v>0.32082627405966396</v>
      </c>
      <c r="P77" s="27" cm="1">
        <f t="array" ref="P77">_xlfn.IFS(AND('Demand breakdown 1'!X77&gt;0, SUM('Demand breakdown 1'!N77:W77)&gt;0,SUM('Demand breakdown 1'!N77:W77)&lt;'Demand breakdown 1'!X77),('Demand breakdown 1'!P77 /'Demand breakdown 1'!X77)*Doku!$H$9,AND('Demand breakdown 1'!X77 = 0, SUM('Demand breakdown 1'!N77:W77)&gt;0), 'Demand breakdown 1'!P77/SUM('Demand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1'!P77 /'Demand breakdown 1'!Y77)*Doku!$H$9)</f>
        <v>2.2737594933356517E-2</v>
      </c>
      <c r="Q77" s="27" cm="1">
        <f t="array" ref="Q77">_xlfn.IFS(AND('Demand breakdown 1'!X77&gt;0, SUM('Demand breakdown 1'!N77:W77)&gt;0,SUM('Demand breakdown 1'!N77:W77)&lt;'Demand breakdown 1'!X77),('Demand breakdown 1'!Q77 /'Demand breakdown 1'!X77)*Doku!$H$9,AND('Demand breakdown 1'!X77 = 0, SUM('Demand breakdown 1'!N77:W77)&gt;0), 'Demand breakdown 1'!Q77/SUM('Demand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1'!Q77 /'Demand breakdown 1'!Y77)*Doku!$H$9)</f>
        <v>0.10487864469260257</v>
      </c>
      <c r="R77" s="27" cm="1">
        <f t="array" ref="R77">_xlfn.IFS(AND('Demand breakdown 1'!X77&gt;0, SUM('Demand breakdown 1'!N77:W77)&gt;0,SUM('Demand breakdown 1'!N77:W77)&lt;'Demand breakdown 1'!X77),('Demand breakdown 1'!R77 /'Demand breakdown 1'!X77)*Doku!$H$9,AND('Demand breakdown 1'!X77 = 0, SUM('Demand breakdown 1'!N77:W77)&gt;0), 'Demand breakdown 1'!R77/SUM('Demand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1'!R77 /'Demand breakdown 1'!Y77)*Doku!$H$9)</f>
        <v>0</v>
      </c>
      <c r="S77" s="27" cm="1">
        <f t="array" ref="S77">_xlfn.IFS(AND('Demand breakdown 1'!X77&gt;0, SUM('Demand breakdown 1'!N77:W77)&gt;0,SUM('Demand breakdown 1'!N77:W77)&lt;'Demand breakdown 1'!X77),('Demand breakdown 1'!S77 /'Demand breakdown 1'!X77)*Doku!$H$9,AND('Demand breakdown 1'!X77 = 0, SUM('Demand breakdown 1'!N77:W77)&gt;0), 'Demand breakdown 1'!S77/SUM('Demand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1'!S77 /'Demand breakdown 1'!Y77)*Doku!$H$9)</f>
        <v>3.769758322284239E-2</v>
      </c>
      <c r="T77" s="27" cm="1">
        <f t="array" ref="T77">_xlfn.IFS(AND('Demand breakdown 1'!X77&gt;0, SUM('Demand breakdown 1'!N77:W77)&gt;0,SUM('Demand breakdown 1'!N77:W77)&lt;'Demand breakdown 1'!X77),('Demand breakdown 1'!T77 /'Demand breakdown 1'!X77)*Doku!$H$9,AND('Demand breakdown 1'!X77 = 0, SUM('Demand breakdown 1'!N77:W77)&gt;0), 'Demand breakdown 1'!T77/SUM('Demand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1'!T77 /'Demand breakdown 1'!Y77)*Doku!$H$9)</f>
        <v>0</v>
      </c>
      <c r="U77" s="27" cm="1">
        <f t="array" ref="U77">_xlfn.IFS(AND('Demand breakdown 1'!X77&gt;0, SUM('Demand breakdown 1'!N77:W77)&gt;0,SUM('Demand breakdown 1'!N77:W77)&lt;'Demand breakdown 1'!X77),('Demand breakdown 1'!U77 /'Demand breakdown 1'!X77)*Doku!$H$9,AND('Demand breakdown 1'!X77 = 0, SUM('Demand breakdown 1'!N77:W77)&gt;0), 'Demand breakdown 1'!U77/SUM('Demand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1'!U77 /'Demand breakdown 1'!Y77)*Doku!$H$9)</f>
        <v>1.6547254951500293E-2</v>
      </c>
      <c r="V77" s="27" cm="1">
        <f t="array" ref="V77">_xlfn.IFS(AND('Demand breakdown 1'!X77&gt;0, SUM('Demand breakdown 1'!N77:W77)&gt;0,SUM('Demand breakdown 1'!N77:W77)&lt;'Demand breakdown 1'!X77),('Demand breakdown 1'!V77 /'Demand breakdown 1'!X77)*Doku!$H$9,AND('Demand breakdown 1'!X77 = 0, SUM('Demand breakdown 1'!N77:W77)&gt;0), 'Demand breakdown 1'!V77/SUM('Demand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1'!V77 /'Demand breakdown 1'!Y77)*Doku!$H$9)</f>
        <v>0.22047133935380245</v>
      </c>
      <c r="W77" s="27" cm="1">
        <f t="array" ref="W77">_xlfn.IFS(AND('Demand breakdown 1'!X77&gt;0, SUM('Demand breakdown 1'!N77:W77)&gt;0),('Demand breakdown 1'!W77 /'Demand breakdown 1'!X77)*Doku!$H$9,AND('Demand breakdown 1'!X77 = 0, SUM('Demand breakdown 1'!N77:W77)&gt;0), 'Demand breakdown 1'!W77/SUM('Demand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1'!W77 /'Demand breakdown 1'!Y77)*Doku!$H$9)</f>
        <v>0</v>
      </c>
      <c r="X77" s="90" cm="1">
        <f t="array" ref="X77">_xlfn.IFS(AND('Demand breakdown 1'!Y77&gt;0,'Demand breakdown 1'!X77 &gt; SUM('Demand breakdown 1'!N77:W77)),(('Demand breakdown 1'!Y77-SUM('Demand breakdown 1'!N77:W77))/'Demand breakdown 1'!Y77)*Doku!$H$9,'Demand breakdown 1'!Y77 = 0, 0,'Demand breakdown 1'!X77 &lt; SUM('Demand breakdown 1'!N77:W77),1)</f>
        <v>1</v>
      </c>
      <c r="Y77" s="92">
        <f>IF(X77=1,Doku!$H$10,1-SUM(N77:X77))</f>
        <v>1.934697454094314E-2</v>
      </c>
      <c r="Z77" s="27">
        <f t="shared" si="6"/>
        <v>68.068746808273687</v>
      </c>
      <c r="AA77" s="25">
        <f t="shared" si="7"/>
        <v>70.589811504876423</v>
      </c>
    </row>
    <row r="78" spans="1:27">
      <c r="A78" s="27" t="s">
        <v>1259</v>
      </c>
      <c r="B78" s="27" t="s">
        <v>1273</v>
      </c>
      <c r="C78" s="27">
        <v>5166</v>
      </c>
      <c r="D78" s="27">
        <v>695</v>
      </c>
      <c r="E78" s="27">
        <v>8503.9030000000002</v>
      </c>
      <c r="F78" s="27">
        <v>298863</v>
      </c>
      <c r="G78" s="27">
        <v>3</v>
      </c>
      <c r="H78" s="27">
        <v>1.1953438128585264E-2</v>
      </c>
      <c r="I78" s="27">
        <v>1.6652532456677995E-2</v>
      </c>
      <c r="J78" s="27">
        <v>121075.91480798255</v>
      </c>
      <c r="K78" s="29">
        <f t="shared" si="5"/>
        <v>1606.578656991072</v>
      </c>
      <c r="L78" s="28">
        <f t="shared" si="8"/>
        <v>535.52621899702399</v>
      </c>
      <c r="M78" s="27">
        <f t="shared" si="9"/>
        <v>240.9867985486608</v>
      </c>
      <c r="N78" s="87" cm="1">
        <f t="array" ref="N78">_xlfn.IFS(AND('Demand breakdown 1'!X78&gt;0, SUM('Demand breakdown 1'!N78:W78)&gt;0,SUM('Demand breakdown 1'!N78:W78)&lt;'Demand breakdown 1'!X78),('Demand breakdown 1'!N78 /'Demand breakdown 1'!X78)*Doku!$H$9,AND('Demand breakdown 1'!X78 = 0, SUM('Demand breakdown 1'!N78:W78)&gt;0), 'Demand breakdown 1'!N78/SUM('Demand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1'!N78 /'Demand breakdown 1'!Y78)*Doku!$H$9)</f>
        <v>2.6937450725808089E-2</v>
      </c>
      <c r="O78" s="27" cm="1">
        <f t="array" ref="O78">_xlfn.IFS(AND('Demand breakdown 1'!X78&gt;0, SUM('Demand breakdown 1'!N78:W78)&gt;0,SUM('Demand breakdown 1'!N78:W78)&lt;'Demand breakdown 1'!X78),('Demand breakdown 1'!O78 /'Demand breakdown 1'!X78)*Doku!$H$9,AND('Demand breakdown 1'!X78 = 0, SUM('Demand breakdown 1'!N78:W78)&gt;0), 'Demand breakdown 1'!O78/SUM('Demand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1'!O78 /'Demand breakdown 1'!Y78)*Doku!$H$9)</f>
        <v>0.15604248565022322</v>
      </c>
      <c r="P78" s="27" cm="1">
        <f t="array" ref="P78">_xlfn.IFS(AND('Demand breakdown 1'!X78&gt;0, SUM('Demand breakdown 1'!N78:W78)&gt;0,SUM('Demand breakdown 1'!N78:W78)&lt;'Demand breakdown 1'!X78),('Demand breakdown 1'!P78 /'Demand breakdown 1'!X78)*Doku!$H$9,AND('Demand breakdown 1'!X78 = 0, SUM('Demand breakdown 1'!N78:W78)&gt;0), 'Demand breakdown 1'!P78/SUM('Demand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1'!P78 /'Demand breakdown 1'!Y78)*Doku!$H$9)</f>
        <v>6.3027143746408804E-2</v>
      </c>
      <c r="Q78" s="27" cm="1">
        <f t="array" ref="Q78">_xlfn.IFS(AND('Demand breakdown 1'!X78&gt;0, SUM('Demand breakdown 1'!N78:W78)&gt;0,SUM('Demand breakdown 1'!N78:W78)&lt;'Demand breakdown 1'!X78),('Demand breakdown 1'!Q78 /'Demand breakdown 1'!X78)*Doku!$H$9,AND('Demand breakdown 1'!X78 = 0, SUM('Demand breakdown 1'!N78:W78)&gt;0), 'Demand breakdown 1'!Q78/SUM('Demand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1'!Q78 /'Demand breakdown 1'!Y78)*Doku!$H$9)</f>
        <v>0.15175845734202242</v>
      </c>
      <c r="R78" s="27" cm="1">
        <f t="array" ref="R78">_xlfn.IFS(AND('Demand breakdown 1'!X78&gt;0, SUM('Demand breakdown 1'!N78:W78)&gt;0,SUM('Demand breakdown 1'!N78:W78)&lt;'Demand breakdown 1'!X78),('Demand breakdown 1'!R78 /'Demand breakdown 1'!X78)*Doku!$H$9,AND('Demand breakdown 1'!X78 = 0, SUM('Demand breakdown 1'!N78:W78)&gt;0), 'Demand breakdown 1'!R78/SUM('Demand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1'!R78 /'Demand breakdown 1'!Y78)*Doku!$H$9)</f>
        <v>0</v>
      </c>
      <c r="S78" s="27" cm="1">
        <f t="array" ref="S78">_xlfn.IFS(AND('Demand breakdown 1'!X78&gt;0, SUM('Demand breakdown 1'!N78:W78)&gt;0,SUM('Demand breakdown 1'!N78:W78)&lt;'Demand breakdown 1'!X78),('Demand breakdown 1'!S78 /'Demand breakdown 1'!X78)*Doku!$H$9,AND('Demand breakdown 1'!X78 = 0, SUM('Demand breakdown 1'!N78:W78)&gt;0), 'Demand breakdown 1'!S78/SUM('Demand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1'!S78 /'Demand breakdown 1'!Y78)*Doku!$H$9)</f>
        <v>3.6479150139528065E-2</v>
      </c>
      <c r="T78" s="27" cm="1">
        <f t="array" ref="T78">_xlfn.IFS(AND('Demand breakdown 1'!X78&gt;0, SUM('Demand breakdown 1'!N78:W78)&gt;0,SUM('Demand breakdown 1'!N78:W78)&lt;'Demand breakdown 1'!X78),('Demand breakdown 1'!T78 /'Demand breakdown 1'!X78)*Doku!$H$9,AND('Demand breakdown 1'!X78 = 0, SUM('Demand breakdown 1'!N78:W78)&gt;0), 'Demand breakdown 1'!T78/SUM('Demand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1'!T78 /'Demand breakdown 1'!Y78)*Doku!$H$9)</f>
        <v>0</v>
      </c>
      <c r="U78" s="27" cm="1">
        <f t="array" ref="U78">_xlfn.IFS(AND('Demand breakdown 1'!X78&gt;0, SUM('Demand breakdown 1'!N78:W78)&gt;0,SUM('Demand breakdown 1'!N78:W78)&lt;'Demand breakdown 1'!X78),('Demand breakdown 1'!U78 /'Demand breakdown 1'!X78)*Doku!$H$9,AND('Demand breakdown 1'!X78 = 0, SUM('Demand breakdown 1'!N78:W78)&gt;0), 'Demand breakdown 1'!U78/SUM('Demand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1'!U78 /'Demand breakdown 1'!Y78)*Doku!$H$9)</f>
        <v>0</v>
      </c>
      <c r="V78" s="27" cm="1">
        <f t="array" ref="V78">_xlfn.IFS(AND('Demand breakdown 1'!X78&gt;0, SUM('Demand breakdown 1'!N78:W78)&gt;0,SUM('Demand breakdown 1'!N78:W78)&lt;'Demand breakdown 1'!X78),('Demand breakdown 1'!V78 /'Demand breakdown 1'!X78)*Doku!$H$9,AND('Demand breakdown 1'!X78 = 0, SUM('Demand breakdown 1'!N78:W78)&gt;0), 'Demand breakdown 1'!V78/SUM('Demand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1'!V78 /'Demand breakdown 1'!Y78)*Doku!$H$9)</f>
        <v>0.26638866934630456</v>
      </c>
      <c r="W78" s="27" cm="1">
        <f t="array" ref="W78">_xlfn.IFS(AND('Demand breakdown 1'!X78&gt;0, SUM('Demand breakdown 1'!N78:W78)&gt;0),('Demand breakdown 1'!W78 /'Demand breakdown 1'!X78)*Doku!$H$9,AND('Demand breakdown 1'!X78 = 0, SUM('Demand breakdown 1'!N78:W78)&gt;0), 'Demand breakdown 1'!W78/SUM('Demand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1'!W78 /'Demand breakdown 1'!Y78)*Doku!$H$9)</f>
        <v>1.8109756030121583E-2</v>
      </c>
      <c r="X78" s="90" cm="1">
        <f t="array" ref="X78">_xlfn.IFS(AND('Demand breakdown 1'!Y78&gt;0,'Demand breakdown 1'!X78 &gt; SUM('Demand breakdown 1'!N78:W78)),(('Demand breakdown 1'!Y78-SUM('Demand breakdown 1'!N78:W78))/'Demand breakdown 1'!Y78)*Doku!$H$9,'Demand breakdown 1'!Y78 = 0, 0,'Demand breakdown 1'!X78 &lt; SUM('Demand breakdown 1'!N78:W78),1)</f>
        <v>0.26190991247864004</v>
      </c>
      <c r="Y78" s="92">
        <f>IF(X78=1,Doku!$H$10,1-SUM(N78:X78))</f>
        <v>1.9346974540943251E-2</v>
      </c>
      <c r="Z78" s="27">
        <f t="shared" si="6"/>
        <v>144.59207912919649</v>
      </c>
      <c r="AA78" s="25">
        <f t="shared" si="7"/>
        <v>149.94734131916672</v>
      </c>
    </row>
    <row r="79" spans="1:27">
      <c r="A79" s="27" t="s">
        <v>1259</v>
      </c>
      <c r="B79" s="27" t="s">
        <v>1274</v>
      </c>
      <c r="C79" s="27">
        <v>5170</v>
      </c>
      <c r="D79" s="27">
        <v>632</v>
      </c>
      <c r="E79" s="27">
        <v>13125.916999999999</v>
      </c>
      <c r="F79" s="27">
        <v>459976</v>
      </c>
      <c r="G79" s="27">
        <v>14</v>
      </c>
      <c r="H79" s="27">
        <v>1.8450332363909312E-2</v>
      </c>
      <c r="I79" s="27">
        <v>2.5629687412938095E-2</v>
      </c>
      <c r="J79" s="27">
        <v>121075.91480798255</v>
      </c>
      <c r="K79" s="29">
        <f t="shared" si="5"/>
        <v>2477.2800239535386</v>
      </c>
      <c r="L79" s="28">
        <f t="shared" si="8"/>
        <v>176.94857313953847</v>
      </c>
      <c r="M79" s="27">
        <f t="shared" si="9"/>
        <v>79.626857912792318</v>
      </c>
      <c r="N79" s="87" cm="1">
        <f t="array" ref="N79">_xlfn.IFS(AND('Demand breakdown 1'!X79&gt;0, SUM('Demand breakdown 1'!N79:W79)&gt;0,SUM('Demand breakdown 1'!N79:W79)&lt;'Demand breakdown 1'!X79),('Demand breakdown 1'!N79 /'Demand breakdown 1'!X79)*Doku!$H$9,AND('Demand breakdown 1'!X79 = 0, SUM('Demand breakdown 1'!N79:W79)&gt;0), 'Demand breakdown 1'!N79/SUM('Demand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1'!N79 /'Demand breakdown 1'!Y79)*Doku!$H$9)</f>
        <v>0.14401563047964969</v>
      </c>
      <c r="O79" s="27" cm="1">
        <f t="array" ref="O79">_xlfn.IFS(AND('Demand breakdown 1'!X79&gt;0, SUM('Demand breakdown 1'!N79:W79)&gt;0,SUM('Demand breakdown 1'!N79:W79)&lt;'Demand breakdown 1'!X79),('Demand breakdown 1'!O79 /'Demand breakdown 1'!X79)*Doku!$H$9,AND('Demand breakdown 1'!X79 = 0, SUM('Demand breakdown 1'!N79:W79)&gt;0), 'Demand breakdown 1'!O79/SUM('Demand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1'!O79 /'Demand breakdown 1'!Y79)*Doku!$H$9)</f>
        <v>0.14112298857669989</v>
      </c>
      <c r="P79" s="27" cm="1">
        <f t="array" ref="P79">_xlfn.IFS(AND('Demand breakdown 1'!X79&gt;0, SUM('Demand breakdown 1'!N79:W79)&gt;0,SUM('Demand breakdown 1'!N79:W79)&lt;'Demand breakdown 1'!X79),('Demand breakdown 1'!P79 /'Demand breakdown 1'!X79)*Doku!$H$9,AND('Demand breakdown 1'!X79 = 0, SUM('Demand breakdown 1'!N79:W79)&gt;0), 'Demand breakdown 1'!P79/SUM('Demand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1'!P79 /'Demand breakdown 1'!Y79)*Doku!$H$9)</f>
        <v>0.13737678021058453</v>
      </c>
      <c r="Q79" s="27" cm="1">
        <f t="array" ref="Q79">_xlfn.IFS(AND('Demand breakdown 1'!X79&gt;0, SUM('Demand breakdown 1'!N79:W79)&gt;0,SUM('Demand breakdown 1'!N79:W79)&lt;'Demand breakdown 1'!X79),('Demand breakdown 1'!Q79 /'Demand breakdown 1'!X79)*Doku!$H$9,AND('Demand breakdown 1'!X79 = 0, SUM('Demand breakdown 1'!N79:W79)&gt;0), 'Demand breakdown 1'!Q79/SUM('Demand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1'!Q79 /'Demand breakdown 1'!Y79)*Doku!$H$9)</f>
        <v>0.15895304358504633</v>
      </c>
      <c r="R79" s="27" cm="1">
        <f t="array" ref="R79">_xlfn.IFS(AND('Demand breakdown 1'!X79&gt;0, SUM('Demand breakdown 1'!N79:W79)&gt;0,SUM('Demand breakdown 1'!N79:W79)&lt;'Demand breakdown 1'!X79),('Demand breakdown 1'!R79 /'Demand breakdown 1'!X79)*Doku!$H$9,AND('Demand breakdown 1'!X79 = 0, SUM('Demand breakdown 1'!N79:W79)&gt;0), 'Demand breakdown 1'!R79/SUM('Demand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1'!R79 /'Demand breakdown 1'!Y79)*Doku!$H$9)</f>
        <v>5.7757997340867076E-2</v>
      </c>
      <c r="S79" s="27" cm="1">
        <f t="array" ref="S79">_xlfn.IFS(AND('Demand breakdown 1'!X79&gt;0, SUM('Demand breakdown 1'!N79:W79)&gt;0,SUM('Demand breakdown 1'!N79:W79)&lt;'Demand breakdown 1'!X79),('Demand breakdown 1'!S79 /'Demand breakdown 1'!X79)*Doku!$H$9,AND('Demand breakdown 1'!X79 = 0, SUM('Demand breakdown 1'!N79:W79)&gt;0), 'Demand breakdown 1'!S79/SUM('Demand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1'!S79 /'Demand breakdown 1'!Y79)*Doku!$H$9)</f>
        <v>7.9191999638134666E-3</v>
      </c>
      <c r="T79" s="27" cm="1">
        <f t="array" ref="T79">_xlfn.IFS(AND('Demand breakdown 1'!X79&gt;0, SUM('Demand breakdown 1'!N79:W79)&gt;0,SUM('Demand breakdown 1'!N79:W79)&lt;'Demand breakdown 1'!X79),('Demand breakdown 1'!T79 /'Demand breakdown 1'!X79)*Doku!$H$9,AND('Demand breakdown 1'!X79 = 0, SUM('Demand breakdown 1'!N79:W79)&gt;0), 'Demand breakdown 1'!T79/SUM('Demand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1'!T79 /'Demand breakdown 1'!Y79)*Doku!$H$9)</f>
        <v>0</v>
      </c>
      <c r="U79" s="27" cm="1">
        <f t="array" ref="U79">_xlfn.IFS(AND('Demand breakdown 1'!X79&gt;0, SUM('Demand breakdown 1'!N79:W79)&gt;0,SUM('Demand breakdown 1'!N79:W79)&lt;'Demand breakdown 1'!X79),('Demand breakdown 1'!U79 /'Demand breakdown 1'!X79)*Doku!$H$9,AND('Demand breakdown 1'!X79 = 0, SUM('Demand breakdown 1'!N79:W79)&gt;0), 'Demand breakdown 1'!U79/SUM('Demand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1'!U79 /'Demand breakdown 1'!Y79)*Doku!$H$9)</f>
        <v>1.5221935259785168E-2</v>
      </c>
      <c r="V79" s="27" cm="1">
        <f t="array" ref="V79">_xlfn.IFS(AND('Demand breakdown 1'!X79&gt;0, SUM('Demand breakdown 1'!N79:W79)&gt;0,SUM('Demand breakdown 1'!N79:W79)&lt;'Demand breakdown 1'!X79),('Demand breakdown 1'!V79 /'Demand breakdown 1'!X79)*Doku!$H$9,AND('Demand breakdown 1'!X79 = 0, SUM('Demand breakdown 1'!N79:W79)&gt;0), 'Demand breakdown 1'!V79/SUM('Demand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1'!V79 /'Demand breakdown 1'!Y79)*Doku!$H$9)</f>
        <v>8.2511424772667263E-2</v>
      </c>
      <c r="W79" s="27" cm="1">
        <f t="array" ref="W79">_xlfn.IFS(AND('Demand breakdown 1'!X79&gt;0, SUM('Demand breakdown 1'!N79:W79)&gt;0),('Demand breakdown 1'!W79 /'Demand breakdown 1'!X79)*Doku!$H$9,AND('Demand breakdown 1'!X79 = 0, SUM('Demand breakdown 1'!N79:W79)&gt;0), 'Demand breakdown 1'!W79/SUM('Demand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1'!W79 /'Demand breakdown 1'!Y79)*Doku!$H$9)</f>
        <v>1.0432478994245285E-2</v>
      </c>
      <c r="X79" s="90" cm="1">
        <f t="array" ref="X79">_xlfn.IFS(AND('Demand breakdown 1'!Y79&gt;0,'Demand breakdown 1'!X79 &gt; SUM('Demand breakdown 1'!N79:W79)),(('Demand breakdown 1'!Y79-SUM('Demand breakdown 1'!N79:W79))/'Demand breakdown 1'!Y79)*Doku!$H$9,'Demand breakdown 1'!Y79 = 0, 0,'Demand breakdown 1'!X79 &lt; SUM('Demand breakdown 1'!N79:W79),1)</f>
        <v>0.22534154627569816</v>
      </c>
      <c r="Y79" s="92">
        <f>IF(X79=1,Doku!$H$10,1-SUM(N79:X79))</f>
        <v>1.934697454094314E-2</v>
      </c>
      <c r="Z79" s="27">
        <f t="shared" si="6"/>
        <v>47.776114747675386</v>
      </c>
      <c r="AA79" s="25">
        <f t="shared" si="7"/>
        <v>49.545600479070778</v>
      </c>
    </row>
    <row r="80" spans="1:27">
      <c r="A80" s="27" t="s">
        <v>1259</v>
      </c>
      <c r="B80" s="27" t="s">
        <v>1275</v>
      </c>
      <c r="C80" s="27">
        <v>5314</v>
      </c>
      <c r="D80" s="27">
        <v>881</v>
      </c>
      <c r="E80" s="27">
        <v>26204.055</v>
      </c>
      <c r="F80" s="27">
        <v>329673</v>
      </c>
      <c r="G80" s="27">
        <v>1</v>
      </c>
      <c r="H80" s="27">
        <v>3.683350458731071E-2</v>
      </c>
      <c r="I80" s="27">
        <v>1.8369253914303225E-2</v>
      </c>
      <c r="J80" s="27">
        <v>121075.91480798255</v>
      </c>
      <c r="K80" s="29">
        <f t="shared" si="5"/>
        <v>3833.6889718787456</v>
      </c>
      <c r="L80" s="28">
        <f t="shared" si="8"/>
        <v>3833.6889718787456</v>
      </c>
      <c r="M80" s="27">
        <f t="shared" si="9"/>
        <v>1725.1600373454355</v>
      </c>
      <c r="N80" s="87" cm="1">
        <f t="array" ref="N80">_xlfn.IFS(AND('Demand breakdown 1'!X80&gt;0, SUM('Demand breakdown 1'!N80:W80)&gt;0,SUM('Demand breakdown 1'!N80:W80)&lt;'Demand breakdown 1'!X80),('Demand breakdown 1'!N80 /'Demand breakdown 1'!X80)*Doku!$H$9,AND('Demand breakdown 1'!X80 = 0, SUM('Demand breakdown 1'!N80:W80)&gt;0), 'Demand breakdown 1'!N80/SUM('Demand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1'!N80 /'Demand breakdown 1'!Y80)*Doku!$H$9)</f>
        <v>9.3746637235076327E-2</v>
      </c>
      <c r="O80" s="27" cm="1">
        <f t="array" ref="O80">_xlfn.IFS(AND('Demand breakdown 1'!X80&gt;0, SUM('Demand breakdown 1'!N80:W80)&gt;0,SUM('Demand breakdown 1'!N80:W80)&lt;'Demand breakdown 1'!X80),('Demand breakdown 1'!O80 /'Demand breakdown 1'!X80)*Doku!$H$9,AND('Demand breakdown 1'!X80 = 0, SUM('Demand breakdown 1'!N80:W80)&gt;0), 'Demand breakdown 1'!O80/SUM('Demand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1'!O80 /'Demand breakdown 1'!Y80)*Doku!$H$9)</f>
        <v>6.8203311921024634E-2</v>
      </c>
      <c r="P80" s="27" cm="1">
        <f t="array" ref="P80">_xlfn.IFS(AND('Demand breakdown 1'!X80&gt;0, SUM('Demand breakdown 1'!N80:W80)&gt;0,SUM('Demand breakdown 1'!N80:W80)&lt;'Demand breakdown 1'!X80),('Demand breakdown 1'!P80 /'Demand breakdown 1'!X80)*Doku!$H$9,AND('Demand breakdown 1'!X80 = 0, SUM('Demand breakdown 1'!N80:W80)&gt;0), 'Demand breakdown 1'!P80/SUM('Demand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1'!P80 /'Demand breakdown 1'!Y80)*Doku!$H$9)</f>
        <v>6.5438312789091208E-2</v>
      </c>
      <c r="Q80" s="27" cm="1">
        <f t="array" ref="Q80">_xlfn.IFS(AND('Demand breakdown 1'!X80&gt;0, SUM('Demand breakdown 1'!N80:W80)&gt;0,SUM('Demand breakdown 1'!N80:W80)&lt;'Demand breakdown 1'!X80),('Demand breakdown 1'!Q80 /'Demand breakdown 1'!X80)*Doku!$H$9,AND('Demand breakdown 1'!X80 = 0, SUM('Demand breakdown 1'!N80:W80)&gt;0), 'Demand breakdown 1'!Q80/SUM('Demand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1'!Q80 /'Demand breakdown 1'!Y80)*Doku!$H$9)</f>
        <v>0.13258829170747455</v>
      </c>
      <c r="R80" s="27" cm="1">
        <f t="array" ref="R80">_xlfn.IFS(AND('Demand breakdown 1'!X80&gt;0, SUM('Demand breakdown 1'!N80:W80)&gt;0,SUM('Demand breakdown 1'!N80:W80)&lt;'Demand breakdown 1'!X80),('Demand breakdown 1'!R80 /'Demand breakdown 1'!X80)*Doku!$H$9,AND('Demand breakdown 1'!X80 = 0, SUM('Demand breakdown 1'!N80:W80)&gt;0), 'Demand breakdown 1'!R80/SUM('Demand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1'!R80 /'Demand breakdown 1'!Y80)*Doku!$H$9)</f>
        <v>0</v>
      </c>
      <c r="S80" s="27" cm="1">
        <f t="array" ref="S80">_xlfn.IFS(AND('Demand breakdown 1'!X80&gt;0, SUM('Demand breakdown 1'!N80:W80)&gt;0,SUM('Demand breakdown 1'!N80:W80)&lt;'Demand breakdown 1'!X80),('Demand breakdown 1'!S80 /'Demand breakdown 1'!X80)*Doku!$H$9,AND('Demand breakdown 1'!X80 = 0, SUM('Demand breakdown 1'!N80:W80)&gt;0), 'Demand breakdown 1'!S80/SUM('Demand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1'!S80 /'Demand breakdown 1'!Y80)*Doku!$H$9)</f>
        <v>1.6458328166270422E-2</v>
      </c>
      <c r="T80" s="27" cm="1">
        <f t="array" ref="T80">_xlfn.IFS(AND('Demand breakdown 1'!X80&gt;0, SUM('Demand breakdown 1'!N80:W80)&gt;0,SUM('Demand breakdown 1'!N80:W80)&lt;'Demand breakdown 1'!X80),('Demand breakdown 1'!T80 /'Demand breakdown 1'!X80)*Doku!$H$9,AND('Demand breakdown 1'!X80 = 0, SUM('Demand breakdown 1'!N80:W80)&gt;0), 'Demand breakdown 1'!T80/SUM('Demand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1'!T80 /'Demand breakdown 1'!Y80)*Doku!$H$9)</f>
        <v>0</v>
      </c>
      <c r="U80" s="27" cm="1">
        <f t="array" ref="U80">_xlfn.IFS(AND('Demand breakdown 1'!X80&gt;0, SUM('Demand breakdown 1'!N80:W80)&gt;0,SUM('Demand breakdown 1'!N80:W80)&lt;'Demand breakdown 1'!X80),('Demand breakdown 1'!U80 /'Demand breakdown 1'!X80)*Doku!$H$9,AND('Demand breakdown 1'!X80 = 0, SUM('Demand breakdown 1'!N80:W80)&gt;0), 'Demand breakdown 1'!U80/SUM('Demand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1'!U80 /'Demand breakdown 1'!Y80)*Doku!$H$9)</f>
        <v>0</v>
      </c>
      <c r="V80" s="27" cm="1">
        <f t="array" ref="V80">_xlfn.IFS(AND('Demand breakdown 1'!X80&gt;0, SUM('Demand breakdown 1'!N80:W80)&gt;0,SUM('Demand breakdown 1'!N80:W80)&lt;'Demand breakdown 1'!X80),('Demand breakdown 1'!V80 /'Demand breakdown 1'!X80)*Doku!$H$9,AND('Demand breakdown 1'!X80 = 0, SUM('Demand breakdown 1'!N80:W80)&gt;0), 'Demand breakdown 1'!V80/SUM('Demand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1'!V80 /'Demand breakdown 1'!Y80)*Doku!$H$9)</f>
        <v>0.19591993849128311</v>
      </c>
      <c r="W80" s="27" cm="1">
        <f t="array" ref="W80">_xlfn.IFS(AND('Demand breakdown 1'!X80&gt;0, SUM('Demand breakdown 1'!N80:W80)&gt;0),('Demand breakdown 1'!W80 /'Demand breakdown 1'!X80)*Doku!$H$9,AND('Demand breakdown 1'!X80 = 0, SUM('Demand breakdown 1'!N80:W80)&gt;0), 'Demand breakdown 1'!W80/SUM('Demand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1'!W80 /'Demand breakdown 1'!Y80)*Doku!$H$9)</f>
        <v>2.8966657572635945E-2</v>
      </c>
      <c r="X80" s="90" cm="1">
        <f t="array" ref="X80">_xlfn.IFS(AND('Demand breakdown 1'!Y80&gt;0,'Demand breakdown 1'!X80 &gt; SUM('Demand breakdown 1'!N80:W80)),(('Demand breakdown 1'!Y80-SUM('Demand breakdown 1'!N80:W80))/'Demand breakdown 1'!Y80)*Doku!$H$9,'Demand breakdown 1'!Y80 = 0, 0,'Demand breakdown 1'!X80 &lt; SUM('Demand breakdown 1'!N80:W80),1)</f>
        <v>0.37933154757620069</v>
      </c>
      <c r="Y80" s="92">
        <f>IF(X80=1,Doku!$H$10,1-SUM(N80:X80))</f>
        <v>1.934697454094314E-2</v>
      </c>
      <c r="Z80" s="27">
        <f t="shared" si="6"/>
        <v>1035.0960224072614</v>
      </c>
      <c r="AA80" s="25">
        <f t="shared" si="7"/>
        <v>1073.4329121260489</v>
      </c>
    </row>
    <row r="81" spans="1:27">
      <c r="A81" s="27" t="s">
        <v>1259</v>
      </c>
      <c r="B81" s="27" t="s">
        <v>1276</v>
      </c>
      <c r="C81" s="27">
        <v>5315</v>
      </c>
      <c r="D81" s="27">
        <v>919</v>
      </c>
      <c r="E81" s="27">
        <v>64535.533000000003</v>
      </c>
      <c r="F81" s="27">
        <v>1087863</v>
      </c>
      <c r="G81" s="27">
        <v>1</v>
      </c>
      <c r="H81" s="27">
        <v>9.071381703328138E-2</v>
      </c>
      <c r="I81" s="27">
        <v>6.0615311751267623E-2</v>
      </c>
      <c r="J81" s="27">
        <v>121075.91480798255</v>
      </c>
      <c r="K81" s="29">
        <f t="shared" si="5"/>
        <v>9962.8812458441334</v>
      </c>
      <c r="L81" s="28">
        <f t="shared" si="8"/>
        <v>9962.8812458441334</v>
      </c>
      <c r="M81" s="27">
        <f t="shared" si="9"/>
        <v>4483.2965606298603</v>
      </c>
      <c r="N81" s="87" cm="1">
        <f t="array" ref="N81">_xlfn.IFS(AND('Demand breakdown 1'!X81&gt;0, SUM('Demand breakdown 1'!N81:W81)&gt;0,SUM('Demand breakdown 1'!N81:W81)&lt;'Demand breakdown 1'!X81),('Demand breakdown 1'!N81 /'Demand breakdown 1'!X81)*Doku!$H$9,AND('Demand breakdown 1'!X81 = 0, SUM('Demand breakdown 1'!N81:W81)&gt;0), 'Demand breakdown 1'!N81/SUM('Demand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1'!N81 /'Demand breakdown 1'!Y81)*Doku!$H$9)</f>
        <v>3.8940985812113214E-2</v>
      </c>
      <c r="O81" s="27" cm="1">
        <f t="array" ref="O81">_xlfn.IFS(AND('Demand breakdown 1'!X81&gt;0, SUM('Demand breakdown 1'!N81:W81)&gt;0,SUM('Demand breakdown 1'!N81:W81)&lt;'Demand breakdown 1'!X81),('Demand breakdown 1'!O81 /'Demand breakdown 1'!X81)*Doku!$H$9,AND('Demand breakdown 1'!X81 = 0, SUM('Demand breakdown 1'!N81:W81)&gt;0), 'Demand breakdown 1'!O81/SUM('Demand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1'!O81 /'Demand breakdown 1'!Y81)*Doku!$H$9)</f>
        <v>0.14191956856487253</v>
      </c>
      <c r="P81" s="27" cm="1">
        <f t="array" ref="P81">_xlfn.IFS(AND('Demand breakdown 1'!X81&gt;0, SUM('Demand breakdown 1'!N81:W81)&gt;0,SUM('Demand breakdown 1'!N81:W81)&lt;'Demand breakdown 1'!X81),('Demand breakdown 1'!P81 /'Demand breakdown 1'!X81)*Doku!$H$9,AND('Demand breakdown 1'!X81 = 0, SUM('Demand breakdown 1'!N81:W81)&gt;0), 'Demand breakdown 1'!P81/SUM('Demand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1'!P81 /'Demand breakdown 1'!Y81)*Doku!$H$9)</f>
        <v>9.6223313403608034E-3</v>
      </c>
      <c r="Q81" s="27" cm="1">
        <f t="array" ref="Q81">_xlfn.IFS(AND('Demand breakdown 1'!X81&gt;0, SUM('Demand breakdown 1'!N81:W81)&gt;0,SUM('Demand breakdown 1'!N81:W81)&lt;'Demand breakdown 1'!X81),('Demand breakdown 1'!Q81 /'Demand breakdown 1'!X81)*Doku!$H$9,AND('Demand breakdown 1'!X81 = 0, SUM('Demand breakdown 1'!N81:W81)&gt;0), 'Demand breakdown 1'!Q81/SUM('Demand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1'!Q81 /'Demand breakdown 1'!Y81)*Doku!$H$9)</f>
        <v>8.0434835041056849E-2</v>
      </c>
      <c r="R81" s="27" cm="1">
        <f t="array" ref="R81">_xlfn.IFS(AND('Demand breakdown 1'!X81&gt;0, SUM('Demand breakdown 1'!N81:W81)&gt;0,SUM('Demand breakdown 1'!N81:W81)&lt;'Demand breakdown 1'!X81),('Demand breakdown 1'!R81 /'Demand breakdown 1'!X81)*Doku!$H$9,AND('Demand breakdown 1'!X81 = 0, SUM('Demand breakdown 1'!N81:W81)&gt;0), 'Demand breakdown 1'!R81/SUM('Demand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1'!R81 /'Demand breakdown 1'!Y81)*Doku!$H$9)</f>
        <v>0</v>
      </c>
      <c r="S81" s="27" cm="1">
        <f t="array" ref="S81">_xlfn.IFS(AND('Demand breakdown 1'!X81&gt;0, SUM('Demand breakdown 1'!N81:W81)&gt;0,SUM('Demand breakdown 1'!N81:W81)&lt;'Demand breakdown 1'!X81),('Demand breakdown 1'!S81 /'Demand breakdown 1'!X81)*Doku!$H$9,AND('Demand breakdown 1'!X81 = 0, SUM('Demand breakdown 1'!N81:W81)&gt;0), 'Demand breakdown 1'!S81/SUM('Demand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1'!S81 /'Demand breakdown 1'!Y81)*Doku!$H$9)</f>
        <v>1.7379108645345535E-2</v>
      </c>
      <c r="T81" s="27" cm="1">
        <f t="array" ref="T81">_xlfn.IFS(AND('Demand breakdown 1'!X81&gt;0, SUM('Demand breakdown 1'!N81:W81)&gt;0,SUM('Demand breakdown 1'!N81:W81)&lt;'Demand breakdown 1'!X81),('Demand breakdown 1'!T81 /'Demand breakdown 1'!X81)*Doku!$H$9,AND('Demand breakdown 1'!X81 = 0, SUM('Demand breakdown 1'!N81:W81)&gt;0), 'Demand breakdown 1'!T81/SUM('Demand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1'!T81 /'Demand breakdown 1'!Y81)*Doku!$H$9)</f>
        <v>0</v>
      </c>
      <c r="U81" s="27" cm="1">
        <f t="array" ref="U81">_xlfn.IFS(AND('Demand breakdown 1'!X81&gt;0, SUM('Demand breakdown 1'!N81:W81)&gt;0,SUM('Demand breakdown 1'!N81:W81)&lt;'Demand breakdown 1'!X81),('Demand breakdown 1'!U81 /'Demand breakdown 1'!X81)*Doku!$H$9,AND('Demand breakdown 1'!X81 = 0, SUM('Demand breakdown 1'!N81:W81)&gt;0), 'Demand breakdown 1'!U81/SUM('Demand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1'!U81 /'Demand breakdown 1'!Y81)*Doku!$H$9)</f>
        <v>0.3830473369899548</v>
      </c>
      <c r="V81" s="27" cm="1">
        <f t="array" ref="V81">_xlfn.IFS(AND('Demand breakdown 1'!X81&gt;0, SUM('Demand breakdown 1'!N81:W81)&gt;0,SUM('Demand breakdown 1'!N81:W81)&lt;'Demand breakdown 1'!X81),('Demand breakdown 1'!V81 /'Demand breakdown 1'!X81)*Doku!$H$9,AND('Demand breakdown 1'!X81 = 0, SUM('Demand breakdown 1'!N81:W81)&gt;0), 'Demand breakdown 1'!V81/SUM('Demand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1'!V81 /'Demand breakdown 1'!Y81)*Doku!$H$9)</f>
        <v>0.25589510142090133</v>
      </c>
      <c r="W81" s="27" cm="1">
        <f t="array" ref="W81">_xlfn.IFS(AND('Demand breakdown 1'!X81&gt;0, SUM('Demand breakdown 1'!N81:W81)&gt;0),('Demand breakdown 1'!W81 /'Demand breakdown 1'!X81)*Doku!$H$9,AND('Demand breakdown 1'!X81 = 0, SUM('Demand breakdown 1'!N81:W81)&gt;0), 'Demand breakdown 1'!W81/SUM('Demand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1'!W81 /'Demand breakdown 1'!Y81)*Doku!$H$9)</f>
        <v>9.0724838351973289E-3</v>
      </c>
      <c r="X81" s="90" cm="1">
        <f t="array" ref="X81">_xlfn.IFS(AND('Demand breakdown 1'!Y81&gt;0,'Demand breakdown 1'!X81 &gt; SUM('Demand breakdown 1'!N81:W81)),(('Demand breakdown 1'!Y81-SUM('Demand breakdown 1'!N81:W81))/'Demand breakdown 1'!Y81)*Doku!$H$9,'Demand breakdown 1'!Y81 = 0, 0,'Demand breakdown 1'!X81 &lt; SUM('Demand breakdown 1'!N81:W81),1)</f>
        <v>4.4341273809254483E-2</v>
      </c>
      <c r="Y81" s="92">
        <f>IF(X81=1,Doku!$H$10,1-SUM(N81:X81))</f>
        <v>1.934697454094314E-2</v>
      </c>
      <c r="Z81" s="27">
        <f t="shared" si="6"/>
        <v>2689.9779363779162</v>
      </c>
      <c r="AA81" s="25">
        <f t="shared" si="7"/>
        <v>2789.6067488363578</v>
      </c>
    </row>
    <row r="82" spans="1:27">
      <c r="A82" s="27" t="s">
        <v>1259</v>
      </c>
      <c r="B82" s="27" t="s">
        <v>1277</v>
      </c>
      <c r="C82" s="27">
        <v>5316</v>
      </c>
      <c r="D82" s="27">
        <v>742</v>
      </c>
      <c r="E82" s="27">
        <v>8425.9290000000001</v>
      </c>
      <c r="F82" s="27">
        <v>163729</v>
      </c>
      <c r="G82" s="27">
        <v>1</v>
      </c>
      <c r="H82" s="27">
        <v>1.1843834645968129E-2</v>
      </c>
      <c r="I82" s="27">
        <v>9.1229174792444422E-3</v>
      </c>
      <c r="J82" s="27">
        <v>121075.91480798255</v>
      </c>
      <c r="K82" s="29">
        <f t="shared" si="5"/>
        <v>1341.7606047732813</v>
      </c>
      <c r="L82" s="28">
        <f t="shared" si="8"/>
        <v>1341.7606047732813</v>
      </c>
      <c r="M82" s="27">
        <f t="shared" si="9"/>
        <v>603.79227214797663</v>
      </c>
      <c r="N82" s="87" cm="1">
        <f t="array" ref="N82">_xlfn.IFS(AND('Demand breakdown 1'!X82&gt;0, SUM('Demand breakdown 1'!N82:W82)&gt;0,SUM('Demand breakdown 1'!N82:W82)&lt;'Demand breakdown 1'!X82),('Demand breakdown 1'!N82 /'Demand breakdown 1'!X82)*Doku!$H$9,AND('Demand breakdown 1'!X82 = 0, SUM('Demand breakdown 1'!N82:W82)&gt;0), 'Demand breakdown 1'!N82/SUM('Demand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1'!N82 /'Demand breakdown 1'!Y82)*Doku!$H$9)</f>
        <v>4.3772755437295668E-2</v>
      </c>
      <c r="O82" s="27" cm="1">
        <f t="array" ref="O82">_xlfn.IFS(AND('Demand breakdown 1'!X82&gt;0, SUM('Demand breakdown 1'!N82:W82)&gt;0,SUM('Demand breakdown 1'!N82:W82)&lt;'Demand breakdown 1'!X82),('Demand breakdown 1'!O82 /'Demand breakdown 1'!X82)*Doku!$H$9,AND('Demand breakdown 1'!X82 = 0, SUM('Demand breakdown 1'!N82:W82)&gt;0), 'Demand breakdown 1'!O82/SUM('Demand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1'!O82 /'Demand breakdown 1'!Y82)*Doku!$H$9)</f>
        <v>0.63985085812582632</v>
      </c>
      <c r="P82" s="27" cm="1">
        <f t="array" ref="P82">_xlfn.IFS(AND('Demand breakdown 1'!X82&gt;0, SUM('Demand breakdown 1'!N82:W82)&gt;0,SUM('Demand breakdown 1'!N82:W82)&lt;'Demand breakdown 1'!X82),('Demand breakdown 1'!P82 /'Demand breakdown 1'!X82)*Doku!$H$9,AND('Demand breakdown 1'!X82 = 0, SUM('Demand breakdown 1'!N82:W82)&gt;0), 'Demand breakdown 1'!P82/SUM('Demand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1'!P82 /'Demand breakdown 1'!Y82)*Doku!$H$9)</f>
        <v>0</v>
      </c>
      <c r="Q82" s="27" cm="1">
        <f t="array" ref="Q82">_xlfn.IFS(AND('Demand breakdown 1'!X82&gt;0, SUM('Demand breakdown 1'!N82:W82)&gt;0,SUM('Demand breakdown 1'!N82:W82)&lt;'Demand breakdown 1'!X82),('Demand breakdown 1'!Q82 /'Demand breakdown 1'!X82)*Doku!$H$9,AND('Demand breakdown 1'!X82 = 0, SUM('Demand breakdown 1'!N82:W82)&gt;0), 'Demand breakdown 1'!Q82/SUM('Demand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1'!Q82 /'Demand breakdown 1'!Y82)*Doku!$H$9)</f>
        <v>0</v>
      </c>
      <c r="R82" s="27" cm="1">
        <f t="array" ref="R82">_xlfn.IFS(AND('Demand breakdown 1'!X82&gt;0, SUM('Demand breakdown 1'!N82:W82)&gt;0,SUM('Demand breakdown 1'!N82:W82)&lt;'Demand breakdown 1'!X82),('Demand breakdown 1'!R82 /'Demand breakdown 1'!X82)*Doku!$H$9,AND('Demand breakdown 1'!X82 = 0, SUM('Demand breakdown 1'!N82:W82)&gt;0), 'Demand breakdown 1'!R82/SUM('Demand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1'!R82 /'Demand breakdown 1'!Y82)*Doku!$H$9)</f>
        <v>0</v>
      </c>
      <c r="S82" s="27" cm="1">
        <f t="array" ref="S82">_xlfn.IFS(AND('Demand breakdown 1'!X82&gt;0, SUM('Demand breakdown 1'!N82:W82)&gt;0,SUM('Demand breakdown 1'!N82:W82)&lt;'Demand breakdown 1'!X82),('Demand breakdown 1'!S82 /'Demand breakdown 1'!X82)*Doku!$H$9,AND('Demand breakdown 1'!X82 = 0, SUM('Demand breakdown 1'!N82:W82)&gt;0), 'Demand breakdown 1'!S82/SUM('Demand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1'!S82 /'Demand breakdown 1'!Y82)*Doku!$H$9)</f>
        <v>0</v>
      </c>
      <c r="T82" s="27" cm="1">
        <f t="array" ref="T82">_xlfn.IFS(AND('Demand breakdown 1'!X82&gt;0, SUM('Demand breakdown 1'!N82:W82)&gt;0,SUM('Demand breakdown 1'!N82:W82)&lt;'Demand breakdown 1'!X82),('Demand breakdown 1'!T82 /'Demand breakdown 1'!X82)*Doku!$H$9,AND('Demand breakdown 1'!X82 = 0, SUM('Demand breakdown 1'!N82:W82)&gt;0), 'Demand breakdown 1'!T82/SUM('Demand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1'!T82 /'Demand breakdown 1'!Y82)*Doku!$H$9)</f>
        <v>0</v>
      </c>
      <c r="U82" s="27" cm="1">
        <f t="array" ref="U82">_xlfn.IFS(AND('Demand breakdown 1'!X82&gt;0, SUM('Demand breakdown 1'!N82:W82)&gt;0,SUM('Demand breakdown 1'!N82:W82)&lt;'Demand breakdown 1'!X82),('Demand breakdown 1'!U82 /'Demand breakdown 1'!X82)*Doku!$H$9,AND('Demand breakdown 1'!X82 = 0, SUM('Demand breakdown 1'!N82:W82)&gt;0), 'Demand breakdown 1'!U82/SUM('Demand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1'!U82 /'Demand breakdown 1'!Y82)*Doku!$H$9)</f>
        <v>0</v>
      </c>
      <c r="V82" s="27" cm="1">
        <f t="array" ref="V82">_xlfn.IFS(AND('Demand breakdown 1'!X82&gt;0, SUM('Demand breakdown 1'!N82:W82)&gt;0,SUM('Demand breakdown 1'!N82:W82)&lt;'Demand breakdown 1'!X82),('Demand breakdown 1'!V82 /'Demand breakdown 1'!X82)*Doku!$H$9,AND('Demand breakdown 1'!X82 = 0, SUM('Demand breakdown 1'!N82:W82)&gt;0), 'Demand breakdown 1'!V82/SUM('Demand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1'!V82 /'Demand breakdown 1'!Y82)*Doku!$H$9)</f>
        <v>2.8335042582177995E-2</v>
      </c>
      <c r="W82" s="27" cm="1">
        <f t="array" ref="W82">_xlfn.IFS(AND('Demand breakdown 1'!X82&gt;0, SUM('Demand breakdown 1'!N82:W82)&gt;0),('Demand breakdown 1'!W82 /'Demand breakdown 1'!X82)*Doku!$H$9,AND('Demand breakdown 1'!X82 = 0, SUM('Demand breakdown 1'!N82:W82)&gt;0), 'Demand breakdown 1'!W82/SUM('Demand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1'!W82 /'Demand breakdown 1'!Y82)*Doku!$H$9)</f>
        <v>0</v>
      </c>
      <c r="X82" s="90" cm="1">
        <f t="array" ref="X82">_xlfn.IFS(AND('Demand breakdown 1'!Y82&gt;0,'Demand breakdown 1'!X82 &gt; SUM('Demand breakdown 1'!N82:W82)),(('Demand breakdown 1'!Y82-SUM('Demand breakdown 1'!N82:W82))/'Demand breakdown 1'!Y82)*Doku!$H$9,'Demand breakdown 1'!Y82 = 0, 0,'Demand breakdown 1'!X82 &lt; SUM('Demand breakdown 1'!N82:W82),1)</f>
        <v>0.26869436931375684</v>
      </c>
      <c r="Y82" s="92">
        <f>IF(X82=1,Doku!$H$10,1-SUM(N82:X82))</f>
        <v>1.934697454094314E-2</v>
      </c>
      <c r="Z82" s="27">
        <f t="shared" si="6"/>
        <v>362.27536328878597</v>
      </c>
      <c r="AA82" s="25">
        <f t="shared" si="7"/>
        <v>375.69296933651879</v>
      </c>
    </row>
    <row r="83" spans="1:27">
      <c r="A83" s="27" t="s">
        <v>1259</v>
      </c>
      <c r="B83" s="27" t="s">
        <v>1278</v>
      </c>
      <c r="C83" s="27">
        <v>5334</v>
      </c>
      <c r="D83" s="27">
        <v>686</v>
      </c>
      <c r="E83" s="27">
        <v>20876.645</v>
      </c>
      <c r="F83" s="27">
        <v>557026</v>
      </c>
      <c r="G83" s="27">
        <v>3</v>
      </c>
      <c r="H83" s="27">
        <v>2.9345076530146088E-2</v>
      </c>
      <c r="I83" s="27">
        <v>3.1037276425029254E-2</v>
      </c>
      <c r="J83" s="27">
        <v>121075.91480798255</v>
      </c>
      <c r="K83" s="29">
        <f t="shared" si="5"/>
        <v>3610.3496880847624</v>
      </c>
      <c r="L83" s="28">
        <f t="shared" si="8"/>
        <v>1203.4498960282542</v>
      </c>
      <c r="M83" s="27">
        <f t="shared" si="9"/>
        <v>541.55245321271445</v>
      </c>
      <c r="N83" s="87" cm="1">
        <f t="array" ref="N83">_xlfn.IFS(AND('Demand breakdown 1'!X83&gt;0, SUM('Demand breakdown 1'!N83:W83)&gt;0,SUM('Demand breakdown 1'!N83:W83)&lt;'Demand breakdown 1'!X83),('Demand breakdown 1'!N83 /'Demand breakdown 1'!X83)*Doku!$H$9,AND('Demand breakdown 1'!X83 = 0, SUM('Demand breakdown 1'!N83:W83)&gt;0), 'Demand breakdown 1'!N83/SUM('Demand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1'!N83 /'Demand breakdown 1'!Y83)*Doku!$H$9)</f>
        <v>0.11869888204092839</v>
      </c>
      <c r="O83" s="27" cm="1">
        <f t="array" ref="O83">_xlfn.IFS(AND('Demand breakdown 1'!X83&gt;0, SUM('Demand breakdown 1'!N83:W83)&gt;0,SUM('Demand breakdown 1'!N83:W83)&lt;'Demand breakdown 1'!X83),('Demand breakdown 1'!O83 /'Demand breakdown 1'!X83)*Doku!$H$9,AND('Demand breakdown 1'!X83 = 0, SUM('Demand breakdown 1'!N83:W83)&gt;0), 'Demand breakdown 1'!O83/SUM('Demand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1'!O83 /'Demand breakdown 1'!Y83)*Doku!$H$9)</f>
        <v>0.24031176118602163</v>
      </c>
      <c r="P83" s="27" cm="1">
        <f t="array" ref="P83">_xlfn.IFS(AND('Demand breakdown 1'!X83&gt;0, SUM('Demand breakdown 1'!N83:W83)&gt;0,SUM('Demand breakdown 1'!N83:W83)&lt;'Demand breakdown 1'!X83),('Demand breakdown 1'!P83 /'Demand breakdown 1'!X83)*Doku!$H$9,AND('Demand breakdown 1'!X83 = 0, SUM('Demand breakdown 1'!N83:W83)&gt;0), 'Demand breakdown 1'!P83/SUM('Demand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1'!P83 /'Demand breakdown 1'!Y83)*Doku!$H$9)</f>
        <v>5.7473942884272981E-2</v>
      </c>
      <c r="Q83" s="27" cm="1">
        <f t="array" ref="Q83">_xlfn.IFS(AND('Demand breakdown 1'!X83&gt;0, SUM('Demand breakdown 1'!N83:W83)&gt;0,SUM('Demand breakdown 1'!N83:W83)&lt;'Demand breakdown 1'!X83),('Demand breakdown 1'!Q83 /'Demand breakdown 1'!X83)*Doku!$H$9,AND('Demand breakdown 1'!X83 = 0, SUM('Demand breakdown 1'!N83:W83)&gt;0), 'Demand breakdown 1'!Q83/SUM('Demand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1'!Q83 /'Demand breakdown 1'!Y83)*Doku!$H$9)</f>
        <v>0.15481384615105678</v>
      </c>
      <c r="R83" s="27" cm="1">
        <f t="array" ref="R83">_xlfn.IFS(AND('Demand breakdown 1'!X83&gt;0, SUM('Demand breakdown 1'!N83:W83)&gt;0,SUM('Demand breakdown 1'!N83:W83)&lt;'Demand breakdown 1'!X83),('Demand breakdown 1'!R83 /'Demand breakdown 1'!X83)*Doku!$H$9,AND('Demand breakdown 1'!X83 = 0, SUM('Demand breakdown 1'!N83:W83)&gt;0), 'Demand breakdown 1'!R83/SUM('Demand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1'!R83 /'Demand breakdown 1'!Y83)*Doku!$H$9)</f>
        <v>7.4709925755716226E-3</v>
      </c>
      <c r="S83" s="27" cm="1">
        <f t="array" ref="S83">_xlfn.IFS(AND('Demand breakdown 1'!X83&gt;0, SUM('Demand breakdown 1'!N83:W83)&gt;0,SUM('Demand breakdown 1'!N83:W83)&lt;'Demand breakdown 1'!X83),('Demand breakdown 1'!S83 /'Demand breakdown 1'!X83)*Doku!$H$9,AND('Demand breakdown 1'!X83 = 0, SUM('Demand breakdown 1'!N83:W83)&gt;0), 'Demand breakdown 1'!S83/SUM('Demand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1'!S83 /'Demand breakdown 1'!Y83)*Doku!$H$9)</f>
        <v>2.4520975631855409E-2</v>
      </c>
      <c r="T83" s="27" cm="1">
        <f t="array" ref="T83">_xlfn.IFS(AND('Demand breakdown 1'!X83&gt;0, SUM('Demand breakdown 1'!N83:W83)&gt;0,SUM('Demand breakdown 1'!N83:W83)&lt;'Demand breakdown 1'!X83),('Demand breakdown 1'!T83 /'Demand breakdown 1'!X83)*Doku!$H$9,AND('Demand breakdown 1'!X83 = 0, SUM('Demand breakdown 1'!N83:W83)&gt;0), 'Demand breakdown 1'!T83/SUM('Demand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1'!T83 /'Demand breakdown 1'!Y83)*Doku!$H$9)</f>
        <v>0</v>
      </c>
      <c r="U83" s="27" cm="1">
        <f t="array" ref="U83">_xlfn.IFS(AND('Demand breakdown 1'!X83&gt;0, SUM('Demand breakdown 1'!N83:W83)&gt;0,SUM('Demand breakdown 1'!N83:W83)&lt;'Demand breakdown 1'!X83),('Demand breakdown 1'!U83 /'Demand breakdown 1'!X83)*Doku!$H$9,AND('Demand breakdown 1'!X83 = 0, SUM('Demand breakdown 1'!N83:W83)&gt;0), 'Demand breakdown 1'!U83/SUM('Demand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1'!U83 /'Demand breakdown 1'!Y83)*Doku!$H$9)</f>
        <v>0</v>
      </c>
      <c r="V83" s="27" cm="1">
        <f t="array" ref="V83">_xlfn.IFS(AND('Demand breakdown 1'!X83&gt;0, SUM('Demand breakdown 1'!N83:W83)&gt;0,SUM('Demand breakdown 1'!N83:W83)&lt;'Demand breakdown 1'!X83),('Demand breakdown 1'!V83 /'Demand breakdown 1'!X83)*Doku!$H$9,AND('Demand breakdown 1'!X83 = 0, SUM('Demand breakdown 1'!N83:W83)&gt;0), 'Demand breakdown 1'!V83/SUM('Demand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1'!V83 /'Demand breakdown 1'!Y83)*Doku!$H$9)</f>
        <v>0.33073867132271217</v>
      </c>
      <c r="W83" s="27" cm="1">
        <f t="array" ref="W83">_xlfn.IFS(AND('Demand breakdown 1'!X83&gt;0, SUM('Demand breakdown 1'!N83:W83)&gt;0),('Demand breakdown 1'!W83 /'Demand breakdown 1'!X83)*Doku!$H$9,AND('Demand breakdown 1'!X83 = 0, SUM('Demand breakdown 1'!N83:W83)&gt;0), 'Demand breakdown 1'!W83/SUM('Demand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1'!W83 /'Demand breakdown 1'!Y83)*Doku!$H$9)</f>
        <v>4.6623953666637845E-2</v>
      </c>
      <c r="X83" s="90" cm="1">
        <f t="array" ref="X83">_xlfn.IFS(AND('Demand breakdown 1'!Y83&gt;0,'Demand breakdown 1'!X83 &gt; SUM('Demand breakdown 1'!N83:W83)),(('Demand breakdown 1'!Y83-SUM('Demand breakdown 1'!N83:W83))/'Demand breakdown 1'!Y83)*Doku!$H$9,'Demand breakdown 1'!Y83 = 0, 0,'Demand breakdown 1'!X83 &lt; SUM('Demand breakdown 1'!N83:W83),1)</f>
        <v>1</v>
      </c>
      <c r="Y83" s="92">
        <f>IF(X83=1,Doku!$H$10,1-SUM(N83:X83))</f>
        <v>1.934697454094314E-2</v>
      </c>
      <c r="Z83" s="27">
        <f t="shared" si="6"/>
        <v>324.93147192762865</v>
      </c>
      <c r="AA83" s="25">
        <f t="shared" si="7"/>
        <v>336.96597088791123</v>
      </c>
    </row>
    <row r="84" spans="1:27">
      <c r="A84" s="27" t="s">
        <v>1259</v>
      </c>
      <c r="B84" s="27" t="s">
        <v>1279</v>
      </c>
      <c r="C84" s="27">
        <v>5358</v>
      </c>
      <c r="D84" s="27">
        <v>631</v>
      </c>
      <c r="E84" s="27">
        <v>7801.4989999999998</v>
      </c>
      <c r="F84" s="27">
        <v>264638</v>
      </c>
      <c r="G84" s="27">
        <v>6</v>
      </c>
      <c r="H84" s="27">
        <v>1.0966109985817077E-2</v>
      </c>
      <c r="I84" s="27">
        <v>1.4745528500585057E-2</v>
      </c>
      <c r="J84" s="27">
        <v>121075.91480798255</v>
      </c>
      <c r="K84" s="29">
        <f t="shared" si="5"/>
        <v>1455.8588335707282</v>
      </c>
      <c r="L84" s="28">
        <f t="shared" si="8"/>
        <v>242.6431389284547</v>
      </c>
      <c r="M84" s="27">
        <f t="shared" si="9"/>
        <v>109.18941251780461</v>
      </c>
      <c r="N84" s="87" cm="1">
        <f t="array" ref="N84">_xlfn.IFS(AND('Demand breakdown 1'!X84&gt;0, SUM('Demand breakdown 1'!N84:W84)&gt;0,SUM('Demand breakdown 1'!N84:W84)&lt;'Demand breakdown 1'!X84),('Demand breakdown 1'!N84 /'Demand breakdown 1'!X84)*Doku!$H$9,AND('Demand breakdown 1'!X84 = 0, SUM('Demand breakdown 1'!N84:W84)&gt;0), 'Demand breakdown 1'!N84/SUM('Demand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1'!N84 /'Demand breakdown 1'!Y84)*Doku!$H$9)</f>
        <v>0.15657865565705292</v>
      </c>
      <c r="O84" s="27" cm="1">
        <f t="array" ref="O84">_xlfn.IFS(AND('Demand breakdown 1'!X84&gt;0, SUM('Demand breakdown 1'!N84:W84)&gt;0,SUM('Demand breakdown 1'!N84:W84)&lt;'Demand breakdown 1'!X84),('Demand breakdown 1'!O84 /'Demand breakdown 1'!X84)*Doku!$H$9,AND('Demand breakdown 1'!X84 = 0, SUM('Demand breakdown 1'!N84:W84)&gt;0), 'Demand breakdown 1'!O84/SUM('Demand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1'!O84 /'Demand breakdown 1'!Y84)*Doku!$H$9)</f>
        <v>0.1483198103803442</v>
      </c>
      <c r="P84" s="27" cm="1">
        <f t="array" ref="P84">_xlfn.IFS(AND('Demand breakdown 1'!X84&gt;0, SUM('Demand breakdown 1'!N84:W84)&gt;0,SUM('Demand breakdown 1'!N84:W84)&lt;'Demand breakdown 1'!X84),('Demand breakdown 1'!P84 /'Demand breakdown 1'!X84)*Doku!$H$9,AND('Demand breakdown 1'!X84 = 0, SUM('Demand breakdown 1'!N84:W84)&gt;0), 'Demand breakdown 1'!P84/SUM('Demand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1'!P84 /'Demand breakdown 1'!Y84)*Doku!$H$9)</f>
        <v>0</v>
      </c>
      <c r="Q84" s="27" cm="1">
        <f t="array" ref="Q84">_xlfn.IFS(AND('Demand breakdown 1'!X84&gt;0, SUM('Demand breakdown 1'!N84:W84)&gt;0,SUM('Demand breakdown 1'!N84:W84)&lt;'Demand breakdown 1'!X84),('Demand breakdown 1'!Q84 /'Demand breakdown 1'!X84)*Doku!$H$9,AND('Demand breakdown 1'!X84 = 0, SUM('Demand breakdown 1'!N84:W84)&gt;0), 'Demand breakdown 1'!Q84/SUM('Demand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1'!Q84 /'Demand breakdown 1'!Y84)*Doku!$H$9)</f>
        <v>7.7271114027288409E-2</v>
      </c>
      <c r="R84" s="27" cm="1">
        <f t="array" ref="R84">_xlfn.IFS(AND('Demand breakdown 1'!X84&gt;0, SUM('Demand breakdown 1'!N84:W84)&gt;0,SUM('Demand breakdown 1'!N84:W84)&lt;'Demand breakdown 1'!X84),('Demand breakdown 1'!R84 /'Demand breakdown 1'!X84)*Doku!$H$9,AND('Demand breakdown 1'!X84 = 0, SUM('Demand breakdown 1'!N84:W84)&gt;0), 'Demand breakdown 1'!R84/SUM('Demand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1'!R84 /'Demand breakdown 1'!Y84)*Doku!$H$9)</f>
        <v>0</v>
      </c>
      <c r="S84" s="27" cm="1">
        <f t="array" ref="S84">_xlfn.IFS(AND('Demand breakdown 1'!X84&gt;0, SUM('Demand breakdown 1'!N84:W84)&gt;0,SUM('Demand breakdown 1'!N84:W84)&lt;'Demand breakdown 1'!X84),('Demand breakdown 1'!S84 /'Demand breakdown 1'!X84)*Doku!$H$9,AND('Demand breakdown 1'!X84 = 0, SUM('Demand breakdown 1'!N84:W84)&gt;0), 'Demand breakdown 1'!S84/SUM('Demand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1'!S84 /'Demand breakdown 1'!Y84)*Doku!$H$9)</f>
        <v>0.49734087447139058</v>
      </c>
      <c r="T84" s="27" cm="1">
        <f t="array" ref="T84">_xlfn.IFS(AND('Demand breakdown 1'!X84&gt;0, SUM('Demand breakdown 1'!N84:W84)&gt;0,SUM('Demand breakdown 1'!N84:W84)&lt;'Demand breakdown 1'!X84),('Demand breakdown 1'!T84 /'Demand breakdown 1'!X84)*Doku!$H$9,AND('Demand breakdown 1'!X84 = 0, SUM('Demand breakdown 1'!N84:W84)&gt;0), 'Demand breakdown 1'!T84/SUM('Demand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1'!T84 /'Demand breakdown 1'!Y84)*Doku!$H$9)</f>
        <v>0</v>
      </c>
      <c r="U84" s="27" cm="1">
        <f t="array" ref="U84">_xlfn.IFS(AND('Demand breakdown 1'!X84&gt;0, SUM('Demand breakdown 1'!N84:W84)&gt;0,SUM('Demand breakdown 1'!N84:W84)&lt;'Demand breakdown 1'!X84),('Demand breakdown 1'!U84 /'Demand breakdown 1'!X84)*Doku!$H$9,AND('Demand breakdown 1'!X84 = 0, SUM('Demand breakdown 1'!N84:W84)&gt;0), 'Demand breakdown 1'!U84/SUM('Demand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1'!U84 /'Demand breakdown 1'!Y84)*Doku!$H$9)</f>
        <v>0</v>
      </c>
      <c r="V84" s="27" cm="1">
        <f t="array" ref="V84">_xlfn.IFS(AND('Demand breakdown 1'!X84&gt;0, SUM('Demand breakdown 1'!N84:W84)&gt;0,SUM('Demand breakdown 1'!N84:W84)&lt;'Demand breakdown 1'!X84),('Demand breakdown 1'!V84 /'Demand breakdown 1'!X84)*Doku!$H$9,AND('Demand breakdown 1'!X84 = 0, SUM('Demand breakdown 1'!N84:W84)&gt;0), 'Demand breakdown 1'!V84/SUM('Demand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1'!V84 /'Demand breakdown 1'!Y84)*Doku!$H$9)</f>
        <v>0.10114257092298072</v>
      </c>
      <c r="W84" s="27" cm="1">
        <f t="array" ref="W84">_xlfn.IFS(AND('Demand breakdown 1'!X84&gt;0, SUM('Demand breakdown 1'!N84:W84)&gt;0),('Demand breakdown 1'!W84 /'Demand breakdown 1'!X84)*Doku!$H$9,AND('Demand breakdown 1'!X84 = 0, SUM('Demand breakdown 1'!N84:W84)&gt;0), 'Demand breakdown 1'!W84/SUM('Demand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1'!W84 /'Demand breakdown 1'!Y84)*Doku!$H$9)</f>
        <v>0</v>
      </c>
      <c r="X84" s="90" cm="1">
        <f t="array" ref="X84">_xlfn.IFS(AND('Demand breakdown 1'!Y84&gt;0,'Demand breakdown 1'!X84 &gt; SUM('Demand breakdown 1'!N84:W84)),(('Demand breakdown 1'!Y84-SUM('Demand breakdown 1'!N84:W84))/'Demand breakdown 1'!Y84)*Doku!$H$9,'Demand breakdown 1'!Y84 = 0, 0,'Demand breakdown 1'!X84 &lt; SUM('Demand breakdown 1'!N84:W84),1)</f>
        <v>1</v>
      </c>
      <c r="Y84" s="92">
        <f>IF(X84=1,Doku!$H$10,1-SUM(N84:X84))</f>
        <v>1.934697454094314E-2</v>
      </c>
      <c r="Z84" s="27">
        <f t="shared" si="6"/>
        <v>65.513647510682773</v>
      </c>
      <c r="AA84" s="25">
        <f t="shared" si="7"/>
        <v>67.940078899967318</v>
      </c>
    </row>
    <row r="85" spans="1:27">
      <c r="A85" s="27" t="s">
        <v>1259</v>
      </c>
      <c r="B85" s="27" t="s">
        <v>1280</v>
      </c>
      <c r="C85" s="27">
        <v>5362</v>
      </c>
      <c r="D85" s="27">
        <v>741</v>
      </c>
      <c r="E85" s="27">
        <v>16234.601000000001</v>
      </c>
      <c r="F85" s="27">
        <v>470615</v>
      </c>
      <c r="G85" s="27">
        <v>10</v>
      </c>
      <c r="H85" s="27">
        <v>2.2820027297556011E-2</v>
      </c>
      <c r="I85" s="27">
        <v>2.6222488438179082E-2</v>
      </c>
      <c r="J85" s="27">
        <v>121075.91480798255</v>
      </c>
      <c r="K85" s="29">
        <f t="shared" si="5"/>
        <v>2878.303387650602</v>
      </c>
      <c r="L85" s="28">
        <f t="shared" si="8"/>
        <v>287.83033876506022</v>
      </c>
      <c r="M85" s="27">
        <f t="shared" si="9"/>
        <v>129.5236524442771</v>
      </c>
      <c r="N85" s="87" cm="1">
        <f t="array" ref="N85">_xlfn.IFS(AND('Demand breakdown 1'!X85&gt;0, SUM('Demand breakdown 1'!N85:W85)&gt;0,SUM('Demand breakdown 1'!N85:W85)&lt;'Demand breakdown 1'!X85),('Demand breakdown 1'!N85 /'Demand breakdown 1'!X85)*Doku!$H$9,AND('Demand breakdown 1'!X85 = 0, SUM('Demand breakdown 1'!N85:W85)&gt;0), 'Demand breakdown 1'!N85/SUM('Demand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1'!N85 /'Demand breakdown 1'!Y85)*Doku!$H$9)</f>
        <v>0.11350854841419508</v>
      </c>
      <c r="O85" s="27" cm="1">
        <f t="array" ref="O85">_xlfn.IFS(AND('Demand breakdown 1'!X85&gt;0, SUM('Demand breakdown 1'!N85:W85)&gt;0,SUM('Demand breakdown 1'!N85:W85)&lt;'Demand breakdown 1'!X85),('Demand breakdown 1'!O85 /'Demand breakdown 1'!X85)*Doku!$H$9,AND('Demand breakdown 1'!X85 = 0, SUM('Demand breakdown 1'!N85:W85)&gt;0), 'Demand breakdown 1'!O85/SUM('Demand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1'!O85 /'Demand breakdown 1'!Y85)*Doku!$H$9)</f>
        <v>0.3537982647891903</v>
      </c>
      <c r="P85" s="27" cm="1">
        <f t="array" ref="P85">_xlfn.IFS(AND('Demand breakdown 1'!X85&gt;0, SUM('Demand breakdown 1'!N85:W85)&gt;0,SUM('Demand breakdown 1'!N85:W85)&lt;'Demand breakdown 1'!X85),('Demand breakdown 1'!P85 /'Demand breakdown 1'!X85)*Doku!$H$9,AND('Demand breakdown 1'!X85 = 0, SUM('Demand breakdown 1'!N85:W85)&gt;0), 'Demand breakdown 1'!P85/SUM('Demand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1'!P85 /'Demand breakdown 1'!Y85)*Doku!$H$9)</f>
        <v>0</v>
      </c>
      <c r="Q85" s="27" cm="1">
        <f t="array" ref="Q85">_xlfn.IFS(AND('Demand breakdown 1'!X85&gt;0, SUM('Demand breakdown 1'!N85:W85)&gt;0,SUM('Demand breakdown 1'!N85:W85)&lt;'Demand breakdown 1'!X85),('Demand breakdown 1'!Q85 /'Demand breakdown 1'!X85)*Doku!$H$9,AND('Demand breakdown 1'!X85 = 0, SUM('Demand breakdown 1'!N85:W85)&gt;0), 'Demand breakdown 1'!Q85/SUM('Demand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1'!Q85 /'Demand breakdown 1'!Y85)*Doku!$H$9)</f>
        <v>0.11627367748640445</v>
      </c>
      <c r="R85" s="27" cm="1">
        <f t="array" ref="R85">_xlfn.IFS(AND('Demand breakdown 1'!X85&gt;0, SUM('Demand breakdown 1'!N85:W85)&gt;0,SUM('Demand breakdown 1'!N85:W85)&lt;'Demand breakdown 1'!X85),('Demand breakdown 1'!R85 /'Demand breakdown 1'!X85)*Doku!$H$9,AND('Demand breakdown 1'!X85 = 0, SUM('Demand breakdown 1'!N85:W85)&gt;0), 'Demand breakdown 1'!R85/SUM('Demand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1'!R85 /'Demand breakdown 1'!Y85)*Doku!$H$9)</f>
        <v>0</v>
      </c>
      <c r="S85" s="27" cm="1">
        <f t="array" ref="S85">_xlfn.IFS(AND('Demand breakdown 1'!X85&gt;0, SUM('Demand breakdown 1'!N85:W85)&gt;0,SUM('Demand breakdown 1'!N85:W85)&lt;'Demand breakdown 1'!X85),('Demand breakdown 1'!S85 /'Demand breakdown 1'!X85)*Doku!$H$9,AND('Demand breakdown 1'!X85 = 0, SUM('Demand breakdown 1'!N85:W85)&gt;0), 'Demand breakdown 1'!S85/SUM('Demand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1'!S85 /'Demand breakdown 1'!Y85)*Doku!$H$9)</f>
        <v>2.9863393979861312E-2</v>
      </c>
      <c r="T85" s="27" cm="1">
        <f t="array" ref="T85">_xlfn.IFS(AND('Demand breakdown 1'!X85&gt;0, SUM('Demand breakdown 1'!N85:W85)&gt;0,SUM('Demand breakdown 1'!N85:W85)&lt;'Demand breakdown 1'!X85),('Demand breakdown 1'!T85 /'Demand breakdown 1'!X85)*Doku!$H$9,AND('Demand breakdown 1'!X85 = 0, SUM('Demand breakdown 1'!N85:W85)&gt;0), 'Demand breakdown 1'!T85/SUM('Demand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1'!T85 /'Demand breakdown 1'!Y85)*Doku!$H$9)</f>
        <v>0</v>
      </c>
      <c r="U85" s="27" cm="1">
        <f t="array" ref="U85">_xlfn.IFS(AND('Demand breakdown 1'!X85&gt;0, SUM('Demand breakdown 1'!N85:W85)&gt;0,SUM('Demand breakdown 1'!N85:W85)&lt;'Demand breakdown 1'!X85),('Demand breakdown 1'!U85 /'Demand breakdown 1'!X85)*Doku!$H$9,AND('Demand breakdown 1'!X85 = 0, SUM('Demand breakdown 1'!N85:W85)&gt;0), 'Demand breakdown 1'!U85/SUM('Demand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1'!U85 /'Demand breakdown 1'!Y85)*Doku!$H$9)</f>
        <v>0</v>
      </c>
      <c r="V85" s="27" cm="1">
        <f t="array" ref="V85">_xlfn.IFS(AND('Demand breakdown 1'!X85&gt;0, SUM('Demand breakdown 1'!N85:W85)&gt;0,SUM('Demand breakdown 1'!N85:W85)&lt;'Demand breakdown 1'!X85),('Demand breakdown 1'!V85 /'Demand breakdown 1'!X85)*Doku!$H$9,AND('Demand breakdown 1'!X85 = 0, SUM('Demand breakdown 1'!N85:W85)&gt;0), 'Demand breakdown 1'!V85/SUM('Demand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1'!V85 /'Demand breakdown 1'!Y85)*Doku!$H$9)</f>
        <v>0.36720914078940575</v>
      </c>
      <c r="W85" s="27" cm="1">
        <f t="array" ref="W85">_xlfn.IFS(AND('Demand breakdown 1'!X85&gt;0, SUM('Demand breakdown 1'!N85:W85)&gt;0),('Demand breakdown 1'!W85 /'Demand breakdown 1'!X85)*Doku!$H$9,AND('Demand breakdown 1'!X85 = 0, SUM('Demand breakdown 1'!N85:W85)&gt;0), 'Demand breakdown 1'!W85/SUM('Demand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1'!W85 /'Demand breakdown 1'!Y85)*Doku!$H$9)</f>
        <v>0</v>
      </c>
      <c r="X85" s="90" cm="1">
        <f t="array" ref="X85">_xlfn.IFS(AND('Demand breakdown 1'!Y85&gt;0,'Demand breakdown 1'!X85 &gt; SUM('Demand breakdown 1'!N85:W85)),(('Demand breakdown 1'!Y85-SUM('Demand breakdown 1'!N85:W85))/'Demand breakdown 1'!Y85)*Doku!$H$9,'Demand breakdown 1'!Y85 = 0, 0,'Demand breakdown 1'!X85 &lt; SUM('Demand breakdown 1'!N85:W85),1)</f>
        <v>1</v>
      </c>
      <c r="Y85" s="92">
        <f>IF(X85=1,Doku!$H$10,1-SUM(N85:X85))</f>
        <v>1.934697454094314E-2</v>
      </c>
      <c r="Z85" s="27">
        <f t="shared" si="6"/>
        <v>77.714191466566263</v>
      </c>
      <c r="AA85" s="25">
        <f t="shared" si="7"/>
        <v>80.592494854216866</v>
      </c>
    </row>
    <row r="86" spans="1:27">
      <c r="A86" s="27" t="s">
        <v>1259</v>
      </c>
      <c r="B86" s="27" t="s">
        <v>1281</v>
      </c>
      <c r="C86" s="27">
        <v>5366</v>
      </c>
      <c r="D86" s="27">
        <v>615</v>
      </c>
      <c r="E86" s="27">
        <v>5363.1379999999999</v>
      </c>
      <c r="F86" s="27">
        <v>193656</v>
      </c>
      <c r="G86" s="27">
        <v>4</v>
      </c>
      <c r="H86" s="27">
        <v>7.538648813146683E-3</v>
      </c>
      <c r="I86" s="27">
        <v>1.0790438513400568E-2</v>
      </c>
      <c r="J86" s="27">
        <v>121075.91480798255</v>
      </c>
      <c r="K86" s="29">
        <f t="shared" si="5"/>
        <v>1022.9885570298427</v>
      </c>
      <c r="L86" s="28">
        <f t="shared" si="8"/>
        <v>255.74713925746067</v>
      </c>
      <c r="M86" s="27">
        <f t="shared" si="9"/>
        <v>115.0862126658573</v>
      </c>
      <c r="N86" s="87" cm="1">
        <f t="array" ref="N86">_xlfn.IFS(AND('Demand breakdown 1'!X86&gt;0, SUM('Demand breakdown 1'!N86:W86)&gt;0,SUM('Demand breakdown 1'!N86:W86)&lt;'Demand breakdown 1'!X86),('Demand breakdown 1'!N86 /'Demand breakdown 1'!X86)*Doku!$H$9,AND('Demand breakdown 1'!X86 = 0, SUM('Demand breakdown 1'!N86:W86)&gt;0), 'Demand breakdown 1'!N86/SUM('Demand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1'!N86 /'Demand breakdown 1'!Y86)*Doku!$H$9)</f>
        <v>0.10679560715756986</v>
      </c>
      <c r="O86" s="27" cm="1">
        <f t="array" ref="O86">_xlfn.IFS(AND('Demand breakdown 1'!X86&gt;0, SUM('Demand breakdown 1'!N86:W86)&gt;0,SUM('Demand breakdown 1'!N86:W86)&lt;'Demand breakdown 1'!X86),('Demand breakdown 1'!O86 /'Demand breakdown 1'!X86)*Doku!$H$9,AND('Demand breakdown 1'!X86 = 0, SUM('Demand breakdown 1'!N86:W86)&gt;0), 'Demand breakdown 1'!O86/SUM('Demand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1'!O86 /'Demand breakdown 1'!Y86)*Doku!$H$9)</f>
        <v>0.23698228756425346</v>
      </c>
      <c r="P86" s="27" cm="1">
        <f t="array" ref="P86">_xlfn.IFS(AND('Demand breakdown 1'!X86&gt;0, SUM('Demand breakdown 1'!N86:W86)&gt;0,SUM('Demand breakdown 1'!N86:W86)&lt;'Demand breakdown 1'!X86),('Demand breakdown 1'!P86 /'Demand breakdown 1'!X86)*Doku!$H$9,AND('Demand breakdown 1'!X86 = 0, SUM('Demand breakdown 1'!N86:W86)&gt;0), 'Demand breakdown 1'!P86/SUM('Demand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1'!P86 /'Demand breakdown 1'!Y86)*Doku!$H$9)</f>
        <v>4.4183138359437088E-2</v>
      </c>
      <c r="Q86" s="27" cm="1">
        <f t="array" ref="Q86">_xlfn.IFS(AND('Demand breakdown 1'!X86&gt;0, SUM('Demand breakdown 1'!N86:W86)&gt;0,SUM('Demand breakdown 1'!N86:W86)&lt;'Demand breakdown 1'!X86),('Demand breakdown 1'!Q86 /'Demand breakdown 1'!X86)*Doku!$H$9,AND('Demand breakdown 1'!X86 = 0, SUM('Demand breakdown 1'!N86:W86)&gt;0), 'Demand breakdown 1'!Q86/SUM('Demand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1'!Q86 /'Demand breakdown 1'!Y86)*Doku!$H$9)</f>
        <v>6.899185241152743E-2</v>
      </c>
      <c r="R86" s="27" cm="1">
        <f t="array" ref="R86">_xlfn.IFS(AND('Demand breakdown 1'!X86&gt;0, SUM('Demand breakdown 1'!N86:W86)&gt;0,SUM('Demand breakdown 1'!N86:W86)&lt;'Demand breakdown 1'!X86),('Demand breakdown 1'!R86 /'Demand breakdown 1'!X86)*Doku!$H$9,AND('Demand breakdown 1'!X86 = 0, SUM('Demand breakdown 1'!N86:W86)&gt;0), 'Demand breakdown 1'!R86/SUM('Demand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1'!R86 /'Demand breakdown 1'!Y86)*Doku!$H$9)</f>
        <v>0</v>
      </c>
      <c r="S86" s="27" cm="1">
        <f t="array" ref="S86">_xlfn.IFS(AND('Demand breakdown 1'!X86&gt;0, SUM('Demand breakdown 1'!N86:W86)&gt;0,SUM('Demand breakdown 1'!N86:W86)&lt;'Demand breakdown 1'!X86),('Demand breakdown 1'!S86 /'Demand breakdown 1'!X86)*Doku!$H$9,AND('Demand breakdown 1'!X86 = 0, SUM('Demand breakdown 1'!N86:W86)&gt;0), 'Demand breakdown 1'!S86/SUM('Demand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1'!S86 /'Demand breakdown 1'!Y86)*Doku!$H$9)</f>
        <v>0.25482093433504222</v>
      </c>
      <c r="T86" s="27" cm="1">
        <f t="array" ref="T86">_xlfn.IFS(AND('Demand breakdown 1'!X86&gt;0, SUM('Demand breakdown 1'!N86:W86)&gt;0,SUM('Demand breakdown 1'!N86:W86)&lt;'Demand breakdown 1'!X86),('Demand breakdown 1'!T86 /'Demand breakdown 1'!X86)*Doku!$H$9,AND('Demand breakdown 1'!X86 = 0, SUM('Demand breakdown 1'!N86:W86)&gt;0), 'Demand breakdown 1'!T86/SUM('Demand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1'!T86 /'Demand breakdown 1'!Y86)*Doku!$H$9)</f>
        <v>1.4767091697672824E-2</v>
      </c>
      <c r="U86" s="27" cm="1">
        <f t="array" ref="U86">_xlfn.IFS(AND('Demand breakdown 1'!X86&gt;0, SUM('Demand breakdown 1'!N86:W86)&gt;0,SUM('Demand breakdown 1'!N86:W86)&lt;'Demand breakdown 1'!X86),('Demand breakdown 1'!U86 /'Demand breakdown 1'!X86)*Doku!$H$9,AND('Demand breakdown 1'!X86 = 0, SUM('Demand breakdown 1'!N86:W86)&gt;0), 'Demand breakdown 1'!U86/SUM('Demand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1'!U86 /'Demand breakdown 1'!Y86)*Doku!$H$9)</f>
        <v>0</v>
      </c>
      <c r="V86" s="27" cm="1">
        <f t="array" ref="V86">_xlfn.IFS(AND('Demand breakdown 1'!X86&gt;0, SUM('Demand breakdown 1'!N86:W86)&gt;0,SUM('Demand breakdown 1'!N86:W86)&lt;'Demand breakdown 1'!X86),('Demand breakdown 1'!V86 /'Demand breakdown 1'!X86)*Doku!$H$9,AND('Demand breakdown 1'!X86 = 0, SUM('Demand breakdown 1'!N86:W86)&gt;0), 'Demand breakdown 1'!V86/SUM('Demand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1'!V86 /'Demand breakdown 1'!Y86)*Doku!$H$9)</f>
        <v>0.25411211393355393</v>
      </c>
      <c r="W86" s="27" cm="1">
        <f t="array" ref="W86">_xlfn.IFS(AND('Demand breakdown 1'!X86&gt;0, SUM('Demand breakdown 1'!N86:W86)&gt;0),('Demand breakdown 1'!W86 /'Demand breakdown 1'!X86)*Doku!$H$9,AND('Demand breakdown 1'!X86 = 0, SUM('Demand breakdown 1'!N86:W86)&gt;0), 'Demand breakdown 1'!W86/SUM('Demand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1'!W86 /'Demand breakdown 1'!Y86)*Doku!$H$9)</f>
        <v>0</v>
      </c>
      <c r="X86" s="90" cm="1">
        <f t="array" ref="X86">_xlfn.IFS(AND('Demand breakdown 1'!Y86&gt;0,'Demand breakdown 1'!X86 &gt; SUM('Demand breakdown 1'!N86:W86)),(('Demand breakdown 1'!Y86-SUM('Demand breakdown 1'!N86:W86))/'Demand breakdown 1'!Y86)*Doku!$H$9,'Demand breakdown 1'!Y86 = 0, 0,'Demand breakdown 1'!X86 &lt; SUM('Demand breakdown 1'!N86:W86),1)</f>
        <v>1</v>
      </c>
      <c r="Y86" s="92">
        <f>IF(X86=1,Doku!$H$10,1-SUM(N86:X86))</f>
        <v>1.934697454094314E-2</v>
      </c>
      <c r="Z86" s="27">
        <f t="shared" si="6"/>
        <v>69.051727599514393</v>
      </c>
      <c r="AA86" s="25">
        <f t="shared" si="7"/>
        <v>71.609198992088992</v>
      </c>
    </row>
    <row r="87" spans="1:27">
      <c r="A87" s="27" t="s">
        <v>1259</v>
      </c>
      <c r="B87" s="27" t="s">
        <v>1282</v>
      </c>
      <c r="C87" s="27">
        <v>5370</v>
      </c>
      <c r="D87" s="27">
        <v>568</v>
      </c>
      <c r="E87" s="27">
        <v>6525.4139999999998</v>
      </c>
      <c r="F87" s="27">
        <v>255555</v>
      </c>
      <c r="G87" s="27">
        <v>3</v>
      </c>
      <c r="H87" s="27">
        <v>9.1723920783673193E-3</v>
      </c>
      <c r="I87" s="27">
        <v>1.4239427202317936E-2</v>
      </c>
      <c r="J87" s="27">
        <v>121075.91480798255</v>
      </c>
      <c r="K87" s="29">
        <f t="shared" si="5"/>
        <v>1282.3346175048357</v>
      </c>
      <c r="L87" s="28">
        <f t="shared" si="8"/>
        <v>427.44487250161188</v>
      </c>
      <c r="M87" s="27">
        <f t="shared" si="9"/>
        <v>192.35019262572536</v>
      </c>
      <c r="N87" s="87" cm="1">
        <f t="array" ref="N87">_xlfn.IFS(AND('Demand breakdown 1'!X87&gt;0, SUM('Demand breakdown 1'!N87:W87)&gt;0,SUM('Demand breakdown 1'!N87:W87)&lt;'Demand breakdown 1'!X87),('Demand breakdown 1'!N87 /'Demand breakdown 1'!X87)*Doku!$H$9,AND('Demand breakdown 1'!X87 = 0, SUM('Demand breakdown 1'!N87:W87)&gt;0), 'Demand breakdown 1'!N87/SUM('Demand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1'!N87 /'Demand breakdown 1'!Y87)*Doku!$H$9)</f>
        <v>0.1460691910028879</v>
      </c>
      <c r="O87" s="27" cm="1">
        <f t="array" ref="O87">_xlfn.IFS(AND('Demand breakdown 1'!X87&gt;0, SUM('Demand breakdown 1'!N87:W87)&gt;0,SUM('Demand breakdown 1'!N87:W87)&lt;'Demand breakdown 1'!X87),('Demand breakdown 1'!O87 /'Demand breakdown 1'!X87)*Doku!$H$9,AND('Demand breakdown 1'!X87 = 0, SUM('Demand breakdown 1'!N87:W87)&gt;0), 'Demand breakdown 1'!O87/SUM('Demand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1'!O87 /'Demand breakdown 1'!Y87)*Doku!$H$9)</f>
        <v>0.10015308590772842</v>
      </c>
      <c r="P87" s="27" cm="1">
        <f t="array" ref="P87">_xlfn.IFS(AND('Demand breakdown 1'!X87&gt;0, SUM('Demand breakdown 1'!N87:W87)&gt;0,SUM('Demand breakdown 1'!N87:W87)&lt;'Demand breakdown 1'!X87),('Demand breakdown 1'!P87 /'Demand breakdown 1'!X87)*Doku!$H$9,AND('Demand breakdown 1'!X87 = 0, SUM('Demand breakdown 1'!N87:W87)&gt;0), 'Demand breakdown 1'!P87/SUM('Demand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1'!P87 /'Demand breakdown 1'!Y87)*Doku!$H$9)</f>
        <v>5.4463913786680106E-2</v>
      </c>
      <c r="Q87" s="27" cm="1">
        <f t="array" ref="Q87">_xlfn.IFS(AND('Demand breakdown 1'!X87&gt;0, SUM('Demand breakdown 1'!N87:W87)&gt;0,SUM('Demand breakdown 1'!N87:W87)&lt;'Demand breakdown 1'!X87),('Demand breakdown 1'!Q87 /'Demand breakdown 1'!X87)*Doku!$H$9,AND('Demand breakdown 1'!X87 = 0, SUM('Demand breakdown 1'!N87:W87)&gt;0), 'Demand breakdown 1'!Q87/SUM('Demand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1'!Q87 /'Demand breakdown 1'!Y87)*Doku!$H$9)</f>
        <v>0.19531364638501117</v>
      </c>
      <c r="R87" s="27" cm="1">
        <f t="array" ref="R87">_xlfn.IFS(AND('Demand breakdown 1'!X87&gt;0, SUM('Demand breakdown 1'!N87:W87)&gt;0,SUM('Demand breakdown 1'!N87:W87)&lt;'Demand breakdown 1'!X87),('Demand breakdown 1'!R87 /'Demand breakdown 1'!X87)*Doku!$H$9,AND('Demand breakdown 1'!X87 = 0, SUM('Demand breakdown 1'!N87:W87)&gt;0), 'Demand breakdown 1'!R87/SUM('Demand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1'!R87 /'Demand breakdown 1'!Y87)*Doku!$H$9)</f>
        <v>0</v>
      </c>
      <c r="S87" s="27" cm="1">
        <f t="array" ref="S87">_xlfn.IFS(AND('Demand breakdown 1'!X87&gt;0, SUM('Demand breakdown 1'!N87:W87)&gt;0,SUM('Demand breakdown 1'!N87:W87)&lt;'Demand breakdown 1'!X87),('Demand breakdown 1'!S87 /'Demand breakdown 1'!X87)*Doku!$H$9,AND('Demand breakdown 1'!X87 = 0, SUM('Demand breakdown 1'!N87:W87)&gt;0), 'Demand breakdown 1'!S87/SUM('Demand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1'!S87 /'Demand breakdown 1'!Y87)*Doku!$H$9)</f>
        <v>3.4872033688416015E-2</v>
      </c>
      <c r="T87" s="27" cm="1">
        <f t="array" ref="T87">_xlfn.IFS(AND('Demand breakdown 1'!X87&gt;0, SUM('Demand breakdown 1'!N87:W87)&gt;0,SUM('Demand breakdown 1'!N87:W87)&lt;'Demand breakdown 1'!X87),('Demand breakdown 1'!T87 /'Demand breakdown 1'!X87)*Doku!$H$9,AND('Demand breakdown 1'!X87 = 0, SUM('Demand breakdown 1'!N87:W87)&gt;0), 'Demand breakdown 1'!T87/SUM('Demand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1'!T87 /'Demand breakdown 1'!Y87)*Doku!$H$9)</f>
        <v>0</v>
      </c>
      <c r="U87" s="27" cm="1">
        <f t="array" ref="U87">_xlfn.IFS(AND('Demand breakdown 1'!X87&gt;0, SUM('Demand breakdown 1'!N87:W87)&gt;0,SUM('Demand breakdown 1'!N87:W87)&lt;'Demand breakdown 1'!X87),('Demand breakdown 1'!U87 /'Demand breakdown 1'!X87)*Doku!$H$9,AND('Demand breakdown 1'!X87 = 0, SUM('Demand breakdown 1'!N87:W87)&gt;0), 'Demand breakdown 1'!U87/SUM('Demand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1'!U87 /'Demand breakdown 1'!Y87)*Doku!$H$9)</f>
        <v>0</v>
      </c>
      <c r="V87" s="27" cm="1">
        <f t="array" ref="V87">_xlfn.IFS(AND('Demand breakdown 1'!X87&gt;0, SUM('Demand breakdown 1'!N87:W87)&gt;0,SUM('Demand breakdown 1'!N87:W87)&lt;'Demand breakdown 1'!X87),('Demand breakdown 1'!V87 /'Demand breakdown 1'!X87)*Doku!$H$9,AND('Demand breakdown 1'!X87 = 0, SUM('Demand breakdown 1'!N87:W87)&gt;0), 'Demand breakdown 1'!V87/SUM('Demand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1'!V87 /'Demand breakdown 1'!Y87)*Doku!$H$9)</f>
        <v>0.29622317553977684</v>
      </c>
      <c r="W87" s="27" cm="1">
        <f t="array" ref="W87">_xlfn.IFS(AND('Demand breakdown 1'!X87&gt;0, SUM('Demand breakdown 1'!N87:W87)&gt;0),('Demand breakdown 1'!W87 /'Demand breakdown 1'!X87)*Doku!$H$9,AND('Demand breakdown 1'!X87 = 0, SUM('Demand breakdown 1'!N87:W87)&gt;0), 'Demand breakdown 1'!W87/SUM('Demand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1'!W87 /'Demand breakdown 1'!Y87)*Doku!$H$9)</f>
        <v>0</v>
      </c>
      <c r="X87" s="90" cm="1">
        <f t="array" ref="X87">_xlfn.IFS(AND('Demand breakdown 1'!Y87&gt;0,'Demand breakdown 1'!X87 &gt; SUM('Demand breakdown 1'!N87:W87)),(('Demand breakdown 1'!Y87-SUM('Demand breakdown 1'!N87:W87))/'Demand breakdown 1'!Y87)*Doku!$H$9,'Demand breakdown 1'!Y87 = 0, 0,'Demand breakdown 1'!X87 &lt; SUM('Demand breakdown 1'!N87:W87),1)</f>
        <v>0.15355797914855643</v>
      </c>
      <c r="Y87" s="92">
        <f>IF(X87=1,Doku!$H$10,1-SUM(N87:X87))</f>
        <v>1.934697454094314E-2</v>
      </c>
      <c r="Z87" s="27">
        <f t="shared" si="6"/>
        <v>115.41011557543521</v>
      </c>
      <c r="AA87" s="25">
        <f t="shared" si="7"/>
        <v>119.68456430045134</v>
      </c>
    </row>
    <row r="88" spans="1:27">
      <c r="A88" s="27" t="s">
        <v>1259</v>
      </c>
      <c r="B88" s="27" t="s">
        <v>1283</v>
      </c>
      <c r="C88" s="27">
        <v>5374</v>
      </c>
      <c r="D88" s="27">
        <v>734</v>
      </c>
      <c r="E88" s="27">
        <v>9867.3770000000004</v>
      </c>
      <c r="F88" s="27">
        <v>272057</v>
      </c>
      <c r="G88" s="27">
        <v>4</v>
      </c>
      <c r="H88" s="27">
        <v>1.3869993632444453E-2</v>
      </c>
      <c r="I88" s="27">
        <v>1.5158912353039506E-2</v>
      </c>
      <c r="J88" s="27">
        <v>121075.91480798255</v>
      </c>
      <c r="K88" s="29">
        <f t="shared" si="5"/>
        <v>1723.0181311276756</v>
      </c>
      <c r="L88" s="28">
        <f t="shared" si="8"/>
        <v>430.7545327819189</v>
      </c>
      <c r="M88" s="27">
        <f t="shared" si="9"/>
        <v>193.8395397518635</v>
      </c>
      <c r="N88" s="87" cm="1">
        <f t="array" ref="N88">_xlfn.IFS(AND('Demand breakdown 1'!X88&gt;0, SUM('Demand breakdown 1'!N88:W88)&gt;0,SUM('Demand breakdown 1'!N88:W88)&lt;'Demand breakdown 1'!X88),('Demand breakdown 1'!N88 /'Demand breakdown 1'!X88)*Doku!$H$9,AND('Demand breakdown 1'!X88 = 0, SUM('Demand breakdown 1'!N88:W88)&gt;0), 'Demand breakdown 1'!N88/SUM('Demand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1'!N88 /'Demand breakdown 1'!Y88)*Doku!$H$9)</f>
        <v>0.22387109045139733</v>
      </c>
      <c r="O88" s="27" cm="1">
        <f t="array" ref="O88">_xlfn.IFS(AND('Demand breakdown 1'!X88&gt;0, SUM('Demand breakdown 1'!N88:W88)&gt;0,SUM('Demand breakdown 1'!N88:W88)&lt;'Demand breakdown 1'!X88),('Demand breakdown 1'!O88 /'Demand breakdown 1'!X88)*Doku!$H$9,AND('Demand breakdown 1'!X88 = 0, SUM('Demand breakdown 1'!N88:W88)&gt;0), 'Demand breakdown 1'!O88/SUM('Demand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1'!O88 /'Demand breakdown 1'!Y88)*Doku!$H$9)</f>
        <v>0.23132479303708073</v>
      </c>
      <c r="P88" s="27" cm="1">
        <f t="array" ref="P88">_xlfn.IFS(AND('Demand breakdown 1'!X88&gt;0, SUM('Demand breakdown 1'!N88:W88)&gt;0,SUM('Demand breakdown 1'!N88:W88)&lt;'Demand breakdown 1'!X88),('Demand breakdown 1'!P88 /'Demand breakdown 1'!X88)*Doku!$H$9,AND('Demand breakdown 1'!X88 = 0, SUM('Demand breakdown 1'!N88:W88)&gt;0), 'Demand breakdown 1'!P88/SUM('Demand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1'!P88 /'Demand breakdown 1'!Y88)*Doku!$H$9)</f>
        <v>3.9204164375086621E-2</v>
      </c>
      <c r="Q88" s="27" cm="1">
        <f t="array" ref="Q88">_xlfn.IFS(AND('Demand breakdown 1'!X88&gt;0, SUM('Demand breakdown 1'!N88:W88)&gt;0,SUM('Demand breakdown 1'!N88:W88)&lt;'Demand breakdown 1'!X88),('Demand breakdown 1'!Q88 /'Demand breakdown 1'!X88)*Doku!$H$9,AND('Demand breakdown 1'!X88 = 0, SUM('Demand breakdown 1'!N88:W88)&gt;0), 'Demand breakdown 1'!Q88/SUM('Demand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1'!Q88 /'Demand breakdown 1'!Y88)*Doku!$H$9)</f>
        <v>0</v>
      </c>
      <c r="R88" s="27" cm="1">
        <f t="array" ref="R88">_xlfn.IFS(AND('Demand breakdown 1'!X88&gt;0, SUM('Demand breakdown 1'!N88:W88)&gt;0,SUM('Demand breakdown 1'!N88:W88)&lt;'Demand breakdown 1'!X88),('Demand breakdown 1'!R88 /'Demand breakdown 1'!X88)*Doku!$H$9,AND('Demand breakdown 1'!X88 = 0, SUM('Demand breakdown 1'!N88:W88)&gt;0), 'Demand breakdown 1'!R88/SUM('Demand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1'!R88 /'Demand breakdown 1'!Y88)*Doku!$H$9)</f>
        <v>1.0978321637828236E-2</v>
      </c>
      <c r="S88" s="27" cm="1">
        <f t="array" ref="S88">_xlfn.IFS(AND('Demand breakdown 1'!X88&gt;0, SUM('Demand breakdown 1'!N88:W88)&gt;0,SUM('Demand breakdown 1'!N88:W88)&lt;'Demand breakdown 1'!X88),('Demand breakdown 1'!S88 /'Demand breakdown 1'!X88)*Doku!$H$9,AND('Demand breakdown 1'!X88 = 0, SUM('Demand breakdown 1'!N88:W88)&gt;0), 'Demand breakdown 1'!S88/SUM('Demand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1'!S88 /'Demand breakdown 1'!Y88)*Doku!$H$9)</f>
        <v>3.351277131547567E-2</v>
      </c>
      <c r="T88" s="27" cm="1">
        <f t="array" ref="T88">_xlfn.IFS(AND('Demand breakdown 1'!X88&gt;0, SUM('Demand breakdown 1'!N88:W88)&gt;0,SUM('Demand breakdown 1'!N88:W88)&lt;'Demand breakdown 1'!X88),('Demand breakdown 1'!T88 /'Demand breakdown 1'!X88)*Doku!$H$9,AND('Demand breakdown 1'!X88 = 0, SUM('Demand breakdown 1'!N88:W88)&gt;0), 'Demand breakdown 1'!T88/SUM('Demand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1'!T88 /'Demand breakdown 1'!Y88)*Doku!$H$9)</f>
        <v>1.1729469960416484E-2</v>
      </c>
      <c r="U88" s="27" cm="1">
        <f t="array" ref="U88">_xlfn.IFS(AND('Demand breakdown 1'!X88&gt;0, SUM('Demand breakdown 1'!N88:W88)&gt;0,SUM('Demand breakdown 1'!N88:W88)&lt;'Demand breakdown 1'!X88),('Demand breakdown 1'!U88 /'Demand breakdown 1'!X88)*Doku!$H$9,AND('Demand breakdown 1'!X88 = 0, SUM('Demand breakdown 1'!N88:W88)&gt;0), 'Demand breakdown 1'!U88/SUM('Demand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1'!U88 /'Demand breakdown 1'!Y88)*Doku!$H$9)</f>
        <v>9.0022237430191526E-2</v>
      </c>
      <c r="V88" s="27" cm="1">
        <f t="array" ref="V88">_xlfn.IFS(AND('Demand breakdown 1'!X88&gt;0, SUM('Demand breakdown 1'!N88:W88)&gt;0,SUM('Demand breakdown 1'!N88:W88)&lt;'Demand breakdown 1'!X88),('Demand breakdown 1'!V88 /'Demand breakdown 1'!X88)*Doku!$H$9,AND('Demand breakdown 1'!X88 = 0, SUM('Demand breakdown 1'!N88:W88)&gt;0), 'Demand breakdown 1'!V88/SUM('Demand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1'!V88 /'Demand breakdown 1'!Y88)*Doku!$H$9)</f>
        <v>0.32354269479483794</v>
      </c>
      <c r="W88" s="27" cm="1">
        <f t="array" ref="W88">_xlfn.IFS(AND('Demand breakdown 1'!X88&gt;0, SUM('Demand breakdown 1'!N88:W88)&gt;0),('Demand breakdown 1'!W88 /'Demand breakdown 1'!X88)*Doku!$H$9,AND('Demand breakdown 1'!X88 = 0, SUM('Demand breakdown 1'!N88:W88)&gt;0), 'Demand breakdown 1'!W88/SUM('Demand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1'!W88 /'Demand breakdown 1'!Y88)*Doku!$H$9)</f>
        <v>1.6467482456742351E-2</v>
      </c>
      <c r="X88" s="90" cm="1">
        <f t="array" ref="X88">_xlfn.IFS(AND('Demand breakdown 1'!Y88&gt;0,'Demand breakdown 1'!X88 &gt; SUM('Demand breakdown 1'!N88:W88)),(('Demand breakdown 1'!Y88-SUM('Demand breakdown 1'!N88:W88))/'Demand breakdown 1'!Y88)*Doku!$H$9,'Demand breakdown 1'!Y88 = 0, 0,'Demand breakdown 1'!X88 &lt; SUM('Demand breakdown 1'!N88:W88),1)</f>
        <v>1</v>
      </c>
      <c r="Y88" s="92">
        <f>IF(X88=1,Doku!$H$10,1-SUM(N88:X88))</f>
        <v>1.934697454094314E-2</v>
      </c>
      <c r="Z88" s="27">
        <f t="shared" si="6"/>
        <v>116.30372385111811</v>
      </c>
      <c r="AA88" s="25">
        <f t="shared" si="7"/>
        <v>120.61126917893731</v>
      </c>
    </row>
    <row r="89" spans="1:27">
      <c r="A89" s="27" t="s">
        <v>1259</v>
      </c>
      <c r="B89" s="27" t="s">
        <v>1284</v>
      </c>
      <c r="C89" s="27">
        <v>5378</v>
      </c>
      <c r="D89" s="27">
        <v>715</v>
      </c>
      <c r="E89" s="27">
        <v>7699.4960000000001</v>
      </c>
      <c r="F89" s="27">
        <v>283271</v>
      </c>
      <c r="G89" s="27">
        <v>5</v>
      </c>
      <c r="H89" s="27">
        <v>1.0822730345970519E-2</v>
      </c>
      <c r="I89" s="27">
        <v>1.5783752159135231E-2</v>
      </c>
      <c r="J89" s="27">
        <v>121075.91480798255</v>
      </c>
      <c r="K89" s="29">
        <f t="shared" si="5"/>
        <v>1478.556848593651</v>
      </c>
      <c r="L89" s="28">
        <f t="shared" si="8"/>
        <v>295.71136971873023</v>
      </c>
      <c r="M89" s="27">
        <f t="shared" si="9"/>
        <v>133.07011637342862</v>
      </c>
      <c r="N89" s="87" cm="1">
        <f t="array" ref="N89">_xlfn.IFS(AND('Demand breakdown 1'!X89&gt;0, SUM('Demand breakdown 1'!N89:W89)&gt;0,SUM('Demand breakdown 1'!N89:W89)&lt;'Demand breakdown 1'!X89),('Demand breakdown 1'!N89 /'Demand breakdown 1'!X89)*Doku!$H$9,AND('Demand breakdown 1'!X89 = 0, SUM('Demand breakdown 1'!N89:W89)&gt;0), 'Demand breakdown 1'!N89/SUM('Demand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1'!N89 /'Demand breakdown 1'!Y89)*Doku!$H$9)</f>
        <v>0</v>
      </c>
      <c r="O89" s="27" cm="1">
        <f t="array" ref="O89">_xlfn.IFS(AND('Demand breakdown 1'!X89&gt;0, SUM('Demand breakdown 1'!N89:W89)&gt;0,SUM('Demand breakdown 1'!N89:W89)&lt;'Demand breakdown 1'!X89),('Demand breakdown 1'!O89 /'Demand breakdown 1'!X89)*Doku!$H$9,AND('Demand breakdown 1'!X89 = 0, SUM('Demand breakdown 1'!N89:W89)&gt;0), 'Demand breakdown 1'!O89/SUM('Demand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1'!O89 /'Demand breakdown 1'!Y89)*Doku!$H$9)</f>
        <v>5.497755786323013E-2</v>
      </c>
      <c r="P89" s="27" cm="1">
        <f t="array" ref="P89">_xlfn.IFS(AND('Demand breakdown 1'!X89&gt;0, SUM('Demand breakdown 1'!N89:W89)&gt;0,SUM('Demand breakdown 1'!N89:W89)&lt;'Demand breakdown 1'!X89),('Demand breakdown 1'!P89 /'Demand breakdown 1'!X89)*Doku!$H$9,AND('Demand breakdown 1'!X89 = 0, SUM('Demand breakdown 1'!N89:W89)&gt;0), 'Demand breakdown 1'!P89/SUM('Demand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1'!P89 /'Demand breakdown 1'!Y89)*Doku!$H$9)</f>
        <v>0</v>
      </c>
      <c r="Q89" s="27" cm="1">
        <f t="array" ref="Q89">_xlfn.IFS(AND('Demand breakdown 1'!X89&gt;0, SUM('Demand breakdown 1'!N89:W89)&gt;0,SUM('Demand breakdown 1'!N89:W89)&lt;'Demand breakdown 1'!X89),('Demand breakdown 1'!Q89 /'Demand breakdown 1'!X89)*Doku!$H$9,AND('Demand breakdown 1'!X89 = 0, SUM('Demand breakdown 1'!N89:W89)&gt;0), 'Demand breakdown 1'!Q89/SUM('Demand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1'!Q89 /'Demand breakdown 1'!Y89)*Doku!$H$9)</f>
        <v>0.13223935251368954</v>
      </c>
      <c r="R89" s="27" cm="1">
        <f t="array" ref="R89">_xlfn.IFS(AND('Demand breakdown 1'!X89&gt;0, SUM('Demand breakdown 1'!N89:W89)&gt;0,SUM('Demand breakdown 1'!N89:W89)&lt;'Demand breakdown 1'!X89),('Demand breakdown 1'!R89 /'Demand breakdown 1'!X89)*Doku!$H$9,AND('Demand breakdown 1'!X89 = 0, SUM('Demand breakdown 1'!N89:W89)&gt;0), 'Demand breakdown 1'!R89/SUM('Demand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1'!R89 /'Demand breakdown 1'!Y89)*Doku!$H$9)</f>
        <v>0</v>
      </c>
      <c r="S89" s="27" cm="1">
        <f t="array" ref="S89">_xlfn.IFS(AND('Demand breakdown 1'!X89&gt;0, SUM('Demand breakdown 1'!N89:W89)&gt;0,SUM('Demand breakdown 1'!N89:W89)&lt;'Demand breakdown 1'!X89),('Demand breakdown 1'!S89 /'Demand breakdown 1'!X89)*Doku!$H$9,AND('Demand breakdown 1'!X89 = 0, SUM('Demand breakdown 1'!N89:W89)&gt;0), 'Demand breakdown 1'!S89/SUM('Demand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1'!S89 /'Demand breakdown 1'!Y89)*Doku!$H$9)</f>
        <v>0</v>
      </c>
      <c r="T89" s="27" cm="1">
        <f t="array" ref="T89">_xlfn.IFS(AND('Demand breakdown 1'!X89&gt;0, SUM('Demand breakdown 1'!N89:W89)&gt;0,SUM('Demand breakdown 1'!N89:W89)&lt;'Demand breakdown 1'!X89),('Demand breakdown 1'!T89 /'Demand breakdown 1'!X89)*Doku!$H$9,AND('Demand breakdown 1'!X89 = 0, SUM('Demand breakdown 1'!N89:W89)&gt;0), 'Demand breakdown 1'!T89/SUM('Demand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1'!T89 /'Demand breakdown 1'!Y89)*Doku!$H$9)</f>
        <v>0</v>
      </c>
      <c r="U89" s="27" cm="1">
        <f t="array" ref="U89">_xlfn.IFS(AND('Demand breakdown 1'!X89&gt;0, SUM('Demand breakdown 1'!N89:W89)&gt;0,SUM('Demand breakdown 1'!N89:W89)&lt;'Demand breakdown 1'!X89),('Demand breakdown 1'!U89 /'Demand breakdown 1'!X89)*Doku!$H$9,AND('Demand breakdown 1'!X89 = 0, SUM('Demand breakdown 1'!N89:W89)&gt;0), 'Demand breakdown 1'!U89/SUM('Demand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1'!U89 /'Demand breakdown 1'!Y89)*Doku!$H$9)</f>
        <v>0</v>
      </c>
      <c r="V89" s="27" cm="1">
        <f t="array" ref="V89">_xlfn.IFS(AND('Demand breakdown 1'!X89&gt;0, SUM('Demand breakdown 1'!N89:W89)&gt;0,SUM('Demand breakdown 1'!N89:W89)&lt;'Demand breakdown 1'!X89),('Demand breakdown 1'!V89 /'Demand breakdown 1'!X89)*Doku!$H$9,AND('Demand breakdown 1'!X89 = 0, SUM('Demand breakdown 1'!N89:W89)&gt;0), 'Demand breakdown 1'!V89/SUM('Demand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1'!V89 /'Demand breakdown 1'!Y89)*Doku!$H$9)</f>
        <v>0.41262489761616322</v>
      </c>
      <c r="W89" s="27" cm="1">
        <f t="array" ref="W89">_xlfn.IFS(AND('Demand breakdown 1'!X89&gt;0, SUM('Demand breakdown 1'!N89:W89)&gt;0),('Demand breakdown 1'!W89 /'Demand breakdown 1'!X89)*Doku!$H$9,AND('Demand breakdown 1'!X89 = 0, SUM('Demand breakdown 1'!N89:W89)&gt;0), 'Demand breakdown 1'!W89/SUM('Demand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1'!W89 /'Demand breakdown 1'!Y89)*Doku!$H$9)</f>
        <v>2.4190125459821257E-2</v>
      </c>
      <c r="X89" s="90" cm="1">
        <f t="array" ref="X89">_xlfn.IFS(AND('Demand breakdown 1'!Y89&gt;0,'Demand breakdown 1'!X89 &gt; SUM('Demand breakdown 1'!N89:W89)),(('Demand breakdown 1'!Y89-SUM('Demand breakdown 1'!N89:W89))/'Demand breakdown 1'!Y89)*Doku!$H$9,'Demand breakdown 1'!Y89 = 0, 0,'Demand breakdown 1'!X89 &lt; SUM('Demand breakdown 1'!N89:W89),1)</f>
        <v>0.35662109200615277</v>
      </c>
      <c r="Y89" s="92">
        <f>IF(X89=1,Doku!$H$10,1-SUM(N89:X89))</f>
        <v>1.9346974540943029E-2</v>
      </c>
      <c r="Z89" s="27">
        <f t="shared" si="6"/>
        <v>79.842069824057162</v>
      </c>
      <c r="AA89" s="25">
        <f t="shared" si="7"/>
        <v>82.799183521244473</v>
      </c>
    </row>
    <row r="90" spans="1:27">
      <c r="A90" s="27" t="s">
        <v>1259</v>
      </c>
      <c r="B90" s="27" t="s">
        <v>1285</v>
      </c>
      <c r="C90" s="27">
        <v>5382</v>
      </c>
      <c r="D90" s="27">
        <v>687</v>
      </c>
      <c r="E90" s="27">
        <v>16799.514999999999</v>
      </c>
      <c r="F90" s="27">
        <v>600764</v>
      </c>
      <c r="G90" s="27">
        <v>7</v>
      </c>
      <c r="H90" s="27">
        <v>2.3614093804073265E-2</v>
      </c>
      <c r="I90" s="27">
        <v>3.3474341115506769E-2</v>
      </c>
      <c r="J90" s="27">
        <v>121075.91480798255</v>
      </c>
      <c r="K90" s="29">
        <f t="shared" si="5"/>
        <v>3193.3727794598171</v>
      </c>
      <c r="L90" s="28">
        <f t="shared" si="8"/>
        <v>456.19611135140246</v>
      </c>
      <c r="M90" s="27">
        <f t="shared" si="9"/>
        <v>205.28825010813111</v>
      </c>
      <c r="N90" s="87" cm="1">
        <f t="array" ref="N90">_xlfn.IFS(AND('Demand breakdown 1'!X90&gt;0, SUM('Demand breakdown 1'!N90:W90)&gt;0,SUM('Demand breakdown 1'!N90:W90)&lt;'Demand breakdown 1'!X90),('Demand breakdown 1'!N90 /'Demand breakdown 1'!X90)*Doku!$H$9,AND('Demand breakdown 1'!X90 = 0, SUM('Demand breakdown 1'!N90:W90)&gt;0), 'Demand breakdown 1'!N90/SUM('Demand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1'!N90 /'Demand breakdown 1'!Y90)*Doku!$H$9)</f>
        <v>5.0271912368549651E-2</v>
      </c>
      <c r="O90" s="27" cm="1">
        <f t="array" ref="O90">_xlfn.IFS(AND('Demand breakdown 1'!X90&gt;0, SUM('Demand breakdown 1'!N90:W90)&gt;0,SUM('Demand breakdown 1'!N90:W90)&lt;'Demand breakdown 1'!X90),('Demand breakdown 1'!O90 /'Demand breakdown 1'!X90)*Doku!$H$9,AND('Demand breakdown 1'!X90 = 0, SUM('Demand breakdown 1'!N90:W90)&gt;0), 'Demand breakdown 1'!O90/SUM('Demand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1'!O90 /'Demand breakdown 1'!Y90)*Doku!$H$9)</f>
        <v>0.23335520252936068</v>
      </c>
      <c r="P90" s="27" cm="1">
        <f t="array" ref="P90">_xlfn.IFS(AND('Demand breakdown 1'!X90&gt;0, SUM('Demand breakdown 1'!N90:W90)&gt;0,SUM('Demand breakdown 1'!N90:W90)&lt;'Demand breakdown 1'!X90),('Demand breakdown 1'!P90 /'Demand breakdown 1'!X90)*Doku!$H$9,AND('Demand breakdown 1'!X90 = 0, SUM('Demand breakdown 1'!N90:W90)&gt;0), 'Demand breakdown 1'!P90/SUM('Demand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1'!P90 /'Demand breakdown 1'!Y90)*Doku!$H$9)</f>
        <v>4.9024857178011978E-2</v>
      </c>
      <c r="Q90" s="27" cm="1">
        <f t="array" ref="Q90">_xlfn.IFS(AND('Demand breakdown 1'!X90&gt;0, SUM('Demand breakdown 1'!N90:W90)&gt;0,SUM('Demand breakdown 1'!N90:W90)&lt;'Demand breakdown 1'!X90),('Demand breakdown 1'!Q90 /'Demand breakdown 1'!X90)*Doku!$H$9,AND('Demand breakdown 1'!X90 = 0, SUM('Demand breakdown 1'!N90:W90)&gt;0), 'Demand breakdown 1'!Q90/SUM('Demand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1'!Q90 /'Demand breakdown 1'!Y90)*Doku!$H$9)</f>
        <v>0.11106585290726084</v>
      </c>
      <c r="R90" s="27" cm="1">
        <f t="array" ref="R90">_xlfn.IFS(AND('Demand breakdown 1'!X90&gt;0, SUM('Demand breakdown 1'!N90:W90)&gt;0,SUM('Demand breakdown 1'!N90:W90)&lt;'Demand breakdown 1'!X90),('Demand breakdown 1'!R90 /'Demand breakdown 1'!X90)*Doku!$H$9,AND('Demand breakdown 1'!X90 = 0, SUM('Demand breakdown 1'!N90:W90)&gt;0), 'Demand breakdown 1'!R90/SUM('Demand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1'!R90 /'Demand breakdown 1'!Y90)*Doku!$H$9)</f>
        <v>0</v>
      </c>
      <c r="S90" s="27" cm="1">
        <f t="array" ref="S90">_xlfn.IFS(AND('Demand breakdown 1'!X90&gt;0, SUM('Demand breakdown 1'!N90:W90)&gt;0,SUM('Demand breakdown 1'!N90:W90)&lt;'Demand breakdown 1'!X90),('Demand breakdown 1'!S90 /'Demand breakdown 1'!X90)*Doku!$H$9,AND('Demand breakdown 1'!X90 = 0, SUM('Demand breakdown 1'!N90:W90)&gt;0), 'Demand breakdown 1'!S90/SUM('Demand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1'!S90 /'Demand breakdown 1'!Y90)*Doku!$H$9)</f>
        <v>1.2860256652419676E-2</v>
      </c>
      <c r="T90" s="27" cm="1">
        <f t="array" ref="T90">_xlfn.IFS(AND('Demand breakdown 1'!X90&gt;0, SUM('Demand breakdown 1'!N90:W90)&gt;0,SUM('Demand breakdown 1'!N90:W90)&lt;'Demand breakdown 1'!X90),('Demand breakdown 1'!T90 /'Demand breakdown 1'!X90)*Doku!$H$9,AND('Demand breakdown 1'!X90 = 0, SUM('Demand breakdown 1'!N90:W90)&gt;0), 'Demand breakdown 1'!T90/SUM('Demand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1'!T90 /'Demand breakdown 1'!Y90)*Doku!$H$9)</f>
        <v>3.2579316852796518E-2</v>
      </c>
      <c r="U90" s="27" cm="1">
        <f t="array" ref="U90">_xlfn.IFS(AND('Demand breakdown 1'!X90&gt;0, SUM('Demand breakdown 1'!N90:W90)&gt;0,SUM('Demand breakdown 1'!N90:W90)&lt;'Demand breakdown 1'!X90),('Demand breakdown 1'!U90 /'Demand breakdown 1'!X90)*Doku!$H$9,AND('Demand breakdown 1'!X90 = 0, SUM('Demand breakdown 1'!N90:W90)&gt;0), 'Demand breakdown 1'!U90/SUM('Demand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1'!U90 /'Demand breakdown 1'!Y90)*Doku!$H$9)</f>
        <v>7.6732864692770741E-2</v>
      </c>
      <c r="V90" s="27" cm="1">
        <f t="array" ref="V90">_xlfn.IFS(AND('Demand breakdown 1'!X90&gt;0, SUM('Demand breakdown 1'!N90:W90)&gt;0,SUM('Demand breakdown 1'!N90:W90)&lt;'Demand breakdown 1'!X90),('Demand breakdown 1'!V90 /'Demand breakdown 1'!X90)*Doku!$H$9,AND('Demand breakdown 1'!X90 = 0, SUM('Demand breakdown 1'!N90:W90)&gt;0), 'Demand breakdown 1'!V90/SUM('Demand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1'!V90 /'Demand breakdown 1'!Y90)*Doku!$H$9)</f>
        <v>0.31191967953323363</v>
      </c>
      <c r="W90" s="27" cm="1">
        <f t="array" ref="W90">_xlfn.IFS(AND('Demand breakdown 1'!X90&gt;0, SUM('Demand breakdown 1'!N90:W90)&gt;0),('Demand breakdown 1'!W90 /'Demand breakdown 1'!X90)*Doku!$H$9,AND('Demand breakdown 1'!X90 = 0, SUM('Demand breakdown 1'!N90:W90)&gt;0), 'Demand breakdown 1'!W90/SUM('Demand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1'!W90 /'Demand breakdown 1'!Y90)*Doku!$H$9)</f>
        <v>3.5229309132689055E-2</v>
      </c>
      <c r="X90" s="90" cm="1">
        <f t="array" ref="X90">_xlfn.IFS(AND('Demand breakdown 1'!Y90&gt;0,'Demand breakdown 1'!X90 &gt; SUM('Demand breakdown 1'!N90:W90)),(('Demand breakdown 1'!Y90-SUM('Demand breakdown 1'!N90:W90))/'Demand breakdown 1'!Y90)*Doku!$H$9,'Demand breakdown 1'!Y90 = 0, 0,'Demand breakdown 1'!X90 &lt; SUM('Demand breakdown 1'!N90:W90),1)</f>
        <v>6.7613773611964065E-2</v>
      </c>
      <c r="Y90" s="92">
        <f>IF(X90=1,Doku!$H$10,1-SUM(N90:X90))</f>
        <v>1.934697454094314E-2</v>
      </c>
      <c r="Z90" s="27">
        <f t="shared" si="6"/>
        <v>123.17295006487868</v>
      </c>
      <c r="AA90" s="25">
        <f t="shared" si="7"/>
        <v>127.73491117839271</v>
      </c>
    </row>
    <row r="91" spans="1:27">
      <c r="A91" s="27" t="s">
        <v>1259</v>
      </c>
      <c r="B91" s="27" t="s">
        <v>1286</v>
      </c>
      <c r="C91" s="27">
        <v>5512</v>
      </c>
      <c r="D91" s="27">
        <v>529</v>
      </c>
      <c r="E91" s="27">
        <v>2669.1390000000001</v>
      </c>
      <c r="F91" s="27">
        <v>117565</v>
      </c>
      <c r="G91" s="27">
        <v>1</v>
      </c>
      <c r="H91" s="27">
        <v>3.7518522839564308E-3</v>
      </c>
      <c r="I91" s="27">
        <v>6.5506769933693651E-3</v>
      </c>
      <c r="J91" s="27">
        <v>121075.91480798255</v>
      </c>
      <c r="K91" s="29">
        <f t="shared" si="5"/>
        <v>549.14262088666351</v>
      </c>
      <c r="L91" s="28">
        <f t="shared" si="8"/>
        <v>549.14262088666351</v>
      </c>
      <c r="M91" s="27">
        <f t="shared" si="9"/>
        <v>247.11417939899857</v>
      </c>
      <c r="N91" s="87" cm="1">
        <f t="array" ref="N91">_xlfn.IFS(AND('Demand breakdown 1'!X91&gt;0, SUM('Demand breakdown 1'!N91:W91)&gt;0,SUM('Demand breakdown 1'!N91:W91)&lt;'Demand breakdown 1'!X91),('Demand breakdown 1'!N91 /'Demand breakdown 1'!X91)*Doku!$H$9,AND('Demand breakdown 1'!X91 = 0, SUM('Demand breakdown 1'!N91:W91)&gt;0), 'Demand breakdown 1'!N91/SUM('Demand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1'!N91 /'Demand breakdown 1'!Y91)*Doku!$H$9)</f>
        <v>0.18376802862094763</v>
      </c>
      <c r="O91" s="27" cm="1">
        <f t="array" ref="O91">_xlfn.IFS(AND('Demand breakdown 1'!X91&gt;0, SUM('Demand breakdown 1'!N91:W91)&gt;0,SUM('Demand breakdown 1'!N91:W91)&lt;'Demand breakdown 1'!X91),('Demand breakdown 1'!O91 /'Demand breakdown 1'!X91)*Doku!$H$9,AND('Demand breakdown 1'!X91 = 0, SUM('Demand breakdown 1'!N91:W91)&gt;0), 'Demand breakdown 1'!O91/SUM('Demand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1'!O91 /'Demand breakdown 1'!Y91)*Doku!$H$9)</f>
        <v>0</v>
      </c>
      <c r="P91" s="27" cm="1">
        <f t="array" ref="P91">_xlfn.IFS(AND('Demand breakdown 1'!X91&gt;0, SUM('Demand breakdown 1'!N91:W91)&gt;0,SUM('Demand breakdown 1'!N91:W91)&lt;'Demand breakdown 1'!X91),('Demand breakdown 1'!P91 /'Demand breakdown 1'!X91)*Doku!$H$9,AND('Demand breakdown 1'!X91 = 0, SUM('Demand breakdown 1'!N91:W91)&gt;0), 'Demand breakdown 1'!P91/SUM('Demand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1'!P91 /'Demand breakdown 1'!Y91)*Doku!$H$9)</f>
        <v>0</v>
      </c>
      <c r="Q91" s="27" cm="1">
        <f t="array" ref="Q91">_xlfn.IFS(AND('Demand breakdown 1'!X91&gt;0, SUM('Demand breakdown 1'!N91:W91)&gt;0,SUM('Demand breakdown 1'!N91:W91)&lt;'Demand breakdown 1'!X91),('Demand breakdown 1'!Q91 /'Demand breakdown 1'!X91)*Doku!$H$9,AND('Demand breakdown 1'!X91 = 0, SUM('Demand breakdown 1'!N91:W91)&gt;0), 'Demand breakdown 1'!Q91/SUM('Demand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1'!Q91 /'Demand breakdown 1'!Y91)*Doku!$H$9)</f>
        <v>0.19546235771500792</v>
      </c>
      <c r="R91" s="27" cm="1">
        <f t="array" ref="R91">_xlfn.IFS(AND('Demand breakdown 1'!X91&gt;0, SUM('Demand breakdown 1'!N91:W91)&gt;0,SUM('Demand breakdown 1'!N91:W91)&lt;'Demand breakdown 1'!X91),('Demand breakdown 1'!R91 /'Demand breakdown 1'!X91)*Doku!$H$9,AND('Demand breakdown 1'!X91 = 0, SUM('Demand breakdown 1'!N91:W91)&gt;0), 'Demand breakdown 1'!R91/SUM('Demand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1'!R91 /'Demand breakdown 1'!Y91)*Doku!$H$9)</f>
        <v>0</v>
      </c>
      <c r="S91" s="27" cm="1">
        <f t="array" ref="S91">_xlfn.IFS(AND('Demand breakdown 1'!X91&gt;0, SUM('Demand breakdown 1'!N91:W91)&gt;0,SUM('Demand breakdown 1'!N91:W91)&lt;'Demand breakdown 1'!X91),('Demand breakdown 1'!S91 /'Demand breakdown 1'!X91)*Doku!$H$9,AND('Demand breakdown 1'!X91 = 0, SUM('Demand breakdown 1'!N91:W91)&gt;0), 'Demand breakdown 1'!S91/SUM('Demand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1'!S91 /'Demand breakdown 1'!Y91)*Doku!$H$9)</f>
        <v>0</v>
      </c>
      <c r="T91" s="27" cm="1">
        <f t="array" ref="T91">_xlfn.IFS(AND('Demand breakdown 1'!X91&gt;0, SUM('Demand breakdown 1'!N91:W91)&gt;0,SUM('Demand breakdown 1'!N91:W91)&lt;'Demand breakdown 1'!X91),('Demand breakdown 1'!T91 /'Demand breakdown 1'!X91)*Doku!$H$9,AND('Demand breakdown 1'!X91 = 0, SUM('Demand breakdown 1'!N91:W91)&gt;0), 'Demand breakdown 1'!T91/SUM('Demand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1'!T91 /'Demand breakdown 1'!Y91)*Doku!$H$9)</f>
        <v>0</v>
      </c>
      <c r="U91" s="27" cm="1">
        <f t="array" ref="U91">_xlfn.IFS(AND('Demand breakdown 1'!X91&gt;0, SUM('Demand breakdown 1'!N91:W91)&gt;0,SUM('Demand breakdown 1'!N91:W91)&lt;'Demand breakdown 1'!X91),('Demand breakdown 1'!U91 /'Demand breakdown 1'!X91)*Doku!$H$9,AND('Demand breakdown 1'!X91 = 0, SUM('Demand breakdown 1'!N91:W91)&gt;0), 'Demand breakdown 1'!U91/SUM('Demand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1'!U91 /'Demand breakdown 1'!Y91)*Doku!$H$9)</f>
        <v>0</v>
      </c>
      <c r="V91" s="27" cm="1">
        <f t="array" ref="V91">_xlfn.IFS(AND('Demand breakdown 1'!X91&gt;0, SUM('Demand breakdown 1'!N91:W91)&gt;0,SUM('Demand breakdown 1'!N91:W91)&lt;'Demand breakdown 1'!X91),('Demand breakdown 1'!V91 /'Demand breakdown 1'!X91)*Doku!$H$9,AND('Demand breakdown 1'!X91 = 0, SUM('Demand breakdown 1'!N91:W91)&gt;0), 'Demand breakdown 1'!V91/SUM('Demand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1'!V91 /'Demand breakdown 1'!Y91)*Doku!$H$9)</f>
        <v>0.60142263912310134</v>
      </c>
      <c r="W91" s="27" cm="1">
        <f t="array" ref="W91">_xlfn.IFS(AND('Demand breakdown 1'!X91&gt;0, SUM('Demand breakdown 1'!N91:W91)&gt;0),('Demand breakdown 1'!W91 /'Demand breakdown 1'!X91)*Doku!$H$9,AND('Demand breakdown 1'!X91 = 0, SUM('Demand breakdown 1'!N91:W91)&gt;0), 'Demand breakdown 1'!W91/SUM('Demand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1'!W91 /'Demand breakdown 1'!Y91)*Doku!$H$9)</f>
        <v>0</v>
      </c>
      <c r="X91" s="90" cm="1">
        <f t="array" ref="X91">_xlfn.IFS(AND('Demand breakdown 1'!Y91&gt;0,'Demand breakdown 1'!X91 &gt; SUM('Demand breakdown 1'!N91:W91)),(('Demand breakdown 1'!Y91-SUM('Demand breakdown 1'!N91:W91))/'Demand breakdown 1'!Y91)*Doku!$H$9,'Demand breakdown 1'!Y91 = 0, 0,'Demand breakdown 1'!X91 &lt; SUM('Demand breakdown 1'!N91:W91),1)</f>
        <v>1</v>
      </c>
      <c r="Y91" s="92">
        <f>IF(X91=1,Doku!$H$10,1-SUM(N91:X91))</f>
        <v>1.934697454094314E-2</v>
      </c>
      <c r="Z91" s="27">
        <f t="shared" si="6"/>
        <v>148.26850763939916</v>
      </c>
      <c r="AA91" s="25">
        <f t="shared" si="7"/>
        <v>153.7599338482658</v>
      </c>
    </row>
    <row r="92" spans="1:27">
      <c r="A92" s="27" t="s">
        <v>1259</v>
      </c>
      <c r="B92" s="27" t="s">
        <v>1287</v>
      </c>
      <c r="C92" s="27">
        <v>5513</v>
      </c>
      <c r="D92" s="27">
        <v>455</v>
      </c>
      <c r="E92" s="27">
        <v>7879.1289999999999</v>
      </c>
      <c r="F92" s="27">
        <v>259645</v>
      </c>
      <c r="G92" s="27">
        <v>2</v>
      </c>
      <c r="H92" s="27">
        <v>1.1075229927792201E-2</v>
      </c>
      <c r="I92" s="27">
        <v>1.4467320443528166E-2</v>
      </c>
      <c r="J92" s="27">
        <v>121075.91480798255</v>
      </c>
      <c r="K92" s="29">
        <f t="shared" si="5"/>
        <v>1455.9397246613671</v>
      </c>
      <c r="L92" s="28">
        <f t="shared" si="8"/>
        <v>727.96986233068355</v>
      </c>
      <c r="M92" s="27">
        <f t="shared" si="9"/>
        <v>327.58643804880762</v>
      </c>
      <c r="N92" s="87" cm="1">
        <f t="array" ref="N92">_xlfn.IFS(AND('Demand breakdown 1'!X92&gt;0, SUM('Demand breakdown 1'!N92:W92)&gt;0,SUM('Demand breakdown 1'!N92:W92)&lt;'Demand breakdown 1'!X92),('Demand breakdown 1'!N92 /'Demand breakdown 1'!X92)*Doku!$H$9,AND('Demand breakdown 1'!X92 = 0, SUM('Demand breakdown 1'!N92:W92)&gt;0), 'Demand breakdown 1'!N92/SUM('Demand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1'!N92 /'Demand breakdown 1'!Y92)*Doku!$H$9)</f>
        <v>0.21066079863896017</v>
      </c>
      <c r="O92" s="27" cm="1">
        <f t="array" ref="O92">_xlfn.IFS(AND('Demand breakdown 1'!X92&gt;0, SUM('Demand breakdown 1'!N92:W92)&gt;0,SUM('Demand breakdown 1'!N92:W92)&lt;'Demand breakdown 1'!X92),('Demand breakdown 1'!O92 /'Demand breakdown 1'!X92)*Doku!$H$9,AND('Demand breakdown 1'!X92 = 0, SUM('Demand breakdown 1'!N92:W92)&gt;0), 'Demand breakdown 1'!O92/SUM('Demand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1'!O92 /'Demand breakdown 1'!Y92)*Doku!$H$9)</f>
        <v>0</v>
      </c>
      <c r="P92" s="27" cm="1">
        <f t="array" ref="P92">_xlfn.IFS(AND('Demand breakdown 1'!X92&gt;0, SUM('Demand breakdown 1'!N92:W92)&gt;0,SUM('Demand breakdown 1'!N92:W92)&lt;'Demand breakdown 1'!X92),('Demand breakdown 1'!P92 /'Demand breakdown 1'!X92)*Doku!$H$9,AND('Demand breakdown 1'!X92 = 0, SUM('Demand breakdown 1'!N92:W92)&gt;0), 'Demand breakdown 1'!P92/SUM('Demand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1'!P92 /'Demand breakdown 1'!Y92)*Doku!$H$9)</f>
        <v>0</v>
      </c>
      <c r="Q92" s="27" cm="1">
        <f t="array" ref="Q92">_xlfn.IFS(AND('Demand breakdown 1'!X92&gt;0, SUM('Demand breakdown 1'!N92:W92)&gt;0,SUM('Demand breakdown 1'!N92:W92)&lt;'Demand breakdown 1'!X92),('Demand breakdown 1'!Q92 /'Demand breakdown 1'!X92)*Doku!$H$9,AND('Demand breakdown 1'!X92 = 0, SUM('Demand breakdown 1'!N92:W92)&gt;0), 'Demand breakdown 1'!Q92/SUM('Demand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1'!Q92 /'Demand breakdown 1'!Y92)*Doku!$H$9)</f>
        <v>0.3059983139204383</v>
      </c>
      <c r="R92" s="27" cm="1">
        <f t="array" ref="R92">_xlfn.IFS(AND('Demand breakdown 1'!X92&gt;0, SUM('Demand breakdown 1'!N92:W92)&gt;0,SUM('Demand breakdown 1'!N92:W92)&lt;'Demand breakdown 1'!X92),('Demand breakdown 1'!R92 /'Demand breakdown 1'!X92)*Doku!$H$9,AND('Demand breakdown 1'!X92 = 0, SUM('Demand breakdown 1'!N92:W92)&gt;0), 'Demand breakdown 1'!R92/SUM('Demand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1'!R92 /'Demand breakdown 1'!Y92)*Doku!$H$9)</f>
        <v>0</v>
      </c>
      <c r="S92" s="27" cm="1">
        <f t="array" ref="S92">_xlfn.IFS(AND('Demand breakdown 1'!X92&gt;0, SUM('Demand breakdown 1'!N92:W92)&gt;0,SUM('Demand breakdown 1'!N92:W92)&lt;'Demand breakdown 1'!X92),('Demand breakdown 1'!S92 /'Demand breakdown 1'!X92)*Doku!$H$9,AND('Demand breakdown 1'!X92 = 0, SUM('Demand breakdown 1'!N92:W92)&gt;0), 'Demand breakdown 1'!S92/SUM('Demand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1'!S92 /'Demand breakdown 1'!Y92)*Doku!$H$9)</f>
        <v>0</v>
      </c>
      <c r="T92" s="27" cm="1">
        <f t="array" ref="T92">_xlfn.IFS(AND('Demand breakdown 1'!X92&gt;0, SUM('Demand breakdown 1'!N92:W92)&gt;0,SUM('Demand breakdown 1'!N92:W92)&lt;'Demand breakdown 1'!X92),('Demand breakdown 1'!T92 /'Demand breakdown 1'!X92)*Doku!$H$9,AND('Demand breakdown 1'!X92 = 0, SUM('Demand breakdown 1'!N92:W92)&gt;0), 'Demand breakdown 1'!T92/SUM('Demand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1'!T92 /'Demand breakdown 1'!Y92)*Doku!$H$9)</f>
        <v>0</v>
      </c>
      <c r="U92" s="27" cm="1">
        <f t="array" ref="U92">_xlfn.IFS(AND('Demand breakdown 1'!X92&gt;0, SUM('Demand breakdown 1'!N92:W92)&gt;0,SUM('Demand breakdown 1'!N92:W92)&lt;'Demand breakdown 1'!X92),('Demand breakdown 1'!U92 /'Demand breakdown 1'!X92)*Doku!$H$9,AND('Demand breakdown 1'!X92 = 0, SUM('Demand breakdown 1'!N92:W92)&gt;0), 'Demand breakdown 1'!U92/SUM('Demand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1'!U92 /'Demand breakdown 1'!Y92)*Doku!$H$9)</f>
        <v>0</v>
      </c>
      <c r="V92" s="27" cm="1">
        <f t="array" ref="V92">_xlfn.IFS(AND('Demand breakdown 1'!X92&gt;0, SUM('Demand breakdown 1'!N92:W92)&gt;0,SUM('Demand breakdown 1'!N92:W92)&lt;'Demand breakdown 1'!X92),('Demand breakdown 1'!V92 /'Demand breakdown 1'!X92)*Doku!$H$9,AND('Demand breakdown 1'!X92 = 0, SUM('Demand breakdown 1'!N92:W92)&gt;0), 'Demand breakdown 1'!V92/SUM('Demand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1'!V92 /'Demand breakdown 1'!Y92)*Doku!$H$9)</f>
        <v>0.38864216569418419</v>
      </c>
      <c r="W92" s="27" cm="1">
        <f t="array" ref="W92">_xlfn.IFS(AND('Demand breakdown 1'!X92&gt;0, SUM('Demand breakdown 1'!N92:W92)&gt;0),('Demand breakdown 1'!W92 /'Demand breakdown 1'!X92)*Doku!$H$9,AND('Demand breakdown 1'!X92 = 0, SUM('Demand breakdown 1'!N92:W92)&gt;0), 'Demand breakdown 1'!W92/SUM('Demand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1'!W92 /'Demand breakdown 1'!Y92)*Doku!$H$9)</f>
        <v>7.5351747205474218E-2</v>
      </c>
      <c r="X92" s="90" cm="1">
        <f t="array" ref="X92">_xlfn.IFS(AND('Demand breakdown 1'!Y92&gt;0,'Demand breakdown 1'!X92 &gt; SUM('Demand breakdown 1'!N92:W92)),(('Demand breakdown 1'!Y92-SUM('Demand breakdown 1'!N92:W92))/'Demand breakdown 1'!Y92)*Doku!$H$9,'Demand breakdown 1'!Y92 = 0, 0,'Demand breakdown 1'!X92 &lt; SUM('Demand breakdown 1'!N92:W92),1)</f>
        <v>1</v>
      </c>
      <c r="Y92" s="92">
        <f>IF(X92=1,Doku!$H$10,1-SUM(N92:X92))</f>
        <v>1.934697454094314E-2</v>
      </c>
      <c r="Z92" s="27">
        <f t="shared" si="6"/>
        <v>196.55186282928457</v>
      </c>
      <c r="AA92" s="25">
        <f t="shared" si="7"/>
        <v>203.83156145259142</v>
      </c>
    </row>
    <row r="93" spans="1:27">
      <c r="A93" s="27" t="s">
        <v>1259</v>
      </c>
      <c r="B93" s="27" t="s">
        <v>1288</v>
      </c>
      <c r="C93" s="27">
        <v>5515</v>
      </c>
      <c r="D93" s="27">
        <v>887</v>
      </c>
      <c r="E93" s="27">
        <v>17267.454000000002</v>
      </c>
      <c r="F93" s="27">
        <v>315293</v>
      </c>
      <c r="G93" s="27">
        <v>1</v>
      </c>
      <c r="H93" s="27">
        <v>2.4271848235709197E-2</v>
      </c>
      <c r="I93" s="27">
        <v>1.7568005794840365E-2</v>
      </c>
      <c r="J93" s="27">
        <v>121075.91480798255</v>
      </c>
      <c r="K93" s="29">
        <f t="shared" si="5"/>
        <v>2711.4675494671119</v>
      </c>
      <c r="L93" s="28">
        <f t="shared" si="8"/>
        <v>2711.4675494671119</v>
      </c>
      <c r="M93" s="27">
        <f t="shared" si="9"/>
        <v>1220.1603972602004</v>
      </c>
      <c r="N93" s="87" cm="1">
        <f t="array" ref="N93">_xlfn.IFS(AND('Demand breakdown 1'!X93&gt;0, SUM('Demand breakdown 1'!N93:W93)&gt;0,SUM('Demand breakdown 1'!N93:W93)&lt;'Demand breakdown 1'!X93),('Demand breakdown 1'!N93 /'Demand breakdown 1'!X93)*Doku!$H$9,AND('Demand breakdown 1'!X93 = 0, SUM('Demand breakdown 1'!N93:W93)&gt;0), 'Demand breakdown 1'!N93/SUM('Demand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1'!N93 /'Demand breakdown 1'!Y93)*Doku!$H$9)</f>
        <v>4.2223548503721176E-2</v>
      </c>
      <c r="O93" s="27" cm="1">
        <f t="array" ref="O93">_xlfn.IFS(AND('Demand breakdown 1'!X93&gt;0, SUM('Demand breakdown 1'!N93:W93)&gt;0,SUM('Demand breakdown 1'!N93:W93)&lt;'Demand breakdown 1'!X93),('Demand breakdown 1'!O93 /'Demand breakdown 1'!X93)*Doku!$H$9,AND('Demand breakdown 1'!X93 = 0, SUM('Demand breakdown 1'!N93:W93)&gt;0), 'Demand breakdown 1'!O93/SUM('Demand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1'!O93 /'Demand breakdown 1'!Y93)*Doku!$H$9)</f>
        <v>6.4179793725656187E-2</v>
      </c>
      <c r="P93" s="27" cm="1">
        <f t="array" ref="P93">_xlfn.IFS(AND('Demand breakdown 1'!X93&gt;0, SUM('Demand breakdown 1'!N93:W93)&gt;0,SUM('Demand breakdown 1'!N93:W93)&lt;'Demand breakdown 1'!X93),('Demand breakdown 1'!P93 /'Demand breakdown 1'!X93)*Doku!$H$9,AND('Demand breakdown 1'!X93 = 0, SUM('Demand breakdown 1'!N93:W93)&gt;0), 'Demand breakdown 1'!P93/SUM('Demand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1'!P93 /'Demand breakdown 1'!Y93)*Doku!$H$9)</f>
        <v>3.6801155959032772E-2</v>
      </c>
      <c r="Q93" s="27" cm="1">
        <f t="array" ref="Q93">_xlfn.IFS(AND('Demand breakdown 1'!X93&gt;0, SUM('Demand breakdown 1'!N93:W93)&gt;0,SUM('Demand breakdown 1'!N93:W93)&lt;'Demand breakdown 1'!X93),('Demand breakdown 1'!Q93 /'Demand breakdown 1'!X93)*Doku!$H$9,AND('Demand breakdown 1'!X93 = 0, SUM('Demand breakdown 1'!N93:W93)&gt;0), 'Demand breakdown 1'!Q93/SUM('Demand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1'!Q93 /'Demand breakdown 1'!Y93)*Doku!$H$9)</f>
        <v>0.19342829798757322</v>
      </c>
      <c r="R93" s="27" cm="1">
        <f t="array" ref="R93">_xlfn.IFS(AND('Demand breakdown 1'!X93&gt;0, SUM('Demand breakdown 1'!N93:W93)&gt;0,SUM('Demand breakdown 1'!N93:W93)&lt;'Demand breakdown 1'!X93),('Demand breakdown 1'!R93 /'Demand breakdown 1'!X93)*Doku!$H$9,AND('Demand breakdown 1'!X93 = 0, SUM('Demand breakdown 1'!N93:W93)&gt;0), 'Demand breakdown 1'!R93/SUM('Demand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1'!R93 /'Demand breakdown 1'!Y93)*Doku!$H$9)</f>
        <v>0</v>
      </c>
      <c r="S93" s="27" cm="1">
        <f t="array" ref="S93">_xlfn.IFS(AND('Demand breakdown 1'!X93&gt;0, SUM('Demand breakdown 1'!N93:W93)&gt;0,SUM('Demand breakdown 1'!N93:W93)&lt;'Demand breakdown 1'!X93),('Demand breakdown 1'!S93 /'Demand breakdown 1'!X93)*Doku!$H$9,AND('Demand breakdown 1'!X93 = 0, SUM('Demand breakdown 1'!N93:W93)&gt;0), 'Demand breakdown 1'!S93/SUM('Demand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1'!S93 /'Demand breakdown 1'!Y93)*Doku!$H$9)</f>
        <v>4.0623498244632794E-2</v>
      </c>
      <c r="T93" s="27" cm="1">
        <f t="array" ref="T93">_xlfn.IFS(AND('Demand breakdown 1'!X93&gt;0, SUM('Demand breakdown 1'!N93:W93)&gt;0,SUM('Demand breakdown 1'!N93:W93)&lt;'Demand breakdown 1'!X93),('Demand breakdown 1'!T93 /'Demand breakdown 1'!X93)*Doku!$H$9,AND('Demand breakdown 1'!X93 = 0, SUM('Demand breakdown 1'!N93:W93)&gt;0), 'Demand breakdown 1'!T93/SUM('Demand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1'!T93 /'Demand breakdown 1'!Y93)*Doku!$H$9)</f>
        <v>0</v>
      </c>
      <c r="U93" s="27" cm="1">
        <f t="array" ref="U93">_xlfn.IFS(AND('Demand breakdown 1'!X93&gt;0, SUM('Demand breakdown 1'!N93:W93)&gt;0,SUM('Demand breakdown 1'!N93:W93)&lt;'Demand breakdown 1'!X93),('Demand breakdown 1'!U93 /'Demand breakdown 1'!X93)*Doku!$H$9,AND('Demand breakdown 1'!X93 = 0, SUM('Demand breakdown 1'!N93:W93)&gt;0), 'Demand breakdown 1'!U93/SUM('Demand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1'!U93 /'Demand breakdown 1'!Y93)*Doku!$H$9)</f>
        <v>0</v>
      </c>
      <c r="V93" s="27" cm="1">
        <f t="array" ref="V93">_xlfn.IFS(AND('Demand breakdown 1'!X93&gt;0, SUM('Demand breakdown 1'!N93:W93)&gt;0,SUM('Demand breakdown 1'!N93:W93)&lt;'Demand breakdown 1'!X93),('Demand breakdown 1'!V93 /'Demand breakdown 1'!X93)*Doku!$H$9,AND('Demand breakdown 1'!X93 = 0, SUM('Demand breakdown 1'!N93:W93)&gt;0), 'Demand breakdown 1'!V93/SUM('Demand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1'!V93 /'Demand breakdown 1'!Y93)*Doku!$H$9)</f>
        <v>0.22542930316934084</v>
      </c>
      <c r="W93" s="27" cm="1">
        <f t="array" ref="W93">_xlfn.IFS(AND('Demand breakdown 1'!X93&gt;0, SUM('Demand breakdown 1'!N93:W93)&gt;0),('Demand breakdown 1'!W93 /'Demand breakdown 1'!X93)*Doku!$H$9,AND('Demand breakdown 1'!X93 = 0, SUM('Demand breakdown 1'!N93:W93)&gt;0), 'Demand breakdown 1'!W93/SUM('Demand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1'!W93 /'Demand breakdown 1'!Y93)*Doku!$H$9)</f>
        <v>3.3156597035553681E-2</v>
      </c>
      <c r="X93" s="90" cm="1">
        <f t="array" ref="X93">_xlfn.IFS(AND('Demand breakdown 1'!Y93&gt;0,'Demand breakdown 1'!X93 &gt; SUM('Demand breakdown 1'!N93:W93)),(('Demand breakdown 1'!Y93-SUM('Demand breakdown 1'!N93:W93))/'Demand breakdown 1'!Y93)*Doku!$H$9,'Demand breakdown 1'!Y93 = 0, 0,'Demand breakdown 1'!X93 &lt; SUM('Demand breakdown 1'!N93:W93),1)</f>
        <v>0.34481083083354619</v>
      </c>
      <c r="Y93" s="92">
        <f>IF(X93=1,Doku!$H$10,1-SUM(N93:X93))</f>
        <v>1.934697454094314E-2</v>
      </c>
      <c r="Z93" s="27">
        <f t="shared" si="6"/>
        <v>732.09623835612024</v>
      </c>
      <c r="AA93" s="25">
        <f t="shared" si="7"/>
        <v>759.21091385079137</v>
      </c>
    </row>
    <row r="94" spans="1:27">
      <c r="A94" s="27" t="s">
        <v>1259</v>
      </c>
      <c r="B94" s="27" t="s">
        <v>1289</v>
      </c>
      <c r="C94" s="27">
        <v>5554</v>
      </c>
      <c r="D94" s="27">
        <v>683</v>
      </c>
      <c r="E94" s="27">
        <v>13806.099</v>
      </c>
      <c r="F94" s="27">
        <v>371339</v>
      </c>
      <c r="G94" s="27">
        <v>5</v>
      </c>
      <c r="H94" s="27">
        <v>1.9406424343460044E-2</v>
      </c>
      <c r="I94" s="27">
        <v>2.0690867554465926E-2</v>
      </c>
      <c r="J94" s="27">
        <v>121075.91480798255</v>
      </c>
      <c r="K94" s="29">
        <f t="shared" si="5"/>
        <v>2393.1948188379301</v>
      </c>
      <c r="L94" s="28">
        <f t="shared" si="8"/>
        <v>478.63896376758601</v>
      </c>
      <c r="M94" s="27">
        <f t="shared" si="9"/>
        <v>215.38753369541371</v>
      </c>
      <c r="N94" s="87" cm="1">
        <f t="array" ref="N94">_xlfn.IFS(AND('Demand breakdown 1'!X94&gt;0, SUM('Demand breakdown 1'!N94:W94)&gt;0,SUM('Demand breakdown 1'!N94:W94)&lt;'Demand breakdown 1'!X94),('Demand breakdown 1'!N94 /'Demand breakdown 1'!X94)*Doku!$H$9,AND('Demand breakdown 1'!X94 = 0, SUM('Demand breakdown 1'!N94:W94)&gt;0), 'Demand breakdown 1'!N94/SUM('Demand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1'!N94 /'Demand breakdown 1'!Y94)*Doku!$H$9)</f>
        <v>0.15047084856140605</v>
      </c>
      <c r="O94" s="27" cm="1">
        <f t="array" ref="O94">_xlfn.IFS(AND('Demand breakdown 1'!X94&gt;0, SUM('Demand breakdown 1'!N94:W94)&gt;0,SUM('Demand breakdown 1'!N94:W94)&lt;'Demand breakdown 1'!X94),('Demand breakdown 1'!O94 /'Demand breakdown 1'!X94)*Doku!$H$9,AND('Demand breakdown 1'!X94 = 0, SUM('Demand breakdown 1'!N94:W94)&gt;0), 'Demand breakdown 1'!O94/SUM('Demand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1'!O94 /'Demand breakdown 1'!Y94)*Doku!$H$9)</f>
        <v>8.3355112365571624E-2</v>
      </c>
      <c r="P94" s="27" cm="1">
        <f t="array" ref="P94">_xlfn.IFS(AND('Demand breakdown 1'!X94&gt;0, SUM('Demand breakdown 1'!N94:W94)&gt;0,SUM('Demand breakdown 1'!N94:W94)&lt;'Demand breakdown 1'!X94),('Demand breakdown 1'!P94 /'Demand breakdown 1'!X94)*Doku!$H$9,AND('Demand breakdown 1'!X94 = 0, SUM('Demand breakdown 1'!N94:W94)&gt;0), 'Demand breakdown 1'!P94/SUM('Demand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1'!P94 /'Demand breakdown 1'!Y94)*Doku!$H$9)</f>
        <v>0</v>
      </c>
      <c r="Q94" s="27" cm="1">
        <f t="array" ref="Q94">_xlfn.IFS(AND('Demand breakdown 1'!X94&gt;0, SUM('Demand breakdown 1'!N94:W94)&gt;0,SUM('Demand breakdown 1'!N94:W94)&lt;'Demand breakdown 1'!X94),('Demand breakdown 1'!Q94 /'Demand breakdown 1'!X94)*Doku!$H$9,AND('Demand breakdown 1'!X94 = 0, SUM('Demand breakdown 1'!N94:W94)&gt;0), 'Demand breakdown 1'!Q94/SUM('Demand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1'!Q94 /'Demand breakdown 1'!Y94)*Doku!$H$9)</f>
        <v>0.11751833808407872</v>
      </c>
      <c r="R94" s="27" cm="1">
        <f t="array" ref="R94">_xlfn.IFS(AND('Demand breakdown 1'!X94&gt;0, SUM('Demand breakdown 1'!N94:W94)&gt;0,SUM('Demand breakdown 1'!N94:W94)&lt;'Demand breakdown 1'!X94),('Demand breakdown 1'!R94 /'Demand breakdown 1'!X94)*Doku!$H$9,AND('Demand breakdown 1'!X94 = 0, SUM('Demand breakdown 1'!N94:W94)&gt;0), 'Demand breakdown 1'!R94/SUM('Demand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1'!R94 /'Demand breakdown 1'!Y94)*Doku!$H$9)</f>
        <v>0.11478106884315056</v>
      </c>
      <c r="S94" s="27" cm="1">
        <f t="array" ref="S94">_xlfn.IFS(AND('Demand breakdown 1'!X94&gt;0, SUM('Demand breakdown 1'!N94:W94)&gt;0,SUM('Demand breakdown 1'!N94:W94)&lt;'Demand breakdown 1'!X94),('Demand breakdown 1'!S94 /'Demand breakdown 1'!X94)*Doku!$H$9,AND('Demand breakdown 1'!X94 = 0, SUM('Demand breakdown 1'!N94:W94)&gt;0), 'Demand breakdown 1'!S94/SUM('Demand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1'!S94 /'Demand breakdown 1'!Y94)*Doku!$H$9)</f>
        <v>5.5219142956415938E-2</v>
      </c>
      <c r="T94" s="27" cm="1">
        <f t="array" ref="T94">_xlfn.IFS(AND('Demand breakdown 1'!X94&gt;0, SUM('Demand breakdown 1'!N94:W94)&gt;0,SUM('Demand breakdown 1'!N94:W94)&lt;'Demand breakdown 1'!X94),('Demand breakdown 1'!T94 /'Demand breakdown 1'!X94)*Doku!$H$9,AND('Demand breakdown 1'!X94 = 0, SUM('Demand breakdown 1'!N94:W94)&gt;0), 'Demand breakdown 1'!T94/SUM('Demand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1'!T94 /'Demand breakdown 1'!Y94)*Doku!$H$9)</f>
        <v>0.10017352625935132</v>
      </c>
      <c r="U94" s="27" cm="1">
        <f t="array" ref="U94">_xlfn.IFS(AND('Demand breakdown 1'!X94&gt;0, SUM('Demand breakdown 1'!N94:W94)&gt;0,SUM('Demand breakdown 1'!N94:W94)&lt;'Demand breakdown 1'!X94),('Demand breakdown 1'!U94 /'Demand breakdown 1'!X94)*Doku!$H$9,AND('Demand breakdown 1'!X94 = 0, SUM('Demand breakdown 1'!N94:W94)&gt;0), 'Demand breakdown 1'!U94/SUM('Demand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1'!U94 /'Demand breakdown 1'!Y94)*Doku!$H$9)</f>
        <v>5.7324734680206817E-2</v>
      </c>
      <c r="V94" s="27" cm="1">
        <f t="array" ref="V94">_xlfn.IFS(AND('Demand breakdown 1'!X94&gt;0, SUM('Demand breakdown 1'!N94:W94)&gt;0,SUM('Demand breakdown 1'!N94:W94)&lt;'Demand breakdown 1'!X94),('Demand breakdown 1'!V94 /'Demand breakdown 1'!X94)*Doku!$H$9,AND('Demand breakdown 1'!X94 = 0, SUM('Demand breakdown 1'!N94:W94)&gt;0), 'Demand breakdown 1'!V94/SUM('Demand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1'!V94 /'Demand breakdown 1'!Y94)*Doku!$H$9)</f>
        <v>0.29630939533047213</v>
      </c>
      <c r="W94" s="27" cm="1">
        <f t="array" ref="W94">_xlfn.IFS(AND('Demand breakdown 1'!X94&gt;0, SUM('Demand breakdown 1'!N94:W94)&gt;0),('Demand breakdown 1'!W94 /'Demand breakdown 1'!X94)*Doku!$H$9,AND('Demand breakdown 1'!X94 = 0, SUM('Demand breakdown 1'!N94:W94)&gt;0), 'Demand breakdown 1'!W94/SUM('Demand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1'!W94 /'Demand breakdown 1'!Y94)*Doku!$H$9)</f>
        <v>5.5008583784036842E-3</v>
      </c>
      <c r="X94" s="90" cm="1">
        <f t="array" ref="X94">_xlfn.IFS(AND('Demand breakdown 1'!Y94&gt;0,'Demand breakdown 1'!X94 &gt; SUM('Demand breakdown 1'!N94:W94)),(('Demand breakdown 1'!Y94-SUM('Demand breakdown 1'!N94:W94))/'Demand breakdown 1'!Y94)*Doku!$H$9,'Demand breakdown 1'!Y94 = 0, 0,'Demand breakdown 1'!X94 &lt; SUM('Demand breakdown 1'!N94:W94),1)</f>
        <v>1</v>
      </c>
      <c r="Y94" s="92">
        <f>IF(X94=1,Doku!$H$10,1-SUM(N94:X94))</f>
        <v>1.934697454094314E-2</v>
      </c>
      <c r="Z94" s="27">
        <f t="shared" si="6"/>
        <v>129.23252021724824</v>
      </c>
      <c r="AA94" s="25">
        <f t="shared" si="7"/>
        <v>134.01890985492409</v>
      </c>
    </row>
    <row r="95" spans="1:27">
      <c r="A95" s="27" t="s">
        <v>1259</v>
      </c>
      <c r="B95" s="27" t="s">
        <v>1290</v>
      </c>
      <c r="C95" s="27">
        <v>5558</v>
      </c>
      <c r="D95" s="27">
        <v>640</v>
      </c>
      <c r="E95" s="27">
        <v>6264.8739999999998</v>
      </c>
      <c r="F95" s="27">
        <v>220586</v>
      </c>
      <c r="G95" s="27">
        <v>7</v>
      </c>
      <c r="H95" s="27">
        <v>8.8061662676987822E-3</v>
      </c>
      <c r="I95" s="27">
        <v>1.2290967849779908E-2</v>
      </c>
      <c r="J95" s="27">
        <v>121075.91480798255</v>
      </c>
      <c r="K95" s="29">
        <f t="shared" si="5"/>
        <v>1184.3537878657651</v>
      </c>
      <c r="L95" s="28">
        <f t="shared" si="8"/>
        <v>169.19339826653786</v>
      </c>
      <c r="M95" s="27">
        <f t="shared" si="9"/>
        <v>76.137029219942036</v>
      </c>
      <c r="N95" s="87" cm="1">
        <f t="array" ref="N95">_xlfn.IFS(AND('Demand breakdown 1'!X95&gt;0, SUM('Demand breakdown 1'!N95:W95)&gt;0,SUM('Demand breakdown 1'!N95:W95)&lt;'Demand breakdown 1'!X95),('Demand breakdown 1'!N95 /'Demand breakdown 1'!X95)*Doku!$H$9,AND('Demand breakdown 1'!X95 = 0, SUM('Demand breakdown 1'!N95:W95)&gt;0), 'Demand breakdown 1'!N95/SUM('Demand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1'!N95 /'Demand breakdown 1'!Y95)*Doku!$H$9)</f>
        <v>6.659137935725927E-2</v>
      </c>
      <c r="O95" s="27" cm="1">
        <f t="array" ref="O95">_xlfn.IFS(AND('Demand breakdown 1'!X95&gt;0, SUM('Demand breakdown 1'!N95:W95)&gt;0,SUM('Demand breakdown 1'!N95:W95)&lt;'Demand breakdown 1'!X95),('Demand breakdown 1'!O95 /'Demand breakdown 1'!X95)*Doku!$H$9,AND('Demand breakdown 1'!X95 = 0, SUM('Demand breakdown 1'!N95:W95)&gt;0), 'Demand breakdown 1'!O95/SUM('Demand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1'!O95 /'Demand breakdown 1'!Y95)*Doku!$H$9)</f>
        <v>0.14543123128546961</v>
      </c>
      <c r="P95" s="27" cm="1">
        <f t="array" ref="P95">_xlfn.IFS(AND('Demand breakdown 1'!X95&gt;0, SUM('Demand breakdown 1'!N95:W95)&gt;0,SUM('Demand breakdown 1'!N95:W95)&lt;'Demand breakdown 1'!X95),('Demand breakdown 1'!P95 /'Demand breakdown 1'!X95)*Doku!$H$9,AND('Demand breakdown 1'!X95 = 0, SUM('Demand breakdown 1'!N95:W95)&gt;0), 'Demand breakdown 1'!P95/SUM('Demand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1'!P95 /'Demand breakdown 1'!Y95)*Doku!$H$9)</f>
        <v>7.5971538731215468E-2</v>
      </c>
      <c r="Q95" s="27" cm="1">
        <f t="array" ref="Q95">_xlfn.IFS(AND('Demand breakdown 1'!X95&gt;0, SUM('Demand breakdown 1'!N95:W95)&gt;0,SUM('Demand breakdown 1'!N95:W95)&lt;'Demand breakdown 1'!X95),('Demand breakdown 1'!Q95 /'Demand breakdown 1'!X95)*Doku!$H$9,AND('Demand breakdown 1'!X95 = 0, SUM('Demand breakdown 1'!N95:W95)&gt;0), 'Demand breakdown 1'!Q95/SUM('Demand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1'!Q95 /'Demand breakdown 1'!Y95)*Doku!$H$9)</f>
        <v>0.22551143486643449</v>
      </c>
      <c r="R95" s="27" cm="1">
        <f t="array" ref="R95">_xlfn.IFS(AND('Demand breakdown 1'!X95&gt;0, SUM('Demand breakdown 1'!N95:W95)&gt;0,SUM('Demand breakdown 1'!N95:W95)&lt;'Demand breakdown 1'!X95),('Demand breakdown 1'!R95 /'Demand breakdown 1'!X95)*Doku!$H$9,AND('Demand breakdown 1'!X95 = 0, SUM('Demand breakdown 1'!N95:W95)&gt;0), 'Demand breakdown 1'!R95/SUM('Demand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1'!R95 /'Demand breakdown 1'!Y95)*Doku!$H$9)</f>
        <v>0</v>
      </c>
      <c r="S95" s="27" cm="1">
        <f t="array" ref="S95">_xlfn.IFS(AND('Demand breakdown 1'!X95&gt;0, SUM('Demand breakdown 1'!N95:W95)&gt;0,SUM('Demand breakdown 1'!N95:W95)&lt;'Demand breakdown 1'!X95),('Demand breakdown 1'!S95 /'Demand breakdown 1'!X95)*Doku!$H$9,AND('Demand breakdown 1'!X95 = 0, SUM('Demand breakdown 1'!N95:W95)&gt;0), 'Demand breakdown 1'!S95/SUM('Demand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1'!S95 /'Demand breakdown 1'!Y95)*Doku!$H$9)</f>
        <v>0</v>
      </c>
      <c r="T95" s="27" cm="1">
        <f t="array" ref="T95">_xlfn.IFS(AND('Demand breakdown 1'!X95&gt;0, SUM('Demand breakdown 1'!N95:W95)&gt;0,SUM('Demand breakdown 1'!N95:W95)&lt;'Demand breakdown 1'!X95),('Demand breakdown 1'!T95 /'Demand breakdown 1'!X95)*Doku!$H$9,AND('Demand breakdown 1'!X95 = 0, SUM('Demand breakdown 1'!N95:W95)&gt;0), 'Demand breakdown 1'!T95/SUM('Demand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1'!T95 /'Demand breakdown 1'!Y95)*Doku!$H$9)</f>
        <v>0.13659372575959353</v>
      </c>
      <c r="U95" s="27" cm="1">
        <f t="array" ref="U95">_xlfn.IFS(AND('Demand breakdown 1'!X95&gt;0, SUM('Demand breakdown 1'!N95:W95)&gt;0,SUM('Demand breakdown 1'!N95:W95)&lt;'Demand breakdown 1'!X95),('Demand breakdown 1'!U95 /'Demand breakdown 1'!X95)*Doku!$H$9,AND('Demand breakdown 1'!X95 = 0, SUM('Demand breakdown 1'!N95:W95)&gt;0), 'Demand breakdown 1'!U95/SUM('Demand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1'!U95 /'Demand breakdown 1'!Y95)*Doku!$H$9)</f>
        <v>0</v>
      </c>
      <c r="V95" s="27" cm="1">
        <f t="array" ref="V95">_xlfn.IFS(AND('Demand breakdown 1'!X95&gt;0, SUM('Demand breakdown 1'!N95:W95)&gt;0,SUM('Demand breakdown 1'!N95:W95)&lt;'Demand breakdown 1'!X95),('Demand breakdown 1'!V95 /'Demand breakdown 1'!X95)*Doku!$H$9,AND('Demand breakdown 1'!X95 = 0, SUM('Demand breakdown 1'!N95:W95)&gt;0), 'Demand breakdown 1'!V95/SUM('Demand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1'!V95 /'Demand breakdown 1'!Y95)*Doku!$H$9)</f>
        <v>0.32171620993320837</v>
      </c>
      <c r="W95" s="27" cm="1">
        <f t="array" ref="W95">_xlfn.IFS(AND('Demand breakdown 1'!X95&gt;0, SUM('Demand breakdown 1'!N95:W95)&gt;0),('Demand breakdown 1'!W95 /'Demand breakdown 1'!X95)*Doku!$H$9,AND('Demand breakdown 1'!X95 = 0, SUM('Demand breakdown 1'!N95:W95)&gt;0), 'Demand breakdown 1'!W95/SUM('Demand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1'!W95 /'Demand breakdown 1'!Y95)*Doku!$H$9)</f>
        <v>8.8375055258760864E-3</v>
      </c>
      <c r="X95" s="90" cm="1">
        <f t="array" ref="X95">_xlfn.IFS(AND('Demand breakdown 1'!Y95&gt;0,'Demand breakdown 1'!X95 &gt; SUM('Demand breakdown 1'!N95:W95)),(('Demand breakdown 1'!Y95-SUM('Demand breakdown 1'!N95:W95))/'Demand breakdown 1'!Y95)*Doku!$H$9,'Demand breakdown 1'!Y95 = 0, 0,'Demand breakdown 1'!X95 &lt; SUM('Demand breakdown 1'!N95:W95),1)</f>
        <v>1</v>
      </c>
      <c r="Y95" s="92">
        <f>IF(X95=1,Doku!$H$10,1-SUM(N95:X95))</f>
        <v>1.934697454094314E-2</v>
      </c>
      <c r="Z95" s="27">
        <f t="shared" si="6"/>
        <v>45.682217531965222</v>
      </c>
      <c r="AA95" s="25">
        <f t="shared" si="7"/>
        <v>47.374151514630604</v>
      </c>
    </row>
    <row r="96" spans="1:27">
      <c r="A96" s="27" t="s">
        <v>1259</v>
      </c>
      <c r="B96" s="27" t="s">
        <v>1291</v>
      </c>
      <c r="C96" s="27">
        <v>5562</v>
      </c>
      <c r="D96" s="27">
        <v>562</v>
      </c>
      <c r="E96" s="27">
        <v>15871.41</v>
      </c>
      <c r="F96" s="27">
        <v>614137</v>
      </c>
      <c r="G96" s="27">
        <v>13</v>
      </c>
      <c r="H96" s="27">
        <v>2.2309510991412936E-2</v>
      </c>
      <c r="I96" s="27">
        <v>3.4219479578759683E-2</v>
      </c>
      <c r="J96" s="27">
        <v>121075.91480798255</v>
      </c>
      <c r="K96" s="29">
        <f t="shared" si="5"/>
        <v>3104.9073479773192</v>
      </c>
      <c r="L96" s="28">
        <f t="shared" si="8"/>
        <v>238.8390267674861</v>
      </c>
      <c r="M96" s="27">
        <f t="shared" si="9"/>
        <v>107.47756204536874</v>
      </c>
      <c r="N96" s="87" cm="1">
        <f t="array" ref="N96">_xlfn.IFS(AND('Demand breakdown 1'!X96&gt;0, SUM('Demand breakdown 1'!N96:W96)&gt;0,SUM('Demand breakdown 1'!N96:W96)&lt;'Demand breakdown 1'!X96),('Demand breakdown 1'!N96 /'Demand breakdown 1'!X96)*Doku!$H$9,AND('Demand breakdown 1'!X96 = 0, SUM('Demand breakdown 1'!N96:W96)&gt;0), 'Demand breakdown 1'!N96/SUM('Demand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1'!N96 /'Demand breakdown 1'!Y96)*Doku!$H$9)</f>
        <v>8.6360038160613301E-2</v>
      </c>
      <c r="O96" s="27" cm="1">
        <f t="array" ref="O96">_xlfn.IFS(AND('Demand breakdown 1'!X96&gt;0, SUM('Demand breakdown 1'!N96:W96)&gt;0,SUM('Demand breakdown 1'!N96:W96)&lt;'Demand breakdown 1'!X96),('Demand breakdown 1'!O96 /'Demand breakdown 1'!X96)*Doku!$H$9,AND('Demand breakdown 1'!X96 = 0, SUM('Demand breakdown 1'!N96:W96)&gt;0), 'Demand breakdown 1'!O96/SUM('Demand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1'!O96 /'Demand breakdown 1'!Y96)*Doku!$H$9)</f>
        <v>0.42133557655999415</v>
      </c>
      <c r="P96" s="27" cm="1">
        <f t="array" ref="P96">_xlfn.IFS(AND('Demand breakdown 1'!X96&gt;0, SUM('Demand breakdown 1'!N96:W96)&gt;0,SUM('Demand breakdown 1'!N96:W96)&lt;'Demand breakdown 1'!X96),('Demand breakdown 1'!P96 /'Demand breakdown 1'!X96)*Doku!$H$9,AND('Demand breakdown 1'!X96 = 0, SUM('Demand breakdown 1'!N96:W96)&gt;0), 'Demand breakdown 1'!P96/SUM('Demand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1'!P96 /'Demand breakdown 1'!Y96)*Doku!$H$9)</f>
        <v>0.11899453103205057</v>
      </c>
      <c r="Q96" s="27" cm="1">
        <f t="array" ref="Q96">_xlfn.IFS(AND('Demand breakdown 1'!X96&gt;0, SUM('Demand breakdown 1'!N96:W96)&gt;0,SUM('Demand breakdown 1'!N96:W96)&lt;'Demand breakdown 1'!X96),('Demand breakdown 1'!Q96 /'Demand breakdown 1'!X96)*Doku!$H$9,AND('Demand breakdown 1'!X96 = 0, SUM('Demand breakdown 1'!N96:W96)&gt;0), 'Demand breakdown 1'!Q96/SUM('Demand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1'!Q96 /'Demand breakdown 1'!Y96)*Doku!$H$9)</f>
        <v>0.13377445011762712</v>
      </c>
      <c r="R96" s="27" cm="1">
        <f t="array" ref="R96">_xlfn.IFS(AND('Demand breakdown 1'!X96&gt;0, SUM('Demand breakdown 1'!N96:W96)&gt;0,SUM('Demand breakdown 1'!N96:W96)&lt;'Demand breakdown 1'!X96),('Demand breakdown 1'!R96 /'Demand breakdown 1'!X96)*Doku!$H$9,AND('Demand breakdown 1'!X96 = 0, SUM('Demand breakdown 1'!N96:W96)&gt;0), 'Demand breakdown 1'!R96/SUM('Demand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1'!R96 /'Demand breakdown 1'!Y96)*Doku!$H$9)</f>
        <v>0</v>
      </c>
      <c r="S96" s="27" cm="1">
        <f t="array" ref="S96">_xlfn.IFS(AND('Demand breakdown 1'!X96&gt;0, SUM('Demand breakdown 1'!N96:W96)&gt;0,SUM('Demand breakdown 1'!N96:W96)&lt;'Demand breakdown 1'!X96),('Demand breakdown 1'!S96 /'Demand breakdown 1'!X96)*Doku!$H$9,AND('Demand breakdown 1'!X96 = 0, SUM('Demand breakdown 1'!N96:W96)&gt;0), 'Demand breakdown 1'!S96/SUM('Demand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1'!S96 /'Demand breakdown 1'!Y96)*Doku!$H$9)</f>
        <v>1.3970799427607025E-2</v>
      </c>
      <c r="T96" s="27" cm="1">
        <f t="array" ref="T96">_xlfn.IFS(AND('Demand breakdown 1'!X96&gt;0, SUM('Demand breakdown 1'!N96:W96)&gt;0,SUM('Demand breakdown 1'!N96:W96)&lt;'Demand breakdown 1'!X96),('Demand breakdown 1'!T96 /'Demand breakdown 1'!X96)*Doku!$H$9,AND('Demand breakdown 1'!X96 = 0, SUM('Demand breakdown 1'!N96:W96)&gt;0), 'Demand breakdown 1'!T96/SUM('Demand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1'!T96 /'Demand breakdown 1'!Y96)*Doku!$H$9)</f>
        <v>0</v>
      </c>
      <c r="U96" s="27" cm="1">
        <f t="array" ref="U96">_xlfn.IFS(AND('Demand breakdown 1'!X96&gt;0, SUM('Demand breakdown 1'!N96:W96)&gt;0,SUM('Demand breakdown 1'!N96:W96)&lt;'Demand breakdown 1'!X96),('Demand breakdown 1'!U96 /'Demand breakdown 1'!X96)*Doku!$H$9,AND('Demand breakdown 1'!X96 = 0, SUM('Demand breakdown 1'!N96:W96)&gt;0), 'Demand breakdown 1'!U96/SUM('Demand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1'!U96 /'Demand breakdown 1'!Y96)*Doku!$H$9)</f>
        <v>0</v>
      </c>
      <c r="V96" s="27" cm="1">
        <f t="array" ref="V96">_xlfn.IFS(AND('Demand breakdown 1'!X96&gt;0, SUM('Demand breakdown 1'!N96:W96)&gt;0,SUM('Demand breakdown 1'!N96:W96)&lt;'Demand breakdown 1'!X96),('Demand breakdown 1'!V96 /'Demand breakdown 1'!X96)*Doku!$H$9,AND('Demand breakdown 1'!X96 = 0, SUM('Demand breakdown 1'!N96:W96)&gt;0), 'Demand breakdown 1'!V96/SUM('Demand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1'!V96 /'Demand breakdown 1'!Y96)*Doku!$H$9)</f>
        <v>0.20621763016116471</v>
      </c>
      <c r="W96" s="27" cm="1">
        <f t="array" ref="W96">_xlfn.IFS(AND('Demand breakdown 1'!X96&gt;0, SUM('Demand breakdown 1'!N96:W96)&gt;0),('Demand breakdown 1'!W96 /'Demand breakdown 1'!X96)*Doku!$H$9,AND('Demand breakdown 1'!X96 = 0, SUM('Demand breakdown 1'!N96:W96)&gt;0), 'Demand breakdown 1'!W96/SUM('Demand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1'!W96 /'Demand breakdown 1'!Y96)*Doku!$H$9)</f>
        <v>0</v>
      </c>
      <c r="X96" s="90" cm="1">
        <f t="array" ref="X96">_xlfn.IFS(AND('Demand breakdown 1'!Y96&gt;0,'Demand breakdown 1'!X96 &gt; SUM('Demand breakdown 1'!N96:W96)),(('Demand breakdown 1'!Y96-SUM('Demand breakdown 1'!N96:W96))/'Demand breakdown 1'!Y96)*Doku!$H$9,'Demand breakdown 1'!Y96 = 0, 0,'Demand breakdown 1'!X96 &lt; SUM('Demand breakdown 1'!N96:W96),1)</f>
        <v>1</v>
      </c>
      <c r="Y96" s="92">
        <f>IF(X96=1,Doku!$H$10,1-SUM(N96:X96))</f>
        <v>1.934697454094314E-2</v>
      </c>
      <c r="Z96" s="27">
        <f t="shared" si="6"/>
        <v>64.486537227221248</v>
      </c>
      <c r="AA96" s="25">
        <f t="shared" si="7"/>
        <v>66.874927494896113</v>
      </c>
    </row>
    <row r="97" spans="1:27">
      <c r="A97" s="27" t="s">
        <v>1259</v>
      </c>
      <c r="B97" s="27" t="s">
        <v>1292</v>
      </c>
      <c r="C97" s="27">
        <v>5566</v>
      </c>
      <c r="D97" s="27">
        <v>612</v>
      </c>
      <c r="E97" s="27">
        <v>14516.984</v>
      </c>
      <c r="F97" s="27">
        <v>448220</v>
      </c>
      <c r="G97" s="27">
        <v>6</v>
      </c>
      <c r="H97" s="27">
        <v>2.0405673730951802E-2</v>
      </c>
      <c r="I97" s="27">
        <v>2.4974647573410599E-2</v>
      </c>
      <c r="J97" s="27">
        <v>121075.91480798255</v>
      </c>
      <c r="K97" s="29">
        <f t="shared" si="5"/>
        <v>2625.5295668068516</v>
      </c>
      <c r="L97" s="28">
        <f t="shared" si="8"/>
        <v>437.58826113447526</v>
      </c>
      <c r="M97" s="27">
        <f t="shared" si="9"/>
        <v>196.91471751051387</v>
      </c>
      <c r="N97" s="87" cm="1">
        <f t="array" ref="N97">_xlfn.IFS(AND('Demand breakdown 1'!X97&gt;0, SUM('Demand breakdown 1'!N97:W97)&gt;0,SUM('Demand breakdown 1'!N97:W97)&lt;'Demand breakdown 1'!X97),('Demand breakdown 1'!N97 /'Demand breakdown 1'!X97)*Doku!$H$9,AND('Demand breakdown 1'!X97 = 0, SUM('Demand breakdown 1'!N97:W97)&gt;0), 'Demand breakdown 1'!N97/SUM('Demand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1'!N97 /'Demand breakdown 1'!Y97)*Doku!$H$9)</f>
        <v>9.787747248566768E-2</v>
      </c>
      <c r="O97" s="27" cm="1">
        <f t="array" ref="O97">_xlfn.IFS(AND('Demand breakdown 1'!X97&gt;0, SUM('Demand breakdown 1'!N97:W97)&gt;0,SUM('Demand breakdown 1'!N97:W97)&lt;'Demand breakdown 1'!X97),('Demand breakdown 1'!O97 /'Demand breakdown 1'!X97)*Doku!$H$9,AND('Demand breakdown 1'!X97 = 0, SUM('Demand breakdown 1'!N97:W97)&gt;0), 'Demand breakdown 1'!O97/SUM('Demand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1'!O97 /'Demand breakdown 1'!Y97)*Doku!$H$9)</f>
        <v>1.2196088842851336E-2</v>
      </c>
      <c r="P97" s="27" cm="1">
        <f t="array" ref="P97">_xlfn.IFS(AND('Demand breakdown 1'!X97&gt;0, SUM('Demand breakdown 1'!N97:W97)&gt;0,SUM('Demand breakdown 1'!N97:W97)&lt;'Demand breakdown 1'!X97),('Demand breakdown 1'!P97 /'Demand breakdown 1'!X97)*Doku!$H$9,AND('Demand breakdown 1'!X97 = 0, SUM('Demand breakdown 1'!N97:W97)&gt;0), 'Demand breakdown 1'!P97/SUM('Demand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1'!P97 /'Demand breakdown 1'!Y97)*Doku!$H$9)</f>
        <v>4.1914406592837183E-2</v>
      </c>
      <c r="Q97" s="27" cm="1">
        <f t="array" ref="Q97">_xlfn.IFS(AND('Demand breakdown 1'!X97&gt;0, SUM('Demand breakdown 1'!N97:W97)&gt;0,SUM('Demand breakdown 1'!N97:W97)&lt;'Demand breakdown 1'!X97),('Demand breakdown 1'!Q97 /'Demand breakdown 1'!X97)*Doku!$H$9,AND('Demand breakdown 1'!X97 = 0, SUM('Demand breakdown 1'!N97:W97)&gt;0), 'Demand breakdown 1'!Q97/SUM('Demand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1'!Q97 /'Demand breakdown 1'!Y97)*Doku!$H$9)</f>
        <v>0.1878043300927677</v>
      </c>
      <c r="R97" s="27" cm="1">
        <f t="array" ref="R97">_xlfn.IFS(AND('Demand breakdown 1'!X97&gt;0, SUM('Demand breakdown 1'!N97:W97)&gt;0,SUM('Demand breakdown 1'!N97:W97)&lt;'Demand breakdown 1'!X97),('Demand breakdown 1'!R97 /'Demand breakdown 1'!X97)*Doku!$H$9,AND('Demand breakdown 1'!X97 = 0, SUM('Demand breakdown 1'!N97:W97)&gt;0), 'Demand breakdown 1'!R97/SUM('Demand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1'!R97 /'Demand breakdown 1'!Y97)*Doku!$H$9)</f>
        <v>0</v>
      </c>
      <c r="S97" s="27" cm="1">
        <f t="array" ref="S97">_xlfn.IFS(AND('Demand breakdown 1'!X97&gt;0, SUM('Demand breakdown 1'!N97:W97)&gt;0,SUM('Demand breakdown 1'!N97:W97)&lt;'Demand breakdown 1'!X97),('Demand breakdown 1'!S97 /'Demand breakdown 1'!X97)*Doku!$H$9,AND('Demand breakdown 1'!X97 = 0, SUM('Demand breakdown 1'!N97:W97)&gt;0), 'Demand breakdown 1'!S97/SUM('Demand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1'!S97 /'Demand breakdown 1'!Y97)*Doku!$H$9)</f>
        <v>5.2335115414260794E-2</v>
      </c>
      <c r="T97" s="27" cm="1">
        <f t="array" ref="T97">_xlfn.IFS(AND('Demand breakdown 1'!X97&gt;0, SUM('Demand breakdown 1'!N97:W97)&gt;0,SUM('Demand breakdown 1'!N97:W97)&lt;'Demand breakdown 1'!X97),('Demand breakdown 1'!T97 /'Demand breakdown 1'!X97)*Doku!$H$9,AND('Demand breakdown 1'!X97 = 0, SUM('Demand breakdown 1'!N97:W97)&gt;0), 'Demand breakdown 1'!T97/SUM('Demand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1'!T97 /'Demand breakdown 1'!Y97)*Doku!$H$9)</f>
        <v>1.7625149488086845E-2</v>
      </c>
      <c r="U97" s="27" cm="1">
        <f t="array" ref="U97">_xlfn.IFS(AND('Demand breakdown 1'!X97&gt;0, SUM('Demand breakdown 1'!N97:W97)&gt;0,SUM('Demand breakdown 1'!N97:W97)&lt;'Demand breakdown 1'!X97),('Demand breakdown 1'!U97 /'Demand breakdown 1'!X97)*Doku!$H$9,AND('Demand breakdown 1'!X97 = 0, SUM('Demand breakdown 1'!N97:W97)&gt;0), 'Demand breakdown 1'!U97/SUM('Demand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1'!U97 /'Demand breakdown 1'!Y97)*Doku!$H$9)</f>
        <v>7.9506148785676425E-2</v>
      </c>
      <c r="V97" s="27" cm="1">
        <f t="array" ref="V97">_xlfn.IFS(AND('Demand breakdown 1'!X97&gt;0, SUM('Demand breakdown 1'!N97:W97)&gt;0,SUM('Demand breakdown 1'!N97:W97)&lt;'Demand breakdown 1'!X97),('Demand breakdown 1'!V97 /'Demand breakdown 1'!X97)*Doku!$H$9,AND('Demand breakdown 1'!X97 = 0, SUM('Demand breakdown 1'!N97:W97)&gt;0), 'Demand breakdown 1'!V97/SUM('Demand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1'!V97 /'Demand breakdown 1'!Y97)*Doku!$H$9)</f>
        <v>0.20748789119990121</v>
      </c>
      <c r="W97" s="27" cm="1">
        <f t="array" ref="W97">_xlfn.IFS(AND('Demand breakdown 1'!X97&gt;0, SUM('Demand breakdown 1'!N97:W97)&gt;0),('Demand breakdown 1'!W97 /'Demand breakdown 1'!X97)*Doku!$H$9,AND('Demand breakdown 1'!X97 = 0, SUM('Demand breakdown 1'!N97:W97)&gt;0), 'Demand breakdown 1'!W97/SUM('Demand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1'!W97 /'Demand breakdown 1'!Y97)*Doku!$H$9)</f>
        <v>7.4360119738059831E-3</v>
      </c>
      <c r="X97" s="90" cm="1">
        <f t="array" ref="X97">_xlfn.IFS(AND('Demand breakdown 1'!Y97&gt;0,'Demand breakdown 1'!X97 &gt; SUM('Demand breakdown 1'!N97:W97)),(('Demand breakdown 1'!Y97-SUM('Demand breakdown 1'!N97:W97))/'Demand breakdown 1'!Y97)*Doku!$H$9,'Demand breakdown 1'!Y97 = 0, 0,'Demand breakdown 1'!X97 &lt; SUM('Demand breakdown 1'!N97:W97),1)</f>
        <v>0.27647041058320171</v>
      </c>
      <c r="Y97" s="92">
        <f>IF(X97=1,Doku!$H$10,1-SUM(N97:X97))</f>
        <v>1.934697454094314E-2</v>
      </c>
      <c r="Z97" s="27">
        <f t="shared" si="6"/>
        <v>118.14883050630833</v>
      </c>
      <c r="AA97" s="25">
        <f t="shared" si="7"/>
        <v>122.52471311765308</v>
      </c>
    </row>
    <row r="98" spans="1:27">
      <c r="A98" s="27" t="s">
        <v>1259</v>
      </c>
      <c r="B98" s="27" t="s">
        <v>1293</v>
      </c>
      <c r="C98" s="27">
        <v>5570</v>
      </c>
      <c r="D98" s="27">
        <v>678</v>
      </c>
      <c r="E98" s="27">
        <v>8667.5419999999995</v>
      </c>
      <c r="F98" s="27">
        <v>277840</v>
      </c>
      <c r="G98" s="27">
        <v>6</v>
      </c>
      <c r="H98" s="27">
        <v>1.2183455881836161E-2</v>
      </c>
      <c r="I98" s="27">
        <v>1.5481138909009862E-2</v>
      </c>
      <c r="J98" s="27">
        <v>121075.91480798255</v>
      </c>
      <c r="K98" s="29">
        <f t="shared" si="5"/>
        <v>1586.9186634093167</v>
      </c>
      <c r="L98" s="28">
        <f t="shared" si="8"/>
        <v>264.48644390155278</v>
      </c>
      <c r="M98" s="27">
        <f t="shared" si="9"/>
        <v>119.01889975569875</v>
      </c>
      <c r="N98" s="87" cm="1">
        <f t="array" ref="N98">_xlfn.IFS(AND('Demand breakdown 1'!X98&gt;0, SUM('Demand breakdown 1'!N98:W98)&gt;0,SUM('Demand breakdown 1'!N98:W98)&lt;'Demand breakdown 1'!X98),('Demand breakdown 1'!N98 /'Demand breakdown 1'!X98)*Doku!$H$9,AND('Demand breakdown 1'!X98 = 0, SUM('Demand breakdown 1'!N98:W98)&gt;0), 'Demand breakdown 1'!N98/SUM('Demand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1'!N98 /'Demand breakdown 1'!Y98)*Doku!$H$9)</f>
        <v>0.12044333466151927</v>
      </c>
      <c r="O98" s="27" cm="1">
        <f t="array" ref="O98">_xlfn.IFS(AND('Demand breakdown 1'!X98&gt;0, SUM('Demand breakdown 1'!N98:W98)&gt;0,SUM('Demand breakdown 1'!N98:W98)&lt;'Demand breakdown 1'!X98),('Demand breakdown 1'!O98 /'Demand breakdown 1'!X98)*Doku!$H$9,AND('Demand breakdown 1'!X98 = 0, SUM('Demand breakdown 1'!N98:W98)&gt;0), 'Demand breakdown 1'!O98/SUM('Demand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1'!O98 /'Demand breakdown 1'!Y98)*Doku!$H$9)</f>
        <v>0.10729740562275161</v>
      </c>
      <c r="P98" s="27" cm="1">
        <f t="array" ref="P98">_xlfn.IFS(AND('Demand breakdown 1'!X98&gt;0, SUM('Demand breakdown 1'!N98:W98)&gt;0,SUM('Demand breakdown 1'!N98:W98)&lt;'Demand breakdown 1'!X98),('Demand breakdown 1'!P98 /'Demand breakdown 1'!X98)*Doku!$H$9,AND('Demand breakdown 1'!X98 = 0, SUM('Demand breakdown 1'!N98:W98)&gt;0), 'Demand breakdown 1'!P98/SUM('Demand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1'!P98 /'Demand breakdown 1'!Y98)*Doku!$H$9)</f>
        <v>4.0902143768722629E-2</v>
      </c>
      <c r="Q98" s="27" cm="1">
        <f t="array" ref="Q98">_xlfn.IFS(AND('Demand breakdown 1'!X98&gt;0, SUM('Demand breakdown 1'!N98:W98)&gt;0,SUM('Demand breakdown 1'!N98:W98)&lt;'Demand breakdown 1'!X98),('Demand breakdown 1'!Q98 /'Demand breakdown 1'!X98)*Doku!$H$9,AND('Demand breakdown 1'!X98 = 0, SUM('Demand breakdown 1'!N98:W98)&gt;0), 'Demand breakdown 1'!Q98/SUM('Demand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1'!Q98 /'Demand breakdown 1'!Y98)*Doku!$H$9)</f>
        <v>8.9525440795658148E-2</v>
      </c>
      <c r="R98" s="27" cm="1">
        <f t="array" ref="R98">_xlfn.IFS(AND('Demand breakdown 1'!X98&gt;0, SUM('Demand breakdown 1'!N98:W98)&gt;0,SUM('Demand breakdown 1'!N98:W98)&lt;'Demand breakdown 1'!X98),('Demand breakdown 1'!R98 /'Demand breakdown 1'!X98)*Doku!$H$9,AND('Demand breakdown 1'!X98 = 0, SUM('Demand breakdown 1'!N98:W98)&gt;0), 'Demand breakdown 1'!R98/SUM('Demand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1'!R98 /'Demand breakdown 1'!Y98)*Doku!$H$9)</f>
        <v>0</v>
      </c>
      <c r="S98" s="27" cm="1">
        <f t="array" ref="S98">_xlfn.IFS(AND('Demand breakdown 1'!X98&gt;0, SUM('Demand breakdown 1'!N98:W98)&gt;0,SUM('Demand breakdown 1'!N98:W98)&lt;'Demand breakdown 1'!X98),('Demand breakdown 1'!S98 /'Demand breakdown 1'!X98)*Doku!$H$9,AND('Demand breakdown 1'!X98 = 0, SUM('Demand breakdown 1'!N98:W98)&gt;0), 'Demand breakdown 1'!S98/SUM('Demand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1'!S98 /'Demand breakdown 1'!Y98)*Doku!$H$9)</f>
        <v>0</v>
      </c>
      <c r="T98" s="27" cm="1">
        <f t="array" ref="T98">_xlfn.IFS(AND('Demand breakdown 1'!X98&gt;0, SUM('Demand breakdown 1'!N98:W98)&gt;0,SUM('Demand breakdown 1'!N98:W98)&lt;'Demand breakdown 1'!X98),('Demand breakdown 1'!T98 /'Demand breakdown 1'!X98)*Doku!$H$9,AND('Demand breakdown 1'!X98 = 0, SUM('Demand breakdown 1'!N98:W98)&gt;0), 'Demand breakdown 1'!T98/SUM('Demand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1'!T98 /'Demand breakdown 1'!Y98)*Doku!$H$9)</f>
        <v>2.0134903970770699E-2</v>
      </c>
      <c r="U98" s="27" cm="1">
        <f t="array" ref="U98">_xlfn.IFS(AND('Demand breakdown 1'!X98&gt;0, SUM('Demand breakdown 1'!N98:W98)&gt;0,SUM('Demand breakdown 1'!N98:W98)&lt;'Demand breakdown 1'!X98),('Demand breakdown 1'!U98 /'Demand breakdown 1'!X98)*Doku!$H$9,AND('Demand breakdown 1'!X98 = 0, SUM('Demand breakdown 1'!N98:W98)&gt;0), 'Demand breakdown 1'!U98/SUM('Demand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1'!U98 /'Demand breakdown 1'!Y98)*Doku!$H$9)</f>
        <v>0</v>
      </c>
      <c r="V98" s="27" cm="1">
        <f t="array" ref="V98">_xlfn.IFS(AND('Demand breakdown 1'!X98&gt;0, SUM('Demand breakdown 1'!N98:W98)&gt;0,SUM('Demand breakdown 1'!N98:W98)&lt;'Demand breakdown 1'!X98),('Demand breakdown 1'!V98 /'Demand breakdown 1'!X98)*Doku!$H$9,AND('Demand breakdown 1'!X98 = 0, SUM('Demand breakdown 1'!N98:W98)&gt;0), 'Demand breakdown 1'!V98/SUM('Demand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1'!V98 /'Demand breakdown 1'!Y98)*Doku!$H$9)</f>
        <v>0.44443224400937509</v>
      </c>
      <c r="W98" s="27" cm="1">
        <f t="array" ref="W98">_xlfn.IFS(AND('Demand breakdown 1'!X98&gt;0, SUM('Demand breakdown 1'!N98:W98)&gt;0),('Demand breakdown 1'!W98 /'Demand breakdown 1'!X98)*Doku!$H$9,AND('Demand breakdown 1'!X98 = 0, SUM('Demand breakdown 1'!N98:W98)&gt;0), 'Demand breakdown 1'!W98/SUM('Demand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1'!W98 /'Demand breakdown 1'!Y98)*Doku!$H$9)</f>
        <v>0</v>
      </c>
      <c r="X98" s="90" cm="1">
        <f t="array" ref="X98">_xlfn.IFS(AND('Demand breakdown 1'!Y98&gt;0,'Demand breakdown 1'!X98 &gt; SUM('Demand breakdown 1'!N98:W98)),(('Demand breakdown 1'!Y98-SUM('Demand breakdown 1'!N98:W98))/'Demand breakdown 1'!Y98)*Doku!$H$9,'Demand breakdown 1'!Y98 = 0, 0,'Demand breakdown 1'!X98 &lt; SUM('Demand breakdown 1'!N98:W98),1)</f>
        <v>0.15791755263025944</v>
      </c>
      <c r="Y98" s="92">
        <f>IF(X98=1,Doku!$H$10,1-SUM(N98:X98))</f>
        <v>1.934697454094314E-2</v>
      </c>
      <c r="Z98" s="27">
        <f t="shared" si="6"/>
        <v>71.41133985341925</v>
      </c>
      <c r="AA98" s="25">
        <f t="shared" si="7"/>
        <v>74.056204292434785</v>
      </c>
    </row>
    <row r="99" spans="1:27">
      <c r="A99" s="27" t="s">
        <v>1259</v>
      </c>
      <c r="B99" s="27" t="s">
        <v>1294</v>
      </c>
      <c r="C99" s="27">
        <v>5711</v>
      </c>
      <c r="D99" s="27">
        <v>690</v>
      </c>
      <c r="E99" s="27">
        <v>13665.287</v>
      </c>
      <c r="F99" s="27">
        <v>334195</v>
      </c>
      <c r="G99" s="27">
        <v>1</v>
      </c>
      <c r="H99" s="27">
        <v>1.9208493166474327E-2</v>
      </c>
      <c r="I99" s="27">
        <v>1.8621218030868667E-2</v>
      </c>
      <c r="J99" s="27">
        <v>121075.91480798255</v>
      </c>
      <c r="K99" s="29">
        <f t="shared" si="5"/>
        <v>2305.7765174132783</v>
      </c>
      <c r="L99" s="28">
        <f t="shared" si="8"/>
        <v>2305.7765174132783</v>
      </c>
      <c r="M99" s="27">
        <f t="shared" si="9"/>
        <v>1037.5994328359752</v>
      </c>
      <c r="N99" s="87" cm="1">
        <f t="array" ref="N99">_xlfn.IFS(AND('Demand breakdown 1'!X99&gt;0, SUM('Demand breakdown 1'!N99:W99)&gt;0,SUM('Demand breakdown 1'!N99:W99)&lt;'Demand breakdown 1'!X99),('Demand breakdown 1'!N99 /'Demand breakdown 1'!X99)*Doku!$H$9,AND('Demand breakdown 1'!X99 = 0, SUM('Demand breakdown 1'!N99:W99)&gt;0), 'Demand breakdown 1'!N99/SUM('Demand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1'!N99 /'Demand breakdown 1'!Y99)*Doku!$H$9)</f>
        <v>0.12220700020773358</v>
      </c>
      <c r="O99" s="27" cm="1">
        <f t="array" ref="O99">_xlfn.IFS(AND('Demand breakdown 1'!X99&gt;0, SUM('Demand breakdown 1'!N99:W99)&gt;0,SUM('Demand breakdown 1'!N99:W99)&lt;'Demand breakdown 1'!X99),('Demand breakdown 1'!O99 /'Demand breakdown 1'!X99)*Doku!$H$9,AND('Demand breakdown 1'!X99 = 0, SUM('Demand breakdown 1'!N99:W99)&gt;0), 'Demand breakdown 1'!O99/SUM('Demand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1'!O99 /'Demand breakdown 1'!Y99)*Doku!$H$9)</f>
        <v>9.080534788495577E-2</v>
      </c>
      <c r="P99" s="27" cm="1">
        <f t="array" ref="P99">_xlfn.IFS(AND('Demand breakdown 1'!X99&gt;0, SUM('Demand breakdown 1'!N99:W99)&gt;0,SUM('Demand breakdown 1'!N99:W99)&lt;'Demand breakdown 1'!X99),('Demand breakdown 1'!P99 /'Demand breakdown 1'!X99)*Doku!$H$9,AND('Demand breakdown 1'!X99 = 0, SUM('Demand breakdown 1'!N99:W99)&gt;0), 'Demand breakdown 1'!P99/SUM('Demand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1'!P99 /'Demand breakdown 1'!Y99)*Doku!$H$9)</f>
        <v>8.2306325176511631E-3</v>
      </c>
      <c r="Q99" s="27" cm="1">
        <f t="array" ref="Q99">_xlfn.IFS(AND('Demand breakdown 1'!X99&gt;0, SUM('Demand breakdown 1'!N99:W99)&gt;0,SUM('Demand breakdown 1'!N99:W99)&lt;'Demand breakdown 1'!X99),('Demand breakdown 1'!Q99 /'Demand breakdown 1'!X99)*Doku!$H$9,AND('Demand breakdown 1'!X99 = 0, SUM('Demand breakdown 1'!N99:W99)&gt;0), 'Demand breakdown 1'!Q99/SUM('Demand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1'!Q99 /'Demand breakdown 1'!Y99)*Doku!$H$9)</f>
        <v>0.10485110120312134</v>
      </c>
      <c r="R99" s="27" cm="1">
        <f t="array" ref="R99">_xlfn.IFS(AND('Demand breakdown 1'!X99&gt;0, SUM('Demand breakdown 1'!N99:W99)&gt;0,SUM('Demand breakdown 1'!N99:W99)&lt;'Demand breakdown 1'!X99),('Demand breakdown 1'!R99 /'Demand breakdown 1'!X99)*Doku!$H$9,AND('Demand breakdown 1'!X99 = 0, SUM('Demand breakdown 1'!N99:W99)&gt;0), 'Demand breakdown 1'!R99/SUM('Demand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1'!R99 /'Demand breakdown 1'!Y99)*Doku!$H$9)</f>
        <v>1.5119314081337465E-2</v>
      </c>
      <c r="S99" s="27" cm="1">
        <f t="array" ref="S99">_xlfn.IFS(AND('Demand breakdown 1'!X99&gt;0, SUM('Demand breakdown 1'!N99:W99)&gt;0,SUM('Demand breakdown 1'!N99:W99)&lt;'Demand breakdown 1'!X99),('Demand breakdown 1'!S99 /'Demand breakdown 1'!X99)*Doku!$H$9,AND('Demand breakdown 1'!X99 = 0, SUM('Demand breakdown 1'!N99:W99)&gt;0), 'Demand breakdown 1'!S99/SUM('Demand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1'!S99 /'Demand breakdown 1'!Y99)*Doku!$H$9)</f>
        <v>9.3041932808230546E-2</v>
      </c>
      <c r="T99" s="27" cm="1">
        <f t="array" ref="T99">_xlfn.IFS(AND('Demand breakdown 1'!X99&gt;0, SUM('Demand breakdown 1'!N99:W99)&gt;0,SUM('Demand breakdown 1'!N99:W99)&lt;'Demand breakdown 1'!X99),('Demand breakdown 1'!T99 /'Demand breakdown 1'!X99)*Doku!$H$9,AND('Demand breakdown 1'!X99 = 0, SUM('Demand breakdown 1'!N99:W99)&gt;0), 'Demand breakdown 1'!T99/SUM('Demand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1'!T99 /'Demand breakdown 1'!Y99)*Doku!$H$9)</f>
        <v>1.3553704635045124E-2</v>
      </c>
      <c r="U99" s="27" cm="1">
        <f t="array" ref="U99">_xlfn.IFS(AND('Demand breakdown 1'!X99&gt;0, SUM('Demand breakdown 1'!N99:W99)&gt;0,SUM('Demand breakdown 1'!N99:W99)&lt;'Demand breakdown 1'!X99),('Demand breakdown 1'!U99 /'Demand breakdown 1'!X99)*Doku!$H$9,AND('Demand breakdown 1'!X99 = 0, SUM('Demand breakdown 1'!N99:W99)&gt;0), 'Demand breakdown 1'!U99/SUM('Demand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1'!U99 /'Demand breakdown 1'!Y99)*Doku!$H$9)</f>
        <v>8.7226812007716134E-2</v>
      </c>
      <c r="V99" s="27" cm="1">
        <f t="array" ref="V99">_xlfn.IFS(AND('Demand breakdown 1'!X99&gt;0, SUM('Demand breakdown 1'!N99:W99)&gt;0,SUM('Demand breakdown 1'!N99:W99)&lt;'Demand breakdown 1'!X99),('Demand breakdown 1'!V99 /'Demand breakdown 1'!X99)*Doku!$H$9,AND('Demand breakdown 1'!X99 = 0, SUM('Demand breakdown 1'!N99:W99)&gt;0), 'Demand breakdown 1'!V99/SUM('Demand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1'!V99 /'Demand breakdown 1'!Y99)*Doku!$H$9)</f>
        <v>0.44561718011326573</v>
      </c>
      <c r="W99" s="27" cm="1">
        <f t="array" ref="W99">_xlfn.IFS(AND('Demand breakdown 1'!X99&gt;0, SUM('Demand breakdown 1'!N99:W99)&gt;0),('Demand breakdown 1'!W99 /'Demand breakdown 1'!X99)*Doku!$H$9,AND('Demand breakdown 1'!X99 = 0, SUM('Demand breakdown 1'!N99:W99)&gt;0), 'Demand breakdown 1'!W99/SUM('Demand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1'!W99 /'Demand breakdown 1'!Y99)*Doku!$H$9)</f>
        <v>0</v>
      </c>
      <c r="X99" s="90" cm="1">
        <f t="array" ref="X99">_xlfn.IFS(AND('Demand breakdown 1'!Y99&gt;0,'Demand breakdown 1'!X99 &gt; SUM('Demand breakdown 1'!N99:W99)),(('Demand breakdown 1'!Y99-SUM('Demand breakdown 1'!N99:W99))/'Demand breakdown 1'!Y99)*Doku!$H$9,'Demand breakdown 1'!Y99 = 0, 0,'Demand breakdown 1'!X99 &lt; SUM('Demand breakdown 1'!N99:W99),1)</f>
        <v>1</v>
      </c>
      <c r="Y99" s="92">
        <f>IF(X99=1,Doku!$H$10,1-SUM(N99:X99))</f>
        <v>1.934697454094314E-2</v>
      </c>
      <c r="Z99" s="27">
        <f t="shared" si="6"/>
        <v>622.55965970158513</v>
      </c>
      <c r="AA99" s="25">
        <f t="shared" si="7"/>
        <v>645.61742487571803</v>
      </c>
    </row>
    <row r="100" spans="1:27">
      <c r="A100" s="27" t="s">
        <v>1259</v>
      </c>
      <c r="B100" s="27" t="s">
        <v>1295</v>
      </c>
      <c r="C100" s="27">
        <v>5754</v>
      </c>
      <c r="D100" s="27">
        <v>921</v>
      </c>
      <c r="E100" s="27">
        <v>17632.887999999999</v>
      </c>
      <c r="F100" s="27">
        <v>364938</v>
      </c>
      <c r="G100" s="27">
        <v>4</v>
      </c>
      <c r="H100" s="27">
        <v>2.4785517395515159E-2</v>
      </c>
      <c r="I100" s="27">
        <v>2.0334206274029085E-2</v>
      </c>
      <c r="J100" s="27">
        <v>121075.91480798255</v>
      </c>
      <c r="K100" s="29">
        <f t="shared" si="5"/>
        <v>2850.0241541350783</v>
      </c>
      <c r="L100" s="28">
        <f t="shared" si="8"/>
        <v>712.50603853376958</v>
      </c>
      <c r="M100" s="27">
        <f t="shared" si="9"/>
        <v>320.62771734019634</v>
      </c>
      <c r="N100" s="87" cm="1">
        <f t="array" ref="N100">_xlfn.IFS(AND('Demand breakdown 1'!X100&gt;0, SUM('Demand breakdown 1'!N100:W100)&gt;0,SUM('Demand breakdown 1'!N100:W100)&lt;'Demand breakdown 1'!X100),('Demand breakdown 1'!N100 /'Demand breakdown 1'!X100)*Doku!$H$9,AND('Demand breakdown 1'!X100 = 0, SUM('Demand breakdown 1'!N100:W100)&gt;0), 'Demand breakdown 1'!N100/SUM('Demand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1'!N100 /'Demand breakdown 1'!Y100)*Doku!$H$9)</f>
        <v>0</v>
      </c>
      <c r="O100" s="27" cm="1">
        <f t="array" ref="O100">_xlfn.IFS(AND('Demand breakdown 1'!X100&gt;0, SUM('Demand breakdown 1'!N100:W100)&gt;0,SUM('Demand breakdown 1'!N100:W100)&lt;'Demand breakdown 1'!X100),('Demand breakdown 1'!O100 /'Demand breakdown 1'!X100)*Doku!$H$9,AND('Demand breakdown 1'!X100 = 0, SUM('Demand breakdown 1'!N100:W100)&gt;0), 'Demand breakdown 1'!O100/SUM('Demand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1'!O100 /'Demand breakdown 1'!Y100)*Doku!$H$9)</f>
        <v>5.0090157894014289E-2</v>
      </c>
      <c r="P100" s="27" cm="1">
        <f t="array" ref="P100">_xlfn.IFS(AND('Demand breakdown 1'!X100&gt;0, SUM('Demand breakdown 1'!N100:W100)&gt;0,SUM('Demand breakdown 1'!N100:W100)&lt;'Demand breakdown 1'!X100),('Demand breakdown 1'!P100 /'Demand breakdown 1'!X100)*Doku!$H$9,AND('Demand breakdown 1'!X100 = 0, SUM('Demand breakdown 1'!N100:W100)&gt;0), 'Demand breakdown 1'!P100/SUM('Demand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1'!P100 /'Demand breakdown 1'!Y100)*Doku!$H$9)</f>
        <v>4.5536507176376631E-3</v>
      </c>
      <c r="Q100" s="27" cm="1">
        <f t="array" ref="Q100">_xlfn.IFS(AND('Demand breakdown 1'!X100&gt;0, SUM('Demand breakdown 1'!N100:W100)&gt;0,SUM('Demand breakdown 1'!N100:W100)&lt;'Demand breakdown 1'!X100),('Demand breakdown 1'!Q100 /'Demand breakdown 1'!X100)*Doku!$H$9,AND('Demand breakdown 1'!X100 = 0, SUM('Demand breakdown 1'!N100:W100)&gt;0), 'Demand breakdown 1'!Q100/SUM('Demand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1'!Q100 /'Demand breakdown 1'!Y100)*Doku!$H$9)</f>
        <v>0.2166564004964083</v>
      </c>
      <c r="R100" s="27" cm="1">
        <f t="array" ref="R100">_xlfn.IFS(AND('Demand breakdown 1'!X100&gt;0, SUM('Demand breakdown 1'!N100:W100)&gt;0,SUM('Demand breakdown 1'!N100:W100)&lt;'Demand breakdown 1'!X100),('Demand breakdown 1'!R100 /'Demand breakdown 1'!X100)*Doku!$H$9,AND('Demand breakdown 1'!X100 = 0, SUM('Demand breakdown 1'!N100:W100)&gt;0), 'Demand breakdown 1'!R100/SUM('Demand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1'!R100 /'Demand breakdown 1'!Y100)*Doku!$H$9)</f>
        <v>0</v>
      </c>
      <c r="S100" s="27" cm="1">
        <f t="array" ref="S100">_xlfn.IFS(AND('Demand breakdown 1'!X100&gt;0, SUM('Demand breakdown 1'!N100:W100)&gt;0,SUM('Demand breakdown 1'!N100:W100)&lt;'Demand breakdown 1'!X100),('Demand breakdown 1'!S100 /'Demand breakdown 1'!X100)*Doku!$H$9,AND('Demand breakdown 1'!X100 = 0, SUM('Demand breakdown 1'!N100:W100)&gt;0), 'Demand breakdown 1'!S100/SUM('Demand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1'!S100 /'Demand breakdown 1'!Y100)*Doku!$H$9)</f>
        <v>4.5837219959616857E-2</v>
      </c>
      <c r="T100" s="27" cm="1">
        <f t="array" ref="T100">_xlfn.IFS(AND('Demand breakdown 1'!X100&gt;0, SUM('Demand breakdown 1'!N100:W100)&gt;0,SUM('Demand breakdown 1'!N100:W100)&lt;'Demand breakdown 1'!X100),('Demand breakdown 1'!T100 /'Demand breakdown 1'!X100)*Doku!$H$9,AND('Demand breakdown 1'!X100 = 0, SUM('Demand breakdown 1'!N100:W100)&gt;0), 'Demand breakdown 1'!T100/SUM('Demand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1'!T100 /'Demand breakdown 1'!Y100)*Doku!$H$9)</f>
        <v>0.13933025623463666</v>
      </c>
      <c r="U100" s="27" cm="1">
        <f t="array" ref="U100">_xlfn.IFS(AND('Demand breakdown 1'!X100&gt;0, SUM('Demand breakdown 1'!N100:W100)&gt;0,SUM('Demand breakdown 1'!N100:W100)&lt;'Demand breakdown 1'!X100),('Demand breakdown 1'!U100 /'Demand breakdown 1'!X100)*Doku!$H$9,AND('Demand breakdown 1'!X100 = 0, SUM('Demand breakdown 1'!N100:W100)&gt;0), 'Demand breakdown 1'!U100/SUM('Demand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1'!U100 /'Demand breakdown 1'!Y100)*Doku!$H$9)</f>
        <v>2.2410262179569002E-2</v>
      </c>
      <c r="V100" s="27" cm="1">
        <f t="array" ref="V100">_xlfn.IFS(AND('Demand breakdown 1'!X100&gt;0, SUM('Demand breakdown 1'!N100:W100)&gt;0,SUM('Demand breakdown 1'!N100:W100)&lt;'Demand breakdown 1'!X100),('Demand breakdown 1'!V100 /'Demand breakdown 1'!X100)*Doku!$H$9,AND('Demand breakdown 1'!X100 = 0, SUM('Demand breakdown 1'!N100:W100)&gt;0), 'Demand breakdown 1'!V100/SUM('Demand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1'!V100 /'Demand breakdown 1'!Y100)*Doku!$H$9)</f>
        <v>0.32273641469848319</v>
      </c>
      <c r="W100" s="27" cm="1">
        <f t="array" ref="W100">_xlfn.IFS(AND('Demand breakdown 1'!X100&gt;0, SUM('Demand breakdown 1'!N100:W100)&gt;0),('Demand breakdown 1'!W100 /'Demand breakdown 1'!X100)*Doku!$H$9,AND('Demand breakdown 1'!X100 = 0, SUM('Demand breakdown 1'!N100:W100)&gt;0), 'Demand breakdown 1'!W100/SUM('Demand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1'!W100 /'Demand breakdown 1'!Y100)*Doku!$H$9)</f>
        <v>2.505939860335192E-3</v>
      </c>
      <c r="X100" s="90" cm="1">
        <f t="array" ref="X100">_xlfn.IFS(AND('Demand breakdown 1'!Y100&gt;0,'Demand breakdown 1'!X100 &gt; SUM('Demand breakdown 1'!N100:W100)),(('Demand breakdown 1'!Y100-SUM('Demand breakdown 1'!N100:W100))/'Demand breakdown 1'!Y100)*Doku!$H$9,'Demand breakdown 1'!Y100 = 0, 0,'Demand breakdown 1'!X100 &lt; SUM('Demand breakdown 1'!N100:W100),1)</f>
        <v>0.17653272341835569</v>
      </c>
      <c r="Y100" s="92">
        <f>IF(X100=1,Doku!$H$10,1-SUM(N100:X100))</f>
        <v>1.934697454094314E-2</v>
      </c>
      <c r="Z100" s="27">
        <f t="shared" si="6"/>
        <v>192.3766304041178</v>
      </c>
      <c r="AA100" s="25">
        <f t="shared" si="7"/>
        <v>199.50169078945549</v>
      </c>
    </row>
    <row r="101" spans="1:27">
      <c r="A101" s="27" t="s">
        <v>1259</v>
      </c>
      <c r="B101" s="27" t="s">
        <v>1296</v>
      </c>
      <c r="C101" s="27">
        <v>5758</v>
      </c>
      <c r="D101" s="27">
        <v>694</v>
      </c>
      <c r="E101" s="27">
        <v>8509.2129999999997</v>
      </c>
      <c r="F101" s="27">
        <v>250578</v>
      </c>
      <c r="G101" s="27">
        <v>2</v>
      </c>
      <c r="H101" s="27">
        <v>1.1960902084425634E-2</v>
      </c>
      <c r="I101" s="27">
        <v>1.3962110659163092E-2</v>
      </c>
      <c r="J101" s="27">
        <v>121075.91480798255</v>
      </c>
      <c r="K101" s="29">
        <f t="shared" si="5"/>
        <v>1516.0206462947556</v>
      </c>
      <c r="L101" s="28">
        <f t="shared" si="8"/>
        <v>758.01032314737779</v>
      </c>
      <c r="M101" s="27">
        <f t="shared" si="9"/>
        <v>341.10464541632001</v>
      </c>
      <c r="N101" s="87" cm="1">
        <f t="array" ref="N101">_xlfn.IFS(AND('Demand breakdown 1'!X101&gt;0, SUM('Demand breakdown 1'!N101:W101)&gt;0,SUM('Demand breakdown 1'!N101:W101)&lt;'Demand breakdown 1'!X101),('Demand breakdown 1'!N101 /'Demand breakdown 1'!X101)*Doku!$H$9,AND('Demand breakdown 1'!X101 = 0, SUM('Demand breakdown 1'!N101:W101)&gt;0), 'Demand breakdown 1'!N101/SUM('Demand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1'!N101 /'Demand breakdown 1'!Y101)*Doku!$H$9)</f>
        <v>0.14410853384810024</v>
      </c>
      <c r="O101" s="27" cm="1">
        <f t="array" ref="O101">_xlfn.IFS(AND('Demand breakdown 1'!X101&gt;0, SUM('Demand breakdown 1'!N101:W101)&gt;0,SUM('Demand breakdown 1'!N101:W101)&lt;'Demand breakdown 1'!X101),('Demand breakdown 1'!O101 /'Demand breakdown 1'!X101)*Doku!$H$9,AND('Demand breakdown 1'!X101 = 0, SUM('Demand breakdown 1'!N101:W101)&gt;0), 'Demand breakdown 1'!O101/SUM('Demand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1'!O101 /'Demand breakdown 1'!Y101)*Doku!$H$9)</f>
        <v>7.5136143182563814E-2</v>
      </c>
      <c r="P101" s="27" cm="1">
        <f t="array" ref="P101">_xlfn.IFS(AND('Demand breakdown 1'!X101&gt;0, SUM('Demand breakdown 1'!N101:W101)&gt;0,SUM('Demand breakdown 1'!N101:W101)&lt;'Demand breakdown 1'!X101),('Demand breakdown 1'!P101 /'Demand breakdown 1'!X101)*Doku!$H$9,AND('Demand breakdown 1'!X101 = 0, SUM('Demand breakdown 1'!N101:W101)&gt;0), 'Demand breakdown 1'!P101/SUM('Demand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1'!P101 /'Demand breakdown 1'!Y101)*Doku!$H$9)</f>
        <v>4.946411394914476E-2</v>
      </c>
      <c r="Q101" s="27" cm="1">
        <f t="array" ref="Q101">_xlfn.IFS(AND('Demand breakdown 1'!X101&gt;0, SUM('Demand breakdown 1'!N101:W101)&gt;0,SUM('Demand breakdown 1'!N101:W101)&lt;'Demand breakdown 1'!X101),('Demand breakdown 1'!Q101 /'Demand breakdown 1'!X101)*Doku!$H$9,AND('Demand breakdown 1'!X101 = 0, SUM('Demand breakdown 1'!N101:W101)&gt;0), 'Demand breakdown 1'!Q101/SUM('Demand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1'!Q101 /'Demand breakdown 1'!Y101)*Doku!$H$9)</f>
        <v>7.5875793484607101E-2</v>
      </c>
      <c r="R101" s="27" cm="1">
        <f t="array" ref="R101">_xlfn.IFS(AND('Demand breakdown 1'!X101&gt;0, SUM('Demand breakdown 1'!N101:W101)&gt;0,SUM('Demand breakdown 1'!N101:W101)&lt;'Demand breakdown 1'!X101),('Demand breakdown 1'!R101 /'Demand breakdown 1'!X101)*Doku!$H$9,AND('Demand breakdown 1'!X101 = 0, SUM('Demand breakdown 1'!N101:W101)&gt;0), 'Demand breakdown 1'!R101/SUM('Demand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1'!R101 /'Demand breakdown 1'!Y101)*Doku!$H$9)</f>
        <v>5.1498152279763794E-2</v>
      </c>
      <c r="S101" s="27" cm="1">
        <f t="array" ref="S101">_xlfn.IFS(AND('Demand breakdown 1'!X101&gt;0, SUM('Demand breakdown 1'!N101:W101)&gt;0,SUM('Demand breakdown 1'!N101:W101)&lt;'Demand breakdown 1'!X101),('Demand breakdown 1'!S101 /'Demand breakdown 1'!X101)*Doku!$H$9,AND('Demand breakdown 1'!X101 = 0, SUM('Demand breakdown 1'!N101:W101)&gt;0), 'Demand breakdown 1'!S101/SUM('Demand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1'!S101 /'Demand breakdown 1'!Y101)*Doku!$H$9)</f>
        <v>4.5087849662055313E-2</v>
      </c>
      <c r="T101" s="27" cm="1">
        <f t="array" ref="T101">_xlfn.IFS(AND('Demand breakdown 1'!X101&gt;0, SUM('Demand breakdown 1'!N101:W101)&gt;0,SUM('Demand breakdown 1'!N101:W101)&lt;'Demand breakdown 1'!X101),('Demand breakdown 1'!T101 /'Demand breakdown 1'!X101)*Doku!$H$9,AND('Demand breakdown 1'!X101 = 0, SUM('Demand breakdown 1'!N101:W101)&gt;0), 'Demand breakdown 1'!T101/SUM('Demand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1'!T101 /'Demand breakdown 1'!Y101)*Doku!$H$9)</f>
        <v>0.2612506504342057</v>
      </c>
      <c r="U101" s="27" cm="1">
        <f t="array" ref="U101">_xlfn.IFS(AND('Demand breakdown 1'!X101&gt;0, SUM('Demand breakdown 1'!N101:W101)&gt;0,SUM('Demand breakdown 1'!N101:W101)&lt;'Demand breakdown 1'!X101),('Demand breakdown 1'!U101 /'Demand breakdown 1'!X101)*Doku!$H$9,AND('Demand breakdown 1'!X101 = 0, SUM('Demand breakdown 1'!N101:W101)&gt;0), 'Demand breakdown 1'!U101/SUM('Demand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1'!U101 /'Demand breakdown 1'!Y101)*Doku!$H$9)</f>
        <v>0</v>
      </c>
      <c r="V101" s="27" cm="1">
        <f t="array" ref="V101">_xlfn.IFS(AND('Demand breakdown 1'!X101&gt;0, SUM('Demand breakdown 1'!N101:W101)&gt;0,SUM('Demand breakdown 1'!N101:W101)&lt;'Demand breakdown 1'!X101),('Demand breakdown 1'!V101 /'Demand breakdown 1'!X101)*Doku!$H$9,AND('Demand breakdown 1'!X101 = 0, SUM('Demand breakdown 1'!N101:W101)&gt;0), 'Demand breakdown 1'!V101/SUM('Demand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1'!V101 /'Demand breakdown 1'!Y101)*Doku!$H$9)</f>
        <v>0.20417430212653209</v>
      </c>
      <c r="W101" s="27" cm="1">
        <f t="array" ref="W101">_xlfn.IFS(AND('Demand breakdown 1'!X101&gt;0, SUM('Demand breakdown 1'!N101:W101)&gt;0),('Demand breakdown 1'!W101 /'Demand breakdown 1'!X101)*Doku!$H$9,AND('Demand breakdown 1'!X101 = 0, SUM('Demand breakdown 1'!N101:W101)&gt;0), 'Demand breakdown 1'!W101/SUM('Demand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1'!W101 /'Demand breakdown 1'!Y101)*Doku!$H$9)</f>
        <v>0</v>
      </c>
      <c r="X101" s="90" cm="1">
        <f t="array" ref="X101">_xlfn.IFS(AND('Demand breakdown 1'!Y101&gt;0,'Demand breakdown 1'!X101 &gt; SUM('Demand breakdown 1'!N101:W101)),(('Demand breakdown 1'!Y101-SUM('Demand breakdown 1'!N101:W101))/'Demand breakdown 1'!Y101)*Doku!$H$9,'Demand breakdown 1'!Y101 = 0, 0,'Demand breakdown 1'!X101 &lt; SUM('Demand breakdown 1'!N101:W101),1)</f>
        <v>7.4057486492084032E-2</v>
      </c>
      <c r="Y101" s="92">
        <f>IF(X101=1,Doku!$H$10,1-SUM(N101:X101))</f>
        <v>1.934697454094314E-2</v>
      </c>
      <c r="Z101" s="27">
        <f t="shared" si="6"/>
        <v>204.66278724979202</v>
      </c>
      <c r="AA101" s="25">
        <f t="shared" si="7"/>
        <v>212.24289048126579</v>
      </c>
    </row>
    <row r="102" spans="1:27">
      <c r="A102" s="27" t="s">
        <v>1259</v>
      </c>
      <c r="B102" s="27" t="s">
        <v>1297</v>
      </c>
      <c r="C102" s="27">
        <v>5762</v>
      </c>
      <c r="D102" s="27">
        <v>533</v>
      </c>
      <c r="E102" s="27">
        <v>4013.2930000000001</v>
      </c>
      <c r="F102" s="27">
        <v>140251</v>
      </c>
      <c r="G102" s="27">
        <v>4</v>
      </c>
      <c r="H102" s="27">
        <v>5.6412507959444436E-3</v>
      </c>
      <c r="I102" s="27">
        <v>7.8147322672312922E-3</v>
      </c>
      <c r="J102" s="27">
        <v>121075.91480798255</v>
      </c>
      <c r="K102" s="29">
        <f t="shared" si="5"/>
        <v>756.70335286742466</v>
      </c>
      <c r="L102" s="28">
        <f t="shared" si="8"/>
        <v>189.17583821685616</v>
      </c>
      <c r="M102" s="27">
        <f t="shared" si="9"/>
        <v>85.129127197585277</v>
      </c>
      <c r="N102" s="87" cm="1">
        <f t="array" ref="N102">_xlfn.IFS(AND('Demand breakdown 1'!X102&gt;0, SUM('Demand breakdown 1'!N102:W102)&gt;0,SUM('Demand breakdown 1'!N102:W102)&lt;'Demand breakdown 1'!X102),('Demand breakdown 1'!N102 /'Demand breakdown 1'!X102)*Doku!$H$9,AND('Demand breakdown 1'!X102 = 0, SUM('Demand breakdown 1'!N102:W102)&gt;0), 'Demand breakdown 1'!N102/SUM('Demand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1'!N102 /'Demand breakdown 1'!Y102)*Doku!$H$9)</f>
        <v>0</v>
      </c>
      <c r="O102" s="27" cm="1">
        <f t="array" ref="O102">_xlfn.IFS(AND('Demand breakdown 1'!X102&gt;0, SUM('Demand breakdown 1'!N102:W102)&gt;0,SUM('Demand breakdown 1'!N102:W102)&lt;'Demand breakdown 1'!X102),('Demand breakdown 1'!O102 /'Demand breakdown 1'!X102)*Doku!$H$9,AND('Demand breakdown 1'!X102 = 0, SUM('Demand breakdown 1'!N102:W102)&gt;0), 'Demand breakdown 1'!O102/SUM('Demand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1'!O102 /'Demand breakdown 1'!Y102)*Doku!$H$9)</f>
        <v>0.22655496936439054</v>
      </c>
      <c r="P102" s="27" cm="1">
        <f t="array" ref="P102">_xlfn.IFS(AND('Demand breakdown 1'!X102&gt;0, SUM('Demand breakdown 1'!N102:W102)&gt;0,SUM('Demand breakdown 1'!N102:W102)&lt;'Demand breakdown 1'!X102),('Demand breakdown 1'!P102 /'Demand breakdown 1'!X102)*Doku!$H$9,AND('Demand breakdown 1'!X102 = 0, SUM('Demand breakdown 1'!N102:W102)&gt;0), 'Demand breakdown 1'!P102/SUM('Demand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1'!P102 /'Demand breakdown 1'!Y102)*Doku!$H$9)</f>
        <v>5.6971693798360784E-2</v>
      </c>
      <c r="Q102" s="27" cm="1">
        <f t="array" ref="Q102">_xlfn.IFS(AND('Demand breakdown 1'!X102&gt;0, SUM('Demand breakdown 1'!N102:W102)&gt;0,SUM('Demand breakdown 1'!N102:W102)&lt;'Demand breakdown 1'!X102),('Demand breakdown 1'!Q102 /'Demand breakdown 1'!X102)*Doku!$H$9,AND('Demand breakdown 1'!X102 = 0, SUM('Demand breakdown 1'!N102:W102)&gt;0), 'Demand breakdown 1'!Q102/SUM('Demand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1'!Q102 /'Demand breakdown 1'!Y102)*Doku!$H$9)</f>
        <v>0.12681751061089658</v>
      </c>
      <c r="R102" s="27" cm="1">
        <f t="array" ref="R102">_xlfn.IFS(AND('Demand breakdown 1'!X102&gt;0, SUM('Demand breakdown 1'!N102:W102)&gt;0,SUM('Demand breakdown 1'!N102:W102)&lt;'Demand breakdown 1'!X102),('Demand breakdown 1'!R102 /'Demand breakdown 1'!X102)*Doku!$H$9,AND('Demand breakdown 1'!X102 = 0, SUM('Demand breakdown 1'!N102:W102)&gt;0), 'Demand breakdown 1'!R102/SUM('Demand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1'!R102 /'Demand breakdown 1'!Y102)*Doku!$H$9)</f>
        <v>0</v>
      </c>
      <c r="S102" s="27" cm="1">
        <f t="array" ref="S102">_xlfn.IFS(AND('Demand breakdown 1'!X102&gt;0, SUM('Demand breakdown 1'!N102:W102)&gt;0,SUM('Demand breakdown 1'!N102:W102)&lt;'Demand breakdown 1'!X102),('Demand breakdown 1'!S102 /'Demand breakdown 1'!X102)*Doku!$H$9,AND('Demand breakdown 1'!X102 = 0, SUM('Demand breakdown 1'!N102:W102)&gt;0), 'Demand breakdown 1'!S102/SUM('Demand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1'!S102 /'Demand breakdown 1'!Y102)*Doku!$H$9)</f>
        <v>0</v>
      </c>
      <c r="T102" s="27" cm="1">
        <f t="array" ref="T102">_xlfn.IFS(AND('Demand breakdown 1'!X102&gt;0, SUM('Demand breakdown 1'!N102:W102)&gt;0,SUM('Demand breakdown 1'!N102:W102)&lt;'Demand breakdown 1'!X102),('Demand breakdown 1'!T102 /'Demand breakdown 1'!X102)*Doku!$H$9,AND('Demand breakdown 1'!X102 = 0, SUM('Demand breakdown 1'!N102:W102)&gt;0), 'Demand breakdown 1'!T102/SUM('Demand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1'!T102 /'Demand breakdown 1'!Y102)*Doku!$H$9)</f>
        <v>0.20938947201215716</v>
      </c>
      <c r="U102" s="27" cm="1">
        <f t="array" ref="U102">_xlfn.IFS(AND('Demand breakdown 1'!X102&gt;0, SUM('Demand breakdown 1'!N102:W102)&gt;0,SUM('Demand breakdown 1'!N102:W102)&lt;'Demand breakdown 1'!X102),('Demand breakdown 1'!U102 /'Demand breakdown 1'!X102)*Doku!$H$9,AND('Demand breakdown 1'!X102 = 0, SUM('Demand breakdown 1'!N102:W102)&gt;0), 'Demand breakdown 1'!U102/SUM('Demand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1'!U102 /'Demand breakdown 1'!Y102)*Doku!$H$9)</f>
        <v>0</v>
      </c>
      <c r="V102" s="27" cm="1">
        <f t="array" ref="V102">_xlfn.IFS(AND('Demand breakdown 1'!X102&gt;0, SUM('Demand breakdown 1'!N102:W102)&gt;0,SUM('Demand breakdown 1'!N102:W102)&lt;'Demand breakdown 1'!X102),('Demand breakdown 1'!V102 /'Demand breakdown 1'!X102)*Doku!$H$9,AND('Demand breakdown 1'!X102 = 0, SUM('Demand breakdown 1'!N102:W102)&gt;0), 'Demand breakdown 1'!V102/SUM('Demand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1'!V102 /'Demand breakdown 1'!Y102)*Doku!$H$9)</f>
        <v>0.33975846483386068</v>
      </c>
      <c r="W102" s="27" cm="1">
        <f t="array" ref="W102">_xlfn.IFS(AND('Demand breakdown 1'!X102&gt;0, SUM('Demand breakdown 1'!N102:W102)&gt;0),('Demand breakdown 1'!W102 /'Demand breakdown 1'!X102)*Doku!$H$9,AND('Demand breakdown 1'!X102 = 0, SUM('Demand breakdown 1'!N102:W102)&gt;0), 'Demand breakdown 1'!W102/SUM('Demand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1'!W102 /'Demand breakdown 1'!Y102)*Doku!$H$9)</f>
        <v>2.1160914839391146E-2</v>
      </c>
      <c r="X102" s="90" cm="1">
        <f t="array" ref="X102">_xlfn.IFS(AND('Demand breakdown 1'!Y102&gt;0,'Demand breakdown 1'!X102 &gt; SUM('Demand breakdown 1'!N102:W102)),(('Demand breakdown 1'!Y102-SUM('Demand breakdown 1'!N102:W102))/'Demand breakdown 1'!Y102)*Doku!$H$9,'Demand breakdown 1'!Y102 = 0, 0,'Demand breakdown 1'!X102 &lt; SUM('Demand breakdown 1'!N102:W102),1)</f>
        <v>1</v>
      </c>
      <c r="Y102" s="92">
        <f>IF(X102=1,Doku!$H$10,1-SUM(N102:X102))</f>
        <v>1.934697454094314E-2</v>
      </c>
      <c r="Z102" s="27">
        <f t="shared" si="6"/>
        <v>51.07747631855117</v>
      </c>
      <c r="AA102" s="25">
        <f t="shared" si="7"/>
        <v>52.969234700719731</v>
      </c>
    </row>
    <row r="103" spans="1:27">
      <c r="A103" s="27" t="s">
        <v>1259</v>
      </c>
      <c r="B103" s="27" t="s">
        <v>1298</v>
      </c>
      <c r="C103" s="27">
        <v>5766</v>
      </c>
      <c r="D103" s="27">
        <v>646</v>
      </c>
      <c r="E103" s="27">
        <v>10661.859</v>
      </c>
      <c r="F103" s="27">
        <v>347514</v>
      </c>
      <c r="G103" s="27">
        <v>5</v>
      </c>
      <c r="H103" s="27">
        <v>1.4986750424152293E-2</v>
      </c>
      <c r="I103" s="27">
        <v>1.9363347634702179E-2</v>
      </c>
      <c r="J103" s="27">
        <v>121075.91480798255</v>
      </c>
      <c r="K103" s="29">
        <f t="shared" si="5"/>
        <v>1962.9066606869092</v>
      </c>
      <c r="L103" s="28">
        <f t="shared" si="8"/>
        <v>392.58133213738182</v>
      </c>
      <c r="M103" s="27">
        <f t="shared" si="9"/>
        <v>176.66159946182182</v>
      </c>
      <c r="N103" s="87" cm="1">
        <f t="array" ref="N103">_xlfn.IFS(AND('Demand breakdown 1'!X103&gt;0, SUM('Demand breakdown 1'!N103:W103)&gt;0,SUM('Demand breakdown 1'!N103:W103)&lt;'Demand breakdown 1'!X103),('Demand breakdown 1'!N103 /'Demand breakdown 1'!X103)*Doku!$H$9,AND('Demand breakdown 1'!X103 = 0, SUM('Demand breakdown 1'!N103:W103)&gt;0), 'Demand breakdown 1'!N103/SUM('Demand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1'!N103 /'Demand breakdown 1'!Y103)*Doku!$H$9)</f>
        <v>6.561155663311509E-2</v>
      </c>
      <c r="O103" s="27" cm="1">
        <f t="array" ref="O103">_xlfn.IFS(AND('Demand breakdown 1'!X103&gt;0, SUM('Demand breakdown 1'!N103:W103)&gt;0,SUM('Demand breakdown 1'!N103:W103)&lt;'Demand breakdown 1'!X103),('Demand breakdown 1'!O103 /'Demand breakdown 1'!X103)*Doku!$H$9,AND('Demand breakdown 1'!X103 = 0, SUM('Demand breakdown 1'!N103:W103)&gt;0), 'Demand breakdown 1'!O103/SUM('Demand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1'!O103 /'Demand breakdown 1'!Y103)*Doku!$H$9)</f>
        <v>0.13805132799446834</v>
      </c>
      <c r="P103" s="27" cm="1">
        <f t="array" ref="P103">_xlfn.IFS(AND('Demand breakdown 1'!X103&gt;0, SUM('Demand breakdown 1'!N103:W103)&gt;0,SUM('Demand breakdown 1'!N103:W103)&lt;'Demand breakdown 1'!X103),('Demand breakdown 1'!P103 /'Demand breakdown 1'!X103)*Doku!$H$9,AND('Demand breakdown 1'!X103 = 0, SUM('Demand breakdown 1'!N103:W103)&gt;0), 'Demand breakdown 1'!P103/SUM('Demand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1'!P103 /'Demand breakdown 1'!Y103)*Doku!$H$9)</f>
        <v>6.4336956550510634E-3</v>
      </c>
      <c r="Q103" s="27" cm="1">
        <f t="array" ref="Q103">_xlfn.IFS(AND('Demand breakdown 1'!X103&gt;0, SUM('Demand breakdown 1'!N103:W103)&gt;0,SUM('Demand breakdown 1'!N103:W103)&lt;'Demand breakdown 1'!X103),('Demand breakdown 1'!Q103 /'Demand breakdown 1'!X103)*Doku!$H$9,AND('Demand breakdown 1'!X103 = 0, SUM('Demand breakdown 1'!N103:W103)&gt;0), 'Demand breakdown 1'!Q103/SUM('Demand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1'!Q103 /'Demand breakdown 1'!Y103)*Doku!$H$9)</f>
        <v>0</v>
      </c>
      <c r="R103" s="27" cm="1">
        <f t="array" ref="R103">_xlfn.IFS(AND('Demand breakdown 1'!X103&gt;0, SUM('Demand breakdown 1'!N103:W103)&gt;0,SUM('Demand breakdown 1'!N103:W103)&lt;'Demand breakdown 1'!X103),('Demand breakdown 1'!R103 /'Demand breakdown 1'!X103)*Doku!$H$9,AND('Demand breakdown 1'!X103 = 0, SUM('Demand breakdown 1'!N103:W103)&gt;0), 'Demand breakdown 1'!R103/SUM('Demand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1'!R103 /'Demand breakdown 1'!Y103)*Doku!$H$9)</f>
        <v>0</v>
      </c>
      <c r="S103" s="27" cm="1">
        <f t="array" ref="S103">_xlfn.IFS(AND('Demand breakdown 1'!X103&gt;0, SUM('Demand breakdown 1'!N103:W103)&gt;0,SUM('Demand breakdown 1'!N103:W103)&lt;'Demand breakdown 1'!X103),('Demand breakdown 1'!S103 /'Demand breakdown 1'!X103)*Doku!$H$9,AND('Demand breakdown 1'!X103 = 0, SUM('Demand breakdown 1'!N103:W103)&gt;0), 'Demand breakdown 1'!S103/SUM('Demand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1'!S103 /'Demand breakdown 1'!Y103)*Doku!$H$9)</f>
        <v>1.4748943812994419E-2</v>
      </c>
      <c r="T103" s="27" cm="1">
        <f t="array" ref="T103">_xlfn.IFS(AND('Demand breakdown 1'!X103&gt;0, SUM('Demand breakdown 1'!N103:W103)&gt;0,SUM('Demand breakdown 1'!N103:W103)&lt;'Demand breakdown 1'!X103),('Demand breakdown 1'!T103 /'Demand breakdown 1'!X103)*Doku!$H$9,AND('Demand breakdown 1'!X103 = 0, SUM('Demand breakdown 1'!N103:W103)&gt;0), 'Demand breakdown 1'!T103/SUM('Demand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1'!T103 /'Demand breakdown 1'!Y103)*Doku!$H$9)</f>
        <v>8.3364914926534306E-2</v>
      </c>
      <c r="U103" s="27" cm="1">
        <f t="array" ref="U103">_xlfn.IFS(AND('Demand breakdown 1'!X103&gt;0, SUM('Demand breakdown 1'!N103:W103)&gt;0,SUM('Demand breakdown 1'!N103:W103)&lt;'Demand breakdown 1'!X103),('Demand breakdown 1'!U103 /'Demand breakdown 1'!X103)*Doku!$H$9,AND('Demand breakdown 1'!X103 = 0, SUM('Demand breakdown 1'!N103:W103)&gt;0), 'Demand breakdown 1'!U103/SUM('Demand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1'!U103 /'Demand breakdown 1'!Y103)*Doku!$H$9)</f>
        <v>0</v>
      </c>
      <c r="V103" s="27" cm="1">
        <f t="array" ref="V103">_xlfn.IFS(AND('Demand breakdown 1'!X103&gt;0, SUM('Demand breakdown 1'!N103:W103)&gt;0,SUM('Demand breakdown 1'!N103:W103)&lt;'Demand breakdown 1'!X103),('Demand breakdown 1'!V103 /'Demand breakdown 1'!X103)*Doku!$H$9,AND('Demand breakdown 1'!X103 = 0, SUM('Demand breakdown 1'!N103:W103)&gt;0), 'Demand breakdown 1'!V103/SUM('Demand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1'!V103 /'Demand breakdown 1'!Y103)*Doku!$H$9)</f>
        <v>0.40772028832835394</v>
      </c>
      <c r="W103" s="27" cm="1">
        <f t="array" ref="W103">_xlfn.IFS(AND('Demand breakdown 1'!X103&gt;0, SUM('Demand breakdown 1'!N103:W103)&gt;0),('Demand breakdown 1'!W103 /'Demand breakdown 1'!X103)*Doku!$H$9,AND('Demand breakdown 1'!X103 = 0, SUM('Demand breakdown 1'!N103:W103)&gt;0), 'Demand breakdown 1'!W103/SUM('Demand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1'!W103 /'Demand breakdown 1'!Y103)*Doku!$H$9)</f>
        <v>0</v>
      </c>
      <c r="X103" s="90" cm="1">
        <f t="array" ref="X103">_xlfn.IFS(AND('Demand breakdown 1'!Y103&gt;0,'Demand breakdown 1'!X103 &gt; SUM('Demand breakdown 1'!N103:W103)),(('Demand breakdown 1'!Y103-SUM('Demand breakdown 1'!N103:W103))/'Demand breakdown 1'!Y103)*Doku!$H$9,'Demand breakdown 1'!Y103 = 0, 0,'Demand breakdown 1'!X103 &lt; SUM('Demand breakdown 1'!N103:W103),1)</f>
        <v>0.26472229810853976</v>
      </c>
      <c r="Y103" s="92">
        <f>IF(X103=1,Doku!$H$10,1-SUM(N103:X103))</f>
        <v>1.934697454094314E-2</v>
      </c>
      <c r="Z103" s="27">
        <f t="shared" si="6"/>
        <v>105.9969596770931</v>
      </c>
      <c r="AA103" s="25">
        <f t="shared" si="7"/>
        <v>109.92277299846693</v>
      </c>
    </row>
    <row r="104" spans="1:27">
      <c r="A104" s="27" t="s">
        <v>1259</v>
      </c>
      <c r="B104" s="27" t="s">
        <v>1299</v>
      </c>
      <c r="C104" s="27">
        <v>5770</v>
      </c>
      <c r="D104" s="27">
        <v>676</v>
      </c>
      <c r="E104" s="27">
        <v>12944.44</v>
      </c>
      <c r="F104" s="27">
        <v>310409</v>
      </c>
      <c r="G104" s="27">
        <v>7</v>
      </c>
      <c r="H104" s="27">
        <v>1.819524077934382E-2</v>
      </c>
      <c r="I104" s="27">
        <v>1.7295871176241154E-2</v>
      </c>
      <c r="J104" s="27">
        <v>121075.91480798255</v>
      </c>
      <c r="K104" s="29">
        <f t="shared" si="5"/>
        <v>2172.5156632256412</v>
      </c>
      <c r="L104" s="28">
        <f t="shared" si="8"/>
        <v>310.35938046080588</v>
      </c>
      <c r="M104" s="27">
        <f t="shared" si="9"/>
        <v>139.66172120736266</v>
      </c>
      <c r="N104" s="87" cm="1">
        <f t="array" ref="N104">_xlfn.IFS(AND('Demand breakdown 1'!X104&gt;0, SUM('Demand breakdown 1'!N104:W104)&gt;0,SUM('Demand breakdown 1'!N104:W104)&lt;'Demand breakdown 1'!X104),('Demand breakdown 1'!N104 /'Demand breakdown 1'!X104)*Doku!$H$9,AND('Demand breakdown 1'!X104 = 0, SUM('Demand breakdown 1'!N104:W104)&gt;0), 'Demand breakdown 1'!N104/SUM('Demand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1'!N104 /'Demand breakdown 1'!Y104)*Doku!$H$9)</f>
        <v>0.12561772104465604</v>
      </c>
      <c r="O104" s="27" cm="1">
        <f t="array" ref="O104">_xlfn.IFS(AND('Demand breakdown 1'!X104&gt;0, SUM('Demand breakdown 1'!N104:W104)&gt;0,SUM('Demand breakdown 1'!N104:W104)&lt;'Demand breakdown 1'!X104),('Demand breakdown 1'!O104 /'Demand breakdown 1'!X104)*Doku!$H$9,AND('Demand breakdown 1'!X104 = 0, SUM('Demand breakdown 1'!N104:W104)&gt;0), 'Demand breakdown 1'!O104/SUM('Demand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1'!O104 /'Demand breakdown 1'!Y104)*Doku!$H$9)</f>
        <v>0.14513617073861998</v>
      </c>
      <c r="P104" s="27" cm="1">
        <f t="array" ref="P104">_xlfn.IFS(AND('Demand breakdown 1'!X104&gt;0, SUM('Demand breakdown 1'!N104:W104)&gt;0,SUM('Demand breakdown 1'!N104:W104)&lt;'Demand breakdown 1'!X104),('Demand breakdown 1'!P104 /'Demand breakdown 1'!X104)*Doku!$H$9,AND('Demand breakdown 1'!X104 = 0, SUM('Demand breakdown 1'!N104:W104)&gt;0), 'Demand breakdown 1'!P104/SUM('Demand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1'!P104 /'Demand breakdown 1'!Y104)*Doku!$H$9)</f>
        <v>0</v>
      </c>
      <c r="Q104" s="27" cm="1">
        <f t="array" ref="Q104">_xlfn.IFS(AND('Demand breakdown 1'!X104&gt;0, SUM('Demand breakdown 1'!N104:W104)&gt;0,SUM('Demand breakdown 1'!N104:W104)&lt;'Demand breakdown 1'!X104),('Demand breakdown 1'!Q104 /'Demand breakdown 1'!X104)*Doku!$H$9,AND('Demand breakdown 1'!X104 = 0, SUM('Demand breakdown 1'!N104:W104)&gt;0), 'Demand breakdown 1'!Q104/SUM('Demand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1'!Q104 /'Demand breakdown 1'!Y104)*Doku!$H$9)</f>
        <v>0</v>
      </c>
      <c r="R104" s="27" cm="1">
        <f t="array" ref="R104">_xlfn.IFS(AND('Demand breakdown 1'!X104&gt;0, SUM('Demand breakdown 1'!N104:W104)&gt;0,SUM('Demand breakdown 1'!N104:W104)&lt;'Demand breakdown 1'!X104),('Demand breakdown 1'!R104 /'Demand breakdown 1'!X104)*Doku!$H$9,AND('Demand breakdown 1'!X104 = 0, SUM('Demand breakdown 1'!N104:W104)&gt;0), 'Demand breakdown 1'!R104/SUM('Demand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1'!R104 /'Demand breakdown 1'!Y104)*Doku!$H$9)</f>
        <v>1.5900977347424815E-2</v>
      </c>
      <c r="S104" s="27" cm="1">
        <f t="array" ref="S104">_xlfn.IFS(AND('Demand breakdown 1'!X104&gt;0, SUM('Demand breakdown 1'!N104:W104)&gt;0,SUM('Demand breakdown 1'!N104:W104)&lt;'Demand breakdown 1'!X104),('Demand breakdown 1'!S104 /'Demand breakdown 1'!X104)*Doku!$H$9,AND('Demand breakdown 1'!X104 = 0, SUM('Demand breakdown 1'!N104:W104)&gt;0), 'Demand breakdown 1'!S104/SUM('Demand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1'!S104 /'Demand breakdown 1'!Y104)*Doku!$H$9)</f>
        <v>8.7733642514416413E-2</v>
      </c>
      <c r="T104" s="27" cm="1">
        <f t="array" ref="T104">_xlfn.IFS(AND('Demand breakdown 1'!X104&gt;0, SUM('Demand breakdown 1'!N104:W104)&gt;0,SUM('Demand breakdown 1'!N104:W104)&lt;'Demand breakdown 1'!X104),('Demand breakdown 1'!T104 /'Demand breakdown 1'!X104)*Doku!$H$9,AND('Demand breakdown 1'!X104 = 0, SUM('Demand breakdown 1'!N104:W104)&gt;0), 'Demand breakdown 1'!T104/SUM('Demand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1'!T104 /'Demand breakdown 1'!Y104)*Doku!$H$9)</f>
        <v>7.7119740135010342E-2</v>
      </c>
      <c r="U104" s="27" cm="1">
        <f t="array" ref="U104">_xlfn.IFS(AND('Demand breakdown 1'!X104&gt;0, SUM('Demand breakdown 1'!N104:W104)&gt;0,SUM('Demand breakdown 1'!N104:W104)&lt;'Demand breakdown 1'!X104),('Demand breakdown 1'!U104 /'Demand breakdown 1'!X104)*Doku!$H$9,AND('Demand breakdown 1'!X104 = 0, SUM('Demand breakdown 1'!N104:W104)&gt;0), 'Demand breakdown 1'!U104/SUM('Demand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1'!U104 /'Demand breakdown 1'!Y104)*Doku!$H$9)</f>
        <v>0</v>
      </c>
      <c r="V104" s="27" cm="1">
        <f t="array" ref="V104">_xlfn.IFS(AND('Demand breakdown 1'!X104&gt;0, SUM('Demand breakdown 1'!N104:W104)&gt;0,SUM('Demand breakdown 1'!N104:W104)&lt;'Demand breakdown 1'!X104),('Demand breakdown 1'!V104 /'Demand breakdown 1'!X104)*Doku!$H$9,AND('Demand breakdown 1'!X104 = 0, SUM('Demand breakdown 1'!N104:W104)&gt;0), 'Demand breakdown 1'!V104/SUM('Demand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1'!V104 /'Demand breakdown 1'!Y104)*Doku!$H$9)</f>
        <v>0.5291447736789292</v>
      </c>
      <c r="W104" s="27" cm="1">
        <f t="array" ref="W104">_xlfn.IFS(AND('Demand breakdown 1'!X104&gt;0, SUM('Demand breakdown 1'!N104:W104)&gt;0),('Demand breakdown 1'!W104 /'Demand breakdown 1'!X104)*Doku!$H$9,AND('Demand breakdown 1'!X104 = 0, SUM('Demand breakdown 1'!N104:W104)&gt;0), 'Demand breakdown 1'!W104/SUM('Demand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1'!W104 /'Demand breakdown 1'!Y104)*Doku!$H$9)</f>
        <v>0</v>
      </c>
      <c r="X104" s="90" cm="1">
        <f t="array" ref="X104">_xlfn.IFS(AND('Demand breakdown 1'!Y104&gt;0,'Demand breakdown 1'!X104 &gt; SUM('Demand breakdown 1'!N104:W104)),(('Demand breakdown 1'!Y104-SUM('Demand breakdown 1'!N104:W104))/'Demand breakdown 1'!Y104)*Doku!$H$9,'Demand breakdown 1'!Y104 = 0, 0,'Demand breakdown 1'!X104 &lt; SUM('Demand breakdown 1'!N104:W104),1)</f>
        <v>1</v>
      </c>
      <c r="Y104" s="92">
        <f>IF(X104=1,Doku!$H$10,1-SUM(N104:X104))</f>
        <v>1.934697454094314E-2</v>
      </c>
      <c r="Z104" s="27">
        <f t="shared" si="6"/>
        <v>83.797032724417591</v>
      </c>
      <c r="AA104" s="25">
        <f t="shared" si="7"/>
        <v>86.900626529025658</v>
      </c>
    </row>
    <row r="105" spans="1:27">
      <c r="A105" s="27" t="s">
        <v>1259</v>
      </c>
      <c r="B105" s="27" t="s">
        <v>1300</v>
      </c>
      <c r="C105" s="27">
        <v>5774</v>
      </c>
      <c r="D105" s="27">
        <v>640</v>
      </c>
      <c r="E105" s="27">
        <v>11008.956</v>
      </c>
      <c r="F105" s="27">
        <v>307839</v>
      </c>
      <c r="G105" s="27">
        <v>3</v>
      </c>
      <c r="H105" s="27">
        <v>1.5474644337584461E-2</v>
      </c>
      <c r="I105" s="27">
        <v>1.7152671755725192E-2</v>
      </c>
      <c r="J105" s="27">
        <v>121075.91480798255</v>
      </c>
      <c r="K105" s="29">
        <f t="shared" si="5"/>
        <v>1930.4939568240002</v>
      </c>
      <c r="L105" s="28">
        <f t="shared" si="8"/>
        <v>643.49798560800002</v>
      </c>
      <c r="M105" s="27">
        <f t="shared" si="9"/>
        <v>289.57409352360003</v>
      </c>
      <c r="N105" s="87" cm="1">
        <f t="array" ref="N105">_xlfn.IFS(AND('Demand breakdown 1'!X105&gt;0, SUM('Demand breakdown 1'!N105:W105)&gt;0,SUM('Demand breakdown 1'!N105:W105)&lt;'Demand breakdown 1'!X105),('Demand breakdown 1'!N105 /'Demand breakdown 1'!X105)*Doku!$H$9,AND('Demand breakdown 1'!X105 = 0, SUM('Demand breakdown 1'!N105:W105)&gt;0), 'Demand breakdown 1'!N105/SUM('Demand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1'!N105 /'Demand breakdown 1'!Y105)*Doku!$H$9)</f>
        <v>0.15217986487448473</v>
      </c>
      <c r="O105" s="27" cm="1">
        <f t="array" ref="O105">_xlfn.IFS(AND('Demand breakdown 1'!X105&gt;0, SUM('Demand breakdown 1'!N105:W105)&gt;0,SUM('Demand breakdown 1'!N105:W105)&lt;'Demand breakdown 1'!X105),('Demand breakdown 1'!O105 /'Demand breakdown 1'!X105)*Doku!$H$9,AND('Demand breakdown 1'!X105 = 0, SUM('Demand breakdown 1'!N105:W105)&gt;0), 'Demand breakdown 1'!O105/SUM('Demand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1'!O105 /'Demand breakdown 1'!Y105)*Doku!$H$9)</f>
        <v>6.4286921879656109E-2</v>
      </c>
      <c r="P105" s="27" cm="1">
        <f t="array" ref="P105">_xlfn.IFS(AND('Demand breakdown 1'!X105&gt;0, SUM('Demand breakdown 1'!N105:W105)&gt;0,SUM('Demand breakdown 1'!N105:W105)&lt;'Demand breakdown 1'!X105),('Demand breakdown 1'!P105 /'Demand breakdown 1'!X105)*Doku!$H$9,AND('Demand breakdown 1'!X105 = 0, SUM('Demand breakdown 1'!N105:W105)&gt;0), 'Demand breakdown 1'!P105/SUM('Demand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1'!P105 /'Demand breakdown 1'!Y105)*Doku!$H$9)</f>
        <v>4.0552839167113747E-2</v>
      </c>
      <c r="Q105" s="27" cm="1">
        <f t="array" ref="Q105">_xlfn.IFS(AND('Demand breakdown 1'!X105&gt;0, SUM('Demand breakdown 1'!N105:W105)&gt;0,SUM('Demand breakdown 1'!N105:W105)&lt;'Demand breakdown 1'!X105),('Demand breakdown 1'!Q105 /'Demand breakdown 1'!X105)*Doku!$H$9,AND('Demand breakdown 1'!X105 = 0, SUM('Demand breakdown 1'!N105:W105)&gt;0), 'Demand breakdown 1'!Q105/SUM('Demand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1'!Q105 /'Demand breakdown 1'!Y105)*Doku!$H$9)</f>
        <v>0.10949266575120711</v>
      </c>
      <c r="R105" s="27" cm="1">
        <f t="array" ref="R105">_xlfn.IFS(AND('Demand breakdown 1'!X105&gt;0, SUM('Demand breakdown 1'!N105:W105)&gt;0,SUM('Demand breakdown 1'!N105:W105)&lt;'Demand breakdown 1'!X105),('Demand breakdown 1'!R105 /'Demand breakdown 1'!X105)*Doku!$H$9,AND('Demand breakdown 1'!X105 = 0, SUM('Demand breakdown 1'!N105:W105)&gt;0), 'Demand breakdown 1'!R105/SUM('Demand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1'!R105 /'Demand breakdown 1'!Y105)*Doku!$H$9)</f>
        <v>0</v>
      </c>
      <c r="S105" s="27" cm="1">
        <f t="array" ref="S105">_xlfn.IFS(AND('Demand breakdown 1'!X105&gt;0, SUM('Demand breakdown 1'!N105:W105)&gt;0,SUM('Demand breakdown 1'!N105:W105)&lt;'Demand breakdown 1'!X105),('Demand breakdown 1'!S105 /'Demand breakdown 1'!X105)*Doku!$H$9,AND('Demand breakdown 1'!X105 = 0, SUM('Demand breakdown 1'!N105:W105)&gt;0), 'Demand breakdown 1'!S105/SUM('Demand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1'!S105 /'Demand breakdown 1'!Y105)*Doku!$H$9)</f>
        <v>0</v>
      </c>
      <c r="T105" s="27" cm="1">
        <f t="array" ref="T105">_xlfn.IFS(AND('Demand breakdown 1'!X105&gt;0, SUM('Demand breakdown 1'!N105:W105)&gt;0,SUM('Demand breakdown 1'!N105:W105)&lt;'Demand breakdown 1'!X105),('Demand breakdown 1'!T105 /'Demand breakdown 1'!X105)*Doku!$H$9,AND('Demand breakdown 1'!X105 = 0, SUM('Demand breakdown 1'!N105:W105)&gt;0), 'Demand breakdown 1'!T105/SUM('Demand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1'!T105 /'Demand breakdown 1'!Y105)*Doku!$H$9)</f>
        <v>6.8299518597244188E-2</v>
      </c>
      <c r="U105" s="27" cm="1">
        <f t="array" ref="U105">_xlfn.IFS(AND('Demand breakdown 1'!X105&gt;0, SUM('Demand breakdown 1'!N105:W105)&gt;0,SUM('Demand breakdown 1'!N105:W105)&lt;'Demand breakdown 1'!X105),('Demand breakdown 1'!U105 /'Demand breakdown 1'!X105)*Doku!$H$9,AND('Demand breakdown 1'!X105 = 0, SUM('Demand breakdown 1'!N105:W105)&gt;0), 'Demand breakdown 1'!U105/SUM('Demand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1'!U105 /'Demand breakdown 1'!Y105)*Doku!$H$9)</f>
        <v>0.1472708369753078</v>
      </c>
      <c r="V105" s="27" cm="1">
        <f t="array" ref="V105">_xlfn.IFS(AND('Demand breakdown 1'!X105&gt;0, SUM('Demand breakdown 1'!N105:W105)&gt;0,SUM('Demand breakdown 1'!N105:W105)&lt;'Demand breakdown 1'!X105),('Demand breakdown 1'!V105 /'Demand breakdown 1'!X105)*Doku!$H$9,AND('Demand breakdown 1'!X105 = 0, SUM('Demand breakdown 1'!N105:W105)&gt;0), 'Demand breakdown 1'!V105/SUM('Demand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1'!V105 /'Demand breakdown 1'!Y105)*Doku!$H$9)</f>
        <v>0.37795246103750008</v>
      </c>
      <c r="W105" s="27" cm="1">
        <f t="array" ref="W105">_xlfn.IFS(AND('Demand breakdown 1'!X105&gt;0, SUM('Demand breakdown 1'!N105:W105)&gt;0),('Demand breakdown 1'!W105 /'Demand breakdown 1'!X105)*Doku!$H$9,AND('Demand breakdown 1'!X105 = 0, SUM('Demand breakdown 1'!N105:W105)&gt;0), 'Demand breakdown 1'!W105/SUM('Demand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1'!W105 /'Demand breakdown 1'!Y105)*Doku!$H$9)</f>
        <v>2.0617917176543092E-2</v>
      </c>
      <c r="X105" s="90" cm="1">
        <f t="array" ref="X105">_xlfn.IFS(AND('Demand breakdown 1'!Y105&gt;0,'Demand breakdown 1'!X105 &gt; SUM('Demand breakdown 1'!N105:W105)),(('Demand breakdown 1'!Y105-SUM('Demand breakdown 1'!N105:W105))/'Demand breakdown 1'!Y105)*Doku!$H$9,'Demand breakdown 1'!Y105 = 0, 0,'Demand breakdown 1'!X105 &lt; SUM('Demand breakdown 1'!N105:W105),1)</f>
        <v>1</v>
      </c>
      <c r="Y105" s="92">
        <f>IF(X105=1,Doku!$H$10,1-SUM(N105:X105))</f>
        <v>1.934697454094314E-2</v>
      </c>
      <c r="Z105" s="27">
        <f t="shared" si="6"/>
        <v>173.74445611416002</v>
      </c>
      <c r="AA105" s="25">
        <f t="shared" si="7"/>
        <v>180.17943597024004</v>
      </c>
    </row>
    <row r="106" spans="1:27">
      <c r="A106" s="27" t="s">
        <v>1259</v>
      </c>
      <c r="B106" s="27" t="s">
        <v>1301</v>
      </c>
      <c r="C106" s="27">
        <v>5911</v>
      </c>
      <c r="D106" s="27">
        <v>625</v>
      </c>
      <c r="E106" s="27">
        <v>12110.084999999999</v>
      </c>
      <c r="F106" s="27">
        <v>365587</v>
      </c>
      <c r="G106" s="27">
        <v>2</v>
      </c>
      <c r="H106" s="27">
        <v>1.7022436848045948E-2</v>
      </c>
      <c r="I106" s="27">
        <v>2.0370368306680781E-2</v>
      </c>
      <c r="J106" s="27">
        <v>121075.91480798255</v>
      </c>
      <c r="K106" s="29">
        <f t="shared" si="5"/>
        <v>2174.5061955774922</v>
      </c>
      <c r="L106" s="28">
        <f t="shared" si="8"/>
        <v>1087.2530977887461</v>
      </c>
      <c r="M106" s="27">
        <f t="shared" si="9"/>
        <v>489.26389400493576</v>
      </c>
      <c r="N106" s="87" cm="1">
        <f t="array" ref="N106">_xlfn.IFS(AND('Demand breakdown 1'!X106&gt;0, SUM('Demand breakdown 1'!N106:W106)&gt;0,SUM('Demand breakdown 1'!N106:W106)&lt;'Demand breakdown 1'!X106),('Demand breakdown 1'!N106 /'Demand breakdown 1'!X106)*Doku!$H$9,AND('Demand breakdown 1'!X106 = 0, SUM('Demand breakdown 1'!N106:W106)&gt;0), 'Demand breakdown 1'!N106/SUM('Demand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1'!N106 /'Demand breakdown 1'!Y106)*Doku!$H$9)</f>
        <v>0.38938596040843215</v>
      </c>
      <c r="O106" s="27" cm="1">
        <f t="array" ref="O106">_xlfn.IFS(AND('Demand breakdown 1'!X106&gt;0, SUM('Demand breakdown 1'!N106:W106)&gt;0,SUM('Demand breakdown 1'!N106:W106)&lt;'Demand breakdown 1'!X106),('Demand breakdown 1'!O106 /'Demand breakdown 1'!X106)*Doku!$H$9,AND('Demand breakdown 1'!X106 = 0, SUM('Demand breakdown 1'!N106:W106)&gt;0), 'Demand breakdown 1'!O106/SUM('Demand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1'!O106 /'Demand breakdown 1'!Y106)*Doku!$H$9)</f>
        <v>0</v>
      </c>
      <c r="P106" s="27" cm="1">
        <f t="array" ref="P106">_xlfn.IFS(AND('Demand breakdown 1'!X106&gt;0, SUM('Demand breakdown 1'!N106:W106)&gt;0,SUM('Demand breakdown 1'!N106:W106)&lt;'Demand breakdown 1'!X106),('Demand breakdown 1'!P106 /'Demand breakdown 1'!X106)*Doku!$H$9,AND('Demand breakdown 1'!X106 = 0, SUM('Demand breakdown 1'!N106:W106)&gt;0), 'Demand breakdown 1'!P106/SUM('Demand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1'!P106 /'Demand breakdown 1'!Y106)*Doku!$H$9)</f>
        <v>7.863106854713274E-2</v>
      </c>
      <c r="Q106" s="27" cm="1">
        <f t="array" ref="Q106">_xlfn.IFS(AND('Demand breakdown 1'!X106&gt;0, SUM('Demand breakdown 1'!N106:W106)&gt;0,SUM('Demand breakdown 1'!N106:W106)&lt;'Demand breakdown 1'!X106),('Demand breakdown 1'!Q106 /'Demand breakdown 1'!X106)*Doku!$H$9,AND('Demand breakdown 1'!X106 = 0, SUM('Demand breakdown 1'!N106:W106)&gt;0), 'Demand breakdown 1'!Q106/SUM('Demand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1'!Q106 /'Demand breakdown 1'!Y106)*Doku!$H$9)</f>
        <v>8.5380892714500889E-2</v>
      </c>
      <c r="R106" s="27" cm="1">
        <f t="array" ref="R106">_xlfn.IFS(AND('Demand breakdown 1'!X106&gt;0, SUM('Demand breakdown 1'!N106:W106)&gt;0,SUM('Demand breakdown 1'!N106:W106)&lt;'Demand breakdown 1'!X106),('Demand breakdown 1'!R106 /'Demand breakdown 1'!X106)*Doku!$H$9,AND('Demand breakdown 1'!X106 = 0, SUM('Demand breakdown 1'!N106:W106)&gt;0), 'Demand breakdown 1'!R106/SUM('Demand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1'!R106 /'Demand breakdown 1'!Y106)*Doku!$H$9)</f>
        <v>0</v>
      </c>
      <c r="S106" s="27" cm="1">
        <f t="array" ref="S106">_xlfn.IFS(AND('Demand breakdown 1'!X106&gt;0, SUM('Demand breakdown 1'!N106:W106)&gt;0,SUM('Demand breakdown 1'!N106:W106)&lt;'Demand breakdown 1'!X106),('Demand breakdown 1'!S106 /'Demand breakdown 1'!X106)*Doku!$H$9,AND('Demand breakdown 1'!X106 = 0, SUM('Demand breakdown 1'!N106:W106)&gt;0), 'Demand breakdown 1'!S106/SUM('Demand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1'!S106 /'Demand breakdown 1'!Y106)*Doku!$H$9)</f>
        <v>0</v>
      </c>
      <c r="T106" s="27" cm="1">
        <f t="array" ref="T106">_xlfn.IFS(AND('Demand breakdown 1'!X106&gt;0, SUM('Demand breakdown 1'!N106:W106)&gt;0,SUM('Demand breakdown 1'!N106:W106)&lt;'Demand breakdown 1'!X106),('Demand breakdown 1'!T106 /'Demand breakdown 1'!X106)*Doku!$H$9,AND('Demand breakdown 1'!X106 = 0, SUM('Demand breakdown 1'!N106:W106)&gt;0), 'Demand breakdown 1'!T106/SUM('Demand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1'!T106 /'Demand breakdown 1'!Y106)*Doku!$H$9)</f>
        <v>0</v>
      </c>
      <c r="U106" s="27" cm="1">
        <f t="array" ref="U106">_xlfn.IFS(AND('Demand breakdown 1'!X106&gt;0, SUM('Demand breakdown 1'!N106:W106)&gt;0,SUM('Demand breakdown 1'!N106:W106)&lt;'Demand breakdown 1'!X106),('Demand breakdown 1'!U106 /'Demand breakdown 1'!X106)*Doku!$H$9,AND('Demand breakdown 1'!X106 = 0, SUM('Demand breakdown 1'!N106:W106)&gt;0), 'Demand breakdown 1'!U106/SUM('Demand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1'!U106 /'Demand breakdown 1'!Y106)*Doku!$H$9)</f>
        <v>0</v>
      </c>
      <c r="V106" s="27" cm="1">
        <f t="array" ref="V106">_xlfn.IFS(AND('Demand breakdown 1'!X106&gt;0, SUM('Demand breakdown 1'!N106:W106)&gt;0,SUM('Demand breakdown 1'!N106:W106)&lt;'Demand breakdown 1'!X106),('Demand breakdown 1'!V106 /'Demand breakdown 1'!X106)*Doku!$H$9,AND('Demand breakdown 1'!X106 = 0, SUM('Demand breakdown 1'!N106:W106)&gt;0), 'Demand breakdown 1'!V106/SUM('Demand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1'!V106 /'Demand breakdown 1'!Y106)*Doku!$H$9)</f>
        <v>0.38246081613282074</v>
      </c>
      <c r="W106" s="27" cm="1">
        <f t="array" ref="W106">_xlfn.IFS(AND('Demand breakdown 1'!X106&gt;0, SUM('Demand breakdown 1'!N106:W106)&gt;0),('Demand breakdown 1'!W106 /'Demand breakdown 1'!X106)*Doku!$H$9,AND('Demand breakdown 1'!X106 = 0, SUM('Demand breakdown 1'!N106:W106)&gt;0), 'Demand breakdown 1'!W106/SUM('Demand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1'!W106 /'Demand breakdown 1'!Y106)*Doku!$H$9)</f>
        <v>4.4794287656170377E-2</v>
      </c>
      <c r="X106" s="90" cm="1">
        <f t="array" ref="X106">_xlfn.IFS(AND('Demand breakdown 1'!Y106&gt;0,'Demand breakdown 1'!X106 &gt; SUM('Demand breakdown 1'!N106:W106)),(('Demand breakdown 1'!Y106-SUM('Demand breakdown 1'!N106:W106))/'Demand breakdown 1'!Y106)*Doku!$H$9,'Demand breakdown 1'!Y106 = 0, 0,'Demand breakdown 1'!X106 &lt; SUM('Demand breakdown 1'!N106:W106),1)</f>
        <v>1</v>
      </c>
      <c r="Y106" s="92">
        <f>IF(X106=1,Doku!$H$10,1-SUM(N106:X106))</f>
        <v>1.934697454094314E-2</v>
      </c>
      <c r="Z106" s="27">
        <f t="shared" si="6"/>
        <v>293.55833640296146</v>
      </c>
      <c r="AA106" s="25">
        <f t="shared" si="7"/>
        <v>304.43086738084895</v>
      </c>
    </row>
    <row r="107" spans="1:27">
      <c r="A107" s="27" t="s">
        <v>1259</v>
      </c>
      <c r="B107" s="27" t="s">
        <v>1302</v>
      </c>
      <c r="C107" s="27">
        <v>5913</v>
      </c>
      <c r="D107" s="27">
        <v>632</v>
      </c>
      <c r="E107" s="27">
        <v>22573.597000000002</v>
      </c>
      <c r="F107" s="27">
        <v>588250</v>
      </c>
      <c r="G107" s="27">
        <v>1</v>
      </c>
      <c r="H107" s="27">
        <v>3.1730382517194511E-2</v>
      </c>
      <c r="I107" s="27">
        <v>3.2777065804869894E-2</v>
      </c>
      <c r="J107" s="27">
        <v>121075.91480798255</v>
      </c>
      <c r="K107" s="29">
        <f t="shared" si="5"/>
        <v>3877.2689687160082</v>
      </c>
      <c r="L107" s="28">
        <f t="shared" si="8"/>
        <v>3877.2689687160082</v>
      </c>
      <c r="M107" s="27">
        <f t="shared" si="9"/>
        <v>1744.7710359222037</v>
      </c>
      <c r="N107" s="87" cm="1">
        <f t="array" ref="N107">_xlfn.IFS(AND('Demand breakdown 1'!X107&gt;0, SUM('Demand breakdown 1'!N107:W107)&gt;0,SUM('Demand breakdown 1'!N107:W107)&lt;'Demand breakdown 1'!X107),('Demand breakdown 1'!N107 /'Demand breakdown 1'!X107)*Doku!$H$9,AND('Demand breakdown 1'!X107 = 0, SUM('Demand breakdown 1'!N107:W107)&gt;0), 'Demand breakdown 1'!N107/SUM('Demand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1'!N107 /'Demand breakdown 1'!Y107)*Doku!$H$9)</f>
        <v>9.4697068618371766E-2</v>
      </c>
      <c r="O107" s="27" cm="1">
        <f t="array" ref="O107">_xlfn.IFS(AND('Demand breakdown 1'!X107&gt;0, SUM('Demand breakdown 1'!N107:W107)&gt;0,SUM('Demand breakdown 1'!N107:W107)&lt;'Demand breakdown 1'!X107),('Demand breakdown 1'!O107 /'Demand breakdown 1'!X107)*Doku!$H$9,AND('Demand breakdown 1'!X107 = 0, SUM('Demand breakdown 1'!N107:W107)&gt;0), 'Demand breakdown 1'!O107/SUM('Demand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1'!O107 /'Demand breakdown 1'!Y107)*Doku!$H$9)</f>
        <v>0.10540915684692227</v>
      </c>
      <c r="P107" s="27" cm="1">
        <f t="array" ref="P107">_xlfn.IFS(AND('Demand breakdown 1'!X107&gt;0, SUM('Demand breakdown 1'!N107:W107)&gt;0,SUM('Demand breakdown 1'!N107:W107)&lt;'Demand breakdown 1'!X107),('Demand breakdown 1'!P107 /'Demand breakdown 1'!X107)*Doku!$H$9,AND('Demand breakdown 1'!X107 = 0, SUM('Demand breakdown 1'!N107:W107)&gt;0), 'Demand breakdown 1'!P107/SUM('Demand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1'!P107 /'Demand breakdown 1'!Y107)*Doku!$H$9)</f>
        <v>4.5498766496523804E-2</v>
      </c>
      <c r="Q107" s="27" cm="1">
        <f t="array" ref="Q107">_xlfn.IFS(AND('Demand breakdown 1'!X107&gt;0, SUM('Demand breakdown 1'!N107:W107)&gt;0,SUM('Demand breakdown 1'!N107:W107)&lt;'Demand breakdown 1'!X107),('Demand breakdown 1'!Q107 /'Demand breakdown 1'!X107)*Doku!$H$9,AND('Demand breakdown 1'!X107 = 0, SUM('Demand breakdown 1'!N107:W107)&gt;0), 'Demand breakdown 1'!Q107/SUM('Demand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1'!Q107 /'Demand breakdown 1'!Y107)*Doku!$H$9)</f>
        <v>5.3173922495330615E-2</v>
      </c>
      <c r="R107" s="27" cm="1">
        <f t="array" ref="R107">_xlfn.IFS(AND('Demand breakdown 1'!X107&gt;0, SUM('Demand breakdown 1'!N107:W107)&gt;0,SUM('Demand breakdown 1'!N107:W107)&lt;'Demand breakdown 1'!X107),('Demand breakdown 1'!R107 /'Demand breakdown 1'!X107)*Doku!$H$9,AND('Demand breakdown 1'!X107 = 0, SUM('Demand breakdown 1'!N107:W107)&gt;0), 'Demand breakdown 1'!R107/SUM('Demand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1'!R107 /'Demand breakdown 1'!Y107)*Doku!$H$9)</f>
        <v>0</v>
      </c>
      <c r="S107" s="27" cm="1">
        <f t="array" ref="S107">_xlfn.IFS(AND('Demand breakdown 1'!X107&gt;0, SUM('Demand breakdown 1'!N107:W107)&gt;0,SUM('Demand breakdown 1'!N107:W107)&lt;'Demand breakdown 1'!X107),('Demand breakdown 1'!S107 /'Demand breakdown 1'!X107)*Doku!$H$9,AND('Demand breakdown 1'!X107 = 0, SUM('Demand breakdown 1'!N107:W107)&gt;0), 'Demand breakdown 1'!S107/SUM('Demand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1'!S107 /'Demand breakdown 1'!Y107)*Doku!$H$9)</f>
        <v>1.8884196774042648E-2</v>
      </c>
      <c r="T107" s="27" cm="1">
        <f t="array" ref="T107">_xlfn.IFS(AND('Demand breakdown 1'!X107&gt;0, SUM('Demand breakdown 1'!N107:W107)&gt;0,SUM('Demand breakdown 1'!N107:W107)&lt;'Demand breakdown 1'!X107),('Demand breakdown 1'!T107 /'Demand breakdown 1'!X107)*Doku!$H$9,AND('Demand breakdown 1'!X107 = 0, SUM('Demand breakdown 1'!N107:W107)&gt;0), 'Demand breakdown 1'!T107/SUM('Demand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1'!T107 /'Demand breakdown 1'!Y107)*Doku!$H$9)</f>
        <v>0</v>
      </c>
      <c r="U107" s="27" cm="1">
        <f t="array" ref="U107">_xlfn.IFS(AND('Demand breakdown 1'!X107&gt;0, SUM('Demand breakdown 1'!N107:W107)&gt;0,SUM('Demand breakdown 1'!N107:W107)&lt;'Demand breakdown 1'!X107),('Demand breakdown 1'!U107 /'Demand breakdown 1'!X107)*Doku!$H$9,AND('Demand breakdown 1'!X107 = 0, SUM('Demand breakdown 1'!N107:W107)&gt;0), 'Demand breakdown 1'!U107/SUM('Demand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1'!U107 /'Demand breakdown 1'!Y107)*Doku!$H$9)</f>
        <v>0</v>
      </c>
      <c r="V107" s="27" cm="1">
        <f t="array" ref="V107">_xlfn.IFS(AND('Demand breakdown 1'!X107&gt;0, SUM('Demand breakdown 1'!N107:W107)&gt;0,SUM('Demand breakdown 1'!N107:W107)&lt;'Demand breakdown 1'!X107),('Demand breakdown 1'!V107 /'Demand breakdown 1'!X107)*Doku!$H$9,AND('Demand breakdown 1'!X107 = 0, SUM('Demand breakdown 1'!N107:W107)&gt;0), 'Demand breakdown 1'!V107/SUM('Demand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1'!V107 /'Demand breakdown 1'!Y107)*Doku!$H$9)</f>
        <v>0.61898200537139791</v>
      </c>
      <c r="W107" s="27" cm="1">
        <f t="array" ref="W107">_xlfn.IFS(AND('Demand breakdown 1'!X107&gt;0, SUM('Demand breakdown 1'!N107:W107)&gt;0),('Demand breakdown 1'!W107 /'Demand breakdown 1'!X107)*Doku!$H$9,AND('Demand breakdown 1'!X107 = 0, SUM('Demand breakdown 1'!N107:W107)&gt;0), 'Demand breakdown 1'!W107/SUM('Demand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1'!W107 /'Demand breakdown 1'!Y107)*Doku!$H$9)</f>
        <v>4.4007908856467812E-2</v>
      </c>
      <c r="X107" s="90" cm="1">
        <f t="array" ref="X107">_xlfn.IFS(AND('Demand breakdown 1'!Y107&gt;0,'Demand breakdown 1'!X107 &gt; SUM('Demand breakdown 1'!N107:W107)),(('Demand breakdown 1'!Y107-SUM('Demand breakdown 1'!N107:W107))/'Demand breakdown 1'!Y107)*Doku!$H$9,'Demand breakdown 1'!Y107 = 0, 0,'Demand breakdown 1'!X107 &lt; SUM('Demand breakdown 1'!N107:W107),1)</f>
        <v>1</v>
      </c>
      <c r="Y107" s="92">
        <f>IF(X107=1,Doku!$H$10,1-SUM(N107:X107))</f>
        <v>1.934697454094314E-2</v>
      </c>
      <c r="Z107" s="27">
        <f t="shared" si="6"/>
        <v>1046.8626215533222</v>
      </c>
      <c r="AA107" s="25">
        <f t="shared" si="7"/>
        <v>1085.6353112404825</v>
      </c>
    </row>
    <row r="108" spans="1:27">
      <c r="A108" s="27" t="s">
        <v>1259</v>
      </c>
      <c r="B108" s="27" t="s">
        <v>1303</v>
      </c>
      <c r="C108" s="27">
        <v>5914</v>
      </c>
      <c r="D108" s="27">
        <v>623</v>
      </c>
      <c r="E108" s="27">
        <v>6557.7950000000001</v>
      </c>
      <c r="F108" s="27">
        <v>188686</v>
      </c>
      <c r="G108" s="27">
        <v>1</v>
      </c>
      <c r="H108" s="27">
        <v>9.2179081525795622E-3</v>
      </c>
      <c r="I108" s="27">
        <v>1.0513512007577868E-2</v>
      </c>
      <c r="J108" s="27">
        <v>121075.91480798255</v>
      </c>
      <c r="K108" s="29">
        <f t="shared" si="5"/>
        <v>1159.9892603418782</v>
      </c>
      <c r="L108" s="28">
        <f t="shared" si="8"/>
        <v>1159.9892603418782</v>
      </c>
      <c r="M108" s="27">
        <f t="shared" si="9"/>
        <v>521.99516715384516</v>
      </c>
      <c r="N108" s="87" cm="1">
        <f t="array" ref="N108">_xlfn.IFS(AND('Demand breakdown 1'!X108&gt;0, SUM('Demand breakdown 1'!N108:W108)&gt;0,SUM('Demand breakdown 1'!N108:W108)&lt;'Demand breakdown 1'!X108),('Demand breakdown 1'!N108 /'Demand breakdown 1'!X108)*Doku!$H$9,AND('Demand breakdown 1'!X108 = 0, SUM('Demand breakdown 1'!N108:W108)&gt;0), 'Demand breakdown 1'!N108/SUM('Demand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1'!N108 /'Demand breakdown 1'!Y108)*Doku!$H$9)</f>
        <v>0.57510114095952292</v>
      </c>
      <c r="O108" s="27" cm="1">
        <f t="array" ref="O108">_xlfn.IFS(AND('Demand breakdown 1'!X108&gt;0, SUM('Demand breakdown 1'!N108:W108)&gt;0,SUM('Demand breakdown 1'!N108:W108)&lt;'Demand breakdown 1'!X108),('Demand breakdown 1'!O108 /'Demand breakdown 1'!X108)*Doku!$H$9,AND('Demand breakdown 1'!X108 = 0, SUM('Demand breakdown 1'!N108:W108)&gt;0), 'Demand breakdown 1'!O108/SUM('Demand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1'!O108 /'Demand breakdown 1'!Y108)*Doku!$H$9)</f>
        <v>0</v>
      </c>
      <c r="P108" s="27" cm="1">
        <f t="array" ref="P108">_xlfn.IFS(AND('Demand breakdown 1'!X108&gt;0, SUM('Demand breakdown 1'!N108:W108)&gt;0,SUM('Demand breakdown 1'!N108:W108)&lt;'Demand breakdown 1'!X108),('Demand breakdown 1'!P108 /'Demand breakdown 1'!X108)*Doku!$H$9,AND('Demand breakdown 1'!X108 = 0, SUM('Demand breakdown 1'!N108:W108)&gt;0), 'Demand breakdown 1'!P108/SUM('Demand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1'!P108 /'Demand breakdown 1'!Y108)*Doku!$H$9)</f>
        <v>2.318622310563951E-2</v>
      </c>
      <c r="Q108" s="27" cm="1">
        <f t="array" ref="Q108">_xlfn.IFS(AND('Demand breakdown 1'!X108&gt;0, SUM('Demand breakdown 1'!N108:W108)&gt;0,SUM('Demand breakdown 1'!N108:W108)&lt;'Demand breakdown 1'!X108),('Demand breakdown 1'!Q108 /'Demand breakdown 1'!X108)*Doku!$H$9,AND('Demand breakdown 1'!X108 = 0, SUM('Demand breakdown 1'!N108:W108)&gt;0), 'Demand breakdown 1'!Q108/SUM('Demand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1'!Q108 /'Demand breakdown 1'!Y108)*Doku!$H$9)</f>
        <v>1.9321852588032925E-2</v>
      </c>
      <c r="R108" s="27" cm="1">
        <f t="array" ref="R108">_xlfn.IFS(AND('Demand breakdown 1'!X108&gt;0, SUM('Demand breakdown 1'!N108:W108)&gt;0,SUM('Demand breakdown 1'!N108:W108)&lt;'Demand breakdown 1'!X108),('Demand breakdown 1'!R108 /'Demand breakdown 1'!X108)*Doku!$H$9,AND('Demand breakdown 1'!X108 = 0, SUM('Demand breakdown 1'!N108:W108)&gt;0), 'Demand breakdown 1'!R108/SUM('Demand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1'!R108 /'Demand breakdown 1'!Y108)*Doku!$H$9)</f>
        <v>0</v>
      </c>
      <c r="S108" s="27" cm="1">
        <f t="array" ref="S108">_xlfn.IFS(AND('Demand breakdown 1'!X108&gt;0, SUM('Demand breakdown 1'!N108:W108)&gt;0,SUM('Demand breakdown 1'!N108:W108)&lt;'Demand breakdown 1'!X108),('Demand breakdown 1'!S108 /'Demand breakdown 1'!X108)*Doku!$H$9,AND('Demand breakdown 1'!X108 = 0, SUM('Demand breakdown 1'!N108:W108)&gt;0), 'Demand breakdown 1'!S108/SUM('Demand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1'!S108 /'Demand breakdown 1'!Y108)*Doku!$H$9)</f>
        <v>0</v>
      </c>
      <c r="T108" s="27" cm="1">
        <f t="array" ref="T108">_xlfn.IFS(AND('Demand breakdown 1'!X108&gt;0, SUM('Demand breakdown 1'!N108:W108)&gt;0,SUM('Demand breakdown 1'!N108:W108)&lt;'Demand breakdown 1'!X108),('Demand breakdown 1'!T108 /'Demand breakdown 1'!X108)*Doku!$H$9,AND('Demand breakdown 1'!X108 = 0, SUM('Demand breakdown 1'!N108:W108)&gt;0), 'Demand breakdown 1'!T108/SUM('Demand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1'!T108 /'Demand breakdown 1'!Y108)*Doku!$H$9)</f>
        <v>0</v>
      </c>
      <c r="U108" s="27" cm="1">
        <f t="array" ref="U108">_xlfn.IFS(AND('Demand breakdown 1'!X108&gt;0, SUM('Demand breakdown 1'!N108:W108)&gt;0,SUM('Demand breakdown 1'!N108:W108)&lt;'Demand breakdown 1'!X108),('Demand breakdown 1'!U108 /'Demand breakdown 1'!X108)*Doku!$H$9,AND('Demand breakdown 1'!X108 = 0, SUM('Demand breakdown 1'!N108:W108)&gt;0), 'Demand breakdown 1'!U108/SUM('Demand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1'!U108 /'Demand breakdown 1'!Y108)*Doku!$H$9)</f>
        <v>1.939085920441876E-2</v>
      </c>
      <c r="V108" s="27" cm="1">
        <f t="array" ref="V108">_xlfn.IFS(AND('Demand breakdown 1'!X108&gt;0, SUM('Demand breakdown 1'!N108:W108)&gt;0,SUM('Demand breakdown 1'!N108:W108)&lt;'Demand breakdown 1'!X108),('Demand breakdown 1'!V108 /'Demand breakdown 1'!X108)*Doku!$H$9,AND('Demand breakdown 1'!X108 = 0, SUM('Demand breakdown 1'!N108:W108)&gt;0), 'Demand breakdown 1'!V108/SUM('Demand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1'!V108 /'Demand breakdown 1'!Y108)*Doku!$H$9)</f>
        <v>0.12138263822267828</v>
      </c>
      <c r="W108" s="27" cm="1">
        <f t="array" ref="W108">_xlfn.IFS(AND('Demand breakdown 1'!X108&gt;0, SUM('Demand breakdown 1'!N108:W108)&gt;0),('Demand breakdown 1'!W108 /'Demand breakdown 1'!X108)*Doku!$H$9,AND('Demand breakdown 1'!X108 = 0, SUM('Demand breakdown 1'!N108:W108)&gt;0), 'Demand breakdown 1'!W108/SUM('Demand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1'!W108 /'Demand breakdown 1'!Y108)*Doku!$H$9)</f>
        <v>6.2105954747248698E-3</v>
      </c>
      <c r="X108" s="90" cm="1">
        <f t="array" ref="X108">_xlfn.IFS(AND('Demand breakdown 1'!Y108&gt;0,'Demand breakdown 1'!X108 &gt; SUM('Demand breakdown 1'!N108:W108)),(('Demand breakdown 1'!Y108-SUM('Demand breakdown 1'!N108:W108))/'Demand breakdown 1'!Y108)*Doku!$H$9,'Demand breakdown 1'!Y108 = 0, 0,'Demand breakdown 1'!X108 &lt; SUM('Demand breakdown 1'!N108:W108),1)</f>
        <v>0.21605971590403963</v>
      </c>
      <c r="Y108" s="92">
        <f>IF(X108=1,Doku!$H$10,1-SUM(N108:X108))</f>
        <v>1.934697454094314E-2</v>
      </c>
      <c r="Z108" s="27">
        <f t="shared" si="6"/>
        <v>313.19710029230714</v>
      </c>
      <c r="AA108" s="25">
        <f t="shared" si="7"/>
        <v>324.79699289572591</v>
      </c>
    </row>
    <row r="109" spans="1:27">
      <c r="A109" s="27" t="s">
        <v>1259</v>
      </c>
      <c r="B109" s="27" t="s">
        <v>1304</v>
      </c>
      <c r="C109" s="27">
        <v>5915</v>
      </c>
      <c r="D109" s="27">
        <v>532</v>
      </c>
      <c r="E109" s="27">
        <v>5308.4030000000002</v>
      </c>
      <c r="F109" s="27">
        <v>179916</v>
      </c>
      <c r="G109" s="27">
        <v>1</v>
      </c>
      <c r="H109" s="27">
        <v>7.4617110310520249E-3</v>
      </c>
      <c r="I109" s="27">
        <v>1.0024850950019502E-2</v>
      </c>
      <c r="J109" s="27">
        <v>121075.91480798255</v>
      </c>
      <c r="K109" s="29">
        <f t="shared" si="5"/>
        <v>990.32715204899546</v>
      </c>
      <c r="L109" s="28">
        <f t="shared" si="8"/>
        <v>990.32715204899546</v>
      </c>
      <c r="M109" s="27">
        <f t="shared" si="9"/>
        <v>445.64721842204796</v>
      </c>
      <c r="N109" s="87" cm="1">
        <f t="array" ref="N109">_xlfn.IFS(AND('Demand breakdown 1'!X109&gt;0, SUM('Demand breakdown 1'!N109:W109)&gt;0,SUM('Demand breakdown 1'!N109:W109)&lt;'Demand breakdown 1'!X109),('Demand breakdown 1'!N109 /'Demand breakdown 1'!X109)*Doku!$H$9,AND('Demand breakdown 1'!X109 = 0, SUM('Demand breakdown 1'!N109:W109)&gt;0), 'Demand breakdown 1'!N109/SUM('Demand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1'!N109 /'Demand breakdown 1'!Y109)*Doku!$H$9)</f>
        <v>4.4947964030742991E-2</v>
      </c>
      <c r="O109" s="27" cm="1">
        <f t="array" ref="O109">_xlfn.IFS(AND('Demand breakdown 1'!X109&gt;0, SUM('Demand breakdown 1'!N109:W109)&gt;0,SUM('Demand breakdown 1'!N109:W109)&lt;'Demand breakdown 1'!X109),('Demand breakdown 1'!O109 /'Demand breakdown 1'!X109)*Doku!$H$9,AND('Demand breakdown 1'!X109 = 0, SUM('Demand breakdown 1'!N109:W109)&gt;0), 'Demand breakdown 1'!O109/SUM('Demand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1'!O109 /'Demand breakdown 1'!Y109)*Doku!$H$9)</f>
        <v>0.17837014436530854</v>
      </c>
      <c r="P109" s="27" cm="1">
        <f t="array" ref="P109">_xlfn.IFS(AND('Demand breakdown 1'!X109&gt;0, SUM('Demand breakdown 1'!N109:W109)&gt;0,SUM('Demand breakdown 1'!N109:W109)&lt;'Demand breakdown 1'!X109),('Demand breakdown 1'!P109 /'Demand breakdown 1'!X109)*Doku!$H$9,AND('Demand breakdown 1'!X109 = 0, SUM('Demand breakdown 1'!N109:W109)&gt;0), 'Demand breakdown 1'!P109/SUM('Demand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1'!P109 /'Demand breakdown 1'!Y109)*Doku!$H$9)</f>
        <v>6.266467978008694E-2</v>
      </c>
      <c r="Q109" s="27" cm="1">
        <f t="array" ref="Q109">_xlfn.IFS(AND('Demand breakdown 1'!X109&gt;0, SUM('Demand breakdown 1'!N109:W109)&gt;0,SUM('Demand breakdown 1'!N109:W109)&lt;'Demand breakdown 1'!X109),('Demand breakdown 1'!Q109 /'Demand breakdown 1'!X109)*Doku!$H$9,AND('Demand breakdown 1'!X109 = 0, SUM('Demand breakdown 1'!N109:W109)&gt;0), 'Demand breakdown 1'!Q109/SUM('Demand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1'!Q109 /'Demand breakdown 1'!Y109)*Doku!$H$9)</f>
        <v>0.11854888810054841</v>
      </c>
      <c r="R109" s="27" cm="1">
        <f t="array" ref="R109">_xlfn.IFS(AND('Demand breakdown 1'!X109&gt;0, SUM('Demand breakdown 1'!N109:W109)&gt;0,SUM('Demand breakdown 1'!N109:W109)&lt;'Demand breakdown 1'!X109),('Demand breakdown 1'!R109 /'Demand breakdown 1'!X109)*Doku!$H$9,AND('Demand breakdown 1'!X109 = 0, SUM('Demand breakdown 1'!N109:W109)&gt;0), 'Demand breakdown 1'!R109/SUM('Demand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1'!R109 /'Demand breakdown 1'!Y109)*Doku!$H$9)</f>
        <v>0</v>
      </c>
      <c r="S109" s="27" cm="1">
        <f t="array" ref="S109">_xlfn.IFS(AND('Demand breakdown 1'!X109&gt;0, SUM('Demand breakdown 1'!N109:W109)&gt;0,SUM('Demand breakdown 1'!N109:W109)&lt;'Demand breakdown 1'!X109),('Demand breakdown 1'!S109 /'Demand breakdown 1'!X109)*Doku!$H$9,AND('Demand breakdown 1'!X109 = 0, SUM('Demand breakdown 1'!N109:W109)&gt;0), 'Demand breakdown 1'!S109/SUM('Demand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1'!S109 /'Demand breakdown 1'!Y109)*Doku!$H$9)</f>
        <v>0</v>
      </c>
      <c r="T109" s="27" cm="1">
        <f t="array" ref="T109">_xlfn.IFS(AND('Demand breakdown 1'!X109&gt;0, SUM('Demand breakdown 1'!N109:W109)&gt;0,SUM('Demand breakdown 1'!N109:W109)&lt;'Demand breakdown 1'!X109),('Demand breakdown 1'!T109 /'Demand breakdown 1'!X109)*Doku!$H$9,AND('Demand breakdown 1'!X109 = 0, SUM('Demand breakdown 1'!N109:W109)&gt;0), 'Demand breakdown 1'!T109/SUM('Demand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1'!T109 /'Demand breakdown 1'!Y109)*Doku!$H$9)</f>
        <v>0</v>
      </c>
      <c r="U109" s="27" cm="1">
        <f t="array" ref="U109">_xlfn.IFS(AND('Demand breakdown 1'!X109&gt;0, SUM('Demand breakdown 1'!N109:W109)&gt;0,SUM('Demand breakdown 1'!N109:W109)&lt;'Demand breakdown 1'!X109),('Demand breakdown 1'!U109 /'Demand breakdown 1'!X109)*Doku!$H$9,AND('Demand breakdown 1'!X109 = 0, SUM('Demand breakdown 1'!N109:W109)&gt;0), 'Demand breakdown 1'!U109/SUM('Demand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1'!U109 /'Demand breakdown 1'!Y109)*Doku!$H$9)</f>
        <v>0</v>
      </c>
      <c r="V109" s="27" cm="1">
        <f t="array" ref="V109">_xlfn.IFS(AND('Demand breakdown 1'!X109&gt;0, SUM('Demand breakdown 1'!N109:W109)&gt;0,SUM('Demand breakdown 1'!N109:W109)&lt;'Demand breakdown 1'!X109),('Demand breakdown 1'!V109 /'Demand breakdown 1'!X109)*Doku!$H$9,AND('Demand breakdown 1'!X109 = 0, SUM('Demand breakdown 1'!N109:W109)&gt;0), 'Demand breakdown 1'!V109/SUM('Demand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1'!V109 /'Demand breakdown 1'!Y109)*Doku!$H$9)</f>
        <v>8.6615054774570432E-2</v>
      </c>
      <c r="W109" s="27" cm="1">
        <f t="array" ref="W109">_xlfn.IFS(AND('Demand breakdown 1'!X109&gt;0, SUM('Demand breakdown 1'!N109:W109)&gt;0),('Demand breakdown 1'!W109 /'Demand breakdown 1'!X109)*Doku!$H$9,AND('Demand breakdown 1'!X109 = 0, SUM('Demand breakdown 1'!N109:W109)&gt;0), 'Demand breakdown 1'!W109/SUM('Demand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1'!W109 /'Demand breakdown 1'!Y109)*Doku!$H$9)</f>
        <v>1.9794602164390464E-2</v>
      </c>
      <c r="X109" s="90" cm="1">
        <f t="array" ref="X109">_xlfn.IFS(AND('Demand breakdown 1'!Y109&gt;0,'Demand breakdown 1'!X109 &gt; SUM('Demand breakdown 1'!N109:W109)),(('Demand breakdown 1'!Y109-SUM('Demand breakdown 1'!N109:W109))/'Demand breakdown 1'!Y109)*Doku!$H$9,'Demand breakdown 1'!Y109 = 0, 0,'Demand breakdown 1'!X109 &lt; SUM('Demand breakdown 1'!N109:W109),1)</f>
        <v>0.46971169224340903</v>
      </c>
      <c r="Y109" s="92">
        <f>IF(X109=1,Doku!$H$10,1-SUM(N109:X109))</f>
        <v>1.934697454094314E-2</v>
      </c>
      <c r="Z109" s="27">
        <f t="shared" si="6"/>
        <v>267.3883310532288</v>
      </c>
      <c r="AA109" s="25">
        <f t="shared" si="7"/>
        <v>277.29160257371876</v>
      </c>
    </row>
    <row r="110" spans="1:27">
      <c r="A110" s="27" t="s">
        <v>1259</v>
      </c>
      <c r="B110" s="27" t="s">
        <v>1305</v>
      </c>
      <c r="C110" s="27">
        <v>5916</v>
      </c>
      <c r="D110" s="27">
        <v>486</v>
      </c>
      <c r="E110" s="27">
        <v>3627.2860000000001</v>
      </c>
      <c r="F110" s="27">
        <v>156449</v>
      </c>
      <c r="G110" s="27">
        <v>1</v>
      </c>
      <c r="H110" s="27">
        <v>5.0986633755915993E-3</v>
      </c>
      <c r="I110" s="27">
        <v>8.7172786538140083E-3</v>
      </c>
      <c r="J110" s="27">
        <v>121075.91480798255</v>
      </c>
      <c r="K110" s="29">
        <f t="shared" si="5"/>
        <v>740.00093593940699</v>
      </c>
      <c r="L110" s="28">
        <f t="shared" si="8"/>
        <v>740.00093593940699</v>
      </c>
      <c r="M110" s="27">
        <f t="shared" si="9"/>
        <v>333.00042117273313</v>
      </c>
      <c r="N110" s="87" cm="1">
        <f t="array" ref="N110">_xlfn.IFS(AND('Demand breakdown 1'!X110&gt;0, SUM('Demand breakdown 1'!N110:W110)&gt;0,SUM('Demand breakdown 1'!N110:W110)&lt;'Demand breakdown 1'!X110),('Demand breakdown 1'!N110 /'Demand breakdown 1'!X110)*Doku!$H$9,AND('Demand breakdown 1'!X110 = 0, SUM('Demand breakdown 1'!N110:W110)&gt;0), 'Demand breakdown 1'!N110/SUM('Demand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1'!N110 /'Demand breakdown 1'!Y110)*Doku!$H$9)</f>
        <v>8.9177298465509869E-2</v>
      </c>
      <c r="O110" s="27" cm="1">
        <f t="array" ref="O110">_xlfn.IFS(AND('Demand breakdown 1'!X110&gt;0, SUM('Demand breakdown 1'!N110:W110)&gt;0,SUM('Demand breakdown 1'!N110:W110)&lt;'Demand breakdown 1'!X110),('Demand breakdown 1'!O110 /'Demand breakdown 1'!X110)*Doku!$H$9,AND('Demand breakdown 1'!X110 = 0, SUM('Demand breakdown 1'!N110:W110)&gt;0), 'Demand breakdown 1'!O110/SUM('Demand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1'!O110 /'Demand breakdown 1'!Y110)*Doku!$H$9)</f>
        <v>0.17508476265395104</v>
      </c>
      <c r="P110" s="27" cm="1">
        <f t="array" ref="P110">_xlfn.IFS(AND('Demand breakdown 1'!X110&gt;0, SUM('Demand breakdown 1'!N110:W110)&gt;0,SUM('Demand breakdown 1'!N110:W110)&lt;'Demand breakdown 1'!X110),('Demand breakdown 1'!P110 /'Demand breakdown 1'!X110)*Doku!$H$9,AND('Demand breakdown 1'!X110 = 0, SUM('Demand breakdown 1'!N110:W110)&gt;0), 'Demand breakdown 1'!P110/SUM('Demand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1'!P110 /'Demand breakdown 1'!Y110)*Doku!$H$9)</f>
        <v>0</v>
      </c>
      <c r="Q110" s="27" cm="1">
        <f t="array" ref="Q110">_xlfn.IFS(AND('Demand breakdown 1'!X110&gt;0, SUM('Demand breakdown 1'!N110:W110)&gt;0,SUM('Demand breakdown 1'!N110:W110)&lt;'Demand breakdown 1'!X110),('Demand breakdown 1'!Q110 /'Demand breakdown 1'!X110)*Doku!$H$9,AND('Demand breakdown 1'!X110 = 0, SUM('Demand breakdown 1'!N110:W110)&gt;0), 'Demand breakdown 1'!Q110/SUM('Demand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1'!Q110 /'Demand breakdown 1'!Y110)*Doku!$H$9)</f>
        <v>0</v>
      </c>
      <c r="R110" s="27" cm="1">
        <f t="array" ref="R110">_xlfn.IFS(AND('Demand breakdown 1'!X110&gt;0, SUM('Demand breakdown 1'!N110:W110)&gt;0,SUM('Demand breakdown 1'!N110:W110)&lt;'Demand breakdown 1'!X110),('Demand breakdown 1'!R110 /'Demand breakdown 1'!X110)*Doku!$H$9,AND('Demand breakdown 1'!X110 = 0, SUM('Demand breakdown 1'!N110:W110)&gt;0), 'Demand breakdown 1'!R110/SUM('Demand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1'!R110 /'Demand breakdown 1'!Y110)*Doku!$H$9)</f>
        <v>0</v>
      </c>
      <c r="S110" s="27" cm="1">
        <f t="array" ref="S110">_xlfn.IFS(AND('Demand breakdown 1'!X110&gt;0, SUM('Demand breakdown 1'!N110:W110)&gt;0,SUM('Demand breakdown 1'!N110:W110)&lt;'Demand breakdown 1'!X110),('Demand breakdown 1'!S110 /'Demand breakdown 1'!X110)*Doku!$H$9,AND('Demand breakdown 1'!X110 = 0, SUM('Demand breakdown 1'!N110:W110)&gt;0), 'Demand breakdown 1'!S110/SUM('Demand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1'!S110 /'Demand breakdown 1'!Y110)*Doku!$H$9)</f>
        <v>3.9832526647927739E-2</v>
      </c>
      <c r="T110" s="27" cm="1">
        <f t="array" ref="T110">_xlfn.IFS(AND('Demand breakdown 1'!X110&gt;0, SUM('Demand breakdown 1'!N110:W110)&gt;0,SUM('Demand breakdown 1'!N110:W110)&lt;'Demand breakdown 1'!X110),('Demand breakdown 1'!T110 /'Demand breakdown 1'!X110)*Doku!$H$9,AND('Demand breakdown 1'!X110 = 0, SUM('Demand breakdown 1'!N110:W110)&gt;0), 'Demand breakdown 1'!T110/SUM('Demand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1'!T110 /'Demand breakdown 1'!Y110)*Doku!$H$9)</f>
        <v>0</v>
      </c>
      <c r="U110" s="27" cm="1">
        <f t="array" ref="U110">_xlfn.IFS(AND('Demand breakdown 1'!X110&gt;0, SUM('Demand breakdown 1'!N110:W110)&gt;0,SUM('Demand breakdown 1'!N110:W110)&lt;'Demand breakdown 1'!X110),('Demand breakdown 1'!U110 /'Demand breakdown 1'!X110)*Doku!$H$9,AND('Demand breakdown 1'!X110 = 0, SUM('Demand breakdown 1'!N110:W110)&gt;0), 'Demand breakdown 1'!U110/SUM('Demand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1'!U110 /'Demand breakdown 1'!Y110)*Doku!$H$9)</f>
        <v>0</v>
      </c>
      <c r="V110" s="27" cm="1">
        <f t="array" ref="V110">_xlfn.IFS(AND('Demand breakdown 1'!X110&gt;0, SUM('Demand breakdown 1'!N110:W110)&gt;0,SUM('Demand breakdown 1'!N110:W110)&lt;'Demand breakdown 1'!X110),('Demand breakdown 1'!V110 /'Demand breakdown 1'!X110)*Doku!$H$9,AND('Demand breakdown 1'!X110 = 0, SUM('Demand breakdown 1'!N110:W110)&gt;0), 'Demand breakdown 1'!V110/SUM('Demand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1'!V110 /'Demand breakdown 1'!Y110)*Doku!$H$9)</f>
        <v>0.62988898482805133</v>
      </c>
      <c r="W110" s="27" cm="1">
        <f t="array" ref="W110">_xlfn.IFS(AND('Demand breakdown 1'!X110&gt;0, SUM('Demand breakdown 1'!N110:W110)&gt;0),('Demand breakdown 1'!W110 /'Demand breakdown 1'!X110)*Doku!$H$9,AND('Demand breakdown 1'!X110 = 0, SUM('Demand breakdown 1'!N110:W110)&gt;0), 'Demand breakdown 1'!W110/SUM('Demand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1'!W110 /'Demand breakdown 1'!Y110)*Doku!$H$9)</f>
        <v>4.6669452863616831E-2</v>
      </c>
      <c r="X110" s="90" cm="1">
        <f t="array" ref="X110">_xlfn.IFS(AND('Demand breakdown 1'!Y110&gt;0,'Demand breakdown 1'!X110 &gt; SUM('Demand breakdown 1'!N110:W110)),(('Demand breakdown 1'!Y110-SUM('Demand breakdown 1'!N110:W110))/'Demand breakdown 1'!Y110)*Doku!$H$9,'Demand breakdown 1'!Y110 = 0, 0,'Demand breakdown 1'!X110 &lt; SUM('Demand breakdown 1'!N110:W110),1)</f>
        <v>1</v>
      </c>
      <c r="Y110" s="92">
        <f>IF(X110=1,Doku!$H$10,1-SUM(N110:X110))</f>
        <v>1.934697454094314E-2</v>
      </c>
      <c r="Z110" s="27">
        <f t="shared" si="6"/>
        <v>199.8002527036399</v>
      </c>
      <c r="AA110" s="25">
        <f t="shared" si="7"/>
        <v>207.20026206303399</v>
      </c>
    </row>
    <row r="111" spans="1:27">
      <c r="A111" s="27" t="s">
        <v>1259</v>
      </c>
      <c r="B111" s="27" t="s">
        <v>1306</v>
      </c>
      <c r="C111" s="27">
        <v>5954</v>
      </c>
      <c r="D111" s="27">
        <v>749</v>
      </c>
      <c r="E111" s="27">
        <v>9886.57</v>
      </c>
      <c r="F111" s="27">
        <v>324106</v>
      </c>
      <c r="G111" s="27">
        <v>11</v>
      </c>
      <c r="H111" s="27">
        <v>1.3896972107857676E-2</v>
      </c>
      <c r="I111" s="27">
        <v>1.8059062796010477E-2</v>
      </c>
      <c r="J111" s="27">
        <v>121075.91480798255</v>
      </c>
      <c r="K111" s="29">
        <f t="shared" si="5"/>
        <v>1823.6887135428137</v>
      </c>
      <c r="L111" s="28">
        <f t="shared" si="8"/>
        <v>165.78988304934671</v>
      </c>
      <c r="M111" s="27">
        <f t="shared" si="9"/>
        <v>74.605447372206029</v>
      </c>
      <c r="N111" s="87" cm="1">
        <f t="array" ref="N111">_xlfn.IFS(AND('Demand breakdown 1'!X111&gt;0, SUM('Demand breakdown 1'!N111:W111)&gt;0,SUM('Demand breakdown 1'!N111:W111)&lt;'Demand breakdown 1'!X111),('Demand breakdown 1'!N111 /'Demand breakdown 1'!X111)*Doku!$H$9,AND('Demand breakdown 1'!X111 = 0, SUM('Demand breakdown 1'!N111:W111)&gt;0), 'Demand breakdown 1'!N111/SUM('Demand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1'!N111 /'Demand breakdown 1'!Y111)*Doku!$H$9)</f>
        <v>0.4691619055529811</v>
      </c>
      <c r="O111" s="27" cm="1">
        <f t="array" ref="O111">_xlfn.IFS(AND('Demand breakdown 1'!X111&gt;0, SUM('Demand breakdown 1'!N111:W111)&gt;0,SUM('Demand breakdown 1'!N111:W111)&lt;'Demand breakdown 1'!X111),('Demand breakdown 1'!O111 /'Demand breakdown 1'!X111)*Doku!$H$9,AND('Demand breakdown 1'!X111 = 0, SUM('Demand breakdown 1'!N111:W111)&gt;0), 'Demand breakdown 1'!O111/SUM('Demand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1'!O111 /'Demand breakdown 1'!Y111)*Doku!$H$9)</f>
        <v>0.15802644429031737</v>
      </c>
      <c r="P111" s="27" cm="1">
        <f t="array" ref="P111">_xlfn.IFS(AND('Demand breakdown 1'!X111&gt;0, SUM('Demand breakdown 1'!N111:W111)&gt;0,SUM('Demand breakdown 1'!N111:W111)&lt;'Demand breakdown 1'!X111),('Demand breakdown 1'!P111 /'Demand breakdown 1'!X111)*Doku!$H$9,AND('Demand breakdown 1'!X111 = 0, SUM('Demand breakdown 1'!N111:W111)&gt;0), 'Demand breakdown 1'!P111/SUM('Demand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1'!P111 /'Demand breakdown 1'!Y111)*Doku!$H$9)</f>
        <v>0</v>
      </c>
      <c r="Q111" s="27" cm="1">
        <f t="array" ref="Q111">_xlfn.IFS(AND('Demand breakdown 1'!X111&gt;0, SUM('Demand breakdown 1'!N111:W111)&gt;0,SUM('Demand breakdown 1'!N111:W111)&lt;'Demand breakdown 1'!X111),('Demand breakdown 1'!Q111 /'Demand breakdown 1'!X111)*Doku!$H$9,AND('Demand breakdown 1'!X111 = 0, SUM('Demand breakdown 1'!N111:W111)&gt;0), 'Demand breakdown 1'!Q111/SUM('Demand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1'!Q111 /'Demand breakdown 1'!Y111)*Doku!$H$9)</f>
        <v>5.9009127815652486E-3</v>
      </c>
      <c r="R111" s="27" cm="1">
        <f t="array" ref="R111">_xlfn.IFS(AND('Demand breakdown 1'!X111&gt;0, SUM('Demand breakdown 1'!N111:W111)&gt;0,SUM('Demand breakdown 1'!N111:W111)&lt;'Demand breakdown 1'!X111),('Demand breakdown 1'!R111 /'Demand breakdown 1'!X111)*Doku!$H$9,AND('Demand breakdown 1'!X111 = 0, SUM('Demand breakdown 1'!N111:W111)&gt;0), 'Demand breakdown 1'!R111/SUM('Demand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1'!R111 /'Demand breakdown 1'!Y111)*Doku!$H$9)</f>
        <v>2.6829483446849999E-2</v>
      </c>
      <c r="S111" s="27" cm="1">
        <f t="array" ref="S111">_xlfn.IFS(AND('Demand breakdown 1'!X111&gt;0, SUM('Demand breakdown 1'!N111:W111)&gt;0,SUM('Demand breakdown 1'!N111:W111)&lt;'Demand breakdown 1'!X111),('Demand breakdown 1'!S111 /'Demand breakdown 1'!X111)*Doku!$H$9,AND('Demand breakdown 1'!X111 = 0, SUM('Demand breakdown 1'!N111:W111)&gt;0), 'Demand breakdown 1'!S111/SUM('Demand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1'!S111 /'Demand breakdown 1'!Y111)*Doku!$H$9)</f>
        <v>0</v>
      </c>
      <c r="T111" s="27" cm="1">
        <f t="array" ref="T111">_xlfn.IFS(AND('Demand breakdown 1'!X111&gt;0, SUM('Demand breakdown 1'!N111:W111)&gt;0,SUM('Demand breakdown 1'!N111:W111)&lt;'Demand breakdown 1'!X111),('Demand breakdown 1'!T111 /'Demand breakdown 1'!X111)*Doku!$H$9,AND('Demand breakdown 1'!X111 = 0, SUM('Demand breakdown 1'!N111:W111)&gt;0), 'Demand breakdown 1'!T111/SUM('Demand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1'!T111 /'Demand breakdown 1'!Y111)*Doku!$H$9)</f>
        <v>3.8946024358330646E-3</v>
      </c>
      <c r="U111" s="27" cm="1">
        <f t="array" ref="U111">_xlfn.IFS(AND('Demand breakdown 1'!X111&gt;0, SUM('Demand breakdown 1'!N111:W111)&gt;0,SUM('Demand breakdown 1'!N111:W111)&lt;'Demand breakdown 1'!X111),('Demand breakdown 1'!U111 /'Demand breakdown 1'!X111)*Doku!$H$9,AND('Demand breakdown 1'!X111 = 0, SUM('Demand breakdown 1'!N111:W111)&gt;0), 'Demand breakdown 1'!U111/SUM('Demand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1'!U111 /'Demand breakdown 1'!Y111)*Doku!$H$9)</f>
        <v>0</v>
      </c>
      <c r="V111" s="27" cm="1">
        <f t="array" ref="V111">_xlfn.IFS(AND('Demand breakdown 1'!X111&gt;0, SUM('Demand breakdown 1'!N111:W111)&gt;0,SUM('Demand breakdown 1'!N111:W111)&lt;'Demand breakdown 1'!X111),('Demand breakdown 1'!V111 /'Demand breakdown 1'!X111)*Doku!$H$9,AND('Demand breakdown 1'!X111 = 0, SUM('Demand breakdown 1'!N111:W111)&gt;0), 'Demand breakdown 1'!V111/SUM('Demand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1'!V111 /'Demand breakdown 1'!Y111)*Doku!$H$9)</f>
        <v>0.30385766883206655</v>
      </c>
      <c r="W111" s="27" cm="1">
        <f t="array" ref="W111">_xlfn.IFS(AND('Demand breakdown 1'!X111&gt;0, SUM('Demand breakdown 1'!N111:W111)&gt;0),('Demand breakdown 1'!W111 /'Demand breakdown 1'!X111)*Doku!$H$9,AND('Demand breakdown 1'!X111 = 0, SUM('Demand breakdown 1'!N111:W111)&gt;0), 'Demand breakdown 1'!W111/SUM('Demand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1'!W111 /'Demand breakdown 1'!Y111)*Doku!$H$9)</f>
        <v>1.2982008119443549E-2</v>
      </c>
      <c r="X111" s="90" cm="1">
        <f t="array" ref="X111">_xlfn.IFS(AND('Demand breakdown 1'!Y111&gt;0,'Demand breakdown 1'!X111 &gt; SUM('Demand breakdown 1'!N111:W111)),(('Demand breakdown 1'!Y111-SUM('Demand breakdown 1'!N111:W111))/'Demand breakdown 1'!Y111)*Doku!$H$9,'Demand breakdown 1'!Y111 = 0, 0,'Demand breakdown 1'!X111 &lt; SUM('Demand breakdown 1'!N111:W111),1)</f>
        <v>1</v>
      </c>
      <c r="Y111" s="92">
        <f>IF(X111=1,Doku!$H$10,1-SUM(N111:X111))</f>
        <v>1.934697454094314E-2</v>
      </c>
      <c r="Z111" s="27">
        <f t="shared" si="6"/>
        <v>44.763268423323616</v>
      </c>
      <c r="AA111" s="25">
        <f t="shared" si="7"/>
        <v>46.421167253817082</v>
      </c>
    </row>
    <row r="112" spans="1:27">
      <c r="A112" s="27" t="s">
        <v>1259</v>
      </c>
      <c r="B112" s="27" t="s">
        <v>1307</v>
      </c>
      <c r="C112" s="27">
        <v>5958</v>
      </c>
      <c r="D112" s="27">
        <v>674</v>
      </c>
      <c r="E112" s="27">
        <v>9584.8029999999999</v>
      </c>
      <c r="F112" s="27">
        <v>259777</v>
      </c>
      <c r="G112" s="27">
        <v>3</v>
      </c>
      <c r="H112" s="27">
        <v>1.3472795919141883E-2</v>
      </c>
      <c r="I112" s="27">
        <v>1.4474675433220037E-2</v>
      </c>
      <c r="J112" s="27">
        <v>121075.91480798255</v>
      </c>
      <c r="K112" s="29">
        <f t="shared" si="5"/>
        <v>1665.1960649657867</v>
      </c>
      <c r="L112" s="28">
        <f t="shared" si="8"/>
        <v>555.06535498859557</v>
      </c>
      <c r="M112" s="27">
        <f t="shared" si="9"/>
        <v>249.77940974486802</v>
      </c>
      <c r="N112" s="87" cm="1">
        <f t="array" ref="N112">_xlfn.IFS(AND('Demand breakdown 1'!X112&gt;0, SUM('Demand breakdown 1'!N112:W112)&gt;0,SUM('Demand breakdown 1'!N112:W112)&lt;'Demand breakdown 1'!X112),('Demand breakdown 1'!N112 /'Demand breakdown 1'!X112)*Doku!$H$9,AND('Demand breakdown 1'!X112 = 0, SUM('Demand breakdown 1'!N112:W112)&gt;0), 'Demand breakdown 1'!N112/SUM('Demand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1'!N112 /'Demand breakdown 1'!Y112)*Doku!$H$9)</f>
        <v>0.30612564973070472</v>
      </c>
      <c r="O112" s="27" cm="1">
        <f t="array" ref="O112">_xlfn.IFS(AND('Demand breakdown 1'!X112&gt;0, SUM('Demand breakdown 1'!N112:W112)&gt;0,SUM('Demand breakdown 1'!N112:W112)&lt;'Demand breakdown 1'!X112),('Demand breakdown 1'!O112 /'Demand breakdown 1'!X112)*Doku!$H$9,AND('Demand breakdown 1'!X112 = 0, SUM('Demand breakdown 1'!N112:W112)&gt;0), 'Demand breakdown 1'!O112/SUM('Demand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1'!O112 /'Demand breakdown 1'!Y112)*Doku!$H$9)</f>
        <v>8.1823677833856814E-2</v>
      </c>
      <c r="P112" s="27" cm="1">
        <f t="array" ref="P112">_xlfn.IFS(AND('Demand breakdown 1'!X112&gt;0, SUM('Demand breakdown 1'!N112:W112)&gt;0,SUM('Demand breakdown 1'!N112:W112)&lt;'Demand breakdown 1'!X112),('Demand breakdown 1'!P112 /'Demand breakdown 1'!X112)*Doku!$H$9,AND('Demand breakdown 1'!X112 = 0, SUM('Demand breakdown 1'!N112:W112)&gt;0), 'Demand breakdown 1'!P112/SUM('Demand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1'!P112 /'Demand breakdown 1'!Y112)*Doku!$H$9)</f>
        <v>4.642180034170372E-2</v>
      </c>
      <c r="Q112" s="27" cm="1">
        <f t="array" ref="Q112">_xlfn.IFS(AND('Demand breakdown 1'!X112&gt;0, SUM('Demand breakdown 1'!N112:W112)&gt;0,SUM('Demand breakdown 1'!N112:W112)&lt;'Demand breakdown 1'!X112),('Demand breakdown 1'!Q112 /'Demand breakdown 1'!X112)*Doku!$H$9,AND('Demand breakdown 1'!X112 = 0, SUM('Demand breakdown 1'!N112:W112)&gt;0), 'Demand breakdown 1'!Q112/SUM('Demand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1'!Q112 /'Demand breakdown 1'!Y112)*Doku!$H$9)</f>
        <v>2.8045253246540284E-2</v>
      </c>
      <c r="R112" s="27" cm="1">
        <f t="array" ref="R112">_xlfn.IFS(AND('Demand breakdown 1'!X112&gt;0, SUM('Demand breakdown 1'!N112:W112)&gt;0,SUM('Demand breakdown 1'!N112:W112)&lt;'Demand breakdown 1'!X112),('Demand breakdown 1'!R112 /'Demand breakdown 1'!X112)*Doku!$H$9,AND('Demand breakdown 1'!X112 = 0, SUM('Demand breakdown 1'!N112:W112)&gt;0), 'Demand breakdown 1'!R112/SUM('Demand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1'!R112 /'Demand breakdown 1'!Y112)*Doku!$H$9)</f>
        <v>0</v>
      </c>
      <c r="S112" s="27" cm="1">
        <f t="array" ref="S112">_xlfn.IFS(AND('Demand breakdown 1'!X112&gt;0, SUM('Demand breakdown 1'!N112:W112)&gt;0,SUM('Demand breakdown 1'!N112:W112)&lt;'Demand breakdown 1'!X112),('Demand breakdown 1'!S112 /'Demand breakdown 1'!X112)*Doku!$H$9,AND('Demand breakdown 1'!X112 = 0, SUM('Demand breakdown 1'!N112:W112)&gt;0), 'Demand breakdown 1'!S112/SUM('Demand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1'!S112 /'Demand breakdown 1'!Y112)*Doku!$H$9)</f>
        <v>6.2185995153731188E-2</v>
      </c>
      <c r="T112" s="27" cm="1">
        <f t="array" ref="T112">_xlfn.IFS(AND('Demand breakdown 1'!X112&gt;0, SUM('Demand breakdown 1'!N112:W112)&gt;0,SUM('Demand breakdown 1'!N112:W112)&lt;'Demand breakdown 1'!X112),('Demand breakdown 1'!T112 /'Demand breakdown 1'!X112)*Doku!$H$9,AND('Demand breakdown 1'!X112 = 0, SUM('Demand breakdown 1'!N112:W112)&gt;0), 'Demand breakdown 1'!T112/SUM('Demand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1'!T112 /'Demand breakdown 1'!Y112)*Doku!$H$9)</f>
        <v>9.9149278608218427E-2</v>
      </c>
      <c r="U112" s="27" cm="1">
        <f t="array" ref="U112">_xlfn.IFS(AND('Demand breakdown 1'!X112&gt;0, SUM('Demand breakdown 1'!N112:W112)&gt;0,SUM('Demand breakdown 1'!N112:W112)&lt;'Demand breakdown 1'!X112),('Demand breakdown 1'!U112 /'Demand breakdown 1'!X112)*Doku!$H$9,AND('Demand breakdown 1'!X112 = 0, SUM('Demand breakdown 1'!N112:W112)&gt;0), 'Demand breakdown 1'!U112/SUM('Demand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1'!U112 /'Demand breakdown 1'!Y112)*Doku!$H$9)</f>
        <v>0</v>
      </c>
      <c r="V112" s="27" cm="1">
        <f t="array" ref="V112">_xlfn.IFS(AND('Demand breakdown 1'!X112&gt;0, SUM('Demand breakdown 1'!N112:W112)&gt;0,SUM('Demand breakdown 1'!N112:W112)&lt;'Demand breakdown 1'!X112),('Demand breakdown 1'!V112 /'Demand breakdown 1'!X112)*Doku!$H$9,AND('Demand breakdown 1'!X112 = 0, SUM('Demand breakdown 1'!N112:W112)&gt;0), 'Demand breakdown 1'!V112/SUM('Demand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1'!V112 /'Demand breakdown 1'!Y112)*Doku!$H$9)</f>
        <v>0.24339916789770399</v>
      </c>
      <c r="W112" s="27" cm="1">
        <f t="array" ref="W112">_xlfn.IFS(AND('Demand breakdown 1'!X112&gt;0, SUM('Demand breakdown 1'!N112:W112)&gt;0),('Demand breakdown 1'!W112 /'Demand breakdown 1'!X112)*Doku!$H$9,AND('Demand breakdown 1'!X112 = 0, SUM('Demand breakdown 1'!N112:W112)&gt;0), 'Demand breakdown 1'!W112/SUM('Demand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1'!W112 /'Demand breakdown 1'!Y112)*Doku!$H$9)</f>
        <v>6.0354345851762279E-3</v>
      </c>
      <c r="X112" s="90" cm="1">
        <f t="array" ref="X112">_xlfn.IFS(AND('Demand breakdown 1'!Y112&gt;0,'Demand breakdown 1'!X112 &gt; SUM('Demand breakdown 1'!N112:W112)),(('Demand breakdown 1'!Y112-SUM('Demand breakdown 1'!N112:W112))/'Demand breakdown 1'!Y112)*Doku!$H$9,'Demand breakdown 1'!Y112 = 0, 0,'Demand breakdown 1'!X112 &lt; SUM('Demand breakdown 1'!N112:W112),1)</f>
        <v>0.1074667680614215</v>
      </c>
      <c r="Y112" s="92">
        <f>IF(X112=1,Doku!$H$10,1-SUM(N112:X112))</f>
        <v>1.934697454094314E-2</v>
      </c>
      <c r="Z112" s="27">
        <f t="shared" si="6"/>
        <v>149.86764584692082</v>
      </c>
      <c r="AA112" s="25">
        <f t="shared" si="7"/>
        <v>155.41829939680679</v>
      </c>
    </row>
    <row r="113" spans="1:27">
      <c r="A113" s="27" t="s">
        <v>1259</v>
      </c>
      <c r="B113" s="27" t="s">
        <v>1308</v>
      </c>
      <c r="C113" s="27">
        <v>5962</v>
      </c>
      <c r="D113" s="27">
        <v>751</v>
      </c>
      <c r="E113" s="27">
        <v>15400.931</v>
      </c>
      <c r="F113" s="27">
        <v>410222</v>
      </c>
      <c r="G113" s="27">
        <v>3</v>
      </c>
      <c r="H113" s="27">
        <v>2.1648186230617962E-2</v>
      </c>
      <c r="I113" s="27">
        <v>2.2857413495291693E-2</v>
      </c>
      <c r="J113" s="27">
        <v>121075.91480798255</v>
      </c>
      <c r="K113" s="29">
        <f t="shared" si="5"/>
        <v>2662.0682750443566</v>
      </c>
      <c r="L113" s="28">
        <f t="shared" si="8"/>
        <v>887.3560916814522</v>
      </c>
      <c r="M113" s="27">
        <f t="shared" si="9"/>
        <v>399.31024125665351</v>
      </c>
      <c r="N113" s="87" cm="1">
        <f t="array" ref="N113">_xlfn.IFS(AND('Demand breakdown 1'!X113&gt;0, SUM('Demand breakdown 1'!N113:W113)&gt;0,SUM('Demand breakdown 1'!N113:W113)&lt;'Demand breakdown 1'!X113),('Demand breakdown 1'!N113 /'Demand breakdown 1'!X113)*Doku!$H$9,AND('Demand breakdown 1'!X113 = 0, SUM('Demand breakdown 1'!N113:W113)&gt;0), 'Demand breakdown 1'!N113/SUM('Demand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1'!N113 /'Demand breakdown 1'!Y113)*Doku!$H$9)</f>
        <v>0.51619841050281701</v>
      </c>
      <c r="O113" s="27" cm="1">
        <f t="array" ref="O113">_xlfn.IFS(AND('Demand breakdown 1'!X113&gt;0, SUM('Demand breakdown 1'!N113:W113)&gt;0,SUM('Demand breakdown 1'!N113:W113)&lt;'Demand breakdown 1'!X113),('Demand breakdown 1'!O113 /'Demand breakdown 1'!X113)*Doku!$H$9,AND('Demand breakdown 1'!X113 = 0, SUM('Demand breakdown 1'!N113:W113)&gt;0), 'Demand breakdown 1'!O113/SUM('Demand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1'!O113 /'Demand breakdown 1'!Y113)*Doku!$H$9)</f>
        <v>6.9414517925436056E-2</v>
      </c>
      <c r="P113" s="27" cm="1">
        <f t="array" ref="P113">_xlfn.IFS(AND('Demand breakdown 1'!X113&gt;0, SUM('Demand breakdown 1'!N113:W113)&gt;0,SUM('Demand breakdown 1'!N113:W113)&lt;'Demand breakdown 1'!X113),('Demand breakdown 1'!P113 /'Demand breakdown 1'!X113)*Doku!$H$9,AND('Demand breakdown 1'!X113 = 0, SUM('Demand breakdown 1'!N113:W113)&gt;0), 'Demand breakdown 1'!P113/SUM('Demand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1'!P113 /'Demand breakdown 1'!Y113)*Doku!$H$9)</f>
        <v>1.020462597408819E-2</v>
      </c>
      <c r="Q113" s="27" cm="1">
        <f t="array" ref="Q113">_xlfn.IFS(AND('Demand breakdown 1'!X113&gt;0, SUM('Demand breakdown 1'!N113:W113)&gt;0,SUM('Demand breakdown 1'!N113:W113)&lt;'Demand breakdown 1'!X113),('Demand breakdown 1'!Q113 /'Demand breakdown 1'!X113)*Doku!$H$9,AND('Demand breakdown 1'!X113 = 0, SUM('Demand breakdown 1'!N113:W113)&gt;0), 'Demand breakdown 1'!Q113/SUM('Demand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1'!Q113 /'Demand breakdown 1'!Y113)*Doku!$H$9)</f>
        <v>8.1579354538614639E-3</v>
      </c>
      <c r="R113" s="27" cm="1">
        <f t="array" ref="R113">_xlfn.IFS(AND('Demand breakdown 1'!X113&gt;0, SUM('Demand breakdown 1'!N113:W113)&gt;0,SUM('Demand breakdown 1'!N113:W113)&lt;'Demand breakdown 1'!X113),('Demand breakdown 1'!R113 /'Demand breakdown 1'!X113)*Doku!$H$9,AND('Demand breakdown 1'!X113 = 0, SUM('Demand breakdown 1'!N113:W113)&gt;0), 'Demand breakdown 1'!R113/SUM('Demand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1'!R113 /'Demand breakdown 1'!Y113)*Doku!$H$9)</f>
        <v>0</v>
      </c>
      <c r="S113" s="27" cm="1">
        <f t="array" ref="S113">_xlfn.IFS(AND('Demand breakdown 1'!X113&gt;0, SUM('Demand breakdown 1'!N113:W113)&gt;0,SUM('Demand breakdown 1'!N113:W113)&lt;'Demand breakdown 1'!X113),('Demand breakdown 1'!S113 /'Demand breakdown 1'!X113)*Doku!$H$9,AND('Demand breakdown 1'!X113 = 0, SUM('Demand breakdown 1'!N113:W113)&gt;0), 'Demand breakdown 1'!S113/SUM('Demand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1'!S113 /'Demand breakdown 1'!Y113)*Doku!$H$9)</f>
        <v>8.2732419620432512E-3</v>
      </c>
      <c r="T113" s="27" cm="1">
        <f t="array" ref="T113">_xlfn.IFS(AND('Demand breakdown 1'!X113&gt;0, SUM('Demand breakdown 1'!N113:W113)&gt;0,SUM('Demand breakdown 1'!N113:W113)&lt;'Demand breakdown 1'!X113),('Demand breakdown 1'!T113 /'Demand breakdown 1'!X113)*Doku!$H$9,AND('Demand breakdown 1'!X113 = 0, SUM('Demand breakdown 1'!N113:W113)&gt;0), 'Demand breakdown 1'!T113/SUM('Demand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1'!T113 /'Demand breakdown 1'!Y113)*Doku!$H$9)</f>
        <v>1.6575310551131947E-3</v>
      </c>
      <c r="U113" s="27" cm="1">
        <f t="array" ref="U113">_xlfn.IFS(AND('Demand breakdown 1'!X113&gt;0, SUM('Demand breakdown 1'!N113:W113)&gt;0,SUM('Demand breakdown 1'!N113:W113)&lt;'Demand breakdown 1'!X113),('Demand breakdown 1'!U113 /'Demand breakdown 1'!X113)*Doku!$H$9,AND('Demand breakdown 1'!X113 = 0, SUM('Demand breakdown 1'!N113:W113)&gt;0), 'Demand breakdown 1'!U113/SUM('Demand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1'!U113 /'Demand breakdown 1'!Y113)*Doku!$H$9)</f>
        <v>6.7209280956459366E-2</v>
      </c>
      <c r="V113" s="27" cm="1">
        <f t="array" ref="V113">_xlfn.IFS(AND('Demand breakdown 1'!X113&gt;0, SUM('Demand breakdown 1'!N113:W113)&gt;0,SUM('Demand breakdown 1'!N113:W113)&lt;'Demand breakdown 1'!X113),('Demand breakdown 1'!V113 /'Demand breakdown 1'!X113)*Doku!$H$9,AND('Demand breakdown 1'!X113 = 0, SUM('Demand breakdown 1'!N113:W113)&gt;0), 'Demand breakdown 1'!V113/SUM('Demand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1'!V113 /'Demand breakdown 1'!Y113)*Doku!$H$9)</f>
        <v>0.15005700708507366</v>
      </c>
      <c r="W113" s="27" cm="1">
        <f t="array" ref="W113">_xlfn.IFS(AND('Demand breakdown 1'!X113&gt;0, SUM('Demand breakdown 1'!N113:W113)&gt;0),('Demand breakdown 1'!W113 /'Demand breakdown 1'!X113)*Doku!$H$9,AND('Demand breakdown 1'!X113 = 0, SUM('Demand breakdown 1'!N113:W113)&gt;0), 'Demand breakdown 1'!W113/SUM('Demand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1'!W113 /'Demand breakdown 1'!Y113)*Doku!$H$9)</f>
        <v>7.0769369396572052E-3</v>
      </c>
      <c r="X113" s="90" cm="1">
        <f t="array" ref="X113">_xlfn.IFS(AND('Demand breakdown 1'!Y113&gt;0,'Demand breakdown 1'!X113 &gt; SUM('Demand breakdown 1'!N113:W113)),(('Demand breakdown 1'!Y113-SUM('Demand breakdown 1'!N113:W113))/'Demand breakdown 1'!Y113)*Doku!$H$9,'Demand breakdown 1'!Y113 = 0, 0,'Demand breakdown 1'!X113 &lt; SUM('Demand breakdown 1'!N113:W113),1)</f>
        <v>0.1424035376045075</v>
      </c>
      <c r="Y113" s="92">
        <f>IF(X113=1,Doku!$H$10,1-SUM(N113:X113))</f>
        <v>1.9346974540943029E-2</v>
      </c>
      <c r="Z113" s="27">
        <f t="shared" si="6"/>
        <v>239.5861447539921</v>
      </c>
      <c r="AA113" s="25">
        <f t="shared" si="7"/>
        <v>248.45970567080664</v>
      </c>
    </row>
    <row r="114" spans="1:27">
      <c r="A114" s="27" t="s">
        <v>1259</v>
      </c>
      <c r="B114" s="27" t="s">
        <v>1309</v>
      </c>
      <c r="C114" s="27">
        <v>5966</v>
      </c>
      <c r="D114" s="27">
        <v>836</v>
      </c>
      <c r="E114" s="27">
        <v>5552.9740000000002</v>
      </c>
      <c r="F114" s="27">
        <v>133955</v>
      </c>
      <c r="G114" s="27">
        <v>3</v>
      </c>
      <c r="H114" s="27">
        <v>7.8054901541848055E-3</v>
      </c>
      <c r="I114" s="27">
        <v>7.4639215467766197E-3</v>
      </c>
      <c r="J114" s="27">
        <v>121075.91480798255</v>
      </c>
      <c r="K114" s="29">
        <f t="shared" si="5"/>
        <v>933.47725609136842</v>
      </c>
      <c r="L114" s="28">
        <f t="shared" si="8"/>
        <v>311.15908536378947</v>
      </c>
      <c r="M114" s="27">
        <f t="shared" si="9"/>
        <v>140.02158841370527</v>
      </c>
      <c r="N114" s="87" cm="1">
        <f t="array" ref="N114">_xlfn.IFS(AND('Demand breakdown 1'!X114&gt;0, SUM('Demand breakdown 1'!N114:W114)&gt;0,SUM('Demand breakdown 1'!N114:W114)&lt;'Demand breakdown 1'!X114),('Demand breakdown 1'!N114 /'Demand breakdown 1'!X114)*Doku!$H$9,AND('Demand breakdown 1'!X114 = 0, SUM('Demand breakdown 1'!N114:W114)&gt;0), 'Demand breakdown 1'!N114/SUM('Demand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1'!N114 /'Demand breakdown 1'!Y114)*Doku!$H$9)</f>
        <v>0.49775767763928197</v>
      </c>
      <c r="O114" s="27" cm="1">
        <f t="array" ref="O114">_xlfn.IFS(AND('Demand breakdown 1'!X114&gt;0, SUM('Demand breakdown 1'!N114:W114)&gt;0,SUM('Demand breakdown 1'!N114:W114)&lt;'Demand breakdown 1'!X114),('Demand breakdown 1'!O114 /'Demand breakdown 1'!X114)*Doku!$H$9,AND('Demand breakdown 1'!X114 = 0, SUM('Demand breakdown 1'!N114:W114)&gt;0), 'Demand breakdown 1'!O114/SUM('Demand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1'!O114 /'Demand breakdown 1'!Y114)*Doku!$H$9)</f>
        <v>7.5050419878037358E-2</v>
      </c>
      <c r="P114" s="27" cm="1">
        <f t="array" ref="P114">_xlfn.IFS(AND('Demand breakdown 1'!X114&gt;0, SUM('Demand breakdown 1'!N114:W114)&gt;0,SUM('Demand breakdown 1'!N114:W114)&lt;'Demand breakdown 1'!X114),('Demand breakdown 1'!P114 /'Demand breakdown 1'!X114)*Doku!$H$9,AND('Demand breakdown 1'!X114 = 0, SUM('Demand breakdown 1'!N114:W114)&gt;0), 'Demand breakdown 1'!P114/SUM('Demand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1'!P114 /'Demand breakdown 1'!Y114)*Doku!$H$9)</f>
        <v>0</v>
      </c>
      <c r="Q114" s="27" cm="1">
        <f t="array" ref="Q114">_xlfn.IFS(AND('Demand breakdown 1'!X114&gt;0, SUM('Demand breakdown 1'!N114:W114)&gt;0,SUM('Demand breakdown 1'!N114:W114)&lt;'Demand breakdown 1'!X114),('Demand breakdown 1'!Q114 /'Demand breakdown 1'!X114)*Doku!$H$9,AND('Demand breakdown 1'!X114 = 0, SUM('Demand breakdown 1'!N114:W114)&gt;0), 'Demand breakdown 1'!Q114/SUM('Demand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1'!Q114 /'Demand breakdown 1'!Y114)*Doku!$H$9)</f>
        <v>0</v>
      </c>
      <c r="R114" s="27" cm="1">
        <f t="array" ref="R114">_xlfn.IFS(AND('Demand breakdown 1'!X114&gt;0, SUM('Demand breakdown 1'!N114:W114)&gt;0,SUM('Demand breakdown 1'!N114:W114)&lt;'Demand breakdown 1'!X114),('Demand breakdown 1'!R114 /'Demand breakdown 1'!X114)*Doku!$H$9,AND('Demand breakdown 1'!X114 = 0, SUM('Demand breakdown 1'!N114:W114)&gt;0), 'Demand breakdown 1'!R114/SUM('Demand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1'!R114 /'Demand breakdown 1'!Y114)*Doku!$H$9)</f>
        <v>0</v>
      </c>
      <c r="S114" s="27" cm="1">
        <f t="array" ref="S114">_xlfn.IFS(AND('Demand breakdown 1'!X114&gt;0, SUM('Demand breakdown 1'!N114:W114)&gt;0,SUM('Demand breakdown 1'!N114:W114)&lt;'Demand breakdown 1'!X114),('Demand breakdown 1'!S114 /'Demand breakdown 1'!X114)*Doku!$H$9,AND('Demand breakdown 1'!X114 = 0, SUM('Demand breakdown 1'!N114:W114)&gt;0), 'Demand breakdown 1'!S114/SUM('Demand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1'!S114 /'Demand breakdown 1'!Y114)*Doku!$H$9)</f>
        <v>3.9415593995008623E-2</v>
      </c>
      <c r="T114" s="27" cm="1">
        <f t="array" ref="T114">_xlfn.IFS(AND('Demand breakdown 1'!X114&gt;0, SUM('Demand breakdown 1'!N114:W114)&gt;0,SUM('Demand breakdown 1'!N114:W114)&lt;'Demand breakdown 1'!X114),('Demand breakdown 1'!T114 /'Demand breakdown 1'!X114)*Doku!$H$9,AND('Demand breakdown 1'!X114 = 0, SUM('Demand breakdown 1'!N114:W114)&gt;0), 'Demand breakdown 1'!T114/SUM('Demand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1'!T114 /'Demand breakdown 1'!Y114)*Doku!$H$9)</f>
        <v>3.1158744095282451E-2</v>
      </c>
      <c r="U114" s="27" cm="1">
        <f t="array" ref="U114">_xlfn.IFS(AND('Demand breakdown 1'!X114&gt;0, SUM('Demand breakdown 1'!N114:W114)&gt;0,SUM('Demand breakdown 1'!N114:W114)&lt;'Demand breakdown 1'!X114),('Demand breakdown 1'!U114 /'Demand breakdown 1'!X114)*Doku!$H$9,AND('Demand breakdown 1'!X114 = 0, SUM('Demand breakdown 1'!N114:W114)&gt;0), 'Demand breakdown 1'!U114/SUM('Demand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1'!U114 /'Demand breakdown 1'!Y114)*Doku!$H$9)</f>
        <v>5.1540126216185478E-2</v>
      </c>
      <c r="V114" s="27" cm="1">
        <f t="array" ref="V114">_xlfn.IFS(AND('Demand breakdown 1'!X114&gt;0, SUM('Demand breakdown 1'!N114:W114)&gt;0,SUM('Demand breakdown 1'!N114:W114)&lt;'Demand breakdown 1'!X114),('Demand breakdown 1'!V114 /'Demand breakdown 1'!X114)*Doku!$H$9,AND('Demand breakdown 1'!X114 = 0, SUM('Demand breakdown 1'!N114:W114)&gt;0), 'Demand breakdown 1'!V114/SUM('Demand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1'!V114 /'Demand breakdown 1'!Y114)*Doku!$H$9)</f>
        <v>0.285730463635261</v>
      </c>
      <c r="W114" s="27" cm="1">
        <f t="array" ref="W114">_xlfn.IFS(AND('Demand breakdown 1'!X114&gt;0, SUM('Demand breakdown 1'!N114:W114)&gt;0),('Demand breakdown 1'!W114 /'Demand breakdown 1'!X114)*Doku!$H$9,AND('Demand breakdown 1'!X114 = 0, SUM('Demand breakdown 1'!N114:W114)&gt;0), 'Demand breakdown 1'!W114/SUM('Demand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1'!W114 /'Demand breakdown 1'!Y114)*Doku!$H$9)</f>
        <v>0</v>
      </c>
      <c r="X114" s="90" cm="1">
        <f t="array" ref="X114">_xlfn.IFS(AND('Demand breakdown 1'!Y114&gt;0,'Demand breakdown 1'!X114 &gt; SUM('Demand breakdown 1'!N114:W114)),(('Demand breakdown 1'!Y114-SUM('Demand breakdown 1'!N114:W114))/'Demand breakdown 1'!Y114)*Doku!$H$9,'Demand breakdown 1'!Y114 = 0, 0,'Demand breakdown 1'!X114 &lt; SUM('Demand breakdown 1'!N114:W114),1)</f>
        <v>1</v>
      </c>
      <c r="Y114" s="92">
        <f>IF(X114=1,Doku!$H$10,1-SUM(N114:X114))</f>
        <v>1.934697454094314E-2</v>
      </c>
      <c r="Z114" s="27">
        <f t="shared" si="6"/>
        <v>84.012953048223167</v>
      </c>
      <c r="AA114" s="25">
        <f t="shared" si="7"/>
        <v>87.12454390186106</v>
      </c>
    </row>
    <row r="115" spans="1:27">
      <c r="A115" s="27" t="s">
        <v>1259</v>
      </c>
      <c r="B115" s="27" t="s">
        <v>1310</v>
      </c>
      <c r="C115" s="27">
        <v>5970</v>
      </c>
      <c r="D115" s="27">
        <v>813</v>
      </c>
      <c r="E115" s="27">
        <v>11339.334999999999</v>
      </c>
      <c r="F115" s="27">
        <v>276944</v>
      </c>
      <c r="G115" s="27">
        <v>4</v>
      </c>
      <c r="H115" s="27">
        <v>1.5939038738071374E-2</v>
      </c>
      <c r="I115" s="27">
        <v>1.5431214130495348E-2</v>
      </c>
      <c r="J115" s="27">
        <v>121075.91480798255</v>
      </c>
      <c r="K115" s="29">
        <f t="shared" si="5"/>
        <v>1912.6178042730671</v>
      </c>
      <c r="L115" s="28">
        <f t="shared" si="8"/>
        <v>478.15445106826678</v>
      </c>
      <c r="M115" s="27">
        <f t="shared" si="9"/>
        <v>215.16950298072007</v>
      </c>
      <c r="N115" s="87" cm="1">
        <f t="array" ref="N115">_xlfn.IFS(AND('Demand breakdown 1'!X115&gt;0, SUM('Demand breakdown 1'!N115:W115)&gt;0,SUM('Demand breakdown 1'!N115:W115)&lt;'Demand breakdown 1'!X115),('Demand breakdown 1'!N115 /'Demand breakdown 1'!X115)*Doku!$H$9,AND('Demand breakdown 1'!X115 = 0, SUM('Demand breakdown 1'!N115:W115)&gt;0), 'Demand breakdown 1'!N115/SUM('Demand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1'!N115 /'Demand breakdown 1'!Y115)*Doku!$H$9)</f>
        <v>0.61433919582936403</v>
      </c>
      <c r="O115" s="27" cm="1">
        <f t="array" ref="O115">_xlfn.IFS(AND('Demand breakdown 1'!X115&gt;0, SUM('Demand breakdown 1'!N115:W115)&gt;0,SUM('Demand breakdown 1'!N115:W115)&lt;'Demand breakdown 1'!X115),('Demand breakdown 1'!O115 /'Demand breakdown 1'!X115)*Doku!$H$9,AND('Demand breakdown 1'!X115 = 0, SUM('Demand breakdown 1'!N115:W115)&gt;0), 'Demand breakdown 1'!O115/SUM('Demand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1'!O115 /'Demand breakdown 1'!Y115)*Doku!$H$9)</f>
        <v>0.13513505929371517</v>
      </c>
      <c r="P115" s="27" cm="1">
        <f t="array" ref="P115">_xlfn.IFS(AND('Demand breakdown 1'!X115&gt;0, SUM('Demand breakdown 1'!N115:W115)&gt;0,SUM('Demand breakdown 1'!N115:W115)&lt;'Demand breakdown 1'!X115),('Demand breakdown 1'!P115 /'Demand breakdown 1'!X115)*Doku!$H$9,AND('Demand breakdown 1'!X115 = 0, SUM('Demand breakdown 1'!N115:W115)&gt;0), 'Demand breakdown 1'!P115/SUM('Demand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1'!P115 /'Demand breakdown 1'!Y115)*Doku!$H$9)</f>
        <v>1.695528357894335E-2</v>
      </c>
      <c r="Q115" s="27" cm="1">
        <f t="array" ref="Q115">_xlfn.IFS(AND('Demand breakdown 1'!X115&gt;0, SUM('Demand breakdown 1'!N115:W115)&gt;0,SUM('Demand breakdown 1'!N115:W115)&lt;'Demand breakdown 1'!X115),('Demand breakdown 1'!Q115 /'Demand breakdown 1'!X115)*Doku!$H$9,AND('Demand breakdown 1'!X115 = 0, SUM('Demand breakdown 1'!N115:W115)&gt;0), 'Demand breakdown 1'!Q115/SUM('Demand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1'!Q115 /'Demand breakdown 1'!Y115)*Doku!$H$9)</f>
        <v>2.4744569838500659E-2</v>
      </c>
      <c r="R115" s="27" cm="1">
        <f t="array" ref="R115">_xlfn.IFS(AND('Demand breakdown 1'!X115&gt;0, SUM('Demand breakdown 1'!N115:W115)&gt;0,SUM('Demand breakdown 1'!N115:W115)&lt;'Demand breakdown 1'!X115),('Demand breakdown 1'!R115 /'Demand breakdown 1'!X115)*Doku!$H$9,AND('Demand breakdown 1'!X115 = 0, SUM('Demand breakdown 1'!N115:W115)&gt;0), 'Demand breakdown 1'!R115/SUM('Demand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1'!R115 /'Demand breakdown 1'!Y115)*Doku!$H$9)</f>
        <v>0</v>
      </c>
      <c r="S115" s="27" cm="1">
        <f t="array" ref="S115">_xlfn.IFS(AND('Demand breakdown 1'!X115&gt;0, SUM('Demand breakdown 1'!N115:W115)&gt;0,SUM('Demand breakdown 1'!N115:W115)&lt;'Demand breakdown 1'!X115),('Demand breakdown 1'!S115 /'Demand breakdown 1'!X115)*Doku!$H$9,AND('Demand breakdown 1'!X115 = 0, SUM('Demand breakdown 1'!N115:W115)&gt;0), 'Demand breakdown 1'!S115/SUM('Demand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1'!S115 /'Demand breakdown 1'!Y115)*Doku!$H$9)</f>
        <v>1.0542708379214775E-2</v>
      </c>
      <c r="T115" s="27" cm="1">
        <f t="array" ref="T115">_xlfn.IFS(AND('Demand breakdown 1'!X115&gt;0, SUM('Demand breakdown 1'!N115:W115)&gt;0,SUM('Demand breakdown 1'!N115:W115)&lt;'Demand breakdown 1'!X115),('Demand breakdown 1'!T115 /'Demand breakdown 1'!X115)*Doku!$H$9,AND('Demand breakdown 1'!X115 = 0, SUM('Demand breakdown 1'!N115:W115)&gt;0), 'Demand breakdown 1'!T115/SUM('Demand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1'!T115 /'Demand breakdown 1'!Y115)*Doku!$H$9)</f>
        <v>1.1013688478629869E-2</v>
      </c>
      <c r="U115" s="27" cm="1">
        <f t="array" ref="U115">_xlfn.IFS(AND('Demand breakdown 1'!X115&gt;0, SUM('Demand breakdown 1'!N115:W115)&gt;0,SUM('Demand breakdown 1'!N115:W115)&lt;'Demand breakdown 1'!X115),('Demand breakdown 1'!U115 /'Demand breakdown 1'!X115)*Doku!$H$9,AND('Demand breakdown 1'!X115 = 0, SUM('Demand breakdown 1'!N115:W115)&gt;0), 'Demand breakdown 1'!U115/SUM('Demand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1'!U115 /'Demand breakdown 1'!Y115)*Doku!$H$9)</f>
        <v>3.8982660536203084E-2</v>
      </c>
      <c r="V115" s="27" cm="1">
        <f t="array" ref="V115">_xlfn.IFS(AND('Demand breakdown 1'!X115&gt;0, SUM('Demand breakdown 1'!N115:W115)&gt;0,SUM('Demand breakdown 1'!N115:W115)&lt;'Demand breakdown 1'!X115),('Demand breakdown 1'!V115 /'Demand breakdown 1'!X115)*Doku!$H$9,AND('Demand breakdown 1'!X115 = 0, SUM('Demand breakdown 1'!N115:W115)&gt;0), 'Demand breakdown 1'!V115/SUM('Demand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1'!V115 /'Demand breakdown 1'!Y115)*Doku!$H$9)</f>
        <v>0.117926171045856</v>
      </c>
      <c r="W115" s="27" cm="1">
        <f t="array" ref="W115">_xlfn.IFS(AND('Demand breakdown 1'!X115&gt;0, SUM('Demand breakdown 1'!N115:W115)&gt;0),('Demand breakdown 1'!W115 /'Demand breakdown 1'!X115)*Doku!$H$9,AND('Demand breakdown 1'!X115 = 0, SUM('Demand breakdown 1'!N115:W115)&gt;0), 'Demand breakdown 1'!W115/SUM('Demand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1'!W115 /'Demand breakdown 1'!Y115)*Doku!$H$9)</f>
        <v>1.1013688478629869E-2</v>
      </c>
      <c r="X115" s="90" cm="1">
        <f t="array" ref="X115">_xlfn.IFS(AND('Demand breakdown 1'!Y115&gt;0,'Demand breakdown 1'!X115 &gt; SUM('Demand breakdown 1'!N115:W115)),(('Demand breakdown 1'!Y115-SUM('Demand breakdown 1'!N115:W115))/'Demand breakdown 1'!Y115)*Doku!$H$9,'Demand breakdown 1'!Y115 = 0, 0,'Demand breakdown 1'!X115 &lt; SUM('Demand breakdown 1'!N115:W115),1)</f>
        <v>1</v>
      </c>
      <c r="Y115" s="92">
        <f>IF(X115=1,Doku!$H$10,1-SUM(N115:X115))</f>
        <v>1.934697454094314E-2</v>
      </c>
      <c r="Z115" s="27">
        <f t="shared" si="6"/>
        <v>129.10170178843205</v>
      </c>
      <c r="AA115" s="25">
        <f t="shared" si="7"/>
        <v>133.88324629911472</v>
      </c>
    </row>
    <row r="116" spans="1:27">
      <c r="A116" s="27" t="s">
        <v>1259</v>
      </c>
      <c r="B116" s="27" t="s">
        <v>1311</v>
      </c>
      <c r="C116" s="27">
        <v>5974</v>
      </c>
      <c r="D116" s="27">
        <v>665</v>
      </c>
      <c r="E116" s="27">
        <v>10857.534</v>
      </c>
      <c r="F116" s="27">
        <v>301785</v>
      </c>
      <c r="G116" s="27">
        <v>9</v>
      </c>
      <c r="H116" s="27">
        <v>1.526179930533202E-2</v>
      </c>
      <c r="I116" s="27">
        <v>1.6815345183038947E-2</v>
      </c>
      <c r="J116" s="27">
        <v>121075.91480798255</v>
      </c>
      <c r="K116" s="29">
        <f t="shared" si="5"/>
        <v>1900.5034692439772</v>
      </c>
      <c r="L116" s="28">
        <f t="shared" si="8"/>
        <v>211.16705213821967</v>
      </c>
      <c r="M116" s="27">
        <f t="shared" si="9"/>
        <v>95.02517346219885</v>
      </c>
      <c r="N116" s="87" cm="1">
        <f t="array" ref="N116">_xlfn.IFS(AND('Demand breakdown 1'!X116&gt;0, SUM('Demand breakdown 1'!N116:W116)&gt;0,SUM('Demand breakdown 1'!N116:W116)&lt;'Demand breakdown 1'!X116),('Demand breakdown 1'!N116 /'Demand breakdown 1'!X116)*Doku!$H$9,AND('Demand breakdown 1'!X116 = 0, SUM('Demand breakdown 1'!N116:W116)&gt;0), 'Demand breakdown 1'!N116/SUM('Demand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1'!N116 /'Demand breakdown 1'!Y116)*Doku!$H$9)</f>
        <v>0.27587134072256952</v>
      </c>
      <c r="O116" s="27" cm="1">
        <f t="array" ref="O116">_xlfn.IFS(AND('Demand breakdown 1'!X116&gt;0, SUM('Demand breakdown 1'!N116:W116)&gt;0,SUM('Demand breakdown 1'!N116:W116)&lt;'Demand breakdown 1'!X116),('Demand breakdown 1'!O116 /'Demand breakdown 1'!X116)*Doku!$H$9,AND('Demand breakdown 1'!X116 = 0, SUM('Demand breakdown 1'!N116:W116)&gt;0), 'Demand breakdown 1'!O116/SUM('Demand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1'!O116 /'Demand breakdown 1'!Y116)*Doku!$H$9)</f>
        <v>5.090157476429874E-2</v>
      </c>
      <c r="P116" s="27" cm="1">
        <f t="array" ref="P116">_xlfn.IFS(AND('Demand breakdown 1'!X116&gt;0, SUM('Demand breakdown 1'!N116:W116)&gt;0,SUM('Demand breakdown 1'!N116:W116)&lt;'Demand breakdown 1'!X116),('Demand breakdown 1'!P116 /'Demand breakdown 1'!X116)*Doku!$H$9,AND('Demand breakdown 1'!X116 = 0, SUM('Demand breakdown 1'!N116:W116)&gt;0), 'Demand breakdown 1'!P116/SUM('Demand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1'!P116 /'Demand breakdown 1'!Y116)*Doku!$H$9)</f>
        <v>3.8320528822555641E-2</v>
      </c>
      <c r="Q116" s="27" cm="1">
        <f t="array" ref="Q116">_xlfn.IFS(AND('Demand breakdown 1'!X116&gt;0, SUM('Demand breakdown 1'!N116:W116)&gt;0,SUM('Demand breakdown 1'!N116:W116)&lt;'Demand breakdown 1'!X116),('Demand breakdown 1'!Q116 /'Demand breakdown 1'!X116)*Doku!$H$9,AND('Demand breakdown 1'!X116 = 0, SUM('Demand breakdown 1'!N116:W116)&gt;0), 'Demand breakdown 1'!Q116/SUM('Demand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1'!Q116 /'Demand breakdown 1'!Y116)*Doku!$H$9)</f>
        <v>6.2874840708856169E-2</v>
      </c>
      <c r="R116" s="27" cm="1">
        <f t="array" ref="R116">_xlfn.IFS(AND('Demand breakdown 1'!X116&gt;0, SUM('Demand breakdown 1'!N116:W116)&gt;0,SUM('Demand breakdown 1'!N116:W116)&lt;'Demand breakdown 1'!X116),('Demand breakdown 1'!R116 /'Demand breakdown 1'!X116)*Doku!$H$9,AND('Demand breakdown 1'!X116 = 0, SUM('Demand breakdown 1'!N116:W116)&gt;0), 'Demand breakdown 1'!R116/SUM('Demand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1'!R116 /'Demand breakdown 1'!Y116)*Doku!$H$9)</f>
        <v>0</v>
      </c>
      <c r="S116" s="27" cm="1">
        <f t="array" ref="S116">_xlfn.IFS(AND('Demand breakdown 1'!X116&gt;0, SUM('Demand breakdown 1'!N116:W116)&gt;0,SUM('Demand breakdown 1'!N116:W116)&lt;'Demand breakdown 1'!X116),('Demand breakdown 1'!S116 /'Demand breakdown 1'!X116)*Doku!$H$9,AND('Demand breakdown 1'!X116 = 0, SUM('Demand breakdown 1'!N116:W116)&gt;0), 'Demand breakdown 1'!S116/SUM('Demand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1'!S116 /'Demand breakdown 1'!Y116)*Doku!$H$9)</f>
        <v>1.6166947925138467E-2</v>
      </c>
      <c r="T116" s="27" cm="1">
        <f t="array" ref="T116">_xlfn.IFS(AND('Demand breakdown 1'!X116&gt;0, SUM('Demand breakdown 1'!N116:W116)&gt;0,SUM('Demand breakdown 1'!N116:W116)&lt;'Demand breakdown 1'!X116),('Demand breakdown 1'!T116 /'Demand breakdown 1'!X116)*Doku!$H$9,AND('Demand breakdown 1'!X116 = 0, SUM('Demand breakdown 1'!N116:W116)&gt;0), 'Demand breakdown 1'!T116/SUM('Demand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1'!T116 /'Demand breakdown 1'!Y116)*Doku!$H$9)</f>
        <v>5.5915759741080401E-2</v>
      </c>
      <c r="U116" s="27" cm="1">
        <f t="array" ref="U116">_xlfn.IFS(AND('Demand breakdown 1'!X116&gt;0, SUM('Demand breakdown 1'!N116:W116)&gt;0,SUM('Demand breakdown 1'!N116:W116)&lt;'Demand breakdown 1'!X116),('Demand breakdown 1'!U116 /'Demand breakdown 1'!X116)*Doku!$H$9,AND('Demand breakdown 1'!X116 = 0, SUM('Demand breakdown 1'!N116:W116)&gt;0), 'Demand breakdown 1'!U116/SUM('Demand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1'!U116 /'Demand breakdown 1'!Y116)*Doku!$H$9)</f>
        <v>0</v>
      </c>
      <c r="V116" s="27" cm="1">
        <f t="array" ref="V116">_xlfn.IFS(AND('Demand breakdown 1'!X116&gt;0, SUM('Demand breakdown 1'!N116:W116)&gt;0,SUM('Demand breakdown 1'!N116:W116)&lt;'Demand breakdown 1'!X116),('Demand breakdown 1'!V116 /'Demand breakdown 1'!X116)*Doku!$H$9,AND('Demand breakdown 1'!X116 = 0, SUM('Demand breakdown 1'!N116:W116)&gt;0), 'Demand breakdown 1'!V116/SUM('Demand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1'!V116 /'Demand breakdown 1'!Y116)*Doku!$H$9)</f>
        <v>0.42031025705374075</v>
      </c>
      <c r="W116" s="27" cm="1">
        <f t="array" ref="W116">_xlfn.IFS(AND('Demand breakdown 1'!X116&gt;0, SUM('Demand breakdown 1'!N116:W116)&gt;0),('Demand breakdown 1'!W116 /'Demand breakdown 1'!X116)*Doku!$H$9,AND('Demand breakdown 1'!X116 = 0, SUM('Demand breakdown 1'!N116:W116)&gt;0), 'Demand breakdown 1'!W116/SUM('Demand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1'!W116 /'Demand breakdown 1'!Y116)*Doku!$H$9)</f>
        <v>0</v>
      </c>
      <c r="X116" s="90" cm="1">
        <f t="array" ref="X116">_xlfn.IFS(AND('Demand breakdown 1'!Y116&gt;0,'Demand breakdown 1'!X116 &gt; SUM('Demand breakdown 1'!N116:W116)),(('Demand breakdown 1'!Y116-SUM('Demand breakdown 1'!N116:W116))/'Demand breakdown 1'!Y116)*Doku!$H$9,'Demand breakdown 1'!Y116 = 0, 0,'Demand breakdown 1'!X116 &lt; SUM('Demand breakdown 1'!N116:W116),1)</f>
        <v>6.0291775720817127E-2</v>
      </c>
      <c r="Y116" s="92">
        <f>IF(X116=1,Doku!$H$10,1-SUM(N116:X116))</f>
        <v>1.9346974540943251E-2</v>
      </c>
      <c r="Z116" s="27">
        <f t="shared" si="6"/>
        <v>57.015104077319315</v>
      </c>
      <c r="AA116" s="25">
        <f t="shared" si="7"/>
        <v>59.126774598701516</v>
      </c>
    </row>
    <row r="117" spans="1:27">
      <c r="A117" s="27" t="s">
        <v>1259</v>
      </c>
      <c r="B117" s="27" t="s">
        <v>1312</v>
      </c>
      <c r="C117" s="27">
        <v>5978</v>
      </c>
      <c r="D117" s="27">
        <v>620</v>
      </c>
      <c r="E117" s="27">
        <v>12054.912</v>
      </c>
      <c r="F117" s="27">
        <v>394891</v>
      </c>
      <c r="G117" s="27">
        <v>12</v>
      </c>
      <c r="H117" s="27">
        <v>1.6944883395017565E-2</v>
      </c>
      <c r="I117" s="27">
        <v>2.2003176018276036E-2</v>
      </c>
      <c r="J117" s="27">
        <v>121075.91480798255</v>
      </c>
      <c r="K117" s="29">
        <f t="shared" si="5"/>
        <v>2223.0997322500416</v>
      </c>
      <c r="L117" s="28">
        <f t="shared" si="8"/>
        <v>185.2583110208368</v>
      </c>
      <c r="M117" s="27">
        <f t="shared" si="9"/>
        <v>83.366239959376557</v>
      </c>
      <c r="N117" s="87" cm="1">
        <f t="array" ref="N117">_xlfn.IFS(AND('Demand breakdown 1'!X117&gt;0, SUM('Demand breakdown 1'!N117:W117)&gt;0,SUM('Demand breakdown 1'!N117:W117)&lt;'Demand breakdown 1'!X117),('Demand breakdown 1'!N117 /'Demand breakdown 1'!X117)*Doku!$H$9,AND('Demand breakdown 1'!X117 = 0, SUM('Demand breakdown 1'!N117:W117)&gt;0), 'Demand breakdown 1'!N117/SUM('Demand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1'!N117 /'Demand breakdown 1'!Y117)*Doku!$H$9)</f>
        <v>0.37650028053436269</v>
      </c>
      <c r="O117" s="27" cm="1">
        <f t="array" ref="O117">_xlfn.IFS(AND('Demand breakdown 1'!X117&gt;0, SUM('Demand breakdown 1'!N117:W117)&gt;0,SUM('Demand breakdown 1'!N117:W117)&lt;'Demand breakdown 1'!X117),('Demand breakdown 1'!O117 /'Demand breakdown 1'!X117)*Doku!$H$9,AND('Demand breakdown 1'!X117 = 0, SUM('Demand breakdown 1'!N117:W117)&gt;0), 'Demand breakdown 1'!O117/SUM('Demand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1'!O117 /'Demand breakdown 1'!Y117)*Doku!$H$9)</f>
        <v>2.7257938862216301E-2</v>
      </c>
      <c r="P117" s="27" cm="1">
        <f t="array" ref="P117">_xlfn.IFS(AND('Demand breakdown 1'!X117&gt;0, SUM('Demand breakdown 1'!N117:W117)&gt;0,SUM('Demand breakdown 1'!N117:W117)&lt;'Demand breakdown 1'!X117),('Demand breakdown 1'!P117 /'Demand breakdown 1'!X117)*Doku!$H$9,AND('Demand breakdown 1'!X117 = 0, SUM('Demand breakdown 1'!N117:W117)&gt;0), 'Demand breakdown 1'!P117/SUM('Demand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1'!P117 /'Demand breakdown 1'!Y117)*Doku!$H$9)</f>
        <v>0</v>
      </c>
      <c r="Q117" s="27" cm="1">
        <f t="array" ref="Q117">_xlfn.IFS(AND('Demand breakdown 1'!X117&gt;0, SUM('Demand breakdown 1'!N117:W117)&gt;0,SUM('Demand breakdown 1'!N117:W117)&lt;'Demand breakdown 1'!X117),('Demand breakdown 1'!Q117 /'Demand breakdown 1'!X117)*Doku!$H$9,AND('Demand breakdown 1'!X117 = 0, SUM('Demand breakdown 1'!N117:W117)&gt;0), 'Demand breakdown 1'!Q117/SUM('Demand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1'!Q117 /'Demand breakdown 1'!Y117)*Doku!$H$9)</f>
        <v>0.12173590195429103</v>
      </c>
      <c r="R117" s="27" cm="1">
        <f t="array" ref="R117">_xlfn.IFS(AND('Demand breakdown 1'!X117&gt;0, SUM('Demand breakdown 1'!N117:W117)&gt;0,SUM('Demand breakdown 1'!N117:W117)&lt;'Demand breakdown 1'!X117),('Demand breakdown 1'!R117 /'Demand breakdown 1'!X117)*Doku!$H$9,AND('Demand breakdown 1'!X117 = 0, SUM('Demand breakdown 1'!N117:W117)&gt;0), 'Demand breakdown 1'!R117/SUM('Demand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1'!R117 /'Demand breakdown 1'!Y117)*Doku!$H$9)</f>
        <v>0</v>
      </c>
      <c r="S117" s="27" cm="1">
        <f t="array" ref="S117">_xlfn.IFS(AND('Demand breakdown 1'!X117&gt;0, SUM('Demand breakdown 1'!N117:W117)&gt;0,SUM('Demand breakdown 1'!N117:W117)&lt;'Demand breakdown 1'!X117),('Demand breakdown 1'!S117 /'Demand breakdown 1'!X117)*Doku!$H$9,AND('Demand breakdown 1'!X117 = 0, SUM('Demand breakdown 1'!N117:W117)&gt;0), 'Demand breakdown 1'!S117/SUM('Demand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1'!S117 /'Demand breakdown 1'!Y117)*Doku!$H$9)</f>
        <v>2.4921544102597764E-2</v>
      </c>
      <c r="T117" s="27" cm="1">
        <f t="array" ref="T117">_xlfn.IFS(AND('Demand breakdown 1'!X117&gt;0, SUM('Demand breakdown 1'!N117:W117)&gt;0,SUM('Demand breakdown 1'!N117:W117)&lt;'Demand breakdown 1'!X117),('Demand breakdown 1'!T117 /'Demand breakdown 1'!X117)*Doku!$H$9,AND('Demand breakdown 1'!X117 = 0, SUM('Demand breakdown 1'!N117:W117)&gt;0), 'Demand breakdown 1'!T117/SUM('Demand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1'!T117 /'Demand breakdown 1'!Y117)*Doku!$H$9)</f>
        <v>0</v>
      </c>
      <c r="U117" s="27" cm="1">
        <f t="array" ref="U117">_xlfn.IFS(AND('Demand breakdown 1'!X117&gt;0, SUM('Demand breakdown 1'!N117:W117)&gt;0,SUM('Demand breakdown 1'!N117:W117)&lt;'Demand breakdown 1'!X117),('Demand breakdown 1'!U117 /'Demand breakdown 1'!X117)*Doku!$H$9,AND('Demand breakdown 1'!X117 = 0, SUM('Demand breakdown 1'!N117:W117)&gt;0), 'Demand breakdown 1'!U117/SUM('Demand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1'!U117 /'Demand breakdown 1'!Y117)*Doku!$H$9)</f>
        <v>4.9989112877671681E-2</v>
      </c>
      <c r="V117" s="27" cm="1">
        <f t="array" ref="V117">_xlfn.IFS(AND('Demand breakdown 1'!X117&gt;0, SUM('Demand breakdown 1'!N117:W117)&gt;0,SUM('Demand breakdown 1'!N117:W117)&lt;'Demand breakdown 1'!X117),('Demand breakdown 1'!V117 /'Demand breakdown 1'!X117)*Doku!$H$9,AND('Demand breakdown 1'!X117 = 0, SUM('Demand breakdown 1'!N117:W117)&gt;0), 'Demand breakdown 1'!V117/SUM('Demand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1'!V117 /'Demand breakdown 1'!Y117)*Doku!$H$9)</f>
        <v>0.38024824712791744</v>
      </c>
      <c r="W117" s="27" cm="1">
        <f t="array" ref="W117">_xlfn.IFS(AND('Demand breakdown 1'!X117&gt;0, SUM('Demand breakdown 1'!N117:W117)&gt;0),('Demand breakdown 1'!W117 /'Demand breakdown 1'!X117)*Doku!$H$9,AND('Demand breakdown 1'!X117 = 0, SUM('Demand breakdown 1'!N117:W117)&gt;0), 'Demand breakdown 1'!W117/SUM('Demand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1'!W117 /'Demand breakdown 1'!Y117)*Doku!$H$9)</f>
        <v>0</v>
      </c>
      <c r="X117" s="90" cm="1">
        <f t="array" ref="X117">_xlfn.IFS(AND('Demand breakdown 1'!Y117&gt;0,'Demand breakdown 1'!X117 &gt; SUM('Demand breakdown 1'!N117:W117)),(('Demand breakdown 1'!Y117-SUM('Demand breakdown 1'!N117:W117))/'Demand breakdown 1'!Y117)*Doku!$H$9,'Demand breakdown 1'!Y117 = 0, 0,'Demand breakdown 1'!X117 &lt; SUM('Demand breakdown 1'!N117:W117),1)</f>
        <v>1</v>
      </c>
      <c r="Y117" s="92">
        <f>IF(X117=1,Doku!$H$10,1-SUM(N117:X117))</f>
        <v>1.934697454094314E-2</v>
      </c>
      <c r="Z117" s="27">
        <f t="shared" si="6"/>
        <v>50.019743975625943</v>
      </c>
      <c r="AA117" s="25">
        <f t="shared" si="7"/>
        <v>51.872327085834307</v>
      </c>
    </row>
    <row r="118" spans="1:27">
      <c r="A118" s="27" t="s">
        <v>1313</v>
      </c>
      <c r="B118" s="27" t="s">
        <v>1314</v>
      </c>
      <c r="C118" s="27">
        <v>6411</v>
      </c>
      <c r="D118" s="27">
        <v>1003</v>
      </c>
      <c r="E118" s="27">
        <v>12363.817999999999</v>
      </c>
      <c r="F118" s="27">
        <v>159878</v>
      </c>
      <c r="G118" s="27">
        <v>1</v>
      </c>
      <c r="H118" s="27">
        <v>4.1985683092397703E-2</v>
      </c>
      <c r="I118" s="27">
        <v>2.542589058524173E-2</v>
      </c>
      <c r="J118" s="27">
        <v>32208.966962938117</v>
      </c>
      <c r="K118" s="29">
        <f t="shared" si="5"/>
        <v>1202.9708129021199</v>
      </c>
      <c r="L118" s="28">
        <f t="shared" si="8"/>
        <v>1202.9708129021199</v>
      </c>
      <c r="M118" s="27">
        <f t="shared" si="9"/>
        <v>541.33686580595395</v>
      </c>
      <c r="N118" s="87" cm="1">
        <f t="array" ref="N118">_xlfn.IFS(AND('Demand breakdown 1'!X118&gt;0, SUM('Demand breakdown 1'!N118:W118)&gt;0,SUM('Demand breakdown 1'!N118:W118)&lt;'Demand breakdown 1'!X118),('Demand breakdown 1'!N118 /'Demand breakdown 1'!X118)*Doku!$H$9,AND('Demand breakdown 1'!X118 = 0, SUM('Demand breakdown 1'!N118:W118)&gt;0), 'Demand breakdown 1'!N118/SUM('Demand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1'!N118 /'Demand breakdown 1'!Y118)*Doku!$H$9)</f>
        <v>0</v>
      </c>
      <c r="O118" s="27" cm="1">
        <f t="array" ref="O118">_xlfn.IFS(AND('Demand breakdown 1'!X118&gt;0, SUM('Demand breakdown 1'!N118:W118)&gt;0,SUM('Demand breakdown 1'!N118:W118)&lt;'Demand breakdown 1'!X118),('Demand breakdown 1'!O118 /'Demand breakdown 1'!X118)*Doku!$H$9,AND('Demand breakdown 1'!X118 = 0, SUM('Demand breakdown 1'!N118:W118)&gt;0), 'Demand breakdown 1'!O118/SUM('Demand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1'!O118 /'Demand breakdown 1'!Y118)*Doku!$H$9)</f>
        <v>0</v>
      </c>
      <c r="P118" s="27" cm="1">
        <f t="array" ref="P118">_xlfn.IFS(AND('Demand breakdown 1'!X118&gt;0, SUM('Demand breakdown 1'!N118:W118)&gt;0,SUM('Demand breakdown 1'!N118:W118)&lt;'Demand breakdown 1'!X118),('Demand breakdown 1'!P118 /'Demand breakdown 1'!X118)*Doku!$H$9,AND('Demand breakdown 1'!X118 = 0, SUM('Demand breakdown 1'!N118:W118)&gt;0), 'Demand breakdown 1'!P118/SUM('Demand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1'!P118 /'Demand breakdown 1'!Y118)*Doku!$H$9)</f>
        <v>0</v>
      </c>
      <c r="Q118" s="27" cm="1">
        <f t="array" ref="Q118">_xlfn.IFS(AND('Demand breakdown 1'!X118&gt;0, SUM('Demand breakdown 1'!N118:W118)&gt;0,SUM('Demand breakdown 1'!N118:W118)&lt;'Demand breakdown 1'!X118),('Demand breakdown 1'!Q118 /'Demand breakdown 1'!X118)*Doku!$H$9,AND('Demand breakdown 1'!X118 = 0, SUM('Demand breakdown 1'!N118:W118)&gt;0), 'Demand breakdown 1'!Q118/SUM('Demand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1'!Q118 /'Demand breakdown 1'!Y118)*Doku!$H$9)</f>
        <v>0</v>
      </c>
      <c r="R118" s="27" cm="1">
        <f t="array" ref="R118">_xlfn.IFS(AND('Demand breakdown 1'!X118&gt;0, SUM('Demand breakdown 1'!N118:W118)&gt;0,SUM('Demand breakdown 1'!N118:W118)&lt;'Demand breakdown 1'!X118),('Demand breakdown 1'!R118 /'Demand breakdown 1'!X118)*Doku!$H$9,AND('Demand breakdown 1'!X118 = 0, SUM('Demand breakdown 1'!N118:W118)&gt;0), 'Demand breakdown 1'!R118/SUM('Demand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1'!R118 /'Demand breakdown 1'!Y118)*Doku!$H$9)</f>
        <v>0</v>
      </c>
      <c r="S118" s="27" cm="1">
        <f t="array" ref="S118">_xlfn.IFS(AND('Demand breakdown 1'!X118&gt;0, SUM('Demand breakdown 1'!N118:W118)&gt;0,SUM('Demand breakdown 1'!N118:W118)&lt;'Demand breakdown 1'!X118),('Demand breakdown 1'!S118 /'Demand breakdown 1'!X118)*Doku!$H$9,AND('Demand breakdown 1'!X118 = 0, SUM('Demand breakdown 1'!N118:W118)&gt;0), 'Demand breakdown 1'!S118/SUM('Demand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1'!S118 /'Demand breakdown 1'!Y118)*Doku!$H$9)</f>
        <v>2.1673799434955742E-2</v>
      </c>
      <c r="T118" s="27" cm="1">
        <f t="array" ref="T118">_xlfn.IFS(AND('Demand breakdown 1'!X118&gt;0, SUM('Demand breakdown 1'!N118:W118)&gt;0,SUM('Demand breakdown 1'!N118:W118)&lt;'Demand breakdown 1'!X118),('Demand breakdown 1'!T118 /'Demand breakdown 1'!X118)*Doku!$H$9,AND('Demand breakdown 1'!X118 = 0, SUM('Demand breakdown 1'!N118:W118)&gt;0), 'Demand breakdown 1'!T118/SUM('Demand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1'!T118 /'Demand breakdown 1'!Y118)*Doku!$H$9)</f>
        <v>0</v>
      </c>
      <c r="U118" s="27" cm="1">
        <f t="array" ref="U118">_xlfn.IFS(AND('Demand breakdown 1'!X118&gt;0, SUM('Demand breakdown 1'!N118:W118)&gt;0,SUM('Demand breakdown 1'!N118:W118)&lt;'Demand breakdown 1'!X118),('Demand breakdown 1'!U118 /'Demand breakdown 1'!X118)*Doku!$H$9,AND('Demand breakdown 1'!X118 = 0, SUM('Demand breakdown 1'!N118:W118)&gt;0), 'Demand breakdown 1'!U118/SUM('Demand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1'!U118 /'Demand breakdown 1'!Y118)*Doku!$H$9)</f>
        <v>0</v>
      </c>
      <c r="V118" s="27" cm="1">
        <f t="array" ref="V118">_xlfn.IFS(AND('Demand breakdown 1'!X118&gt;0, SUM('Demand breakdown 1'!N118:W118)&gt;0,SUM('Demand breakdown 1'!N118:W118)&lt;'Demand breakdown 1'!X118),('Demand breakdown 1'!V118 /'Demand breakdown 1'!X118)*Doku!$H$9,AND('Demand breakdown 1'!X118 = 0, SUM('Demand breakdown 1'!N118:W118)&gt;0), 'Demand breakdown 1'!V118/SUM('Demand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1'!V118 /'Demand breakdown 1'!Y118)*Doku!$H$9)</f>
        <v>0.14648328684171685</v>
      </c>
      <c r="W118" s="27" cm="1">
        <f t="array" ref="W118">_xlfn.IFS(AND('Demand breakdown 1'!X118&gt;0, SUM('Demand breakdown 1'!N118:W118)&gt;0),('Demand breakdown 1'!W118 /'Demand breakdown 1'!X118)*Doku!$H$9,AND('Demand breakdown 1'!X118 = 0, SUM('Demand breakdown 1'!N118:W118)&gt;0), 'Demand breakdown 1'!W118/SUM('Demand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1'!W118 /'Demand breakdown 1'!Y118)*Doku!$H$9)</f>
        <v>0</v>
      </c>
      <c r="X118" s="90" cm="1">
        <f t="array" ref="X118">_xlfn.IFS(AND('Demand breakdown 1'!Y118&gt;0,'Demand breakdown 1'!X118 &gt; SUM('Demand breakdown 1'!N118:W118)),(('Demand breakdown 1'!Y118-SUM('Demand breakdown 1'!N118:W118))/'Demand breakdown 1'!Y118)*Doku!$H$9,'Demand breakdown 1'!Y118 = 0, 0,'Demand breakdown 1'!X118 &lt; SUM('Demand breakdown 1'!N118:W118),1)</f>
        <v>0.81249593918238427</v>
      </c>
      <c r="Y118" s="92">
        <f>IF(X118=1,Doku!$H$10,1-SUM(N118:X118))</f>
        <v>1.934697454094314E-2</v>
      </c>
      <c r="Z118" s="27">
        <f t="shared" si="6"/>
        <v>324.80211948357237</v>
      </c>
      <c r="AA118" s="25">
        <f t="shared" si="7"/>
        <v>336.8318276125936</v>
      </c>
    </row>
    <row r="119" spans="1:27">
      <c r="A119" s="27" t="s">
        <v>1313</v>
      </c>
      <c r="B119" s="27" t="s">
        <v>1315</v>
      </c>
      <c r="C119" s="27">
        <v>6412</v>
      </c>
      <c r="D119" s="27">
        <v>1586</v>
      </c>
      <c r="E119" s="27">
        <v>70639.322</v>
      </c>
      <c r="F119" s="27">
        <v>763380</v>
      </c>
      <c r="G119" s="27">
        <v>1</v>
      </c>
      <c r="H119" s="27">
        <v>0.23988060867232416</v>
      </c>
      <c r="I119" s="27">
        <v>0.12140267175572519</v>
      </c>
      <c r="J119" s="27">
        <v>32208.966962938117</v>
      </c>
      <c r="K119" s="29">
        <f t="shared" si="5"/>
        <v>6657.8120521009114</v>
      </c>
      <c r="L119" s="28">
        <f t="shared" si="8"/>
        <v>6657.8120521009114</v>
      </c>
      <c r="M119" s="27">
        <f t="shared" si="9"/>
        <v>2996.0154234454103</v>
      </c>
      <c r="N119" s="87" cm="1">
        <f t="array" ref="N119">_xlfn.IFS(AND('Demand breakdown 1'!X119&gt;0, SUM('Demand breakdown 1'!N119:W119)&gt;0,SUM('Demand breakdown 1'!N119:W119)&lt;'Demand breakdown 1'!X119),('Demand breakdown 1'!N119 /'Demand breakdown 1'!X119)*Doku!$H$9,AND('Demand breakdown 1'!X119 = 0, SUM('Demand breakdown 1'!N119:W119)&gt;0), 'Demand breakdown 1'!N119/SUM('Demand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1'!N119 /'Demand breakdown 1'!Y119)*Doku!$H$9)</f>
        <v>1.27680602543397E-2</v>
      </c>
      <c r="O119" s="27" cm="1">
        <f t="array" ref="O119">_xlfn.IFS(AND('Demand breakdown 1'!X119&gt;0, SUM('Demand breakdown 1'!N119:W119)&gt;0,SUM('Demand breakdown 1'!N119:W119)&lt;'Demand breakdown 1'!X119),('Demand breakdown 1'!O119 /'Demand breakdown 1'!X119)*Doku!$H$9,AND('Demand breakdown 1'!X119 = 0, SUM('Demand breakdown 1'!N119:W119)&gt;0), 'Demand breakdown 1'!O119/SUM('Demand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1'!O119 /'Demand breakdown 1'!Y119)*Doku!$H$9)</f>
        <v>0.14618540557602849</v>
      </c>
      <c r="P119" s="27" cm="1">
        <f t="array" ref="P119">_xlfn.IFS(AND('Demand breakdown 1'!X119&gt;0, SUM('Demand breakdown 1'!N119:W119)&gt;0,SUM('Demand breakdown 1'!N119:W119)&lt;'Demand breakdown 1'!X119),('Demand breakdown 1'!P119 /'Demand breakdown 1'!X119)*Doku!$H$9,AND('Demand breakdown 1'!X119 = 0, SUM('Demand breakdown 1'!N119:W119)&gt;0), 'Demand breakdown 1'!P119/SUM('Demand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1'!P119 /'Demand breakdown 1'!Y119)*Doku!$H$9)</f>
        <v>9.0874067018958497E-3</v>
      </c>
      <c r="Q119" s="27" cm="1">
        <f t="array" ref="Q119">_xlfn.IFS(AND('Demand breakdown 1'!X119&gt;0, SUM('Demand breakdown 1'!N119:W119)&gt;0,SUM('Demand breakdown 1'!N119:W119)&lt;'Demand breakdown 1'!X119),('Demand breakdown 1'!Q119 /'Demand breakdown 1'!X119)*Doku!$H$9,AND('Demand breakdown 1'!X119 = 0, SUM('Demand breakdown 1'!N119:W119)&gt;0), 'Demand breakdown 1'!Q119/SUM('Demand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1'!Q119 /'Demand breakdown 1'!Y119)*Doku!$H$9)</f>
        <v>0.10744969991375734</v>
      </c>
      <c r="R119" s="27" cm="1">
        <f t="array" ref="R119">_xlfn.IFS(AND('Demand breakdown 1'!X119&gt;0, SUM('Demand breakdown 1'!N119:W119)&gt;0,SUM('Demand breakdown 1'!N119:W119)&lt;'Demand breakdown 1'!X119),('Demand breakdown 1'!R119 /'Demand breakdown 1'!X119)*Doku!$H$9,AND('Demand breakdown 1'!X119 = 0, SUM('Demand breakdown 1'!N119:W119)&gt;0), 'Demand breakdown 1'!R119/SUM('Demand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1'!R119 /'Demand breakdown 1'!Y119)*Doku!$H$9)</f>
        <v>0</v>
      </c>
      <c r="S119" s="27" cm="1">
        <f t="array" ref="S119">_xlfn.IFS(AND('Demand breakdown 1'!X119&gt;0, SUM('Demand breakdown 1'!N119:W119)&gt;0,SUM('Demand breakdown 1'!N119:W119)&lt;'Demand breakdown 1'!X119),('Demand breakdown 1'!S119 /'Demand breakdown 1'!X119)*Doku!$H$9,AND('Demand breakdown 1'!X119 = 0, SUM('Demand breakdown 1'!N119:W119)&gt;0), 'Demand breakdown 1'!S119/SUM('Demand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1'!S119 /'Demand breakdown 1'!Y119)*Doku!$H$9)</f>
        <v>7.9705187273611637E-3</v>
      </c>
      <c r="T119" s="27" cm="1">
        <f t="array" ref="T119">_xlfn.IFS(AND('Demand breakdown 1'!X119&gt;0, SUM('Demand breakdown 1'!N119:W119)&gt;0,SUM('Demand breakdown 1'!N119:W119)&lt;'Demand breakdown 1'!X119),('Demand breakdown 1'!T119 /'Demand breakdown 1'!X119)*Doku!$H$9,AND('Demand breakdown 1'!X119 = 0, SUM('Demand breakdown 1'!N119:W119)&gt;0), 'Demand breakdown 1'!T119/SUM('Demand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1'!T119 /'Demand breakdown 1'!Y119)*Doku!$H$9)</f>
        <v>0</v>
      </c>
      <c r="U119" s="27" cm="1">
        <f t="array" ref="U119">_xlfn.IFS(AND('Demand breakdown 1'!X119&gt;0, SUM('Demand breakdown 1'!N119:W119)&gt;0,SUM('Demand breakdown 1'!N119:W119)&lt;'Demand breakdown 1'!X119),('Demand breakdown 1'!U119 /'Demand breakdown 1'!X119)*Doku!$H$9,AND('Demand breakdown 1'!X119 = 0, SUM('Demand breakdown 1'!N119:W119)&gt;0), 'Demand breakdown 1'!U119/SUM('Demand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1'!U119 /'Demand breakdown 1'!Y119)*Doku!$H$9)</f>
        <v>0</v>
      </c>
      <c r="V119" s="27" cm="1">
        <f t="array" ref="V119">_xlfn.IFS(AND('Demand breakdown 1'!X119&gt;0, SUM('Demand breakdown 1'!N119:W119)&gt;0,SUM('Demand breakdown 1'!N119:W119)&lt;'Demand breakdown 1'!X119),('Demand breakdown 1'!V119 /'Demand breakdown 1'!X119)*Doku!$H$9,AND('Demand breakdown 1'!X119 = 0, SUM('Demand breakdown 1'!N119:W119)&gt;0), 'Demand breakdown 1'!V119/SUM('Demand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1'!V119 /'Demand breakdown 1'!Y119)*Doku!$H$9)</f>
        <v>0.21903696209681364</v>
      </c>
      <c r="W119" s="27" cm="1">
        <f t="array" ref="W119">_xlfn.IFS(AND('Demand breakdown 1'!X119&gt;0, SUM('Demand breakdown 1'!N119:W119)&gt;0),('Demand breakdown 1'!W119 /'Demand breakdown 1'!X119)*Doku!$H$9,AND('Demand breakdown 1'!X119 = 0, SUM('Demand breakdown 1'!N119:W119)&gt;0), 'Demand breakdown 1'!W119/SUM('Demand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1'!W119 /'Demand breakdown 1'!Y119)*Doku!$H$9)</f>
        <v>9.138174337101972E-3</v>
      </c>
      <c r="X119" s="90" cm="1">
        <f t="array" ref="X119">_xlfn.IFS(AND('Demand breakdown 1'!Y119&gt;0,'Demand breakdown 1'!X119 &gt; SUM('Demand breakdown 1'!N119:W119)),(('Demand breakdown 1'!Y119-SUM('Demand breakdown 1'!N119:W119))/'Demand breakdown 1'!Y119)*Doku!$H$9,'Demand breakdown 1'!Y119 = 0, 0,'Demand breakdown 1'!X119 &lt; SUM('Demand breakdown 1'!N119:W119),1)</f>
        <v>0.4690167978517587</v>
      </c>
      <c r="Y119" s="92">
        <f>IF(X119=1,Doku!$H$10,1-SUM(N119:X119))</f>
        <v>1.934697454094314E-2</v>
      </c>
      <c r="Z119" s="27">
        <f t="shared" si="6"/>
        <v>1797.6092540672462</v>
      </c>
      <c r="AA119" s="25">
        <f t="shared" si="7"/>
        <v>1864.1873745882554</v>
      </c>
    </row>
    <row r="120" spans="1:27">
      <c r="A120" s="27" t="s">
        <v>1313</v>
      </c>
      <c r="B120" s="27" t="s">
        <v>1316</v>
      </c>
      <c r="C120" s="27">
        <v>6413</v>
      </c>
      <c r="D120" s="27">
        <v>709</v>
      </c>
      <c r="E120" s="27">
        <v>4725.9110000000001</v>
      </c>
      <c r="F120" s="27">
        <v>130280</v>
      </c>
      <c r="G120" s="27">
        <v>1</v>
      </c>
      <c r="H120" s="27">
        <v>1.6048489355705201E-2</v>
      </c>
      <c r="I120" s="27">
        <v>2.0718829516539441E-2</v>
      </c>
      <c r="J120" s="27">
        <v>32208.966962938117</v>
      </c>
      <c r="K120" s="29">
        <f t="shared" si="5"/>
        <v>559.02477640785094</v>
      </c>
      <c r="L120" s="28">
        <f t="shared" si="8"/>
        <v>559.02477640785094</v>
      </c>
      <c r="M120" s="27">
        <f t="shared" si="9"/>
        <v>251.56114938353292</v>
      </c>
      <c r="N120" s="87" cm="1">
        <f t="array" ref="N120">_xlfn.IFS(AND('Demand breakdown 1'!X120&gt;0, SUM('Demand breakdown 1'!N120:W120)&gt;0,SUM('Demand breakdown 1'!N120:W120)&lt;'Demand breakdown 1'!X120),('Demand breakdown 1'!N120 /'Demand breakdown 1'!X120)*Doku!$H$9,AND('Demand breakdown 1'!X120 = 0, SUM('Demand breakdown 1'!N120:W120)&gt;0), 'Demand breakdown 1'!N120/SUM('Demand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1'!N120 /'Demand breakdown 1'!Y120)*Doku!$H$9)</f>
        <v>0</v>
      </c>
      <c r="O120" s="27" cm="1">
        <f t="array" ref="O120">_xlfn.IFS(AND('Demand breakdown 1'!X120&gt;0, SUM('Demand breakdown 1'!N120:W120)&gt;0,SUM('Demand breakdown 1'!N120:W120)&lt;'Demand breakdown 1'!X120),('Demand breakdown 1'!O120 /'Demand breakdown 1'!X120)*Doku!$H$9,AND('Demand breakdown 1'!X120 = 0, SUM('Demand breakdown 1'!N120:W120)&gt;0), 'Demand breakdown 1'!O120/SUM('Demand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1'!O120 /'Demand breakdown 1'!Y120)*Doku!$H$9)</f>
        <v>0</v>
      </c>
      <c r="P120" s="27" cm="1">
        <f t="array" ref="P120">_xlfn.IFS(AND('Demand breakdown 1'!X120&gt;0, SUM('Demand breakdown 1'!N120:W120)&gt;0,SUM('Demand breakdown 1'!N120:W120)&lt;'Demand breakdown 1'!X120),('Demand breakdown 1'!P120 /'Demand breakdown 1'!X120)*Doku!$H$9,AND('Demand breakdown 1'!X120 = 0, SUM('Demand breakdown 1'!N120:W120)&gt;0), 'Demand breakdown 1'!P120/SUM('Demand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1'!P120 /'Demand breakdown 1'!Y120)*Doku!$H$9)</f>
        <v>0</v>
      </c>
      <c r="Q120" s="27" cm="1">
        <f t="array" ref="Q120">_xlfn.IFS(AND('Demand breakdown 1'!X120&gt;0, SUM('Demand breakdown 1'!N120:W120)&gt;0,SUM('Demand breakdown 1'!N120:W120)&lt;'Demand breakdown 1'!X120),('Demand breakdown 1'!Q120 /'Demand breakdown 1'!X120)*Doku!$H$9,AND('Demand breakdown 1'!X120 = 0, SUM('Demand breakdown 1'!N120:W120)&gt;0), 'Demand breakdown 1'!Q120/SUM('Demand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1'!Q120 /'Demand breakdown 1'!Y120)*Doku!$H$9)</f>
        <v>0</v>
      </c>
      <c r="R120" s="27" cm="1">
        <f t="array" ref="R120">_xlfn.IFS(AND('Demand breakdown 1'!X120&gt;0, SUM('Demand breakdown 1'!N120:W120)&gt;0,SUM('Demand breakdown 1'!N120:W120)&lt;'Demand breakdown 1'!X120),('Demand breakdown 1'!R120 /'Demand breakdown 1'!X120)*Doku!$H$9,AND('Demand breakdown 1'!X120 = 0, SUM('Demand breakdown 1'!N120:W120)&gt;0), 'Demand breakdown 1'!R120/SUM('Demand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1'!R120 /'Demand breakdown 1'!Y120)*Doku!$H$9)</f>
        <v>0</v>
      </c>
      <c r="S120" s="27" cm="1">
        <f t="array" ref="S120">_xlfn.IFS(AND('Demand breakdown 1'!X120&gt;0, SUM('Demand breakdown 1'!N120:W120)&gt;0,SUM('Demand breakdown 1'!N120:W120)&lt;'Demand breakdown 1'!X120),('Demand breakdown 1'!S120 /'Demand breakdown 1'!X120)*Doku!$H$9,AND('Demand breakdown 1'!X120 = 0, SUM('Demand breakdown 1'!N120:W120)&gt;0), 'Demand breakdown 1'!S120/SUM('Demand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1'!S120 /'Demand breakdown 1'!Y120)*Doku!$H$9)</f>
        <v>0</v>
      </c>
      <c r="T120" s="27" cm="1">
        <f t="array" ref="T120">_xlfn.IFS(AND('Demand breakdown 1'!X120&gt;0, SUM('Demand breakdown 1'!N120:W120)&gt;0,SUM('Demand breakdown 1'!N120:W120)&lt;'Demand breakdown 1'!X120),('Demand breakdown 1'!T120 /'Demand breakdown 1'!X120)*Doku!$H$9,AND('Demand breakdown 1'!X120 = 0, SUM('Demand breakdown 1'!N120:W120)&gt;0), 'Demand breakdown 1'!T120/SUM('Demand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1'!T120 /'Demand breakdown 1'!Y120)*Doku!$H$9)</f>
        <v>0</v>
      </c>
      <c r="U120" s="27" cm="1">
        <f t="array" ref="U120">_xlfn.IFS(AND('Demand breakdown 1'!X120&gt;0, SUM('Demand breakdown 1'!N120:W120)&gt;0,SUM('Demand breakdown 1'!N120:W120)&lt;'Demand breakdown 1'!X120),('Demand breakdown 1'!U120 /'Demand breakdown 1'!X120)*Doku!$H$9,AND('Demand breakdown 1'!X120 = 0, SUM('Demand breakdown 1'!N120:W120)&gt;0), 'Demand breakdown 1'!U120/SUM('Demand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1'!U120 /'Demand breakdown 1'!Y120)*Doku!$H$9)</f>
        <v>0</v>
      </c>
      <c r="V120" s="27" cm="1">
        <f t="array" ref="V120">_xlfn.IFS(AND('Demand breakdown 1'!X120&gt;0, SUM('Demand breakdown 1'!N120:W120)&gt;0,SUM('Demand breakdown 1'!N120:W120)&lt;'Demand breakdown 1'!X120),('Demand breakdown 1'!V120 /'Demand breakdown 1'!X120)*Doku!$H$9,AND('Demand breakdown 1'!X120 = 0, SUM('Demand breakdown 1'!N120:W120)&gt;0), 'Demand breakdown 1'!V120/SUM('Demand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1'!V120 /'Demand breakdown 1'!Y120)*Doku!$H$9)</f>
        <v>0.2952886895943817</v>
      </c>
      <c r="W120" s="27" cm="1">
        <f t="array" ref="W120">_xlfn.IFS(AND('Demand breakdown 1'!X120&gt;0, SUM('Demand breakdown 1'!N120:W120)&gt;0),('Demand breakdown 1'!W120 /'Demand breakdown 1'!X120)*Doku!$H$9,AND('Demand breakdown 1'!X120 = 0, SUM('Demand breakdown 1'!N120:W120)&gt;0), 'Demand breakdown 1'!W120/SUM('Demand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1'!W120 /'Demand breakdown 1'!Y120)*Doku!$H$9)</f>
        <v>0</v>
      </c>
      <c r="X120" s="90" cm="1">
        <f t="array" ref="X120">_xlfn.IFS(AND('Demand breakdown 1'!Y120&gt;0,'Demand breakdown 1'!X120 &gt; SUM('Demand breakdown 1'!N120:W120)),(('Demand breakdown 1'!Y120-SUM('Demand breakdown 1'!N120:W120))/'Demand breakdown 1'!Y120)*Doku!$H$9,'Demand breakdown 1'!Y120 = 0, 0,'Demand breakdown 1'!X120 &lt; SUM('Demand breakdown 1'!N120:W120),1)</f>
        <v>0.68536433586467516</v>
      </c>
      <c r="Y120" s="92">
        <f>IF(X120=1,Doku!$H$10,1-SUM(N120:X120))</f>
        <v>1.934697454094314E-2</v>
      </c>
      <c r="Z120" s="27">
        <f t="shared" si="6"/>
        <v>150.93668963011976</v>
      </c>
      <c r="AA120" s="25">
        <f t="shared" si="7"/>
        <v>156.52693739419828</v>
      </c>
    </row>
    <row r="121" spans="1:27">
      <c r="A121" s="27" t="s">
        <v>1313</v>
      </c>
      <c r="B121" s="27" t="s">
        <v>1317</v>
      </c>
      <c r="C121" s="27">
        <v>6414</v>
      </c>
      <c r="D121" s="27">
        <v>1032</v>
      </c>
      <c r="E121" s="27">
        <v>17692.013999999999</v>
      </c>
      <c r="F121" s="27">
        <v>278474</v>
      </c>
      <c r="G121" s="27">
        <v>1</v>
      </c>
      <c r="H121" s="27">
        <v>6.007944253710816E-2</v>
      </c>
      <c r="I121" s="27">
        <v>4.4286577608142495E-2</v>
      </c>
      <c r="J121" s="27">
        <v>32208.966962938117</v>
      </c>
      <c r="K121" s="29">
        <f t="shared" si="5"/>
        <v>1792.6686577002399</v>
      </c>
      <c r="L121" s="28">
        <f t="shared" si="8"/>
        <v>1792.6686577002399</v>
      </c>
      <c r="M121" s="27">
        <f t="shared" si="9"/>
        <v>806.70089596510797</v>
      </c>
      <c r="N121" s="87" cm="1">
        <f t="array" ref="N121">_xlfn.IFS(AND('Demand breakdown 1'!X121&gt;0, SUM('Demand breakdown 1'!N121:W121)&gt;0,SUM('Demand breakdown 1'!N121:W121)&lt;'Demand breakdown 1'!X121),('Demand breakdown 1'!N121 /'Demand breakdown 1'!X121)*Doku!$H$9,AND('Demand breakdown 1'!X121 = 0, SUM('Demand breakdown 1'!N121:W121)&gt;0), 'Demand breakdown 1'!N121/SUM('Demand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1'!N121 /'Demand breakdown 1'!Y121)*Doku!$H$9)</f>
        <v>4.8795847893469829E-3</v>
      </c>
      <c r="O121" s="27" cm="1">
        <f t="array" ref="O121">_xlfn.IFS(AND('Demand breakdown 1'!X121&gt;0, SUM('Demand breakdown 1'!N121:W121)&gt;0,SUM('Demand breakdown 1'!N121:W121)&lt;'Demand breakdown 1'!X121),('Demand breakdown 1'!O121 /'Demand breakdown 1'!X121)*Doku!$H$9,AND('Demand breakdown 1'!X121 = 0, SUM('Demand breakdown 1'!N121:W121)&gt;0), 'Demand breakdown 1'!O121/SUM('Demand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1'!O121 /'Demand breakdown 1'!Y121)*Doku!$H$9)</f>
        <v>0.11847344834135101</v>
      </c>
      <c r="P121" s="27" cm="1">
        <f t="array" ref="P121">_xlfn.IFS(AND('Demand breakdown 1'!X121&gt;0, SUM('Demand breakdown 1'!N121:W121)&gt;0,SUM('Demand breakdown 1'!N121:W121)&lt;'Demand breakdown 1'!X121),('Demand breakdown 1'!P121 /'Demand breakdown 1'!X121)*Doku!$H$9,AND('Demand breakdown 1'!X121 = 0, SUM('Demand breakdown 1'!N121:W121)&gt;0), 'Demand breakdown 1'!P121/SUM('Demand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1'!P121 /'Demand breakdown 1'!Y121)*Doku!$H$9)</f>
        <v>7.2834978840988052E-2</v>
      </c>
      <c r="Q121" s="27" cm="1">
        <f t="array" ref="Q121">_xlfn.IFS(AND('Demand breakdown 1'!X121&gt;0, SUM('Demand breakdown 1'!N121:W121)&gt;0,SUM('Demand breakdown 1'!N121:W121)&lt;'Demand breakdown 1'!X121),('Demand breakdown 1'!Q121 /'Demand breakdown 1'!X121)*Doku!$H$9,AND('Demand breakdown 1'!X121 = 0, SUM('Demand breakdown 1'!N121:W121)&gt;0), 'Demand breakdown 1'!Q121/SUM('Demand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1'!Q121 /'Demand breakdown 1'!Y121)*Doku!$H$9)</f>
        <v>6.7309566653051031E-2</v>
      </c>
      <c r="R121" s="27" cm="1">
        <f t="array" ref="R121">_xlfn.IFS(AND('Demand breakdown 1'!X121&gt;0, SUM('Demand breakdown 1'!N121:W121)&gt;0,SUM('Demand breakdown 1'!N121:W121)&lt;'Demand breakdown 1'!X121),('Demand breakdown 1'!R121 /'Demand breakdown 1'!X121)*Doku!$H$9,AND('Demand breakdown 1'!X121 = 0, SUM('Demand breakdown 1'!N121:W121)&gt;0), 'Demand breakdown 1'!R121/SUM('Demand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1'!R121 /'Demand breakdown 1'!Y121)*Doku!$H$9)</f>
        <v>0</v>
      </c>
      <c r="S121" s="27" cm="1">
        <f t="array" ref="S121">_xlfn.IFS(AND('Demand breakdown 1'!X121&gt;0, SUM('Demand breakdown 1'!N121:W121)&gt;0,SUM('Demand breakdown 1'!N121:W121)&lt;'Demand breakdown 1'!X121),('Demand breakdown 1'!S121 /'Demand breakdown 1'!X121)*Doku!$H$9,AND('Demand breakdown 1'!X121 = 0, SUM('Demand breakdown 1'!N121:W121)&gt;0), 'Demand breakdown 1'!S121/SUM('Demand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1'!S121 /'Demand breakdown 1'!Y121)*Doku!$H$9)</f>
        <v>2.4828475545794943E-2</v>
      </c>
      <c r="T121" s="27" cm="1">
        <f t="array" ref="T121">_xlfn.IFS(AND('Demand breakdown 1'!X121&gt;0, SUM('Demand breakdown 1'!N121:W121)&gt;0,SUM('Demand breakdown 1'!N121:W121)&lt;'Demand breakdown 1'!X121),('Demand breakdown 1'!T121 /'Demand breakdown 1'!X121)*Doku!$H$9,AND('Demand breakdown 1'!X121 = 0, SUM('Demand breakdown 1'!N121:W121)&gt;0), 'Demand breakdown 1'!T121/SUM('Demand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1'!T121 /'Demand breakdown 1'!Y121)*Doku!$H$9)</f>
        <v>0</v>
      </c>
      <c r="U121" s="27" cm="1">
        <f t="array" ref="U121">_xlfn.IFS(AND('Demand breakdown 1'!X121&gt;0, SUM('Demand breakdown 1'!N121:W121)&gt;0,SUM('Demand breakdown 1'!N121:W121)&lt;'Demand breakdown 1'!X121),('Demand breakdown 1'!U121 /'Demand breakdown 1'!X121)*Doku!$H$9,AND('Demand breakdown 1'!X121 = 0, SUM('Demand breakdown 1'!N121:W121)&gt;0), 'Demand breakdown 1'!U121/SUM('Demand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1'!U121 /'Demand breakdown 1'!Y121)*Doku!$H$9)</f>
        <v>0</v>
      </c>
      <c r="V121" s="27" cm="1">
        <f t="array" ref="V121">_xlfn.IFS(AND('Demand breakdown 1'!X121&gt;0, SUM('Demand breakdown 1'!N121:W121)&gt;0,SUM('Demand breakdown 1'!N121:W121)&lt;'Demand breakdown 1'!X121),('Demand breakdown 1'!V121 /'Demand breakdown 1'!X121)*Doku!$H$9,AND('Demand breakdown 1'!X121 = 0, SUM('Demand breakdown 1'!N121:W121)&gt;0), 'Demand breakdown 1'!V121/SUM('Demand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1'!V121 /'Demand breakdown 1'!Y121)*Doku!$H$9)</f>
        <v>0.30612218693167981</v>
      </c>
      <c r="W121" s="27" cm="1">
        <f t="array" ref="W121">_xlfn.IFS(AND('Demand breakdown 1'!X121&gt;0, SUM('Demand breakdown 1'!N121:W121)&gt;0),('Demand breakdown 1'!W121 /'Demand breakdown 1'!X121)*Doku!$H$9,AND('Demand breakdown 1'!X121 = 0, SUM('Demand breakdown 1'!N121:W121)&gt;0), 'Demand breakdown 1'!W121/SUM('Demand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1'!W121 /'Demand breakdown 1'!Y121)*Doku!$H$9)</f>
        <v>1.5212823166787652E-2</v>
      </c>
      <c r="X121" s="90" cm="1">
        <f t="array" ref="X121">_xlfn.IFS(AND('Demand breakdown 1'!Y121&gt;0,'Demand breakdown 1'!X121 &gt; SUM('Demand breakdown 1'!N121:W121)),(('Demand breakdown 1'!Y121-SUM('Demand breakdown 1'!N121:W121))/'Demand breakdown 1'!Y121)*Doku!$H$9,'Demand breakdown 1'!Y121 = 0, 0,'Demand breakdown 1'!X121 &lt; SUM('Demand breakdown 1'!N121:W121),1)</f>
        <v>0.37099196119005734</v>
      </c>
      <c r="Y121" s="92">
        <f>IF(X121=1,Doku!$H$10,1-SUM(N121:X121))</f>
        <v>1.934697454094314E-2</v>
      </c>
      <c r="Z121" s="27">
        <f t="shared" si="6"/>
        <v>484.02053757906481</v>
      </c>
      <c r="AA121" s="25">
        <f t="shared" si="7"/>
        <v>501.94722415606725</v>
      </c>
    </row>
    <row r="122" spans="1:27">
      <c r="A122" s="27" t="s">
        <v>1313</v>
      </c>
      <c r="B122" s="27" t="s">
        <v>1318</v>
      </c>
      <c r="C122" s="27">
        <v>6431</v>
      </c>
      <c r="D122" s="27">
        <v>770</v>
      </c>
      <c r="E122" s="27">
        <v>7669.9610000000002</v>
      </c>
      <c r="F122" s="27">
        <v>270340</v>
      </c>
      <c r="G122" s="27">
        <v>6</v>
      </c>
      <c r="H122" s="27">
        <v>2.6046044343021695E-2</v>
      </c>
      <c r="I122" s="27">
        <v>4.2993002544529264E-2</v>
      </c>
      <c r="J122" s="27">
        <v>32208.966962938117</v>
      </c>
      <c r="K122" s="29">
        <f t="shared" si="5"/>
        <v>991.75250647330904</v>
      </c>
      <c r="L122" s="28">
        <f t="shared" si="8"/>
        <v>165.29208441221817</v>
      </c>
      <c r="M122" s="27">
        <f t="shared" si="9"/>
        <v>74.381437985498181</v>
      </c>
      <c r="N122" s="87" cm="1">
        <f t="array" ref="N122">_xlfn.IFS(AND('Demand breakdown 1'!X122&gt;0, SUM('Demand breakdown 1'!N122:W122)&gt;0,SUM('Demand breakdown 1'!N122:W122)&lt;'Demand breakdown 1'!X122),('Demand breakdown 1'!N122 /'Demand breakdown 1'!X122)*Doku!$H$9,AND('Demand breakdown 1'!X122 = 0, SUM('Demand breakdown 1'!N122:W122)&gt;0), 'Demand breakdown 1'!N122/SUM('Demand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1'!N122 /'Demand breakdown 1'!Y122)*Doku!$H$9)</f>
        <v>5.9038473837706232E-2</v>
      </c>
      <c r="O122" s="27" cm="1">
        <f t="array" ref="O122">_xlfn.IFS(AND('Demand breakdown 1'!X122&gt;0, SUM('Demand breakdown 1'!N122:W122)&gt;0,SUM('Demand breakdown 1'!N122:W122)&lt;'Demand breakdown 1'!X122),('Demand breakdown 1'!O122 /'Demand breakdown 1'!X122)*Doku!$H$9,AND('Demand breakdown 1'!X122 = 0, SUM('Demand breakdown 1'!N122:W122)&gt;0), 'Demand breakdown 1'!O122/SUM('Demand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1'!O122 /'Demand breakdown 1'!Y122)*Doku!$H$9)</f>
        <v>0.27331516822328977</v>
      </c>
      <c r="P122" s="27" cm="1">
        <f t="array" ref="P122">_xlfn.IFS(AND('Demand breakdown 1'!X122&gt;0, SUM('Demand breakdown 1'!N122:W122)&gt;0,SUM('Demand breakdown 1'!N122:W122)&lt;'Demand breakdown 1'!X122),('Demand breakdown 1'!P122 /'Demand breakdown 1'!X122)*Doku!$H$9,AND('Demand breakdown 1'!X122 = 0, SUM('Demand breakdown 1'!N122:W122)&gt;0), 'Demand breakdown 1'!P122/SUM('Demand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1'!P122 /'Demand breakdown 1'!Y122)*Doku!$H$9)</f>
        <v>4.1806431981522937E-2</v>
      </c>
      <c r="Q122" s="27" cm="1">
        <f t="array" ref="Q122">_xlfn.IFS(AND('Demand breakdown 1'!X122&gt;0, SUM('Demand breakdown 1'!N122:W122)&gt;0,SUM('Demand breakdown 1'!N122:W122)&lt;'Demand breakdown 1'!X122),('Demand breakdown 1'!Q122 /'Demand breakdown 1'!X122)*Doku!$H$9,AND('Demand breakdown 1'!X122 = 0, SUM('Demand breakdown 1'!N122:W122)&gt;0), 'Demand breakdown 1'!Q122/SUM('Demand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1'!Q122 /'Demand breakdown 1'!Y122)*Doku!$H$9)</f>
        <v>7.8593095248418579E-2</v>
      </c>
      <c r="R122" s="27" cm="1">
        <f t="array" ref="R122">_xlfn.IFS(AND('Demand breakdown 1'!X122&gt;0, SUM('Demand breakdown 1'!N122:W122)&gt;0,SUM('Demand breakdown 1'!N122:W122)&lt;'Demand breakdown 1'!X122),('Demand breakdown 1'!R122 /'Demand breakdown 1'!X122)*Doku!$H$9,AND('Demand breakdown 1'!X122 = 0, SUM('Demand breakdown 1'!N122:W122)&gt;0), 'Demand breakdown 1'!R122/SUM('Demand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1'!R122 /'Demand breakdown 1'!Y122)*Doku!$H$9)</f>
        <v>0</v>
      </c>
      <c r="S122" s="27" cm="1">
        <f t="array" ref="S122">_xlfn.IFS(AND('Demand breakdown 1'!X122&gt;0, SUM('Demand breakdown 1'!N122:W122)&gt;0,SUM('Demand breakdown 1'!N122:W122)&lt;'Demand breakdown 1'!X122),('Demand breakdown 1'!S122 /'Demand breakdown 1'!X122)*Doku!$H$9,AND('Demand breakdown 1'!X122 = 0, SUM('Demand breakdown 1'!N122:W122)&gt;0), 'Demand breakdown 1'!S122/SUM('Demand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1'!S122 /'Demand breakdown 1'!Y122)*Doku!$H$9)</f>
        <v>2.2776264018607478E-2</v>
      </c>
      <c r="T122" s="27" cm="1">
        <f t="array" ref="T122">_xlfn.IFS(AND('Demand breakdown 1'!X122&gt;0, SUM('Demand breakdown 1'!N122:W122)&gt;0,SUM('Demand breakdown 1'!N122:W122)&lt;'Demand breakdown 1'!X122),('Demand breakdown 1'!T122 /'Demand breakdown 1'!X122)*Doku!$H$9,AND('Demand breakdown 1'!X122 = 0, SUM('Demand breakdown 1'!N122:W122)&gt;0), 'Demand breakdown 1'!T122/SUM('Demand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1'!T122 /'Demand breakdown 1'!Y122)*Doku!$H$9)</f>
        <v>0</v>
      </c>
      <c r="U122" s="27" cm="1">
        <f t="array" ref="U122">_xlfn.IFS(AND('Demand breakdown 1'!X122&gt;0, SUM('Demand breakdown 1'!N122:W122)&gt;0,SUM('Demand breakdown 1'!N122:W122)&lt;'Demand breakdown 1'!X122),('Demand breakdown 1'!U122 /'Demand breakdown 1'!X122)*Doku!$H$9,AND('Demand breakdown 1'!X122 = 0, SUM('Demand breakdown 1'!N122:W122)&gt;0), 'Demand breakdown 1'!U122/SUM('Demand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1'!U122 /'Demand breakdown 1'!Y122)*Doku!$H$9)</f>
        <v>0</v>
      </c>
      <c r="V122" s="27" cm="1">
        <f t="array" ref="V122">_xlfn.IFS(AND('Demand breakdown 1'!X122&gt;0, SUM('Demand breakdown 1'!N122:W122)&gt;0,SUM('Demand breakdown 1'!N122:W122)&lt;'Demand breakdown 1'!X122),('Demand breakdown 1'!V122 /'Demand breakdown 1'!X122)*Doku!$H$9,AND('Demand breakdown 1'!X122 = 0, SUM('Demand breakdown 1'!N122:W122)&gt;0), 'Demand breakdown 1'!V122/SUM('Demand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1'!V122 /'Demand breakdown 1'!Y122)*Doku!$H$9)</f>
        <v>0.29489268150407577</v>
      </c>
      <c r="W122" s="27" cm="1">
        <f t="array" ref="W122">_xlfn.IFS(AND('Demand breakdown 1'!X122&gt;0, SUM('Demand breakdown 1'!N122:W122)&gt;0),('Demand breakdown 1'!W122 /'Demand breakdown 1'!X122)*Doku!$H$9,AND('Demand breakdown 1'!X122 = 0, SUM('Demand breakdown 1'!N122:W122)&gt;0), 'Demand breakdown 1'!W122/SUM('Demand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1'!W122 /'Demand breakdown 1'!Y122)*Doku!$H$9)</f>
        <v>0</v>
      </c>
      <c r="X122" s="90" cm="1">
        <f t="array" ref="X122">_xlfn.IFS(AND('Demand breakdown 1'!Y122&gt;0,'Demand breakdown 1'!X122 &gt; SUM('Demand breakdown 1'!N122:W122)),(('Demand breakdown 1'!Y122-SUM('Demand breakdown 1'!N122:W122))/'Demand breakdown 1'!Y122)*Doku!$H$9,'Demand breakdown 1'!Y122 = 0, 0,'Demand breakdown 1'!X122 &lt; SUM('Demand breakdown 1'!N122:W122),1)</f>
        <v>0.21023091064543611</v>
      </c>
      <c r="Y122" s="92">
        <f>IF(X122=1,Doku!$H$10,1-SUM(N122:X122))</f>
        <v>1.934697454094314E-2</v>
      </c>
      <c r="Z122" s="27">
        <f t="shared" si="6"/>
        <v>44.628862791298907</v>
      </c>
      <c r="AA122" s="25">
        <f t="shared" si="7"/>
        <v>46.281783635421093</v>
      </c>
    </row>
    <row r="123" spans="1:27">
      <c r="A123" s="27" t="s">
        <v>1313</v>
      </c>
      <c r="B123" s="27" t="s">
        <v>1319</v>
      </c>
      <c r="C123" s="27">
        <v>6432</v>
      </c>
      <c r="D123" s="27">
        <v>802</v>
      </c>
      <c r="E123" s="27">
        <v>8555.6939999999995</v>
      </c>
      <c r="F123" s="27">
        <v>297844</v>
      </c>
      <c r="G123" s="27">
        <v>4</v>
      </c>
      <c r="H123" s="27">
        <v>2.9053861591907006E-2</v>
      </c>
      <c r="I123" s="27">
        <v>4.7367048346055977E-2</v>
      </c>
      <c r="J123" s="27">
        <v>32208.966962938117</v>
      </c>
      <c r="K123" s="29">
        <f t="shared" si="5"/>
        <v>1100.9525397616494</v>
      </c>
      <c r="L123" s="28">
        <f t="shared" si="8"/>
        <v>275.23813494041235</v>
      </c>
      <c r="M123" s="27">
        <f t="shared" si="9"/>
        <v>123.85716072318556</v>
      </c>
      <c r="N123" s="87" cm="1">
        <f t="array" ref="N123">_xlfn.IFS(AND('Demand breakdown 1'!X123&gt;0, SUM('Demand breakdown 1'!N123:W123)&gt;0,SUM('Demand breakdown 1'!N123:W123)&lt;'Demand breakdown 1'!X123),('Demand breakdown 1'!N123 /'Demand breakdown 1'!X123)*Doku!$H$9,AND('Demand breakdown 1'!X123 = 0, SUM('Demand breakdown 1'!N123:W123)&gt;0), 'Demand breakdown 1'!N123/SUM('Demand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1'!N123 /'Demand breakdown 1'!Y123)*Doku!$H$9)</f>
        <v>8.7396084086485706E-2</v>
      </c>
      <c r="O123" s="27" cm="1">
        <f t="array" ref="O123">_xlfn.IFS(AND('Demand breakdown 1'!X123&gt;0, SUM('Demand breakdown 1'!N123:W123)&gt;0,SUM('Demand breakdown 1'!N123:W123)&lt;'Demand breakdown 1'!X123),('Demand breakdown 1'!O123 /'Demand breakdown 1'!X123)*Doku!$H$9,AND('Demand breakdown 1'!X123 = 0, SUM('Demand breakdown 1'!N123:W123)&gt;0), 'Demand breakdown 1'!O123/SUM('Demand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1'!O123 /'Demand breakdown 1'!Y123)*Doku!$H$9)</f>
        <v>0.12492733112210855</v>
      </c>
      <c r="P123" s="27" cm="1">
        <f t="array" ref="P123">_xlfn.IFS(AND('Demand breakdown 1'!X123&gt;0, SUM('Demand breakdown 1'!N123:W123)&gt;0,SUM('Demand breakdown 1'!N123:W123)&lt;'Demand breakdown 1'!X123),('Demand breakdown 1'!P123 /'Demand breakdown 1'!X123)*Doku!$H$9,AND('Demand breakdown 1'!X123 = 0, SUM('Demand breakdown 1'!N123:W123)&gt;0), 'Demand breakdown 1'!P123/SUM('Demand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1'!P123 /'Demand breakdown 1'!Y123)*Doku!$H$9)</f>
        <v>2.4004083793101535E-2</v>
      </c>
      <c r="Q123" s="27" cm="1">
        <f t="array" ref="Q123">_xlfn.IFS(AND('Demand breakdown 1'!X123&gt;0, SUM('Demand breakdown 1'!N123:W123)&gt;0,SUM('Demand breakdown 1'!N123:W123)&lt;'Demand breakdown 1'!X123),('Demand breakdown 1'!Q123 /'Demand breakdown 1'!X123)*Doku!$H$9,AND('Demand breakdown 1'!X123 = 0, SUM('Demand breakdown 1'!N123:W123)&gt;0), 'Demand breakdown 1'!Q123/SUM('Demand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1'!Q123 /'Demand breakdown 1'!Y123)*Doku!$H$9)</f>
        <v>6.0076519106491685E-2</v>
      </c>
      <c r="R123" s="27" cm="1">
        <f t="array" ref="R123">_xlfn.IFS(AND('Demand breakdown 1'!X123&gt;0, SUM('Demand breakdown 1'!N123:W123)&gt;0,SUM('Demand breakdown 1'!N123:W123)&lt;'Demand breakdown 1'!X123),('Demand breakdown 1'!R123 /'Demand breakdown 1'!X123)*Doku!$H$9,AND('Demand breakdown 1'!X123 = 0, SUM('Demand breakdown 1'!N123:W123)&gt;0), 'Demand breakdown 1'!R123/SUM('Demand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1'!R123 /'Demand breakdown 1'!Y123)*Doku!$H$9)</f>
        <v>1.5516451954656793E-2</v>
      </c>
      <c r="S123" s="27" cm="1">
        <f t="array" ref="S123">_xlfn.IFS(AND('Demand breakdown 1'!X123&gt;0, SUM('Demand breakdown 1'!N123:W123)&gt;0,SUM('Demand breakdown 1'!N123:W123)&lt;'Demand breakdown 1'!X123),('Demand breakdown 1'!S123 /'Demand breakdown 1'!X123)*Doku!$H$9,AND('Demand breakdown 1'!X123 = 0, SUM('Demand breakdown 1'!N123:W123)&gt;0), 'Demand breakdown 1'!S123/SUM('Demand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1'!S123 /'Demand breakdown 1'!Y123)*Doku!$H$9)</f>
        <v>8.5539414621825897E-3</v>
      </c>
      <c r="T123" s="27" cm="1">
        <f t="array" ref="T123">_xlfn.IFS(AND('Demand breakdown 1'!X123&gt;0, SUM('Demand breakdown 1'!N123:W123)&gt;0,SUM('Demand breakdown 1'!N123:W123)&lt;'Demand breakdown 1'!X123),('Demand breakdown 1'!T123 /'Demand breakdown 1'!X123)*Doku!$H$9,AND('Demand breakdown 1'!X123 = 0, SUM('Demand breakdown 1'!N123:W123)&gt;0), 'Demand breakdown 1'!T123/SUM('Demand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1'!T123 /'Demand breakdown 1'!Y123)*Doku!$H$9)</f>
        <v>6.2994142550957064E-3</v>
      </c>
      <c r="U123" s="27" cm="1">
        <f t="array" ref="U123">_xlfn.IFS(AND('Demand breakdown 1'!X123&gt;0, SUM('Demand breakdown 1'!N123:W123)&gt;0,SUM('Demand breakdown 1'!N123:W123)&lt;'Demand breakdown 1'!X123),('Demand breakdown 1'!U123 /'Demand breakdown 1'!X123)*Doku!$H$9,AND('Demand breakdown 1'!X123 = 0, SUM('Demand breakdown 1'!N123:W123)&gt;0), 'Demand breakdown 1'!U123/SUM('Demand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1'!U123 /'Demand breakdown 1'!Y123)*Doku!$H$9)</f>
        <v>0</v>
      </c>
      <c r="V123" s="27" cm="1">
        <f t="array" ref="V123">_xlfn.IFS(AND('Demand breakdown 1'!X123&gt;0, SUM('Demand breakdown 1'!N123:W123)&gt;0,SUM('Demand breakdown 1'!N123:W123)&lt;'Demand breakdown 1'!X123),('Demand breakdown 1'!V123 /'Demand breakdown 1'!X123)*Doku!$H$9,AND('Demand breakdown 1'!X123 = 0, SUM('Demand breakdown 1'!N123:W123)&gt;0), 'Demand breakdown 1'!V123/SUM('Demand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1'!V123 /'Demand breakdown 1'!Y123)*Doku!$H$9)</f>
        <v>0.12055089595541046</v>
      </c>
      <c r="W123" s="27" cm="1">
        <f t="array" ref="W123">_xlfn.IFS(AND('Demand breakdown 1'!X123&gt;0, SUM('Demand breakdown 1'!N123:W123)&gt;0),('Demand breakdown 1'!W123 /'Demand breakdown 1'!X123)*Doku!$H$9,AND('Demand breakdown 1'!X123 = 0, SUM('Demand breakdown 1'!N123:W123)&gt;0), 'Demand breakdown 1'!W123/SUM('Demand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1'!W123 /'Demand breakdown 1'!Y123)*Doku!$H$9)</f>
        <v>3.8592201015428429E-2</v>
      </c>
      <c r="X123" s="90" cm="1">
        <f t="array" ref="X123">_xlfn.IFS(AND('Demand breakdown 1'!Y123&gt;0,'Demand breakdown 1'!X123 &gt; SUM('Demand breakdown 1'!N123:W123)),(('Demand breakdown 1'!Y123-SUM('Demand breakdown 1'!N123:W123))/'Demand breakdown 1'!Y123)*Doku!$H$9,'Demand breakdown 1'!Y123 = 0, 0,'Demand breakdown 1'!X123 &lt; SUM('Demand breakdown 1'!N123:W123),1)</f>
        <v>0.49473610270809543</v>
      </c>
      <c r="Y123" s="92">
        <f>IF(X123=1,Doku!$H$10,1-SUM(N123:X123))</f>
        <v>1.934697454094314E-2</v>
      </c>
      <c r="Z123" s="27">
        <f t="shared" si="6"/>
        <v>74.314296433911338</v>
      </c>
      <c r="AA123" s="25">
        <f t="shared" si="7"/>
        <v>77.06667778331547</v>
      </c>
    </row>
    <row r="124" spans="1:27">
      <c r="A124" s="27" t="s">
        <v>1313</v>
      </c>
      <c r="B124" s="27" t="s">
        <v>1320</v>
      </c>
      <c r="C124" s="27">
        <v>6433</v>
      </c>
      <c r="D124" s="27">
        <v>785</v>
      </c>
      <c r="E124" s="27">
        <v>12478.984</v>
      </c>
      <c r="F124" s="27">
        <v>275726</v>
      </c>
      <c r="G124" s="27">
        <v>5</v>
      </c>
      <c r="H124" s="27">
        <v>4.2376769662825962E-2</v>
      </c>
      <c r="I124" s="27">
        <v>4.3849554707379133E-2</v>
      </c>
      <c r="J124" s="27">
        <v>32208.966962938117</v>
      </c>
      <c r="K124" s="29">
        <f t="shared" si="5"/>
        <v>1378.1943018221859</v>
      </c>
      <c r="L124" s="28">
        <f t="shared" si="8"/>
        <v>275.63886036443716</v>
      </c>
      <c r="M124" s="27">
        <f t="shared" si="9"/>
        <v>124.03748716399673</v>
      </c>
      <c r="N124" s="87" cm="1">
        <f t="array" ref="N124">_xlfn.IFS(AND('Demand breakdown 1'!X124&gt;0, SUM('Demand breakdown 1'!N124:W124)&gt;0,SUM('Demand breakdown 1'!N124:W124)&lt;'Demand breakdown 1'!X124),('Demand breakdown 1'!N124 /'Demand breakdown 1'!X124)*Doku!$H$9,AND('Demand breakdown 1'!X124 = 0, SUM('Demand breakdown 1'!N124:W124)&gt;0), 'Demand breakdown 1'!N124/SUM('Demand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1'!N124 /'Demand breakdown 1'!Y124)*Doku!$H$9)</f>
        <v>0</v>
      </c>
      <c r="O124" s="27" cm="1">
        <f t="array" ref="O124">_xlfn.IFS(AND('Demand breakdown 1'!X124&gt;0, SUM('Demand breakdown 1'!N124:W124)&gt;0,SUM('Demand breakdown 1'!N124:W124)&lt;'Demand breakdown 1'!X124),('Demand breakdown 1'!O124 /'Demand breakdown 1'!X124)*Doku!$H$9,AND('Demand breakdown 1'!X124 = 0, SUM('Demand breakdown 1'!N124:W124)&gt;0), 'Demand breakdown 1'!O124/SUM('Demand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1'!O124 /'Demand breakdown 1'!Y124)*Doku!$H$9)</f>
        <v>0.53783529732672219</v>
      </c>
      <c r="P124" s="27" cm="1">
        <f t="array" ref="P124">_xlfn.IFS(AND('Demand breakdown 1'!X124&gt;0, SUM('Demand breakdown 1'!N124:W124)&gt;0,SUM('Demand breakdown 1'!N124:W124)&lt;'Demand breakdown 1'!X124),('Demand breakdown 1'!P124 /'Demand breakdown 1'!X124)*Doku!$H$9,AND('Demand breakdown 1'!X124 = 0, SUM('Demand breakdown 1'!N124:W124)&gt;0), 'Demand breakdown 1'!P124/SUM('Demand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1'!P124 /'Demand breakdown 1'!Y124)*Doku!$H$9)</f>
        <v>3.6154483875851878E-2</v>
      </c>
      <c r="Q124" s="27" cm="1">
        <f t="array" ref="Q124">_xlfn.IFS(AND('Demand breakdown 1'!X124&gt;0, SUM('Demand breakdown 1'!N124:W124)&gt;0,SUM('Demand breakdown 1'!N124:W124)&lt;'Demand breakdown 1'!X124),('Demand breakdown 1'!Q124 /'Demand breakdown 1'!X124)*Doku!$H$9,AND('Demand breakdown 1'!X124 = 0, SUM('Demand breakdown 1'!N124:W124)&gt;0), 'Demand breakdown 1'!Q124/SUM('Demand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1'!Q124 /'Demand breakdown 1'!Y124)*Doku!$H$9)</f>
        <v>0</v>
      </c>
      <c r="R124" s="27" cm="1">
        <f t="array" ref="R124">_xlfn.IFS(AND('Demand breakdown 1'!X124&gt;0, SUM('Demand breakdown 1'!N124:W124)&gt;0,SUM('Demand breakdown 1'!N124:W124)&lt;'Demand breakdown 1'!X124),('Demand breakdown 1'!R124 /'Demand breakdown 1'!X124)*Doku!$H$9,AND('Demand breakdown 1'!X124 = 0, SUM('Demand breakdown 1'!N124:W124)&gt;0), 'Demand breakdown 1'!R124/SUM('Demand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1'!R124 /'Demand breakdown 1'!Y124)*Doku!$H$9)</f>
        <v>0</v>
      </c>
      <c r="S124" s="27" cm="1">
        <f t="array" ref="S124">_xlfn.IFS(AND('Demand breakdown 1'!X124&gt;0, SUM('Demand breakdown 1'!N124:W124)&gt;0,SUM('Demand breakdown 1'!N124:W124)&lt;'Demand breakdown 1'!X124),('Demand breakdown 1'!S124 /'Demand breakdown 1'!X124)*Doku!$H$9,AND('Demand breakdown 1'!X124 = 0, SUM('Demand breakdown 1'!N124:W124)&gt;0), 'Demand breakdown 1'!S124/SUM('Demand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1'!S124 /'Demand breakdown 1'!Y124)*Doku!$H$9)</f>
        <v>0.1795772298296445</v>
      </c>
      <c r="T124" s="27" cm="1">
        <f t="array" ref="T124">_xlfn.IFS(AND('Demand breakdown 1'!X124&gt;0, SUM('Demand breakdown 1'!N124:W124)&gt;0,SUM('Demand breakdown 1'!N124:W124)&lt;'Demand breakdown 1'!X124),('Demand breakdown 1'!T124 /'Demand breakdown 1'!X124)*Doku!$H$9,AND('Demand breakdown 1'!X124 = 0, SUM('Demand breakdown 1'!N124:W124)&gt;0), 'Demand breakdown 1'!T124/SUM('Demand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1'!T124 /'Demand breakdown 1'!Y124)*Doku!$H$9)</f>
        <v>0</v>
      </c>
      <c r="U124" s="27" cm="1">
        <f t="array" ref="U124">_xlfn.IFS(AND('Demand breakdown 1'!X124&gt;0, SUM('Demand breakdown 1'!N124:W124)&gt;0,SUM('Demand breakdown 1'!N124:W124)&lt;'Demand breakdown 1'!X124),('Demand breakdown 1'!U124 /'Demand breakdown 1'!X124)*Doku!$H$9,AND('Demand breakdown 1'!X124 = 0, SUM('Demand breakdown 1'!N124:W124)&gt;0), 'Demand breakdown 1'!U124/SUM('Demand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1'!U124 /'Demand breakdown 1'!Y124)*Doku!$H$9)</f>
        <v>0</v>
      </c>
      <c r="V124" s="27" cm="1">
        <f t="array" ref="V124">_xlfn.IFS(AND('Demand breakdown 1'!X124&gt;0, SUM('Demand breakdown 1'!N124:W124)&gt;0,SUM('Demand breakdown 1'!N124:W124)&lt;'Demand breakdown 1'!X124),('Demand breakdown 1'!V124 /'Demand breakdown 1'!X124)*Doku!$H$9,AND('Demand breakdown 1'!X124 = 0, SUM('Demand breakdown 1'!N124:W124)&gt;0), 'Demand breakdown 1'!V124/SUM('Demand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1'!V124 /'Demand breakdown 1'!Y124)*Doku!$H$9)</f>
        <v>0.22708601442683826</v>
      </c>
      <c r="W124" s="27" cm="1">
        <f t="array" ref="W124">_xlfn.IFS(AND('Demand breakdown 1'!X124&gt;0, SUM('Demand breakdown 1'!N124:W124)&gt;0),('Demand breakdown 1'!W124 /'Demand breakdown 1'!X124)*Doku!$H$9,AND('Demand breakdown 1'!X124 = 0, SUM('Demand breakdown 1'!N124:W124)&gt;0), 'Demand breakdown 1'!W124/SUM('Demand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1'!W124 /'Demand breakdown 1'!Y124)*Doku!$H$9)</f>
        <v>0</v>
      </c>
      <c r="X124" s="90" cm="1">
        <f t="array" ref="X124">_xlfn.IFS(AND('Demand breakdown 1'!Y124&gt;0,'Demand breakdown 1'!X124 &gt; SUM('Demand breakdown 1'!N124:W124)),(('Demand breakdown 1'!Y124-SUM('Demand breakdown 1'!N124:W124))/'Demand breakdown 1'!Y124)*Doku!$H$9,'Demand breakdown 1'!Y124 = 0, 0,'Demand breakdown 1'!X124 &lt; SUM('Demand breakdown 1'!N124:W124),1)</f>
        <v>1</v>
      </c>
      <c r="Y124" s="92">
        <f>IF(X124=1,Doku!$H$10,1-SUM(N124:X124))</f>
        <v>1.934697454094314E-2</v>
      </c>
      <c r="Z124" s="27">
        <f t="shared" si="6"/>
        <v>74.422492298398041</v>
      </c>
      <c r="AA124" s="25">
        <f t="shared" si="7"/>
        <v>77.178880902042408</v>
      </c>
    </row>
    <row r="125" spans="1:27">
      <c r="A125" s="27" t="s">
        <v>1313</v>
      </c>
      <c r="B125" s="27" t="s">
        <v>1321</v>
      </c>
      <c r="C125" s="27">
        <v>6434</v>
      </c>
      <c r="D125" s="27">
        <v>1142</v>
      </c>
      <c r="E125" s="27">
        <v>11641.152</v>
      </c>
      <c r="F125" s="27">
        <v>236914</v>
      </c>
      <c r="G125" s="27">
        <v>4</v>
      </c>
      <c r="H125" s="27">
        <v>3.953161707026355E-2</v>
      </c>
      <c r="I125" s="27">
        <v>3.7677162849872776E-2</v>
      </c>
      <c r="J125" s="27">
        <v>32208.966962938117</v>
      </c>
      <c r="K125" s="29">
        <f t="shared" si="5"/>
        <v>1256.5481328863618</v>
      </c>
      <c r="L125" s="28">
        <f t="shared" si="8"/>
        <v>314.13703322159046</v>
      </c>
      <c r="M125" s="27">
        <f t="shared" si="9"/>
        <v>141.3616649497157</v>
      </c>
      <c r="N125" s="87" cm="1">
        <f t="array" ref="N125">_xlfn.IFS(AND('Demand breakdown 1'!X125&gt;0, SUM('Demand breakdown 1'!N125:W125)&gt;0,SUM('Demand breakdown 1'!N125:W125)&lt;'Demand breakdown 1'!X125),('Demand breakdown 1'!N125 /'Demand breakdown 1'!X125)*Doku!$H$9,AND('Demand breakdown 1'!X125 = 0, SUM('Demand breakdown 1'!N125:W125)&gt;0), 'Demand breakdown 1'!N125/SUM('Demand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1'!N125 /'Demand breakdown 1'!Y125)*Doku!$H$9)</f>
        <v>0.20277972281453432</v>
      </c>
      <c r="O125" s="27" cm="1">
        <f t="array" ref="O125">_xlfn.IFS(AND('Demand breakdown 1'!X125&gt;0, SUM('Demand breakdown 1'!N125:W125)&gt;0,SUM('Demand breakdown 1'!N125:W125)&lt;'Demand breakdown 1'!X125),('Demand breakdown 1'!O125 /'Demand breakdown 1'!X125)*Doku!$H$9,AND('Demand breakdown 1'!X125 = 0, SUM('Demand breakdown 1'!N125:W125)&gt;0), 'Demand breakdown 1'!O125/SUM('Demand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1'!O125 /'Demand breakdown 1'!Y125)*Doku!$H$9)</f>
        <v>3.8021198027725189E-2</v>
      </c>
      <c r="P125" s="27" cm="1">
        <f t="array" ref="P125">_xlfn.IFS(AND('Demand breakdown 1'!X125&gt;0, SUM('Demand breakdown 1'!N125:W125)&gt;0,SUM('Demand breakdown 1'!N125:W125)&lt;'Demand breakdown 1'!X125),('Demand breakdown 1'!P125 /'Demand breakdown 1'!X125)*Doku!$H$9,AND('Demand breakdown 1'!X125 = 0, SUM('Demand breakdown 1'!N125:W125)&gt;0), 'Demand breakdown 1'!P125/SUM('Demand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1'!P125 /'Demand breakdown 1'!Y125)*Doku!$H$9)</f>
        <v>0</v>
      </c>
      <c r="Q125" s="27" cm="1">
        <f t="array" ref="Q125">_xlfn.IFS(AND('Demand breakdown 1'!X125&gt;0, SUM('Demand breakdown 1'!N125:W125)&gt;0,SUM('Demand breakdown 1'!N125:W125)&lt;'Demand breakdown 1'!X125),('Demand breakdown 1'!Q125 /'Demand breakdown 1'!X125)*Doku!$H$9,AND('Demand breakdown 1'!X125 = 0, SUM('Demand breakdown 1'!N125:W125)&gt;0), 'Demand breakdown 1'!Q125/SUM('Demand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1'!Q125 /'Demand breakdown 1'!Y125)*Doku!$H$9)</f>
        <v>5.2899058125530696E-2</v>
      </c>
      <c r="R125" s="27" cm="1">
        <f t="array" ref="R125">_xlfn.IFS(AND('Demand breakdown 1'!X125&gt;0, SUM('Demand breakdown 1'!N125:W125)&gt;0,SUM('Demand breakdown 1'!N125:W125)&lt;'Demand breakdown 1'!X125),('Demand breakdown 1'!R125 /'Demand breakdown 1'!X125)*Doku!$H$9,AND('Demand breakdown 1'!X125 = 0, SUM('Demand breakdown 1'!N125:W125)&gt;0), 'Demand breakdown 1'!R125/SUM('Demand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1'!R125 /'Demand breakdown 1'!Y125)*Doku!$H$9)</f>
        <v>0</v>
      </c>
      <c r="S125" s="27" cm="1">
        <f t="array" ref="S125">_xlfn.IFS(AND('Demand breakdown 1'!X125&gt;0, SUM('Demand breakdown 1'!N125:W125)&gt;0,SUM('Demand breakdown 1'!N125:W125)&lt;'Demand breakdown 1'!X125),('Demand breakdown 1'!S125 /'Demand breakdown 1'!X125)*Doku!$H$9,AND('Demand breakdown 1'!X125 = 0, SUM('Demand breakdown 1'!N125:W125)&gt;0), 'Demand breakdown 1'!S125/SUM('Demand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1'!S125 /'Demand breakdown 1'!Y125)*Doku!$H$9)</f>
        <v>0</v>
      </c>
      <c r="T125" s="27" cm="1">
        <f t="array" ref="T125">_xlfn.IFS(AND('Demand breakdown 1'!X125&gt;0, SUM('Demand breakdown 1'!N125:W125)&gt;0,SUM('Demand breakdown 1'!N125:W125)&lt;'Demand breakdown 1'!X125),('Demand breakdown 1'!T125 /'Demand breakdown 1'!X125)*Doku!$H$9,AND('Demand breakdown 1'!X125 = 0, SUM('Demand breakdown 1'!N125:W125)&gt;0), 'Demand breakdown 1'!T125/SUM('Demand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1'!T125 /'Demand breakdown 1'!Y125)*Doku!$H$9)</f>
        <v>0</v>
      </c>
      <c r="U125" s="27" cm="1">
        <f t="array" ref="U125">_xlfn.IFS(AND('Demand breakdown 1'!X125&gt;0, SUM('Demand breakdown 1'!N125:W125)&gt;0,SUM('Demand breakdown 1'!N125:W125)&lt;'Demand breakdown 1'!X125),('Demand breakdown 1'!U125 /'Demand breakdown 1'!X125)*Doku!$H$9,AND('Demand breakdown 1'!X125 = 0, SUM('Demand breakdown 1'!N125:W125)&gt;0), 'Demand breakdown 1'!U125/SUM('Demand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1'!U125 /'Demand breakdown 1'!Y125)*Doku!$H$9)</f>
        <v>0</v>
      </c>
      <c r="V125" s="27" cm="1">
        <f t="array" ref="V125">_xlfn.IFS(AND('Demand breakdown 1'!X125&gt;0, SUM('Demand breakdown 1'!N125:W125)&gt;0,SUM('Demand breakdown 1'!N125:W125)&lt;'Demand breakdown 1'!X125),('Demand breakdown 1'!V125 /'Demand breakdown 1'!X125)*Doku!$H$9,AND('Demand breakdown 1'!X125 = 0, SUM('Demand breakdown 1'!N125:W125)&gt;0), 'Demand breakdown 1'!V125/SUM('Demand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1'!V125 /'Demand breakdown 1'!Y125)*Doku!$H$9)</f>
        <v>0.58978776264263555</v>
      </c>
      <c r="W125" s="27" cm="1">
        <f t="array" ref="W125">_xlfn.IFS(AND('Demand breakdown 1'!X125&gt;0, SUM('Demand breakdown 1'!N125:W125)&gt;0),('Demand breakdown 1'!W125 /'Demand breakdown 1'!X125)*Doku!$H$9,AND('Demand breakdown 1'!X125 = 0, SUM('Demand breakdown 1'!N125:W125)&gt;0), 'Demand breakdown 1'!W125/SUM('Demand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1'!W125 /'Demand breakdown 1'!Y125)*Doku!$H$9)</f>
        <v>9.7165283848631032E-2</v>
      </c>
      <c r="X125" s="90" cm="1">
        <f t="array" ref="X125">_xlfn.IFS(AND('Demand breakdown 1'!Y125&gt;0,'Demand breakdown 1'!X125 &gt; SUM('Demand breakdown 1'!N125:W125)),(('Demand breakdown 1'!Y125-SUM('Demand breakdown 1'!N125:W125))/'Demand breakdown 1'!Y125)*Doku!$H$9,'Demand breakdown 1'!Y125 = 0, 0,'Demand breakdown 1'!X125 &lt; SUM('Demand breakdown 1'!N125:W125),1)</f>
        <v>1</v>
      </c>
      <c r="Y125" s="92">
        <f>IF(X125=1,Doku!$H$10,1-SUM(N125:X125))</f>
        <v>1.934697454094314E-2</v>
      </c>
      <c r="Z125" s="27">
        <f t="shared" si="6"/>
        <v>84.816998969829427</v>
      </c>
      <c r="AA125" s="25">
        <f t="shared" si="7"/>
        <v>87.958369302045341</v>
      </c>
    </row>
    <row r="126" spans="1:27">
      <c r="A126" s="27" t="s">
        <v>1313</v>
      </c>
      <c r="B126" s="27" t="s">
        <v>1322</v>
      </c>
      <c r="C126" s="27">
        <v>6435</v>
      </c>
      <c r="D126" s="27">
        <v>768</v>
      </c>
      <c r="E126" s="27">
        <v>15291.735000000001</v>
      </c>
      <c r="F126" s="27">
        <v>420552</v>
      </c>
      <c r="G126" s="27">
        <v>8</v>
      </c>
      <c r="H126" s="27">
        <v>5.1928452816348988E-2</v>
      </c>
      <c r="I126" s="27">
        <v>6.688167938931297E-2</v>
      </c>
      <c r="J126" s="27">
        <v>32208.966962938117</v>
      </c>
      <c r="K126" s="29">
        <f t="shared" si="5"/>
        <v>1807.4176557880944</v>
      </c>
      <c r="L126" s="28">
        <f t="shared" si="8"/>
        <v>225.9272069735118</v>
      </c>
      <c r="M126" s="27">
        <f t="shared" si="9"/>
        <v>101.66724313808031</v>
      </c>
      <c r="N126" s="87" cm="1">
        <f t="array" ref="N126">_xlfn.IFS(AND('Demand breakdown 1'!X126&gt;0, SUM('Demand breakdown 1'!N126:W126)&gt;0,SUM('Demand breakdown 1'!N126:W126)&lt;'Demand breakdown 1'!X126),('Demand breakdown 1'!N126 /'Demand breakdown 1'!X126)*Doku!$H$9,AND('Demand breakdown 1'!X126 = 0, SUM('Demand breakdown 1'!N126:W126)&gt;0), 'Demand breakdown 1'!N126/SUM('Demand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1'!N126 /'Demand breakdown 1'!Y126)*Doku!$H$9)</f>
        <v>0.1137487764417463</v>
      </c>
      <c r="O126" s="27" cm="1">
        <f t="array" ref="O126">_xlfn.IFS(AND('Demand breakdown 1'!X126&gt;0, SUM('Demand breakdown 1'!N126:W126)&gt;0,SUM('Demand breakdown 1'!N126:W126)&lt;'Demand breakdown 1'!X126),('Demand breakdown 1'!O126 /'Demand breakdown 1'!X126)*Doku!$H$9,AND('Demand breakdown 1'!X126 = 0, SUM('Demand breakdown 1'!N126:W126)&gt;0), 'Demand breakdown 1'!O126/SUM('Demand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1'!O126 /'Demand breakdown 1'!Y126)*Doku!$H$9)</f>
        <v>0.3612062800118705</v>
      </c>
      <c r="P126" s="27" cm="1">
        <f t="array" ref="P126">_xlfn.IFS(AND('Demand breakdown 1'!X126&gt;0, SUM('Demand breakdown 1'!N126:W126)&gt;0,SUM('Demand breakdown 1'!N126:W126)&lt;'Demand breakdown 1'!X126),('Demand breakdown 1'!P126 /'Demand breakdown 1'!X126)*Doku!$H$9,AND('Demand breakdown 1'!X126 = 0, SUM('Demand breakdown 1'!N126:W126)&gt;0), 'Demand breakdown 1'!P126/SUM('Demand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1'!P126 /'Demand breakdown 1'!Y126)*Doku!$H$9)</f>
        <v>2.2621277444849104E-2</v>
      </c>
      <c r="Q126" s="27" cm="1">
        <f t="array" ref="Q126">_xlfn.IFS(AND('Demand breakdown 1'!X126&gt;0, SUM('Demand breakdown 1'!N126:W126)&gt;0,SUM('Demand breakdown 1'!N126:W126)&lt;'Demand breakdown 1'!X126),('Demand breakdown 1'!Q126 /'Demand breakdown 1'!X126)*Doku!$H$9,AND('Demand breakdown 1'!X126 = 0, SUM('Demand breakdown 1'!N126:W126)&gt;0), 'Demand breakdown 1'!Q126/SUM('Demand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1'!Q126 /'Demand breakdown 1'!Y126)*Doku!$H$9)</f>
        <v>4.0011671261477519E-2</v>
      </c>
      <c r="R126" s="27" cm="1">
        <f t="array" ref="R126">_xlfn.IFS(AND('Demand breakdown 1'!X126&gt;0, SUM('Demand breakdown 1'!N126:W126)&gt;0,SUM('Demand breakdown 1'!N126:W126)&lt;'Demand breakdown 1'!X126),('Demand breakdown 1'!R126 /'Demand breakdown 1'!X126)*Doku!$H$9,AND('Demand breakdown 1'!X126 = 0, SUM('Demand breakdown 1'!N126:W126)&gt;0), 'Demand breakdown 1'!R126/SUM('Demand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1'!R126 /'Demand breakdown 1'!Y126)*Doku!$H$9)</f>
        <v>0</v>
      </c>
      <c r="S126" s="27" cm="1">
        <f t="array" ref="S126">_xlfn.IFS(AND('Demand breakdown 1'!X126&gt;0, SUM('Demand breakdown 1'!N126:W126)&gt;0,SUM('Demand breakdown 1'!N126:W126)&lt;'Demand breakdown 1'!X126),('Demand breakdown 1'!S126 /'Demand breakdown 1'!X126)*Doku!$H$9,AND('Demand breakdown 1'!X126 = 0, SUM('Demand breakdown 1'!N126:W126)&gt;0), 'Demand breakdown 1'!S126/SUM('Demand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1'!S126 /'Demand breakdown 1'!Y126)*Doku!$H$9)</f>
        <v>6.0614011165609868E-2</v>
      </c>
      <c r="T126" s="27" cm="1">
        <f t="array" ref="T126">_xlfn.IFS(AND('Demand breakdown 1'!X126&gt;0, SUM('Demand breakdown 1'!N126:W126)&gt;0,SUM('Demand breakdown 1'!N126:W126)&lt;'Demand breakdown 1'!X126),('Demand breakdown 1'!T126 /'Demand breakdown 1'!X126)*Doku!$H$9,AND('Demand breakdown 1'!X126 = 0, SUM('Demand breakdown 1'!N126:W126)&gt;0), 'Demand breakdown 1'!T126/SUM('Demand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1'!T126 /'Demand breakdown 1'!Y126)*Doku!$H$9)</f>
        <v>4.3177732404874249E-2</v>
      </c>
      <c r="U126" s="27" cm="1">
        <f t="array" ref="U126">_xlfn.IFS(AND('Demand breakdown 1'!X126&gt;0, SUM('Demand breakdown 1'!N126:W126)&gt;0,SUM('Demand breakdown 1'!N126:W126)&lt;'Demand breakdown 1'!X126),('Demand breakdown 1'!U126 /'Demand breakdown 1'!X126)*Doku!$H$9,AND('Demand breakdown 1'!X126 = 0, SUM('Demand breakdown 1'!N126:W126)&gt;0), 'Demand breakdown 1'!U126/SUM('Demand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1'!U126 /'Demand breakdown 1'!Y126)*Doku!$H$9)</f>
        <v>7.4104184733126369E-2</v>
      </c>
      <c r="V126" s="27" cm="1">
        <f t="array" ref="V126">_xlfn.IFS(AND('Demand breakdown 1'!X126&gt;0, SUM('Demand breakdown 1'!N126:W126)&gt;0,SUM('Demand breakdown 1'!N126:W126)&lt;'Demand breakdown 1'!X126),('Demand breakdown 1'!V126 /'Demand breakdown 1'!X126)*Doku!$H$9,AND('Demand breakdown 1'!X126 = 0, SUM('Demand breakdown 1'!N126:W126)&gt;0), 'Demand breakdown 1'!V126/SUM('Demand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1'!V126 /'Demand breakdown 1'!Y126)*Doku!$H$9)</f>
        <v>0.26516909199550298</v>
      </c>
      <c r="W126" s="27" cm="1">
        <f t="array" ref="W126">_xlfn.IFS(AND('Demand breakdown 1'!X126&gt;0, SUM('Demand breakdown 1'!N126:W126)&gt;0),('Demand breakdown 1'!W126 /'Demand breakdown 1'!X126)*Doku!$H$9,AND('Demand breakdown 1'!X126 = 0, SUM('Demand breakdown 1'!N126:W126)&gt;0), 'Demand breakdown 1'!W126/SUM('Demand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1'!W126 /'Demand breakdown 1'!Y126)*Doku!$H$9)</f>
        <v>0</v>
      </c>
      <c r="X126" s="90" cm="1">
        <f t="array" ref="X126">_xlfn.IFS(AND('Demand breakdown 1'!Y126&gt;0,'Demand breakdown 1'!X126 &gt; SUM('Demand breakdown 1'!N126:W126)),(('Demand breakdown 1'!Y126-SUM('Demand breakdown 1'!N126:W126))/'Demand breakdown 1'!Y126)*Doku!$H$9,'Demand breakdown 1'!Y126 = 0, 0,'Demand breakdown 1'!X126 &lt; SUM('Demand breakdown 1'!N126:W126),1)</f>
        <v>1</v>
      </c>
      <c r="Y126" s="92">
        <f>IF(X126=1,Doku!$H$10,1-SUM(N126:X126))</f>
        <v>1.934697454094314E-2</v>
      </c>
      <c r="Z126" s="27">
        <f t="shared" si="6"/>
        <v>61.000345882848187</v>
      </c>
      <c r="AA126" s="25">
        <f t="shared" si="7"/>
        <v>63.259617952583312</v>
      </c>
    </row>
    <row r="127" spans="1:27">
      <c r="A127" s="27" t="s">
        <v>1313</v>
      </c>
      <c r="B127" s="27" t="s">
        <v>1323</v>
      </c>
      <c r="C127" s="27">
        <v>6436</v>
      </c>
      <c r="D127" s="27">
        <v>1430</v>
      </c>
      <c r="E127" s="27">
        <v>13128.107</v>
      </c>
      <c r="F127" s="27">
        <v>238558</v>
      </c>
      <c r="G127" s="27">
        <v>3</v>
      </c>
      <c r="H127" s="27">
        <v>4.4581094618595003E-2</v>
      </c>
      <c r="I127" s="27">
        <v>3.7938613231552162E-2</v>
      </c>
      <c r="J127" s="27">
        <v>32208.966962938117</v>
      </c>
      <c r="K127" s="29">
        <f t="shared" si="5"/>
        <v>1376.0057139487303</v>
      </c>
      <c r="L127" s="28">
        <f t="shared" si="8"/>
        <v>458.66857131624346</v>
      </c>
      <c r="M127" s="27">
        <f t="shared" si="9"/>
        <v>206.40085709230956</v>
      </c>
      <c r="N127" s="87" cm="1">
        <f t="array" ref="N127">_xlfn.IFS(AND('Demand breakdown 1'!X127&gt;0, SUM('Demand breakdown 1'!N127:W127)&gt;0,SUM('Demand breakdown 1'!N127:W127)&lt;'Demand breakdown 1'!X127),('Demand breakdown 1'!N127 /'Demand breakdown 1'!X127)*Doku!$H$9,AND('Demand breakdown 1'!X127 = 0, SUM('Demand breakdown 1'!N127:W127)&gt;0), 'Demand breakdown 1'!N127/SUM('Demand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1'!N127 /'Demand breakdown 1'!Y127)*Doku!$H$9)</f>
        <v>8.3835049070922277E-2</v>
      </c>
      <c r="O127" s="27" cm="1">
        <f t="array" ref="O127">_xlfn.IFS(AND('Demand breakdown 1'!X127&gt;0, SUM('Demand breakdown 1'!N127:W127)&gt;0,SUM('Demand breakdown 1'!N127:W127)&lt;'Demand breakdown 1'!X127),('Demand breakdown 1'!O127 /'Demand breakdown 1'!X127)*Doku!$H$9,AND('Demand breakdown 1'!X127 = 0, SUM('Demand breakdown 1'!N127:W127)&gt;0), 'Demand breakdown 1'!O127/SUM('Demand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1'!O127 /'Demand breakdown 1'!Y127)*Doku!$H$9)</f>
        <v>0</v>
      </c>
      <c r="P127" s="27" cm="1">
        <f t="array" ref="P127">_xlfn.IFS(AND('Demand breakdown 1'!X127&gt;0, SUM('Demand breakdown 1'!N127:W127)&gt;0,SUM('Demand breakdown 1'!N127:W127)&lt;'Demand breakdown 1'!X127),('Demand breakdown 1'!P127 /'Demand breakdown 1'!X127)*Doku!$H$9,AND('Demand breakdown 1'!X127 = 0, SUM('Demand breakdown 1'!N127:W127)&gt;0), 'Demand breakdown 1'!P127/SUM('Demand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1'!P127 /'Demand breakdown 1'!Y127)*Doku!$H$9)</f>
        <v>0</v>
      </c>
      <c r="Q127" s="27" cm="1">
        <f t="array" ref="Q127">_xlfn.IFS(AND('Demand breakdown 1'!X127&gt;0, SUM('Demand breakdown 1'!N127:W127)&gt;0,SUM('Demand breakdown 1'!N127:W127)&lt;'Demand breakdown 1'!X127),('Demand breakdown 1'!Q127 /'Demand breakdown 1'!X127)*Doku!$H$9,AND('Demand breakdown 1'!X127 = 0, SUM('Demand breakdown 1'!N127:W127)&gt;0), 'Demand breakdown 1'!Q127/SUM('Demand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1'!Q127 /'Demand breakdown 1'!Y127)*Doku!$H$9)</f>
        <v>5.6161343552365413E-2</v>
      </c>
      <c r="R127" s="27" cm="1">
        <f t="array" ref="R127">_xlfn.IFS(AND('Demand breakdown 1'!X127&gt;0, SUM('Demand breakdown 1'!N127:W127)&gt;0,SUM('Demand breakdown 1'!N127:W127)&lt;'Demand breakdown 1'!X127),('Demand breakdown 1'!R127 /'Demand breakdown 1'!X127)*Doku!$H$9,AND('Demand breakdown 1'!X127 = 0, SUM('Demand breakdown 1'!N127:W127)&gt;0), 'Demand breakdown 1'!R127/SUM('Demand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1'!R127 /'Demand breakdown 1'!Y127)*Doku!$H$9)</f>
        <v>0</v>
      </c>
      <c r="S127" s="27" cm="1">
        <f t="array" ref="S127">_xlfn.IFS(AND('Demand breakdown 1'!X127&gt;0, SUM('Demand breakdown 1'!N127:W127)&gt;0,SUM('Demand breakdown 1'!N127:W127)&lt;'Demand breakdown 1'!X127),('Demand breakdown 1'!S127 /'Demand breakdown 1'!X127)*Doku!$H$9,AND('Demand breakdown 1'!X127 = 0, SUM('Demand breakdown 1'!N127:W127)&gt;0), 'Demand breakdown 1'!S127/SUM('Demand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1'!S127 /'Demand breakdown 1'!Y127)*Doku!$H$9)</f>
        <v>0</v>
      </c>
      <c r="T127" s="27" cm="1">
        <f t="array" ref="T127">_xlfn.IFS(AND('Demand breakdown 1'!X127&gt;0, SUM('Demand breakdown 1'!N127:W127)&gt;0,SUM('Demand breakdown 1'!N127:W127)&lt;'Demand breakdown 1'!X127),('Demand breakdown 1'!T127 /'Demand breakdown 1'!X127)*Doku!$H$9,AND('Demand breakdown 1'!X127 = 0, SUM('Demand breakdown 1'!N127:W127)&gt;0), 'Demand breakdown 1'!T127/SUM('Demand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1'!T127 /'Demand breakdown 1'!Y127)*Doku!$H$9)</f>
        <v>0</v>
      </c>
      <c r="U127" s="27" cm="1">
        <f t="array" ref="U127">_xlfn.IFS(AND('Demand breakdown 1'!X127&gt;0, SUM('Demand breakdown 1'!N127:W127)&gt;0,SUM('Demand breakdown 1'!N127:W127)&lt;'Demand breakdown 1'!X127),('Demand breakdown 1'!U127 /'Demand breakdown 1'!X127)*Doku!$H$9,AND('Demand breakdown 1'!X127 = 0, SUM('Demand breakdown 1'!N127:W127)&gt;0), 'Demand breakdown 1'!U127/SUM('Demand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1'!U127 /'Demand breakdown 1'!Y127)*Doku!$H$9)</f>
        <v>0</v>
      </c>
      <c r="V127" s="27" cm="1">
        <f t="array" ref="V127">_xlfn.IFS(AND('Demand breakdown 1'!X127&gt;0, SUM('Demand breakdown 1'!N127:W127)&gt;0,SUM('Demand breakdown 1'!N127:W127)&lt;'Demand breakdown 1'!X127),('Demand breakdown 1'!V127 /'Demand breakdown 1'!X127)*Doku!$H$9,AND('Demand breakdown 1'!X127 = 0, SUM('Demand breakdown 1'!N127:W127)&gt;0), 'Demand breakdown 1'!V127/SUM('Demand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1'!V127 /'Demand breakdown 1'!Y127)*Doku!$H$9)</f>
        <v>0.27171780467485002</v>
      </c>
      <c r="W127" s="27" cm="1">
        <f t="array" ref="W127">_xlfn.IFS(AND('Demand breakdown 1'!X127&gt;0, SUM('Demand breakdown 1'!N127:W127)&gt;0),('Demand breakdown 1'!W127 /'Demand breakdown 1'!X127)*Doku!$H$9,AND('Demand breakdown 1'!X127 = 0, SUM('Demand breakdown 1'!N127:W127)&gt;0), 'Demand breakdown 1'!W127/SUM('Demand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1'!W127 /'Demand breakdown 1'!Y127)*Doku!$H$9)</f>
        <v>0</v>
      </c>
      <c r="X127" s="90" cm="1">
        <f t="array" ref="X127">_xlfn.IFS(AND('Demand breakdown 1'!Y127&gt;0,'Demand breakdown 1'!X127 &gt; SUM('Demand breakdown 1'!N127:W127)),(('Demand breakdown 1'!Y127-SUM('Demand breakdown 1'!N127:W127))/'Demand breakdown 1'!Y127)*Doku!$H$9,'Demand breakdown 1'!Y127 = 0, 0,'Demand breakdown 1'!X127 &lt; SUM('Demand breakdown 1'!N127:W127),1)</f>
        <v>0.56893882816091912</v>
      </c>
      <c r="Y127" s="92">
        <f>IF(X127=1,Doku!$H$10,1-SUM(N127:X127))</f>
        <v>1.934697454094314E-2</v>
      </c>
      <c r="Z127" s="27">
        <f t="shared" si="6"/>
        <v>123.84051425538574</v>
      </c>
      <c r="AA127" s="25">
        <f t="shared" si="7"/>
        <v>128.42719996854819</v>
      </c>
    </row>
    <row r="128" spans="1:27">
      <c r="A128" s="27" t="s">
        <v>1313</v>
      </c>
      <c r="B128" s="27" t="s">
        <v>1324</v>
      </c>
      <c r="C128" s="27">
        <v>6437</v>
      </c>
      <c r="D128" s="27">
        <v>603</v>
      </c>
      <c r="E128" s="27">
        <v>2578.741</v>
      </c>
      <c r="F128" s="27">
        <v>96703</v>
      </c>
      <c r="G128" s="27">
        <v>2</v>
      </c>
      <c r="H128" s="27">
        <v>8.757020072874962E-3</v>
      </c>
      <c r="I128" s="27">
        <v>1.537897582697201E-2</v>
      </c>
      <c r="J128" s="27">
        <v>32208.966962938117</v>
      </c>
      <c r="K128" s="29">
        <f t="shared" si="5"/>
        <v>341.77474937286553</v>
      </c>
      <c r="L128" s="28">
        <f t="shared" si="8"/>
        <v>170.88737468643276</v>
      </c>
      <c r="M128" s="27">
        <f t="shared" si="9"/>
        <v>76.899318608894745</v>
      </c>
      <c r="N128" s="87" cm="1">
        <f t="array" ref="N128">_xlfn.IFS(AND('Demand breakdown 1'!X128&gt;0, SUM('Demand breakdown 1'!N128:W128)&gt;0,SUM('Demand breakdown 1'!N128:W128)&lt;'Demand breakdown 1'!X128),('Demand breakdown 1'!N128 /'Demand breakdown 1'!X128)*Doku!$H$9,AND('Demand breakdown 1'!X128 = 0, SUM('Demand breakdown 1'!N128:W128)&gt;0), 'Demand breakdown 1'!N128/SUM('Demand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1'!N128 /'Demand breakdown 1'!Y128)*Doku!$H$9)</f>
        <v>3.3852679782970185E-2</v>
      </c>
      <c r="O128" s="27" cm="1">
        <f t="array" ref="O128">_xlfn.IFS(AND('Demand breakdown 1'!X128&gt;0, SUM('Demand breakdown 1'!N128:W128)&gt;0,SUM('Demand breakdown 1'!N128:W128)&lt;'Demand breakdown 1'!X128),('Demand breakdown 1'!O128 /'Demand breakdown 1'!X128)*Doku!$H$9,AND('Demand breakdown 1'!X128 = 0, SUM('Demand breakdown 1'!N128:W128)&gt;0), 'Demand breakdown 1'!O128/SUM('Demand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1'!O128 /'Demand breakdown 1'!Y128)*Doku!$H$9)</f>
        <v>0.53479173895239807</v>
      </c>
      <c r="P128" s="27" cm="1">
        <f t="array" ref="P128">_xlfn.IFS(AND('Demand breakdown 1'!X128&gt;0, SUM('Demand breakdown 1'!N128:W128)&gt;0,SUM('Demand breakdown 1'!N128:W128)&lt;'Demand breakdown 1'!X128),('Demand breakdown 1'!P128 /'Demand breakdown 1'!X128)*Doku!$H$9,AND('Demand breakdown 1'!X128 = 0, SUM('Demand breakdown 1'!N128:W128)&gt;0), 'Demand breakdown 1'!P128/SUM('Demand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1'!P128 /'Demand breakdown 1'!Y128)*Doku!$H$9)</f>
        <v>0</v>
      </c>
      <c r="Q128" s="27" cm="1">
        <f t="array" ref="Q128">_xlfn.IFS(AND('Demand breakdown 1'!X128&gt;0, SUM('Demand breakdown 1'!N128:W128)&gt;0,SUM('Demand breakdown 1'!N128:W128)&lt;'Demand breakdown 1'!X128),('Demand breakdown 1'!Q128 /'Demand breakdown 1'!X128)*Doku!$H$9,AND('Demand breakdown 1'!X128 = 0, SUM('Demand breakdown 1'!N128:W128)&gt;0), 'Demand breakdown 1'!Q128/SUM('Demand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1'!Q128 /'Demand breakdown 1'!Y128)*Doku!$H$9)</f>
        <v>7.4019153017526068E-2</v>
      </c>
      <c r="R128" s="27" cm="1">
        <f t="array" ref="R128">_xlfn.IFS(AND('Demand breakdown 1'!X128&gt;0, SUM('Demand breakdown 1'!N128:W128)&gt;0,SUM('Demand breakdown 1'!N128:W128)&lt;'Demand breakdown 1'!X128),('Demand breakdown 1'!R128 /'Demand breakdown 1'!X128)*Doku!$H$9,AND('Demand breakdown 1'!X128 = 0, SUM('Demand breakdown 1'!N128:W128)&gt;0), 'Demand breakdown 1'!R128/SUM('Demand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1'!R128 /'Demand breakdown 1'!Y128)*Doku!$H$9)</f>
        <v>0</v>
      </c>
      <c r="S128" s="27" cm="1">
        <f t="array" ref="S128">_xlfn.IFS(AND('Demand breakdown 1'!X128&gt;0, SUM('Demand breakdown 1'!N128:W128)&gt;0,SUM('Demand breakdown 1'!N128:W128)&lt;'Demand breakdown 1'!X128),('Demand breakdown 1'!S128 /'Demand breakdown 1'!X128)*Doku!$H$9,AND('Demand breakdown 1'!X128 = 0, SUM('Demand breakdown 1'!N128:W128)&gt;0), 'Demand breakdown 1'!S128/SUM('Demand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1'!S128 /'Demand breakdown 1'!Y128)*Doku!$H$9)</f>
        <v>0</v>
      </c>
      <c r="T128" s="27" cm="1">
        <f t="array" ref="T128">_xlfn.IFS(AND('Demand breakdown 1'!X128&gt;0, SUM('Demand breakdown 1'!N128:W128)&gt;0,SUM('Demand breakdown 1'!N128:W128)&lt;'Demand breakdown 1'!X128),('Demand breakdown 1'!T128 /'Demand breakdown 1'!X128)*Doku!$H$9,AND('Demand breakdown 1'!X128 = 0, SUM('Demand breakdown 1'!N128:W128)&gt;0), 'Demand breakdown 1'!T128/SUM('Demand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1'!T128 /'Demand breakdown 1'!Y128)*Doku!$H$9)</f>
        <v>0</v>
      </c>
      <c r="U128" s="27" cm="1">
        <f t="array" ref="U128">_xlfn.IFS(AND('Demand breakdown 1'!X128&gt;0, SUM('Demand breakdown 1'!N128:W128)&gt;0,SUM('Demand breakdown 1'!N128:W128)&lt;'Demand breakdown 1'!X128),('Demand breakdown 1'!U128 /'Demand breakdown 1'!X128)*Doku!$H$9,AND('Demand breakdown 1'!X128 = 0, SUM('Demand breakdown 1'!N128:W128)&gt;0), 'Demand breakdown 1'!U128/SUM('Demand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1'!U128 /'Demand breakdown 1'!Y128)*Doku!$H$9)</f>
        <v>0</v>
      </c>
      <c r="V128" s="27" cm="1">
        <f t="array" ref="V128">_xlfn.IFS(AND('Demand breakdown 1'!X128&gt;0, SUM('Demand breakdown 1'!N128:W128)&gt;0,SUM('Demand breakdown 1'!N128:W128)&lt;'Demand breakdown 1'!X128),('Demand breakdown 1'!V128 /'Demand breakdown 1'!X128)*Doku!$H$9,AND('Demand breakdown 1'!X128 = 0, SUM('Demand breakdown 1'!N128:W128)&gt;0), 'Demand breakdown 1'!V128/SUM('Demand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1'!V128 /'Demand breakdown 1'!Y128)*Doku!$H$9)</f>
        <v>0.22581886791735267</v>
      </c>
      <c r="W128" s="27" cm="1">
        <f t="array" ref="W128">_xlfn.IFS(AND('Demand breakdown 1'!X128&gt;0, SUM('Demand breakdown 1'!N128:W128)&gt;0),('Demand breakdown 1'!W128 /'Demand breakdown 1'!X128)*Doku!$H$9,AND('Demand breakdown 1'!X128 = 0, SUM('Demand breakdown 1'!N128:W128)&gt;0), 'Demand breakdown 1'!W128/SUM('Demand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1'!W128 /'Demand breakdown 1'!Y128)*Doku!$H$9)</f>
        <v>0</v>
      </c>
      <c r="X128" s="90" cm="1">
        <f t="array" ref="X128">_xlfn.IFS(AND('Demand breakdown 1'!Y128&gt;0,'Demand breakdown 1'!X128 &gt; SUM('Demand breakdown 1'!N128:W128)),(('Demand breakdown 1'!Y128-SUM('Demand breakdown 1'!N128:W128))/'Demand breakdown 1'!Y128)*Doku!$H$9,'Demand breakdown 1'!Y128 = 0, 0,'Demand breakdown 1'!X128 &lt; SUM('Demand breakdown 1'!N128:W128),1)</f>
        <v>0.11217058578880994</v>
      </c>
      <c r="Y128" s="92">
        <f>IF(X128=1,Doku!$H$10,1-SUM(N128:X128))</f>
        <v>1.9346974540943029E-2</v>
      </c>
      <c r="Z128" s="27">
        <f t="shared" si="6"/>
        <v>46.139591165336853</v>
      </c>
      <c r="AA128" s="25">
        <f t="shared" si="7"/>
        <v>47.84846491220118</v>
      </c>
    </row>
    <row r="129" spans="1:27">
      <c r="A129" s="27" t="s">
        <v>1313</v>
      </c>
      <c r="B129" s="27" t="s">
        <v>1325</v>
      </c>
      <c r="C129" s="27">
        <v>6438</v>
      </c>
      <c r="D129" s="27">
        <v>919</v>
      </c>
      <c r="E129" s="27">
        <v>14505.047</v>
      </c>
      <c r="F129" s="27">
        <v>355813</v>
      </c>
      <c r="G129" s="27">
        <v>4</v>
      </c>
      <c r="H129" s="27">
        <v>4.9256977624738095E-2</v>
      </c>
      <c r="I129" s="27">
        <v>5.6586036895674298E-2</v>
      </c>
      <c r="J129" s="27">
        <v>32208.966962938117</v>
      </c>
      <c r="K129" s="29">
        <f t="shared" si="5"/>
        <v>1652.6135648289312</v>
      </c>
      <c r="L129" s="28">
        <f t="shared" si="8"/>
        <v>413.1533912072328</v>
      </c>
      <c r="M129" s="27">
        <f t="shared" si="9"/>
        <v>185.91902604325477</v>
      </c>
      <c r="N129" s="87" cm="1">
        <f t="array" ref="N129">_xlfn.IFS(AND('Demand breakdown 1'!X129&gt;0, SUM('Demand breakdown 1'!N129:W129)&gt;0,SUM('Demand breakdown 1'!N129:W129)&lt;'Demand breakdown 1'!X129),('Demand breakdown 1'!N129 /'Demand breakdown 1'!X129)*Doku!$H$9,AND('Demand breakdown 1'!X129 = 0, SUM('Demand breakdown 1'!N129:W129)&gt;0), 'Demand breakdown 1'!N129/SUM('Demand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1'!N129 /'Demand breakdown 1'!Y129)*Doku!$H$9)</f>
        <v>0.15693769840115304</v>
      </c>
      <c r="O129" s="27" cm="1">
        <f t="array" ref="O129">_xlfn.IFS(AND('Demand breakdown 1'!X129&gt;0, SUM('Demand breakdown 1'!N129:W129)&gt;0,SUM('Demand breakdown 1'!N129:W129)&lt;'Demand breakdown 1'!X129),('Demand breakdown 1'!O129 /'Demand breakdown 1'!X129)*Doku!$H$9,AND('Demand breakdown 1'!X129 = 0, SUM('Demand breakdown 1'!N129:W129)&gt;0), 'Demand breakdown 1'!O129/SUM('Demand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1'!O129 /'Demand breakdown 1'!Y129)*Doku!$H$9)</f>
        <v>6.9473302114090682E-2</v>
      </c>
      <c r="P129" s="27" cm="1">
        <f t="array" ref="P129">_xlfn.IFS(AND('Demand breakdown 1'!X129&gt;0, SUM('Demand breakdown 1'!N129:W129)&gt;0,SUM('Demand breakdown 1'!N129:W129)&lt;'Demand breakdown 1'!X129),('Demand breakdown 1'!P129 /'Demand breakdown 1'!X129)*Doku!$H$9,AND('Demand breakdown 1'!X129 = 0, SUM('Demand breakdown 1'!N129:W129)&gt;0), 'Demand breakdown 1'!P129/SUM('Demand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1'!P129 /'Demand breakdown 1'!Y129)*Doku!$H$9)</f>
        <v>3.7089332602741637E-2</v>
      </c>
      <c r="Q129" s="27" cm="1">
        <f t="array" ref="Q129">_xlfn.IFS(AND('Demand breakdown 1'!X129&gt;0, SUM('Demand breakdown 1'!N129:W129)&gt;0,SUM('Demand breakdown 1'!N129:W129)&lt;'Demand breakdown 1'!X129),('Demand breakdown 1'!Q129 /'Demand breakdown 1'!X129)*Doku!$H$9,AND('Demand breakdown 1'!X129 = 0, SUM('Demand breakdown 1'!N129:W129)&gt;0), 'Demand breakdown 1'!Q129/SUM('Demand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1'!Q129 /'Demand breakdown 1'!Y129)*Doku!$H$9)</f>
        <v>0.15776805659375173</v>
      </c>
      <c r="R129" s="27" cm="1">
        <f t="array" ref="R129">_xlfn.IFS(AND('Demand breakdown 1'!X129&gt;0, SUM('Demand breakdown 1'!N129:W129)&gt;0,SUM('Demand breakdown 1'!N129:W129)&lt;'Demand breakdown 1'!X129),('Demand breakdown 1'!R129 /'Demand breakdown 1'!X129)*Doku!$H$9,AND('Demand breakdown 1'!X129 = 0, SUM('Demand breakdown 1'!N129:W129)&gt;0), 'Demand breakdown 1'!R129/SUM('Demand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1'!R129 /'Demand breakdown 1'!Y129)*Doku!$H$9)</f>
        <v>2.5648841949159638E-2</v>
      </c>
      <c r="S129" s="27" cm="1">
        <f t="array" ref="S129">_xlfn.IFS(AND('Demand breakdown 1'!X129&gt;0, SUM('Demand breakdown 1'!N129:W129)&gt;0,SUM('Demand breakdown 1'!N129:W129)&lt;'Demand breakdown 1'!X129),('Demand breakdown 1'!S129 /'Demand breakdown 1'!X129)*Doku!$H$9,AND('Demand breakdown 1'!X129 = 0, SUM('Demand breakdown 1'!N129:W129)&gt;0), 'Demand breakdown 1'!S129/SUM('Demand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1'!S129 /'Demand breakdown 1'!Y129)*Doku!$H$9)</f>
        <v>3.8011952816740184E-2</v>
      </c>
      <c r="T129" s="27" cm="1">
        <f t="array" ref="T129">_xlfn.IFS(AND('Demand breakdown 1'!X129&gt;0, SUM('Demand breakdown 1'!N129:W129)&gt;0,SUM('Demand breakdown 1'!N129:W129)&lt;'Demand breakdown 1'!X129),('Demand breakdown 1'!T129 /'Demand breakdown 1'!X129)*Doku!$H$9,AND('Demand breakdown 1'!X129 = 0, SUM('Demand breakdown 1'!N129:W129)&gt;0), 'Demand breakdown 1'!T129/SUM('Demand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1'!T129 /'Demand breakdown 1'!Y129)*Doku!$H$9)</f>
        <v>1.6699425873373721E-2</v>
      </c>
      <c r="U129" s="27" cm="1">
        <f t="array" ref="U129">_xlfn.IFS(AND('Demand breakdown 1'!X129&gt;0, SUM('Demand breakdown 1'!N129:W129)&gt;0,SUM('Demand breakdown 1'!N129:W129)&lt;'Demand breakdown 1'!X129),('Demand breakdown 1'!U129 /'Demand breakdown 1'!X129)*Doku!$H$9,AND('Demand breakdown 1'!X129 = 0, SUM('Demand breakdown 1'!N129:W129)&gt;0), 'Demand breakdown 1'!U129/SUM('Demand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1'!U129 /'Demand breakdown 1'!Y129)*Doku!$H$9)</f>
        <v>0</v>
      </c>
      <c r="V129" s="27" cm="1">
        <f t="array" ref="V129">_xlfn.IFS(AND('Demand breakdown 1'!X129&gt;0, SUM('Demand breakdown 1'!N129:W129)&gt;0,SUM('Demand breakdown 1'!N129:W129)&lt;'Demand breakdown 1'!X129),('Demand breakdown 1'!V129 /'Demand breakdown 1'!X129)*Doku!$H$9,AND('Demand breakdown 1'!X129 = 0, SUM('Demand breakdown 1'!N129:W129)&gt;0), 'Demand breakdown 1'!V129/SUM('Demand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1'!V129 /'Demand breakdown 1'!Y129)*Doku!$H$9)</f>
        <v>0.47902441510804622</v>
      </c>
      <c r="W129" s="27" cm="1">
        <f t="array" ref="W129">_xlfn.IFS(AND('Demand breakdown 1'!X129&gt;0, SUM('Demand breakdown 1'!N129:W129)&gt;0),('Demand breakdown 1'!W129 /'Demand breakdown 1'!X129)*Doku!$H$9,AND('Demand breakdown 1'!X129 = 0, SUM('Demand breakdown 1'!N129:W129)&gt;0), 'Demand breakdown 1'!W129/SUM('Demand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1'!W129 /'Demand breakdown 1'!Y129)*Doku!$H$9)</f>
        <v>0</v>
      </c>
      <c r="X129" s="90" cm="1">
        <f t="array" ref="X129">_xlfn.IFS(AND('Demand breakdown 1'!Y129&gt;0,'Demand breakdown 1'!X129 &gt; SUM('Demand breakdown 1'!N129:W129)),(('Demand breakdown 1'!Y129-SUM('Demand breakdown 1'!N129:W129))/'Demand breakdown 1'!Y129)*Doku!$H$9,'Demand breakdown 1'!Y129 = 0, 0,'Demand breakdown 1'!X129 &lt; SUM('Demand breakdown 1'!N129:W129),1)</f>
        <v>1</v>
      </c>
      <c r="Y129" s="92">
        <f>IF(X129=1,Doku!$H$10,1-SUM(N129:X129))</f>
        <v>1.934697454094314E-2</v>
      </c>
      <c r="Z129" s="27">
        <f t="shared" si="6"/>
        <v>111.55141562595287</v>
      </c>
      <c r="AA129" s="25">
        <f t="shared" si="7"/>
        <v>115.6829495380252</v>
      </c>
    </row>
    <row r="130" spans="1:27">
      <c r="A130" s="27" t="s">
        <v>1313</v>
      </c>
      <c r="B130" s="27" t="s">
        <v>1326</v>
      </c>
      <c r="C130" s="27">
        <v>6439</v>
      </c>
      <c r="D130" s="27">
        <v>776</v>
      </c>
      <c r="E130" s="27">
        <v>4821.22</v>
      </c>
      <c r="F130" s="27">
        <v>187160</v>
      </c>
      <c r="G130" s="27">
        <v>4</v>
      </c>
      <c r="H130" s="27">
        <v>1.6372144513832999E-2</v>
      </c>
      <c r="I130" s="27">
        <v>2.9764631043256998E-2</v>
      </c>
      <c r="J130" s="27">
        <v>32208.966962938117</v>
      </c>
      <c r="K130" s="29">
        <f t="shared" ref="K130:K193" si="10">H130*J130*$AD$6+I130*J130*$AF$6</f>
        <v>648.1101454882828</v>
      </c>
      <c r="L130" s="28">
        <f t="shared" si="8"/>
        <v>162.0275363720707</v>
      </c>
      <c r="M130" s="27">
        <f t="shared" si="9"/>
        <v>72.912391367431823</v>
      </c>
      <c r="N130" s="87" cm="1">
        <f t="array" ref="N130">_xlfn.IFS(AND('Demand breakdown 1'!X130&gt;0, SUM('Demand breakdown 1'!N130:W130)&gt;0,SUM('Demand breakdown 1'!N130:W130)&lt;'Demand breakdown 1'!X130),('Demand breakdown 1'!N130 /'Demand breakdown 1'!X130)*Doku!$H$9,AND('Demand breakdown 1'!X130 = 0, SUM('Demand breakdown 1'!N130:W130)&gt;0), 'Demand breakdown 1'!N130/SUM('Demand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1'!N130 /'Demand breakdown 1'!Y130)*Doku!$H$9)</f>
        <v>0</v>
      </c>
      <c r="O130" s="27" cm="1">
        <f t="array" ref="O130">_xlfn.IFS(AND('Demand breakdown 1'!X130&gt;0, SUM('Demand breakdown 1'!N130:W130)&gt;0,SUM('Demand breakdown 1'!N130:W130)&lt;'Demand breakdown 1'!X130),('Demand breakdown 1'!O130 /'Demand breakdown 1'!X130)*Doku!$H$9,AND('Demand breakdown 1'!X130 = 0, SUM('Demand breakdown 1'!N130:W130)&gt;0), 'Demand breakdown 1'!O130/SUM('Demand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1'!O130 /'Demand breakdown 1'!Y130)*Doku!$H$9)</f>
        <v>0.14920314893395406</v>
      </c>
      <c r="P130" s="27" cm="1">
        <f t="array" ref="P130">_xlfn.IFS(AND('Demand breakdown 1'!X130&gt;0, SUM('Demand breakdown 1'!N130:W130)&gt;0,SUM('Demand breakdown 1'!N130:W130)&lt;'Demand breakdown 1'!X130),('Demand breakdown 1'!P130 /'Demand breakdown 1'!X130)*Doku!$H$9,AND('Demand breakdown 1'!X130 = 0, SUM('Demand breakdown 1'!N130:W130)&gt;0), 'Demand breakdown 1'!P130/SUM('Demand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1'!P130 /'Demand breakdown 1'!Y130)*Doku!$H$9)</f>
        <v>0</v>
      </c>
      <c r="Q130" s="27" cm="1">
        <f t="array" ref="Q130">_xlfn.IFS(AND('Demand breakdown 1'!X130&gt;0, SUM('Demand breakdown 1'!N130:W130)&gt;0,SUM('Demand breakdown 1'!N130:W130)&lt;'Demand breakdown 1'!X130),('Demand breakdown 1'!Q130 /'Demand breakdown 1'!X130)*Doku!$H$9,AND('Demand breakdown 1'!X130 = 0, SUM('Demand breakdown 1'!N130:W130)&gt;0), 'Demand breakdown 1'!Q130/SUM('Demand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1'!Q130 /'Demand breakdown 1'!Y130)*Doku!$H$9)</f>
        <v>0.19185208556986966</v>
      </c>
      <c r="R130" s="27" cm="1">
        <f t="array" ref="R130">_xlfn.IFS(AND('Demand breakdown 1'!X130&gt;0, SUM('Demand breakdown 1'!N130:W130)&gt;0,SUM('Demand breakdown 1'!N130:W130)&lt;'Demand breakdown 1'!X130),('Demand breakdown 1'!R130 /'Demand breakdown 1'!X130)*Doku!$H$9,AND('Demand breakdown 1'!X130 = 0, SUM('Demand breakdown 1'!N130:W130)&gt;0), 'Demand breakdown 1'!R130/SUM('Demand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1'!R130 /'Demand breakdown 1'!Y130)*Doku!$H$9)</f>
        <v>0</v>
      </c>
      <c r="S130" s="27" cm="1">
        <f t="array" ref="S130">_xlfn.IFS(AND('Demand breakdown 1'!X130&gt;0, SUM('Demand breakdown 1'!N130:W130)&gt;0,SUM('Demand breakdown 1'!N130:W130)&lt;'Demand breakdown 1'!X130),('Demand breakdown 1'!S130 /'Demand breakdown 1'!X130)*Doku!$H$9,AND('Demand breakdown 1'!X130 = 0, SUM('Demand breakdown 1'!N130:W130)&gt;0), 'Demand breakdown 1'!S130/SUM('Demand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1'!S130 /'Demand breakdown 1'!Y130)*Doku!$H$9)</f>
        <v>0</v>
      </c>
      <c r="T130" s="27" cm="1">
        <f t="array" ref="T130">_xlfn.IFS(AND('Demand breakdown 1'!X130&gt;0, SUM('Demand breakdown 1'!N130:W130)&gt;0,SUM('Demand breakdown 1'!N130:W130)&lt;'Demand breakdown 1'!X130),('Demand breakdown 1'!T130 /'Demand breakdown 1'!X130)*Doku!$H$9,AND('Demand breakdown 1'!X130 = 0, SUM('Demand breakdown 1'!N130:W130)&gt;0), 'Demand breakdown 1'!T130/SUM('Demand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1'!T130 /'Demand breakdown 1'!Y130)*Doku!$H$9)</f>
        <v>0</v>
      </c>
      <c r="U130" s="27" cm="1">
        <f t="array" ref="U130">_xlfn.IFS(AND('Demand breakdown 1'!X130&gt;0, SUM('Demand breakdown 1'!N130:W130)&gt;0,SUM('Demand breakdown 1'!N130:W130)&lt;'Demand breakdown 1'!X130),('Demand breakdown 1'!U130 /'Demand breakdown 1'!X130)*Doku!$H$9,AND('Demand breakdown 1'!X130 = 0, SUM('Demand breakdown 1'!N130:W130)&gt;0), 'Demand breakdown 1'!U130/SUM('Demand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1'!U130 /'Demand breakdown 1'!Y130)*Doku!$H$9)</f>
        <v>0</v>
      </c>
      <c r="V130" s="27" cm="1">
        <f t="array" ref="V130">_xlfn.IFS(AND('Demand breakdown 1'!X130&gt;0, SUM('Demand breakdown 1'!N130:W130)&gt;0,SUM('Demand breakdown 1'!N130:W130)&lt;'Demand breakdown 1'!X130),('Demand breakdown 1'!V130 /'Demand breakdown 1'!X130)*Doku!$H$9,AND('Demand breakdown 1'!X130 = 0, SUM('Demand breakdown 1'!N130:W130)&gt;0), 'Demand breakdown 1'!V130/SUM('Demand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1'!V130 /'Demand breakdown 1'!Y130)*Doku!$H$9)</f>
        <v>0.23354721212127602</v>
      </c>
      <c r="W130" s="27" cm="1">
        <f t="array" ref="W130">_xlfn.IFS(AND('Demand breakdown 1'!X130&gt;0, SUM('Demand breakdown 1'!N130:W130)&gt;0),('Demand breakdown 1'!W130 /'Demand breakdown 1'!X130)*Doku!$H$9,AND('Demand breakdown 1'!X130 = 0, SUM('Demand breakdown 1'!N130:W130)&gt;0), 'Demand breakdown 1'!W130/SUM('Demand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1'!W130 /'Demand breakdown 1'!Y130)*Doku!$H$9)</f>
        <v>0</v>
      </c>
      <c r="X130" s="90" cm="1">
        <f t="array" ref="X130">_xlfn.IFS(AND('Demand breakdown 1'!Y130&gt;0,'Demand breakdown 1'!X130 &gt; SUM('Demand breakdown 1'!N130:W130)),(('Demand breakdown 1'!Y130-SUM('Demand breakdown 1'!N130:W130))/'Demand breakdown 1'!Y130)*Doku!$H$9,'Demand breakdown 1'!Y130 = 0, 0,'Demand breakdown 1'!X130 &lt; SUM('Demand breakdown 1'!N130:W130),1)</f>
        <v>0.40605057883395712</v>
      </c>
      <c r="Y130" s="92">
        <f>IF(X130=1,Doku!$H$10,1-SUM(N130:X130))</f>
        <v>1.934697454094314E-2</v>
      </c>
      <c r="Z130" s="27">
        <f t="shared" ref="Z130:Z193" si="11">L130*$AE$4</f>
        <v>43.747434820459091</v>
      </c>
      <c r="AA130" s="25">
        <f t="shared" ref="AA130:AA193" si="12">L130*$AF$6</f>
        <v>45.367710184179799</v>
      </c>
    </row>
    <row r="131" spans="1:27">
      <c r="A131" s="27" t="s">
        <v>1313</v>
      </c>
      <c r="B131" s="27" t="s">
        <v>1327</v>
      </c>
      <c r="C131" s="27">
        <v>6440</v>
      </c>
      <c r="D131" s="27">
        <v>726</v>
      </c>
      <c r="E131" s="27">
        <v>9074.8009999999995</v>
      </c>
      <c r="F131" s="27">
        <v>308339</v>
      </c>
      <c r="G131" s="27">
        <v>6</v>
      </c>
      <c r="H131" s="27">
        <v>3.0816671590650543E-2</v>
      </c>
      <c r="I131" s="27">
        <v>4.9036100508905854E-2</v>
      </c>
      <c r="J131" s="27">
        <v>32208.966962938117</v>
      </c>
      <c r="K131" s="29">
        <f t="shared" si="10"/>
        <v>1156.8852727222486</v>
      </c>
      <c r="L131" s="28">
        <f t="shared" ref="L131:L194" si="13">K131/G131</f>
        <v>192.81421212037478</v>
      </c>
      <c r="M131" s="27">
        <f t="shared" ref="M131:M194" si="14">L131*0.45</f>
        <v>86.766395454168645</v>
      </c>
      <c r="N131" s="87" cm="1">
        <f t="array" ref="N131">_xlfn.IFS(AND('Demand breakdown 1'!X131&gt;0, SUM('Demand breakdown 1'!N131:W131)&gt;0,SUM('Demand breakdown 1'!N131:W131)&lt;'Demand breakdown 1'!X131),('Demand breakdown 1'!N131 /'Demand breakdown 1'!X131)*Doku!$H$9,AND('Demand breakdown 1'!X131 = 0, SUM('Demand breakdown 1'!N131:W131)&gt;0), 'Demand breakdown 1'!N131/SUM('Demand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1'!N131 /'Demand breakdown 1'!Y131)*Doku!$H$9)</f>
        <v>9.7068028282726981E-2</v>
      </c>
      <c r="O131" s="27" cm="1">
        <f t="array" ref="O131">_xlfn.IFS(AND('Demand breakdown 1'!X131&gt;0, SUM('Demand breakdown 1'!N131:W131)&gt;0,SUM('Demand breakdown 1'!N131:W131)&lt;'Demand breakdown 1'!X131),('Demand breakdown 1'!O131 /'Demand breakdown 1'!X131)*Doku!$H$9,AND('Demand breakdown 1'!X131 = 0, SUM('Demand breakdown 1'!N131:W131)&gt;0), 'Demand breakdown 1'!O131/SUM('Demand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1'!O131 /'Demand breakdown 1'!Y131)*Doku!$H$9)</f>
        <v>0.15903200250156366</v>
      </c>
      <c r="P131" s="27" cm="1">
        <f t="array" ref="P131">_xlfn.IFS(AND('Demand breakdown 1'!X131&gt;0, SUM('Demand breakdown 1'!N131:W131)&gt;0,SUM('Demand breakdown 1'!N131:W131)&lt;'Demand breakdown 1'!X131),('Demand breakdown 1'!P131 /'Demand breakdown 1'!X131)*Doku!$H$9,AND('Demand breakdown 1'!X131 = 0, SUM('Demand breakdown 1'!N131:W131)&gt;0), 'Demand breakdown 1'!P131/SUM('Demand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1'!P131 /'Demand breakdown 1'!Y131)*Doku!$H$9)</f>
        <v>0</v>
      </c>
      <c r="Q131" s="27" cm="1">
        <f t="array" ref="Q131">_xlfn.IFS(AND('Demand breakdown 1'!X131&gt;0, SUM('Demand breakdown 1'!N131:W131)&gt;0,SUM('Demand breakdown 1'!N131:W131)&lt;'Demand breakdown 1'!X131),('Demand breakdown 1'!Q131 /'Demand breakdown 1'!X131)*Doku!$H$9,AND('Demand breakdown 1'!X131 = 0, SUM('Demand breakdown 1'!N131:W131)&gt;0), 'Demand breakdown 1'!Q131/SUM('Demand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1'!Q131 /'Demand breakdown 1'!Y131)*Doku!$H$9)</f>
        <v>0.10331761366531352</v>
      </c>
      <c r="R131" s="27" cm="1">
        <f t="array" ref="R131">_xlfn.IFS(AND('Demand breakdown 1'!X131&gt;0, SUM('Demand breakdown 1'!N131:W131)&gt;0,SUM('Demand breakdown 1'!N131:W131)&lt;'Demand breakdown 1'!X131),('Demand breakdown 1'!R131 /'Demand breakdown 1'!X131)*Doku!$H$9,AND('Demand breakdown 1'!X131 = 0, SUM('Demand breakdown 1'!N131:W131)&gt;0), 'Demand breakdown 1'!R131/SUM('Demand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1'!R131 /'Demand breakdown 1'!Y131)*Doku!$H$9)</f>
        <v>0</v>
      </c>
      <c r="S131" s="27" cm="1">
        <f t="array" ref="S131">_xlfn.IFS(AND('Demand breakdown 1'!X131&gt;0, SUM('Demand breakdown 1'!N131:W131)&gt;0,SUM('Demand breakdown 1'!N131:W131)&lt;'Demand breakdown 1'!X131),('Demand breakdown 1'!S131 /'Demand breakdown 1'!X131)*Doku!$H$9,AND('Demand breakdown 1'!X131 = 0, SUM('Demand breakdown 1'!N131:W131)&gt;0), 'Demand breakdown 1'!S131/SUM('Demand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1'!S131 /'Demand breakdown 1'!Y131)*Doku!$H$9)</f>
        <v>4.8002134534334849E-2</v>
      </c>
      <c r="T131" s="27" cm="1">
        <f t="array" ref="T131">_xlfn.IFS(AND('Demand breakdown 1'!X131&gt;0, SUM('Demand breakdown 1'!N131:W131)&gt;0,SUM('Demand breakdown 1'!N131:W131)&lt;'Demand breakdown 1'!X131),('Demand breakdown 1'!T131 /'Demand breakdown 1'!X131)*Doku!$H$9,AND('Demand breakdown 1'!X131 = 0, SUM('Demand breakdown 1'!N131:W131)&gt;0), 'Demand breakdown 1'!T131/SUM('Demand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1'!T131 /'Demand breakdown 1'!Y131)*Doku!$H$9)</f>
        <v>0</v>
      </c>
      <c r="U131" s="27" cm="1">
        <f t="array" ref="U131">_xlfn.IFS(AND('Demand breakdown 1'!X131&gt;0, SUM('Demand breakdown 1'!N131:W131)&gt;0,SUM('Demand breakdown 1'!N131:W131)&lt;'Demand breakdown 1'!X131),('Demand breakdown 1'!U131 /'Demand breakdown 1'!X131)*Doku!$H$9,AND('Demand breakdown 1'!X131 = 0, SUM('Demand breakdown 1'!N131:W131)&gt;0), 'Demand breakdown 1'!U131/SUM('Demand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1'!U131 /'Demand breakdown 1'!Y131)*Doku!$H$9)</f>
        <v>0</v>
      </c>
      <c r="V131" s="27" cm="1">
        <f t="array" ref="V131">_xlfn.IFS(AND('Demand breakdown 1'!X131&gt;0, SUM('Demand breakdown 1'!N131:W131)&gt;0,SUM('Demand breakdown 1'!N131:W131)&lt;'Demand breakdown 1'!X131),('Demand breakdown 1'!V131 /'Demand breakdown 1'!X131)*Doku!$H$9,AND('Demand breakdown 1'!X131 = 0, SUM('Demand breakdown 1'!N131:W131)&gt;0), 'Demand breakdown 1'!V131/SUM('Demand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1'!V131 /'Demand breakdown 1'!Y131)*Doku!$H$9)</f>
        <v>0.57323324647511786</v>
      </c>
      <c r="W131" s="27" cm="1">
        <f t="array" ref="W131">_xlfn.IFS(AND('Demand breakdown 1'!X131&gt;0, SUM('Demand breakdown 1'!N131:W131)&gt;0),('Demand breakdown 1'!W131 /'Demand breakdown 1'!X131)*Doku!$H$9,AND('Demand breakdown 1'!X131 = 0, SUM('Demand breakdown 1'!N131:W131)&gt;0), 'Demand breakdown 1'!W131/SUM('Demand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1'!W131 /'Demand breakdown 1'!Y131)*Doku!$H$9)</f>
        <v>0</v>
      </c>
      <c r="X131" s="90" cm="1">
        <f t="array" ref="X131">_xlfn.IFS(AND('Demand breakdown 1'!Y131&gt;0,'Demand breakdown 1'!X131 &gt; SUM('Demand breakdown 1'!N131:W131)),(('Demand breakdown 1'!Y131-SUM('Demand breakdown 1'!N131:W131))/'Demand breakdown 1'!Y131)*Doku!$H$9,'Demand breakdown 1'!Y131 = 0, 0,'Demand breakdown 1'!X131 &lt; SUM('Demand breakdown 1'!N131:W131),1)</f>
        <v>1</v>
      </c>
      <c r="Y131" s="92">
        <f>IF(X131=1,Doku!$H$10,1-SUM(N131:X131))</f>
        <v>1.934697454094314E-2</v>
      </c>
      <c r="Z131" s="27">
        <f t="shared" si="11"/>
        <v>52.059837272501191</v>
      </c>
      <c r="AA131" s="25">
        <f t="shared" si="12"/>
        <v>53.98797939370494</v>
      </c>
    </row>
    <row r="132" spans="1:27">
      <c r="A132" s="27" t="s">
        <v>1313</v>
      </c>
      <c r="B132" s="27" t="s">
        <v>1328</v>
      </c>
      <c r="C132" s="27">
        <v>6531</v>
      </c>
      <c r="D132" s="27">
        <v>665</v>
      </c>
      <c r="E132" s="27">
        <v>9662.0259999999998</v>
      </c>
      <c r="F132" s="27">
        <v>270688</v>
      </c>
      <c r="G132" s="27">
        <v>1</v>
      </c>
      <c r="H132" s="27">
        <v>3.2810800164359187E-2</v>
      </c>
      <c r="I132" s="27">
        <v>4.3048346055979646E-2</v>
      </c>
      <c r="J132" s="27">
        <v>32208.966962938117</v>
      </c>
      <c r="K132" s="29">
        <f t="shared" si="10"/>
        <v>1149.129396194744</v>
      </c>
      <c r="L132" s="28">
        <f t="shared" si="13"/>
        <v>1149.129396194744</v>
      </c>
      <c r="M132" s="27">
        <f t="shared" si="14"/>
        <v>517.1082282876348</v>
      </c>
      <c r="N132" s="87" cm="1">
        <f t="array" ref="N132">_xlfn.IFS(AND('Demand breakdown 1'!X132&gt;0, SUM('Demand breakdown 1'!N132:W132)&gt;0,SUM('Demand breakdown 1'!N132:W132)&lt;'Demand breakdown 1'!X132),('Demand breakdown 1'!N132 /'Demand breakdown 1'!X132)*Doku!$H$9,AND('Demand breakdown 1'!X132 = 0, SUM('Demand breakdown 1'!N132:W132)&gt;0), 'Demand breakdown 1'!N132/SUM('Demand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1'!N132 /'Demand breakdown 1'!Y132)*Doku!$H$9)</f>
        <v>0.21467681189602095</v>
      </c>
      <c r="O132" s="27" cm="1">
        <f t="array" ref="O132">_xlfn.IFS(AND('Demand breakdown 1'!X132&gt;0, SUM('Demand breakdown 1'!N132:W132)&gt;0,SUM('Demand breakdown 1'!N132:W132)&lt;'Demand breakdown 1'!X132),('Demand breakdown 1'!O132 /'Demand breakdown 1'!X132)*Doku!$H$9,AND('Demand breakdown 1'!X132 = 0, SUM('Demand breakdown 1'!N132:W132)&gt;0), 'Demand breakdown 1'!O132/SUM('Demand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1'!O132 /'Demand breakdown 1'!Y132)*Doku!$H$9)</f>
        <v>6.5097323363923099E-2</v>
      </c>
      <c r="P132" s="27" cm="1">
        <f t="array" ref="P132">_xlfn.IFS(AND('Demand breakdown 1'!X132&gt;0, SUM('Demand breakdown 1'!N132:W132)&gt;0,SUM('Demand breakdown 1'!N132:W132)&lt;'Demand breakdown 1'!X132),('Demand breakdown 1'!P132 /'Demand breakdown 1'!X132)*Doku!$H$9,AND('Demand breakdown 1'!X132 = 0, SUM('Demand breakdown 1'!N132:W132)&gt;0), 'Demand breakdown 1'!P132/SUM('Demand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1'!P132 /'Demand breakdown 1'!Y132)*Doku!$H$9)</f>
        <v>0.1429803934497994</v>
      </c>
      <c r="Q132" s="27" cm="1">
        <f t="array" ref="Q132">_xlfn.IFS(AND('Demand breakdown 1'!X132&gt;0, SUM('Demand breakdown 1'!N132:W132)&gt;0,SUM('Demand breakdown 1'!N132:W132)&lt;'Demand breakdown 1'!X132),('Demand breakdown 1'!Q132 /'Demand breakdown 1'!X132)*Doku!$H$9,AND('Demand breakdown 1'!X132 = 0, SUM('Demand breakdown 1'!N132:W132)&gt;0), 'Demand breakdown 1'!Q132/SUM('Demand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1'!Q132 /'Demand breakdown 1'!Y132)*Doku!$H$9)</f>
        <v>0</v>
      </c>
      <c r="R132" s="27" cm="1">
        <f t="array" ref="R132">_xlfn.IFS(AND('Demand breakdown 1'!X132&gt;0, SUM('Demand breakdown 1'!N132:W132)&gt;0,SUM('Demand breakdown 1'!N132:W132)&lt;'Demand breakdown 1'!X132),('Demand breakdown 1'!R132 /'Demand breakdown 1'!X132)*Doku!$H$9,AND('Demand breakdown 1'!X132 = 0, SUM('Demand breakdown 1'!N132:W132)&gt;0), 'Demand breakdown 1'!R132/SUM('Demand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1'!R132 /'Demand breakdown 1'!Y132)*Doku!$H$9)</f>
        <v>0</v>
      </c>
      <c r="S132" s="27" cm="1">
        <f t="array" ref="S132">_xlfn.IFS(AND('Demand breakdown 1'!X132&gt;0, SUM('Demand breakdown 1'!N132:W132)&gt;0,SUM('Demand breakdown 1'!N132:W132)&lt;'Demand breakdown 1'!X132),('Demand breakdown 1'!S132 /'Demand breakdown 1'!X132)*Doku!$H$9,AND('Demand breakdown 1'!X132 = 0, SUM('Demand breakdown 1'!N132:W132)&gt;0), 'Demand breakdown 1'!S132/SUM('Demand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1'!S132 /'Demand breakdown 1'!Y132)*Doku!$H$9)</f>
        <v>0</v>
      </c>
      <c r="T132" s="27" cm="1">
        <f t="array" ref="T132">_xlfn.IFS(AND('Demand breakdown 1'!X132&gt;0, SUM('Demand breakdown 1'!N132:W132)&gt;0,SUM('Demand breakdown 1'!N132:W132)&lt;'Demand breakdown 1'!X132),('Demand breakdown 1'!T132 /'Demand breakdown 1'!X132)*Doku!$H$9,AND('Demand breakdown 1'!X132 = 0, SUM('Demand breakdown 1'!N132:W132)&gt;0), 'Demand breakdown 1'!T132/SUM('Demand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1'!T132 /'Demand breakdown 1'!Y132)*Doku!$H$9)</f>
        <v>0</v>
      </c>
      <c r="U132" s="27" cm="1">
        <f t="array" ref="U132">_xlfn.IFS(AND('Demand breakdown 1'!X132&gt;0, SUM('Demand breakdown 1'!N132:W132)&gt;0,SUM('Demand breakdown 1'!N132:W132)&lt;'Demand breakdown 1'!X132),('Demand breakdown 1'!U132 /'Demand breakdown 1'!X132)*Doku!$H$9,AND('Demand breakdown 1'!X132 = 0, SUM('Demand breakdown 1'!N132:W132)&gt;0), 'Demand breakdown 1'!U132/SUM('Demand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1'!U132 /'Demand breakdown 1'!Y132)*Doku!$H$9)</f>
        <v>0</v>
      </c>
      <c r="V132" s="27" cm="1">
        <f t="array" ref="V132">_xlfn.IFS(AND('Demand breakdown 1'!X132&gt;0, SUM('Demand breakdown 1'!N132:W132)&gt;0,SUM('Demand breakdown 1'!N132:W132)&lt;'Demand breakdown 1'!X132),('Demand breakdown 1'!V132 /'Demand breakdown 1'!X132)*Doku!$H$9,AND('Demand breakdown 1'!X132 = 0, SUM('Demand breakdown 1'!N132:W132)&gt;0), 'Demand breakdown 1'!V132/SUM('Demand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1'!V132 /'Demand breakdown 1'!Y132)*Doku!$H$9)</f>
        <v>0.54971836847021438</v>
      </c>
      <c r="W132" s="27" cm="1">
        <f t="array" ref="W132">_xlfn.IFS(AND('Demand breakdown 1'!X132&gt;0, SUM('Demand breakdown 1'!N132:W132)&gt;0),('Demand breakdown 1'!W132 /'Demand breakdown 1'!X132)*Doku!$H$9,AND('Demand breakdown 1'!X132 = 0, SUM('Demand breakdown 1'!N132:W132)&gt;0), 'Demand breakdown 1'!W132/SUM('Demand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1'!W132 /'Demand breakdown 1'!Y132)*Doku!$H$9)</f>
        <v>8.1801282790990998E-3</v>
      </c>
      <c r="X132" s="90" cm="1">
        <f t="array" ref="X132">_xlfn.IFS(AND('Demand breakdown 1'!Y132&gt;0,'Demand breakdown 1'!X132 &gt; SUM('Demand breakdown 1'!N132:W132)),(('Demand breakdown 1'!Y132-SUM('Demand breakdown 1'!N132:W132))/'Demand breakdown 1'!Y132)*Doku!$H$9,'Demand breakdown 1'!Y132 = 0, 0,'Demand breakdown 1'!X132 &lt; SUM('Demand breakdown 1'!N132:W132),1)</f>
        <v>1</v>
      </c>
      <c r="Y132" s="92">
        <f>IF(X132=1,Doku!$H$10,1-SUM(N132:X132))</f>
        <v>1.934697454094314E-2</v>
      </c>
      <c r="Z132" s="27">
        <f t="shared" si="11"/>
        <v>310.26493697258093</v>
      </c>
      <c r="AA132" s="25">
        <f t="shared" si="12"/>
        <v>321.75623093452833</v>
      </c>
    </row>
    <row r="133" spans="1:27">
      <c r="A133" s="27" t="s">
        <v>1313</v>
      </c>
      <c r="B133" s="27" t="s">
        <v>1329</v>
      </c>
      <c r="C133" s="27">
        <v>6532</v>
      </c>
      <c r="D133" s="27">
        <v>767</v>
      </c>
      <c r="E133" s="27">
        <v>8768.3029999999999</v>
      </c>
      <c r="F133" s="27">
        <v>253319</v>
      </c>
      <c r="G133" s="27">
        <v>3</v>
      </c>
      <c r="H133" s="27">
        <v>2.9775850066388887E-2</v>
      </c>
      <c r="I133" s="27">
        <v>4.0286100508905853E-2</v>
      </c>
      <c r="J133" s="27">
        <v>32208.966962938117</v>
      </c>
      <c r="K133" s="29">
        <f t="shared" si="10"/>
        <v>1053.836177678784</v>
      </c>
      <c r="L133" s="28">
        <f t="shared" si="13"/>
        <v>351.27872589292798</v>
      </c>
      <c r="M133" s="27">
        <f t="shared" si="14"/>
        <v>158.07542665181759</v>
      </c>
      <c r="N133" s="87" cm="1">
        <f t="array" ref="N133">_xlfn.IFS(AND('Demand breakdown 1'!X133&gt;0, SUM('Demand breakdown 1'!N133:W133)&gt;0,SUM('Demand breakdown 1'!N133:W133)&lt;'Demand breakdown 1'!X133),('Demand breakdown 1'!N133 /'Demand breakdown 1'!X133)*Doku!$H$9,AND('Demand breakdown 1'!X133 = 0, SUM('Demand breakdown 1'!N133:W133)&gt;0), 'Demand breakdown 1'!N133/SUM('Demand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1'!N133 /'Demand breakdown 1'!Y133)*Doku!$H$9)</f>
        <v>0.28687871691844724</v>
      </c>
      <c r="O133" s="27" cm="1">
        <f t="array" ref="O133">_xlfn.IFS(AND('Demand breakdown 1'!X133&gt;0, SUM('Demand breakdown 1'!N133:W133)&gt;0,SUM('Demand breakdown 1'!N133:W133)&lt;'Demand breakdown 1'!X133),('Demand breakdown 1'!O133 /'Demand breakdown 1'!X133)*Doku!$H$9,AND('Demand breakdown 1'!X133 = 0, SUM('Demand breakdown 1'!N133:W133)&gt;0), 'Demand breakdown 1'!O133/SUM('Demand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1'!O133 /'Demand breakdown 1'!Y133)*Doku!$H$9)</f>
        <v>9.5931971175570757E-2</v>
      </c>
      <c r="P133" s="27" cm="1">
        <f t="array" ref="P133">_xlfn.IFS(AND('Demand breakdown 1'!X133&gt;0, SUM('Demand breakdown 1'!N133:W133)&gt;0,SUM('Demand breakdown 1'!N133:W133)&lt;'Demand breakdown 1'!X133),('Demand breakdown 1'!P133 /'Demand breakdown 1'!X133)*Doku!$H$9,AND('Demand breakdown 1'!X133 = 0, SUM('Demand breakdown 1'!N133:W133)&gt;0), 'Demand breakdown 1'!P133/SUM('Demand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1'!P133 /'Demand breakdown 1'!Y133)*Doku!$H$9)</f>
        <v>3.9065781463139646E-2</v>
      </c>
      <c r="Q133" s="27" cm="1">
        <f t="array" ref="Q133">_xlfn.IFS(AND('Demand breakdown 1'!X133&gt;0, SUM('Demand breakdown 1'!N133:W133)&gt;0,SUM('Demand breakdown 1'!N133:W133)&lt;'Demand breakdown 1'!X133),('Demand breakdown 1'!Q133 /'Demand breakdown 1'!X133)*Doku!$H$9,AND('Demand breakdown 1'!X133 = 0, SUM('Demand breakdown 1'!N133:W133)&gt;0), 'Demand breakdown 1'!Q133/SUM('Demand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1'!Q133 /'Demand breakdown 1'!Y133)*Doku!$H$9)</f>
        <v>1.7087033109529779E-2</v>
      </c>
      <c r="R133" s="27" cm="1">
        <f t="array" ref="R133">_xlfn.IFS(AND('Demand breakdown 1'!X133&gt;0, SUM('Demand breakdown 1'!N133:W133)&gt;0,SUM('Demand breakdown 1'!N133:W133)&lt;'Demand breakdown 1'!X133),('Demand breakdown 1'!R133 /'Demand breakdown 1'!X133)*Doku!$H$9,AND('Demand breakdown 1'!X133 = 0, SUM('Demand breakdown 1'!N133:W133)&gt;0), 'Demand breakdown 1'!R133/SUM('Demand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1'!R133 /'Demand breakdown 1'!Y133)*Doku!$H$9)</f>
        <v>0</v>
      </c>
      <c r="S133" s="27" cm="1">
        <f t="array" ref="S133">_xlfn.IFS(AND('Demand breakdown 1'!X133&gt;0, SUM('Demand breakdown 1'!N133:W133)&gt;0,SUM('Demand breakdown 1'!N133:W133)&lt;'Demand breakdown 1'!X133),('Demand breakdown 1'!S133 /'Demand breakdown 1'!X133)*Doku!$H$9,AND('Demand breakdown 1'!X133 = 0, SUM('Demand breakdown 1'!N133:W133)&gt;0), 'Demand breakdown 1'!S133/SUM('Demand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1'!S133 /'Demand breakdown 1'!Y133)*Doku!$H$9)</f>
        <v>1.0802537830676877E-2</v>
      </c>
      <c r="T133" s="27" cm="1">
        <f t="array" ref="T133">_xlfn.IFS(AND('Demand breakdown 1'!X133&gt;0, SUM('Demand breakdown 1'!N133:W133)&gt;0,SUM('Demand breakdown 1'!N133:W133)&lt;'Demand breakdown 1'!X133),('Demand breakdown 1'!T133 /'Demand breakdown 1'!X133)*Doku!$H$9,AND('Demand breakdown 1'!X133 = 0, SUM('Demand breakdown 1'!N133:W133)&gt;0), 'Demand breakdown 1'!T133/SUM('Demand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1'!T133 /'Demand breakdown 1'!Y133)*Doku!$H$9)</f>
        <v>6.4543465026056816E-3</v>
      </c>
      <c r="U133" s="27" cm="1">
        <f t="array" ref="U133">_xlfn.IFS(AND('Demand breakdown 1'!X133&gt;0, SUM('Demand breakdown 1'!N133:W133)&gt;0,SUM('Demand breakdown 1'!N133:W133)&lt;'Demand breakdown 1'!X133),('Demand breakdown 1'!U133 /'Demand breakdown 1'!X133)*Doku!$H$9,AND('Demand breakdown 1'!X133 = 0, SUM('Demand breakdown 1'!N133:W133)&gt;0), 'Demand breakdown 1'!U133/SUM('Demand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1'!U133 /'Demand breakdown 1'!Y133)*Doku!$H$9)</f>
        <v>5.1396980307591558E-2</v>
      </c>
      <c r="V133" s="27" cm="1">
        <f t="array" ref="V133">_xlfn.IFS(AND('Demand breakdown 1'!X133&gt;0, SUM('Demand breakdown 1'!N133:W133)&gt;0,SUM('Demand breakdown 1'!N133:W133)&lt;'Demand breakdown 1'!X133),('Demand breakdown 1'!V133 /'Demand breakdown 1'!X133)*Doku!$H$9,AND('Demand breakdown 1'!X133 = 0, SUM('Demand breakdown 1'!N133:W133)&gt;0), 'Demand breakdown 1'!V133/SUM('Demand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1'!V133 /'Demand breakdown 1'!Y133)*Doku!$H$9)</f>
        <v>0.41678093284457424</v>
      </c>
      <c r="W133" s="27" cm="1">
        <f t="array" ref="W133">_xlfn.IFS(AND('Demand breakdown 1'!X133&gt;0, SUM('Demand breakdown 1'!N133:W133)&gt;0),('Demand breakdown 1'!W133 /'Demand breakdown 1'!X133)*Doku!$H$9,AND('Demand breakdown 1'!X133 = 0, SUM('Demand breakdown 1'!N133:W133)&gt;0), 'Demand breakdown 1'!W133/SUM('Demand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1'!W133 /'Demand breakdown 1'!Y133)*Doku!$H$9)</f>
        <v>0</v>
      </c>
      <c r="X133" s="90" cm="1">
        <f t="array" ref="X133">_xlfn.IFS(AND('Demand breakdown 1'!Y133&gt;0,'Demand breakdown 1'!X133 &gt; SUM('Demand breakdown 1'!N133:W133)),(('Demand breakdown 1'!Y133-SUM('Demand breakdown 1'!N133:W133))/'Demand breakdown 1'!Y133)*Doku!$H$9,'Demand breakdown 1'!Y133 = 0, 0,'Demand breakdown 1'!X133 &lt; SUM('Demand breakdown 1'!N133:W133),1)</f>
        <v>5.6254725306921091E-2</v>
      </c>
      <c r="Y133" s="92">
        <f>IF(X133=1,Doku!$H$10,1-SUM(N133:X133))</f>
        <v>1.9346974540943029E-2</v>
      </c>
      <c r="Z133" s="27">
        <f t="shared" si="11"/>
        <v>94.845255991090568</v>
      </c>
      <c r="AA133" s="25">
        <f t="shared" si="12"/>
        <v>98.358043250019847</v>
      </c>
    </row>
    <row r="134" spans="1:27">
      <c r="A134" s="27" t="s">
        <v>1313</v>
      </c>
      <c r="B134" s="27" t="s">
        <v>1330</v>
      </c>
      <c r="C134" s="27">
        <v>6533</v>
      </c>
      <c r="D134" s="27">
        <v>654</v>
      </c>
      <c r="E134" s="27">
        <v>5286.8109999999997</v>
      </c>
      <c r="F134" s="27">
        <v>171912</v>
      </c>
      <c r="G134" s="27">
        <v>2</v>
      </c>
      <c r="H134" s="27">
        <v>1.7953222153173253E-2</v>
      </c>
      <c r="I134" s="27">
        <v>2.7339694656488549E-2</v>
      </c>
      <c r="J134" s="27">
        <v>32208.966962938117</v>
      </c>
      <c r="K134" s="29">
        <f t="shared" si="10"/>
        <v>662.90674238203269</v>
      </c>
      <c r="L134" s="28">
        <f t="shared" si="13"/>
        <v>331.45337119101634</v>
      </c>
      <c r="M134" s="27">
        <f t="shared" si="14"/>
        <v>149.15401703595737</v>
      </c>
      <c r="N134" s="87" cm="1">
        <f t="array" ref="N134">_xlfn.IFS(AND('Demand breakdown 1'!X134&gt;0, SUM('Demand breakdown 1'!N134:W134)&gt;0,SUM('Demand breakdown 1'!N134:W134)&lt;'Demand breakdown 1'!X134),('Demand breakdown 1'!N134 /'Demand breakdown 1'!X134)*Doku!$H$9,AND('Demand breakdown 1'!X134 = 0, SUM('Demand breakdown 1'!N134:W134)&gt;0), 'Demand breakdown 1'!N134/SUM('Demand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1'!N134 /'Demand breakdown 1'!Y134)*Doku!$H$9)</f>
        <v>0.12123086643932555</v>
      </c>
      <c r="O134" s="27" cm="1">
        <f t="array" ref="O134">_xlfn.IFS(AND('Demand breakdown 1'!X134&gt;0, SUM('Demand breakdown 1'!N134:W134)&gt;0,SUM('Demand breakdown 1'!N134:W134)&lt;'Demand breakdown 1'!X134),('Demand breakdown 1'!O134 /'Demand breakdown 1'!X134)*Doku!$H$9,AND('Demand breakdown 1'!X134 = 0, SUM('Demand breakdown 1'!N134:W134)&gt;0), 'Demand breakdown 1'!O134/SUM('Demand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1'!O134 /'Demand breakdown 1'!Y134)*Doku!$H$9)</f>
        <v>8.3634664590918187E-2</v>
      </c>
      <c r="P134" s="27" cm="1">
        <f t="array" ref="P134">_xlfn.IFS(AND('Demand breakdown 1'!X134&gt;0, SUM('Demand breakdown 1'!N134:W134)&gt;0,SUM('Demand breakdown 1'!N134:W134)&lt;'Demand breakdown 1'!X134),('Demand breakdown 1'!P134 /'Demand breakdown 1'!X134)*Doku!$H$9,AND('Demand breakdown 1'!X134 = 0, SUM('Demand breakdown 1'!N134:W134)&gt;0), 'Demand breakdown 1'!P134/SUM('Demand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1'!P134 /'Demand breakdown 1'!Y134)*Doku!$H$9)</f>
        <v>6.1121968873308986E-2</v>
      </c>
      <c r="Q134" s="27" cm="1">
        <f t="array" ref="Q134">_xlfn.IFS(AND('Demand breakdown 1'!X134&gt;0, SUM('Demand breakdown 1'!N134:W134)&gt;0,SUM('Demand breakdown 1'!N134:W134)&lt;'Demand breakdown 1'!X134),('Demand breakdown 1'!Q134 /'Demand breakdown 1'!X134)*Doku!$H$9,AND('Demand breakdown 1'!X134 = 0, SUM('Demand breakdown 1'!N134:W134)&gt;0), 'Demand breakdown 1'!Q134/SUM('Demand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1'!Q134 /'Demand breakdown 1'!Y134)*Doku!$H$9)</f>
        <v>7.3616514996582089E-2</v>
      </c>
      <c r="R134" s="27" cm="1">
        <f t="array" ref="R134">_xlfn.IFS(AND('Demand breakdown 1'!X134&gt;0, SUM('Demand breakdown 1'!N134:W134)&gt;0,SUM('Demand breakdown 1'!N134:W134)&lt;'Demand breakdown 1'!X134),('Demand breakdown 1'!R134 /'Demand breakdown 1'!X134)*Doku!$H$9,AND('Demand breakdown 1'!X134 = 0, SUM('Demand breakdown 1'!N134:W134)&gt;0), 'Demand breakdown 1'!R134/SUM('Demand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1'!R134 /'Demand breakdown 1'!Y134)*Doku!$H$9)</f>
        <v>0</v>
      </c>
      <c r="S134" s="27" cm="1">
        <f t="array" ref="S134">_xlfn.IFS(AND('Demand breakdown 1'!X134&gt;0, SUM('Demand breakdown 1'!N134:W134)&gt;0,SUM('Demand breakdown 1'!N134:W134)&lt;'Demand breakdown 1'!X134),('Demand breakdown 1'!S134 /'Demand breakdown 1'!X134)*Doku!$H$9,AND('Demand breakdown 1'!X134 = 0, SUM('Demand breakdown 1'!N134:W134)&gt;0), 'Demand breakdown 1'!S134/SUM('Demand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1'!S134 /'Demand breakdown 1'!Y134)*Doku!$H$9)</f>
        <v>0</v>
      </c>
      <c r="T134" s="27" cm="1">
        <f t="array" ref="T134">_xlfn.IFS(AND('Demand breakdown 1'!X134&gt;0, SUM('Demand breakdown 1'!N134:W134)&gt;0,SUM('Demand breakdown 1'!N134:W134)&lt;'Demand breakdown 1'!X134),('Demand breakdown 1'!T134 /'Demand breakdown 1'!X134)*Doku!$H$9,AND('Demand breakdown 1'!X134 = 0, SUM('Demand breakdown 1'!N134:W134)&gt;0), 'Demand breakdown 1'!T134/SUM('Demand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1'!T134 /'Demand breakdown 1'!Y134)*Doku!$H$9)</f>
        <v>0</v>
      </c>
      <c r="U134" s="27" cm="1">
        <f t="array" ref="U134">_xlfn.IFS(AND('Demand breakdown 1'!X134&gt;0, SUM('Demand breakdown 1'!N134:W134)&gt;0,SUM('Demand breakdown 1'!N134:W134)&lt;'Demand breakdown 1'!X134),('Demand breakdown 1'!U134 /'Demand breakdown 1'!X134)*Doku!$H$9,AND('Demand breakdown 1'!X134 = 0, SUM('Demand breakdown 1'!N134:W134)&gt;0), 'Demand breakdown 1'!U134/SUM('Demand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1'!U134 /'Demand breakdown 1'!Y134)*Doku!$H$9)</f>
        <v>2.8253433125599546E-2</v>
      </c>
      <c r="V134" s="27" cm="1">
        <f t="array" ref="V134">_xlfn.IFS(AND('Demand breakdown 1'!X134&gt;0, SUM('Demand breakdown 1'!N134:W134)&gt;0,SUM('Demand breakdown 1'!N134:W134)&lt;'Demand breakdown 1'!X134),('Demand breakdown 1'!V134 /'Demand breakdown 1'!X134)*Doku!$H$9,AND('Demand breakdown 1'!X134 = 0, SUM('Demand breakdown 1'!N134:W134)&gt;0), 'Demand breakdown 1'!V134/SUM('Demand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1'!V134 /'Demand breakdown 1'!Y134)*Doku!$H$9)</f>
        <v>0.41310796641812886</v>
      </c>
      <c r="W134" s="27" cm="1">
        <f t="array" ref="W134">_xlfn.IFS(AND('Demand breakdown 1'!X134&gt;0, SUM('Demand breakdown 1'!N134:W134)&gt;0),('Demand breakdown 1'!W134 /'Demand breakdown 1'!X134)*Doku!$H$9,AND('Demand breakdown 1'!X134 = 0, SUM('Demand breakdown 1'!N134:W134)&gt;0), 'Demand breakdown 1'!W134/SUM('Demand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1'!W134 /'Demand breakdown 1'!Y134)*Doku!$H$9)</f>
        <v>0</v>
      </c>
      <c r="X134" s="90" cm="1">
        <f t="array" ref="X134">_xlfn.IFS(AND('Demand breakdown 1'!Y134&gt;0,'Demand breakdown 1'!X134 &gt; SUM('Demand breakdown 1'!N134:W134)),(('Demand breakdown 1'!Y134-SUM('Demand breakdown 1'!N134:W134))/'Demand breakdown 1'!Y134)*Doku!$H$9,'Demand breakdown 1'!Y134 = 0, 0,'Demand breakdown 1'!X134 &lt; SUM('Demand breakdown 1'!N134:W134),1)</f>
        <v>0.19968761101519361</v>
      </c>
      <c r="Y134" s="92">
        <f>IF(X134=1,Doku!$H$10,1-SUM(N134:X134))</f>
        <v>1.9346974540943251E-2</v>
      </c>
      <c r="Z134" s="27">
        <f t="shared" si="11"/>
        <v>89.492410221574417</v>
      </c>
      <c r="AA134" s="25">
        <f t="shared" si="12"/>
        <v>92.80694393348459</v>
      </c>
    </row>
    <row r="135" spans="1:27">
      <c r="A135" s="27" t="s">
        <v>1313</v>
      </c>
      <c r="B135" s="27" t="s">
        <v>1331</v>
      </c>
      <c r="C135" s="27">
        <v>6534</v>
      </c>
      <c r="D135" s="27">
        <v>804</v>
      </c>
      <c r="E135" s="27">
        <v>9494.0239999999994</v>
      </c>
      <c r="F135" s="27">
        <v>247084</v>
      </c>
      <c r="G135" s="27">
        <v>4</v>
      </c>
      <c r="H135" s="27">
        <v>3.2240290413173181E-2</v>
      </c>
      <c r="I135" s="27">
        <v>3.9294529262086514E-2</v>
      </c>
      <c r="J135" s="27">
        <v>32208.966962938117</v>
      </c>
      <c r="K135" s="29">
        <f t="shared" si="10"/>
        <v>1102.0451776827563</v>
      </c>
      <c r="L135" s="28">
        <f t="shared" si="13"/>
        <v>275.51129442068907</v>
      </c>
      <c r="M135" s="27">
        <f t="shared" si="14"/>
        <v>123.98008248931008</v>
      </c>
      <c r="N135" s="87" cm="1">
        <f t="array" ref="N135">_xlfn.IFS(AND('Demand breakdown 1'!X135&gt;0, SUM('Demand breakdown 1'!N135:W135)&gt;0,SUM('Demand breakdown 1'!N135:W135)&lt;'Demand breakdown 1'!X135),('Demand breakdown 1'!N135 /'Demand breakdown 1'!X135)*Doku!$H$9,AND('Demand breakdown 1'!X135 = 0, SUM('Demand breakdown 1'!N135:W135)&gt;0), 'Demand breakdown 1'!N135/SUM('Demand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1'!N135 /'Demand breakdown 1'!Y135)*Doku!$H$9)</f>
        <v>0.15248611927558184</v>
      </c>
      <c r="O135" s="27" cm="1">
        <f t="array" ref="O135">_xlfn.IFS(AND('Demand breakdown 1'!X135&gt;0, SUM('Demand breakdown 1'!N135:W135)&gt;0,SUM('Demand breakdown 1'!N135:W135)&lt;'Demand breakdown 1'!X135),('Demand breakdown 1'!O135 /'Demand breakdown 1'!X135)*Doku!$H$9,AND('Demand breakdown 1'!X135 = 0, SUM('Demand breakdown 1'!N135:W135)&gt;0), 'Demand breakdown 1'!O135/SUM('Demand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1'!O135 /'Demand breakdown 1'!Y135)*Doku!$H$9)</f>
        <v>0.28243802509520732</v>
      </c>
      <c r="P135" s="27" cm="1">
        <f t="array" ref="P135">_xlfn.IFS(AND('Demand breakdown 1'!X135&gt;0, SUM('Demand breakdown 1'!N135:W135)&gt;0,SUM('Demand breakdown 1'!N135:W135)&lt;'Demand breakdown 1'!X135),('Demand breakdown 1'!P135 /'Demand breakdown 1'!X135)*Doku!$H$9,AND('Demand breakdown 1'!X135 = 0, SUM('Demand breakdown 1'!N135:W135)&gt;0), 'Demand breakdown 1'!P135/SUM('Demand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1'!P135 /'Demand breakdown 1'!Y135)*Doku!$H$9)</f>
        <v>9.1934061031969105E-3</v>
      </c>
      <c r="Q135" s="27" cm="1">
        <f t="array" ref="Q135">_xlfn.IFS(AND('Demand breakdown 1'!X135&gt;0, SUM('Demand breakdown 1'!N135:W135)&gt;0,SUM('Demand breakdown 1'!N135:W135)&lt;'Demand breakdown 1'!X135),('Demand breakdown 1'!Q135 /'Demand breakdown 1'!X135)*Doku!$H$9,AND('Demand breakdown 1'!X135 = 0, SUM('Demand breakdown 1'!N135:W135)&gt;0), 'Demand breakdown 1'!Q135/SUM('Demand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1'!Q135 /'Demand breakdown 1'!Y135)*Doku!$H$9)</f>
        <v>0</v>
      </c>
      <c r="R135" s="27" cm="1">
        <f t="array" ref="R135">_xlfn.IFS(AND('Demand breakdown 1'!X135&gt;0, SUM('Demand breakdown 1'!N135:W135)&gt;0,SUM('Demand breakdown 1'!N135:W135)&lt;'Demand breakdown 1'!X135),('Demand breakdown 1'!R135 /'Demand breakdown 1'!X135)*Doku!$H$9,AND('Demand breakdown 1'!X135 = 0, SUM('Demand breakdown 1'!N135:W135)&gt;0), 'Demand breakdown 1'!R135/SUM('Demand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1'!R135 /'Demand breakdown 1'!Y135)*Doku!$H$9)</f>
        <v>0</v>
      </c>
      <c r="S135" s="27" cm="1">
        <f t="array" ref="S135">_xlfn.IFS(AND('Demand breakdown 1'!X135&gt;0, SUM('Demand breakdown 1'!N135:W135)&gt;0,SUM('Demand breakdown 1'!N135:W135)&lt;'Demand breakdown 1'!X135),('Demand breakdown 1'!S135 /'Demand breakdown 1'!X135)*Doku!$H$9,AND('Demand breakdown 1'!X135 = 0, SUM('Demand breakdown 1'!N135:W135)&gt;0), 'Demand breakdown 1'!S135/SUM('Demand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1'!S135 /'Demand breakdown 1'!Y135)*Doku!$H$9)</f>
        <v>0</v>
      </c>
      <c r="T135" s="27" cm="1">
        <f t="array" ref="T135">_xlfn.IFS(AND('Demand breakdown 1'!X135&gt;0, SUM('Demand breakdown 1'!N135:W135)&gt;0,SUM('Demand breakdown 1'!N135:W135)&lt;'Demand breakdown 1'!X135),('Demand breakdown 1'!T135 /'Demand breakdown 1'!X135)*Doku!$H$9,AND('Demand breakdown 1'!X135 = 0, SUM('Demand breakdown 1'!N135:W135)&gt;0), 'Demand breakdown 1'!T135/SUM('Demand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1'!T135 /'Demand breakdown 1'!Y135)*Doku!$H$9)</f>
        <v>0</v>
      </c>
      <c r="U135" s="27" cm="1">
        <f t="array" ref="U135">_xlfn.IFS(AND('Demand breakdown 1'!X135&gt;0, SUM('Demand breakdown 1'!N135:W135)&gt;0,SUM('Demand breakdown 1'!N135:W135)&lt;'Demand breakdown 1'!X135),('Demand breakdown 1'!U135 /'Demand breakdown 1'!X135)*Doku!$H$9,AND('Demand breakdown 1'!X135 = 0, SUM('Demand breakdown 1'!N135:W135)&gt;0), 'Demand breakdown 1'!U135/SUM('Demand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1'!U135 /'Demand breakdown 1'!Y135)*Doku!$H$9)</f>
        <v>0</v>
      </c>
      <c r="V135" s="27" cm="1">
        <f t="array" ref="V135">_xlfn.IFS(AND('Demand breakdown 1'!X135&gt;0, SUM('Demand breakdown 1'!N135:W135)&gt;0,SUM('Demand breakdown 1'!N135:W135)&lt;'Demand breakdown 1'!X135),('Demand breakdown 1'!V135 /'Demand breakdown 1'!X135)*Doku!$H$9,AND('Demand breakdown 1'!X135 = 0, SUM('Demand breakdown 1'!N135:W135)&gt;0), 'Demand breakdown 1'!V135/SUM('Demand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1'!V135 /'Demand breakdown 1'!Y135)*Doku!$H$9)</f>
        <v>0.11291299901933949</v>
      </c>
      <c r="W135" s="27" cm="1">
        <f t="array" ref="W135">_xlfn.IFS(AND('Demand breakdown 1'!X135&gt;0, SUM('Demand breakdown 1'!N135:W135)&gt;0),('Demand breakdown 1'!W135 /'Demand breakdown 1'!X135)*Doku!$H$9,AND('Demand breakdown 1'!X135 = 0, SUM('Demand breakdown 1'!N135:W135)&gt;0), 'Demand breakdown 1'!W135/SUM('Demand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1'!W135 /'Demand breakdown 1'!Y135)*Doku!$H$9)</f>
        <v>1.4757836113026619E-2</v>
      </c>
      <c r="X135" s="90" cm="1">
        <f t="array" ref="X135">_xlfn.IFS(AND('Demand breakdown 1'!Y135&gt;0,'Demand breakdown 1'!X135 &gt; SUM('Demand breakdown 1'!N135:W135)),(('Demand breakdown 1'!Y135-SUM('Demand breakdown 1'!N135:W135))/'Demand breakdown 1'!Y135)*Doku!$H$9,'Demand breakdown 1'!Y135 = 0, 0,'Demand breakdown 1'!X135 &lt; SUM('Demand breakdown 1'!N135:W135),1)</f>
        <v>0.40886463985270466</v>
      </c>
      <c r="Y135" s="92">
        <f>IF(X135=1,Doku!$H$10,1-SUM(N135:X135))</f>
        <v>1.934697454094314E-2</v>
      </c>
      <c r="Z135" s="27">
        <f t="shared" si="11"/>
        <v>74.388049493586053</v>
      </c>
      <c r="AA135" s="25">
        <f t="shared" si="12"/>
        <v>77.143162437792952</v>
      </c>
    </row>
    <row r="136" spans="1:27">
      <c r="A136" s="27" t="s">
        <v>1313</v>
      </c>
      <c r="B136" s="27" t="s">
        <v>1332</v>
      </c>
      <c r="C136" s="27">
        <v>6535</v>
      </c>
      <c r="D136" s="27">
        <v>580</v>
      </c>
      <c r="E136" s="27">
        <v>2897.7220000000002</v>
      </c>
      <c r="F136" s="27">
        <v>105643</v>
      </c>
      <c r="G136" s="27">
        <v>5</v>
      </c>
      <c r="H136" s="27">
        <v>9.8402320045368578E-3</v>
      </c>
      <c r="I136" s="27">
        <v>1.6800731552162849E-2</v>
      </c>
      <c r="J136" s="27">
        <v>32208.966962938117</v>
      </c>
      <c r="K136" s="29">
        <f t="shared" si="10"/>
        <v>379.71704753478275</v>
      </c>
      <c r="L136" s="28">
        <f t="shared" si="13"/>
        <v>75.943409506956556</v>
      </c>
      <c r="M136" s="27">
        <f t="shared" si="14"/>
        <v>34.174534278130452</v>
      </c>
      <c r="N136" s="87" cm="1">
        <f t="array" ref="N136">_xlfn.IFS(AND('Demand breakdown 1'!X136&gt;0, SUM('Demand breakdown 1'!N136:W136)&gt;0,SUM('Demand breakdown 1'!N136:W136)&lt;'Demand breakdown 1'!X136),('Demand breakdown 1'!N136 /'Demand breakdown 1'!X136)*Doku!$H$9,AND('Demand breakdown 1'!X136 = 0, SUM('Demand breakdown 1'!N136:W136)&gt;0), 'Demand breakdown 1'!N136/SUM('Demand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1'!N136 /'Demand breakdown 1'!Y136)*Doku!$H$9)</f>
        <v>0.32978019885210663</v>
      </c>
      <c r="O136" s="27" cm="1">
        <f t="array" ref="O136">_xlfn.IFS(AND('Demand breakdown 1'!X136&gt;0, SUM('Demand breakdown 1'!N136:W136)&gt;0,SUM('Demand breakdown 1'!N136:W136)&lt;'Demand breakdown 1'!X136),('Demand breakdown 1'!O136 /'Demand breakdown 1'!X136)*Doku!$H$9,AND('Demand breakdown 1'!X136 = 0, SUM('Demand breakdown 1'!N136:W136)&gt;0), 'Demand breakdown 1'!O136/SUM('Demand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1'!O136 /'Demand breakdown 1'!Y136)*Doku!$H$9)</f>
        <v>0</v>
      </c>
      <c r="P136" s="27" cm="1">
        <f t="array" ref="P136">_xlfn.IFS(AND('Demand breakdown 1'!X136&gt;0, SUM('Demand breakdown 1'!N136:W136)&gt;0,SUM('Demand breakdown 1'!N136:W136)&lt;'Demand breakdown 1'!X136),('Demand breakdown 1'!P136 /'Demand breakdown 1'!X136)*Doku!$H$9,AND('Demand breakdown 1'!X136 = 0, SUM('Demand breakdown 1'!N136:W136)&gt;0), 'Demand breakdown 1'!P136/SUM('Demand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1'!P136 /'Demand breakdown 1'!Y136)*Doku!$H$9)</f>
        <v>2.7973978933187128E-2</v>
      </c>
      <c r="Q136" s="27" cm="1">
        <f t="array" ref="Q136">_xlfn.IFS(AND('Demand breakdown 1'!X136&gt;0, SUM('Demand breakdown 1'!N136:W136)&gt;0,SUM('Demand breakdown 1'!N136:W136)&lt;'Demand breakdown 1'!X136),('Demand breakdown 1'!Q136 /'Demand breakdown 1'!X136)*Doku!$H$9,AND('Demand breakdown 1'!X136 = 0, SUM('Demand breakdown 1'!N136:W136)&gt;0), 'Demand breakdown 1'!Q136/SUM('Demand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1'!Q136 /'Demand breakdown 1'!Y136)*Doku!$H$9)</f>
        <v>0</v>
      </c>
      <c r="R136" s="27" cm="1">
        <f t="array" ref="R136">_xlfn.IFS(AND('Demand breakdown 1'!X136&gt;0, SUM('Demand breakdown 1'!N136:W136)&gt;0,SUM('Demand breakdown 1'!N136:W136)&lt;'Demand breakdown 1'!X136),('Demand breakdown 1'!R136 /'Demand breakdown 1'!X136)*Doku!$H$9,AND('Demand breakdown 1'!X136 = 0, SUM('Demand breakdown 1'!N136:W136)&gt;0), 'Demand breakdown 1'!R136/SUM('Demand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1'!R136 /'Demand breakdown 1'!Y136)*Doku!$H$9)</f>
        <v>4.1526589844917534E-2</v>
      </c>
      <c r="S136" s="27" cm="1">
        <f t="array" ref="S136">_xlfn.IFS(AND('Demand breakdown 1'!X136&gt;0, SUM('Demand breakdown 1'!N136:W136)&gt;0,SUM('Demand breakdown 1'!N136:W136)&lt;'Demand breakdown 1'!X136),('Demand breakdown 1'!S136 /'Demand breakdown 1'!X136)*Doku!$H$9,AND('Demand breakdown 1'!X136 = 0, SUM('Demand breakdown 1'!N136:W136)&gt;0), 'Demand breakdown 1'!S136/SUM('Demand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1'!S136 /'Demand breakdown 1'!Y136)*Doku!$H$9)</f>
        <v>0.16975513924052066</v>
      </c>
      <c r="T136" s="27" cm="1">
        <f t="array" ref="T136">_xlfn.IFS(AND('Demand breakdown 1'!X136&gt;0, SUM('Demand breakdown 1'!N136:W136)&gt;0,SUM('Demand breakdown 1'!N136:W136)&lt;'Demand breakdown 1'!X136),('Demand breakdown 1'!T136 /'Demand breakdown 1'!X136)*Doku!$H$9,AND('Demand breakdown 1'!X136 = 0, SUM('Demand breakdown 1'!N136:W136)&gt;0), 'Demand breakdown 1'!T136/SUM('Demand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1'!T136 /'Demand breakdown 1'!Y136)*Doku!$H$9)</f>
        <v>6.9848071621995189E-2</v>
      </c>
      <c r="U136" s="27" cm="1">
        <f t="array" ref="U136">_xlfn.IFS(AND('Demand breakdown 1'!X136&gt;0, SUM('Demand breakdown 1'!N136:W136)&gt;0,SUM('Demand breakdown 1'!N136:W136)&lt;'Demand breakdown 1'!X136),('Demand breakdown 1'!U136 /'Demand breakdown 1'!X136)*Doku!$H$9,AND('Demand breakdown 1'!X136 = 0, SUM('Demand breakdown 1'!N136:W136)&gt;0), 'Demand breakdown 1'!U136/SUM('Demand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1'!U136 /'Demand breakdown 1'!Y136)*Doku!$H$9)</f>
        <v>0</v>
      </c>
      <c r="V136" s="27" cm="1">
        <f t="array" ref="V136">_xlfn.IFS(AND('Demand breakdown 1'!X136&gt;0, SUM('Demand breakdown 1'!N136:W136)&gt;0,SUM('Demand breakdown 1'!N136:W136)&lt;'Demand breakdown 1'!X136),('Demand breakdown 1'!V136 /'Demand breakdown 1'!X136)*Doku!$H$9,AND('Demand breakdown 1'!X136 = 0, SUM('Demand breakdown 1'!N136:W136)&gt;0), 'Demand breakdown 1'!V136/SUM('Demand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1'!V136 /'Demand breakdown 1'!Y136)*Doku!$H$9)</f>
        <v>0.3417690469663297</v>
      </c>
      <c r="W136" s="27" cm="1">
        <f t="array" ref="W136">_xlfn.IFS(AND('Demand breakdown 1'!X136&gt;0, SUM('Demand breakdown 1'!N136:W136)&gt;0),('Demand breakdown 1'!W136 /'Demand breakdown 1'!X136)*Doku!$H$9,AND('Demand breakdown 1'!X136 = 0, SUM('Demand breakdown 1'!N136:W136)&gt;0), 'Demand breakdown 1'!W136/SUM('Demand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1'!W136 /'Demand breakdown 1'!Y136)*Doku!$H$9)</f>
        <v>0</v>
      </c>
      <c r="X136" s="90" cm="1">
        <f t="array" ref="X136">_xlfn.IFS(AND('Demand breakdown 1'!Y136&gt;0,'Demand breakdown 1'!X136 &gt; SUM('Demand breakdown 1'!N136:W136)),(('Demand breakdown 1'!Y136-SUM('Demand breakdown 1'!N136:W136))/'Demand breakdown 1'!Y136)*Doku!$H$9,'Demand breakdown 1'!Y136 = 0, 0,'Demand breakdown 1'!X136 &lt; SUM('Demand breakdown 1'!N136:W136),1)</f>
        <v>1</v>
      </c>
      <c r="Y136" s="92">
        <f>IF(X136=1,Doku!$H$10,1-SUM(N136:X136))</f>
        <v>1.934697454094314E-2</v>
      </c>
      <c r="Z136" s="27">
        <f t="shared" si="11"/>
        <v>20.504720566878273</v>
      </c>
      <c r="AA136" s="25">
        <f t="shared" si="12"/>
        <v>21.264154661947838</v>
      </c>
    </row>
    <row r="137" spans="1:27">
      <c r="A137" s="27" t="s">
        <v>1313</v>
      </c>
      <c r="B137" s="27" t="s">
        <v>1333</v>
      </c>
      <c r="C137" s="27">
        <v>6611</v>
      </c>
      <c r="D137" s="27">
        <v>825</v>
      </c>
      <c r="E137" s="27">
        <v>10452.267</v>
      </c>
      <c r="F137" s="27">
        <v>202137</v>
      </c>
      <c r="G137" s="27">
        <v>1</v>
      </c>
      <c r="H137" s="27">
        <v>3.5494340814392976E-2</v>
      </c>
      <c r="I137" s="27">
        <v>3.2146469465648857E-2</v>
      </c>
      <c r="J137" s="27">
        <v>32208.966962938117</v>
      </c>
      <c r="K137" s="29">
        <f t="shared" si="10"/>
        <v>1113.0432369150467</v>
      </c>
      <c r="L137" s="28">
        <f t="shared" si="13"/>
        <v>1113.0432369150467</v>
      </c>
      <c r="M137" s="27">
        <f t="shared" si="14"/>
        <v>500.869456611771</v>
      </c>
      <c r="N137" s="87" cm="1">
        <f t="array" ref="N137">_xlfn.IFS(AND('Demand breakdown 1'!X137&gt;0, SUM('Demand breakdown 1'!N137:W137)&gt;0,SUM('Demand breakdown 1'!N137:W137)&lt;'Demand breakdown 1'!X137),('Demand breakdown 1'!N137 /'Demand breakdown 1'!X137)*Doku!$H$9,AND('Demand breakdown 1'!X137 = 0, SUM('Demand breakdown 1'!N137:W137)&gt;0), 'Demand breakdown 1'!N137/SUM('Demand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1'!N137 /'Demand breakdown 1'!Y137)*Doku!$H$9)</f>
        <v>0.10538692015679911</v>
      </c>
      <c r="O137" s="27" cm="1">
        <f t="array" ref="O137">_xlfn.IFS(AND('Demand breakdown 1'!X137&gt;0, SUM('Demand breakdown 1'!N137:W137)&gt;0,SUM('Demand breakdown 1'!N137:W137)&lt;'Demand breakdown 1'!X137),('Demand breakdown 1'!O137 /'Demand breakdown 1'!X137)*Doku!$H$9,AND('Demand breakdown 1'!X137 = 0, SUM('Demand breakdown 1'!N137:W137)&gt;0), 'Demand breakdown 1'!O137/SUM('Demand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1'!O137 /'Demand breakdown 1'!Y137)*Doku!$H$9)</f>
        <v>6.2816151093460504E-2</v>
      </c>
      <c r="P137" s="27" cm="1">
        <f t="array" ref="P137">_xlfn.IFS(AND('Demand breakdown 1'!X137&gt;0, SUM('Demand breakdown 1'!N137:W137)&gt;0,SUM('Demand breakdown 1'!N137:W137)&lt;'Demand breakdown 1'!X137),('Demand breakdown 1'!P137 /'Demand breakdown 1'!X137)*Doku!$H$9,AND('Demand breakdown 1'!X137 = 0, SUM('Demand breakdown 1'!N137:W137)&gt;0), 'Demand breakdown 1'!P137/SUM('Demand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1'!P137 /'Demand breakdown 1'!Y137)*Doku!$H$9)</f>
        <v>0</v>
      </c>
      <c r="Q137" s="27" cm="1">
        <f t="array" ref="Q137">_xlfn.IFS(AND('Demand breakdown 1'!X137&gt;0, SUM('Demand breakdown 1'!N137:W137)&gt;0,SUM('Demand breakdown 1'!N137:W137)&lt;'Demand breakdown 1'!X137),('Demand breakdown 1'!Q137 /'Demand breakdown 1'!X137)*Doku!$H$9,AND('Demand breakdown 1'!X137 = 0, SUM('Demand breakdown 1'!N137:W137)&gt;0), 'Demand breakdown 1'!Q137/SUM('Demand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1'!Q137 /'Demand breakdown 1'!Y137)*Doku!$H$9)</f>
        <v>0</v>
      </c>
      <c r="R137" s="27" cm="1">
        <f t="array" ref="R137">_xlfn.IFS(AND('Demand breakdown 1'!X137&gt;0, SUM('Demand breakdown 1'!N137:W137)&gt;0,SUM('Demand breakdown 1'!N137:W137)&lt;'Demand breakdown 1'!X137),('Demand breakdown 1'!R137 /'Demand breakdown 1'!X137)*Doku!$H$9,AND('Demand breakdown 1'!X137 = 0, SUM('Demand breakdown 1'!N137:W137)&gt;0), 'Demand breakdown 1'!R137/SUM('Demand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1'!R137 /'Demand breakdown 1'!Y137)*Doku!$H$9)</f>
        <v>0</v>
      </c>
      <c r="S137" s="27" cm="1">
        <f t="array" ref="S137">_xlfn.IFS(AND('Demand breakdown 1'!X137&gt;0, SUM('Demand breakdown 1'!N137:W137)&gt;0,SUM('Demand breakdown 1'!N137:W137)&lt;'Demand breakdown 1'!X137),('Demand breakdown 1'!S137 /'Demand breakdown 1'!X137)*Doku!$H$9,AND('Demand breakdown 1'!X137 = 0, SUM('Demand breakdown 1'!N137:W137)&gt;0), 'Demand breakdown 1'!S137/SUM('Demand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1'!S137 /'Demand breakdown 1'!Y137)*Doku!$H$9)</f>
        <v>7.0858837105426759E-2</v>
      </c>
      <c r="T137" s="27" cm="1">
        <f t="array" ref="T137">_xlfn.IFS(AND('Demand breakdown 1'!X137&gt;0, SUM('Demand breakdown 1'!N137:W137)&gt;0,SUM('Demand breakdown 1'!N137:W137)&lt;'Demand breakdown 1'!X137),('Demand breakdown 1'!T137 /'Demand breakdown 1'!X137)*Doku!$H$9,AND('Demand breakdown 1'!X137 = 0, SUM('Demand breakdown 1'!N137:W137)&gt;0), 'Demand breakdown 1'!T137/SUM('Demand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1'!T137 /'Demand breakdown 1'!Y137)*Doku!$H$9)</f>
        <v>0</v>
      </c>
      <c r="U137" s="27" cm="1">
        <f t="array" ref="U137">_xlfn.IFS(AND('Demand breakdown 1'!X137&gt;0, SUM('Demand breakdown 1'!N137:W137)&gt;0,SUM('Demand breakdown 1'!N137:W137)&lt;'Demand breakdown 1'!X137),('Demand breakdown 1'!U137 /'Demand breakdown 1'!X137)*Doku!$H$9,AND('Demand breakdown 1'!X137 = 0, SUM('Demand breakdown 1'!N137:W137)&gt;0), 'Demand breakdown 1'!U137/SUM('Demand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1'!U137 /'Demand breakdown 1'!Y137)*Doku!$H$9)</f>
        <v>0.51958524977306086</v>
      </c>
      <c r="V137" s="27" cm="1">
        <f t="array" ref="V137">_xlfn.IFS(AND('Demand breakdown 1'!X137&gt;0, SUM('Demand breakdown 1'!N137:W137)&gt;0,SUM('Demand breakdown 1'!N137:W137)&lt;'Demand breakdown 1'!X137),('Demand breakdown 1'!V137 /'Demand breakdown 1'!X137)*Doku!$H$9,AND('Demand breakdown 1'!X137 = 0, SUM('Demand breakdown 1'!N137:W137)&gt;0), 'Demand breakdown 1'!V137/SUM('Demand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1'!V137 /'Demand breakdown 1'!Y137)*Doku!$H$9)</f>
        <v>0.17277908225706801</v>
      </c>
      <c r="W137" s="27" cm="1">
        <f t="array" ref="W137">_xlfn.IFS(AND('Demand breakdown 1'!X137&gt;0, SUM('Demand breakdown 1'!N137:W137)&gt;0),('Demand breakdown 1'!W137 /'Demand breakdown 1'!X137)*Doku!$H$9,AND('Demand breakdown 1'!X137 = 0, SUM('Demand breakdown 1'!N137:W137)&gt;0), 'Demand breakdown 1'!W137/SUM('Demand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1'!W137 /'Demand breakdown 1'!Y137)*Doku!$H$9)</f>
        <v>4.9226785073241686E-2</v>
      </c>
      <c r="X137" s="90" cm="1">
        <f t="array" ref="X137">_xlfn.IFS(AND('Demand breakdown 1'!Y137&gt;0,'Demand breakdown 1'!X137 &gt; SUM('Demand breakdown 1'!N137:W137)),(('Demand breakdown 1'!Y137-SUM('Demand breakdown 1'!N137:W137))/'Demand breakdown 1'!Y137)*Doku!$H$9,'Demand breakdown 1'!Y137 = 0, 0,'Demand breakdown 1'!X137 &lt; SUM('Demand breakdown 1'!N137:W137),1)</f>
        <v>1</v>
      </c>
      <c r="Y137" s="92">
        <f>IF(X137=1,Doku!$H$10,1-SUM(N137:X137))</f>
        <v>1.934697454094314E-2</v>
      </c>
      <c r="Z137" s="27">
        <f t="shared" si="11"/>
        <v>300.52167396706261</v>
      </c>
      <c r="AA137" s="25">
        <f t="shared" si="12"/>
        <v>311.65210633621308</v>
      </c>
    </row>
    <row r="138" spans="1:27">
      <c r="A138" s="27" t="s">
        <v>1313</v>
      </c>
      <c r="B138" s="27" t="s">
        <v>1334</v>
      </c>
      <c r="C138" s="27">
        <v>6631</v>
      </c>
      <c r="D138" s="27">
        <v>652</v>
      </c>
      <c r="E138" s="27">
        <v>8402.6280000000006</v>
      </c>
      <c r="F138" s="27">
        <v>223145</v>
      </c>
      <c r="G138" s="27">
        <v>2</v>
      </c>
      <c r="H138" s="27">
        <v>2.8534072270499904E-2</v>
      </c>
      <c r="I138" s="27">
        <v>3.5487436386768448E-2</v>
      </c>
      <c r="J138" s="27">
        <v>32208.966962938117</v>
      </c>
      <c r="K138" s="29">
        <f t="shared" si="10"/>
        <v>981.76198010722851</v>
      </c>
      <c r="L138" s="28">
        <f t="shared" si="13"/>
        <v>490.88099005361425</v>
      </c>
      <c r="M138" s="27">
        <f t="shared" si="14"/>
        <v>220.89644552412642</v>
      </c>
      <c r="N138" s="87" cm="1">
        <f t="array" ref="N138">_xlfn.IFS(AND('Demand breakdown 1'!X138&gt;0, SUM('Demand breakdown 1'!N138:W138)&gt;0,SUM('Demand breakdown 1'!N138:W138)&lt;'Demand breakdown 1'!X138),('Demand breakdown 1'!N138 /'Demand breakdown 1'!X138)*Doku!$H$9,AND('Demand breakdown 1'!X138 = 0, SUM('Demand breakdown 1'!N138:W138)&gt;0), 'Demand breakdown 1'!N138/SUM('Demand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1'!N138 /'Demand breakdown 1'!Y138)*Doku!$H$9)</f>
        <v>0.1465195870279587</v>
      </c>
      <c r="O138" s="27" cm="1">
        <f t="array" ref="O138">_xlfn.IFS(AND('Demand breakdown 1'!X138&gt;0, SUM('Demand breakdown 1'!N138:W138)&gt;0,SUM('Demand breakdown 1'!N138:W138)&lt;'Demand breakdown 1'!X138),('Demand breakdown 1'!O138 /'Demand breakdown 1'!X138)*Doku!$H$9,AND('Demand breakdown 1'!X138 = 0, SUM('Demand breakdown 1'!N138:W138)&gt;0), 'Demand breakdown 1'!O138/SUM('Demand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1'!O138 /'Demand breakdown 1'!Y138)*Doku!$H$9)</f>
        <v>0</v>
      </c>
      <c r="P138" s="27" cm="1">
        <f t="array" ref="P138">_xlfn.IFS(AND('Demand breakdown 1'!X138&gt;0, SUM('Demand breakdown 1'!N138:W138)&gt;0,SUM('Demand breakdown 1'!N138:W138)&lt;'Demand breakdown 1'!X138),('Demand breakdown 1'!P138 /'Demand breakdown 1'!X138)*Doku!$H$9,AND('Demand breakdown 1'!X138 = 0, SUM('Demand breakdown 1'!N138:W138)&gt;0), 'Demand breakdown 1'!P138/SUM('Demand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1'!P138 /'Demand breakdown 1'!Y138)*Doku!$H$9)</f>
        <v>4.9747104367593817E-2</v>
      </c>
      <c r="Q138" s="27" cm="1">
        <f t="array" ref="Q138">_xlfn.IFS(AND('Demand breakdown 1'!X138&gt;0, SUM('Demand breakdown 1'!N138:W138)&gt;0,SUM('Demand breakdown 1'!N138:W138)&lt;'Demand breakdown 1'!X138),('Demand breakdown 1'!Q138 /'Demand breakdown 1'!X138)*Doku!$H$9,AND('Demand breakdown 1'!X138 = 0, SUM('Demand breakdown 1'!N138:W138)&gt;0), 'Demand breakdown 1'!Q138/SUM('Demand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1'!Q138 /'Demand breakdown 1'!Y138)*Doku!$H$9)</f>
        <v>0.15770890533556339</v>
      </c>
      <c r="R138" s="27" cm="1">
        <f t="array" ref="R138">_xlfn.IFS(AND('Demand breakdown 1'!X138&gt;0, SUM('Demand breakdown 1'!N138:W138)&gt;0,SUM('Demand breakdown 1'!N138:W138)&lt;'Demand breakdown 1'!X138),('Demand breakdown 1'!R138 /'Demand breakdown 1'!X138)*Doku!$H$9,AND('Demand breakdown 1'!X138 = 0, SUM('Demand breakdown 1'!N138:W138)&gt;0), 'Demand breakdown 1'!R138/SUM('Demand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1'!R138 /'Demand breakdown 1'!Y138)*Doku!$H$9)</f>
        <v>7.7417986128291899E-2</v>
      </c>
      <c r="S138" s="27" cm="1">
        <f t="array" ref="S138">_xlfn.IFS(AND('Demand breakdown 1'!X138&gt;0, SUM('Demand breakdown 1'!N138:W138)&gt;0,SUM('Demand breakdown 1'!N138:W138)&lt;'Demand breakdown 1'!X138),('Demand breakdown 1'!S138 /'Demand breakdown 1'!X138)*Doku!$H$9,AND('Demand breakdown 1'!X138 = 0, SUM('Demand breakdown 1'!N138:W138)&gt;0), 'Demand breakdown 1'!S138/SUM('Demand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1'!S138 /'Demand breakdown 1'!Y138)*Doku!$H$9)</f>
        <v>6.7438323853941773E-2</v>
      </c>
      <c r="T138" s="27" cm="1">
        <f t="array" ref="T138">_xlfn.IFS(AND('Demand breakdown 1'!X138&gt;0, SUM('Demand breakdown 1'!N138:W138)&gt;0,SUM('Demand breakdown 1'!N138:W138)&lt;'Demand breakdown 1'!X138),('Demand breakdown 1'!T138 /'Demand breakdown 1'!X138)*Doku!$H$9,AND('Demand breakdown 1'!X138 = 0, SUM('Demand breakdown 1'!N138:W138)&gt;0), 'Demand breakdown 1'!T138/SUM('Demand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1'!T138 /'Demand breakdown 1'!Y138)*Doku!$H$9)</f>
        <v>7.2881776003587292E-2</v>
      </c>
      <c r="U138" s="27" cm="1">
        <f t="array" ref="U138">_xlfn.IFS(AND('Demand breakdown 1'!X138&gt;0, SUM('Demand breakdown 1'!N138:W138)&gt;0,SUM('Demand breakdown 1'!N138:W138)&lt;'Demand breakdown 1'!X138),('Demand breakdown 1'!U138 /'Demand breakdown 1'!X138)*Doku!$H$9,AND('Demand breakdown 1'!X138 = 0, SUM('Demand breakdown 1'!N138:W138)&gt;0), 'Demand breakdown 1'!U138/SUM('Demand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1'!U138 /'Demand breakdown 1'!Y138)*Doku!$H$9)</f>
        <v>9.8586966710246721E-2</v>
      </c>
      <c r="V138" s="27" cm="1">
        <f t="array" ref="V138">_xlfn.IFS(AND('Demand breakdown 1'!X138&gt;0, SUM('Demand breakdown 1'!N138:W138)&gt;0,SUM('Demand breakdown 1'!N138:W138)&lt;'Demand breakdown 1'!X138),('Demand breakdown 1'!V138 /'Demand breakdown 1'!X138)*Doku!$H$9,AND('Demand breakdown 1'!X138 = 0, SUM('Demand breakdown 1'!N138:W138)&gt;0), 'Demand breakdown 1'!V138/SUM('Demand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1'!V138 /'Demand breakdown 1'!Y138)*Doku!$H$9)</f>
        <v>0.31035237603187327</v>
      </c>
      <c r="W138" s="27" cm="1">
        <f t="array" ref="W138">_xlfn.IFS(AND('Demand breakdown 1'!X138&gt;0, SUM('Demand breakdown 1'!N138:W138)&gt;0),('Demand breakdown 1'!W138 /'Demand breakdown 1'!X138)*Doku!$H$9,AND('Demand breakdown 1'!X138 = 0, SUM('Demand breakdown 1'!N138:W138)&gt;0), 'Demand breakdown 1'!W138/SUM('Demand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1'!W138 /'Demand breakdown 1'!Y138)*Doku!$H$9)</f>
        <v>0</v>
      </c>
      <c r="X138" s="90" cm="1">
        <f t="array" ref="X138">_xlfn.IFS(AND('Demand breakdown 1'!Y138&gt;0,'Demand breakdown 1'!X138 &gt; SUM('Demand breakdown 1'!N138:W138)),(('Demand breakdown 1'!Y138-SUM('Demand breakdown 1'!N138:W138))/'Demand breakdown 1'!Y138)*Doku!$H$9,'Demand breakdown 1'!Y138 = 0, 0,'Demand breakdown 1'!X138 &lt; SUM('Demand breakdown 1'!N138:W138),1)</f>
        <v>1</v>
      </c>
      <c r="Y138" s="92">
        <f>IF(X138=1,Doku!$H$10,1-SUM(N138:X138))</f>
        <v>1.934697454094314E-2</v>
      </c>
      <c r="Z138" s="27">
        <f t="shared" si="11"/>
        <v>132.53786731447585</v>
      </c>
      <c r="AA138" s="25">
        <f t="shared" si="12"/>
        <v>137.44667721501202</v>
      </c>
    </row>
    <row r="139" spans="1:27">
      <c r="A139" s="27" t="s">
        <v>1313</v>
      </c>
      <c r="B139" s="27" t="s">
        <v>1335</v>
      </c>
      <c r="C139" s="27">
        <v>6632</v>
      </c>
      <c r="D139" s="27">
        <v>667</v>
      </c>
      <c r="E139" s="27">
        <v>4435.2489999999998</v>
      </c>
      <c r="F139" s="27">
        <v>120719</v>
      </c>
      <c r="G139" s="27">
        <v>1</v>
      </c>
      <c r="H139" s="27">
        <v>1.5061444527076816E-2</v>
      </c>
      <c r="I139" s="27">
        <v>1.9198314249363867E-2</v>
      </c>
      <c r="J139" s="27">
        <v>32208.966962938117</v>
      </c>
      <c r="K139" s="29">
        <f t="shared" si="10"/>
        <v>522.42197324697668</v>
      </c>
      <c r="L139" s="28">
        <f t="shared" si="13"/>
        <v>522.42197324697668</v>
      </c>
      <c r="M139" s="27">
        <f t="shared" si="14"/>
        <v>235.08988796113951</v>
      </c>
      <c r="N139" s="87" cm="1">
        <f t="array" ref="N139">_xlfn.IFS(AND('Demand breakdown 1'!X139&gt;0, SUM('Demand breakdown 1'!N139:W139)&gt;0,SUM('Demand breakdown 1'!N139:W139)&lt;'Demand breakdown 1'!X139),('Demand breakdown 1'!N139 /'Demand breakdown 1'!X139)*Doku!$H$9,AND('Demand breakdown 1'!X139 = 0, SUM('Demand breakdown 1'!N139:W139)&gt;0), 'Demand breakdown 1'!N139/SUM('Demand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1'!N139 /'Demand breakdown 1'!Y139)*Doku!$H$9)</f>
        <v>0.18020547049033953</v>
      </c>
      <c r="O139" s="27" cm="1">
        <f t="array" ref="O139">_xlfn.IFS(AND('Demand breakdown 1'!X139&gt;0, SUM('Demand breakdown 1'!N139:W139)&gt;0,SUM('Demand breakdown 1'!N139:W139)&lt;'Demand breakdown 1'!X139),('Demand breakdown 1'!O139 /'Demand breakdown 1'!X139)*Doku!$H$9,AND('Demand breakdown 1'!X139 = 0, SUM('Demand breakdown 1'!N139:W139)&gt;0), 'Demand breakdown 1'!O139/SUM('Demand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1'!O139 /'Demand breakdown 1'!Y139)*Doku!$H$9)</f>
        <v>0</v>
      </c>
      <c r="P139" s="27" cm="1">
        <f t="array" ref="P139">_xlfn.IFS(AND('Demand breakdown 1'!X139&gt;0, SUM('Demand breakdown 1'!N139:W139)&gt;0,SUM('Demand breakdown 1'!N139:W139)&lt;'Demand breakdown 1'!X139),('Demand breakdown 1'!P139 /'Demand breakdown 1'!X139)*Doku!$H$9,AND('Demand breakdown 1'!X139 = 0, SUM('Demand breakdown 1'!N139:W139)&gt;0), 'Demand breakdown 1'!P139/SUM('Demand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1'!P139 /'Demand breakdown 1'!Y139)*Doku!$H$9)</f>
        <v>9.668831722322202E-2</v>
      </c>
      <c r="Q139" s="27" cm="1">
        <f t="array" ref="Q139">_xlfn.IFS(AND('Demand breakdown 1'!X139&gt;0, SUM('Demand breakdown 1'!N139:W139)&gt;0,SUM('Demand breakdown 1'!N139:W139)&lt;'Demand breakdown 1'!X139),('Demand breakdown 1'!Q139 /'Demand breakdown 1'!X139)*Doku!$H$9,AND('Demand breakdown 1'!X139 = 0, SUM('Demand breakdown 1'!N139:W139)&gt;0), 'Demand breakdown 1'!Q139/SUM('Demand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1'!Q139 /'Demand breakdown 1'!Y139)*Doku!$H$9)</f>
        <v>8.0224362278091349E-2</v>
      </c>
      <c r="R139" s="27" cm="1">
        <f t="array" ref="R139">_xlfn.IFS(AND('Demand breakdown 1'!X139&gt;0, SUM('Demand breakdown 1'!N139:W139)&gt;0,SUM('Demand breakdown 1'!N139:W139)&lt;'Demand breakdown 1'!X139),('Demand breakdown 1'!R139 /'Demand breakdown 1'!X139)*Doku!$H$9,AND('Demand breakdown 1'!X139 = 0, SUM('Demand breakdown 1'!N139:W139)&gt;0), 'Demand breakdown 1'!R139/SUM('Demand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1'!R139 /'Demand breakdown 1'!Y139)*Doku!$H$9)</f>
        <v>0</v>
      </c>
      <c r="S139" s="27" cm="1">
        <f t="array" ref="S139">_xlfn.IFS(AND('Demand breakdown 1'!X139&gt;0, SUM('Demand breakdown 1'!N139:W139)&gt;0,SUM('Demand breakdown 1'!N139:W139)&lt;'Demand breakdown 1'!X139),('Demand breakdown 1'!S139 /'Demand breakdown 1'!X139)*Doku!$H$9,AND('Demand breakdown 1'!X139 = 0, SUM('Demand breakdown 1'!N139:W139)&gt;0), 'Demand breakdown 1'!S139/SUM('Demand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1'!S139 /'Demand breakdown 1'!Y139)*Doku!$H$9)</f>
        <v>0</v>
      </c>
      <c r="T139" s="27" cm="1">
        <f t="array" ref="T139">_xlfn.IFS(AND('Demand breakdown 1'!X139&gt;0, SUM('Demand breakdown 1'!N139:W139)&gt;0,SUM('Demand breakdown 1'!N139:W139)&lt;'Demand breakdown 1'!X139),('Demand breakdown 1'!T139 /'Demand breakdown 1'!X139)*Doku!$H$9,AND('Demand breakdown 1'!X139 = 0, SUM('Demand breakdown 1'!N139:W139)&gt;0), 'Demand breakdown 1'!T139/SUM('Demand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1'!T139 /'Demand breakdown 1'!Y139)*Doku!$H$9)</f>
        <v>0</v>
      </c>
      <c r="U139" s="27" cm="1">
        <f t="array" ref="U139">_xlfn.IFS(AND('Demand breakdown 1'!X139&gt;0, SUM('Demand breakdown 1'!N139:W139)&gt;0,SUM('Demand breakdown 1'!N139:W139)&lt;'Demand breakdown 1'!X139),('Demand breakdown 1'!U139 /'Demand breakdown 1'!X139)*Doku!$H$9,AND('Demand breakdown 1'!X139 = 0, SUM('Demand breakdown 1'!N139:W139)&gt;0), 'Demand breakdown 1'!U139/SUM('Demand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1'!U139 /'Demand breakdown 1'!Y139)*Doku!$H$9)</f>
        <v>0</v>
      </c>
      <c r="V139" s="27" cm="1">
        <f t="array" ref="V139">_xlfn.IFS(AND('Demand breakdown 1'!X139&gt;0, SUM('Demand breakdown 1'!N139:W139)&gt;0,SUM('Demand breakdown 1'!N139:W139)&lt;'Demand breakdown 1'!X139),('Demand breakdown 1'!V139 /'Demand breakdown 1'!X139)*Doku!$H$9,AND('Demand breakdown 1'!X139 = 0, SUM('Demand breakdown 1'!N139:W139)&gt;0), 'Demand breakdown 1'!V139/SUM('Demand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1'!V139 /'Demand breakdown 1'!Y139)*Doku!$H$9)</f>
        <v>0.5349288633990642</v>
      </c>
      <c r="W139" s="27" cm="1">
        <f t="array" ref="W139">_xlfn.IFS(AND('Demand breakdown 1'!X139&gt;0, SUM('Demand breakdown 1'!N139:W139)&gt;0),('Demand breakdown 1'!W139 /'Demand breakdown 1'!X139)*Doku!$H$9,AND('Demand breakdown 1'!X139 = 0, SUM('Demand breakdown 1'!N139:W139)&gt;0), 'Demand breakdown 1'!W139/SUM('Demand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1'!W139 /'Demand breakdown 1'!Y139)*Doku!$H$9)</f>
        <v>8.8606012068339693E-2</v>
      </c>
      <c r="X139" s="90" cm="1">
        <f t="array" ref="X139">_xlfn.IFS(AND('Demand breakdown 1'!Y139&gt;0,'Demand breakdown 1'!X139 &gt; SUM('Demand breakdown 1'!N139:W139)),(('Demand breakdown 1'!Y139-SUM('Demand breakdown 1'!N139:W139))/'Demand breakdown 1'!Y139)*Doku!$H$9,'Demand breakdown 1'!Y139 = 0, 0,'Demand breakdown 1'!X139 &lt; SUM('Demand breakdown 1'!N139:W139),1)</f>
        <v>1</v>
      </c>
      <c r="Y139" s="92">
        <f>IF(X139=1,Doku!$H$10,1-SUM(N139:X139))</f>
        <v>1.934697454094314E-2</v>
      </c>
      <c r="Z139" s="27">
        <f t="shared" si="11"/>
        <v>141.05393277668372</v>
      </c>
      <c r="AA139" s="25">
        <f t="shared" si="12"/>
        <v>146.27815250915347</v>
      </c>
    </row>
    <row r="140" spans="1:27">
      <c r="A140" s="27" t="s">
        <v>1313</v>
      </c>
      <c r="B140" s="27" t="s">
        <v>1336</v>
      </c>
      <c r="C140" s="27">
        <v>6633</v>
      </c>
      <c r="D140" s="27">
        <v>728</v>
      </c>
      <c r="E140" s="27">
        <v>7218.0479999999998</v>
      </c>
      <c r="F140" s="27">
        <v>236764</v>
      </c>
      <c r="G140" s="27">
        <v>5</v>
      </c>
      <c r="H140" s="27">
        <v>2.4511415152966107E-2</v>
      </c>
      <c r="I140" s="27">
        <v>3.7653307888040714E-2</v>
      </c>
      <c r="J140" s="27">
        <v>32208.966962938117</v>
      </c>
      <c r="K140" s="29">
        <f t="shared" si="10"/>
        <v>908.00766177840444</v>
      </c>
      <c r="L140" s="28">
        <f t="shared" si="13"/>
        <v>181.60153235568089</v>
      </c>
      <c r="M140" s="27">
        <f t="shared" si="14"/>
        <v>81.7206895600564</v>
      </c>
      <c r="N140" s="87" cm="1">
        <f t="array" ref="N140">_xlfn.IFS(AND('Demand breakdown 1'!X140&gt;0, SUM('Demand breakdown 1'!N140:W140)&gt;0,SUM('Demand breakdown 1'!N140:W140)&lt;'Demand breakdown 1'!X140),('Demand breakdown 1'!N140 /'Demand breakdown 1'!X140)*Doku!$H$9,AND('Demand breakdown 1'!X140 = 0, SUM('Demand breakdown 1'!N140:W140)&gt;0), 'Demand breakdown 1'!N140/SUM('Demand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1'!N140 /'Demand breakdown 1'!Y140)*Doku!$H$9)</f>
        <v>0.14650912287542189</v>
      </c>
      <c r="O140" s="27" cm="1">
        <f t="array" ref="O140">_xlfn.IFS(AND('Demand breakdown 1'!X140&gt;0, SUM('Demand breakdown 1'!N140:W140)&gt;0,SUM('Demand breakdown 1'!N140:W140)&lt;'Demand breakdown 1'!X140),('Demand breakdown 1'!O140 /'Demand breakdown 1'!X140)*Doku!$H$9,AND('Demand breakdown 1'!X140 = 0, SUM('Demand breakdown 1'!N140:W140)&gt;0), 'Demand breakdown 1'!O140/SUM('Demand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1'!O140 /'Demand breakdown 1'!Y140)*Doku!$H$9)</f>
        <v>0.33054374316307716</v>
      </c>
      <c r="P140" s="27" cm="1">
        <f t="array" ref="P140">_xlfn.IFS(AND('Demand breakdown 1'!X140&gt;0, SUM('Demand breakdown 1'!N140:W140)&gt;0,SUM('Demand breakdown 1'!N140:W140)&lt;'Demand breakdown 1'!X140),('Demand breakdown 1'!P140 /'Demand breakdown 1'!X140)*Doku!$H$9,AND('Demand breakdown 1'!X140 = 0, SUM('Demand breakdown 1'!N140:W140)&gt;0), 'Demand breakdown 1'!P140/SUM('Demand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1'!P140 /'Demand breakdown 1'!Y140)*Doku!$H$9)</f>
        <v>0</v>
      </c>
      <c r="Q140" s="27" cm="1">
        <f t="array" ref="Q140">_xlfn.IFS(AND('Demand breakdown 1'!X140&gt;0, SUM('Demand breakdown 1'!N140:W140)&gt;0,SUM('Demand breakdown 1'!N140:W140)&lt;'Demand breakdown 1'!X140),('Demand breakdown 1'!Q140 /'Demand breakdown 1'!X140)*Doku!$H$9,AND('Demand breakdown 1'!X140 = 0, SUM('Demand breakdown 1'!N140:W140)&gt;0), 'Demand breakdown 1'!Q140/SUM('Demand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1'!Q140 /'Demand breakdown 1'!Y140)*Doku!$H$9)</f>
        <v>0.11197768110778158</v>
      </c>
      <c r="R140" s="27" cm="1">
        <f t="array" ref="R140">_xlfn.IFS(AND('Demand breakdown 1'!X140&gt;0, SUM('Demand breakdown 1'!N140:W140)&gt;0,SUM('Demand breakdown 1'!N140:W140)&lt;'Demand breakdown 1'!X140),('Demand breakdown 1'!R140 /'Demand breakdown 1'!X140)*Doku!$H$9,AND('Demand breakdown 1'!X140 = 0, SUM('Demand breakdown 1'!N140:W140)&gt;0), 'Demand breakdown 1'!R140/SUM('Demand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1'!R140 /'Demand breakdown 1'!Y140)*Doku!$H$9)</f>
        <v>0</v>
      </c>
      <c r="S140" s="27" cm="1">
        <f t="array" ref="S140">_xlfn.IFS(AND('Demand breakdown 1'!X140&gt;0, SUM('Demand breakdown 1'!N140:W140)&gt;0,SUM('Demand breakdown 1'!N140:W140)&lt;'Demand breakdown 1'!X140),('Demand breakdown 1'!S140 /'Demand breakdown 1'!X140)*Doku!$H$9,AND('Demand breakdown 1'!X140 = 0, SUM('Demand breakdown 1'!N140:W140)&gt;0), 'Demand breakdown 1'!S140/SUM('Demand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1'!S140 /'Demand breakdown 1'!Y140)*Doku!$H$9)</f>
        <v>0</v>
      </c>
      <c r="T140" s="27" cm="1">
        <f t="array" ref="T140">_xlfn.IFS(AND('Demand breakdown 1'!X140&gt;0, SUM('Demand breakdown 1'!N140:W140)&gt;0,SUM('Demand breakdown 1'!N140:W140)&lt;'Demand breakdown 1'!X140),('Demand breakdown 1'!T140 /'Demand breakdown 1'!X140)*Doku!$H$9,AND('Demand breakdown 1'!X140 = 0, SUM('Demand breakdown 1'!N140:W140)&gt;0), 'Demand breakdown 1'!T140/SUM('Demand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1'!T140 /'Demand breakdown 1'!Y140)*Doku!$H$9)</f>
        <v>0</v>
      </c>
      <c r="U140" s="27" cm="1">
        <f t="array" ref="U140">_xlfn.IFS(AND('Demand breakdown 1'!X140&gt;0, SUM('Demand breakdown 1'!N140:W140)&gt;0,SUM('Demand breakdown 1'!N140:W140)&lt;'Demand breakdown 1'!X140),('Demand breakdown 1'!U140 /'Demand breakdown 1'!X140)*Doku!$H$9,AND('Demand breakdown 1'!X140 = 0, SUM('Demand breakdown 1'!N140:W140)&gt;0), 'Demand breakdown 1'!U140/SUM('Demand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1'!U140 /'Demand breakdown 1'!Y140)*Doku!$H$9)</f>
        <v>0</v>
      </c>
      <c r="V140" s="27" cm="1">
        <f t="array" ref="V140">_xlfn.IFS(AND('Demand breakdown 1'!X140&gt;0, SUM('Demand breakdown 1'!N140:W140)&gt;0,SUM('Demand breakdown 1'!N140:W140)&lt;'Demand breakdown 1'!X140),('Demand breakdown 1'!V140 /'Demand breakdown 1'!X140)*Doku!$H$9,AND('Demand breakdown 1'!X140 = 0, SUM('Demand breakdown 1'!N140:W140)&gt;0), 'Demand breakdown 1'!V140/SUM('Demand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1'!V140 /'Demand breakdown 1'!Y140)*Doku!$H$9)</f>
        <v>0.36068390331864764</v>
      </c>
      <c r="W140" s="27" cm="1">
        <f t="array" ref="W140">_xlfn.IFS(AND('Demand breakdown 1'!X140&gt;0, SUM('Demand breakdown 1'!N140:W140)&gt;0),('Demand breakdown 1'!W140 /'Demand breakdown 1'!X140)*Doku!$H$9,AND('Demand breakdown 1'!X140 = 0, SUM('Demand breakdown 1'!N140:W140)&gt;0), 'Demand breakdown 1'!W140/SUM('Demand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1'!W140 /'Demand breakdown 1'!Y140)*Doku!$H$9)</f>
        <v>3.0938574994128599E-2</v>
      </c>
      <c r="X140" s="90" cm="1">
        <f t="array" ref="X140">_xlfn.IFS(AND('Demand breakdown 1'!Y140&gt;0,'Demand breakdown 1'!X140 &gt; SUM('Demand breakdown 1'!N140:W140)),(('Demand breakdown 1'!Y140-SUM('Demand breakdown 1'!N140:W140))/'Demand breakdown 1'!Y140)*Doku!$H$9,'Demand breakdown 1'!Y140 = 0, 0,'Demand breakdown 1'!X140 &lt; SUM('Demand breakdown 1'!N140:W140),1)</f>
        <v>1</v>
      </c>
      <c r="Y140" s="92">
        <f>IF(X140=1,Doku!$H$10,1-SUM(N140:X140))</f>
        <v>1.934697454094314E-2</v>
      </c>
      <c r="Z140" s="27">
        <f t="shared" si="11"/>
        <v>49.032413736033845</v>
      </c>
      <c r="AA140" s="25">
        <f t="shared" si="12"/>
        <v>50.84842905959065</v>
      </c>
    </row>
    <row r="141" spans="1:27">
      <c r="A141" s="27" t="s">
        <v>1313</v>
      </c>
      <c r="B141" s="27" t="s">
        <v>1337</v>
      </c>
      <c r="C141" s="27">
        <v>6634</v>
      </c>
      <c r="D141" s="27">
        <v>555</v>
      </c>
      <c r="E141" s="27">
        <v>5595.23</v>
      </c>
      <c r="F141" s="27">
        <v>179673</v>
      </c>
      <c r="G141" s="27">
        <v>3</v>
      </c>
      <c r="H141" s="27">
        <v>1.9000567107108533E-2</v>
      </c>
      <c r="I141" s="27">
        <v>2.857395038167939E-2</v>
      </c>
      <c r="J141" s="27">
        <v>32208.966962938117</v>
      </c>
      <c r="K141" s="29">
        <f t="shared" si="10"/>
        <v>698.32629820192255</v>
      </c>
      <c r="L141" s="28">
        <f t="shared" si="13"/>
        <v>232.77543273397418</v>
      </c>
      <c r="M141" s="27">
        <f t="shared" si="14"/>
        <v>104.74894473028839</v>
      </c>
      <c r="N141" s="87" cm="1">
        <f t="array" ref="N141">_xlfn.IFS(AND('Demand breakdown 1'!X141&gt;0, SUM('Demand breakdown 1'!N141:W141)&gt;0,SUM('Demand breakdown 1'!N141:W141)&lt;'Demand breakdown 1'!X141),('Demand breakdown 1'!N141 /'Demand breakdown 1'!X141)*Doku!$H$9,AND('Demand breakdown 1'!X141 = 0, SUM('Demand breakdown 1'!N141:W141)&gt;0), 'Demand breakdown 1'!N141/SUM('Demand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1'!N141 /'Demand breakdown 1'!Y141)*Doku!$H$9)</f>
        <v>6.9288429215783001E-2</v>
      </c>
      <c r="O141" s="27" cm="1">
        <f t="array" ref="O141">_xlfn.IFS(AND('Demand breakdown 1'!X141&gt;0, SUM('Demand breakdown 1'!N141:W141)&gt;0,SUM('Demand breakdown 1'!N141:W141)&lt;'Demand breakdown 1'!X141),('Demand breakdown 1'!O141 /'Demand breakdown 1'!X141)*Doku!$H$9,AND('Demand breakdown 1'!X141 = 0, SUM('Demand breakdown 1'!N141:W141)&gt;0), 'Demand breakdown 1'!O141/SUM('Demand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1'!O141 /'Demand breakdown 1'!Y141)*Doku!$H$9)</f>
        <v>7.0669835464576169E-2</v>
      </c>
      <c r="P141" s="27" cm="1">
        <f t="array" ref="P141">_xlfn.IFS(AND('Demand breakdown 1'!X141&gt;0, SUM('Demand breakdown 1'!N141:W141)&gt;0,SUM('Demand breakdown 1'!N141:W141)&lt;'Demand breakdown 1'!X141),('Demand breakdown 1'!P141 /'Demand breakdown 1'!X141)*Doku!$H$9,AND('Demand breakdown 1'!X141 = 0, SUM('Demand breakdown 1'!N141:W141)&gt;0), 'Demand breakdown 1'!P141/SUM('Demand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1'!P141 /'Demand breakdown 1'!Y141)*Doku!$H$9)</f>
        <v>1.5704407881016926E-2</v>
      </c>
      <c r="Q141" s="27" cm="1">
        <f t="array" ref="Q141">_xlfn.IFS(AND('Demand breakdown 1'!X141&gt;0, SUM('Demand breakdown 1'!N141:W141)&gt;0,SUM('Demand breakdown 1'!N141:W141)&lt;'Demand breakdown 1'!X141),('Demand breakdown 1'!Q141 /'Demand breakdown 1'!X141)*Doku!$H$9,AND('Demand breakdown 1'!X141 = 0, SUM('Demand breakdown 1'!N141:W141)&gt;0), 'Demand breakdown 1'!Q141/SUM('Demand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1'!Q141 /'Demand breakdown 1'!Y141)*Doku!$H$9)</f>
        <v>8.5210953872925169E-2</v>
      </c>
      <c r="R141" s="27" cm="1">
        <f t="array" ref="R141">_xlfn.IFS(AND('Demand breakdown 1'!X141&gt;0, SUM('Demand breakdown 1'!N141:W141)&gt;0,SUM('Demand breakdown 1'!N141:W141)&lt;'Demand breakdown 1'!X141),('Demand breakdown 1'!R141 /'Demand breakdown 1'!X141)*Doku!$H$9,AND('Demand breakdown 1'!X141 = 0, SUM('Demand breakdown 1'!N141:W141)&gt;0), 'Demand breakdown 1'!R141/SUM('Demand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1'!R141 /'Demand breakdown 1'!Y141)*Doku!$H$9)</f>
        <v>0</v>
      </c>
      <c r="S141" s="27" cm="1">
        <f t="array" ref="S141">_xlfn.IFS(AND('Demand breakdown 1'!X141&gt;0, SUM('Demand breakdown 1'!N141:W141)&gt;0,SUM('Demand breakdown 1'!N141:W141)&lt;'Demand breakdown 1'!X141),('Demand breakdown 1'!S141 /'Demand breakdown 1'!X141)*Doku!$H$9,AND('Demand breakdown 1'!X141 = 0, SUM('Demand breakdown 1'!N141:W141)&gt;0), 'Demand breakdown 1'!S141/SUM('Demand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1'!S141 /'Demand breakdown 1'!Y141)*Doku!$H$9)</f>
        <v>1.9921332219438138E-2</v>
      </c>
      <c r="T141" s="27" cm="1">
        <f t="array" ref="T141">_xlfn.IFS(AND('Demand breakdown 1'!X141&gt;0, SUM('Demand breakdown 1'!N141:W141)&gt;0,SUM('Demand breakdown 1'!N141:W141)&lt;'Demand breakdown 1'!X141),('Demand breakdown 1'!T141 /'Demand breakdown 1'!X141)*Doku!$H$9,AND('Demand breakdown 1'!X141 = 0, SUM('Demand breakdown 1'!N141:W141)&gt;0), 'Demand breakdown 1'!T141/SUM('Demand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1'!T141 /'Demand breakdown 1'!Y141)*Doku!$H$9)</f>
        <v>0</v>
      </c>
      <c r="U141" s="27" cm="1">
        <f t="array" ref="U141">_xlfn.IFS(AND('Demand breakdown 1'!X141&gt;0, SUM('Demand breakdown 1'!N141:W141)&gt;0,SUM('Demand breakdown 1'!N141:W141)&lt;'Demand breakdown 1'!X141),('Demand breakdown 1'!U141 /'Demand breakdown 1'!X141)*Doku!$H$9,AND('Demand breakdown 1'!X141 = 0, SUM('Demand breakdown 1'!N141:W141)&gt;0), 'Demand breakdown 1'!U141/SUM('Demand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1'!U141 /'Demand breakdown 1'!Y141)*Doku!$H$9)</f>
        <v>0</v>
      </c>
      <c r="V141" s="27" cm="1">
        <f t="array" ref="V141">_xlfn.IFS(AND('Demand breakdown 1'!X141&gt;0, SUM('Demand breakdown 1'!N141:W141)&gt;0,SUM('Demand breakdown 1'!N141:W141)&lt;'Demand breakdown 1'!X141),('Demand breakdown 1'!V141 /'Demand breakdown 1'!X141)*Doku!$H$9,AND('Demand breakdown 1'!X141 = 0, SUM('Demand breakdown 1'!N141:W141)&gt;0), 'Demand breakdown 1'!V141/SUM('Demand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1'!V141 /'Demand breakdown 1'!Y141)*Doku!$H$9)</f>
        <v>9.1172812420348262E-2</v>
      </c>
      <c r="W141" s="27" cm="1">
        <f t="array" ref="W141">_xlfn.IFS(AND('Demand breakdown 1'!X141&gt;0, SUM('Demand breakdown 1'!N141:W141)&gt;0),('Demand breakdown 1'!W141 /'Demand breakdown 1'!X141)*Doku!$H$9,AND('Demand breakdown 1'!X141 = 0, SUM('Demand breakdown 1'!N141:W141)&gt;0), 'Demand breakdown 1'!W141/SUM('Demand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1'!W141 /'Demand breakdown 1'!Y141)*Doku!$H$9)</f>
        <v>0</v>
      </c>
      <c r="X141" s="90" cm="1">
        <f t="array" ref="X141">_xlfn.IFS(AND('Demand breakdown 1'!Y141&gt;0,'Demand breakdown 1'!X141 &gt; SUM('Demand breakdown 1'!N141:W141)),(('Demand breakdown 1'!Y141-SUM('Demand breakdown 1'!N141:W141))/'Demand breakdown 1'!Y141)*Doku!$H$9,'Demand breakdown 1'!Y141 = 0, 0,'Demand breakdown 1'!X141 &lt; SUM('Demand breakdown 1'!N141:W141),1)</f>
        <v>0.62868525438496925</v>
      </c>
      <c r="Y141" s="92">
        <f>IF(X141=1,Doku!$H$10,1-SUM(N141:X141))</f>
        <v>1.934697454094314E-2</v>
      </c>
      <c r="Z141" s="27">
        <f t="shared" si="11"/>
        <v>62.849366838173033</v>
      </c>
      <c r="AA141" s="25">
        <f t="shared" si="12"/>
        <v>65.177121165512773</v>
      </c>
    </row>
    <row r="142" spans="1:27">
      <c r="A142" s="27" t="s">
        <v>1313</v>
      </c>
      <c r="B142" s="27" t="s">
        <v>1338</v>
      </c>
      <c r="C142" s="27">
        <v>6635</v>
      </c>
      <c r="D142" s="27">
        <v>628</v>
      </c>
      <c r="E142" s="27">
        <v>5918.6549999999997</v>
      </c>
      <c r="F142" s="27">
        <v>156406</v>
      </c>
      <c r="G142" s="27">
        <v>5</v>
      </c>
      <c r="H142" s="27">
        <v>2.0098870200389165E-2</v>
      </c>
      <c r="I142" s="27">
        <v>2.4873727735368958E-2</v>
      </c>
      <c r="J142" s="27">
        <v>32208.966962938117</v>
      </c>
      <c r="K142" s="29">
        <f t="shared" si="10"/>
        <v>690.42595028384812</v>
      </c>
      <c r="L142" s="28">
        <f t="shared" si="13"/>
        <v>138.08519005676962</v>
      </c>
      <c r="M142" s="27">
        <f t="shared" si="14"/>
        <v>62.138335525546331</v>
      </c>
      <c r="N142" s="87" cm="1">
        <f t="array" ref="N142">_xlfn.IFS(AND('Demand breakdown 1'!X142&gt;0, SUM('Demand breakdown 1'!N142:W142)&gt;0,SUM('Demand breakdown 1'!N142:W142)&lt;'Demand breakdown 1'!X142),('Demand breakdown 1'!N142 /'Demand breakdown 1'!X142)*Doku!$H$9,AND('Demand breakdown 1'!X142 = 0, SUM('Demand breakdown 1'!N142:W142)&gt;0), 'Demand breakdown 1'!N142/SUM('Demand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1'!N142 /'Demand breakdown 1'!Y142)*Doku!$H$9)</f>
        <v>0.21061089672711319</v>
      </c>
      <c r="O142" s="27" cm="1">
        <f t="array" ref="O142">_xlfn.IFS(AND('Demand breakdown 1'!X142&gt;0, SUM('Demand breakdown 1'!N142:W142)&gt;0,SUM('Demand breakdown 1'!N142:W142)&lt;'Demand breakdown 1'!X142),('Demand breakdown 1'!O142 /'Demand breakdown 1'!X142)*Doku!$H$9,AND('Demand breakdown 1'!X142 = 0, SUM('Demand breakdown 1'!N142:W142)&gt;0), 'Demand breakdown 1'!O142/SUM('Demand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1'!O142 /'Demand breakdown 1'!Y142)*Doku!$H$9)</f>
        <v>0.34298764337558169</v>
      </c>
      <c r="P142" s="27" cm="1">
        <f t="array" ref="P142">_xlfn.IFS(AND('Demand breakdown 1'!X142&gt;0, SUM('Demand breakdown 1'!N142:W142)&gt;0,SUM('Demand breakdown 1'!N142:W142)&lt;'Demand breakdown 1'!X142),('Demand breakdown 1'!P142 /'Demand breakdown 1'!X142)*Doku!$H$9,AND('Demand breakdown 1'!X142 = 0, SUM('Demand breakdown 1'!N142:W142)&gt;0), 'Demand breakdown 1'!P142/SUM('Demand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1'!P142 /'Demand breakdown 1'!Y142)*Doku!$H$9)</f>
        <v>0</v>
      </c>
      <c r="Q142" s="27" cm="1">
        <f t="array" ref="Q142">_xlfn.IFS(AND('Demand breakdown 1'!X142&gt;0, SUM('Demand breakdown 1'!N142:W142)&gt;0,SUM('Demand breakdown 1'!N142:W142)&lt;'Demand breakdown 1'!X142),('Demand breakdown 1'!Q142 /'Demand breakdown 1'!X142)*Doku!$H$9,AND('Demand breakdown 1'!X142 = 0, SUM('Demand breakdown 1'!N142:W142)&gt;0), 'Demand breakdown 1'!Q142/SUM('Demand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1'!Q142 /'Demand breakdown 1'!Y142)*Doku!$H$9)</f>
        <v>8.7490378532033786E-2</v>
      </c>
      <c r="R142" s="27" cm="1">
        <f t="array" ref="R142">_xlfn.IFS(AND('Demand breakdown 1'!X142&gt;0, SUM('Demand breakdown 1'!N142:W142)&gt;0,SUM('Demand breakdown 1'!N142:W142)&lt;'Demand breakdown 1'!X142),('Demand breakdown 1'!R142 /'Demand breakdown 1'!X142)*Doku!$H$9,AND('Demand breakdown 1'!X142 = 0, SUM('Demand breakdown 1'!N142:W142)&gt;0), 'Demand breakdown 1'!R142/SUM('Demand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1'!R142 /'Demand breakdown 1'!Y142)*Doku!$H$9)</f>
        <v>0</v>
      </c>
      <c r="S142" s="27" cm="1">
        <f t="array" ref="S142">_xlfn.IFS(AND('Demand breakdown 1'!X142&gt;0, SUM('Demand breakdown 1'!N142:W142)&gt;0,SUM('Demand breakdown 1'!N142:W142)&lt;'Demand breakdown 1'!X142),('Demand breakdown 1'!S142 /'Demand breakdown 1'!X142)*Doku!$H$9,AND('Demand breakdown 1'!X142 = 0, SUM('Demand breakdown 1'!N142:W142)&gt;0), 'Demand breakdown 1'!S142/SUM('Demand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1'!S142 /'Demand breakdown 1'!Y142)*Doku!$H$9)</f>
        <v>7.6458982977994736E-2</v>
      </c>
      <c r="T142" s="27" cm="1">
        <f t="array" ref="T142">_xlfn.IFS(AND('Demand breakdown 1'!X142&gt;0, SUM('Demand breakdown 1'!N142:W142)&gt;0,SUM('Demand breakdown 1'!N142:W142)&lt;'Demand breakdown 1'!X142),('Demand breakdown 1'!T142 /'Demand breakdown 1'!X142)*Doku!$H$9,AND('Demand breakdown 1'!X142 = 0, SUM('Demand breakdown 1'!N142:W142)&gt;0), 'Demand breakdown 1'!T142/SUM('Demand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1'!T142 /'Demand breakdown 1'!Y142)*Doku!$H$9)</f>
        <v>7.4683815877344767E-2</v>
      </c>
      <c r="U142" s="27" cm="1">
        <f t="array" ref="U142">_xlfn.IFS(AND('Demand breakdown 1'!X142&gt;0, SUM('Demand breakdown 1'!N142:W142)&gt;0,SUM('Demand breakdown 1'!N142:W142)&lt;'Demand breakdown 1'!X142),('Demand breakdown 1'!U142 /'Demand breakdown 1'!X142)*Doku!$H$9,AND('Demand breakdown 1'!X142 = 0, SUM('Demand breakdown 1'!N142:W142)&gt;0), 'Demand breakdown 1'!U142/SUM('Demand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1'!U142 /'Demand breakdown 1'!Y142)*Doku!$H$9)</f>
        <v>0</v>
      </c>
      <c r="V142" s="27" cm="1">
        <f t="array" ref="V142">_xlfn.IFS(AND('Demand breakdown 1'!X142&gt;0, SUM('Demand breakdown 1'!N142:W142)&gt;0,SUM('Demand breakdown 1'!N142:W142)&lt;'Demand breakdown 1'!X142),('Demand breakdown 1'!V142 /'Demand breakdown 1'!X142)*Doku!$H$9,AND('Demand breakdown 1'!X142 = 0, SUM('Demand breakdown 1'!N142:W142)&gt;0), 'Demand breakdown 1'!V142/SUM('Demand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1'!V142 /'Demand breakdown 1'!Y142)*Doku!$H$9)</f>
        <v>0.13554668789962912</v>
      </c>
      <c r="W142" s="27" cm="1">
        <f t="array" ref="W142">_xlfn.IFS(AND('Demand breakdown 1'!X142&gt;0, SUM('Demand breakdown 1'!N142:W142)&gt;0),('Demand breakdown 1'!W142 /'Demand breakdown 1'!X142)*Doku!$H$9,AND('Demand breakdown 1'!X142 = 0, SUM('Demand breakdown 1'!N142:W142)&gt;0), 'Demand breakdown 1'!W142/SUM('Demand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1'!W142 /'Demand breakdown 1'!Y142)*Doku!$H$9)</f>
        <v>5.2874620069359543E-2</v>
      </c>
      <c r="X142" s="90" cm="1">
        <f t="array" ref="X142">_xlfn.IFS(AND('Demand breakdown 1'!Y142&gt;0,'Demand breakdown 1'!X142 &gt; SUM('Demand breakdown 1'!N142:W142)),(('Demand breakdown 1'!Y142-SUM('Demand breakdown 1'!N142:W142))/'Demand breakdown 1'!Y142)*Doku!$H$9,'Demand breakdown 1'!Y142 = 0, 0,'Demand breakdown 1'!X142 &lt; SUM('Demand breakdown 1'!N142:W142),1)</f>
        <v>1</v>
      </c>
      <c r="Y142" s="92">
        <f>IF(X142=1,Doku!$H$10,1-SUM(N142:X142))</f>
        <v>1.934697454094314E-2</v>
      </c>
      <c r="Z142" s="27">
        <f t="shared" si="11"/>
        <v>37.283001315327802</v>
      </c>
      <c r="AA142" s="25">
        <f t="shared" si="12"/>
        <v>38.6638532158955</v>
      </c>
    </row>
    <row r="143" spans="1:27">
      <c r="A143" s="27" t="s">
        <v>1313</v>
      </c>
      <c r="B143" s="27" t="s">
        <v>1339</v>
      </c>
      <c r="C143" s="27">
        <v>6636</v>
      </c>
      <c r="D143" s="27">
        <v>501</v>
      </c>
      <c r="E143" s="27">
        <v>2535.0920000000001</v>
      </c>
      <c r="F143" s="27">
        <v>100629</v>
      </c>
      <c r="G143" s="27">
        <v>4</v>
      </c>
      <c r="H143" s="27">
        <v>8.6087945747885235E-3</v>
      </c>
      <c r="I143" s="27">
        <v>1.6003339694656487E-2</v>
      </c>
      <c r="J143" s="27">
        <v>32208.966962938117</v>
      </c>
      <c r="K143" s="29">
        <f t="shared" si="10"/>
        <v>343.96816470218357</v>
      </c>
      <c r="L143" s="28">
        <f t="shared" si="13"/>
        <v>85.992041175545893</v>
      </c>
      <c r="M143" s="27">
        <f t="shared" si="14"/>
        <v>38.69641852899565</v>
      </c>
      <c r="N143" s="87" cm="1">
        <f t="array" ref="N143">_xlfn.IFS(AND('Demand breakdown 1'!X143&gt;0, SUM('Demand breakdown 1'!N143:W143)&gt;0,SUM('Demand breakdown 1'!N143:W143)&lt;'Demand breakdown 1'!X143),('Demand breakdown 1'!N143 /'Demand breakdown 1'!X143)*Doku!$H$9,AND('Demand breakdown 1'!X143 = 0, SUM('Demand breakdown 1'!N143:W143)&gt;0), 'Demand breakdown 1'!N143/SUM('Demand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1'!N143 /'Demand breakdown 1'!Y143)*Doku!$H$9)</f>
        <v>0.20985271047112056</v>
      </c>
      <c r="O143" s="27" cm="1">
        <f t="array" ref="O143">_xlfn.IFS(AND('Demand breakdown 1'!X143&gt;0, SUM('Demand breakdown 1'!N143:W143)&gt;0,SUM('Demand breakdown 1'!N143:W143)&lt;'Demand breakdown 1'!X143),('Demand breakdown 1'!O143 /'Demand breakdown 1'!X143)*Doku!$H$9,AND('Demand breakdown 1'!X143 = 0, SUM('Demand breakdown 1'!N143:W143)&gt;0), 'Demand breakdown 1'!O143/SUM('Demand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1'!O143 /'Demand breakdown 1'!Y143)*Doku!$H$9)</f>
        <v>0.1583319851458754</v>
      </c>
      <c r="P143" s="27" cm="1">
        <f t="array" ref="P143">_xlfn.IFS(AND('Demand breakdown 1'!X143&gt;0, SUM('Demand breakdown 1'!N143:W143)&gt;0,SUM('Demand breakdown 1'!N143:W143)&lt;'Demand breakdown 1'!X143),('Demand breakdown 1'!P143 /'Demand breakdown 1'!X143)*Doku!$H$9,AND('Demand breakdown 1'!X143 = 0, SUM('Demand breakdown 1'!N143:W143)&gt;0), 'Demand breakdown 1'!P143/SUM('Demand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1'!P143 /'Demand breakdown 1'!Y143)*Doku!$H$9)</f>
        <v>0.14551463396739978</v>
      </c>
      <c r="Q143" s="27" cm="1">
        <f t="array" ref="Q143">_xlfn.IFS(AND('Demand breakdown 1'!X143&gt;0, SUM('Demand breakdown 1'!N143:W143)&gt;0,SUM('Demand breakdown 1'!N143:W143)&lt;'Demand breakdown 1'!X143),('Demand breakdown 1'!Q143 /'Demand breakdown 1'!X143)*Doku!$H$9,AND('Demand breakdown 1'!X143 = 0, SUM('Demand breakdown 1'!N143:W143)&gt;0), 'Demand breakdown 1'!Q143/SUM('Demand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1'!Q143 /'Demand breakdown 1'!Y143)*Doku!$H$9)</f>
        <v>0</v>
      </c>
      <c r="R143" s="27" cm="1">
        <f t="array" ref="R143">_xlfn.IFS(AND('Demand breakdown 1'!X143&gt;0, SUM('Demand breakdown 1'!N143:W143)&gt;0,SUM('Demand breakdown 1'!N143:W143)&lt;'Demand breakdown 1'!X143),('Demand breakdown 1'!R143 /'Demand breakdown 1'!X143)*Doku!$H$9,AND('Demand breakdown 1'!X143 = 0, SUM('Demand breakdown 1'!N143:W143)&gt;0), 'Demand breakdown 1'!R143/SUM('Demand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1'!R143 /'Demand breakdown 1'!Y143)*Doku!$H$9)</f>
        <v>0</v>
      </c>
      <c r="S143" s="27" cm="1">
        <f t="array" ref="S143">_xlfn.IFS(AND('Demand breakdown 1'!X143&gt;0, SUM('Demand breakdown 1'!N143:W143)&gt;0,SUM('Demand breakdown 1'!N143:W143)&lt;'Demand breakdown 1'!X143),('Demand breakdown 1'!S143 /'Demand breakdown 1'!X143)*Doku!$H$9,AND('Demand breakdown 1'!X143 = 0, SUM('Demand breakdown 1'!N143:W143)&gt;0), 'Demand breakdown 1'!S143/SUM('Demand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1'!S143 /'Demand breakdown 1'!Y143)*Doku!$H$9)</f>
        <v>0.15054104619425296</v>
      </c>
      <c r="T143" s="27" cm="1">
        <f t="array" ref="T143">_xlfn.IFS(AND('Demand breakdown 1'!X143&gt;0, SUM('Demand breakdown 1'!N143:W143)&gt;0,SUM('Demand breakdown 1'!N143:W143)&lt;'Demand breakdown 1'!X143),('Demand breakdown 1'!T143 /'Demand breakdown 1'!X143)*Doku!$H$9,AND('Demand breakdown 1'!X143 = 0, SUM('Demand breakdown 1'!N143:W143)&gt;0), 'Demand breakdown 1'!T143/SUM('Demand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1'!T143 /'Demand breakdown 1'!Y143)*Doku!$H$9)</f>
        <v>4.9761481045846552E-2</v>
      </c>
      <c r="U143" s="27" cm="1">
        <f t="array" ref="U143">_xlfn.IFS(AND('Demand breakdown 1'!X143&gt;0, SUM('Demand breakdown 1'!N143:W143)&gt;0,SUM('Demand breakdown 1'!N143:W143)&lt;'Demand breakdown 1'!X143),('Demand breakdown 1'!U143 /'Demand breakdown 1'!X143)*Doku!$H$9,AND('Demand breakdown 1'!X143 = 0, SUM('Demand breakdown 1'!N143:W143)&gt;0), 'Demand breakdown 1'!U143/SUM('Demand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1'!U143 /'Demand breakdown 1'!Y143)*Doku!$H$9)</f>
        <v>0</v>
      </c>
      <c r="V143" s="27" cm="1">
        <f t="array" ref="V143">_xlfn.IFS(AND('Demand breakdown 1'!X143&gt;0, SUM('Demand breakdown 1'!N143:W143)&gt;0,SUM('Demand breakdown 1'!N143:W143)&lt;'Demand breakdown 1'!X143),('Demand breakdown 1'!V143 /'Demand breakdown 1'!X143)*Doku!$H$9,AND('Demand breakdown 1'!X143 = 0, SUM('Demand breakdown 1'!N143:W143)&gt;0), 'Demand breakdown 1'!V143/SUM('Demand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1'!V143 /'Demand breakdown 1'!Y143)*Doku!$H$9)</f>
        <v>0.26665116863456162</v>
      </c>
      <c r="W143" s="27" cm="1">
        <f t="array" ref="W143">_xlfn.IFS(AND('Demand breakdown 1'!X143&gt;0, SUM('Demand breakdown 1'!N143:W143)&gt;0),('Demand breakdown 1'!W143 /'Demand breakdown 1'!X143)*Doku!$H$9,AND('Demand breakdown 1'!X143 = 0, SUM('Demand breakdown 1'!N143:W143)&gt;0), 'Demand breakdown 1'!W143/SUM('Demand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1'!W143 /'Demand breakdown 1'!Y143)*Doku!$H$9)</f>
        <v>0</v>
      </c>
      <c r="X143" s="90" cm="1">
        <f t="array" ref="X143">_xlfn.IFS(AND('Demand breakdown 1'!Y143&gt;0,'Demand breakdown 1'!X143 &gt; SUM('Demand breakdown 1'!N143:W143)),(('Demand breakdown 1'!Y143-SUM('Demand breakdown 1'!N143:W143))/'Demand breakdown 1'!Y143)*Doku!$H$9,'Demand breakdown 1'!Y143 = 0, 0,'Demand breakdown 1'!X143 &lt; SUM('Demand breakdown 1'!N143:W143),1)</f>
        <v>1</v>
      </c>
      <c r="Y143" s="92">
        <f>IF(X143=1,Doku!$H$10,1-SUM(N143:X143))</f>
        <v>1.934697454094314E-2</v>
      </c>
      <c r="Z143" s="27">
        <f t="shared" si="11"/>
        <v>23.217851117397391</v>
      </c>
      <c r="AA143" s="25">
        <f t="shared" si="12"/>
        <v>24.077771529152852</v>
      </c>
    </row>
    <row r="144" spans="1:27">
      <c r="A144" s="27" t="s">
        <v>1340</v>
      </c>
      <c r="B144" s="27" t="s">
        <v>1341</v>
      </c>
      <c r="C144" s="27">
        <v>7111</v>
      </c>
      <c r="D144" s="27">
        <v>959</v>
      </c>
      <c r="E144" s="27">
        <v>7800.37</v>
      </c>
      <c r="F144" s="27">
        <v>114052</v>
      </c>
      <c r="G144" s="27">
        <v>1</v>
      </c>
      <c r="H144" s="27">
        <v>5.3794542181885889E-2</v>
      </c>
      <c r="I144" s="27">
        <v>2.7858329262335123E-2</v>
      </c>
      <c r="J144" s="27">
        <v>25022.83749790374</v>
      </c>
      <c r="K144" s="29">
        <f t="shared" si="10"/>
        <v>1164.3727477563125</v>
      </c>
      <c r="L144" s="28">
        <f t="shared" si="13"/>
        <v>1164.3727477563125</v>
      </c>
      <c r="M144" s="27">
        <f t="shared" si="14"/>
        <v>523.9677364903406</v>
      </c>
      <c r="N144" s="87" cm="1">
        <f t="array" ref="N144">_xlfn.IFS(AND('Demand breakdown 1'!X144&gt;0, SUM('Demand breakdown 1'!N144:W144)&gt;0,SUM('Demand breakdown 1'!N144:W144)&lt;'Demand breakdown 1'!X144),('Demand breakdown 1'!N144 /'Demand breakdown 1'!X144)*Doku!$H$9,AND('Demand breakdown 1'!X144 = 0, SUM('Demand breakdown 1'!N144:W144)&gt;0), 'Demand breakdown 1'!N144/SUM('Demand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1'!N144 /'Demand breakdown 1'!Y144)*Doku!$H$9)</f>
        <v>0</v>
      </c>
      <c r="O144" s="27" cm="1">
        <f t="array" ref="O144">_xlfn.IFS(AND('Demand breakdown 1'!X144&gt;0, SUM('Demand breakdown 1'!N144:W144)&gt;0,SUM('Demand breakdown 1'!N144:W144)&lt;'Demand breakdown 1'!X144),('Demand breakdown 1'!O144 /'Demand breakdown 1'!X144)*Doku!$H$9,AND('Demand breakdown 1'!X144 = 0, SUM('Demand breakdown 1'!N144:W144)&gt;0), 'Demand breakdown 1'!O144/SUM('Demand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1'!O144 /'Demand breakdown 1'!Y144)*Doku!$H$9)</f>
        <v>0</v>
      </c>
      <c r="P144" s="27" cm="1">
        <f t="array" ref="P144">_xlfn.IFS(AND('Demand breakdown 1'!X144&gt;0, SUM('Demand breakdown 1'!N144:W144)&gt;0,SUM('Demand breakdown 1'!N144:W144)&lt;'Demand breakdown 1'!X144),('Demand breakdown 1'!P144 /'Demand breakdown 1'!X144)*Doku!$H$9,AND('Demand breakdown 1'!X144 = 0, SUM('Demand breakdown 1'!N144:W144)&gt;0), 'Demand breakdown 1'!P144/SUM('Demand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1'!P144 /'Demand breakdown 1'!Y144)*Doku!$H$9)</f>
        <v>0</v>
      </c>
      <c r="Q144" s="27" cm="1">
        <f t="array" ref="Q144">_xlfn.IFS(AND('Demand breakdown 1'!X144&gt;0, SUM('Demand breakdown 1'!N144:W144)&gt;0,SUM('Demand breakdown 1'!N144:W144)&lt;'Demand breakdown 1'!X144),('Demand breakdown 1'!Q144 /'Demand breakdown 1'!X144)*Doku!$H$9,AND('Demand breakdown 1'!X144 = 0, SUM('Demand breakdown 1'!N144:W144)&gt;0), 'Demand breakdown 1'!Q144/SUM('Demand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1'!Q144 /'Demand breakdown 1'!Y144)*Doku!$H$9)</f>
        <v>0</v>
      </c>
      <c r="R144" s="27" cm="1">
        <f t="array" ref="R144">_xlfn.IFS(AND('Demand breakdown 1'!X144&gt;0, SUM('Demand breakdown 1'!N144:W144)&gt;0,SUM('Demand breakdown 1'!N144:W144)&lt;'Demand breakdown 1'!X144),('Demand breakdown 1'!R144 /'Demand breakdown 1'!X144)*Doku!$H$9,AND('Demand breakdown 1'!X144 = 0, SUM('Demand breakdown 1'!N144:W144)&gt;0), 'Demand breakdown 1'!R144/SUM('Demand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1'!R144 /'Demand breakdown 1'!Y144)*Doku!$H$9)</f>
        <v>0</v>
      </c>
      <c r="S144" s="27" cm="1">
        <f t="array" ref="S144">_xlfn.IFS(AND('Demand breakdown 1'!X144&gt;0, SUM('Demand breakdown 1'!N144:W144)&gt;0,SUM('Demand breakdown 1'!N144:W144)&lt;'Demand breakdown 1'!X144),('Demand breakdown 1'!S144 /'Demand breakdown 1'!X144)*Doku!$H$9,AND('Demand breakdown 1'!X144 = 0, SUM('Demand breakdown 1'!N144:W144)&gt;0), 'Demand breakdown 1'!S144/SUM('Demand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1'!S144 /'Demand breakdown 1'!Y144)*Doku!$H$9)</f>
        <v>0</v>
      </c>
      <c r="T144" s="27" cm="1">
        <f t="array" ref="T144">_xlfn.IFS(AND('Demand breakdown 1'!X144&gt;0, SUM('Demand breakdown 1'!N144:W144)&gt;0,SUM('Demand breakdown 1'!N144:W144)&lt;'Demand breakdown 1'!X144),('Demand breakdown 1'!T144 /'Demand breakdown 1'!X144)*Doku!$H$9,AND('Demand breakdown 1'!X144 = 0, SUM('Demand breakdown 1'!N144:W144)&gt;0), 'Demand breakdown 1'!T144/SUM('Demand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1'!T144 /'Demand breakdown 1'!Y144)*Doku!$H$9)</f>
        <v>0</v>
      </c>
      <c r="U144" s="27" cm="1">
        <f t="array" ref="U144">_xlfn.IFS(AND('Demand breakdown 1'!X144&gt;0, SUM('Demand breakdown 1'!N144:W144)&gt;0,SUM('Demand breakdown 1'!N144:W144)&lt;'Demand breakdown 1'!X144),('Demand breakdown 1'!U144 /'Demand breakdown 1'!X144)*Doku!$H$9,AND('Demand breakdown 1'!X144 = 0, SUM('Demand breakdown 1'!N144:W144)&gt;0), 'Demand breakdown 1'!U144/SUM('Demand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1'!U144 /'Demand breakdown 1'!Y144)*Doku!$H$9)</f>
        <v>0</v>
      </c>
      <c r="V144" s="27" cm="1">
        <f t="array" ref="V144">_xlfn.IFS(AND('Demand breakdown 1'!X144&gt;0, SUM('Demand breakdown 1'!N144:W144)&gt;0,SUM('Demand breakdown 1'!N144:W144)&lt;'Demand breakdown 1'!X144),('Demand breakdown 1'!V144 /'Demand breakdown 1'!X144)*Doku!$H$9,AND('Demand breakdown 1'!X144 = 0, SUM('Demand breakdown 1'!N144:W144)&gt;0), 'Demand breakdown 1'!V144/SUM('Demand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1'!V144 /'Demand breakdown 1'!Y144)*Doku!$H$9)</f>
        <v>0</v>
      </c>
      <c r="W144" s="27" cm="1">
        <f t="array" ref="W144">_xlfn.IFS(AND('Demand breakdown 1'!X144&gt;0, SUM('Demand breakdown 1'!N144:W144)&gt;0),('Demand breakdown 1'!W144 /'Demand breakdown 1'!X144)*Doku!$H$9,AND('Demand breakdown 1'!X144 = 0, SUM('Demand breakdown 1'!N144:W144)&gt;0), 'Demand breakdown 1'!W144/SUM('Demand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1'!W144 /'Demand breakdown 1'!Y144)*Doku!$H$9)</f>
        <v>0</v>
      </c>
      <c r="X144" s="90" cm="1">
        <f t="array" ref="X144">_xlfn.IFS(AND('Demand breakdown 1'!Y144&gt;0,'Demand breakdown 1'!X144 &gt; SUM('Demand breakdown 1'!N144:W144)),(('Demand breakdown 1'!Y144-SUM('Demand breakdown 1'!N144:W144))/'Demand breakdown 1'!Y144)*Doku!$H$9,'Demand breakdown 1'!Y144 = 0, 0,'Demand breakdown 1'!X144 &lt; SUM('Demand breakdown 1'!N144:W144),1)</f>
        <v>0</v>
      </c>
      <c r="Y144" s="92">
        <f>IF(X144=1,Doku!$H$10,1-SUM(N144:X144))</f>
        <v>1</v>
      </c>
      <c r="Z144" s="27">
        <f t="shared" si="11"/>
        <v>314.38064189420442</v>
      </c>
      <c r="AA144" s="25">
        <f t="shared" si="12"/>
        <v>326.02436937176753</v>
      </c>
    </row>
    <row r="145" spans="1:27">
      <c r="A145" s="27" t="s">
        <v>1340</v>
      </c>
      <c r="B145" s="27" t="s">
        <v>1342</v>
      </c>
      <c r="C145" s="27">
        <v>7131</v>
      </c>
      <c r="D145" s="27">
        <v>584</v>
      </c>
      <c r="E145" s="27">
        <v>3446.8620000000001</v>
      </c>
      <c r="F145" s="27">
        <v>130086</v>
      </c>
      <c r="G145" s="27">
        <v>4</v>
      </c>
      <c r="H145" s="27">
        <v>2.3770970255787813E-2</v>
      </c>
      <c r="I145" s="27">
        <v>3.1774792379091352E-2</v>
      </c>
      <c r="J145" s="27">
        <v>25022.83749790374</v>
      </c>
      <c r="K145" s="29">
        <f t="shared" si="10"/>
        <v>650.89506117707606</v>
      </c>
      <c r="L145" s="28">
        <f t="shared" si="13"/>
        <v>162.72376529426901</v>
      </c>
      <c r="M145" s="27">
        <f t="shared" si="14"/>
        <v>73.225694382421054</v>
      </c>
      <c r="N145" s="87" cm="1">
        <f t="array" ref="N145">_xlfn.IFS(AND('Demand breakdown 1'!X145&gt;0, SUM('Demand breakdown 1'!N145:W145)&gt;0,SUM('Demand breakdown 1'!N145:W145)&lt;'Demand breakdown 1'!X145),('Demand breakdown 1'!N145 /'Demand breakdown 1'!X145)*Doku!$H$9,AND('Demand breakdown 1'!X145 = 0, SUM('Demand breakdown 1'!N145:W145)&gt;0), 'Demand breakdown 1'!N145/SUM('Demand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1'!N145 /'Demand breakdown 1'!Y145)*Doku!$H$9)</f>
        <v>0</v>
      </c>
      <c r="O145" s="27" cm="1">
        <f t="array" ref="O145">_xlfn.IFS(AND('Demand breakdown 1'!X145&gt;0, SUM('Demand breakdown 1'!N145:W145)&gt;0,SUM('Demand breakdown 1'!N145:W145)&lt;'Demand breakdown 1'!X145),('Demand breakdown 1'!O145 /'Demand breakdown 1'!X145)*Doku!$H$9,AND('Demand breakdown 1'!X145 = 0, SUM('Demand breakdown 1'!N145:W145)&gt;0), 'Demand breakdown 1'!O145/SUM('Demand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1'!O145 /'Demand breakdown 1'!Y145)*Doku!$H$9)</f>
        <v>0</v>
      </c>
      <c r="P145" s="27" cm="1">
        <f t="array" ref="P145">_xlfn.IFS(AND('Demand breakdown 1'!X145&gt;0, SUM('Demand breakdown 1'!N145:W145)&gt;0,SUM('Demand breakdown 1'!N145:W145)&lt;'Demand breakdown 1'!X145),('Demand breakdown 1'!P145 /'Demand breakdown 1'!X145)*Doku!$H$9,AND('Demand breakdown 1'!X145 = 0, SUM('Demand breakdown 1'!N145:W145)&gt;0), 'Demand breakdown 1'!P145/SUM('Demand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1'!P145 /'Demand breakdown 1'!Y145)*Doku!$H$9)</f>
        <v>0.13463450589953557</v>
      </c>
      <c r="Q145" s="27" cm="1">
        <f t="array" ref="Q145">_xlfn.IFS(AND('Demand breakdown 1'!X145&gt;0, SUM('Demand breakdown 1'!N145:W145)&gt;0,SUM('Demand breakdown 1'!N145:W145)&lt;'Demand breakdown 1'!X145),('Demand breakdown 1'!Q145 /'Demand breakdown 1'!X145)*Doku!$H$9,AND('Demand breakdown 1'!X145 = 0, SUM('Demand breakdown 1'!N145:W145)&gt;0), 'Demand breakdown 1'!Q145/SUM('Demand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1'!Q145 /'Demand breakdown 1'!Y145)*Doku!$H$9)</f>
        <v>0.15788660051745054</v>
      </c>
      <c r="R145" s="27" cm="1">
        <f t="array" ref="R145">_xlfn.IFS(AND('Demand breakdown 1'!X145&gt;0, SUM('Demand breakdown 1'!N145:W145)&gt;0,SUM('Demand breakdown 1'!N145:W145)&lt;'Demand breakdown 1'!X145),('Demand breakdown 1'!R145 /'Demand breakdown 1'!X145)*Doku!$H$9,AND('Demand breakdown 1'!X145 = 0, SUM('Demand breakdown 1'!N145:W145)&gt;0), 'Demand breakdown 1'!R145/SUM('Demand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1'!R145 /'Demand breakdown 1'!Y145)*Doku!$H$9)</f>
        <v>0</v>
      </c>
      <c r="S145" s="27" cm="1">
        <f t="array" ref="S145">_xlfn.IFS(AND('Demand breakdown 1'!X145&gt;0, SUM('Demand breakdown 1'!N145:W145)&gt;0,SUM('Demand breakdown 1'!N145:W145)&lt;'Demand breakdown 1'!X145),('Demand breakdown 1'!S145 /'Demand breakdown 1'!X145)*Doku!$H$9,AND('Demand breakdown 1'!X145 = 0, SUM('Demand breakdown 1'!N145:W145)&gt;0), 'Demand breakdown 1'!S145/SUM('Demand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1'!S145 /'Demand breakdown 1'!Y145)*Doku!$H$9)</f>
        <v>0</v>
      </c>
      <c r="T145" s="27" cm="1">
        <f t="array" ref="T145">_xlfn.IFS(AND('Demand breakdown 1'!X145&gt;0, SUM('Demand breakdown 1'!N145:W145)&gt;0,SUM('Demand breakdown 1'!N145:W145)&lt;'Demand breakdown 1'!X145),('Demand breakdown 1'!T145 /'Demand breakdown 1'!X145)*Doku!$H$9,AND('Demand breakdown 1'!X145 = 0, SUM('Demand breakdown 1'!N145:W145)&gt;0), 'Demand breakdown 1'!T145/SUM('Demand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1'!T145 /'Demand breakdown 1'!Y145)*Doku!$H$9)</f>
        <v>0</v>
      </c>
      <c r="U145" s="27" cm="1">
        <f t="array" ref="U145">_xlfn.IFS(AND('Demand breakdown 1'!X145&gt;0, SUM('Demand breakdown 1'!N145:W145)&gt;0,SUM('Demand breakdown 1'!N145:W145)&lt;'Demand breakdown 1'!X145),('Demand breakdown 1'!U145 /'Demand breakdown 1'!X145)*Doku!$H$9,AND('Demand breakdown 1'!X145 = 0, SUM('Demand breakdown 1'!N145:W145)&gt;0), 'Demand breakdown 1'!U145/SUM('Demand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1'!U145 /'Demand breakdown 1'!Y145)*Doku!$H$9)</f>
        <v>0</v>
      </c>
      <c r="V145" s="27" cm="1">
        <f t="array" ref="V145">_xlfn.IFS(AND('Demand breakdown 1'!X145&gt;0, SUM('Demand breakdown 1'!N145:W145)&gt;0,SUM('Demand breakdown 1'!N145:W145)&lt;'Demand breakdown 1'!X145),('Demand breakdown 1'!V145 /'Demand breakdown 1'!X145)*Doku!$H$9,AND('Demand breakdown 1'!X145 = 0, SUM('Demand breakdown 1'!N145:W145)&gt;0), 'Demand breakdown 1'!V145/SUM('Demand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1'!V145 /'Demand breakdown 1'!Y145)*Doku!$H$9)</f>
        <v>0.12699220906707401</v>
      </c>
      <c r="W145" s="27" cm="1">
        <f t="array" ref="W145">_xlfn.IFS(AND('Demand breakdown 1'!X145&gt;0, SUM('Demand breakdown 1'!N145:W145)&gt;0),('Demand breakdown 1'!W145 /'Demand breakdown 1'!X145)*Doku!$H$9,AND('Demand breakdown 1'!X145 = 0, SUM('Demand breakdown 1'!N145:W145)&gt;0), 'Demand breakdown 1'!W145/SUM('Demand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1'!W145 /'Demand breakdown 1'!Y145)*Doku!$H$9)</f>
        <v>0</v>
      </c>
      <c r="X145" s="90" cm="1">
        <f t="array" ref="X145">_xlfn.IFS(AND('Demand breakdown 1'!Y145&gt;0,'Demand breakdown 1'!X145 &gt; SUM('Demand breakdown 1'!N145:W145)),(('Demand breakdown 1'!Y145-SUM('Demand breakdown 1'!N145:W145))/'Demand breakdown 1'!Y145)*Doku!$H$9,'Demand breakdown 1'!Y145 = 0, 0,'Demand breakdown 1'!X145 &lt; SUM('Demand breakdown 1'!N145:W145),1)</f>
        <v>0.56113970997499674</v>
      </c>
      <c r="Y145" s="92">
        <f>IF(X145=1,Doku!$H$10,1-SUM(N145:X145))</f>
        <v>1.934697454094314E-2</v>
      </c>
      <c r="Z145" s="27">
        <f t="shared" si="11"/>
        <v>43.935416629452639</v>
      </c>
      <c r="AA145" s="25">
        <f t="shared" si="12"/>
        <v>45.562654282395329</v>
      </c>
    </row>
    <row r="146" spans="1:27">
      <c r="A146" s="27" t="s">
        <v>1340</v>
      </c>
      <c r="B146" s="27" t="s">
        <v>1343</v>
      </c>
      <c r="C146" s="27">
        <v>7132</v>
      </c>
      <c r="D146" s="27">
        <v>559</v>
      </c>
      <c r="E146" s="27">
        <v>3520.373</v>
      </c>
      <c r="F146" s="27">
        <v>128805</v>
      </c>
      <c r="G146" s="27">
        <v>4</v>
      </c>
      <c r="H146" s="27">
        <v>2.4277932180713502E-2</v>
      </c>
      <c r="I146" s="27">
        <v>3.1461895456765997E-2</v>
      </c>
      <c r="J146" s="27">
        <v>25022.83749790374</v>
      </c>
      <c r="K146" s="29">
        <f t="shared" si="10"/>
        <v>657.83643252444131</v>
      </c>
      <c r="L146" s="28">
        <f t="shared" si="13"/>
        <v>164.45910813111033</v>
      </c>
      <c r="M146" s="27">
        <f t="shared" si="14"/>
        <v>74.00659865899965</v>
      </c>
      <c r="N146" s="87" cm="1">
        <f t="array" ref="N146">_xlfn.IFS(AND('Demand breakdown 1'!X146&gt;0, SUM('Demand breakdown 1'!N146:W146)&gt;0,SUM('Demand breakdown 1'!N146:W146)&lt;'Demand breakdown 1'!X146),('Demand breakdown 1'!N146 /'Demand breakdown 1'!X146)*Doku!$H$9,AND('Demand breakdown 1'!X146 = 0, SUM('Demand breakdown 1'!N146:W146)&gt;0), 'Demand breakdown 1'!N146/SUM('Demand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1'!N146 /'Demand breakdown 1'!Y146)*Doku!$H$9)</f>
        <v>0.26609692353615505</v>
      </c>
      <c r="O146" s="27" cm="1">
        <f t="array" ref="O146">_xlfn.IFS(AND('Demand breakdown 1'!X146&gt;0, SUM('Demand breakdown 1'!N146:W146)&gt;0,SUM('Demand breakdown 1'!N146:W146)&lt;'Demand breakdown 1'!X146),('Demand breakdown 1'!O146 /'Demand breakdown 1'!X146)*Doku!$H$9,AND('Demand breakdown 1'!X146 = 0, SUM('Demand breakdown 1'!N146:W146)&gt;0), 'Demand breakdown 1'!O146/SUM('Demand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1'!O146 /'Demand breakdown 1'!Y146)*Doku!$H$9)</f>
        <v>4.8477966081115625E-2</v>
      </c>
      <c r="P146" s="27" cm="1">
        <f t="array" ref="P146">_xlfn.IFS(AND('Demand breakdown 1'!X146&gt;0, SUM('Demand breakdown 1'!N146:W146)&gt;0,SUM('Demand breakdown 1'!N146:W146)&lt;'Demand breakdown 1'!X146),('Demand breakdown 1'!P146 /'Demand breakdown 1'!X146)*Doku!$H$9,AND('Demand breakdown 1'!X146 = 0, SUM('Demand breakdown 1'!N146:W146)&gt;0), 'Demand breakdown 1'!P146/SUM('Demand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1'!P146 /'Demand breakdown 1'!Y146)*Doku!$H$9)</f>
        <v>5.189725835956422E-2</v>
      </c>
      <c r="Q146" s="27" cm="1">
        <f t="array" ref="Q146">_xlfn.IFS(AND('Demand breakdown 1'!X146&gt;0, SUM('Demand breakdown 1'!N146:W146)&gt;0,SUM('Demand breakdown 1'!N146:W146)&lt;'Demand breakdown 1'!X146),('Demand breakdown 1'!Q146 /'Demand breakdown 1'!X146)*Doku!$H$9,AND('Demand breakdown 1'!X146 = 0, SUM('Demand breakdown 1'!N146:W146)&gt;0), 'Demand breakdown 1'!Q146/SUM('Demand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1'!Q146 /'Demand breakdown 1'!Y146)*Doku!$H$9)</f>
        <v>7.6744115582957342E-3</v>
      </c>
      <c r="R146" s="27" cm="1">
        <f t="array" ref="R146">_xlfn.IFS(AND('Demand breakdown 1'!X146&gt;0, SUM('Demand breakdown 1'!N146:W146)&gt;0,SUM('Demand breakdown 1'!N146:W146)&lt;'Demand breakdown 1'!X146),('Demand breakdown 1'!R146 /'Demand breakdown 1'!X146)*Doku!$H$9,AND('Demand breakdown 1'!X146 = 0, SUM('Demand breakdown 1'!N146:W146)&gt;0), 'Demand breakdown 1'!R146/SUM('Demand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1'!R146 /'Demand breakdown 1'!Y146)*Doku!$H$9)</f>
        <v>0</v>
      </c>
      <c r="S146" s="27" cm="1">
        <f t="array" ref="S146">_xlfn.IFS(AND('Demand breakdown 1'!X146&gt;0, SUM('Demand breakdown 1'!N146:W146)&gt;0,SUM('Demand breakdown 1'!N146:W146)&lt;'Demand breakdown 1'!X146),('Demand breakdown 1'!S146 /'Demand breakdown 1'!X146)*Doku!$H$9,AND('Demand breakdown 1'!X146 = 0, SUM('Demand breakdown 1'!N146:W146)&gt;0), 'Demand breakdown 1'!S146/SUM('Demand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1'!S146 /'Demand breakdown 1'!Y146)*Doku!$H$9)</f>
        <v>0</v>
      </c>
      <c r="T146" s="27" cm="1">
        <f t="array" ref="T146">_xlfn.IFS(AND('Demand breakdown 1'!X146&gt;0, SUM('Demand breakdown 1'!N146:W146)&gt;0,SUM('Demand breakdown 1'!N146:W146)&lt;'Demand breakdown 1'!X146),('Demand breakdown 1'!T146 /'Demand breakdown 1'!X146)*Doku!$H$9,AND('Demand breakdown 1'!X146 = 0, SUM('Demand breakdown 1'!N146:W146)&gt;0), 'Demand breakdown 1'!T146/SUM('Demand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1'!T146 /'Demand breakdown 1'!Y146)*Doku!$H$9)</f>
        <v>3.434489133019477E-2</v>
      </c>
      <c r="U146" s="27" cm="1">
        <f t="array" ref="U146">_xlfn.IFS(AND('Demand breakdown 1'!X146&gt;0, SUM('Demand breakdown 1'!N146:W146)&gt;0,SUM('Demand breakdown 1'!N146:W146)&lt;'Demand breakdown 1'!X146),('Demand breakdown 1'!U146 /'Demand breakdown 1'!X146)*Doku!$H$9,AND('Demand breakdown 1'!X146 = 0, SUM('Demand breakdown 1'!N146:W146)&gt;0), 'Demand breakdown 1'!U146/SUM('Demand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1'!U146 /'Demand breakdown 1'!Y146)*Doku!$H$9)</f>
        <v>6.131930819351146E-2</v>
      </c>
      <c r="V146" s="27" cm="1">
        <f t="array" ref="V146">_xlfn.IFS(AND('Demand breakdown 1'!X146&gt;0, SUM('Demand breakdown 1'!N146:W146)&gt;0,SUM('Demand breakdown 1'!N146:W146)&lt;'Demand breakdown 1'!X146),('Demand breakdown 1'!V146 /'Demand breakdown 1'!X146)*Doku!$H$9,AND('Demand breakdown 1'!X146 = 0, SUM('Demand breakdown 1'!N146:W146)&gt;0), 'Demand breakdown 1'!V146/SUM('Demand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1'!V146 /'Demand breakdown 1'!Y146)*Doku!$H$9)</f>
        <v>0.40605995413398416</v>
      </c>
      <c r="W146" s="27" cm="1">
        <f t="array" ref="W146">_xlfn.IFS(AND('Demand breakdown 1'!X146&gt;0, SUM('Demand breakdown 1'!N146:W146)&gt;0),('Demand breakdown 1'!W146 /'Demand breakdown 1'!X146)*Doku!$H$9,AND('Demand breakdown 1'!X146 = 0, SUM('Demand breakdown 1'!N146:W146)&gt;0), 'Demand breakdown 1'!W146/SUM('Demand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1'!W146 /'Demand breakdown 1'!Y146)*Doku!$H$9)</f>
        <v>0</v>
      </c>
      <c r="X146" s="90" cm="1">
        <f t="array" ref="X146">_xlfn.IFS(AND('Demand breakdown 1'!Y146&gt;0,'Demand breakdown 1'!X146 &gt; SUM('Demand breakdown 1'!N146:W146)),(('Demand breakdown 1'!Y146-SUM('Demand breakdown 1'!N146:W146))/'Demand breakdown 1'!Y146)*Doku!$H$9,'Demand breakdown 1'!Y146 = 0, 0,'Demand breakdown 1'!X146 &lt; SUM('Demand breakdown 1'!N146:W146),1)</f>
        <v>0.10478231226623581</v>
      </c>
      <c r="Y146" s="92">
        <f>IF(X146=1,Doku!$H$10,1-SUM(N146:X146))</f>
        <v>1.9346974540943251E-2</v>
      </c>
      <c r="Z146" s="27">
        <f t="shared" si="11"/>
        <v>44.403959195399793</v>
      </c>
      <c r="AA146" s="25">
        <f t="shared" si="12"/>
        <v>46.048550276710898</v>
      </c>
    </row>
    <row r="147" spans="1:27">
      <c r="A147" s="27" t="s">
        <v>1340</v>
      </c>
      <c r="B147" s="27" t="s">
        <v>1344</v>
      </c>
      <c r="C147" s="27">
        <v>7133</v>
      </c>
      <c r="D147" s="27">
        <v>574</v>
      </c>
      <c r="E147" s="27">
        <v>4732.5630000000001</v>
      </c>
      <c r="F147" s="27">
        <v>158345</v>
      </c>
      <c r="G147" s="27">
        <v>2</v>
      </c>
      <c r="H147" s="27">
        <v>3.2637690254684389E-2</v>
      </c>
      <c r="I147" s="27">
        <v>3.8677332681973618E-2</v>
      </c>
      <c r="J147" s="27">
        <v>25022.83749790374</v>
      </c>
      <c r="K147" s="29">
        <f t="shared" si="10"/>
        <v>859.00373703086484</v>
      </c>
      <c r="L147" s="28">
        <f t="shared" si="13"/>
        <v>429.50186851543242</v>
      </c>
      <c r="M147" s="27">
        <f t="shared" si="14"/>
        <v>193.27584083194461</v>
      </c>
      <c r="N147" s="87" cm="1">
        <f t="array" ref="N147">_xlfn.IFS(AND('Demand breakdown 1'!X147&gt;0, SUM('Demand breakdown 1'!N147:W147)&gt;0,SUM('Demand breakdown 1'!N147:W147)&lt;'Demand breakdown 1'!X147),('Demand breakdown 1'!N147 /'Demand breakdown 1'!X147)*Doku!$H$9,AND('Demand breakdown 1'!X147 = 0, SUM('Demand breakdown 1'!N147:W147)&gt;0), 'Demand breakdown 1'!N147/SUM('Demand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1'!N147 /'Demand breakdown 1'!Y147)*Doku!$H$9)</f>
        <v>0.1277920858236766</v>
      </c>
      <c r="O147" s="27" cm="1">
        <f t="array" ref="O147">_xlfn.IFS(AND('Demand breakdown 1'!X147&gt;0, SUM('Demand breakdown 1'!N147:W147)&gt;0,SUM('Demand breakdown 1'!N147:W147)&lt;'Demand breakdown 1'!X147),('Demand breakdown 1'!O147 /'Demand breakdown 1'!X147)*Doku!$H$9,AND('Demand breakdown 1'!X147 = 0, SUM('Demand breakdown 1'!N147:W147)&gt;0), 'Demand breakdown 1'!O147/SUM('Demand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1'!O147 /'Demand breakdown 1'!Y147)*Doku!$H$9)</f>
        <v>0.40832974168512054</v>
      </c>
      <c r="P147" s="27" cm="1">
        <f t="array" ref="P147">_xlfn.IFS(AND('Demand breakdown 1'!X147&gt;0, SUM('Demand breakdown 1'!N147:W147)&gt;0,SUM('Demand breakdown 1'!N147:W147)&lt;'Demand breakdown 1'!X147),('Demand breakdown 1'!P147 /'Demand breakdown 1'!X147)*Doku!$H$9,AND('Demand breakdown 1'!X147 = 0, SUM('Demand breakdown 1'!N147:W147)&gt;0), 'Demand breakdown 1'!P147/SUM('Demand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1'!P147 /'Demand breakdown 1'!Y147)*Doku!$H$9)</f>
        <v>1.6446614595650687E-2</v>
      </c>
      <c r="Q147" s="27" cm="1">
        <f t="array" ref="Q147">_xlfn.IFS(AND('Demand breakdown 1'!X147&gt;0, SUM('Demand breakdown 1'!N147:W147)&gt;0,SUM('Demand breakdown 1'!N147:W147)&lt;'Demand breakdown 1'!X147),('Demand breakdown 1'!Q147 /'Demand breakdown 1'!X147)*Doku!$H$9,AND('Demand breakdown 1'!X147 = 0, SUM('Demand breakdown 1'!N147:W147)&gt;0), 'Demand breakdown 1'!Q147/SUM('Demand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1'!Q147 /'Demand breakdown 1'!Y147)*Doku!$H$9)</f>
        <v>0</v>
      </c>
      <c r="R147" s="27" cm="1">
        <f t="array" ref="R147">_xlfn.IFS(AND('Demand breakdown 1'!X147&gt;0, SUM('Demand breakdown 1'!N147:W147)&gt;0,SUM('Demand breakdown 1'!N147:W147)&lt;'Demand breakdown 1'!X147),('Demand breakdown 1'!R147 /'Demand breakdown 1'!X147)*Doku!$H$9,AND('Demand breakdown 1'!X147 = 0, SUM('Demand breakdown 1'!N147:W147)&gt;0), 'Demand breakdown 1'!R147/SUM('Demand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1'!R147 /'Demand breakdown 1'!Y147)*Doku!$H$9)</f>
        <v>0</v>
      </c>
      <c r="S147" s="27" cm="1">
        <f t="array" ref="S147">_xlfn.IFS(AND('Demand breakdown 1'!X147&gt;0, SUM('Demand breakdown 1'!N147:W147)&gt;0,SUM('Demand breakdown 1'!N147:W147)&lt;'Demand breakdown 1'!X147),('Demand breakdown 1'!S147 /'Demand breakdown 1'!X147)*Doku!$H$9,AND('Demand breakdown 1'!X147 = 0, SUM('Demand breakdown 1'!N147:W147)&gt;0), 'Demand breakdown 1'!S147/SUM('Demand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1'!S147 /'Demand breakdown 1'!Y147)*Doku!$H$9)</f>
        <v>0</v>
      </c>
      <c r="T147" s="27" cm="1">
        <f t="array" ref="T147">_xlfn.IFS(AND('Demand breakdown 1'!X147&gt;0, SUM('Demand breakdown 1'!N147:W147)&gt;0,SUM('Demand breakdown 1'!N147:W147)&lt;'Demand breakdown 1'!X147),('Demand breakdown 1'!T147 /'Demand breakdown 1'!X147)*Doku!$H$9,AND('Demand breakdown 1'!X147 = 0, SUM('Demand breakdown 1'!N147:W147)&gt;0), 'Demand breakdown 1'!T147/SUM('Demand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1'!T147 /'Demand breakdown 1'!Y147)*Doku!$H$9)</f>
        <v>0</v>
      </c>
      <c r="U147" s="27" cm="1">
        <f t="array" ref="U147">_xlfn.IFS(AND('Demand breakdown 1'!X147&gt;0, SUM('Demand breakdown 1'!N147:W147)&gt;0,SUM('Demand breakdown 1'!N147:W147)&lt;'Demand breakdown 1'!X147),('Demand breakdown 1'!U147 /'Demand breakdown 1'!X147)*Doku!$H$9,AND('Demand breakdown 1'!X147 = 0, SUM('Demand breakdown 1'!N147:W147)&gt;0), 'Demand breakdown 1'!U147/SUM('Demand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1'!U147 /'Demand breakdown 1'!Y147)*Doku!$H$9)</f>
        <v>0</v>
      </c>
      <c r="V147" s="27" cm="1">
        <f t="array" ref="V147">_xlfn.IFS(AND('Demand breakdown 1'!X147&gt;0, SUM('Demand breakdown 1'!N147:W147)&gt;0,SUM('Demand breakdown 1'!N147:W147)&lt;'Demand breakdown 1'!X147),('Demand breakdown 1'!V147 /'Demand breakdown 1'!X147)*Doku!$H$9,AND('Demand breakdown 1'!X147 = 0, SUM('Demand breakdown 1'!N147:W147)&gt;0), 'Demand breakdown 1'!V147/SUM('Demand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1'!V147 /'Demand breakdown 1'!Y147)*Doku!$H$9)</f>
        <v>0.23422247682771499</v>
      </c>
      <c r="W147" s="27" cm="1">
        <f t="array" ref="W147">_xlfn.IFS(AND('Demand breakdown 1'!X147&gt;0, SUM('Demand breakdown 1'!N147:W147)&gt;0),('Demand breakdown 1'!W147 /'Demand breakdown 1'!X147)*Doku!$H$9,AND('Demand breakdown 1'!X147 = 0, SUM('Demand breakdown 1'!N147:W147)&gt;0), 'Demand breakdown 1'!W147/SUM('Demand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1'!W147 /'Demand breakdown 1'!Y147)*Doku!$H$9)</f>
        <v>0</v>
      </c>
      <c r="X147" s="90" cm="1">
        <f t="array" ref="X147">_xlfn.IFS(AND('Demand breakdown 1'!Y147&gt;0,'Demand breakdown 1'!X147 &gt; SUM('Demand breakdown 1'!N147:W147)),(('Demand breakdown 1'!Y147-SUM('Demand breakdown 1'!N147:W147))/'Demand breakdown 1'!Y147)*Doku!$H$9,'Demand breakdown 1'!Y147 = 0, 0,'Demand breakdown 1'!X147 &lt; SUM('Demand breakdown 1'!N147:W147),1)</f>
        <v>0.19386210652689403</v>
      </c>
      <c r="Y147" s="92">
        <f>IF(X147=1,Doku!$H$10,1-SUM(N147:X147))</f>
        <v>1.934697454094314E-2</v>
      </c>
      <c r="Z147" s="27">
        <f t="shared" si="11"/>
        <v>115.96550449916676</v>
      </c>
      <c r="AA147" s="25">
        <f t="shared" si="12"/>
        <v>120.26052318432109</v>
      </c>
    </row>
    <row r="148" spans="1:27">
      <c r="A148" s="27" t="s">
        <v>1340</v>
      </c>
      <c r="B148" s="27" t="s">
        <v>1345</v>
      </c>
      <c r="C148" s="27">
        <v>7134</v>
      </c>
      <c r="D148" s="27">
        <v>533</v>
      </c>
      <c r="E148" s="27">
        <v>2379.4760000000001</v>
      </c>
      <c r="F148" s="27">
        <v>80951</v>
      </c>
      <c r="G148" s="27">
        <v>6</v>
      </c>
      <c r="H148" s="27">
        <v>1.6409839796418007E-2</v>
      </c>
      <c r="I148" s="27">
        <v>1.9773082559843672E-2</v>
      </c>
      <c r="J148" s="27">
        <v>25022.83749790374</v>
      </c>
      <c r="K148" s="29">
        <f t="shared" si="10"/>
        <v>434.18496019025793</v>
      </c>
      <c r="L148" s="28">
        <f t="shared" si="13"/>
        <v>72.364160031709659</v>
      </c>
      <c r="M148" s="27">
        <f t="shared" si="14"/>
        <v>32.56387201426935</v>
      </c>
      <c r="N148" s="87" cm="1">
        <f t="array" ref="N148">_xlfn.IFS(AND('Demand breakdown 1'!X148&gt;0, SUM('Demand breakdown 1'!N148:W148)&gt;0,SUM('Demand breakdown 1'!N148:W148)&lt;'Demand breakdown 1'!X148),('Demand breakdown 1'!N148 /'Demand breakdown 1'!X148)*Doku!$H$9,AND('Demand breakdown 1'!X148 = 0, SUM('Demand breakdown 1'!N148:W148)&gt;0), 'Demand breakdown 1'!N148/SUM('Demand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1'!N148 /'Demand breakdown 1'!Y148)*Doku!$H$9)</f>
        <v>0.52210263961881198</v>
      </c>
      <c r="O148" s="27" cm="1">
        <f t="array" ref="O148">_xlfn.IFS(AND('Demand breakdown 1'!X148&gt;0, SUM('Demand breakdown 1'!N148:W148)&gt;0,SUM('Demand breakdown 1'!N148:W148)&lt;'Demand breakdown 1'!X148),('Demand breakdown 1'!O148 /'Demand breakdown 1'!X148)*Doku!$H$9,AND('Demand breakdown 1'!X148 = 0, SUM('Demand breakdown 1'!N148:W148)&gt;0), 'Demand breakdown 1'!O148/SUM('Demand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1'!O148 /'Demand breakdown 1'!Y148)*Doku!$H$9)</f>
        <v>0.16815833572796032</v>
      </c>
      <c r="P148" s="27" cm="1">
        <f t="array" ref="P148">_xlfn.IFS(AND('Demand breakdown 1'!X148&gt;0, SUM('Demand breakdown 1'!N148:W148)&gt;0,SUM('Demand breakdown 1'!N148:W148)&lt;'Demand breakdown 1'!X148),('Demand breakdown 1'!P148 /'Demand breakdown 1'!X148)*Doku!$H$9,AND('Demand breakdown 1'!X148 = 0, SUM('Demand breakdown 1'!N148:W148)&gt;0), 'Demand breakdown 1'!P148/SUM('Demand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1'!P148 /'Demand breakdown 1'!Y148)*Doku!$H$9)</f>
        <v>0</v>
      </c>
      <c r="Q148" s="27" cm="1">
        <f t="array" ref="Q148">_xlfn.IFS(AND('Demand breakdown 1'!X148&gt;0, SUM('Demand breakdown 1'!N148:W148)&gt;0,SUM('Demand breakdown 1'!N148:W148)&lt;'Demand breakdown 1'!X148),('Demand breakdown 1'!Q148 /'Demand breakdown 1'!X148)*Doku!$H$9,AND('Demand breakdown 1'!X148 = 0, SUM('Demand breakdown 1'!N148:W148)&gt;0), 'Demand breakdown 1'!Q148/SUM('Demand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1'!Q148 /'Demand breakdown 1'!Y148)*Doku!$H$9)</f>
        <v>2.3658138267933729E-2</v>
      </c>
      <c r="R148" s="27" cm="1">
        <f t="array" ref="R148">_xlfn.IFS(AND('Demand breakdown 1'!X148&gt;0, SUM('Demand breakdown 1'!N148:W148)&gt;0,SUM('Demand breakdown 1'!N148:W148)&lt;'Demand breakdown 1'!X148),('Demand breakdown 1'!R148 /'Demand breakdown 1'!X148)*Doku!$H$9,AND('Demand breakdown 1'!X148 = 0, SUM('Demand breakdown 1'!N148:W148)&gt;0), 'Demand breakdown 1'!R148/SUM('Demand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1'!R148 /'Demand breakdown 1'!Y148)*Doku!$H$9)</f>
        <v>0</v>
      </c>
      <c r="S148" s="27" cm="1">
        <f t="array" ref="S148">_xlfn.IFS(AND('Demand breakdown 1'!X148&gt;0, SUM('Demand breakdown 1'!N148:W148)&gt;0,SUM('Demand breakdown 1'!N148:W148)&lt;'Demand breakdown 1'!X148),('Demand breakdown 1'!S148 /'Demand breakdown 1'!X148)*Doku!$H$9,AND('Demand breakdown 1'!X148 = 0, SUM('Demand breakdown 1'!N148:W148)&gt;0), 'Demand breakdown 1'!S148/SUM('Demand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1'!S148 /'Demand breakdown 1'!Y148)*Doku!$H$9)</f>
        <v>0</v>
      </c>
      <c r="T148" s="27" cm="1">
        <f t="array" ref="T148">_xlfn.IFS(AND('Demand breakdown 1'!X148&gt;0, SUM('Demand breakdown 1'!N148:W148)&gt;0,SUM('Demand breakdown 1'!N148:W148)&lt;'Demand breakdown 1'!X148),('Demand breakdown 1'!T148 /'Demand breakdown 1'!X148)*Doku!$H$9,AND('Demand breakdown 1'!X148 = 0, SUM('Demand breakdown 1'!N148:W148)&gt;0), 'Demand breakdown 1'!T148/SUM('Demand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1'!T148 /'Demand breakdown 1'!Y148)*Doku!$H$9)</f>
        <v>0</v>
      </c>
      <c r="U148" s="27" cm="1">
        <f t="array" ref="U148">_xlfn.IFS(AND('Demand breakdown 1'!X148&gt;0, SUM('Demand breakdown 1'!N148:W148)&gt;0,SUM('Demand breakdown 1'!N148:W148)&lt;'Demand breakdown 1'!X148),('Demand breakdown 1'!U148 /'Demand breakdown 1'!X148)*Doku!$H$9,AND('Demand breakdown 1'!X148 = 0, SUM('Demand breakdown 1'!N148:W148)&gt;0), 'Demand breakdown 1'!U148/SUM('Demand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1'!U148 /'Demand breakdown 1'!Y148)*Doku!$H$9)</f>
        <v>0</v>
      </c>
      <c r="V148" s="27" cm="1">
        <f t="array" ref="V148">_xlfn.IFS(AND('Demand breakdown 1'!X148&gt;0, SUM('Demand breakdown 1'!N148:W148)&gt;0,SUM('Demand breakdown 1'!N148:W148)&lt;'Demand breakdown 1'!X148),('Demand breakdown 1'!V148 /'Demand breakdown 1'!X148)*Doku!$H$9,AND('Demand breakdown 1'!X148 = 0, SUM('Demand breakdown 1'!N148:W148)&gt;0), 'Demand breakdown 1'!V148/SUM('Demand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1'!V148 /'Demand breakdown 1'!Y148)*Doku!$H$9)</f>
        <v>0</v>
      </c>
      <c r="W148" s="27" cm="1">
        <f t="array" ref="W148">_xlfn.IFS(AND('Demand breakdown 1'!X148&gt;0, SUM('Demand breakdown 1'!N148:W148)&gt;0),('Demand breakdown 1'!W148 /'Demand breakdown 1'!X148)*Doku!$H$9,AND('Demand breakdown 1'!X148 = 0, SUM('Demand breakdown 1'!N148:W148)&gt;0), 'Demand breakdown 1'!W148/SUM('Demand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1'!W148 /'Demand breakdown 1'!Y148)*Doku!$H$9)</f>
        <v>0.26673391184435086</v>
      </c>
      <c r="X148" s="90" cm="1">
        <f t="array" ref="X148">_xlfn.IFS(AND('Demand breakdown 1'!Y148&gt;0,'Demand breakdown 1'!X148 &gt; SUM('Demand breakdown 1'!N148:W148)),(('Demand breakdown 1'!Y148-SUM('Demand breakdown 1'!N148:W148))/'Demand breakdown 1'!Y148)*Doku!$H$9,'Demand breakdown 1'!Y148 = 0, 0,'Demand breakdown 1'!X148 &lt; SUM('Demand breakdown 1'!N148:W148),1)</f>
        <v>1</v>
      </c>
      <c r="Y148" s="92">
        <f>IF(X148=1,Doku!$H$10,1-SUM(N148:X148))</f>
        <v>1.934697454094314E-2</v>
      </c>
      <c r="Z148" s="27">
        <f t="shared" si="11"/>
        <v>19.538323208561611</v>
      </c>
      <c r="AA148" s="25">
        <f t="shared" si="12"/>
        <v>20.261964808878705</v>
      </c>
    </row>
    <row r="149" spans="1:27">
      <c r="A149" s="27" t="s">
        <v>1340</v>
      </c>
      <c r="B149" s="27" t="s">
        <v>1346</v>
      </c>
      <c r="C149" s="27">
        <v>7135</v>
      </c>
      <c r="D149" s="27">
        <v>515</v>
      </c>
      <c r="E149" s="27">
        <v>1867.135</v>
      </c>
      <c r="F149" s="27">
        <v>61375</v>
      </c>
      <c r="G149" s="27">
        <v>2</v>
      </c>
      <c r="H149" s="27">
        <v>1.2876526692551189E-2</v>
      </c>
      <c r="I149" s="27">
        <v>1.4991450903761602E-2</v>
      </c>
      <c r="J149" s="27">
        <v>25022.83749790374</v>
      </c>
      <c r="K149" s="29">
        <f t="shared" si="10"/>
        <v>337.0252283252284</v>
      </c>
      <c r="L149" s="28">
        <f t="shared" si="13"/>
        <v>168.5126141626142</v>
      </c>
      <c r="M149" s="27">
        <f t="shared" si="14"/>
        <v>75.830676373176388</v>
      </c>
      <c r="N149" s="87" cm="1">
        <f t="array" ref="N149">_xlfn.IFS(AND('Demand breakdown 1'!X149&gt;0, SUM('Demand breakdown 1'!N149:W149)&gt;0,SUM('Demand breakdown 1'!N149:W149)&lt;'Demand breakdown 1'!X149),('Demand breakdown 1'!N149 /'Demand breakdown 1'!X149)*Doku!$H$9,AND('Demand breakdown 1'!X149 = 0, SUM('Demand breakdown 1'!N149:W149)&gt;0), 'Demand breakdown 1'!N149/SUM('Demand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1'!N149 /'Demand breakdown 1'!Y149)*Doku!$H$9)</f>
        <v>0</v>
      </c>
      <c r="O149" s="27" cm="1">
        <f t="array" ref="O149">_xlfn.IFS(AND('Demand breakdown 1'!X149&gt;0, SUM('Demand breakdown 1'!N149:W149)&gt;0,SUM('Demand breakdown 1'!N149:W149)&lt;'Demand breakdown 1'!X149),('Demand breakdown 1'!O149 /'Demand breakdown 1'!X149)*Doku!$H$9,AND('Demand breakdown 1'!X149 = 0, SUM('Demand breakdown 1'!N149:W149)&gt;0), 'Demand breakdown 1'!O149/SUM('Demand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1'!O149 /'Demand breakdown 1'!Y149)*Doku!$H$9)</f>
        <v>0.52744630154532024</v>
      </c>
      <c r="P149" s="27" cm="1">
        <f t="array" ref="P149">_xlfn.IFS(AND('Demand breakdown 1'!X149&gt;0, SUM('Demand breakdown 1'!N149:W149)&gt;0,SUM('Demand breakdown 1'!N149:W149)&lt;'Demand breakdown 1'!X149),('Demand breakdown 1'!P149 /'Demand breakdown 1'!X149)*Doku!$H$9,AND('Demand breakdown 1'!X149 = 0, SUM('Demand breakdown 1'!N149:W149)&gt;0), 'Demand breakdown 1'!P149/SUM('Demand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1'!P149 /'Demand breakdown 1'!Y149)*Doku!$H$9)</f>
        <v>0</v>
      </c>
      <c r="Q149" s="27" cm="1">
        <f t="array" ref="Q149">_xlfn.IFS(AND('Demand breakdown 1'!X149&gt;0, SUM('Demand breakdown 1'!N149:W149)&gt;0,SUM('Demand breakdown 1'!N149:W149)&lt;'Demand breakdown 1'!X149),('Demand breakdown 1'!Q149 /'Demand breakdown 1'!X149)*Doku!$H$9,AND('Demand breakdown 1'!X149 = 0, SUM('Demand breakdown 1'!N149:W149)&gt;0), 'Demand breakdown 1'!Q149/SUM('Demand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1'!Q149 /'Demand breakdown 1'!Y149)*Doku!$H$9)</f>
        <v>0</v>
      </c>
      <c r="R149" s="27" cm="1">
        <f t="array" ref="R149">_xlfn.IFS(AND('Demand breakdown 1'!X149&gt;0, SUM('Demand breakdown 1'!N149:W149)&gt;0,SUM('Demand breakdown 1'!N149:W149)&lt;'Demand breakdown 1'!X149),('Demand breakdown 1'!R149 /'Demand breakdown 1'!X149)*Doku!$H$9,AND('Demand breakdown 1'!X149 = 0, SUM('Demand breakdown 1'!N149:W149)&gt;0), 'Demand breakdown 1'!R149/SUM('Demand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1'!R149 /'Demand breakdown 1'!Y149)*Doku!$H$9)</f>
        <v>0</v>
      </c>
      <c r="S149" s="27" cm="1">
        <f t="array" ref="S149">_xlfn.IFS(AND('Demand breakdown 1'!X149&gt;0, SUM('Demand breakdown 1'!N149:W149)&gt;0,SUM('Demand breakdown 1'!N149:W149)&lt;'Demand breakdown 1'!X149),('Demand breakdown 1'!S149 /'Demand breakdown 1'!X149)*Doku!$H$9,AND('Demand breakdown 1'!X149 = 0, SUM('Demand breakdown 1'!N149:W149)&gt;0), 'Demand breakdown 1'!S149/SUM('Demand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1'!S149 /'Demand breakdown 1'!Y149)*Doku!$H$9)</f>
        <v>0</v>
      </c>
      <c r="T149" s="27" cm="1">
        <f t="array" ref="T149">_xlfn.IFS(AND('Demand breakdown 1'!X149&gt;0, SUM('Demand breakdown 1'!N149:W149)&gt;0,SUM('Demand breakdown 1'!N149:W149)&lt;'Demand breakdown 1'!X149),('Demand breakdown 1'!T149 /'Demand breakdown 1'!X149)*Doku!$H$9,AND('Demand breakdown 1'!X149 = 0, SUM('Demand breakdown 1'!N149:W149)&gt;0), 'Demand breakdown 1'!T149/SUM('Demand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1'!T149 /'Demand breakdown 1'!Y149)*Doku!$H$9)</f>
        <v>0</v>
      </c>
      <c r="U149" s="27" cm="1">
        <f t="array" ref="U149">_xlfn.IFS(AND('Demand breakdown 1'!X149&gt;0, SUM('Demand breakdown 1'!N149:W149)&gt;0,SUM('Demand breakdown 1'!N149:W149)&lt;'Demand breakdown 1'!X149),('Demand breakdown 1'!U149 /'Demand breakdown 1'!X149)*Doku!$H$9,AND('Demand breakdown 1'!X149 = 0, SUM('Demand breakdown 1'!N149:W149)&gt;0), 'Demand breakdown 1'!U149/SUM('Demand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1'!U149 /'Demand breakdown 1'!Y149)*Doku!$H$9)</f>
        <v>0</v>
      </c>
      <c r="V149" s="27" cm="1">
        <f t="array" ref="V149">_xlfn.IFS(AND('Demand breakdown 1'!X149&gt;0, SUM('Demand breakdown 1'!N149:W149)&gt;0,SUM('Demand breakdown 1'!N149:W149)&lt;'Demand breakdown 1'!X149),('Demand breakdown 1'!V149 /'Demand breakdown 1'!X149)*Doku!$H$9,AND('Demand breakdown 1'!X149 = 0, SUM('Demand breakdown 1'!N149:W149)&gt;0), 'Demand breakdown 1'!V149/SUM('Demand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1'!V149 /'Demand breakdown 1'!Y149)*Doku!$H$9)</f>
        <v>0.38500990260100293</v>
      </c>
      <c r="W149" s="27" cm="1">
        <f t="array" ref="W149">_xlfn.IFS(AND('Demand breakdown 1'!X149&gt;0, SUM('Demand breakdown 1'!N149:W149)&gt;0),('Demand breakdown 1'!W149 /'Demand breakdown 1'!X149)*Doku!$H$9,AND('Demand breakdown 1'!X149 = 0, SUM('Demand breakdown 1'!N149:W149)&gt;0), 'Demand breakdown 1'!W149/SUM('Demand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1'!W149 /'Demand breakdown 1'!Y149)*Doku!$H$9)</f>
        <v>6.8196821312733719E-2</v>
      </c>
      <c r="X149" s="90" cm="1">
        <f t="array" ref="X149">_xlfn.IFS(AND('Demand breakdown 1'!Y149&gt;0,'Demand breakdown 1'!X149 &gt; SUM('Demand breakdown 1'!N149:W149)),(('Demand breakdown 1'!Y149-SUM('Demand breakdown 1'!N149:W149))/'Demand breakdown 1'!Y149)*Doku!$H$9,'Demand breakdown 1'!Y149 = 0, 0,'Demand breakdown 1'!X149 &lt; SUM('Demand breakdown 1'!N149:W149),1)</f>
        <v>1</v>
      </c>
      <c r="Y149" s="92">
        <f>IF(X149=1,Doku!$H$10,1-SUM(N149:X149))</f>
        <v>1.934697454094314E-2</v>
      </c>
      <c r="Z149" s="27">
        <f t="shared" si="11"/>
        <v>45.498405823905834</v>
      </c>
      <c r="AA149" s="25">
        <f t="shared" si="12"/>
        <v>47.183531965531984</v>
      </c>
    </row>
    <row r="150" spans="1:27">
      <c r="A150" s="27" t="s">
        <v>1340</v>
      </c>
      <c r="B150" s="27" t="s">
        <v>1347</v>
      </c>
      <c r="C150" s="27">
        <v>7137</v>
      </c>
      <c r="D150" s="27">
        <v>659</v>
      </c>
      <c r="E150" s="27">
        <v>6704.7979999999998</v>
      </c>
      <c r="F150" s="27">
        <v>214434</v>
      </c>
      <c r="G150" s="27">
        <v>5</v>
      </c>
      <c r="H150" s="27">
        <v>4.6239029537319919E-2</v>
      </c>
      <c r="I150" s="27">
        <v>5.2377625793844654E-2</v>
      </c>
      <c r="J150" s="27">
        <v>25022.83749790374</v>
      </c>
      <c r="K150" s="29">
        <f t="shared" si="10"/>
        <v>1200.0411492189598</v>
      </c>
      <c r="L150" s="28">
        <f t="shared" si="13"/>
        <v>240.00822984379198</v>
      </c>
      <c r="M150" s="27">
        <f t="shared" si="14"/>
        <v>108.00370342970639</v>
      </c>
      <c r="N150" s="87" cm="1">
        <f t="array" ref="N150">_xlfn.IFS(AND('Demand breakdown 1'!X150&gt;0, SUM('Demand breakdown 1'!N150:W150)&gt;0,SUM('Demand breakdown 1'!N150:W150)&lt;'Demand breakdown 1'!X150),('Demand breakdown 1'!N150 /'Demand breakdown 1'!X150)*Doku!$H$9,AND('Demand breakdown 1'!X150 = 0, SUM('Demand breakdown 1'!N150:W150)&gt;0), 'Demand breakdown 1'!N150/SUM('Demand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1'!N150 /'Demand breakdown 1'!Y150)*Doku!$H$9)</f>
        <v>0.1375218266245814</v>
      </c>
      <c r="O150" s="27" cm="1">
        <f t="array" ref="O150">_xlfn.IFS(AND('Demand breakdown 1'!X150&gt;0, SUM('Demand breakdown 1'!N150:W150)&gt;0,SUM('Demand breakdown 1'!N150:W150)&lt;'Demand breakdown 1'!X150),('Demand breakdown 1'!O150 /'Demand breakdown 1'!X150)*Doku!$H$9,AND('Demand breakdown 1'!X150 = 0, SUM('Demand breakdown 1'!N150:W150)&gt;0), 'Demand breakdown 1'!O150/SUM('Demand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1'!O150 /'Demand breakdown 1'!Y150)*Doku!$H$9)</f>
        <v>9.4526969833949356E-2</v>
      </c>
      <c r="P150" s="27" cm="1">
        <f t="array" ref="P150">_xlfn.IFS(AND('Demand breakdown 1'!X150&gt;0, SUM('Demand breakdown 1'!N150:W150)&gt;0,SUM('Demand breakdown 1'!N150:W150)&lt;'Demand breakdown 1'!X150),('Demand breakdown 1'!P150 /'Demand breakdown 1'!X150)*Doku!$H$9,AND('Demand breakdown 1'!X150 = 0, SUM('Demand breakdown 1'!N150:W150)&gt;0), 'Demand breakdown 1'!P150/SUM('Demand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1'!P150 /'Demand breakdown 1'!Y150)*Doku!$H$9)</f>
        <v>0.18031096639707642</v>
      </c>
      <c r="Q150" s="27" cm="1">
        <f t="array" ref="Q150">_xlfn.IFS(AND('Demand breakdown 1'!X150&gt;0, SUM('Demand breakdown 1'!N150:W150)&gt;0,SUM('Demand breakdown 1'!N150:W150)&lt;'Demand breakdown 1'!X150),('Demand breakdown 1'!Q150 /'Demand breakdown 1'!X150)*Doku!$H$9,AND('Demand breakdown 1'!X150 = 0, SUM('Demand breakdown 1'!N150:W150)&gt;0), 'Demand breakdown 1'!Q150/SUM('Demand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1'!Q150 /'Demand breakdown 1'!Y150)*Doku!$H$9)</f>
        <v>0.26115775452491558</v>
      </c>
      <c r="R150" s="27" cm="1">
        <f t="array" ref="R150">_xlfn.IFS(AND('Demand breakdown 1'!X150&gt;0, SUM('Demand breakdown 1'!N150:W150)&gt;0,SUM('Demand breakdown 1'!N150:W150)&lt;'Demand breakdown 1'!X150),('Demand breakdown 1'!R150 /'Demand breakdown 1'!X150)*Doku!$H$9,AND('Demand breakdown 1'!X150 = 0, SUM('Demand breakdown 1'!N150:W150)&gt;0), 'Demand breakdown 1'!R150/SUM('Demand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1'!R150 /'Demand breakdown 1'!Y150)*Doku!$H$9)</f>
        <v>0</v>
      </c>
      <c r="S150" s="27" cm="1">
        <f t="array" ref="S150">_xlfn.IFS(AND('Demand breakdown 1'!X150&gt;0, SUM('Demand breakdown 1'!N150:W150)&gt;0,SUM('Demand breakdown 1'!N150:W150)&lt;'Demand breakdown 1'!X150),('Demand breakdown 1'!S150 /'Demand breakdown 1'!X150)*Doku!$H$9,AND('Demand breakdown 1'!X150 = 0, SUM('Demand breakdown 1'!N150:W150)&gt;0), 'Demand breakdown 1'!S150/SUM('Demand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1'!S150 /'Demand breakdown 1'!Y150)*Doku!$H$9)</f>
        <v>0.19388828959411814</v>
      </c>
      <c r="T150" s="27" cm="1">
        <f t="array" ref="T150">_xlfn.IFS(AND('Demand breakdown 1'!X150&gt;0, SUM('Demand breakdown 1'!N150:W150)&gt;0,SUM('Demand breakdown 1'!N150:W150)&lt;'Demand breakdown 1'!X150),('Demand breakdown 1'!T150 /'Demand breakdown 1'!X150)*Doku!$H$9,AND('Demand breakdown 1'!X150 = 0, SUM('Demand breakdown 1'!N150:W150)&gt;0), 'Demand breakdown 1'!T150/SUM('Demand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1'!T150 /'Demand breakdown 1'!Y150)*Doku!$H$9)</f>
        <v>1.0903001961260754E-2</v>
      </c>
      <c r="U150" s="27" cm="1">
        <f t="array" ref="U150">_xlfn.IFS(AND('Demand breakdown 1'!X150&gt;0, SUM('Demand breakdown 1'!N150:W150)&gt;0,SUM('Demand breakdown 1'!N150:W150)&lt;'Demand breakdown 1'!X150),('Demand breakdown 1'!U150 /'Demand breakdown 1'!X150)*Doku!$H$9,AND('Demand breakdown 1'!X150 = 0, SUM('Demand breakdown 1'!N150:W150)&gt;0), 'Demand breakdown 1'!U150/SUM('Demand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1'!U150 /'Demand breakdown 1'!Y150)*Doku!$H$9)</f>
        <v>0</v>
      </c>
      <c r="V150" s="27" cm="1">
        <f t="array" ref="V150">_xlfn.IFS(AND('Demand breakdown 1'!X150&gt;0, SUM('Demand breakdown 1'!N150:W150)&gt;0,SUM('Demand breakdown 1'!N150:W150)&lt;'Demand breakdown 1'!X150),('Demand breakdown 1'!V150 /'Demand breakdown 1'!X150)*Doku!$H$9,AND('Demand breakdown 1'!X150 = 0, SUM('Demand breakdown 1'!N150:W150)&gt;0), 'Demand breakdown 1'!V150/SUM('Demand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1'!V150 /'Demand breakdown 1'!Y150)*Doku!$H$9)</f>
        <v>0.10234421652315519</v>
      </c>
      <c r="W150" s="27" cm="1">
        <f t="array" ref="W150">_xlfn.IFS(AND('Demand breakdown 1'!X150&gt;0, SUM('Demand breakdown 1'!N150:W150)&gt;0),('Demand breakdown 1'!W150 /'Demand breakdown 1'!X150)*Doku!$H$9,AND('Demand breakdown 1'!X150 = 0, SUM('Demand breakdown 1'!N150:W150)&gt;0), 'Demand breakdown 1'!W150/SUM('Demand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1'!W150 /'Demand breakdown 1'!Y150)*Doku!$H$9)</f>
        <v>0</v>
      </c>
      <c r="X150" s="90" cm="1">
        <f t="array" ref="X150">_xlfn.IFS(AND('Demand breakdown 1'!Y150&gt;0,'Demand breakdown 1'!X150 &gt; SUM('Demand breakdown 1'!N150:W150)),(('Demand breakdown 1'!Y150-SUM('Demand breakdown 1'!N150:W150))/'Demand breakdown 1'!Y150)*Doku!$H$9,'Demand breakdown 1'!Y150 = 0, 0,'Demand breakdown 1'!X150 &lt; SUM('Demand breakdown 1'!N150:W150),1)</f>
        <v>1</v>
      </c>
      <c r="Y150" s="92">
        <f>IF(X150=1,Doku!$H$10,1-SUM(N150:X150))</f>
        <v>1.934697454094314E-2</v>
      </c>
      <c r="Z150" s="27">
        <f t="shared" si="11"/>
        <v>64.80222205782384</v>
      </c>
      <c r="AA150" s="25">
        <f t="shared" si="12"/>
        <v>67.202304356261763</v>
      </c>
    </row>
    <row r="151" spans="1:27">
      <c r="A151" s="27" t="s">
        <v>1340</v>
      </c>
      <c r="B151" s="27" t="s">
        <v>1348</v>
      </c>
      <c r="C151" s="27">
        <v>7138</v>
      </c>
      <c r="D151" s="27">
        <v>673</v>
      </c>
      <c r="E151" s="27">
        <v>5991.99</v>
      </c>
      <c r="F151" s="27">
        <v>182811</v>
      </c>
      <c r="G151" s="27">
        <v>5</v>
      </c>
      <c r="H151" s="27">
        <v>4.1323214002468911E-2</v>
      </c>
      <c r="I151" s="27">
        <v>4.4653395212506108E-2</v>
      </c>
      <c r="J151" s="27">
        <v>25022.83749790374</v>
      </c>
      <c r="K151" s="29">
        <f t="shared" si="10"/>
        <v>1057.3566321869332</v>
      </c>
      <c r="L151" s="28">
        <f t="shared" si="13"/>
        <v>211.47132643738664</v>
      </c>
      <c r="M151" s="27">
        <f t="shared" si="14"/>
        <v>95.162096896823982</v>
      </c>
      <c r="N151" s="87" cm="1">
        <f t="array" ref="N151">_xlfn.IFS(AND('Demand breakdown 1'!X151&gt;0, SUM('Demand breakdown 1'!N151:W151)&gt;0,SUM('Demand breakdown 1'!N151:W151)&lt;'Demand breakdown 1'!X151),('Demand breakdown 1'!N151 /'Demand breakdown 1'!X151)*Doku!$H$9,AND('Demand breakdown 1'!X151 = 0, SUM('Demand breakdown 1'!N151:W151)&gt;0), 'Demand breakdown 1'!N151/SUM('Demand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1'!N151 /'Demand breakdown 1'!Y151)*Doku!$H$9)</f>
        <v>0.14240505980263532</v>
      </c>
      <c r="O151" s="27" cm="1">
        <f t="array" ref="O151">_xlfn.IFS(AND('Demand breakdown 1'!X151&gt;0, SUM('Demand breakdown 1'!N151:W151)&gt;0,SUM('Demand breakdown 1'!N151:W151)&lt;'Demand breakdown 1'!X151),('Demand breakdown 1'!O151 /'Demand breakdown 1'!X151)*Doku!$H$9,AND('Demand breakdown 1'!X151 = 0, SUM('Demand breakdown 1'!N151:W151)&gt;0), 'Demand breakdown 1'!O151/SUM('Demand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1'!O151 /'Demand breakdown 1'!Y151)*Doku!$H$9)</f>
        <v>0.10950086037854155</v>
      </c>
      <c r="P151" s="27" cm="1">
        <f t="array" ref="P151">_xlfn.IFS(AND('Demand breakdown 1'!X151&gt;0, SUM('Demand breakdown 1'!N151:W151)&gt;0,SUM('Demand breakdown 1'!N151:W151)&lt;'Demand breakdown 1'!X151),('Demand breakdown 1'!P151 /'Demand breakdown 1'!X151)*Doku!$H$9,AND('Demand breakdown 1'!X151 = 0, SUM('Demand breakdown 1'!N151:W151)&gt;0), 'Demand breakdown 1'!P151/SUM('Demand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1'!P151 /'Demand breakdown 1'!Y151)*Doku!$H$9)</f>
        <v>4.6689201004315201E-2</v>
      </c>
      <c r="Q151" s="27" cm="1">
        <f t="array" ref="Q151">_xlfn.IFS(AND('Demand breakdown 1'!X151&gt;0, SUM('Demand breakdown 1'!N151:W151)&gt;0,SUM('Demand breakdown 1'!N151:W151)&lt;'Demand breakdown 1'!X151),('Demand breakdown 1'!Q151 /'Demand breakdown 1'!X151)*Doku!$H$9,AND('Demand breakdown 1'!X151 = 0, SUM('Demand breakdown 1'!N151:W151)&gt;0), 'Demand breakdown 1'!Q151/SUM('Demand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1'!Q151 /'Demand breakdown 1'!Y151)*Doku!$H$9)</f>
        <v>3.8238395687744675E-2</v>
      </c>
      <c r="R151" s="27" cm="1">
        <f t="array" ref="R151">_xlfn.IFS(AND('Demand breakdown 1'!X151&gt;0, SUM('Demand breakdown 1'!N151:W151)&gt;0,SUM('Demand breakdown 1'!N151:W151)&lt;'Demand breakdown 1'!X151),('Demand breakdown 1'!R151 /'Demand breakdown 1'!X151)*Doku!$H$9,AND('Demand breakdown 1'!X151 = 0, SUM('Demand breakdown 1'!N151:W151)&gt;0), 'Demand breakdown 1'!R151/SUM('Demand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1'!R151 /'Demand breakdown 1'!Y151)*Doku!$H$9)</f>
        <v>0</v>
      </c>
      <c r="S151" s="27" cm="1">
        <f t="array" ref="S151">_xlfn.IFS(AND('Demand breakdown 1'!X151&gt;0, SUM('Demand breakdown 1'!N151:W151)&gt;0,SUM('Demand breakdown 1'!N151:W151)&lt;'Demand breakdown 1'!X151),('Demand breakdown 1'!S151 /'Demand breakdown 1'!X151)*Doku!$H$9,AND('Demand breakdown 1'!X151 = 0, SUM('Demand breakdown 1'!N151:W151)&gt;0), 'Demand breakdown 1'!S151/SUM('Demand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1'!S151 /'Demand breakdown 1'!Y151)*Doku!$H$9)</f>
        <v>7.983313958632586E-2</v>
      </c>
      <c r="T151" s="27" cm="1">
        <f t="array" ref="T151">_xlfn.IFS(AND('Demand breakdown 1'!X151&gt;0, SUM('Demand breakdown 1'!N151:W151)&gt;0,SUM('Demand breakdown 1'!N151:W151)&lt;'Demand breakdown 1'!X151),('Demand breakdown 1'!T151 /'Demand breakdown 1'!X151)*Doku!$H$9,AND('Demand breakdown 1'!X151 = 0, SUM('Demand breakdown 1'!N151:W151)&gt;0), 'Demand breakdown 1'!T151/SUM('Demand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1'!T151 /'Demand breakdown 1'!Y151)*Doku!$H$9)</f>
        <v>0</v>
      </c>
      <c r="U151" s="27" cm="1">
        <f t="array" ref="U151">_xlfn.IFS(AND('Demand breakdown 1'!X151&gt;0, SUM('Demand breakdown 1'!N151:W151)&gt;0,SUM('Demand breakdown 1'!N151:W151)&lt;'Demand breakdown 1'!X151),('Demand breakdown 1'!U151 /'Demand breakdown 1'!X151)*Doku!$H$9,AND('Demand breakdown 1'!X151 = 0, SUM('Demand breakdown 1'!N151:W151)&gt;0), 'Demand breakdown 1'!U151/SUM('Demand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1'!U151 /'Demand breakdown 1'!Y151)*Doku!$H$9)</f>
        <v>0</v>
      </c>
      <c r="V151" s="27" cm="1">
        <f t="array" ref="V151">_xlfn.IFS(AND('Demand breakdown 1'!X151&gt;0, SUM('Demand breakdown 1'!N151:W151)&gt;0,SUM('Demand breakdown 1'!N151:W151)&lt;'Demand breakdown 1'!X151),('Demand breakdown 1'!V151 /'Demand breakdown 1'!X151)*Doku!$H$9,AND('Demand breakdown 1'!X151 = 0, SUM('Demand breakdown 1'!N151:W151)&gt;0), 'Demand breakdown 1'!V151/SUM('Demand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1'!V151 /'Demand breakdown 1'!Y151)*Doku!$H$9)</f>
        <v>0.27965572771005742</v>
      </c>
      <c r="W151" s="27" cm="1">
        <f t="array" ref="W151">_xlfn.IFS(AND('Demand breakdown 1'!X151&gt;0, SUM('Demand breakdown 1'!N151:W151)&gt;0),('Demand breakdown 1'!W151 /'Demand breakdown 1'!X151)*Doku!$H$9,AND('Demand breakdown 1'!X151 = 0, SUM('Demand breakdown 1'!N151:W151)&gt;0), 'Demand breakdown 1'!W151/SUM('Demand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1'!W151 /'Demand breakdown 1'!Y151)*Doku!$H$9)</f>
        <v>0</v>
      </c>
      <c r="X151" s="90" cm="1">
        <f t="array" ref="X151">_xlfn.IFS(AND('Demand breakdown 1'!Y151&gt;0,'Demand breakdown 1'!X151 &gt; SUM('Demand breakdown 1'!N151:W151)),(('Demand breakdown 1'!Y151-SUM('Demand breakdown 1'!N151:W151))/'Demand breakdown 1'!Y151)*Doku!$H$9,'Demand breakdown 1'!Y151 = 0, 0,'Demand breakdown 1'!X151 &lt; SUM('Demand breakdown 1'!N151:W151),1)</f>
        <v>0.28433064128943686</v>
      </c>
      <c r="Y151" s="92">
        <f>IF(X151=1,Doku!$H$10,1-SUM(N151:X151))</f>
        <v>1.934697454094314E-2</v>
      </c>
      <c r="Z151" s="27">
        <f t="shared" si="11"/>
        <v>57.097258138094396</v>
      </c>
      <c r="AA151" s="25">
        <f t="shared" si="12"/>
        <v>59.211971402468265</v>
      </c>
    </row>
    <row r="152" spans="1:27">
      <c r="A152" s="27" t="s">
        <v>1340</v>
      </c>
      <c r="B152" s="27" t="s">
        <v>1349</v>
      </c>
      <c r="C152" s="27">
        <v>7140</v>
      </c>
      <c r="D152" s="27">
        <v>618</v>
      </c>
      <c r="E152" s="27">
        <v>3681.442</v>
      </c>
      <c r="F152" s="27">
        <v>103163</v>
      </c>
      <c r="G152" s="27">
        <v>4</v>
      </c>
      <c r="H152" s="27">
        <v>2.5388729888347138E-2</v>
      </c>
      <c r="I152" s="27">
        <v>2.5198583292623353E-2</v>
      </c>
      <c r="J152" s="27">
        <v>25022.83749790374</v>
      </c>
      <c r="K152" s="29">
        <f t="shared" si="10"/>
        <v>633.96582021192103</v>
      </c>
      <c r="L152" s="28">
        <f t="shared" si="13"/>
        <v>158.49145505298026</v>
      </c>
      <c r="M152" s="27">
        <f t="shared" si="14"/>
        <v>71.321154773841116</v>
      </c>
      <c r="N152" s="87" cm="1">
        <f t="array" ref="N152">_xlfn.IFS(AND('Demand breakdown 1'!X152&gt;0, SUM('Demand breakdown 1'!N152:W152)&gt;0,SUM('Demand breakdown 1'!N152:W152)&lt;'Demand breakdown 1'!X152),('Demand breakdown 1'!N152 /'Demand breakdown 1'!X152)*Doku!$H$9,AND('Demand breakdown 1'!X152 = 0, SUM('Demand breakdown 1'!N152:W152)&gt;0), 'Demand breakdown 1'!N152/SUM('Demand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1'!N152 /'Demand breakdown 1'!Y152)*Doku!$H$9)</f>
        <v>7.769076959303127E-2</v>
      </c>
      <c r="O152" s="27" cm="1">
        <f t="array" ref="O152">_xlfn.IFS(AND('Demand breakdown 1'!X152&gt;0, SUM('Demand breakdown 1'!N152:W152)&gt;0,SUM('Demand breakdown 1'!N152:W152)&lt;'Demand breakdown 1'!X152),('Demand breakdown 1'!O152 /'Demand breakdown 1'!X152)*Doku!$H$9,AND('Demand breakdown 1'!X152 = 0, SUM('Demand breakdown 1'!N152:W152)&gt;0), 'Demand breakdown 1'!O152/SUM('Demand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1'!O152 /'Demand breakdown 1'!Y152)*Doku!$H$9)</f>
        <v>0.11154542283290846</v>
      </c>
      <c r="P152" s="27" cm="1">
        <f t="array" ref="P152">_xlfn.IFS(AND('Demand breakdown 1'!X152&gt;0, SUM('Demand breakdown 1'!N152:W152)&gt;0,SUM('Demand breakdown 1'!N152:W152)&lt;'Demand breakdown 1'!X152),('Demand breakdown 1'!P152 /'Demand breakdown 1'!X152)*Doku!$H$9,AND('Demand breakdown 1'!X152 = 0, SUM('Demand breakdown 1'!N152:W152)&gt;0), 'Demand breakdown 1'!P152/SUM('Demand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1'!P152 /'Demand breakdown 1'!Y152)*Doku!$H$9)</f>
        <v>4.9289905476903276E-2</v>
      </c>
      <c r="Q152" s="27" cm="1">
        <f t="array" ref="Q152">_xlfn.IFS(AND('Demand breakdown 1'!X152&gt;0, SUM('Demand breakdown 1'!N152:W152)&gt;0,SUM('Demand breakdown 1'!N152:W152)&lt;'Demand breakdown 1'!X152),('Demand breakdown 1'!Q152 /'Demand breakdown 1'!X152)*Doku!$H$9,AND('Demand breakdown 1'!X152 = 0, SUM('Demand breakdown 1'!N152:W152)&gt;0), 'Demand breakdown 1'!Q152/SUM('Demand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1'!Q152 /'Demand breakdown 1'!Y152)*Doku!$H$9)</f>
        <v>1.6875875779148512E-2</v>
      </c>
      <c r="R152" s="27" cm="1">
        <f t="array" ref="R152">_xlfn.IFS(AND('Demand breakdown 1'!X152&gt;0, SUM('Demand breakdown 1'!N152:W152)&gt;0,SUM('Demand breakdown 1'!N152:W152)&lt;'Demand breakdown 1'!X152),('Demand breakdown 1'!R152 /'Demand breakdown 1'!X152)*Doku!$H$9,AND('Demand breakdown 1'!X152 = 0, SUM('Demand breakdown 1'!N152:W152)&gt;0), 'Demand breakdown 1'!R152/SUM('Demand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1'!R152 /'Demand breakdown 1'!Y152)*Doku!$H$9)</f>
        <v>0</v>
      </c>
      <c r="S152" s="27" cm="1">
        <f t="array" ref="S152">_xlfn.IFS(AND('Demand breakdown 1'!X152&gt;0, SUM('Demand breakdown 1'!N152:W152)&gt;0,SUM('Demand breakdown 1'!N152:W152)&lt;'Demand breakdown 1'!X152),('Demand breakdown 1'!S152 /'Demand breakdown 1'!X152)*Doku!$H$9,AND('Demand breakdown 1'!X152 = 0, SUM('Demand breakdown 1'!N152:W152)&gt;0), 'Demand breakdown 1'!S152/SUM('Demand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1'!S152 /'Demand breakdown 1'!Y152)*Doku!$H$9)</f>
        <v>0</v>
      </c>
      <c r="T152" s="27" cm="1">
        <f t="array" ref="T152">_xlfn.IFS(AND('Demand breakdown 1'!X152&gt;0, SUM('Demand breakdown 1'!N152:W152)&gt;0,SUM('Demand breakdown 1'!N152:W152)&lt;'Demand breakdown 1'!X152),('Demand breakdown 1'!T152 /'Demand breakdown 1'!X152)*Doku!$H$9,AND('Demand breakdown 1'!X152 = 0, SUM('Demand breakdown 1'!N152:W152)&gt;0), 'Demand breakdown 1'!T152/SUM('Demand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1'!T152 /'Demand breakdown 1'!Y152)*Doku!$H$9)</f>
        <v>0</v>
      </c>
      <c r="U152" s="27" cm="1">
        <f t="array" ref="U152">_xlfn.IFS(AND('Demand breakdown 1'!X152&gt;0, SUM('Demand breakdown 1'!N152:W152)&gt;0,SUM('Demand breakdown 1'!N152:W152)&lt;'Demand breakdown 1'!X152),('Demand breakdown 1'!U152 /'Demand breakdown 1'!X152)*Doku!$H$9,AND('Demand breakdown 1'!X152 = 0, SUM('Demand breakdown 1'!N152:W152)&gt;0), 'Demand breakdown 1'!U152/SUM('Demand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1'!U152 /'Demand breakdown 1'!Y152)*Doku!$H$9)</f>
        <v>0</v>
      </c>
      <c r="V152" s="27" cm="1">
        <f t="array" ref="V152">_xlfn.IFS(AND('Demand breakdown 1'!X152&gt;0, SUM('Demand breakdown 1'!N152:W152)&gt;0,SUM('Demand breakdown 1'!N152:W152)&lt;'Demand breakdown 1'!X152),('Demand breakdown 1'!V152 /'Demand breakdown 1'!X152)*Doku!$H$9,AND('Demand breakdown 1'!X152 = 0, SUM('Demand breakdown 1'!N152:W152)&gt;0), 'Demand breakdown 1'!V152/SUM('Demand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1'!V152 /'Demand breakdown 1'!Y152)*Doku!$H$9)</f>
        <v>0.39154089841256151</v>
      </c>
      <c r="W152" s="27" cm="1">
        <f t="array" ref="W152">_xlfn.IFS(AND('Demand breakdown 1'!X152&gt;0, SUM('Demand breakdown 1'!N152:W152)&gt;0),('Demand breakdown 1'!W152 /'Demand breakdown 1'!X152)*Doku!$H$9,AND('Demand breakdown 1'!X152 = 0, SUM('Demand breakdown 1'!N152:W152)&gt;0), 'Demand breakdown 1'!W152/SUM('Demand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1'!W152 /'Demand breakdown 1'!Y152)*Doku!$H$9)</f>
        <v>8.4379378895742558E-3</v>
      </c>
      <c r="X152" s="90" cm="1">
        <f t="array" ref="X152">_xlfn.IFS(AND('Demand breakdown 1'!Y152&gt;0,'Demand breakdown 1'!X152 &gt; SUM('Demand breakdown 1'!N152:W152)),(('Demand breakdown 1'!Y152-SUM('Demand breakdown 1'!N152:W152))/'Demand breakdown 1'!Y152)*Doku!$H$9,'Demand breakdown 1'!Y152 = 0, 0,'Demand breakdown 1'!X152 &lt; SUM('Demand breakdown 1'!N152:W152),1)</f>
        <v>0.32527221547492952</v>
      </c>
      <c r="Y152" s="92">
        <f>IF(X152=1,Doku!$H$10,1-SUM(N152:X152))</f>
        <v>1.934697454094314E-2</v>
      </c>
      <c r="Z152" s="27">
        <f t="shared" si="11"/>
        <v>42.792692864304669</v>
      </c>
      <c r="AA152" s="25">
        <f t="shared" si="12"/>
        <v>44.377607414834479</v>
      </c>
    </row>
    <row r="153" spans="1:27">
      <c r="A153" s="27" t="s">
        <v>1340</v>
      </c>
      <c r="B153" s="27" t="s">
        <v>1350</v>
      </c>
      <c r="C153" s="27">
        <v>7141</v>
      </c>
      <c r="D153" s="27">
        <v>585</v>
      </c>
      <c r="E153" s="27">
        <v>3258.16</v>
      </c>
      <c r="F153" s="27">
        <v>122297</v>
      </c>
      <c r="G153" s="27">
        <v>3</v>
      </c>
      <c r="H153" s="27">
        <v>2.2469604077157024E-2</v>
      </c>
      <c r="I153" s="27">
        <v>2.9872252076209086E-2</v>
      </c>
      <c r="J153" s="27">
        <v>25022.83749790374</v>
      </c>
      <c r="K153" s="29">
        <f t="shared" si="10"/>
        <v>614.119123686585</v>
      </c>
      <c r="L153" s="28">
        <f t="shared" si="13"/>
        <v>204.70637456219501</v>
      </c>
      <c r="M153" s="27">
        <f t="shared" si="14"/>
        <v>92.117868552987758</v>
      </c>
      <c r="N153" s="87" cm="1">
        <f t="array" ref="N153">_xlfn.IFS(AND('Demand breakdown 1'!X153&gt;0, SUM('Demand breakdown 1'!N153:W153)&gt;0,SUM('Demand breakdown 1'!N153:W153)&lt;'Demand breakdown 1'!X153),('Demand breakdown 1'!N153 /'Demand breakdown 1'!X153)*Doku!$H$9,AND('Demand breakdown 1'!X153 = 0, SUM('Demand breakdown 1'!N153:W153)&gt;0), 'Demand breakdown 1'!N153/SUM('Demand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1'!N153 /'Demand breakdown 1'!Y153)*Doku!$H$9)</f>
        <v>0.23679007133284241</v>
      </c>
      <c r="O153" s="27" cm="1">
        <f t="array" ref="O153">_xlfn.IFS(AND('Demand breakdown 1'!X153&gt;0, SUM('Demand breakdown 1'!N153:W153)&gt;0,SUM('Demand breakdown 1'!N153:W153)&lt;'Demand breakdown 1'!X153),('Demand breakdown 1'!O153 /'Demand breakdown 1'!X153)*Doku!$H$9,AND('Demand breakdown 1'!X153 = 0, SUM('Demand breakdown 1'!N153:W153)&gt;0), 'Demand breakdown 1'!O153/SUM('Demand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1'!O153 /'Demand breakdown 1'!Y153)*Doku!$H$9)</f>
        <v>0.39002836084177694</v>
      </c>
      <c r="P153" s="27" cm="1">
        <f t="array" ref="P153">_xlfn.IFS(AND('Demand breakdown 1'!X153&gt;0, SUM('Demand breakdown 1'!N153:W153)&gt;0,SUM('Demand breakdown 1'!N153:W153)&lt;'Demand breakdown 1'!X153),('Demand breakdown 1'!P153 /'Demand breakdown 1'!X153)*Doku!$H$9,AND('Demand breakdown 1'!X153 = 0, SUM('Demand breakdown 1'!N153:W153)&gt;0), 'Demand breakdown 1'!P153/SUM('Demand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1'!P153 /'Demand breakdown 1'!Y153)*Doku!$H$9)</f>
        <v>9.7957261448719593E-2</v>
      </c>
      <c r="Q153" s="27" cm="1">
        <f t="array" ref="Q153">_xlfn.IFS(AND('Demand breakdown 1'!X153&gt;0, SUM('Demand breakdown 1'!N153:W153)&gt;0,SUM('Demand breakdown 1'!N153:W153)&lt;'Demand breakdown 1'!X153),('Demand breakdown 1'!Q153 /'Demand breakdown 1'!X153)*Doku!$H$9,AND('Demand breakdown 1'!X153 = 0, SUM('Demand breakdown 1'!N153:W153)&gt;0), 'Demand breakdown 1'!Q153/SUM('Demand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1'!Q153 /'Demand breakdown 1'!Y153)*Doku!$H$9)</f>
        <v>0</v>
      </c>
      <c r="R153" s="27" cm="1">
        <f t="array" ref="R153">_xlfn.IFS(AND('Demand breakdown 1'!X153&gt;0, SUM('Demand breakdown 1'!N153:W153)&gt;0,SUM('Demand breakdown 1'!N153:W153)&lt;'Demand breakdown 1'!X153),('Demand breakdown 1'!R153 /'Demand breakdown 1'!X153)*Doku!$H$9,AND('Demand breakdown 1'!X153 = 0, SUM('Demand breakdown 1'!N153:W153)&gt;0), 'Demand breakdown 1'!R153/SUM('Demand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1'!R153 /'Demand breakdown 1'!Y153)*Doku!$H$9)</f>
        <v>0</v>
      </c>
      <c r="S153" s="27" cm="1">
        <f t="array" ref="S153">_xlfn.IFS(AND('Demand breakdown 1'!X153&gt;0, SUM('Demand breakdown 1'!N153:W153)&gt;0,SUM('Demand breakdown 1'!N153:W153)&lt;'Demand breakdown 1'!X153),('Demand breakdown 1'!S153 /'Demand breakdown 1'!X153)*Doku!$H$9,AND('Demand breakdown 1'!X153 = 0, SUM('Demand breakdown 1'!N153:W153)&gt;0), 'Demand breakdown 1'!S153/SUM('Demand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1'!S153 /'Demand breakdown 1'!Y153)*Doku!$H$9)</f>
        <v>0</v>
      </c>
      <c r="T153" s="27" cm="1">
        <f t="array" ref="T153">_xlfn.IFS(AND('Demand breakdown 1'!X153&gt;0, SUM('Demand breakdown 1'!N153:W153)&gt;0,SUM('Demand breakdown 1'!N153:W153)&lt;'Demand breakdown 1'!X153),('Demand breakdown 1'!T153 /'Demand breakdown 1'!X153)*Doku!$H$9,AND('Demand breakdown 1'!X153 = 0, SUM('Demand breakdown 1'!N153:W153)&gt;0), 'Demand breakdown 1'!T153/SUM('Demand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1'!T153 /'Demand breakdown 1'!Y153)*Doku!$H$9)</f>
        <v>0</v>
      </c>
      <c r="U153" s="27" cm="1">
        <f t="array" ref="U153">_xlfn.IFS(AND('Demand breakdown 1'!X153&gt;0, SUM('Demand breakdown 1'!N153:W153)&gt;0,SUM('Demand breakdown 1'!N153:W153)&lt;'Demand breakdown 1'!X153),('Demand breakdown 1'!U153 /'Demand breakdown 1'!X153)*Doku!$H$9,AND('Demand breakdown 1'!X153 = 0, SUM('Demand breakdown 1'!N153:W153)&gt;0), 'Demand breakdown 1'!U153/SUM('Demand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1'!U153 /'Demand breakdown 1'!Y153)*Doku!$H$9)</f>
        <v>0</v>
      </c>
      <c r="V153" s="27" cm="1">
        <f t="array" ref="V153">_xlfn.IFS(AND('Demand breakdown 1'!X153&gt;0, SUM('Demand breakdown 1'!N153:W153)&gt;0,SUM('Demand breakdown 1'!N153:W153)&lt;'Demand breakdown 1'!X153),('Demand breakdown 1'!V153 /'Demand breakdown 1'!X153)*Doku!$H$9,AND('Demand breakdown 1'!X153 = 0, SUM('Demand breakdown 1'!N153:W153)&gt;0), 'Demand breakdown 1'!V153/SUM('Demand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1'!V153 /'Demand breakdown 1'!Y153)*Doku!$H$9)</f>
        <v>0.25587733183571792</v>
      </c>
      <c r="W153" s="27" cm="1">
        <f t="array" ref="W153">_xlfn.IFS(AND('Demand breakdown 1'!X153&gt;0, SUM('Demand breakdown 1'!N153:W153)&gt;0),('Demand breakdown 1'!W153 /'Demand breakdown 1'!X153)*Doku!$H$9,AND('Demand breakdown 1'!X153 = 0, SUM('Demand breakdown 1'!N153:W153)&gt;0), 'Demand breakdown 1'!W153/SUM('Demand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1'!W153 /'Demand breakdown 1'!Y153)*Doku!$H$9)</f>
        <v>0</v>
      </c>
      <c r="X153" s="90" cm="1">
        <f t="array" ref="X153">_xlfn.IFS(AND('Demand breakdown 1'!Y153&gt;0,'Demand breakdown 1'!X153 &gt; SUM('Demand breakdown 1'!N153:W153)),(('Demand breakdown 1'!Y153-SUM('Demand breakdown 1'!N153:W153))/'Demand breakdown 1'!Y153)*Doku!$H$9,'Demand breakdown 1'!Y153 = 0, 0,'Demand breakdown 1'!X153 &lt; SUM('Demand breakdown 1'!N153:W153),1)</f>
        <v>1</v>
      </c>
      <c r="Y153" s="92">
        <f>IF(X153=1,Doku!$H$10,1-SUM(N153:X153))</f>
        <v>1.934697454094314E-2</v>
      </c>
      <c r="Z153" s="27">
        <f t="shared" si="11"/>
        <v>55.270721131792655</v>
      </c>
      <c r="AA153" s="25">
        <f t="shared" si="12"/>
        <v>57.31778487741461</v>
      </c>
    </row>
    <row r="154" spans="1:27">
      <c r="A154" s="27" t="s">
        <v>1340</v>
      </c>
      <c r="B154" s="27" t="s">
        <v>1351</v>
      </c>
      <c r="C154" s="27">
        <v>7143</v>
      </c>
      <c r="D154" s="27">
        <v>651</v>
      </c>
      <c r="E154" s="27">
        <v>6828.2719999999999</v>
      </c>
      <c r="F154" s="27">
        <v>201904</v>
      </c>
      <c r="G154" s="27">
        <v>5</v>
      </c>
      <c r="H154" s="27">
        <v>4.7090556747101782E-2</v>
      </c>
      <c r="I154" s="27">
        <v>4.9317049340498291E-2</v>
      </c>
      <c r="J154" s="27">
        <v>25022.83749790374</v>
      </c>
      <c r="K154" s="29">
        <f t="shared" si="10"/>
        <v>1193.9390346278997</v>
      </c>
      <c r="L154" s="28">
        <f t="shared" si="13"/>
        <v>238.78780692557993</v>
      </c>
      <c r="M154" s="27">
        <f t="shared" si="14"/>
        <v>107.45451311651097</v>
      </c>
      <c r="N154" s="87" cm="1">
        <f t="array" ref="N154">_xlfn.IFS(AND('Demand breakdown 1'!X154&gt;0, SUM('Demand breakdown 1'!N154:W154)&gt;0,SUM('Demand breakdown 1'!N154:W154)&lt;'Demand breakdown 1'!X154),('Demand breakdown 1'!N154 /'Demand breakdown 1'!X154)*Doku!$H$9,AND('Demand breakdown 1'!X154 = 0, SUM('Demand breakdown 1'!N154:W154)&gt;0), 'Demand breakdown 1'!N154/SUM('Demand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1'!N154 /'Demand breakdown 1'!Y154)*Doku!$H$9)</f>
        <v>0.19122377568165158</v>
      </c>
      <c r="O154" s="27" cm="1">
        <f t="array" ref="O154">_xlfn.IFS(AND('Demand breakdown 1'!X154&gt;0, SUM('Demand breakdown 1'!N154:W154)&gt;0,SUM('Demand breakdown 1'!N154:W154)&lt;'Demand breakdown 1'!X154),('Demand breakdown 1'!O154 /'Demand breakdown 1'!X154)*Doku!$H$9,AND('Demand breakdown 1'!X154 = 0, SUM('Demand breakdown 1'!N154:W154)&gt;0), 'Demand breakdown 1'!O154/SUM('Demand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1'!O154 /'Demand breakdown 1'!Y154)*Doku!$H$9)</f>
        <v>0.2211043470292349</v>
      </c>
      <c r="P154" s="27" cm="1">
        <f t="array" ref="P154">_xlfn.IFS(AND('Demand breakdown 1'!X154&gt;0, SUM('Demand breakdown 1'!N154:W154)&gt;0,SUM('Demand breakdown 1'!N154:W154)&lt;'Demand breakdown 1'!X154),('Demand breakdown 1'!P154 /'Demand breakdown 1'!X154)*Doku!$H$9,AND('Demand breakdown 1'!X154 = 0, SUM('Demand breakdown 1'!N154:W154)&gt;0), 'Demand breakdown 1'!P154/SUM('Demand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1'!P154 /'Demand breakdown 1'!Y154)*Doku!$H$9)</f>
        <v>0.19817412726747116</v>
      </c>
      <c r="Q154" s="27" cm="1">
        <f t="array" ref="Q154">_xlfn.IFS(AND('Demand breakdown 1'!X154&gt;0, SUM('Demand breakdown 1'!N154:W154)&gt;0,SUM('Demand breakdown 1'!N154:W154)&lt;'Demand breakdown 1'!X154),('Demand breakdown 1'!Q154 /'Demand breakdown 1'!X154)*Doku!$H$9,AND('Demand breakdown 1'!X154 = 0, SUM('Demand breakdown 1'!N154:W154)&gt;0), 'Demand breakdown 1'!Q154/SUM('Demand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1'!Q154 /'Demand breakdown 1'!Y154)*Doku!$H$9)</f>
        <v>3.8197231364803338E-2</v>
      </c>
      <c r="R154" s="27" cm="1">
        <f t="array" ref="R154">_xlfn.IFS(AND('Demand breakdown 1'!X154&gt;0, SUM('Demand breakdown 1'!N154:W154)&gt;0,SUM('Demand breakdown 1'!N154:W154)&lt;'Demand breakdown 1'!X154),('Demand breakdown 1'!R154 /'Demand breakdown 1'!X154)*Doku!$H$9,AND('Demand breakdown 1'!X154 = 0, SUM('Demand breakdown 1'!N154:W154)&gt;0), 'Demand breakdown 1'!R154/SUM('Demand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1'!R154 /'Demand breakdown 1'!Y154)*Doku!$H$9)</f>
        <v>0</v>
      </c>
      <c r="S154" s="27" cm="1">
        <f t="array" ref="S154">_xlfn.IFS(AND('Demand breakdown 1'!X154&gt;0, SUM('Demand breakdown 1'!N154:W154)&gt;0,SUM('Demand breakdown 1'!N154:W154)&lt;'Demand breakdown 1'!X154),('Demand breakdown 1'!S154 /'Demand breakdown 1'!X154)*Doku!$H$9,AND('Demand breakdown 1'!X154 = 0, SUM('Demand breakdown 1'!N154:W154)&gt;0), 'Demand breakdown 1'!S154/SUM('Demand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1'!S154 /'Demand breakdown 1'!Y154)*Doku!$H$9)</f>
        <v>0</v>
      </c>
      <c r="T154" s="27" cm="1">
        <f t="array" ref="T154">_xlfn.IFS(AND('Demand breakdown 1'!X154&gt;0, SUM('Demand breakdown 1'!N154:W154)&gt;0,SUM('Demand breakdown 1'!N154:W154)&lt;'Demand breakdown 1'!X154),('Demand breakdown 1'!T154 /'Demand breakdown 1'!X154)*Doku!$H$9,AND('Demand breakdown 1'!X154 = 0, SUM('Demand breakdown 1'!N154:W154)&gt;0), 'Demand breakdown 1'!T154/SUM('Demand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1'!T154 /'Demand breakdown 1'!Y154)*Doku!$H$9)</f>
        <v>5.144448267794665E-2</v>
      </c>
      <c r="U154" s="27" cm="1">
        <f t="array" ref="U154">_xlfn.IFS(AND('Demand breakdown 1'!X154&gt;0, SUM('Demand breakdown 1'!N154:W154)&gt;0,SUM('Demand breakdown 1'!N154:W154)&lt;'Demand breakdown 1'!X154),('Demand breakdown 1'!U154 /'Demand breakdown 1'!X154)*Doku!$H$9,AND('Demand breakdown 1'!X154 = 0, SUM('Demand breakdown 1'!N154:W154)&gt;0), 'Demand breakdown 1'!U154/SUM('Demand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1'!U154 /'Demand breakdown 1'!Y154)*Doku!$H$9)</f>
        <v>6.4632329276681236E-2</v>
      </c>
      <c r="V154" s="27" cm="1">
        <f t="array" ref="V154">_xlfn.IFS(AND('Demand breakdown 1'!X154&gt;0, SUM('Demand breakdown 1'!N154:W154)&gt;0,SUM('Demand breakdown 1'!N154:W154)&lt;'Demand breakdown 1'!X154),('Demand breakdown 1'!V154 /'Demand breakdown 1'!X154)*Doku!$H$9,AND('Demand breakdown 1'!X154 = 0, SUM('Demand breakdown 1'!N154:W154)&gt;0), 'Demand breakdown 1'!V154/SUM('Demand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1'!V154 /'Demand breakdown 1'!Y154)*Doku!$H$9)</f>
        <v>0.21587673216126804</v>
      </c>
      <c r="W154" s="27" cm="1">
        <f t="array" ref="W154">_xlfn.IFS(AND('Demand breakdown 1'!X154&gt;0, SUM('Demand breakdown 1'!N154:W154)&gt;0),('Demand breakdown 1'!W154 /'Demand breakdown 1'!X154)*Doku!$H$9,AND('Demand breakdown 1'!X154 = 0, SUM('Demand breakdown 1'!N154:W154)&gt;0), 'Demand breakdown 1'!W154/SUM('Demand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1'!W154 /'Demand breakdown 1'!Y154)*Doku!$H$9)</f>
        <v>0</v>
      </c>
      <c r="X154" s="90" cm="1">
        <f t="array" ref="X154">_xlfn.IFS(AND('Demand breakdown 1'!Y154&gt;0,'Demand breakdown 1'!X154 &gt; SUM('Demand breakdown 1'!N154:W154)),(('Demand breakdown 1'!Y154-SUM('Demand breakdown 1'!N154:W154))/'Demand breakdown 1'!Y154)*Doku!$H$9,'Demand breakdown 1'!Y154 = 0, 0,'Demand breakdown 1'!X154 &lt; SUM('Demand breakdown 1'!N154:W154),1)</f>
        <v>1</v>
      </c>
      <c r="Y154" s="92">
        <f>IF(X154=1,Doku!$H$10,1-SUM(N154:X154))</f>
        <v>1.934697454094314E-2</v>
      </c>
      <c r="Z154" s="27">
        <f t="shared" si="11"/>
        <v>64.472707869906586</v>
      </c>
      <c r="AA154" s="25">
        <f t="shared" si="12"/>
        <v>66.860585939162391</v>
      </c>
    </row>
    <row r="155" spans="1:27">
      <c r="A155" s="27" t="s">
        <v>1340</v>
      </c>
      <c r="B155" s="27" t="s">
        <v>1352</v>
      </c>
      <c r="C155" s="27">
        <v>7211</v>
      </c>
      <c r="D155" s="27">
        <v>633</v>
      </c>
      <c r="E155" s="27">
        <v>4918.1530000000002</v>
      </c>
      <c r="F155" s="27">
        <v>111528</v>
      </c>
      <c r="G155" s="27">
        <v>1</v>
      </c>
      <c r="H155" s="27">
        <v>3.3917594808383279E-2</v>
      </c>
      <c r="I155" s="27">
        <v>2.7241817293600392E-2</v>
      </c>
      <c r="J155" s="27">
        <v>25022.83749790374</v>
      </c>
      <c r="K155" s="29">
        <f t="shared" si="10"/>
        <v>801.94133235103823</v>
      </c>
      <c r="L155" s="28">
        <f t="shared" si="13"/>
        <v>801.94133235103823</v>
      </c>
      <c r="M155" s="27">
        <f t="shared" si="14"/>
        <v>360.87359955796722</v>
      </c>
      <c r="N155" s="87" cm="1">
        <f t="array" ref="N155">_xlfn.IFS(AND('Demand breakdown 1'!X155&gt;0, SUM('Demand breakdown 1'!N155:W155)&gt;0,SUM('Demand breakdown 1'!N155:W155)&lt;'Demand breakdown 1'!X155),('Demand breakdown 1'!N155 /'Demand breakdown 1'!X155)*Doku!$H$9,AND('Demand breakdown 1'!X155 = 0, SUM('Demand breakdown 1'!N155:W155)&gt;0), 'Demand breakdown 1'!N155/SUM('Demand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1'!N155 /'Demand breakdown 1'!Y155)*Doku!$H$9)</f>
        <v>0.17954951528936355</v>
      </c>
      <c r="O155" s="27" cm="1">
        <f t="array" ref="O155">_xlfn.IFS(AND('Demand breakdown 1'!X155&gt;0, SUM('Demand breakdown 1'!N155:W155)&gt;0,SUM('Demand breakdown 1'!N155:W155)&lt;'Demand breakdown 1'!X155),('Demand breakdown 1'!O155 /'Demand breakdown 1'!X155)*Doku!$H$9,AND('Demand breakdown 1'!X155 = 0, SUM('Demand breakdown 1'!N155:W155)&gt;0), 'Demand breakdown 1'!O155/SUM('Demand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1'!O155 /'Demand breakdown 1'!Y155)*Doku!$H$9)</f>
        <v>0</v>
      </c>
      <c r="P155" s="27" cm="1">
        <f t="array" ref="P155">_xlfn.IFS(AND('Demand breakdown 1'!X155&gt;0, SUM('Demand breakdown 1'!N155:W155)&gt;0,SUM('Demand breakdown 1'!N155:W155)&lt;'Demand breakdown 1'!X155),('Demand breakdown 1'!P155 /'Demand breakdown 1'!X155)*Doku!$H$9,AND('Demand breakdown 1'!X155 = 0, SUM('Demand breakdown 1'!N155:W155)&gt;0), 'Demand breakdown 1'!P155/SUM('Demand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1'!P155 /'Demand breakdown 1'!Y155)*Doku!$H$9)</f>
        <v>5.3691147931735801E-3</v>
      </c>
      <c r="Q155" s="27" cm="1">
        <f t="array" ref="Q155">_xlfn.IFS(AND('Demand breakdown 1'!X155&gt;0, SUM('Demand breakdown 1'!N155:W155)&gt;0,SUM('Demand breakdown 1'!N155:W155)&lt;'Demand breakdown 1'!X155),('Demand breakdown 1'!Q155 /'Demand breakdown 1'!X155)*Doku!$H$9,AND('Demand breakdown 1'!X155 = 0, SUM('Demand breakdown 1'!N155:W155)&gt;0), 'Demand breakdown 1'!Q155/SUM('Demand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1'!Q155 /'Demand breakdown 1'!Y155)*Doku!$H$9)</f>
        <v>0</v>
      </c>
      <c r="R155" s="27" cm="1">
        <f t="array" ref="R155">_xlfn.IFS(AND('Demand breakdown 1'!X155&gt;0, SUM('Demand breakdown 1'!N155:W155)&gt;0,SUM('Demand breakdown 1'!N155:W155)&lt;'Demand breakdown 1'!X155),('Demand breakdown 1'!R155 /'Demand breakdown 1'!X155)*Doku!$H$9,AND('Demand breakdown 1'!X155 = 0, SUM('Demand breakdown 1'!N155:W155)&gt;0), 'Demand breakdown 1'!R155/SUM('Demand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1'!R155 /'Demand breakdown 1'!Y155)*Doku!$H$9)</f>
        <v>0</v>
      </c>
      <c r="S155" s="27" cm="1">
        <f t="array" ref="S155">_xlfn.IFS(AND('Demand breakdown 1'!X155&gt;0, SUM('Demand breakdown 1'!N155:W155)&gt;0,SUM('Demand breakdown 1'!N155:W155)&lt;'Demand breakdown 1'!X155),('Demand breakdown 1'!S155 /'Demand breakdown 1'!X155)*Doku!$H$9,AND('Demand breakdown 1'!X155 = 0, SUM('Demand breakdown 1'!N155:W155)&gt;0), 'Demand breakdown 1'!S155/SUM('Demand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1'!S155 /'Demand breakdown 1'!Y155)*Doku!$H$9)</f>
        <v>0</v>
      </c>
      <c r="T155" s="27" cm="1">
        <f t="array" ref="T155">_xlfn.IFS(AND('Demand breakdown 1'!X155&gt;0, SUM('Demand breakdown 1'!N155:W155)&gt;0,SUM('Demand breakdown 1'!N155:W155)&lt;'Demand breakdown 1'!X155),('Demand breakdown 1'!T155 /'Demand breakdown 1'!X155)*Doku!$H$9,AND('Demand breakdown 1'!X155 = 0, SUM('Demand breakdown 1'!N155:W155)&gt;0), 'Demand breakdown 1'!T155/SUM('Demand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1'!T155 /'Demand breakdown 1'!Y155)*Doku!$H$9)</f>
        <v>0</v>
      </c>
      <c r="U155" s="27" cm="1">
        <f t="array" ref="U155">_xlfn.IFS(AND('Demand breakdown 1'!X155&gt;0, SUM('Demand breakdown 1'!N155:W155)&gt;0,SUM('Demand breakdown 1'!N155:W155)&lt;'Demand breakdown 1'!X155),('Demand breakdown 1'!U155 /'Demand breakdown 1'!X155)*Doku!$H$9,AND('Demand breakdown 1'!X155 = 0, SUM('Demand breakdown 1'!N155:W155)&gt;0), 'Demand breakdown 1'!U155/SUM('Demand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1'!U155 /'Demand breakdown 1'!Y155)*Doku!$H$9)</f>
        <v>0</v>
      </c>
      <c r="V155" s="27" cm="1">
        <f t="array" ref="V155">_xlfn.IFS(AND('Demand breakdown 1'!X155&gt;0, SUM('Demand breakdown 1'!N155:W155)&gt;0,SUM('Demand breakdown 1'!N155:W155)&lt;'Demand breakdown 1'!X155),('Demand breakdown 1'!V155 /'Demand breakdown 1'!X155)*Doku!$H$9,AND('Demand breakdown 1'!X155 = 0, SUM('Demand breakdown 1'!N155:W155)&gt;0), 'Demand breakdown 1'!V155/SUM('Demand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1'!V155 /'Demand breakdown 1'!Y155)*Doku!$H$9)</f>
        <v>0.16739004943423516</v>
      </c>
      <c r="W155" s="27" cm="1">
        <f t="array" ref="W155">_xlfn.IFS(AND('Demand breakdown 1'!X155&gt;0, SUM('Demand breakdown 1'!N155:W155)&gt;0),('Demand breakdown 1'!W155 /'Demand breakdown 1'!X155)*Doku!$H$9,AND('Demand breakdown 1'!X155 = 0, SUM('Demand breakdown 1'!N155:W155)&gt;0), 'Demand breakdown 1'!W155/SUM('Demand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1'!W155 /'Demand breakdown 1'!Y155)*Doku!$H$9)</f>
        <v>0</v>
      </c>
      <c r="X155" s="90" cm="1">
        <f t="array" ref="X155">_xlfn.IFS(AND('Demand breakdown 1'!Y155&gt;0,'Demand breakdown 1'!X155 &gt; SUM('Demand breakdown 1'!N155:W155)),(('Demand breakdown 1'!Y155-SUM('Demand breakdown 1'!N155:W155))/'Demand breakdown 1'!Y155)*Doku!$H$9,'Demand breakdown 1'!Y155 = 0, 0,'Demand breakdown 1'!X155 &lt; SUM('Demand breakdown 1'!N155:W155),1)</f>
        <v>0.62834434594228461</v>
      </c>
      <c r="Y155" s="92">
        <f>IF(X155=1,Doku!$H$10,1-SUM(N155:X155))</f>
        <v>1.934697454094314E-2</v>
      </c>
      <c r="Z155" s="27">
        <f t="shared" si="11"/>
        <v>216.52415973478034</v>
      </c>
      <c r="AA155" s="25">
        <f t="shared" si="12"/>
        <v>224.54357305829072</v>
      </c>
    </row>
    <row r="156" spans="1:27">
      <c r="A156" s="27" t="s">
        <v>1340</v>
      </c>
      <c r="B156" s="27" t="s">
        <v>1353</v>
      </c>
      <c r="C156" s="27">
        <v>7231</v>
      </c>
      <c r="D156" s="27">
        <v>614</v>
      </c>
      <c r="E156" s="27">
        <v>3517.607</v>
      </c>
      <c r="F156" s="27">
        <v>112483</v>
      </c>
      <c r="G156" s="27">
        <v>3</v>
      </c>
      <c r="H156" s="27">
        <v>2.4258856713309379E-2</v>
      </c>
      <c r="I156" s="27">
        <v>2.7475085490962385E-2</v>
      </c>
      <c r="J156" s="27">
        <v>25022.83749790374</v>
      </c>
      <c r="K156" s="29">
        <f t="shared" si="10"/>
        <v>629.55959703867381</v>
      </c>
      <c r="L156" s="28">
        <f t="shared" si="13"/>
        <v>209.85319901289128</v>
      </c>
      <c r="M156" s="27">
        <f t="shared" si="14"/>
        <v>94.433939555801075</v>
      </c>
      <c r="N156" s="87" cm="1">
        <f t="array" ref="N156">_xlfn.IFS(AND('Demand breakdown 1'!X156&gt;0, SUM('Demand breakdown 1'!N156:W156)&gt;0,SUM('Demand breakdown 1'!N156:W156)&lt;'Demand breakdown 1'!X156),('Demand breakdown 1'!N156 /'Demand breakdown 1'!X156)*Doku!$H$9,AND('Demand breakdown 1'!X156 = 0, SUM('Demand breakdown 1'!N156:W156)&gt;0), 'Demand breakdown 1'!N156/SUM('Demand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1'!N156 /'Demand breakdown 1'!Y156)*Doku!$H$9)</f>
        <v>7.6188359358639268E-2</v>
      </c>
      <c r="O156" s="27" cm="1">
        <f t="array" ref="O156">_xlfn.IFS(AND('Demand breakdown 1'!X156&gt;0, SUM('Demand breakdown 1'!N156:W156)&gt;0,SUM('Demand breakdown 1'!N156:W156)&lt;'Demand breakdown 1'!X156),('Demand breakdown 1'!O156 /'Demand breakdown 1'!X156)*Doku!$H$9,AND('Demand breakdown 1'!X156 = 0, SUM('Demand breakdown 1'!N156:W156)&gt;0), 'Demand breakdown 1'!O156/SUM('Demand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1'!O156 /'Demand breakdown 1'!Y156)*Doku!$H$9)</f>
        <v>0.24915407518831195</v>
      </c>
      <c r="P156" s="27" cm="1">
        <f t="array" ref="P156">_xlfn.IFS(AND('Demand breakdown 1'!X156&gt;0, SUM('Demand breakdown 1'!N156:W156)&gt;0,SUM('Demand breakdown 1'!N156:W156)&lt;'Demand breakdown 1'!X156),('Demand breakdown 1'!P156 /'Demand breakdown 1'!X156)*Doku!$H$9,AND('Demand breakdown 1'!X156 = 0, SUM('Demand breakdown 1'!N156:W156)&gt;0), 'Demand breakdown 1'!P156/SUM('Demand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1'!P156 /'Demand breakdown 1'!Y156)*Doku!$H$9)</f>
        <v>0</v>
      </c>
      <c r="Q156" s="27" cm="1">
        <f t="array" ref="Q156">_xlfn.IFS(AND('Demand breakdown 1'!X156&gt;0, SUM('Demand breakdown 1'!N156:W156)&gt;0,SUM('Demand breakdown 1'!N156:W156)&lt;'Demand breakdown 1'!X156),('Demand breakdown 1'!Q156 /'Demand breakdown 1'!X156)*Doku!$H$9,AND('Demand breakdown 1'!X156 = 0, SUM('Demand breakdown 1'!N156:W156)&gt;0), 'Demand breakdown 1'!Q156/SUM('Demand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1'!Q156 /'Demand breakdown 1'!Y156)*Doku!$H$9)</f>
        <v>0.26566155304935046</v>
      </c>
      <c r="R156" s="27" cm="1">
        <f t="array" ref="R156">_xlfn.IFS(AND('Demand breakdown 1'!X156&gt;0, SUM('Demand breakdown 1'!N156:W156)&gt;0,SUM('Demand breakdown 1'!N156:W156)&lt;'Demand breakdown 1'!X156),('Demand breakdown 1'!R156 /'Demand breakdown 1'!X156)*Doku!$H$9,AND('Demand breakdown 1'!X156 = 0, SUM('Demand breakdown 1'!N156:W156)&gt;0), 'Demand breakdown 1'!R156/SUM('Demand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1'!R156 /'Demand breakdown 1'!Y156)*Doku!$H$9)</f>
        <v>0</v>
      </c>
      <c r="S156" s="27" cm="1">
        <f t="array" ref="S156">_xlfn.IFS(AND('Demand breakdown 1'!X156&gt;0, SUM('Demand breakdown 1'!N156:W156)&gt;0,SUM('Demand breakdown 1'!N156:W156)&lt;'Demand breakdown 1'!X156),('Demand breakdown 1'!S156 /'Demand breakdown 1'!X156)*Doku!$H$9,AND('Demand breakdown 1'!X156 = 0, SUM('Demand breakdown 1'!N156:W156)&gt;0), 'Demand breakdown 1'!S156/SUM('Demand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1'!S156 /'Demand breakdown 1'!Y156)*Doku!$H$9)</f>
        <v>0.13450873443912145</v>
      </c>
      <c r="T156" s="27" cm="1">
        <f t="array" ref="T156">_xlfn.IFS(AND('Demand breakdown 1'!X156&gt;0, SUM('Demand breakdown 1'!N156:W156)&gt;0,SUM('Demand breakdown 1'!N156:W156)&lt;'Demand breakdown 1'!X156),('Demand breakdown 1'!T156 /'Demand breakdown 1'!X156)*Doku!$H$9,AND('Demand breakdown 1'!X156 = 0, SUM('Demand breakdown 1'!N156:W156)&gt;0), 'Demand breakdown 1'!T156/SUM('Demand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1'!T156 /'Demand breakdown 1'!Y156)*Doku!$H$9)</f>
        <v>8.6709608984356118E-2</v>
      </c>
      <c r="U156" s="27" cm="1">
        <f t="array" ref="U156">_xlfn.IFS(AND('Demand breakdown 1'!X156&gt;0, SUM('Demand breakdown 1'!N156:W156)&gt;0,SUM('Demand breakdown 1'!N156:W156)&lt;'Demand breakdown 1'!X156),('Demand breakdown 1'!U156 /'Demand breakdown 1'!X156)*Doku!$H$9,AND('Demand breakdown 1'!X156 = 0, SUM('Demand breakdown 1'!N156:W156)&gt;0), 'Demand breakdown 1'!U156/SUM('Demand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1'!U156 /'Demand breakdown 1'!Y156)*Doku!$H$9)</f>
        <v>0</v>
      </c>
      <c r="V156" s="27" cm="1">
        <f t="array" ref="V156">_xlfn.IFS(AND('Demand breakdown 1'!X156&gt;0, SUM('Demand breakdown 1'!N156:W156)&gt;0,SUM('Demand breakdown 1'!N156:W156)&lt;'Demand breakdown 1'!X156),('Demand breakdown 1'!V156 /'Demand breakdown 1'!X156)*Doku!$H$9,AND('Demand breakdown 1'!X156 = 0, SUM('Demand breakdown 1'!N156:W156)&gt;0), 'Demand breakdown 1'!V156/SUM('Demand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1'!V156 /'Demand breakdown 1'!Y156)*Doku!$H$9)</f>
        <v>0.16843069443927752</v>
      </c>
      <c r="W156" s="27" cm="1">
        <f t="array" ref="W156">_xlfn.IFS(AND('Demand breakdown 1'!X156&gt;0, SUM('Demand breakdown 1'!N156:W156)&gt;0),('Demand breakdown 1'!W156 /'Demand breakdown 1'!X156)*Doku!$H$9,AND('Demand breakdown 1'!X156 = 0, SUM('Demand breakdown 1'!N156:W156)&gt;0), 'Demand breakdown 1'!W156/SUM('Demand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1'!W156 /'Demand breakdown 1'!Y156)*Doku!$H$9)</f>
        <v>0</v>
      </c>
      <c r="X156" s="90" cm="1">
        <f t="array" ref="X156">_xlfn.IFS(AND('Demand breakdown 1'!Y156&gt;0,'Demand breakdown 1'!X156 &gt; SUM('Demand breakdown 1'!N156:W156)),(('Demand breakdown 1'!Y156-SUM('Demand breakdown 1'!N156:W156))/'Demand breakdown 1'!Y156)*Doku!$H$9,'Demand breakdown 1'!Y156 = 0, 0,'Demand breakdown 1'!X156 &lt; SUM('Demand breakdown 1'!N156:W156),1)</f>
        <v>1</v>
      </c>
      <c r="Y156" s="92">
        <f>IF(X156=1,Doku!$H$10,1-SUM(N156:X156))</f>
        <v>1.934697454094314E-2</v>
      </c>
      <c r="Z156" s="27">
        <f t="shared" si="11"/>
        <v>56.660363733480651</v>
      </c>
      <c r="AA156" s="25">
        <f t="shared" si="12"/>
        <v>58.758895723609562</v>
      </c>
    </row>
    <row r="157" spans="1:27">
      <c r="A157" s="27" t="s">
        <v>1340</v>
      </c>
      <c r="B157" s="27" t="s">
        <v>1354</v>
      </c>
      <c r="C157" s="27">
        <v>7232</v>
      </c>
      <c r="D157" s="27">
        <v>504</v>
      </c>
      <c r="E157" s="27">
        <v>2786.297</v>
      </c>
      <c r="F157" s="27">
        <v>99058</v>
      </c>
      <c r="G157" s="27">
        <v>4</v>
      </c>
      <c r="H157" s="27">
        <v>1.9215443818403757E-2</v>
      </c>
      <c r="I157" s="27">
        <v>2.4195896433805569E-2</v>
      </c>
      <c r="J157" s="27">
        <v>25022.83749790374</v>
      </c>
      <c r="K157" s="29">
        <f t="shared" si="10"/>
        <v>515.71994392715476</v>
      </c>
      <c r="L157" s="28">
        <f t="shared" si="13"/>
        <v>128.92998598178869</v>
      </c>
      <c r="M157" s="27">
        <f t="shared" si="14"/>
        <v>58.018493691804913</v>
      </c>
      <c r="N157" s="87" cm="1">
        <f t="array" ref="N157">_xlfn.IFS(AND('Demand breakdown 1'!X157&gt;0, SUM('Demand breakdown 1'!N157:W157)&gt;0,SUM('Demand breakdown 1'!N157:W157)&lt;'Demand breakdown 1'!X157),('Demand breakdown 1'!N157 /'Demand breakdown 1'!X157)*Doku!$H$9,AND('Demand breakdown 1'!X157 = 0, SUM('Demand breakdown 1'!N157:W157)&gt;0), 'Demand breakdown 1'!N157/SUM('Demand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1'!N157 /'Demand breakdown 1'!Y157)*Doku!$H$9)</f>
        <v>6.9605664688181412E-2</v>
      </c>
      <c r="O157" s="27" cm="1">
        <f t="array" ref="O157">_xlfn.IFS(AND('Demand breakdown 1'!X157&gt;0, SUM('Demand breakdown 1'!N157:W157)&gt;0,SUM('Demand breakdown 1'!N157:W157)&lt;'Demand breakdown 1'!X157),('Demand breakdown 1'!O157 /'Demand breakdown 1'!X157)*Doku!$H$9,AND('Demand breakdown 1'!X157 = 0, SUM('Demand breakdown 1'!N157:W157)&gt;0), 'Demand breakdown 1'!O157/SUM('Demand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1'!O157 /'Demand breakdown 1'!Y157)*Doku!$H$9)</f>
        <v>5.6774011719577543E-2</v>
      </c>
      <c r="P157" s="27" cm="1">
        <f t="array" ref="P157">_xlfn.IFS(AND('Demand breakdown 1'!X157&gt;0, SUM('Demand breakdown 1'!N157:W157)&gt;0,SUM('Demand breakdown 1'!N157:W157)&lt;'Demand breakdown 1'!X157),('Demand breakdown 1'!P157 /'Demand breakdown 1'!X157)*Doku!$H$9,AND('Demand breakdown 1'!X157 = 0, SUM('Demand breakdown 1'!N157:W157)&gt;0), 'Demand breakdown 1'!P157/SUM('Demand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1'!P157 /'Demand breakdown 1'!Y157)*Doku!$H$9)</f>
        <v>0</v>
      </c>
      <c r="Q157" s="27" cm="1">
        <f t="array" ref="Q157">_xlfn.IFS(AND('Demand breakdown 1'!X157&gt;0, SUM('Demand breakdown 1'!N157:W157)&gt;0,SUM('Demand breakdown 1'!N157:W157)&lt;'Demand breakdown 1'!X157),('Demand breakdown 1'!Q157 /'Demand breakdown 1'!X157)*Doku!$H$9,AND('Demand breakdown 1'!X157 = 0, SUM('Demand breakdown 1'!N157:W157)&gt;0), 'Demand breakdown 1'!Q157/SUM('Demand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1'!Q157 /'Demand breakdown 1'!Y157)*Doku!$H$9)</f>
        <v>0.19186952787959574</v>
      </c>
      <c r="R157" s="27" cm="1">
        <f t="array" ref="R157">_xlfn.IFS(AND('Demand breakdown 1'!X157&gt;0, SUM('Demand breakdown 1'!N157:W157)&gt;0,SUM('Demand breakdown 1'!N157:W157)&lt;'Demand breakdown 1'!X157),('Demand breakdown 1'!R157 /'Demand breakdown 1'!X157)*Doku!$H$9,AND('Demand breakdown 1'!X157 = 0, SUM('Demand breakdown 1'!N157:W157)&gt;0), 'Demand breakdown 1'!R157/SUM('Demand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1'!R157 /'Demand breakdown 1'!Y157)*Doku!$H$9)</f>
        <v>0</v>
      </c>
      <c r="S157" s="27" cm="1">
        <f t="array" ref="S157">_xlfn.IFS(AND('Demand breakdown 1'!X157&gt;0, SUM('Demand breakdown 1'!N157:W157)&gt;0,SUM('Demand breakdown 1'!N157:W157)&lt;'Demand breakdown 1'!X157),('Demand breakdown 1'!S157 /'Demand breakdown 1'!X157)*Doku!$H$9,AND('Demand breakdown 1'!X157 = 0, SUM('Demand breakdown 1'!N157:W157)&gt;0), 'Demand breakdown 1'!S157/SUM('Demand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1'!S157 /'Demand breakdown 1'!Y157)*Doku!$H$9)</f>
        <v>0</v>
      </c>
      <c r="T157" s="27" cm="1">
        <f t="array" ref="T157">_xlfn.IFS(AND('Demand breakdown 1'!X157&gt;0, SUM('Demand breakdown 1'!N157:W157)&gt;0,SUM('Demand breakdown 1'!N157:W157)&lt;'Demand breakdown 1'!X157),('Demand breakdown 1'!T157 /'Demand breakdown 1'!X157)*Doku!$H$9,AND('Demand breakdown 1'!X157 = 0, SUM('Demand breakdown 1'!N157:W157)&gt;0), 'Demand breakdown 1'!T157/SUM('Demand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1'!T157 /'Demand breakdown 1'!Y157)*Doku!$H$9)</f>
        <v>0.14223766262367507</v>
      </c>
      <c r="U157" s="27" cm="1">
        <f t="array" ref="U157">_xlfn.IFS(AND('Demand breakdown 1'!X157&gt;0, SUM('Demand breakdown 1'!N157:W157)&gt;0,SUM('Demand breakdown 1'!N157:W157)&lt;'Demand breakdown 1'!X157),('Demand breakdown 1'!U157 /'Demand breakdown 1'!X157)*Doku!$H$9,AND('Demand breakdown 1'!X157 = 0, SUM('Demand breakdown 1'!N157:W157)&gt;0), 'Demand breakdown 1'!U157/SUM('Demand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1'!U157 /'Demand breakdown 1'!Y157)*Doku!$H$9)</f>
        <v>0</v>
      </c>
      <c r="V157" s="27" cm="1">
        <f t="array" ref="V157">_xlfn.IFS(AND('Demand breakdown 1'!X157&gt;0, SUM('Demand breakdown 1'!N157:W157)&gt;0,SUM('Demand breakdown 1'!N157:W157)&lt;'Demand breakdown 1'!X157),('Demand breakdown 1'!V157 /'Demand breakdown 1'!X157)*Doku!$H$9,AND('Demand breakdown 1'!X157 = 0, SUM('Demand breakdown 1'!N157:W157)&gt;0), 'Demand breakdown 1'!V157/SUM('Demand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1'!V157 /'Demand breakdown 1'!Y157)*Doku!$H$9)</f>
        <v>0.15180087568518175</v>
      </c>
      <c r="W157" s="27" cm="1">
        <f t="array" ref="W157">_xlfn.IFS(AND('Demand breakdown 1'!X157&gt;0, SUM('Demand breakdown 1'!N157:W157)&gt;0),('Demand breakdown 1'!W157 /'Demand breakdown 1'!X157)*Doku!$H$9,AND('Demand breakdown 1'!X157 = 0, SUM('Demand breakdown 1'!N157:W157)&gt;0), 'Demand breakdown 1'!W157/SUM('Demand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1'!W157 /'Demand breakdown 1'!Y157)*Doku!$H$9)</f>
        <v>0</v>
      </c>
      <c r="X157" s="90" cm="1">
        <f t="array" ref="X157">_xlfn.IFS(AND('Demand breakdown 1'!Y157&gt;0,'Demand breakdown 1'!X157 &gt; SUM('Demand breakdown 1'!N157:W157)),(('Demand breakdown 1'!Y157-SUM('Demand breakdown 1'!N157:W157))/'Demand breakdown 1'!Y157)*Doku!$H$9,'Demand breakdown 1'!Y157 = 0, 0,'Demand breakdown 1'!X157 &lt; SUM('Demand breakdown 1'!N157:W157),1)</f>
        <v>0.36836528286284531</v>
      </c>
      <c r="Y157" s="92">
        <f>IF(X157=1,Doku!$H$10,1-SUM(N157:X157))</f>
        <v>1.934697454094314E-2</v>
      </c>
      <c r="Z157" s="27">
        <f t="shared" si="11"/>
        <v>34.811096215082948</v>
      </c>
      <c r="AA157" s="25">
        <f t="shared" si="12"/>
        <v>36.100396074900836</v>
      </c>
    </row>
    <row r="158" spans="1:27">
      <c r="A158" s="27" t="s">
        <v>1340</v>
      </c>
      <c r="B158" s="27" t="s">
        <v>1355</v>
      </c>
      <c r="C158" s="27">
        <v>7233</v>
      </c>
      <c r="D158" s="27">
        <v>556</v>
      </c>
      <c r="E158" s="27">
        <v>2016.451</v>
      </c>
      <c r="F158" s="27">
        <v>60646</v>
      </c>
      <c r="G158" s="27">
        <v>5</v>
      </c>
      <c r="H158" s="27">
        <v>1.3906270904739903E-2</v>
      </c>
      <c r="I158" s="27">
        <v>1.4813385442110406E-2</v>
      </c>
      <c r="J158" s="27">
        <v>25022.83749790374</v>
      </c>
      <c r="K158" s="29">
        <f t="shared" si="10"/>
        <v>354.3299593561037</v>
      </c>
      <c r="L158" s="28">
        <f t="shared" si="13"/>
        <v>70.865991871220743</v>
      </c>
      <c r="M158" s="27">
        <f t="shared" si="14"/>
        <v>31.889696342049334</v>
      </c>
      <c r="N158" s="87" cm="1">
        <f t="array" ref="N158">_xlfn.IFS(AND('Demand breakdown 1'!X158&gt;0, SUM('Demand breakdown 1'!N158:W158)&gt;0,SUM('Demand breakdown 1'!N158:W158)&lt;'Demand breakdown 1'!X158),('Demand breakdown 1'!N158 /'Demand breakdown 1'!X158)*Doku!$H$9,AND('Demand breakdown 1'!X158 = 0, SUM('Demand breakdown 1'!N158:W158)&gt;0), 'Demand breakdown 1'!N158/SUM('Demand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1'!N158 /'Demand breakdown 1'!Y158)*Doku!$H$9)</f>
        <v>0.10909764908232007</v>
      </c>
      <c r="O158" s="27" cm="1">
        <f t="array" ref="O158">_xlfn.IFS(AND('Demand breakdown 1'!X158&gt;0, SUM('Demand breakdown 1'!N158:W158)&gt;0,SUM('Demand breakdown 1'!N158:W158)&lt;'Demand breakdown 1'!X158),('Demand breakdown 1'!O158 /'Demand breakdown 1'!X158)*Doku!$H$9,AND('Demand breakdown 1'!X158 = 0, SUM('Demand breakdown 1'!N158:W158)&gt;0), 'Demand breakdown 1'!O158/SUM('Demand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1'!O158 /'Demand breakdown 1'!Y158)*Doku!$H$9)</f>
        <v>0</v>
      </c>
      <c r="P158" s="27" cm="1">
        <f t="array" ref="P158">_xlfn.IFS(AND('Demand breakdown 1'!X158&gt;0, SUM('Demand breakdown 1'!N158:W158)&gt;0,SUM('Demand breakdown 1'!N158:W158)&lt;'Demand breakdown 1'!X158),('Demand breakdown 1'!P158 /'Demand breakdown 1'!X158)*Doku!$H$9,AND('Demand breakdown 1'!X158 = 0, SUM('Demand breakdown 1'!N158:W158)&gt;0), 'Demand breakdown 1'!P158/SUM('Demand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1'!P158 /'Demand breakdown 1'!Y158)*Doku!$H$9)</f>
        <v>5.0258467554776663E-2</v>
      </c>
      <c r="Q158" s="27" cm="1">
        <f t="array" ref="Q158">_xlfn.IFS(AND('Demand breakdown 1'!X158&gt;0, SUM('Demand breakdown 1'!N158:W158)&gt;0,SUM('Demand breakdown 1'!N158:W158)&lt;'Demand breakdown 1'!X158),('Demand breakdown 1'!Q158 /'Demand breakdown 1'!X158)*Doku!$H$9,AND('Demand breakdown 1'!X158 = 0, SUM('Demand breakdown 1'!N158:W158)&gt;0), 'Demand breakdown 1'!Q158/SUM('Demand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1'!Q158 /'Demand breakdown 1'!Y158)*Doku!$H$9)</f>
        <v>0</v>
      </c>
      <c r="R158" s="27" cm="1">
        <f t="array" ref="R158">_xlfn.IFS(AND('Demand breakdown 1'!X158&gt;0, SUM('Demand breakdown 1'!N158:W158)&gt;0,SUM('Demand breakdown 1'!N158:W158)&lt;'Demand breakdown 1'!X158),('Demand breakdown 1'!R158 /'Demand breakdown 1'!X158)*Doku!$H$9,AND('Demand breakdown 1'!X158 = 0, SUM('Demand breakdown 1'!N158:W158)&gt;0), 'Demand breakdown 1'!R158/SUM('Demand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1'!R158 /'Demand breakdown 1'!Y158)*Doku!$H$9)</f>
        <v>0</v>
      </c>
      <c r="S158" s="27" cm="1">
        <f t="array" ref="S158">_xlfn.IFS(AND('Demand breakdown 1'!X158&gt;0, SUM('Demand breakdown 1'!N158:W158)&gt;0,SUM('Demand breakdown 1'!N158:W158)&lt;'Demand breakdown 1'!X158),('Demand breakdown 1'!S158 /'Demand breakdown 1'!X158)*Doku!$H$9,AND('Demand breakdown 1'!X158 = 0, SUM('Demand breakdown 1'!N158:W158)&gt;0), 'Demand breakdown 1'!S158/SUM('Demand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1'!S158 /'Demand breakdown 1'!Y158)*Doku!$H$9)</f>
        <v>0</v>
      </c>
      <c r="T158" s="27" cm="1">
        <f t="array" ref="T158">_xlfn.IFS(AND('Demand breakdown 1'!X158&gt;0, SUM('Demand breakdown 1'!N158:W158)&gt;0,SUM('Demand breakdown 1'!N158:W158)&lt;'Demand breakdown 1'!X158),('Demand breakdown 1'!T158 /'Demand breakdown 1'!X158)*Doku!$H$9,AND('Demand breakdown 1'!X158 = 0, SUM('Demand breakdown 1'!N158:W158)&gt;0), 'Demand breakdown 1'!T158/SUM('Demand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1'!T158 /'Demand breakdown 1'!Y158)*Doku!$H$9)</f>
        <v>0</v>
      </c>
      <c r="U158" s="27" cm="1">
        <f t="array" ref="U158">_xlfn.IFS(AND('Demand breakdown 1'!X158&gt;0, SUM('Demand breakdown 1'!N158:W158)&gt;0,SUM('Demand breakdown 1'!N158:W158)&lt;'Demand breakdown 1'!X158),('Demand breakdown 1'!U158 /'Demand breakdown 1'!X158)*Doku!$H$9,AND('Demand breakdown 1'!X158 = 0, SUM('Demand breakdown 1'!N158:W158)&gt;0), 'Demand breakdown 1'!U158/SUM('Demand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1'!U158 /'Demand breakdown 1'!Y158)*Doku!$H$9)</f>
        <v>0</v>
      </c>
      <c r="V158" s="27" cm="1">
        <f t="array" ref="V158">_xlfn.IFS(AND('Demand breakdown 1'!X158&gt;0, SUM('Demand breakdown 1'!N158:W158)&gt;0,SUM('Demand breakdown 1'!N158:W158)&lt;'Demand breakdown 1'!X158),('Demand breakdown 1'!V158 /'Demand breakdown 1'!X158)*Doku!$H$9,AND('Demand breakdown 1'!X158 = 0, SUM('Demand breakdown 1'!N158:W158)&gt;0), 'Demand breakdown 1'!V158/SUM('Demand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1'!V158 /'Demand breakdown 1'!Y158)*Doku!$H$9)</f>
        <v>0.2163565737419044</v>
      </c>
      <c r="W158" s="27" cm="1">
        <f t="array" ref="W158">_xlfn.IFS(AND('Demand breakdown 1'!X158&gt;0, SUM('Demand breakdown 1'!N158:W158)&gt;0),('Demand breakdown 1'!W158 /'Demand breakdown 1'!X158)*Doku!$H$9,AND('Demand breakdown 1'!X158 = 0, SUM('Demand breakdown 1'!N158:W158)&gt;0), 'Demand breakdown 1'!W158/SUM('Demand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1'!W158 /'Demand breakdown 1'!Y158)*Doku!$H$9)</f>
        <v>0</v>
      </c>
      <c r="X158" s="90" cm="1">
        <f t="array" ref="X158">_xlfn.IFS(AND('Demand breakdown 1'!Y158&gt;0,'Demand breakdown 1'!X158 &gt; SUM('Demand breakdown 1'!N158:W158)),(('Demand breakdown 1'!Y158-SUM('Demand breakdown 1'!N158:W158))/'Demand breakdown 1'!Y158)*Doku!$H$9,'Demand breakdown 1'!Y158 = 0, 0,'Demand breakdown 1'!X158 &lt; SUM('Demand breakdown 1'!N158:W158),1)</f>
        <v>0.60494033508005562</v>
      </c>
      <c r="Y158" s="92">
        <f>IF(X158=1,Doku!$H$10,1-SUM(N158:X158))</f>
        <v>1.9346974540943251E-2</v>
      </c>
      <c r="Z158" s="27">
        <f t="shared" si="11"/>
        <v>19.133817805229601</v>
      </c>
      <c r="AA158" s="25">
        <f t="shared" si="12"/>
        <v>19.842477723941808</v>
      </c>
    </row>
    <row r="159" spans="1:27">
      <c r="A159" s="27" t="s">
        <v>1340</v>
      </c>
      <c r="B159" s="27" t="s">
        <v>1356</v>
      </c>
      <c r="C159" s="27">
        <v>7235</v>
      </c>
      <c r="D159" s="27">
        <v>450</v>
      </c>
      <c r="E159" s="27">
        <v>2982.27</v>
      </c>
      <c r="F159" s="27">
        <v>149398</v>
      </c>
      <c r="G159" s="27">
        <v>3</v>
      </c>
      <c r="H159" s="27">
        <v>2.0566953787163025E-2</v>
      </c>
      <c r="I159" s="27">
        <v>3.6491939423546657E-2</v>
      </c>
      <c r="J159" s="27">
        <v>25022.83749790374</v>
      </c>
      <c r="K159" s="29">
        <f t="shared" si="10"/>
        <v>626.22027420906636</v>
      </c>
      <c r="L159" s="28">
        <f t="shared" si="13"/>
        <v>208.74009140302212</v>
      </c>
      <c r="M159" s="27">
        <f t="shared" si="14"/>
        <v>93.933041131359957</v>
      </c>
      <c r="N159" s="87" cm="1">
        <f t="array" ref="N159">_xlfn.IFS(AND('Demand breakdown 1'!X159&gt;0, SUM('Demand breakdown 1'!N159:W159)&gt;0,SUM('Demand breakdown 1'!N159:W159)&lt;'Demand breakdown 1'!X159),('Demand breakdown 1'!N159 /'Demand breakdown 1'!X159)*Doku!$H$9,AND('Demand breakdown 1'!X159 = 0, SUM('Demand breakdown 1'!N159:W159)&gt;0), 'Demand breakdown 1'!N159/SUM('Demand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1'!N159 /'Demand breakdown 1'!Y159)*Doku!$H$9)</f>
        <v>0.11335377370532081</v>
      </c>
      <c r="O159" s="27" cm="1">
        <f t="array" ref="O159">_xlfn.IFS(AND('Demand breakdown 1'!X159&gt;0, SUM('Demand breakdown 1'!N159:W159)&gt;0,SUM('Demand breakdown 1'!N159:W159)&lt;'Demand breakdown 1'!X159),('Demand breakdown 1'!O159 /'Demand breakdown 1'!X159)*Doku!$H$9,AND('Demand breakdown 1'!X159 = 0, SUM('Demand breakdown 1'!N159:W159)&gt;0), 'Demand breakdown 1'!O159/SUM('Demand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1'!O159 /'Demand breakdown 1'!Y159)*Doku!$H$9)</f>
        <v>7.4934147323405351E-2</v>
      </c>
      <c r="P159" s="27" cm="1">
        <f t="array" ref="P159">_xlfn.IFS(AND('Demand breakdown 1'!X159&gt;0, SUM('Demand breakdown 1'!N159:W159)&gt;0,SUM('Demand breakdown 1'!N159:W159)&lt;'Demand breakdown 1'!X159),('Demand breakdown 1'!P159 /'Demand breakdown 1'!X159)*Doku!$H$9,AND('Demand breakdown 1'!X159 = 0, SUM('Demand breakdown 1'!N159:W159)&gt;0), 'Demand breakdown 1'!P159/SUM('Demand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1'!P159 /'Demand breakdown 1'!Y159)*Doku!$H$9)</f>
        <v>3.7149556088298417E-2</v>
      </c>
      <c r="Q159" s="27" cm="1">
        <f t="array" ref="Q159">_xlfn.IFS(AND('Demand breakdown 1'!X159&gt;0, SUM('Demand breakdown 1'!N159:W159)&gt;0,SUM('Demand breakdown 1'!N159:W159)&lt;'Demand breakdown 1'!X159),('Demand breakdown 1'!Q159 /'Demand breakdown 1'!X159)*Doku!$H$9,AND('Demand breakdown 1'!X159 = 0, SUM('Demand breakdown 1'!N159:W159)&gt;0), 'Demand breakdown 1'!Q159/SUM('Demand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1'!Q159 /'Demand breakdown 1'!Y159)*Doku!$H$9)</f>
        <v>0.12399061241436353</v>
      </c>
      <c r="R159" s="27" cm="1">
        <f t="array" ref="R159">_xlfn.IFS(AND('Demand breakdown 1'!X159&gt;0, SUM('Demand breakdown 1'!N159:W159)&gt;0,SUM('Demand breakdown 1'!N159:W159)&lt;'Demand breakdown 1'!X159),('Demand breakdown 1'!R159 /'Demand breakdown 1'!X159)*Doku!$H$9,AND('Demand breakdown 1'!X159 = 0, SUM('Demand breakdown 1'!N159:W159)&gt;0), 'Demand breakdown 1'!R159/SUM('Demand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1'!R159 /'Demand breakdown 1'!Y159)*Doku!$H$9)</f>
        <v>0</v>
      </c>
      <c r="S159" s="27" cm="1">
        <f t="array" ref="S159">_xlfn.IFS(AND('Demand breakdown 1'!X159&gt;0, SUM('Demand breakdown 1'!N159:W159)&gt;0,SUM('Demand breakdown 1'!N159:W159)&lt;'Demand breakdown 1'!X159),('Demand breakdown 1'!S159 /'Demand breakdown 1'!X159)*Doku!$H$9,AND('Demand breakdown 1'!X159 = 0, SUM('Demand breakdown 1'!N159:W159)&gt;0), 'Demand breakdown 1'!S159/SUM('Demand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1'!S159 /'Demand breakdown 1'!Y159)*Doku!$H$9)</f>
        <v>0</v>
      </c>
      <c r="T159" s="27" cm="1">
        <f t="array" ref="T159">_xlfn.IFS(AND('Demand breakdown 1'!X159&gt;0, SUM('Demand breakdown 1'!N159:W159)&gt;0,SUM('Demand breakdown 1'!N159:W159)&lt;'Demand breakdown 1'!X159),('Demand breakdown 1'!T159 /'Demand breakdown 1'!X159)*Doku!$H$9,AND('Demand breakdown 1'!X159 = 0, SUM('Demand breakdown 1'!N159:W159)&gt;0), 'Demand breakdown 1'!T159/SUM('Demand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1'!T159 /'Demand breakdown 1'!Y159)*Doku!$H$9)</f>
        <v>0</v>
      </c>
      <c r="U159" s="27" cm="1">
        <f t="array" ref="U159">_xlfn.IFS(AND('Demand breakdown 1'!X159&gt;0, SUM('Demand breakdown 1'!N159:W159)&gt;0,SUM('Demand breakdown 1'!N159:W159)&lt;'Demand breakdown 1'!X159),('Demand breakdown 1'!U159 /'Demand breakdown 1'!X159)*Doku!$H$9,AND('Demand breakdown 1'!X159 = 0, SUM('Demand breakdown 1'!N159:W159)&gt;0), 'Demand breakdown 1'!U159/SUM('Demand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1'!U159 /'Demand breakdown 1'!Y159)*Doku!$H$9)</f>
        <v>0</v>
      </c>
      <c r="V159" s="27" cm="1">
        <f t="array" ref="V159">_xlfn.IFS(AND('Demand breakdown 1'!X159&gt;0, SUM('Demand breakdown 1'!N159:W159)&gt;0,SUM('Demand breakdown 1'!N159:W159)&lt;'Demand breakdown 1'!X159),('Demand breakdown 1'!V159 /'Demand breakdown 1'!X159)*Doku!$H$9,AND('Demand breakdown 1'!X159 = 0, SUM('Demand breakdown 1'!N159:W159)&gt;0), 'Demand breakdown 1'!V159/SUM('Demand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1'!V159 /'Demand breakdown 1'!Y159)*Doku!$H$9)</f>
        <v>0.17130073085159825</v>
      </c>
      <c r="W159" s="27" cm="1">
        <f t="array" ref="W159">_xlfn.IFS(AND('Demand breakdown 1'!X159&gt;0, SUM('Demand breakdown 1'!N159:W159)&gt;0),('Demand breakdown 1'!W159 /'Demand breakdown 1'!X159)*Doku!$H$9,AND('Demand breakdown 1'!X159 = 0, SUM('Demand breakdown 1'!N159:W159)&gt;0), 'Demand breakdown 1'!W159/SUM('Demand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1'!W159 /'Demand breakdown 1'!Y159)*Doku!$H$9)</f>
        <v>0</v>
      </c>
      <c r="X159" s="90" cm="1">
        <f t="array" ref="X159">_xlfn.IFS(AND('Demand breakdown 1'!Y159&gt;0,'Demand breakdown 1'!X159 &gt; SUM('Demand breakdown 1'!N159:W159)),(('Demand breakdown 1'!Y159-SUM('Demand breakdown 1'!N159:W159))/'Demand breakdown 1'!Y159)*Doku!$H$9,'Demand breakdown 1'!Y159 = 0, 0,'Demand breakdown 1'!X159 &lt; SUM('Demand breakdown 1'!N159:W159),1)</f>
        <v>0.45992420507607057</v>
      </c>
      <c r="Y159" s="92">
        <f>IF(X159=1,Doku!$H$10,1-SUM(N159:X159))</f>
        <v>1.934697454094314E-2</v>
      </c>
      <c r="Z159" s="27">
        <f t="shared" si="11"/>
        <v>56.359824678815976</v>
      </c>
      <c r="AA159" s="25">
        <f t="shared" si="12"/>
        <v>58.447225592846202</v>
      </c>
    </row>
    <row r="160" spans="1:27">
      <c r="A160" s="27" t="s">
        <v>1340</v>
      </c>
      <c r="B160" s="27" t="s">
        <v>1357</v>
      </c>
      <c r="C160" s="27">
        <v>7311</v>
      </c>
      <c r="D160" s="27">
        <v>676</v>
      </c>
      <c r="E160" s="27">
        <v>1639.172</v>
      </c>
      <c r="F160" s="27">
        <v>48762</v>
      </c>
      <c r="G160" s="27">
        <v>1</v>
      </c>
      <c r="H160" s="27">
        <v>1.1304400598608304E-2</v>
      </c>
      <c r="I160" s="27">
        <v>1.1910600879335613E-2</v>
      </c>
      <c r="J160" s="27">
        <v>25022.83749790374</v>
      </c>
      <c r="K160" s="29">
        <f t="shared" si="10"/>
        <v>287.11545750261183</v>
      </c>
      <c r="L160" s="28">
        <f t="shared" si="13"/>
        <v>287.11545750261183</v>
      </c>
      <c r="M160" s="27">
        <f t="shared" si="14"/>
        <v>129.20195587617533</v>
      </c>
      <c r="N160" s="87" cm="1">
        <f t="array" ref="N160">_xlfn.IFS(AND('Demand breakdown 1'!X160&gt;0, SUM('Demand breakdown 1'!N160:W160)&gt;0,SUM('Demand breakdown 1'!N160:W160)&lt;'Demand breakdown 1'!X160),('Demand breakdown 1'!N160 /'Demand breakdown 1'!X160)*Doku!$H$9,AND('Demand breakdown 1'!X160 = 0, SUM('Demand breakdown 1'!N160:W160)&gt;0), 'Demand breakdown 1'!N160/SUM('Demand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1'!N160 /'Demand breakdown 1'!Y160)*Doku!$H$9)</f>
        <v>0</v>
      </c>
      <c r="O160" s="27" cm="1">
        <f t="array" ref="O160">_xlfn.IFS(AND('Demand breakdown 1'!X160&gt;0, SUM('Demand breakdown 1'!N160:W160)&gt;0,SUM('Demand breakdown 1'!N160:W160)&lt;'Demand breakdown 1'!X160),('Demand breakdown 1'!O160 /'Demand breakdown 1'!X160)*Doku!$H$9,AND('Demand breakdown 1'!X160 = 0, SUM('Demand breakdown 1'!N160:W160)&gt;0), 'Demand breakdown 1'!O160/SUM('Demand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1'!O160 /'Demand breakdown 1'!Y160)*Doku!$H$9)</f>
        <v>0.18310851074607029</v>
      </c>
      <c r="P160" s="27" cm="1">
        <f t="array" ref="P160">_xlfn.IFS(AND('Demand breakdown 1'!X160&gt;0, SUM('Demand breakdown 1'!N160:W160)&gt;0,SUM('Demand breakdown 1'!N160:W160)&lt;'Demand breakdown 1'!X160),('Demand breakdown 1'!P160 /'Demand breakdown 1'!X160)*Doku!$H$9,AND('Demand breakdown 1'!X160 = 0, SUM('Demand breakdown 1'!N160:W160)&gt;0), 'Demand breakdown 1'!P160/SUM('Demand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1'!P160 /'Demand breakdown 1'!Y160)*Doku!$H$9)</f>
        <v>0</v>
      </c>
      <c r="Q160" s="27" cm="1">
        <f t="array" ref="Q160">_xlfn.IFS(AND('Demand breakdown 1'!X160&gt;0, SUM('Demand breakdown 1'!N160:W160)&gt;0,SUM('Demand breakdown 1'!N160:W160)&lt;'Demand breakdown 1'!X160),('Demand breakdown 1'!Q160 /'Demand breakdown 1'!X160)*Doku!$H$9,AND('Demand breakdown 1'!X160 = 0, SUM('Demand breakdown 1'!N160:W160)&gt;0), 'Demand breakdown 1'!Q160/SUM('Demand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1'!Q160 /'Demand breakdown 1'!Y160)*Doku!$H$9)</f>
        <v>0</v>
      </c>
      <c r="R160" s="27" cm="1">
        <f t="array" ref="R160">_xlfn.IFS(AND('Demand breakdown 1'!X160&gt;0, SUM('Demand breakdown 1'!N160:W160)&gt;0,SUM('Demand breakdown 1'!N160:W160)&lt;'Demand breakdown 1'!X160),('Demand breakdown 1'!R160 /'Demand breakdown 1'!X160)*Doku!$H$9,AND('Demand breakdown 1'!X160 = 0, SUM('Demand breakdown 1'!N160:W160)&gt;0), 'Demand breakdown 1'!R160/SUM('Demand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1'!R160 /'Demand breakdown 1'!Y160)*Doku!$H$9)</f>
        <v>0</v>
      </c>
      <c r="S160" s="27" cm="1">
        <f t="array" ref="S160">_xlfn.IFS(AND('Demand breakdown 1'!X160&gt;0, SUM('Demand breakdown 1'!N160:W160)&gt;0,SUM('Demand breakdown 1'!N160:W160)&lt;'Demand breakdown 1'!X160),('Demand breakdown 1'!S160 /'Demand breakdown 1'!X160)*Doku!$H$9,AND('Demand breakdown 1'!X160 = 0, SUM('Demand breakdown 1'!N160:W160)&gt;0), 'Demand breakdown 1'!S160/SUM('Demand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1'!S160 /'Demand breakdown 1'!Y160)*Doku!$H$9)</f>
        <v>0</v>
      </c>
      <c r="T160" s="27" cm="1">
        <f t="array" ref="T160">_xlfn.IFS(AND('Demand breakdown 1'!X160&gt;0, SUM('Demand breakdown 1'!N160:W160)&gt;0,SUM('Demand breakdown 1'!N160:W160)&lt;'Demand breakdown 1'!X160),('Demand breakdown 1'!T160 /'Demand breakdown 1'!X160)*Doku!$H$9,AND('Demand breakdown 1'!X160 = 0, SUM('Demand breakdown 1'!N160:W160)&gt;0), 'Demand breakdown 1'!T160/SUM('Demand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1'!T160 /'Demand breakdown 1'!Y160)*Doku!$H$9)</f>
        <v>0</v>
      </c>
      <c r="U160" s="27" cm="1">
        <f t="array" ref="U160">_xlfn.IFS(AND('Demand breakdown 1'!X160&gt;0, SUM('Demand breakdown 1'!N160:W160)&gt;0,SUM('Demand breakdown 1'!N160:W160)&lt;'Demand breakdown 1'!X160),('Demand breakdown 1'!U160 /'Demand breakdown 1'!X160)*Doku!$H$9,AND('Demand breakdown 1'!X160 = 0, SUM('Demand breakdown 1'!N160:W160)&gt;0), 'Demand breakdown 1'!U160/SUM('Demand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1'!U160 /'Demand breakdown 1'!Y160)*Doku!$H$9)</f>
        <v>0</v>
      </c>
      <c r="V160" s="27" cm="1">
        <f t="array" ref="V160">_xlfn.IFS(AND('Demand breakdown 1'!X160&gt;0, SUM('Demand breakdown 1'!N160:W160)&gt;0,SUM('Demand breakdown 1'!N160:W160)&lt;'Demand breakdown 1'!X160),('Demand breakdown 1'!V160 /'Demand breakdown 1'!X160)*Doku!$H$9,AND('Demand breakdown 1'!X160 = 0, SUM('Demand breakdown 1'!N160:W160)&gt;0), 'Demand breakdown 1'!V160/SUM('Demand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1'!V160 /'Demand breakdown 1'!Y160)*Doku!$H$9)</f>
        <v>0.56860011231674457</v>
      </c>
      <c r="W160" s="27" cm="1">
        <f t="array" ref="W160">_xlfn.IFS(AND('Demand breakdown 1'!X160&gt;0, SUM('Demand breakdown 1'!N160:W160)&gt;0),('Demand breakdown 1'!W160 /'Demand breakdown 1'!X160)*Doku!$H$9,AND('Demand breakdown 1'!X160 = 0, SUM('Demand breakdown 1'!N160:W160)&gt;0), 'Demand breakdown 1'!W160/SUM('Demand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1'!W160 /'Demand breakdown 1'!Y160)*Doku!$H$9)</f>
        <v>0</v>
      </c>
      <c r="X160" s="90" cm="1">
        <f t="array" ref="X160">_xlfn.IFS(AND('Demand breakdown 1'!Y160&gt;0,'Demand breakdown 1'!X160 &gt; SUM('Demand breakdown 1'!N160:W160)),(('Demand breakdown 1'!Y160-SUM('Demand breakdown 1'!N160:W160))/'Demand breakdown 1'!Y160)*Doku!$H$9,'Demand breakdown 1'!Y160 = 0, 0,'Demand breakdown 1'!X160 &lt; SUM('Demand breakdown 1'!N160:W160),1)</f>
        <v>0.22894440239624195</v>
      </c>
      <c r="Y160" s="92">
        <f>IF(X160=1,Doku!$H$10,1-SUM(N160:X160))</f>
        <v>1.9346974540943251E-2</v>
      </c>
      <c r="Z160" s="27">
        <f t="shared" si="11"/>
        <v>77.521173525705194</v>
      </c>
      <c r="AA160" s="25">
        <f t="shared" si="12"/>
        <v>80.392328100731319</v>
      </c>
    </row>
    <row r="161" spans="1:27">
      <c r="A161" s="27" t="s">
        <v>1340</v>
      </c>
      <c r="B161" s="27" t="s">
        <v>1358</v>
      </c>
      <c r="C161" s="27">
        <v>7312</v>
      </c>
      <c r="D161" s="27">
        <v>690</v>
      </c>
      <c r="E161" s="27">
        <v>4822.1750000000002</v>
      </c>
      <c r="F161" s="27">
        <v>100030</v>
      </c>
      <c r="G161" s="27">
        <v>1</v>
      </c>
      <c r="H161" s="27">
        <v>3.3255691261560104E-2</v>
      </c>
      <c r="I161" s="27">
        <v>2.44333170493405E-2</v>
      </c>
      <c r="J161" s="27">
        <v>25022.83749790374</v>
      </c>
      <c r="K161" s="29">
        <f t="shared" si="10"/>
        <v>770.33872416621693</v>
      </c>
      <c r="L161" s="28">
        <f t="shared" si="13"/>
        <v>770.33872416621693</v>
      </c>
      <c r="M161" s="27">
        <f t="shared" si="14"/>
        <v>346.65242587479764</v>
      </c>
      <c r="N161" s="87" cm="1">
        <f t="array" ref="N161">_xlfn.IFS(AND('Demand breakdown 1'!X161&gt;0, SUM('Demand breakdown 1'!N161:W161)&gt;0,SUM('Demand breakdown 1'!N161:W161)&lt;'Demand breakdown 1'!X161),('Demand breakdown 1'!N161 /'Demand breakdown 1'!X161)*Doku!$H$9,AND('Demand breakdown 1'!X161 = 0, SUM('Demand breakdown 1'!N161:W161)&gt;0), 'Demand breakdown 1'!N161/SUM('Demand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1'!N161 /'Demand breakdown 1'!Y161)*Doku!$H$9)</f>
        <v>1.6281156274428395E-2</v>
      </c>
      <c r="O161" s="27" cm="1">
        <f t="array" ref="O161">_xlfn.IFS(AND('Demand breakdown 1'!X161&gt;0, SUM('Demand breakdown 1'!N161:W161)&gt;0,SUM('Demand breakdown 1'!N161:W161)&lt;'Demand breakdown 1'!X161),('Demand breakdown 1'!O161 /'Demand breakdown 1'!X161)*Doku!$H$9,AND('Demand breakdown 1'!X161 = 0, SUM('Demand breakdown 1'!N161:W161)&gt;0), 'Demand breakdown 1'!O161/SUM('Demand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1'!O161 /'Demand breakdown 1'!Y161)*Doku!$H$9)</f>
        <v>3.9327018324851692E-2</v>
      </c>
      <c r="P161" s="27" cm="1">
        <f t="array" ref="P161">_xlfn.IFS(AND('Demand breakdown 1'!X161&gt;0, SUM('Demand breakdown 1'!N161:W161)&gt;0,SUM('Demand breakdown 1'!N161:W161)&lt;'Demand breakdown 1'!X161),('Demand breakdown 1'!P161 /'Demand breakdown 1'!X161)*Doku!$H$9,AND('Demand breakdown 1'!X161 = 0, SUM('Demand breakdown 1'!N161:W161)&gt;0), 'Demand breakdown 1'!P161/SUM('Demand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1'!P161 /'Demand breakdown 1'!Y161)*Doku!$H$9)</f>
        <v>0</v>
      </c>
      <c r="Q161" s="27" cm="1">
        <f t="array" ref="Q161">_xlfn.IFS(AND('Demand breakdown 1'!X161&gt;0, SUM('Demand breakdown 1'!N161:W161)&gt;0,SUM('Demand breakdown 1'!N161:W161)&lt;'Demand breakdown 1'!X161),('Demand breakdown 1'!Q161 /'Demand breakdown 1'!X161)*Doku!$H$9,AND('Demand breakdown 1'!X161 = 0, SUM('Demand breakdown 1'!N161:W161)&gt;0), 'Demand breakdown 1'!Q161/SUM('Demand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1'!Q161 /'Demand breakdown 1'!Y161)*Doku!$H$9)</f>
        <v>0</v>
      </c>
      <c r="R161" s="27" cm="1">
        <f t="array" ref="R161">_xlfn.IFS(AND('Demand breakdown 1'!X161&gt;0, SUM('Demand breakdown 1'!N161:W161)&gt;0,SUM('Demand breakdown 1'!N161:W161)&lt;'Demand breakdown 1'!X161),('Demand breakdown 1'!R161 /'Demand breakdown 1'!X161)*Doku!$H$9,AND('Demand breakdown 1'!X161 = 0, SUM('Demand breakdown 1'!N161:W161)&gt;0), 'Demand breakdown 1'!R161/SUM('Demand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1'!R161 /'Demand breakdown 1'!Y161)*Doku!$H$9)</f>
        <v>0</v>
      </c>
      <c r="S161" s="27" cm="1">
        <f t="array" ref="S161">_xlfn.IFS(AND('Demand breakdown 1'!X161&gt;0, SUM('Demand breakdown 1'!N161:W161)&gt;0,SUM('Demand breakdown 1'!N161:W161)&lt;'Demand breakdown 1'!X161),('Demand breakdown 1'!S161 /'Demand breakdown 1'!X161)*Doku!$H$9,AND('Demand breakdown 1'!X161 = 0, SUM('Demand breakdown 1'!N161:W161)&gt;0), 'Demand breakdown 1'!S161/SUM('Demand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1'!S161 /'Demand breakdown 1'!Y161)*Doku!$H$9)</f>
        <v>0</v>
      </c>
      <c r="T161" s="27" cm="1">
        <f t="array" ref="T161">_xlfn.IFS(AND('Demand breakdown 1'!X161&gt;0, SUM('Demand breakdown 1'!N161:W161)&gt;0,SUM('Demand breakdown 1'!N161:W161)&lt;'Demand breakdown 1'!X161),('Demand breakdown 1'!T161 /'Demand breakdown 1'!X161)*Doku!$H$9,AND('Demand breakdown 1'!X161 = 0, SUM('Demand breakdown 1'!N161:W161)&gt;0), 'Demand breakdown 1'!T161/SUM('Demand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1'!T161 /'Demand breakdown 1'!Y161)*Doku!$H$9)</f>
        <v>0</v>
      </c>
      <c r="U161" s="27" cm="1">
        <f t="array" ref="U161">_xlfn.IFS(AND('Demand breakdown 1'!X161&gt;0, SUM('Demand breakdown 1'!N161:W161)&gt;0,SUM('Demand breakdown 1'!N161:W161)&lt;'Demand breakdown 1'!X161),('Demand breakdown 1'!U161 /'Demand breakdown 1'!X161)*Doku!$H$9,AND('Demand breakdown 1'!X161 = 0, SUM('Demand breakdown 1'!N161:W161)&gt;0), 'Demand breakdown 1'!U161/SUM('Demand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1'!U161 /'Demand breakdown 1'!Y161)*Doku!$H$9)</f>
        <v>0</v>
      </c>
      <c r="V161" s="27" cm="1">
        <f t="array" ref="V161">_xlfn.IFS(AND('Demand breakdown 1'!X161&gt;0, SUM('Demand breakdown 1'!N161:W161)&gt;0,SUM('Demand breakdown 1'!N161:W161)&lt;'Demand breakdown 1'!X161),('Demand breakdown 1'!V161 /'Demand breakdown 1'!X161)*Doku!$H$9,AND('Demand breakdown 1'!X161 = 0, SUM('Demand breakdown 1'!N161:W161)&gt;0), 'Demand breakdown 1'!V161/SUM('Demand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1'!V161 /'Demand breakdown 1'!Y161)*Doku!$H$9)</f>
        <v>0.25212861019343691</v>
      </c>
      <c r="W161" s="27" cm="1">
        <f t="array" ref="W161">_xlfn.IFS(AND('Demand breakdown 1'!X161&gt;0, SUM('Demand breakdown 1'!N161:W161)&gt;0),('Demand breakdown 1'!W161 /'Demand breakdown 1'!X161)*Doku!$H$9,AND('Demand breakdown 1'!X161 = 0, SUM('Demand breakdown 1'!N161:W161)&gt;0), 'Demand breakdown 1'!W161/SUM('Demand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1'!W161 /'Demand breakdown 1'!Y161)*Doku!$H$9)</f>
        <v>0</v>
      </c>
      <c r="X161" s="90" cm="1">
        <f t="array" ref="X161">_xlfn.IFS(AND('Demand breakdown 1'!Y161&gt;0,'Demand breakdown 1'!X161 &gt; SUM('Demand breakdown 1'!N161:W161)),(('Demand breakdown 1'!Y161-SUM('Demand breakdown 1'!N161:W161))/'Demand breakdown 1'!Y161)*Doku!$H$9,'Demand breakdown 1'!Y161 = 0, 0,'Demand breakdown 1'!X161 &lt; SUM('Demand breakdown 1'!N161:W161),1)</f>
        <v>0.67291624066633982</v>
      </c>
      <c r="Y161" s="92">
        <f>IF(X161=1,Doku!$H$10,1-SUM(N161:X161))</f>
        <v>1.934697454094314E-2</v>
      </c>
      <c r="Z161" s="27">
        <f t="shared" si="11"/>
        <v>207.99145552487857</v>
      </c>
      <c r="AA161" s="25">
        <f t="shared" si="12"/>
        <v>215.69484276654077</v>
      </c>
    </row>
    <row r="162" spans="1:27">
      <c r="A162" s="27" t="s">
        <v>1340</v>
      </c>
      <c r="B162" s="27" t="s">
        <v>1359</v>
      </c>
      <c r="C162" s="27">
        <v>7313</v>
      </c>
      <c r="D162" s="27">
        <v>726</v>
      </c>
      <c r="E162" s="27">
        <v>1983.115</v>
      </c>
      <c r="F162" s="27">
        <v>46881</v>
      </c>
      <c r="G162" s="27">
        <v>1</v>
      </c>
      <c r="H162" s="27">
        <v>1.3676372212988697E-2</v>
      </c>
      <c r="I162" s="27">
        <v>1.1451148021494871E-2</v>
      </c>
      <c r="J162" s="27">
        <v>25022.83749790374</v>
      </c>
      <c r="K162" s="29">
        <f t="shared" si="10"/>
        <v>326.63084091121914</v>
      </c>
      <c r="L162" s="28">
        <f t="shared" si="13"/>
        <v>326.63084091121914</v>
      </c>
      <c r="M162" s="27">
        <f t="shared" si="14"/>
        <v>146.98387841004862</v>
      </c>
      <c r="N162" s="87" cm="1">
        <f t="array" ref="N162">_xlfn.IFS(AND('Demand breakdown 1'!X162&gt;0, SUM('Demand breakdown 1'!N162:W162)&gt;0,SUM('Demand breakdown 1'!N162:W162)&lt;'Demand breakdown 1'!X162),('Demand breakdown 1'!N162 /'Demand breakdown 1'!X162)*Doku!$H$9,AND('Demand breakdown 1'!X162 = 0, SUM('Demand breakdown 1'!N162:W162)&gt;0), 'Demand breakdown 1'!N162/SUM('Demand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1'!N162 /'Demand breakdown 1'!Y162)*Doku!$H$9)</f>
        <v>0</v>
      </c>
      <c r="O162" s="27" cm="1">
        <f t="array" ref="O162">_xlfn.IFS(AND('Demand breakdown 1'!X162&gt;0, SUM('Demand breakdown 1'!N162:W162)&gt;0,SUM('Demand breakdown 1'!N162:W162)&lt;'Demand breakdown 1'!X162),('Demand breakdown 1'!O162 /'Demand breakdown 1'!X162)*Doku!$H$9,AND('Demand breakdown 1'!X162 = 0, SUM('Demand breakdown 1'!N162:W162)&gt;0), 'Demand breakdown 1'!O162/SUM('Demand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1'!O162 /'Demand breakdown 1'!Y162)*Doku!$H$9)</f>
        <v>0</v>
      </c>
      <c r="P162" s="27" cm="1">
        <f t="array" ref="P162">_xlfn.IFS(AND('Demand breakdown 1'!X162&gt;0, SUM('Demand breakdown 1'!N162:W162)&gt;0,SUM('Demand breakdown 1'!N162:W162)&lt;'Demand breakdown 1'!X162),('Demand breakdown 1'!P162 /'Demand breakdown 1'!X162)*Doku!$H$9,AND('Demand breakdown 1'!X162 = 0, SUM('Demand breakdown 1'!N162:W162)&gt;0), 'Demand breakdown 1'!P162/SUM('Demand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1'!P162 /'Demand breakdown 1'!Y162)*Doku!$H$9)</f>
        <v>0</v>
      </c>
      <c r="Q162" s="27" cm="1">
        <f t="array" ref="Q162">_xlfn.IFS(AND('Demand breakdown 1'!X162&gt;0, SUM('Demand breakdown 1'!N162:W162)&gt;0,SUM('Demand breakdown 1'!N162:W162)&lt;'Demand breakdown 1'!X162),('Demand breakdown 1'!Q162 /'Demand breakdown 1'!X162)*Doku!$H$9,AND('Demand breakdown 1'!X162 = 0, SUM('Demand breakdown 1'!N162:W162)&gt;0), 'Demand breakdown 1'!Q162/SUM('Demand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1'!Q162 /'Demand breakdown 1'!Y162)*Doku!$H$9)</f>
        <v>0</v>
      </c>
      <c r="R162" s="27" cm="1">
        <f t="array" ref="R162">_xlfn.IFS(AND('Demand breakdown 1'!X162&gt;0, SUM('Demand breakdown 1'!N162:W162)&gt;0,SUM('Demand breakdown 1'!N162:W162)&lt;'Demand breakdown 1'!X162),('Demand breakdown 1'!R162 /'Demand breakdown 1'!X162)*Doku!$H$9,AND('Demand breakdown 1'!X162 = 0, SUM('Demand breakdown 1'!N162:W162)&gt;0), 'Demand breakdown 1'!R162/SUM('Demand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1'!R162 /'Demand breakdown 1'!Y162)*Doku!$H$9)</f>
        <v>0</v>
      </c>
      <c r="S162" s="27" cm="1">
        <f t="array" ref="S162">_xlfn.IFS(AND('Demand breakdown 1'!X162&gt;0, SUM('Demand breakdown 1'!N162:W162)&gt;0,SUM('Demand breakdown 1'!N162:W162)&lt;'Demand breakdown 1'!X162),('Demand breakdown 1'!S162 /'Demand breakdown 1'!X162)*Doku!$H$9,AND('Demand breakdown 1'!X162 = 0, SUM('Demand breakdown 1'!N162:W162)&gt;0), 'Demand breakdown 1'!S162/SUM('Demand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1'!S162 /'Demand breakdown 1'!Y162)*Doku!$H$9)</f>
        <v>0</v>
      </c>
      <c r="T162" s="27" cm="1">
        <f t="array" ref="T162">_xlfn.IFS(AND('Demand breakdown 1'!X162&gt;0, SUM('Demand breakdown 1'!N162:W162)&gt;0,SUM('Demand breakdown 1'!N162:W162)&lt;'Demand breakdown 1'!X162),('Demand breakdown 1'!T162 /'Demand breakdown 1'!X162)*Doku!$H$9,AND('Demand breakdown 1'!X162 = 0, SUM('Demand breakdown 1'!N162:W162)&gt;0), 'Demand breakdown 1'!T162/SUM('Demand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1'!T162 /'Demand breakdown 1'!Y162)*Doku!$H$9)</f>
        <v>0</v>
      </c>
      <c r="U162" s="27" cm="1">
        <f t="array" ref="U162">_xlfn.IFS(AND('Demand breakdown 1'!X162&gt;0, SUM('Demand breakdown 1'!N162:W162)&gt;0,SUM('Demand breakdown 1'!N162:W162)&lt;'Demand breakdown 1'!X162),('Demand breakdown 1'!U162 /'Demand breakdown 1'!X162)*Doku!$H$9,AND('Demand breakdown 1'!X162 = 0, SUM('Demand breakdown 1'!N162:W162)&gt;0), 'Demand breakdown 1'!U162/SUM('Demand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1'!U162 /'Demand breakdown 1'!Y162)*Doku!$H$9)</f>
        <v>0</v>
      </c>
      <c r="V162" s="27" cm="1">
        <f t="array" ref="V162">_xlfn.IFS(AND('Demand breakdown 1'!X162&gt;0, SUM('Demand breakdown 1'!N162:W162)&gt;0,SUM('Demand breakdown 1'!N162:W162)&lt;'Demand breakdown 1'!X162),('Demand breakdown 1'!V162 /'Demand breakdown 1'!X162)*Doku!$H$9,AND('Demand breakdown 1'!X162 = 0, SUM('Demand breakdown 1'!N162:W162)&gt;0), 'Demand breakdown 1'!V162/SUM('Demand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1'!V162 /'Demand breakdown 1'!Y162)*Doku!$H$9)</f>
        <v>0</v>
      </c>
      <c r="W162" s="27" cm="1">
        <f t="array" ref="W162">_xlfn.IFS(AND('Demand breakdown 1'!X162&gt;0, SUM('Demand breakdown 1'!N162:W162)&gt;0),('Demand breakdown 1'!W162 /'Demand breakdown 1'!X162)*Doku!$H$9,AND('Demand breakdown 1'!X162 = 0, SUM('Demand breakdown 1'!N162:W162)&gt;0), 'Demand breakdown 1'!W162/SUM('Demand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1'!W162 /'Demand breakdown 1'!Y162)*Doku!$H$9)</f>
        <v>0</v>
      </c>
      <c r="X162" s="90" cm="1">
        <f t="array" ref="X162">_xlfn.IFS(AND('Demand breakdown 1'!Y162&gt;0,'Demand breakdown 1'!X162 &gt; SUM('Demand breakdown 1'!N162:W162)),(('Demand breakdown 1'!Y162-SUM('Demand breakdown 1'!N162:W162))/'Demand breakdown 1'!Y162)*Doku!$H$9,'Demand breakdown 1'!Y162 = 0, 0,'Demand breakdown 1'!X162 &lt; SUM('Demand breakdown 1'!N162:W162),1)</f>
        <v>0</v>
      </c>
      <c r="Y162" s="92">
        <f>IF(X162=1,Doku!$H$10,1-SUM(N162:X162))</f>
        <v>1</v>
      </c>
      <c r="Z162" s="27">
        <f t="shared" si="11"/>
        <v>88.190327046029168</v>
      </c>
      <c r="AA162" s="25">
        <f t="shared" si="12"/>
        <v>91.456635455141367</v>
      </c>
    </row>
    <row r="163" spans="1:27">
      <c r="A163" s="27" t="s">
        <v>1340</v>
      </c>
      <c r="B163" s="27" t="s">
        <v>1360</v>
      </c>
      <c r="C163" s="27">
        <v>7314</v>
      </c>
      <c r="D163" s="27">
        <v>1117</v>
      </c>
      <c r="E163" s="27">
        <v>13811.365</v>
      </c>
      <c r="F163" s="27">
        <v>172253</v>
      </c>
      <c r="G163" s="27">
        <v>1</v>
      </c>
      <c r="H163" s="27">
        <v>9.5248822438156452E-2</v>
      </c>
      <c r="I163" s="27">
        <v>4.2074499267220324E-2</v>
      </c>
      <c r="J163" s="27">
        <v>25022.83749790374</v>
      </c>
      <c r="K163" s="29">
        <f t="shared" si="10"/>
        <v>2010.8355203618178</v>
      </c>
      <c r="L163" s="28">
        <f t="shared" si="13"/>
        <v>2010.8355203618178</v>
      </c>
      <c r="M163" s="27">
        <f t="shared" si="14"/>
        <v>904.87598416281799</v>
      </c>
      <c r="N163" s="87" cm="1">
        <f t="array" ref="N163">_xlfn.IFS(AND('Demand breakdown 1'!X163&gt;0, SUM('Demand breakdown 1'!N163:W163)&gt;0,SUM('Demand breakdown 1'!N163:W163)&lt;'Demand breakdown 1'!X163),('Demand breakdown 1'!N163 /'Demand breakdown 1'!X163)*Doku!$H$9,AND('Demand breakdown 1'!X163 = 0, SUM('Demand breakdown 1'!N163:W163)&gt;0), 'Demand breakdown 1'!N163/SUM('Demand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1'!N163 /'Demand breakdown 1'!Y163)*Doku!$H$9)</f>
        <v>7.9536425716887696E-3</v>
      </c>
      <c r="O163" s="27" cm="1">
        <f t="array" ref="O163">_xlfn.IFS(AND('Demand breakdown 1'!X163&gt;0, SUM('Demand breakdown 1'!N163:W163)&gt;0,SUM('Demand breakdown 1'!N163:W163)&lt;'Demand breakdown 1'!X163),('Demand breakdown 1'!O163 /'Demand breakdown 1'!X163)*Doku!$H$9,AND('Demand breakdown 1'!X163 = 0, SUM('Demand breakdown 1'!N163:W163)&gt;0), 'Demand breakdown 1'!O163/SUM('Demand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1'!O163 /'Demand breakdown 1'!Y163)*Doku!$H$9)</f>
        <v>0</v>
      </c>
      <c r="P163" s="27" cm="1">
        <f t="array" ref="P163">_xlfn.IFS(AND('Demand breakdown 1'!X163&gt;0, SUM('Demand breakdown 1'!N163:W163)&gt;0,SUM('Demand breakdown 1'!N163:W163)&lt;'Demand breakdown 1'!X163),('Demand breakdown 1'!P163 /'Demand breakdown 1'!X163)*Doku!$H$9,AND('Demand breakdown 1'!X163 = 0, SUM('Demand breakdown 1'!N163:W163)&gt;0), 'Demand breakdown 1'!P163/SUM('Demand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1'!P163 /'Demand breakdown 1'!Y163)*Doku!$H$9)</f>
        <v>0</v>
      </c>
      <c r="Q163" s="27" cm="1">
        <f t="array" ref="Q163">_xlfn.IFS(AND('Demand breakdown 1'!X163&gt;0, SUM('Demand breakdown 1'!N163:W163)&gt;0,SUM('Demand breakdown 1'!N163:W163)&lt;'Demand breakdown 1'!X163),('Demand breakdown 1'!Q163 /'Demand breakdown 1'!X163)*Doku!$H$9,AND('Demand breakdown 1'!X163 = 0, SUM('Demand breakdown 1'!N163:W163)&gt;0), 'Demand breakdown 1'!Q163/SUM('Demand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1'!Q163 /'Demand breakdown 1'!Y163)*Doku!$H$9)</f>
        <v>1.1841596342765685E-2</v>
      </c>
      <c r="R163" s="27" cm="1">
        <f t="array" ref="R163">_xlfn.IFS(AND('Demand breakdown 1'!X163&gt;0, SUM('Demand breakdown 1'!N163:W163)&gt;0,SUM('Demand breakdown 1'!N163:W163)&lt;'Demand breakdown 1'!X163),('Demand breakdown 1'!R163 /'Demand breakdown 1'!X163)*Doku!$H$9,AND('Demand breakdown 1'!X163 = 0, SUM('Demand breakdown 1'!N163:W163)&gt;0), 'Demand breakdown 1'!R163/SUM('Demand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1'!R163 /'Demand breakdown 1'!Y163)*Doku!$H$9)</f>
        <v>0</v>
      </c>
      <c r="S163" s="27" cm="1">
        <f t="array" ref="S163">_xlfn.IFS(AND('Demand breakdown 1'!X163&gt;0, SUM('Demand breakdown 1'!N163:W163)&gt;0,SUM('Demand breakdown 1'!N163:W163)&lt;'Demand breakdown 1'!X163),('Demand breakdown 1'!S163 /'Demand breakdown 1'!X163)*Doku!$H$9,AND('Demand breakdown 1'!X163 = 0, SUM('Demand breakdown 1'!N163:W163)&gt;0), 'Demand breakdown 1'!S163/SUM('Demand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1'!S163 /'Demand breakdown 1'!Y163)*Doku!$H$9)</f>
        <v>8.2868957520667915E-3</v>
      </c>
      <c r="T163" s="27" cm="1">
        <f t="array" ref="T163">_xlfn.IFS(AND('Demand breakdown 1'!X163&gt;0, SUM('Demand breakdown 1'!N163:W163)&gt;0,SUM('Demand breakdown 1'!N163:W163)&lt;'Demand breakdown 1'!X163),('Demand breakdown 1'!T163 /'Demand breakdown 1'!X163)*Doku!$H$9,AND('Demand breakdown 1'!X163 = 0, SUM('Demand breakdown 1'!N163:W163)&gt;0), 'Demand breakdown 1'!T163/SUM('Demand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1'!T163 /'Demand breakdown 1'!Y163)*Doku!$H$9)</f>
        <v>0</v>
      </c>
      <c r="U163" s="27" cm="1">
        <f t="array" ref="U163">_xlfn.IFS(AND('Demand breakdown 1'!X163&gt;0, SUM('Demand breakdown 1'!N163:W163)&gt;0,SUM('Demand breakdown 1'!N163:W163)&lt;'Demand breakdown 1'!X163),('Demand breakdown 1'!U163 /'Demand breakdown 1'!X163)*Doku!$H$9,AND('Demand breakdown 1'!X163 = 0, SUM('Demand breakdown 1'!N163:W163)&gt;0), 'Demand breakdown 1'!U163/SUM('Demand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1'!U163 /'Demand breakdown 1'!Y163)*Doku!$H$9)</f>
        <v>0</v>
      </c>
      <c r="V163" s="27" cm="1">
        <f t="array" ref="V163">_xlfn.IFS(AND('Demand breakdown 1'!X163&gt;0, SUM('Demand breakdown 1'!N163:W163)&gt;0,SUM('Demand breakdown 1'!N163:W163)&lt;'Demand breakdown 1'!X163),('Demand breakdown 1'!V163 /'Demand breakdown 1'!X163)*Doku!$H$9,AND('Demand breakdown 1'!X163 = 0, SUM('Demand breakdown 1'!N163:W163)&gt;0), 'Demand breakdown 1'!V163/SUM('Demand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1'!V163 /'Demand breakdown 1'!Y163)*Doku!$H$9)</f>
        <v>2.1928059268873791E-2</v>
      </c>
      <c r="W163" s="27" cm="1">
        <f t="array" ref="W163">_xlfn.IFS(AND('Demand breakdown 1'!X163&gt;0, SUM('Demand breakdown 1'!N163:W163)&gt;0),('Demand breakdown 1'!W163 /'Demand breakdown 1'!X163)*Doku!$H$9,AND('Demand breakdown 1'!X163 = 0, SUM('Demand breakdown 1'!N163:W163)&gt;0), 'Demand breakdown 1'!W163/SUM('Demand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1'!W163 /'Demand breakdown 1'!Y163)*Doku!$H$9)</f>
        <v>0</v>
      </c>
      <c r="X163" s="90" cm="1">
        <f t="array" ref="X163">_xlfn.IFS(AND('Demand breakdown 1'!Y163&gt;0,'Demand breakdown 1'!X163 &gt; SUM('Demand breakdown 1'!N163:W163)),(('Demand breakdown 1'!Y163-SUM('Demand breakdown 1'!N163:W163))/'Demand breakdown 1'!Y163)*Doku!$H$9,'Demand breakdown 1'!Y163 = 0, 0,'Demand breakdown 1'!X163 &lt; SUM('Demand breakdown 1'!N163:W163),1)</f>
        <v>0.93064283152366178</v>
      </c>
      <c r="Y163" s="92">
        <f>IF(X163=1,Doku!$H$10,1-SUM(N163:X163))</f>
        <v>1.934697454094314E-2</v>
      </c>
      <c r="Z163" s="27">
        <f t="shared" si="11"/>
        <v>542.92559049769079</v>
      </c>
      <c r="AA163" s="25">
        <f t="shared" si="12"/>
        <v>563.03394570130899</v>
      </c>
    </row>
    <row r="164" spans="1:27">
      <c r="A164" s="27" t="s">
        <v>1340</v>
      </c>
      <c r="B164" s="27" t="s">
        <v>1361</v>
      </c>
      <c r="C164" s="27">
        <v>7315</v>
      </c>
      <c r="D164" s="27">
        <v>825</v>
      </c>
      <c r="E164" s="27">
        <v>12344.441999999999</v>
      </c>
      <c r="F164" s="27">
        <v>218578</v>
      </c>
      <c r="G164" s="27">
        <v>1</v>
      </c>
      <c r="H164" s="27">
        <v>8.5132321400246888E-2</v>
      </c>
      <c r="I164" s="27">
        <v>5.3389838788470936E-2</v>
      </c>
      <c r="J164" s="27">
        <v>25022.83749790374</v>
      </c>
      <c r="K164" s="29">
        <f t="shared" si="10"/>
        <v>1907.8518886488296</v>
      </c>
      <c r="L164" s="28">
        <f t="shared" si="13"/>
        <v>1907.8518886488296</v>
      </c>
      <c r="M164" s="27">
        <f t="shared" si="14"/>
        <v>858.53334989197333</v>
      </c>
      <c r="N164" s="87" cm="1">
        <f t="array" ref="N164">_xlfn.IFS(AND('Demand breakdown 1'!X164&gt;0, SUM('Demand breakdown 1'!N164:W164)&gt;0,SUM('Demand breakdown 1'!N164:W164)&lt;'Demand breakdown 1'!X164),('Demand breakdown 1'!N164 /'Demand breakdown 1'!X164)*Doku!$H$9,AND('Demand breakdown 1'!X164 = 0, SUM('Demand breakdown 1'!N164:W164)&gt;0), 'Demand breakdown 1'!N164/SUM('Demand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1'!N164 /'Demand breakdown 1'!Y164)*Doku!$H$9)</f>
        <v>0</v>
      </c>
      <c r="O164" s="27" cm="1">
        <f t="array" ref="O164">_xlfn.IFS(AND('Demand breakdown 1'!X164&gt;0, SUM('Demand breakdown 1'!N164:W164)&gt;0,SUM('Demand breakdown 1'!N164:W164)&lt;'Demand breakdown 1'!X164),('Demand breakdown 1'!O164 /'Demand breakdown 1'!X164)*Doku!$H$9,AND('Demand breakdown 1'!X164 = 0, SUM('Demand breakdown 1'!N164:W164)&gt;0), 'Demand breakdown 1'!O164/SUM('Demand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1'!O164 /'Demand breakdown 1'!Y164)*Doku!$H$9)</f>
        <v>0</v>
      </c>
      <c r="P164" s="27" cm="1">
        <f t="array" ref="P164">_xlfn.IFS(AND('Demand breakdown 1'!X164&gt;0, SUM('Demand breakdown 1'!N164:W164)&gt;0,SUM('Demand breakdown 1'!N164:W164)&lt;'Demand breakdown 1'!X164),('Demand breakdown 1'!P164 /'Demand breakdown 1'!X164)*Doku!$H$9,AND('Demand breakdown 1'!X164 = 0, SUM('Demand breakdown 1'!N164:W164)&gt;0), 'Demand breakdown 1'!P164/SUM('Demand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1'!P164 /'Demand breakdown 1'!Y164)*Doku!$H$9)</f>
        <v>0.46323316905519057</v>
      </c>
      <c r="Q164" s="27" cm="1">
        <f t="array" ref="Q164">_xlfn.IFS(AND('Demand breakdown 1'!X164&gt;0, SUM('Demand breakdown 1'!N164:W164)&gt;0,SUM('Demand breakdown 1'!N164:W164)&lt;'Demand breakdown 1'!X164),('Demand breakdown 1'!Q164 /'Demand breakdown 1'!X164)*Doku!$H$9,AND('Demand breakdown 1'!X164 = 0, SUM('Demand breakdown 1'!N164:W164)&gt;0), 'Demand breakdown 1'!Q164/SUM('Demand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1'!Q164 /'Demand breakdown 1'!Y164)*Doku!$H$9)</f>
        <v>5.9605356083543296E-2</v>
      </c>
      <c r="R164" s="27" cm="1">
        <f t="array" ref="R164">_xlfn.IFS(AND('Demand breakdown 1'!X164&gt;0, SUM('Demand breakdown 1'!N164:W164)&gt;0,SUM('Demand breakdown 1'!N164:W164)&lt;'Demand breakdown 1'!X164),('Demand breakdown 1'!R164 /'Demand breakdown 1'!X164)*Doku!$H$9,AND('Demand breakdown 1'!X164 = 0, SUM('Demand breakdown 1'!N164:W164)&gt;0), 'Demand breakdown 1'!R164/SUM('Demand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1'!R164 /'Demand breakdown 1'!Y164)*Doku!$H$9)</f>
        <v>0</v>
      </c>
      <c r="S164" s="27" cm="1">
        <f t="array" ref="S164">_xlfn.IFS(AND('Demand breakdown 1'!X164&gt;0, SUM('Demand breakdown 1'!N164:W164)&gt;0,SUM('Demand breakdown 1'!N164:W164)&lt;'Demand breakdown 1'!X164),('Demand breakdown 1'!S164 /'Demand breakdown 1'!X164)*Doku!$H$9,AND('Demand breakdown 1'!X164 = 0, SUM('Demand breakdown 1'!N164:W164)&gt;0), 'Demand breakdown 1'!S164/SUM('Demand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1'!S164 /'Demand breakdown 1'!Y164)*Doku!$H$9)</f>
        <v>0</v>
      </c>
      <c r="T164" s="27" cm="1">
        <f t="array" ref="T164">_xlfn.IFS(AND('Demand breakdown 1'!X164&gt;0, SUM('Demand breakdown 1'!N164:W164)&gt;0,SUM('Demand breakdown 1'!N164:W164)&lt;'Demand breakdown 1'!X164),('Demand breakdown 1'!T164 /'Demand breakdown 1'!X164)*Doku!$H$9,AND('Demand breakdown 1'!X164 = 0, SUM('Demand breakdown 1'!N164:W164)&gt;0), 'Demand breakdown 1'!T164/SUM('Demand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1'!T164 /'Demand breakdown 1'!Y164)*Doku!$H$9)</f>
        <v>0</v>
      </c>
      <c r="U164" s="27" cm="1">
        <f t="array" ref="U164">_xlfn.IFS(AND('Demand breakdown 1'!X164&gt;0, SUM('Demand breakdown 1'!N164:W164)&gt;0,SUM('Demand breakdown 1'!N164:W164)&lt;'Demand breakdown 1'!X164),('Demand breakdown 1'!U164 /'Demand breakdown 1'!X164)*Doku!$H$9,AND('Demand breakdown 1'!X164 = 0, SUM('Demand breakdown 1'!N164:W164)&gt;0), 'Demand breakdown 1'!U164/SUM('Demand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1'!U164 /'Demand breakdown 1'!Y164)*Doku!$H$9)</f>
        <v>0</v>
      </c>
      <c r="V164" s="27" cm="1">
        <f t="array" ref="V164">_xlfn.IFS(AND('Demand breakdown 1'!X164&gt;0, SUM('Demand breakdown 1'!N164:W164)&gt;0,SUM('Demand breakdown 1'!N164:W164)&lt;'Demand breakdown 1'!X164),('Demand breakdown 1'!V164 /'Demand breakdown 1'!X164)*Doku!$H$9,AND('Demand breakdown 1'!X164 = 0, SUM('Demand breakdown 1'!N164:W164)&gt;0), 'Demand breakdown 1'!V164/SUM('Demand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1'!V164 /'Demand breakdown 1'!Y164)*Doku!$H$9)</f>
        <v>0.12047086768682323</v>
      </c>
      <c r="W164" s="27" cm="1">
        <f t="array" ref="W164">_xlfn.IFS(AND('Demand breakdown 1'!X164&gt;0, SUM('Demand breakdown 1'!N164:W164)&gt;0),('Demand breakdown 1'!W164 /'Demand breakdown 1'!X164)*Doku!$H$9,AND('Demand breakdown 1'!X164 = 0, SUM('Demand breakdown 1'!N164:W164)&gt;0), 'Demand breakdown 1'!W164/SUM('Demand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1'!W164 /'Demand breakdown 1'!Y164)*Doku!$H$9)</f>
        <v>0</v>
      </c>
      <c r="X164" s="90" cm="1">
        <f t="array" ref="X164">_xlfn.IFS(AND('Demand breakdown 1'!Y164&gt;0,'Demand breakdown 1'!X164 &gt; SUM('Demand breakdown 1'!N164:W164)),(('Demand breakdown 1'!Y164-SUM('Demand breakdown 1'!N164:W164))/'Demand breakdown 1'!Y164)*Doku!$H$9,'Demand breakdown 1'!Y164 = 0, 0,'Demand breakdown 1'!X164 &lt; SUM('Demand breakdown 1'!N164:W164),1)</f>
        <v>0.33734363263349976</v>
      </c>
      <c r="Y164" s="92">
        <f>IF(X164=1,Doku!$H$10,1-SUM(N164:X164))</f>
        <v>1.934697454094314E-2</v>
      </c>
      <c r="Z164" s="27">
        <f t="shared" si="11"/>
        <v>515.12000993518404</v>
      </c>
      <c r="AA164" s="25">
        <f t="shared" si="12"/>
        <v>534.19852882167231</v>
      </c>
    </row>
    <row r="165" spans="1:27">
      <c r="A165" s="27" t="s">
        <v>1340</v>
      </c>
      <c r="B165" s="27" t="s">
        <v>1362</v>
      </c>
      <c r="C165" s="27">
        <v>7316</v>
      </c>
      <c r="D165" s="27">
        <v>669</v>
      </c>
      <c r="E165" s="27">
        <v>1673.769</v>
      </c>
      <c r="F165" s="27">
        <v>53264</v>
      </c>
      <c r="G165" s="27">
        <v>1</v>
      </c>
      <c r="H165" s="27">
        <v>1.1542995662158714E-2</v>
      </c>
      <c r="I165" s="27">
        <v>1.3010258915486078E-2</v>
      </c>
      <c r="J165" s="27">
        <v>25022.83749790374</v>
      </c>
      <c r="K165" s="29">
        <f t="shared" si="10"/>
        <v>299.11872988050902</v>
      </c>
      <c r="L165" s="28">
        <f t="shared" si="13"/>
        <v>299.11872988050902</v>
      </c>
      <c r="M165" s="27">
        <f t="shared" si="14"/>
        <v>134.60342844622906</v>
      </c>
      <c r="N165" s="87" cm="1">
        <f t="array" ref="N165">_xlfn.IFS(AND('Demand breakdown 1'!X165&gt;0, SUM('Demand breakdown 1'!N165:W165)&gt;0,SUM('Demand breakdown 1'!N165:W165)&lt;'Demand breakdown 1'!X165),('Demand breakdown 1'!N165 /'Demand breakdown 1'!X165)*Doku!$H$9,AND('Demand breakdown 1'!X165 = 0, SUM('Demand breakdown 1'!N165:W165)&gt;0), 'Demand breakdown 1'!N165/SUM('Demand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1'!N165 /'Demand breakdown 1'!Y165)*Doku!$H$9)</f>
        <v>0</v>
      </c>
      <c r="O165" s="27" cm="1">
        <f t="array" ref="O165">_xlfn.IFS(AND('Demand breakdown 1'!X165&gt;0, SUM('Demand breakdown 1'!N165:W165)&gt;0,SUM('Demand breakdown 1'!N165:W165)&lt;'Demand breakdown 1'!X165),('Demand breakdown 1'!O165 /'Demand breakdown 1'!X165)*Doku!$H$9,AND('Demand breakdown 1'!X165 = 0, SUM('Demand breakdown 1'!N165:W165)&gt;0), 'Demand breakdown 1'!O165/SUM('Demand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1'!O165 /'Demand breakdown 1'!Y165)*Doku!$H$9)</f>
        <v>0</v>
      </c>
      <c r="P165" s="27" cm="1">
        <f t="array" ref="P165">_xlfn.IFS(AND('Demand breakdown 1'!X165&gt;0, SUM('Demand breakdown 1'!N165:W165)&gt;0,SUM('Demand breakdown 1'!N165:W165)&lt;'Demand breakdown 1'!X165),('Demand breakdown 1'!P165 /'Demand breakdown 1'!X165)*Doku!$H$9,AND('Demand breakdown 1'!X165 = 0, SUM('Demand breakdown 1'!N165:W165)&gt;0), 'Demand breakdown 1'!P165/SUM('Demand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1'!P165 /'Demand breakdown 1'!Y165)*Doku!$H$9)</f>
        <v>8.0897133172607803E-3</v>
      </c>
      <c r="Q165" s="27" cm="1">
        <f t="array" ref="Q165">_xlfn.IFS(AND('Demand breakdown 1'!X165&gt;0, SUM('Demand breakdown 1'!N165:W165)&gt;0,SUM('Demand breakdown 1'!N165:W165)&lt;'Demand breakdown 1'!X165),('Demand breakdown 1'!Q165 /'Demand breakdown 1'!X165)*Doku!$H$9,AND('Demand breakdown 1'!X165 = 0, SUM('Demand breakdown 1'!N165:W165)&gt;0), 'Demand breakdown 1'!Q165/SUM('Demand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1'!Q165 /'Demand breakdown 1'!Y165)*Doku!$H$9)</f>
        <v>0</v>
      </c>
      <c r="R165" s="27" cm="1">
        <f t="array" ref="R165">_xlfn.IFS(AND('Demand breakdown 1'!X165&gt;0, SUM('Demand breakdown 1'!N165:W165)&gt;0,SUM('Demand breakdown 1'!N165:W165)&lt;'Demand breakdown 1'!X165),('Demand breakdown 1'!R165 /'Demand breakdown 1'!X165)*Doku!$H$9,AND('Demand breakdown 1'!X165 = 0, SUM('Demand breakdown 1'!N165:W165)&gt;0), 'Demand breakdown 1'!R165/SUM('Demand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1'!R165 /'Demand breakdown 1'!Y165)*Doku!$H$9)</f>
        <v>0</v>
      </c>
      <c r="S165" s="27" cm="1">
        <f t="array" ref="S165">_xlfn.IFS(AND('Demand breakdown 1'!X165&gt;0, SUM('Demand breakdown 1'!N165:W165)&gt;0,SUM('Demand breakdown 1'!N165:W165)&lt;'Demand breakdown 1'!X165),('Demand breakdown 1'!S165 /'Demand breakdown 1'!X165)*Doku!$H$9,AND('Demand breakdown 1'!X165 = 0, SUM('Demand breakdown 1'!N165:W165)&gt;0), 'Demand breakdown 1'!S165/SUM('Demand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1'!S165 /'Demand breakdown 1'!Y165)*Doku!$H$9)</f>
        <v>0</v>
      </c>
      <c r="T165" s="27" cm="1">
        <f t="array" ref="T165">_xlfn.IFS(AND('Demand breakdown 1'!X165&gt;0, SUM('Demand breakdown 1'!N165:W165)&gt;0,SUM('Demand breakdown 1'!N165:W165)&lt;'Demand breakdown 1'!X165),('Demand breakdown 1'!T165 /'Demand breakdown 1'!X165)*Doku!$H$9,AND('Demand breakdown 1'!X165 = 0, SUM('Demand breakdown 1'!N165:W165)&gt;0), 'Demand breakdown 1'!T165/SUM('Demand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1'!T165 /'Demand breakdown 1'!Y165)*Doku!$H$9)</f>
        <v>0</v>
      </c>
      <c r="U165" s="27" cm="1">
        <f t="array" ref="U165">_xlfn.IFS(AND('Demand breakdown 1'!X165&gt;0, SUM('Demand breakdown 1'!N165:W165)&gt;0,SUM('Demand breakdown 1'!N165:W165)&lt;'Demand breakdown 1'!X165),('Demand breakdown 1'!U165 /'Demand breakdown 1'!X165)*Doku!$H$9,AND('Demand breakdown 1'!X165 = 0, SUM('Demand breakdown 1'!N165:W165)&gt;0), 'Demand breakdown 1'!U165/SUM('Demand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1'!U165 /'Demand breakdown 1'!Y165)*Doku!$H$9)</f>
        <v>0</v>
      </c>
      <c r="V165" s="27" cm="1">
        <f t="array" ref="V165">_xlfn.IFS(AND('Demand breakdown 1'!X165&gt;0, SUM('Demand breakdown 1'!N165:W165)&gt;0,SUM('Demand breakdown 1'!N165:W165)&lt;'Demand breakdown 1'!X165),('Demand breakdown 1'!V165 /'Demand breakdown 1'!X165)*Doku!$H$9,AND('Demand breakdown 1'!X165 = 0, SUM('Demand breakdown 1'!N165:W165)&gt;0), 'Demand breakdown 1'!V165/SUM('Demand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1'!V165 /'Demand breakdown 1'!Y165)*Doku!$H$9)</f>
        <v>0</v>
      </c>
      <c r="W165" s="27" cm="1">
        <f t="array" ref="W165">_xlfn.IFS(AND('Demand breakdown 1'!X165&gt;0, SUM('Demand breakdown 1'!N165:W165)&gt;0),('Demand breakdown 1'!W165 /'Demand breakdown 1'!X165)*Doku!$H$9,AND('Demand breakdown 1'!X165 = 0, SUM('Demand breakdown 1'!N165:W165)&gt;0), 'Demand breakdown 1'!W165/SUM('Demand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1'!W165 /'Demand breakdown 1'!Y165)*Doku!$H$9)</f>
        <v>0</v>
      </c>
      <c r="X165" s="90" cm="1">
        <f t="array" ref="X165">_xlfn.IFS(AND('Demand breakdown 1'!Y165&gt;0,'Demand breakdown 1'!X165 &gt; SUM('Demand breakdown 1'!N165:W165)),(('Demand breakdown 1'!Y165-SUM('Demand breakdown 1'!N165:W165))/'Demand breakdown 1'!Y165)*Doku!$H$9,'Demand breakdown 1'!Y165 = 0, 0,'Demand breakdown 1'!X165 &lt; SUM('Demand breakdown 1'!N165:W165),1)</f>
        <v>0.97256331214179603</v>
      </c>
      <c r="Y165" s="92">
        <f>IF(X165=1,Doku!$H$10,1-SUM(N165:X165))</f>
        <v>1.934697454094314E-2</v>
      </c>
      <c r="Z165" s="27">
        <f t="shared" si="11"/>
        <v>80.762057067737445</v>
      </c>
      <c r="AA165" s="25">
        <f t="shared" si="12"/>
        <v>83.753244366542532</v>
      </c>
    </row>
    <row r="166" spans="1:27">
      <c r="A166" s="27" t="s">
        <v>1340</v>
      </c>
      <c r="B166" s="27" t="s">
        <v>1363</v>
      </c>
      <c r="C166" s="27">
        <v>7317</v>
      </c>
      <c r="D166" s="27">
        <v>626</v>
      </c>
      <c r="E166" s="27">
        <v>1510.971</v>
      </c>
      <c r="F166" s="27">
        <v>40231</v>
      </c>
      <c r="G166" s="27">
        <v>1</v>
      </c>
      <c r="H166" s="27">
        <v>1.0420274063295243E-2</v>
      </c>
      <c r="I166" s="27">
        <v>9.8268197361993156E-3</v>
      </c>
      <c r="J166" s="27">
        <v>25022.83749790374</v>
      </c>
      <c r="K166" s="29">
        <f t="shared" si="10"/>
        <v>256.58684943644022</v>
      </c>
      <c r="L166" s="28">
        <f t="shared" si="13"/>
        <v>256.58684943644022</v>
      </c>
      <c r="M166" s="27">
        <f t="shared" si="14"/>
        <v>115.46408224639811</v>
      </c>
      <c r="N166" s="87" cm="1">
        <f t="array" ref="N166">_xlfn.IFS(AND('Demand breakdown 1'!X166&gt;0, SUM('Demand breakdown 1'!N166:W166)&gt;0,SUM('Demand breakdown 1'!N166:W166)&lt;'Demand breakdown 1'!X166),('Demand breakdown 1'!N166 /'Demand breakdown 1'!X166)*Doku!$H$9,AND('Demand breakdown 1'!X166 = 0, SUM('Demand breakdown 1'!N166:W166)&gt;0), 'Demand breakdown 1'!N166/SUM('Demand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1'!N166 /'Demand breakdown 1'!Y166)*Doku!$H$9)</f>
        <v>0</v>
      </c>
      <c r="O166" s="27" cm="1">
        <f t="array" ref="O166">_xlfn.IFS(AND('Demand breakdown 1'!X166&gt;0, SUM('Demand breakdown 1'!N166:W166)&gt;0,SUM('Demand breakdown 1'!N166:W166)&lt;'Demand breakdown 1'!X166),('Demand breakdown 1'!O166 /'Demand breakdown 1'!X166)*Doku!$H$9,AND('Demand breakdown 1'!X166 = 0, SUM('Demand breakdown 1'!N166:W166)&gt;0), 'Demand breakdown 1'!O166/SUM('Demand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1'!O166 /'Demand breakdown 1'!Y166)*Doku!$H$9)</f>
        <v>0.34237910008207206</v>
      </c>
      <c r="P166" s="27" cm="1">
        <f t="array" ref="P166">_xlfn.IFS(AND('Demand breakdown 1'!X166&gt;0, SUM('Demand breakdown 1'!N166:W166)&gt;0,SUM('Demand breakdown 1'!N166:W166)&lt;'Demand breakdown 1'!X166),('Demand breakdown 1'!P166 /'Demand breakdown 1'!X166)*Doku!$H$9,AND('Demand breakdown 1'!X166 = 0, SUM('Demand breakdown 1'!N166:W166)&gt;0), 'Demand breakdown 1'!P166/SUM('Demand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1'!P166 /'Demand breakdown 1'!Y166)*Doku!$H$9)</f>
        <v>0</v>
      </c>
      <c r="Q166" s="27" cm="1">
        <f t="array" ref="Q166">_xlfn.IFS(AND('Demand breakdown 1'!X166&gt;0, SUM('Demand breakdown 1'!N166:W166)&gt;0,SUM('Demand breakdown 1'!N166:W166)&lt;'Demand breakdown 1'!X166),('Demand breakdown 1'!Q166 /'Demand breakdown 1'!X166)*Doku!$H$9,AND('Demand breakdown 1'!X166 = 0, SUM('Demand breakdown 1'!N166:W166)&gt;0), 'Demand breakdown 1'!Q166/SUM('Demand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1'!Q166 /'Demand breakdown 1'!Y166)*Doku!$H$9)</f>
        <v>0</v>
      </c>
      <c r="R166" s="27" cm="1">
        <f t="array" ref="R166">_xlfn.IFS(AND('Demand breakdown 1'!X166&gt;0, SUM('Demand breakdown 1'!N166:W166)&gt;0,SUM('Demand breakdown 1'!N166:W166)&lt;'Demand breakdown 1'!X166),('Demand breakdown 1'!R166 /'Demand breakdown 1'!X166)*Doku!$H$9,AND('Demand breakdown 1'!X166 = 0, SUM('Demand breakdown 1'!N166:W166)&gt;0), 'Demand breakdown 1'!R166/SUM('Demand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1'!R166 /'Demand breakdown 1'!Y166)*Doku!$H$9)</f>
        <v>0</v>
      </c>
      <c r="S166" s="27" cm="1">
        <f t="array" ref="S166">_xlfn.IFS(AND('Demand breakdown 1'!X166&gt;0, SUM('Demand breakdown 1'!N166:W166)&gt;0,SUM('Demand breakdown 1'!N166:W166)&lt;'Demand breakdown 1'!X166),('Demand breakdown 1'!S166 /'Demand breakdown 1'!X166)*Doku!$H$9,AND('Demand breakdown 1'!X166 = 0, SUM('Demand breakdown 1'!N166:W166)&gt;0), 'Demand breakdown 1'!S166/SUM('Demand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1'!S166 /'Demand breakdown 1'!Y166)*Doku!$H$9)</f>
        <v>0</v>
      </c>
      <c r="T166" s="27" cm="1">
        <f t="array" ref="T166">_xlfn.IFS(AND('Demand breakdown 1'!X166&gt;0, SUM('Demand breakdown 1'!N166:W166)&gt;0,SUM('Demand breakdown 1'!N166:W166)&lt;'Demand breakdown 1'!X166),('Demand breakdown 1'!T166 /'Demand breakdown 1'!X166)*Doku!$H$9,AND('Demand breakdown 1'!X166 = 0, SUM('Demand breakdown 1'!N166:W166)&gt;0), 'Demand breakdown 1'!T166/SUM('Demand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1'!T166 /'Demand breakdown 1'!Y166)*Doku!$H$9)</f>
        <v>0</v>
      </c>
      <c r="U166" s="27" cm="1">
        <f t="array" ref="U166">_xlfn.IFS(AND('Demand breakdown 1'!X166&gt;0, SUM('Demand breakdown 1'!N166:W166)&gt;0,SUM('Demand breakdown 1'!N166:W166)&lt;'Demand breakdown 1'!X166),('Demand breakdown 1'!U166 /'Demand breakdown 1'!X166)*Doku!$H$9,AND('Demand breakdown 1'!X166 = 0, SUM('Demand breakdown 1'!N166:W166)&gt;0), 'Demand breakdown 1'!U166/SUM('Demand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1'!U166 /'Demand breakdown 1'!Y166)*Doku!$H$9)</f>
        <v>0</v>
      </c>
      <c r="V166" s="27" cm="1">
        <f t="array" ref="V166">_xlfn.IFS(AND('Demand breakdown 1'!X166&gt;0, SUM('Demand breakdown 1'!N166:W166)&gt;0,SUM('Demand breakdown 1'!N166:W166)&lt;'Demand breakdown 1'!X166),('Demand breakdown 1'!V166 /'Demand breakdown 1'!X166)*Doku!$H$9,AND('Demand breakdown 1'!X166 = 0, SUM('Demand breakdown 1'!N166:W166)&gt;0), 'Demand breakdown 1'!V166/SUM('Demand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1'!V166 /'Demand breakdown 1'!Y166)*Doku!$H$9)</f>
        <v>0.20528588357781027</v>
      </c>
      <c r="W166" s="27" cm="1">
        <f t="array" ref="W166">_xlfn.IFS(AND('Demand breakdown 1'!X166&gt;0, SUM('Demand breakdown 1'!N166:W166)&gt;0),('Demand breakdown 1'!W166 /'Demand breakdown 1'!X166)*Doku!$H$9,AND('Demand breakdown 1'!X166 = 0, SUM('Demand breakdown 1'!N166:W166)&gt;0), 'Demand breakdown 1'!W166/SUM('Demand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1'!W166 /'Demand breakdown 1'!Y166)*Doku!$H$9)</f>
        <v>0</v>
      </c>
      <c r="X166" s="90" cm="1">
        <f t="array" ref="X166">_xlfn.IFS(AND('Demand breakdown 1'!Y166&gt;0,'Demand breakdown 1'!X166 &gt; SUM('Demand breakdown 1'!N166:W166)),(('Demand breakdown 1'!Y166-SUM('Demand breakdown 1'!N166:W166))/'Demand breakdown 1'!Y166)*Doku!$H$9,'Demand breakdown 1'!Y166 = 0, 0,'Demand breakdown 1'!X166 &lt; SUM('Demand breakdown 1'!N166:W166),1)</f>
        <v>0.43298804179917455</v>
      </c>
      <c r="Y166" s="92">
        <f>IF(X166=1,Doku!$H$10,1-SUM(N166:X166))</f>
        <v>1.934697454094314E-2</v>
      </c>
      <c r="Z166" s="27">
        <f t="shared" si="11"/>
        <v>69.278449347838858</v>
      </c>
      <c r="AA166" s="25">
        <f t="shared" si="12"/>
        <v>71.844317842203267</v>
      </c>
    </row>
    <row r="167" spans="1:27">
      <c r="A167" s="27" t="s">
        <v>1340</v>
      </c>
      <c r="B167" s="27" t="s">
        <v>1364</v>
      </c>
      <c r="C167" s="27">
        <v>7318</v>
      </c>
      <c r="D167" s="27">
        <v>880</v>
      </c>
      <c r="E167" s="27">
        <v>2671.9569999999999</v>
      </c>
      <c r="F167" s="27">
        <v>50561</v>
      </c>
      <c r="G167" s="27">
        <v>1</v>
      </c>
      <c r="H167" s="27">
        <v>1.8426908408791541E-2</v>
      </c>
      <c r="I167" s="27">
        <v>1.2350024425989252E-2</v>
      </c>
      <c r="J167" s="27">
        <v>25022.83749790374</v>
      </c>
      <c r="K167" s="29">
        <f t="shared" si="10"/>
        <v>418.51648819126956</v>
      </c>
      <c r="L167" s="28">
        <f t="shared" si="13"/>
        <v>418.51648819126956</v>
      </c>
      <c r="M167" s="27">
        <f t="shared" si="14"/>
        <v>188.33241968607132</v>
      </c>
      <c r="N167" s="87" cm="1">
        <f t="array" ref="N167">_xlfn.IFS(AND('Demand breakdown 1'!X167&gt;0, SUM('Demand breakdown 1'!N167:W167)&gt;0,SUM('Demand breakdown 1'!N167:W167)&lt;'Demand breakdown 1'!X167),('Demand breakdown 1'!N167 /'Demand breakdown 1'!X167)*Doku!$H$9,AND('Demand breakdown 1'!X167 = 0, SUM('Demand breakdown 1'!N167:W167)&gt;0), 'Demand breakdown 1'!N167/SUM('Demand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1'!N167 /'Demand breakdown 1'!Y167)*Doku!$H$9)</f>
        <v>0</v>
      </c>
      <c r="O167" s="27" cm="1">
        <f t="array" ref="O167">_xlfn.IFS(AND('Demand breakdown 1'!X167&gt;0, SUM('Demand breakdown 1'!N167:W167)&gt;0,SUM('Demand breakdown 1'!N167:W167)&lt;'Demand breakdown 1'!X167),('Demand breakdown 1'!O167 /'Demand breakdown 1'!X167)*Doku!$H$9,AND('Demand breakdown 1'!X167 = 0, SUM('Demand breakdown 1'!N167:W167)&gt;0), 'Demand breakdown 1'!O167/SUM('Demand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1'!O167 /'Demand breakdown 1'!Y167)*Doku!$H$9)</f>
        <v>0</v>
      </c>
      <c r="P167" s="27" cm="1">
        <f t="array" ref="P167">_xlfn.IFS(AND('Demand breakdown 1'!X167&gt;0, SUM('Demand breakdown 1'!N167:W167)&gt;0,SUM('Demand breakdown 1'!N167:W167)&lt;'Demand breakdown 1'!X167),('Demand breakdown 1'!P167 /'Demand breakdown 1'!X167)*Doku!$H$9,AND('Demand breakdown 1'!X167 = 0, SUM('Demand breakdown 1'!N167:W167)&gt;0), 'Demand breakdown 1'!P167/SUM('Demand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1'!P167 /'Demand breakdown 1'!Y167)*Doku!$H$9)</f>
        <v>0</v>
      </c>
      <c r="Q167" s="27" cm="1">
        <f t="array" ref="Q167">_xlfn.IFS(AND('Demand breakdown 1'!X167&gt;0, SUM('Demand breakdown 1'!N167:W167)&gt;0,SUM('Demand breakdown 1'!N167:W167)&lt;'Demand breakdown 1'!X167),('Demand breakdown 1'!Q167 /'Demand breakdown 1'!X167)*Doku!$H$9,AND('Demand breakdown 1'!X167 = 0, SUM('Demand breakdown 1'!N167:W167)&gt;0), 'Demand breakdown 1'!Q167/SUM('Demand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1'!Q167 /'Demand breakdown 1'!Y167)*Doku!$H$9)</f>
        <v>0</v>
      </c>
      <c r="R167" s="27" cm="1">
        <f t="array" ref="R167">_xlfn.IFS(AND('Demand breakdown 1'!X167&gt;0, SUM('Demand breakdown 1'!N167:W167)&gt;0,SUM('Demand breakdown 1'!N167:W167)&lt;'Demand breakdown 1'!X167),('Demand breakdown 1'!R167 /'Demand breakdown 1'!X167)*Doku!$H$9,AND('Demand breakdown 1'!X167 = 0, SUM('Demand breakdown 1'!N167:W167)&gt;0), 'Demand breakdown 1'!R167/SUM('Demand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1'!R167 /'Demand breakdown 1'!Y167)*Doku!$H$9)</f>
        <v>0</v>
      </c>
      <c r="S167" s="27" cm="1">
        <f t="array" ref="S167">_xlfn.IFS(AND('Demand breakdown 1'!X167&gt;0, SUM('Demand breakdown 1'!N167:W167)&gt;0,SUM('Demand breakdown 1'!N167:W167)&lt;'Demand breakdown 1'!X167),('Demand breakdown 1'!S167 /'Demand breakdown 1'!X167)*Doku!$H$9,AND('Demand breakdown 1'!X167 = 0, SUM('Demand breakdown 1'!N167:W167)&gt;0), 'Demand breakdown 1'!S167/SUM('Demand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1'!S167 /'Demand breakdown 1'!Y167)*Doku!$H$9)</f>
        <v>0</v>
      </c>
      <c r="T167" s="27" cm="1">
        <f t="array" ref="T167">_xlfn.IFS(AND('Demand breakdown 1'!X167&gt;0, SUM('Demand breakdown 1'!N167:W167)&gt;0,SUM('Demand breakdown 1'!N167:W167)&lt;'Demand breakdown 1'!X167),('Demand breakdown 1'!T167 /'Demand breakdown 1'!X167)*Doku!$H$9,AND('Demand breakdown 1'!X167 = 0, SUM('Demand breakdown 1'!N167:W167)&gt;0), 'Demand breakdown 1'!T167/SUM('Demand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1'!T167 /'Demand breakdown 1'!Y167)*Doku!$H$9)</f>
        <v>0</v>
      </c>
      <c r="U167" s="27" cm="1">
        <f t="array" ref="U167">_xlfn.IFS(AND('Demand breakdown 1'!X167&gt;0, SUM('Demand breakdown 1'!N167:W167)&gt;0,SUM('Demand breakdown 1'!N167:W167)&lt;'Demand breakdown 1'!X167),('Demand breakdown 1'!U167 /'Demand breakdown 1'!X167)*Doku!$H$9,AND('Demand breakdown 1'!X167 = 0, SUM('Demand breakdown 1'!N167:W167)&gt;0), 'Demand breakdown 1'!U167/SUM('Demand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1'!U167 /'Demand breakdown 1'!Y167)*Doku!$H$9)</f>
        <v>0</v>
      </c>
      <c r="V167" s="27" cm="1">
        <f t="array" ref="V167">_xlfn.IFS(AND('Demand breakdown 1'!X167&gt;0, SUM('Demand breakdown 1'!N167:W167)&gt;0,SUM('Demand breakdown 1'!N167:W167)&lt;'Demand breakdown 1'!X167),('Demand breakdown 1'!V167 /'Demand breakdown 1'!X167)*Doku!$H$9,AND('Demand breakdown 1'!X167 = 0, SUM('Demand breakdown 1'!N167:W167)&gt;0), 'Demand breakdown 1'!V167/SUM('Demand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1'!V167 /'Demand breakdown 1'!Y167)*Doku!$H$9)</f>
        <v>0.98065302545905686</v>
      </c>
      <c r="W167" s="27" cm="1">
        <f t="array" ref="W167">_xlfn.IFS(AND('Demand breakdown 1'!X167&gt;0, SUM('Demand breakdown 1'!N167:W167)&gt;0),('Demand breakdown 1'!W167 /'Demand breakdown 1'!X167)*Doku!$H$9,AND('Demand breakdown 1'!X167 = 0, SUM('Demand breakdown 1'!N167:W167)&gt;0), 'Demand breakdown 1'!W167/SUM('Demand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1'!W167 /'Demand breakdown 1'!Y167)*Doku!$H$9)</f>
        <v>0</v>
      </c>
      <c r="X167" s="90" cm="1">
        <f t="array" ref="X167">_xlfn.IFS(AND('Demand breakdown 1'!Y167&gt;0,'Demand breakdown 1'!X167 &gt; SUM('Demand breakdown 1'!N167:W167)),(('Demand breakdown 1'!Y167-SUM('Demand breakdown 1'!N167:W167))/'Demand breakdown 1'!Y167)*Doku!$H$9,'Demand breakdown 1'!Y167 = 0, 0,'Demand breakdown 1'!X167 &lt; SUM('Demand breakdown 1'!N167:W167),1)</f>
        <v>1</v>
      </c>
      <c r="Y167" s="92">
        <f>IF(X167=1,Doku!$H$10,1-SUM(N167:X167))</f>
        <v>1.934697454094314E-2</v>
      </c>
      <c r="Z167" s="27">
        <f t="shared" si="11"/>
        <v>112.99945181164279</v>
      </c>
      <c r="AA167" s="25">
        <f t="shared" si="12"/>
        <v>117.18461669355548</v>
      </c>
    </row>
    <row r="168" spans="1:27">
      <c r="A168" s="27" t="s">
        <v>1340</v>
      </c>
      <c r="B168" s="27" t="s">
        <v>1365</v>
      </c>
      <c r="C168" s="27">
        <v>7319</v>
      </c>
      <c r="D168" s="27">
        <v>683</v>
      </c>
      <c r="E168" s="27">
        <v>3188.7779999999998</v>
      </c>
      <c r="F168" s="27">
        <v>83542</v>
      </c>
      <c r="G168" s="27">
        <v>1</v>
      </c>
      <c r="H168" s="27">
        <v>2.199111742515672E-2</v>
      </c>
      <c r="I168" s="27">
        <v>2.0405959941377626E-2</v>
      </c>
      <c r="J168" s="27">
        <v>25022.83749790374</v>
      </c>
      <c r="K168" s="29">
        <f t="shared" si="10"/>
        <v>539.17391905196257</v>
      </c>
      <c r="L168" s="28">
        <f t="shared" si="13"/>
        <v>539.17391905196257</v>
      </c>
      <c r="M168" s="27">
        <f t="shared" si="14"/>
        <v>242.62826357338315</v>
      </c>
      <c r="N168" s="87" cm="1">
        <f t="array" ref="N168">_xlfn.IFS(AND('Demand breakdown 1'!X168&gt;0, SUM('Demand breakdown 1'!N168:W168)&gt;0,SUM('Demand breakdown 1'!N168:W168)&lt;'Demand breakdown 1'!X168),('Demand breakdown 1'!N168 /'Demand breakdown 1'!X168)*Doku!$H$9,AND('Demand breakdown 1'!X168 = 0, SUM('Demand breakdown 1'!N168:W168)&gt;0), 'Demand breakdown 1'!N168/SUM('Demand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1'!N168 /'Demand breakdown 1'!Y168)*Doku!$H$9)</f>
        <v>0</v>
      </c>
      <c r="O168" s="27" cm="1">
        <f t="array" ref="O168">_xlfn.IFS(AND('Demand breakdown 1'!X168&gt;0, SUM('Demand breakdown 1'!N168:W168)&gt;0,SUM('Demand breakdown 1'!N168:W168)&lt;'Demand breakdown 1'!X168),('Demand breakdown 1'!O168 /'Demand breakdown 1'!X168)*Doku!$H$9,AND('Demand breakdown 1'!X168 = 0, SUM('Demand breakdown 1'!N168:W168)&gt;0), 'Demand breakdown 1'!O168/SUM('Demand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1'!O168 /'Demand breakdown 1'!Y168)*Doku!$H$9)</f>
        <v>0.70346284814108062</v>
      </c>
      <c r="P168" s="27" cm="1">
        <f t="array" ref="P168">_xlfn.IFS(AND('Demand breakdown 1'!X168&gt;0, SUM('Demand breakdown 1'!N168:W168)&gt;0,SUM('Demand breakdown 1'!N168:W168)&lt;'Demand breakdown 1'!X168),('Demand breakdown 1'!P168 /'Demand breakdown 1'!X168)*Doku!$H$9,AND('Demand breakdown 1'!X168 = 0, SUM('Demand breakdown 1'!N168:W168)&gt;0), 'Demand breakdown 1'!P168/SUM('Demand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1'!P168 /'Demand breakdown 1'!Y168)*Doku!$H$9)</f>
        <v>0</v>
      </c>
      <c r="Q168" s="27" cm="1">
        <f t="array" ref="Q168">_xlfn.IFS(AND('Demand breakdown 1'!X168&gt;0, SUM('Demand breakdown 1'!N168:W168)&gt;0,SUM('Demand breakdown 1'!N168:W168)&lt;'Demand breakdown 1'!X168),('Demand breakdown 1'!Q168 /'Demand breakdown 1'!X168)*Doku!$H$9,AND('Demand breakdown 1'!X168 = 0, SUM('Demand breakdown 1'!N168:W168)&gt;0), 'Demand breakdown 1'!Q168/SUM('Demand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1'!Q168 /'Demand breakdown 1'!Y168)*Doku!$H$9)</f>
        <v>4.2594998144322313E-2</v>
      </c>
      <c r="R168" s="27" cm="1">
        <f t="array" ref="R168">_xlfn.IFS(AND('Demand breakdown 1'!X168&gt;0, SUM('Demand breakdown 1'!N168:W168)&gt;0,SUM('Demand breakdown 1'!N168:W168)&lt;'Demand breakdown 1'!X168),('Demand breakdown 1'!R168 /'Demand breakdown 1'!X168)*Doku!$H$9,AND('Demand breakdown 1'!X168 = 0, SUM('Demand breakdown 1'!N168:W168)&gt;0), 'Demand breakdown 1'!R168/SUM('Demand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1'!R168 /'Demand breakdown 1'!Y168)*Doku!$H$9)</f>
        <v>0</v>
      </c>
      <c r="S168" s="27" cm="1">
        <f t="array" ref="S168">_xlfn.IFS(AND('Demand breakdown 1'!X168&gt;0, SUM('Demand breakdown 1'!N168:W168)&gt;0,SUM('Demand breakdown 1'!N168:W168)&lt;'Demand breakdown 1'!X168),('Demand breakdown 1'!S168 /'Demand breakdown 1'!X168)*Doku!$H$9,AND('Demand breakdown 1'!X168 = 0, SUM('Demand breakdown 1'!N168:W168)&gt;0), 'Demand breakdown 1'!S168/SUM('Demand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1'!S168 /'Demand breakdown 1'!Y168)*Doku!$H$9)</f>
        <v>0</v>
      </c>
      <c r="T168" s="27" cm="1">
        <f t="array" ref="T168">_xlfn.IFS(AND('Demand breakdown 1'!X168&gt;0, SUM('Demand breakdown 1'!N168:W168)&gt;0,SUM('Demand breakdown 1'!N168:W168)&lt;'Demand breakdown 1'!X168),('Demand breakdown 1'!T168 /'Demand breakdown 1'!X168)*Doku!$H$9,AND('Demand breakdown 1'!X168 = 0, SUM('Demand breakdown 1'!N168:W168)&gt;0), 'Demand breakdown 1'!T168/SUM('Demand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1'!T168 /'Demand breakdown 1'!Y168)*Doku!$H$9)</f>
        <v>0</v>
      </c>
      <c r="U168" s="27" cm="1">
        <f t="array" ref="U168">_xlfn.IFS(AND('Demand breakdown 1'!X168&gt;0, SUM('Demand breakdown 1'!N168:W168)&gt;0,SUM('Demand breakdown 1'!N168:W168)&lt;'Demand breakdown 1'!X168),('Demand breakdown 1'!U168 /'Demand breakdown 1'!X168)*Doku!$H$9,AND('Demand breakdown 1'!X168 = 0, SUM('Demand breakdown 1'!N168:W168)&gt;0), 'Demand breakdown 1'!U168/SUM('Demand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1'!U168 /'Demand breakdown 1'!Y168)*Doku!$H$9)</f>
        <v>0</v>
      </c>
      <c r="V168" s="27" cm="1">
        <f t="array" ref="V168">_xlfn.IFS(AND('Demand breakdown 1'!X168&gt;0, SUM('Demand breakdown 1'!N168:W168)&gt;0,SUM('Demand breakdown 1'!N168:W168)&lt;'Demand breakdown 1'!X168),('Demand breakdown 1'!V168 /'Demand breakdown 1'!X168)*Doku!$H$9,AND('Demand breakdown 1'!X168 = 0, SUM('Demand breakdown 1'!N168:W168)&gt;0), 'Demand breakdown 1'!V168/SUM('Demand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1'!V168 /'Demand breakdown 1'!Y168)*Doku!$H$9)</f>
        <v>0.23459517917365394</v>
      </c>
      <c r="W168" s="27" cm="1">
        <f t="array" ref="W168">_xlfn.IFS(AND('Demand breakdown 1'!X168&gt;0, SUM('Demand breakdown 1'!N168:W168)&gt;0),('Demand breakdown 1'!W168 /'Demand breakdown 1'!X168)*Doku!$H$9,AND('Demand breakdown 1'!X168 = 0, SUM('Demand breakdown 1'!N168:W168)&gt;0), 'Demand breakdown 1'!W168/SUM('Demand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1'!W168 /'Demand breakdown 1'!Y168)*Doku!$H$9)</f>
        <v>0</v>
      </c>
      <c r="X168" s="90" cm="1">
        <f t="array" ref="X168">_xlfn.IFS(AND('Demand breakdown 1'!Y168&gt;0,'Demand breakdown 1'!X168 &gt; SUM('Demand breakdown 1'!N168:W168)),(('Demand breakdown 1'!Y168-SUM('Demand breakdown 1'!N168:W168))/'Demand breakdown 1'!Y168)*Doku!$H$9,'Demand breakdown 1'!Y168 = 0, 0,'Demand breakdown 1'!X168 &lt; SUM('Demand breakdown 1'!N168:W168),1)</f>
        <v>1</v>
      </c>
      <c r="Y168" s="92">
        <f>IF(X168=1,Doku!$H$10,1-SUM(N168:X168))</f>
        <v>1.934697454094314E-2</v>
      </c>
      <c r="Z168" s="27">
        <f t="shared" si="11"/>
        <v>145.5769581440299</v>
      </c>
      <c r="AA168" s="25">
        <f t="shared" si="12"/>
        <v>150.96869733454955</v>
      </c>
    </row>
    <row r="169" spans="1:27">
      <c r="A169" s="27" t="s">
        <v>1340</v>
      </c>
      <c r="B169" s="27" t="s">
        <v>1366</v>
      </c>
      <c r="C169" s="27">
        <v>7320</v>
      </c>
      <c r="D169" s="27">
        <v>729</v>
      </c>
      <c r="E169" s="27">
        <v>1702.508</v>
      </c>
      <c r="F169" s="27">
        <v>34193</v>
      </c>
      <c r="G169" s="27">
        <v>1</v>
      </c>
      <c r="H169" s="27">
        <v>1.1741191561553899E-2</v>
      </c>
      <c r="I169" s="27">
        <v>8.3519785051294586E-3</v>
      </c>
      <c r="J169" s="27">
        <v>25022.83749790374</v>
      </c>
      <c r="K169" s="29">
        <f t="shared" si="10"/>
        <v>270.05176476065077</v>
      </c>
      <c r="L169" s="28">
        <f t="shared" si="13"/>
        <v>270.05176476065077</v>
      </c>
      <c r="M169" s="27">
        <f t="shared" si="14"/>
        <v>121.52329414229285</v>
      </c>
      <c r="N169" s="87" cm="1">
        <f t="array" ref="N169">_xlfn.IFS(AND('Demand breakdown 1'!X169&gt;0, SUM('Demand breakdown 1'!N169:W169)&gt;0,SUM('Demand breakdown 1'!N169:W169)&lt;'Demand breakdown 1'!X169),('Demand breakdown 1'!N169 /'Demand breakdown 1'!X169)*Doku!$H$9,AND('Demand breakdown 1'!X169 = 0, SUM('Demand breakdown 1'!N169:W169)&gt;0), 'Demand breakdown 1'!N169/SUM('Demand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1'!N169 /'Demand breakdown 1'!Y169)*Doku!$H$9)</f>
        <v>0</v>
      </c>
      <c r="O169" s="27" cm="1">
        <f t="array" ref="O169">_xlfn.IFS(AND('Demand breakdown 1'!X169&gt;0, SUM('Demand breakdown 1'!N169:W169)&gt;0,SUM('Demand breakdown 1'!N169:W169)&lt;'Demand breakdown 1'!X169),('Demand breakdown 1'!O169 /'Demand breakdown 1'!X169)*Doku!$H$9,AND('Demand breakdown 1'!X169 = 0, SUM('Demand breakdown 1'!N169:W169)&gt;0), 'Demand breakdown 1'!O169/SUM('Demand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1'!O169 /'Demand breakdown 1'!Y169)*Doku!$H$9)</f>
        <v>0</v>
      </c>
      <c r="P169" s="27" cm="1">
        <f t="array" ref="P169">_xlfn.IFS(AND('Demand breakdown 1'!X169&gt;0, SUM('Demand breakdown 1'!N169:W169)&gt;0,SUM('Demand breakdown 1'!N169:W169)&lt;'Demand breakdown 1'!X169),('Demand breakdown 1'!P169 /'Demand breakdown 1'!X169)*Doku!$H$9,AND('Demand breakdown 1'!X169 = 0, SUM('Demand breakdown 1'!N169:W169)&gt;0), 'Demand breakdown 1'!P169/SUM('Demand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1'!P169 /'Demand breakdown 1'!Y169)*Doku!$H$9)</f>
        <v>0</v>
      </c>
      <c r="Q169" s="27" cm="1">
        <f t="array" ref="Q169">_xlfn.IFS(AND('Demand breakdown 1'!X169&gt;0, SUM('Demand breakdown 1'!N169:W169)&gt;0,SUM('Demand breakdown 1'!N169:W169)&lt;'Demand breakdown 1'!X169),('Demand breakdown 1'!Q169 /'Demand breakdown 1'!X169)*Doku!$H$9,AND('Demand breakdown 1'!X169 = 0, SUM('Demand breakdown 1'!N169:W169)&gt;0), 'Demand breakdown 1'!Q169/SUM('Demand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1'!Q169 /'Demand breakdown 1'!Y169)*Doku!$H$9)</f>
        <v>2.1049858167592989E-2</v>
      </c>
      <c r="R169" s="27" cm="1">
        <f t="array" ref="R169">_xlfn.IFS(AND('Demand breakdown 1'!X169&gt;0, SUM('Demand breakdown 1'!N169:W169)&gt;0,SUM('Demand breakdown 1'!N169:W169)&lt;'Demand breakdown 1'!X169),('Demand breakdown 1'!R169 /'Demand breakdown 1'!X169)*Doku!$H$9,AND('Demand breakdown 1'!X169 = 0, SUM('Demand breakdown 1'!N169:W169)&gt;0), 'Demand breakdown 1'!R169/SUM('Demand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1'!R169 /'Demand breakdown 1'!Y169)*Doku!$H$9)</f>
        <v>0</v>
      </c>
      <c r="S169" s="27" cm="1">
        <f t="array" ref="S169">_xlfn.IFS(AND('Demand breakdown 1'!X169&gt;0, SUM('Demand breakdown 1'!N169:W169)&gt;0,SUM('Demand breakdown 1'!N169:W169)&lt;'Demand breakdown 1'!X169),('Demand breakdown 1'!S169 /'Demand breakdown 1'!X169)*Doku!$H$9,AND('Demand breakdown 1'!X169 = 0, SUM('Demand breakdown 1'!N169:W169)&gt;0), 'Demand breakdown 1'!S169/SUM('Demand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1'!S169 /'Demand breakdown 1'!Y169)*Doku!$H$9)</f>
        <v>0</v>
      </c>
      <c r="T169" s="27" cm="1">
        <f t="array" ref="T169">_xlfn.IFS(AND('Demand breakdown 1'!X169&gt;0, SUM('Demand breakdown 1'!N169:W169)&gt;0,SUM('Demand breakdown 1'!N169:W169)&lt;'Demand breakdown 1'!X169),('Demand breakdown 1'!T169 /'Demand breakdown 1'!X169)*Doku!$H$9,AND('Demand breakdown 1'!X169 = 0, SUM('Demand breakdown 1'!N169:W169)&gt;0), 'Demand breakdown 1'!T169/SUM('Demand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1'!T169 /'Demand breakdown 1'!Y169)*Doku!$H$9)</f>
        <v>0</v>
      </c>
      <c r="U169" s="27" cm="1">
        <f t="array" ref="U169">_xlfn.IFS(AND('Demand breakdown 1'!X169&gt;0, SUM('Demand breakdown 1'!N169:W169)&gt;0,SUM('Demand breakdown 1'!N169:W169)&lt;'Demand breakdown 1'!X169),('Demand breakdown 1'!U169 /'Demand breakdown 1'!X169)*Doku!$H$9,AND('Demand breakdown 1'!X169 = 0, SUM('Demand breakdown 1'!N169:W169)&gt;0), 'Demand breakdown 1'!U169/SUM('Demand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1'!U169 /'Demand breakdown 1'!Y169)*Doku!$H$9)</f>
        <v>0</v>
      </c>
      <c r="V169" s="27" cm="1">
        <f t="array" ref="V169">_xlfn.IFS(AND('Demand breakdown 1'!X169&gt;0, SUM('Demand breakdown 1'!N169:W169)&gt;0,SUM('Demand breakdown 1'!N169:W169)&lt;'Demand breakdown 1'!X169),('Demand breakdown 1'!V169 /'Demand breakdown 1'!X169)*Doku!$H$9,AND('Demand breakdown 1'!X169 = 0, SUM('Demand breakdown 1'!N169:W169)&gt;0), 'Demand breakdown 1'!V169/SUM('Demand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1'!V169 /'Demand breakdown 1'!Y169)*Doku!$H$9)</f>
        <v>0.60658352756339062</v>
      </c>
      <c r="W169" s="27" cm="1">
        <f t="array" ref="W169">_xlfn.IFS(AND('Demand breakdown 1'!X169&gt;0, SUM('Demand breakdown 1'!N169:W169)&gt;0),('Demand breakdown 1'!W169 /'Demand breakdown 1'!X169)*Doku!$H$9,AND('Demand breakdown 1'!X169 = 0, SUM('Demand breakdown 1'!N169:W169)&gt;0), 'Demand breakdown 1'!W169/SUM('Demand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1'!W169 /'Demand breakdown 1'!Y169)*Doku!$H$9)</f>
        <v>0</v>
      </c>
      <c r="X169" s="90" cm="1">
        <f t="array" ref="X169">_xlfn.IFS(AND('Demand breakdown 1'!Y169&gt;0,'Demand breakdown 1'!X169 &gt; SUM('Demand breakdown 1'!N169:W169)),(('Demand breakdown 1'!Y169-SUM('Demand breakdown 1'!N169:W169))/'Demand breakdown 1'!Y169)*Doku!$H$9,'Demand breakdown 1'!Y169 = 0, 0,'Demand breakdown 1'!X169 &lt; SUM('Demand breakdown 1'!N169:W169),1)</f>
        <v>0.35301963972807326</v>
      </c>
      <c r="Y169" s="92">
        <f>IF(X169=1,Doku!$H$10,1-SUM(N169:X169))</f>
        <v>1.934697454094314E-2</v>
      </c>
      <c r="Z169" s="27">
        <f t="shared" si="11"/>
        <v>72.913976485375713</v>
      </c>
      <c r="AA169" s="25">
        <f t="shared" si="12"/>
        <v>75.614494132982216</v>
      </c>
    </row>
    <row r="170" spans="1:27">
      <c r="A170" s="27" t="s">
        <v>1340</v>
      </c>
      <c r="B170" s="27" t="s">
        <v>1367</v>
      </c>
      <c r="C170" s="27">
        <v>7331</v>
      </c>
      <c r="D170" s="27">
        <v>603</v>
      </c>
      <c r="E170" s="27">
        <v>3292.1950000000002</v>
      </c>
      <c r="F170" s="27">
        <v>129687</v>
      </c>
      <c r="G170" s="27">
        <v>4</v>
      </c>
      <c r="H170" s="27">
        <v>2.270432335882706E-2</v>
      </c>
      <c r="I170" s="27">
        <v>3.1677332681973619E-2</v>
      </c>
      <c r="J170" s="27">
        <v>25022.83749790374</v>
      </c>
      <c r="K170" s="29">
        <f t="shared" si="10"/>
        <v>630.99503707266558</v>
      </c>
      <c r="L170" s="28">
        <f t="shared" si="13"/>
        <v>157.7487592681664</v>
      </c>
      <c r="M170" s="27">
        <f t="shared" si="14"/>
        <v>70.986941670674881</v>
      </c>
      <c r="N170" s="87" cm="1">
        <f t="array" ref="N170">_xlfn.IFS(AND('Demand breakdown 1'!X170&gt;0, SUM('Demand breakdown 1'!N170:W170)&gt;0,SUM('Demand breakdown 1'!N170:W170)&lt;'Demand breakdown 1'!X170),('Demand breakdown 1'!N170 /'Demand breakdown 1'!X170)*Doku!$H$9,AND('Demand breakdown 1'!X170 = 0, SUM('Demand breakdown 1'!N170:W170)&gt;0), 'Demand breakdown 1'!N170/SUM('Demand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1'!N170 /'Demand breakdown 1'!Y170)*Doku!$H$9)</f>
        <v>4.2699666959812158E-2</v>
      </c>
      <c r="O170" s="27" cm="1">
        <f t="array" ref="O170">_xlfn.IFS(AND('Demand breakdown 1'!X170&gt;0, SUM('Demand breakdown 1'!N170:W170)&gt;0,SUM('Demand breakdown 1'!N170:W170)&lt;'Demand breakdown 1'!X170),('Demand breakdown 1'!O170 /'Demand breakdown 1'!X170)*Doku!$H$9,AND('Demand breakdown 1'!X170 = 0, SUM('Demand breakdown 1'!N170:W170)&gt;0), 'Demand breakdown 1'!O170/SUM('Demand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1'!O170 /'Demand breakdown 1'!Y170)*Doku!$H$9)</f>
        <v>0</v>
      </c>
      <c r="P170" s="27" cm="1">
        <f t="array" ref="P170">_xlfn.IFS(AND('Demand breakdown 1'!X170&gt;0, SUM('Demand breakdown 1'!N170:W170)&gt;0,SUM('Demand breakdown 1'!N170:W170)&lt;'Demand breakdown 1'!X170),('Demand breakdown 1'!P170 /'Demand breakdown 1'!X170)*Doku!$H$9,AND('Demand breakdown 1'!X170 = 0, SUM('Demand breakdown 1'!N170:W170)&gt;0), 'Demand breakdown 1'!P170/SUM('Demand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1'!P170 /'Demand breakdown 1'!Y170)*Doku!$H$9)</f>
        <v>0</v>
      </c>
      <c r="Q170" s="27" cm="1">
        <f t="array" ref="Q170">_xlfn.IFS(AND('Demand breakdown 1'!X170&gt;0, SUM('Demand breakdown 1'!N170:W170)&gt;0,SUM('Demand breakdown 1'!N170:W170)&lt;'Demand breakdown 1'!X170),('Demand breakdown 1'!Q170 /'Demand breakdown 1'!X170)*Doku!$H$9,AND('Demand breakdown 1'!X170 = 0, SUM('Demand breakdown 1'!N170:W170)&gt;0), 'Demand breakdown 1'!Q170/SUM('Demand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1'!Q170 /'Demand breakdown 1'!Y170)*Doku!$H$9)</f>
        <v>0.62946025900307367</v>
      </c>
      <c r="R170" s="27" cm="1">
        <f t="array" ref="R170">_xlfn.IFS(AND('Demand breakdown 1'!X170&gt;0, SUM('Demand breakdown 1'!N170:W170)&gt;0,SUM('Demand breakdown 1'!N170:W170)&lt;'Demand breakdown 1'!X170),('Demand breakdown 1'!R170 /'Demand breakdown 1'!X170)*Doku!$H$9,AND('Demand breakdown 1'!X170 = 0, SUM('Demand breakdown 1'!N170:W170)&gt;0), 'Demand breakdown 1'!R170/SUM('Demand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1'!R170 /'Demand breakdown 1'!Y170)*Doku!$H$9)</f>
        <v>0</v>
      </c>
      <c r="S170" s="27" cm="1">
        <f t="array" ref="S170">_xlfn.IFS(AND('Demand breakdown 1'!X170&gt;0, SUM('Demand breakdown 1'!N170:W170)&gt;0,SUM('Demand breakdown 1'!N170:W170)&lt;'Demand breakdown 1'!X170),('Demand breakdown 1'!S170 /'Demand breakdown 1'!X170)*Doku!$H$9,AND('Demand breakdown 1'!X170 = 0, SUM('Demand breakdown 1'!N170:W170)&gt;0), 'Demand breakdown 1'!S170/SUM('Demand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1'!S170 /'Demand breakdown 1'!Y170)*Doku!$H$9)</f>
        <v>0</v>
      </c>
      <c r="T170" s="27" cm="1">
        <f t="array" ref="T170">_xlfn.IFS(AND('Demand breakdown 1'!X170&gt;0, SUM('Demand breakdown 1'!N170:W170)&gt;0,SUM('Demand breakdown 1'!N170:W170)&lt;'Demand breakdown 1'!X170),('Demand breakdown 1'!T170 /'Demand breakdown 1'!X170)*Doku!$H$9,AND('Demand breakdown 1'!X170 = 0, SUM('Demand breakdown 1'!N170:W170)&gt;0), 'Demand breakdown 1'!T170/SUM('Demand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1'!T170 /'Demand breakdown 1'!Y170)*Doku!$H$9)</f>
        <v>0</v>
      </c>
      <c r="U170" s="27" cm="1">
        <f t="array" ref="U170">_xlfn.IFS(AND('Demand breakdown 1'!X170&gt;0, SUM('Demand breakdown 1'!N170:W170)&gt;0,SUM('Demand breakdown 1'!N170:W170)&lt;'Demand breakdown 1'!X170),('Demand breakdown 1'!U170 /'Demand breakdown 1'!X170)*Doku!$H$9,AND('Demand breakdown 1'!X170 = 0, SUM('Demand breakdown 1'!N170:W170)&gt;0), 'Demand breakdown 1'!U170/SUM('Demand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1'!U170 /'Demand breakdown 1'!Y170)*Doku!$H$9)</f>
        <v>0</v>
      </c>
      <c r="V170" s="27" cm="1">
        <f t="array" ref="V170">_xlfn.IFS(AND('Demand breakdown 1'!X170&gt;0, SUM('Demand breakdown 1'!N170:W170)&gt;0,SUM('Demand breakdown 1'!N170:W170)&lt;'Demand breakdown 1'!X170),('Demand breakdown 1'!V170 /'Demand breakdown 1'!X170)*Doku!$H$9,AND('Demand breakdown 1'!X170 = 0, SUM('Demand breakdown 1'!N170:W170)&gt;0), 'Demand breakdown 1'!V170/SUM('Demand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1'!V170 /'Demand breakdown 1'!Y170)*Doku!$H$9)</f>
        <v>0.30849309949617104</v>
      </c>
      <c r="W170" s="27" cm="1">
        <f t="array" ref="W170">_xlfn.IFS(AND('Demand breakdown 1'!X170&gt;0, SUM('Demand breakdown 1'!N170:W170)&gt;0),('Demand breakdown 1'!W170 /'Demand breakdown 1'!X170)*Doku!$H$9,AND('Demand breakdown 1'!X170 = 0, SUM('Demand breakdown 1'!N170:W170)&gt;0), 'Demand breakdown 1'!W170/SUM('Demand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1'!W170 /'Demand breakdown 1'!Y170)*Doku!$H$9)</f>
        <v>0</v>
      </c>
      <c r="X170" s="90" cm="1">
        <f t="array" ref="X170">_xlfn.IFS(AND('Demand breakdown 1'!Y170&gt;0,'Demand breakdown 1'!X170 &gt; SUM('Demand breakdown 1'!N170:W170)),(('Demand breakdown 1'!Y170-SUM('Demand breakdown 1'!N170:W170))/'Demand breakdown 1'!Y170)*Doku!$H$9,'Demand breakdown 1'!Y170 = 0, 0,'Demand breakdown 1'!X170 &lt; SUM('Demand breakdown 1'!N170:W170),1)</f>
        <v>1</v>
      </c>
      <c r="Y170" s="92">
        <f>IF(X170=1,Doku!$H$10,1-SUM(N170:X170))</f>
        <v>1.934697454094314E-2</v>
      </c>
      <c r="Z170" s="27">
        <f t="shared" si="11"/>
        <v>42.592165002404933</v>
      </c>
      <c r="AA170" s="25">
        <f t="shared" si="12"/>
        <v>44.169652595086596</v>
      </c>
    </row>
    <row r="171" spans="1:27">
      <c r="A171" s="27" t="s">
        <v>1340</v>
      </c>
      <c r="B171" s="27" t="s">
        <v>1368</v>
      </c>
      <c r="C171" s="27">
        <v>7332</v>
      </c>
      <c r="D171" s="27">
        <v>641</v>
      </c>
      <c r="E171" s="27">
        <v>2992.49</v>
      </c>
      <c r="F171" s="27">
        <v>132671</v>
      </c>
      <c r="G171" s="27">
        <v>4</v>
      </c>
      <c r="H171" s="27">
        <v>2.0637435087549911E-2</v>
      </c>
      <c r="I171" s="27">
        <v>3.2406204201270154E-2</v>
      </c>
      <c r="J171" s="27">
        <v>25022.83749790374</v>
      </c>
      <c r="K171" s="29">
        <f t="shared" si="10"/>
        <v>598.86382375252992</v>
      </c>
      <c r="L171" s="28">
        <f t="shared" si="13"/>
        <v>149.71595593813248</v>
      </c>
      <c r="M171" s="27">
        <f t="shared" si="14"/>
        <v>67.372180172159617</v>
      </c>
      <c r="N171" s="87" cm="1">
        <f t="array" ref="N171">_xlfn.IFS(AND('Demand breakdown 1'!X171&gt;0, SUM('Demand breakdown 1'!N171:W171)&gt;0,SUM('Demand breakdown 1'!N171:W171)&lt;'Demand breakdown 1'!X171),('Demand breakdown 1'!N171 /'Demand breakdown 1'!X171)*Doku!$H$9,AND('Demand breakdown 1'!X171 = 0, SUM('Demand breakdown 1'!N171:W171)&gt;0), 'Demand breakdown 1'!N171/SUM('Demand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1'!N171 /'Demand breakdown 1'!Y171)*Doku!$H$9)</f>
        <v>0.19727061113606503</v>
      </c>
      <c r="O171" s="27" cm="1">
        <f t="array" ref="O171">_xlfn.IFS(AND('Demand breakdown 1'!X171&gt;0, SUM('Demand breakdown 1'!N171:W171)&gt;0,SUM('Demand breakdown 1'!N171:W171)&lt;'Demand breakdown 1'!X171),('Demand breakdown 1'!O171 /'Demand breakdown 1'!X171)*Doku!$H$9,AND('Demand breakdown 1'!X171 = 0, SUM('Demand breakdown 1'!N171:W171)&gt;0), 'Demand breakdown 1'!O171/SUM('Demand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1'!O171 /'Demand breakdown 1'!Y171)*Doku!$H$9)</f>
        <v>0.10582230019484894</v>
      </c>
      <c r="P171" s="27" cm="1">
        <f t="array" ref="P171">_xlfn.IFS(AND('Demand breakdown 1'!X171&gt;0, SUM('Demand breakdown 1'!N171:W171)&gt;0,SUM('Demand breakdown 1'!N171:W171)&lt;'Demand breakdown 1'!X171),('Demand breakdown 1'!P171 /'Demand breakdown 1'!X171)*Doku!$H$9,AND('Demand breakdown 1'!X171 = 0, SUM('Demand breakdown 1'!N171:W171)&gt;0), 'Demand breakdown 1'!P171/SUM('Demand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1'!P171 /'Demand breakdown 1'!Y171)*Doku!$H$9)</f>
        <v>0</v>
      </c>
      <c r="Q171" s="27" cm="1">
        <f t="array" ref="Q171">_xlfn.IFS(AND('Demand breakdown 1'!X171&gt;0, SUM('Demand breakdown 1'!N171:W171)&gt;0,SUM('Demand breakdown 1'!N171:W171)&lt;'Demand breakdown 1'!X171),('Demand breakdown 1'!Q171 /'Demand breakdown 1'!X171)*Doku!$H$9,AND('Demand breakdown 1'!X171 = 0, SUM('Demand breakdown 1'!N171:W171)&gt;0), 'Demand breakdown 1'!Q171/SUM('Demand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1'!Q171 /'Demand breakdown 1'!Y171)*Doku!$H$9)</f>
        <v>0</v>
      </c>
      <c r="R171" s="27" cm="1">
        <f t="array" ref="R171">_xlfn.IFS(AND('Demand breakdown 1'!X171&gt;0, SUM('Demand breakdown 1'!N171:W171)&gt;0,SUM('Demand breakdown 1'!N171:W171)&lt;'Demand breakdown 1'!X171),('Demand breakdown 1'!R171 /'Demand breakdown 1'!X171)*Doku!$H$9,AND('Demand breakdown 1'!X171 = 0, SUM('Demand breakdown 1'!N171:W171)&gt;0), 'Demand breakdown 1'!R171/SUM('Demand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1'!R171 /'Demand breakdown 1'!Y171)*Doku!$H$9)</f>
        <v>2.4287085290621069E-2</v>
      </c>
      <c r="S171" s="27" cm="1">
        <f t="array" ref="S171">_xlfn.IFS(AND('Demand breakdown 1'!X171&gt;0, SUM('Demand breakdown 1'!N171:W171)&gt;0,SUM('Demand breakdown 1'!N171:W171)&lt;'Demand breakdown 1'!X171),('Demand breakdown 1'!S171 /'Demand breakdown 1'!X171)*Doku!$H$9,AND('Demand breakdown 1'!X171 = 0, SUM('Demand breakdown 1'!N171:W171)&gt;0), 'Demand breakdown 1'!S171/SUM('Demand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1'!S171 /'Demand breakdown 1'!Y171)*Doku!$H$9)</f>
        <v>0.15984867359643457</v>
      </c>
      <c r="T171" s="27" cm="1">
        <f t="array" ref="T171">_xlfn.IFS(AND('Demand breakdown 1'!X171&gt;0, SUM('Demand breakdown 1'!N171:W171)&gt;0,SUM('Demand breakdown 1'!N171:W171)&lt;'Demand breakdown 1'!X171),('Demand breakdown 1'!T171 /'Demand breakdown 1'!X171)*Doku!$H$9,AND('Demand breakdown 1'!X171 = 0, SUM('Demand breakdown 1'!N171:W171)&gt;0), 'Demand breakdown 1'!T171/SUM('Demand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1'!T171 /'Demand breakdown 1'!Y171)*Doku!$H$9)</f>
        <v>0</v>
      </c>
      <c r="U171" s="27" cm="1">
        <f t="array" ref="U171">_xlfn.IFS(AND('Demand breakdown 1'!X171&gt;0, SUM('Demand breakdown 1'!N171:W171)&gt;0,SUM('Demand breakdown 1'!N171:W171)&lt;'Demand breakdown 1'!X171),('Demand breakdown 1'!U171 /'Demand breakdown 1'!X171)*Doku!$H$9,AND('Demand breakdown 1'!X171 = 0, SUM('Demand breakdown 1'!N171:W171)&gt;0), 'Demand breakdown 1'!U171/SUM('Demand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1'!U171 /'Demand breakdown 1'!Y171)*Doku!$H$9)</f>
        <v>0</v>
      </c>
      <c r="V171" s="27" cm="1">
        <f t="array" ref="V171">_xlfn.IFS(AND('Demand breakdown 1'!X171&gt;0, SUM('Demand breakdown 1'!N171:W171)&gt;0,SUM('Demand breakdown 1'!N171:W171)&lt;'Demand breakdown 1'!X171),('Demand breakdown 1'!V171 /'Demand breakdown 1'!X171)*Doku!$H$9,AND('Demand breakdown 1'!X171 = 0, SUM('Demand breakdown 1'!N171:W171)&gt;0), 'Demand breakdown 1'!V171/SUM('Demand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1'!V171 /'Demand breakdown 1'!Y171)*Doku!$H$9)</f>
        <v>0</v>
      </c>
      <c r="W171" s="27" cm="1">
        <f t="array" ref="W171">_xlfn.IFS(AND('Demand breakdown 1'!X171&gt;0, SUM('Demand breakdown 1'!N171:W171)&gt;0),('Demand breakdown 1'!W171 /'Demand breakdown 1'!X171)*Doku!$H$9,AND('Demand breakdown 1'!X171 = 0, SUM('Demand breakdown 1'!N171:W171)&gt;0), 'Demand breakdown 1'!W171/SUM('Demand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1'!W171 /'Demand breakdown 1'!Y171)*Doku!$H$9)</f>
        <v>0</v>
      </c>
      <c r="X171" s="90" cm="1">
        <f t="array" ref="X171">_xlfn.IFS(AND('Demand breakdown 1'!Y171&gt;0,'Demand breakdown 1'!X171 &gt; SUM('Demand breakdown 1'!N171:W171)),(('Demand breakdown 1'!Y171-SUM('Demand breakdown 1'!N171:W171))/'Demand breakdown 1'!Y171)*Doku!$H$9,'Demand breakdown 1'!Y171 = 0, 0,'Demand breakdown 1'!X171 &lt; SUM('Demand breakdown 1'!N171:W171),1)</f>
        <v>0.4934243552410873</v>
      </c>
      <c r="Y171" s="92">
        <f>IF(X171=1,Doku!$H$10,1-SUM(N171:X171))</f>
        <v>1.934697454094314E-2</v>
      </c>
      <c r="Z171" s="27">
        <f t="shared" si="11"/>
        <v>40.423308103295774</v>
      </c>
      <c r="AA171" s="25">
        <f t="shared" si="12"/>
        <v>41.920467662677098</v>
      </c>
    </row>
    <row r="172" spans="1:27">
      <c r="A172" s="27" t="s">
        <v>1340</v>
      </c>
      <c r="B172" s="27" t="s">
        <v>1369</v>
      </c>
      <c r="C172" s="27">
        <v>7333</v>
      </c>
      <c r="D172" s="27">
        <v>631</v>
      </c>
      <c r="E172" s="27">
        <v>2185.6869999999999</v>
      </c>
      <c r="F172" s="27">
        <v>75325</v>
      </c>
      <c r="G172" s="27">
        <v>5</v>
      </c>
      <c r="H172" s="27">
        <v>1.507339158500169E-2</v>
      </c>
      <c r="I172" s="27">
        <v>1.839887640449438E-2</v>
      </c>
      <c r="J172" s="27">
        <v>25022.83749790374</v>
      </c>
      <c r="K172" s="29">
        <f t="shared" si="10"/>
        <v>400.47868672094216</v>
      </c>
      <c r="L172" s="28">
        <f t="shared" si="13"/>
        <v>80.095737344188436</v>
      </c>
      <c r="M172" s="27">
        <f t="shared" si="14"/>
        <v>36.0430818048848</v>
      </c>
      <c r="N172" s="87" cm="1">
        <f t="array" ref="N172">_xlfn.IFS(AND('Demand breakdown 1'!X172&gt;0, SUM('Demand breakdown 1'!N172:W172)&gt;0,SUM('Demand breakdown 1'!N172:W172)&lt;'Demand breakdown 1'!X172),('Demand breakdown 1'!N172 /'Demand breakdown 1'!X172)*Doku!$H$9,AND('Demand breakdown 1'!X172 = 0, SUM('Demand breakdown 1'!N172:W172)&gt;0), 'Demand breakdown 1'!N172/SUM('Demand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1'!N172 /'Demand breakdown 1'!Y172)*Doku!$H$9)</f>
        <v>0.24925922966116251</v>
      </c>
      <c r="O172" s="27" cm="1">
        <f t="array" ref="O172">_xlfn.IFS(AND('Demand breakdown 1'!X172&gt;0, SUM('Demand breakdown 1'!N172:W172)&gt;0,SUM('Demand breakdown 1'!N172:W172)&lt;'Demand breakdown 1'!X172),('Demand breakdown 1'!O172 /'Demand breakdown 1'!X172)*Doku!$H$9,AND('Demand breakdown 1'!X172 = 0, SUM('Demand breakdown 1'!N172:W172)&gt;0), 'Demand breakdown 1'!O172/SUM('Demand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1'!O172 /'Demand breakdown 1'!Y172)*Doku!$H$9)</f>
        <v>0</v>
      </c>
      <c r="P172" s="27" cm="1">
        <f t="array" ref="P172">_xlfn.IFS(AND('Demand breakdown 1'!X172&gt;0, SUM('Demand breakdown 1'!N172:W172)&gt;0,SUM('Demand breakdown 1'!N172:W172)&lt;'Demand breakdown 1'!X172),('Demand breakdown 1'!P172 /'Demand breakdown 1'!X172)*Doku!$H$9,AND('Demand breakdown 1'!X172 = 0, SUM('Demand breakdown 1'!N172:W172)&gt;0), 'Demand breakdown 1'!P172/SUM('Demand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1'!P172 /'Demand breakdown 1'!Y172)*Doku!$H$9)</f>
        <v>8.6960663831225804E-2</v>
      </c>
      <c r="Q172" s="27" cm="1">
        <f t="array" ref="Q172">_xlfn.IFS(AND('Demand breakdown 1'!X172&gt;0, SUM('Demand breakdown 1'!N172:W172)&gt;0,SUM('Demand breakdown 1'!N172:W172)&lt;'Demand breakdown 1'!X172),('Demand breakdown 1'!Q172 /'Demand breakdown 1'!X172)*Doku!$H$9,AND('Demand breakdown 1'!X172 = 0, SUM('Demand breakdown 1'!N172:W172)&gt;0), 'Demand breakdown 1'!Q172/SUM('Demand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1'!Q172 /'Demand breakdown 1'!Y172)*Doku!$H$9)</f>
        <v>0</v>
      </c>
      <c r="R172" s="27" cm="1">
        <f t="array" ref="R172">_xlfn.IFS(AND('Demand breakdown 1'!X172&gt;0, SUM('Demand breakdown 1'!N172:W172)&gt;0,SUM('Demand breakdown 1'!N172:W172)&lt;'Demand breakdown 1'!X172),('Demand breakdown 1'!R172 /'Demand breakdown 1'!X172)*Doku!$H$9,AND('Demand breakdown 1'!X172 = 0, SUM('Demand breakdown 1'!N172:W172)&gt;0), 'Demand breakdown 1'!R172/SUM('Demand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1'!R172 /'Demand breakdown 1'!Y172)*Doku!$H$9)</f>
        <v>0</v>
      </c>
      <c r="S172" s="27" cm="1">
        <f t="array" ref="S172">_xlfn.IFS(AND('Demand breakdown 1'!X172&gt;0, SUM('Demand breakdown 1'!N172:W172)&gt;0,SUM('Demand breakdown 1'!N172:W172)&lt;'Demand breakdown 1'!X172),('Demand breakdown 1'!S172 /'Demand breakdown 1'!X172)*Doku!$H$9,AND('Demand breakdown 1'!X172 = 0, SUM('Demand breakdown 1'!N172:W172)&gt;0), 'Demand breakdown 1'!S172/SUM('Demand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1'!S172 /'Demand breakdown 1'!Y172)*Doku!$H$9)</f>
        <v>0</v>
      </c>
      <c r="T172" s="27" cm="1">
        <f t="array" ref="T172">_xlfn.IFS(AND('Demand breakdown 1'!X172&gt;0, SUM('Demand breakdown 1'!N172:W172)&gt;0,SUM('Demand breakdown 1'!N172:W172)&lt;'Demand breakdown 1'!X172),('Demand breakdown 1'!T172 /'Demand breakdown 1'!X172)*Doku!$H$9,AND('Demand breakdown 1'!X172 = 0, SUM('Demand breakdown 1'!N172:W172)&gt;0), 'Demand breakdown 1'!T172/SUM('Demand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1'!T172 /'Demand breakdown 1'!Y172)*Doku!$H$9)</f>
        <v>0</v>
      </c>
      <c r="U172" s="27" cm="1">
        <f t="array" ref="U172">_xlfn.IFS(AND('Demand breakdown 1'!X172&gt;0, SUM('Demand breakdown 1'!N172:W172)&gt;0,SUM('Demand breakdown 1'!N172:W172)&lt;'Demand breakdown 1'!X172),('Demand breakdown 1'!U172 /'Demand breakdown 1'!X172)*Doku!$H$9,AND('Demand breakdown 1'!X172 = 0, SUM('Demand breakdown 1'!N172:W172)&gt;0), 'Demand breakdown 1'!U172/SUM('Demand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1'!U172 /'Demand breakdown 1'!Y172)*Doku!$H$9)</f>
        <v>0</v>
      </c>
      <c r="V172" s="27" cm="1">
        <f t="array" ref="V172">_xlfn.IFS(AND('Demand breakdown 1'!X172&gt;0, SUM('Demand breakdown 1'!N172:W172)&gt;0,SUM('Demand breakdown 1'!N172:W172)&lt;'Demand breakdown 1'!X172),('Demand breakdown 1'!V172 /'Demand breakdown 1'!X172)*Doku!$H$9,AND('Demand breakdown 1'!X172 = 0, SUM('Demand breakdown 1'!N172:W172)&gt;0), 'Demand breakdown 1'!V172/SUM('Demand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1'!V172 /'Demand breakdown 1'!Y172)*Doku!$H$9)</f>
        <v>0.32501723148514505</v>
      </c>
      <c r="W172" s="27" cm="1">
        <f t="array" ref="W172">_xlfn.IFS(AND('Demand breakdown 1'!X172&gt;0, SUM('Demand breakdown 1'!N172:W172)&gt;0),('Demand breakdown 1'!W172 /'Demand breakdown 1'!X172)*Doku!$H$9,AND('Demand breakdown 1'!X172 = 0, SUM('Demand breakdown 1'!N172:W172)&gt;0), 'Demand breakdown 1'!W172/SUM('Demand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1'!W172 /'Demand breakdown 1'!Y172)*Doku!$H$9)</f>
        <v>0</v>
      </c>
      <c r="X172" s="90" cm="1">
        <f t="array" ref="X172">_xlfn.IFS(AND('Demand breakdown 1'!Y172&gt;0,'Demand breakdown 1'!X172 &gt; SUM('Demand breakdown 1'!N172:W172)),(('Demand breakdown 1'!Y172-SUM('Demand breakdown 1'!N172:W172))/'Demand breakdown 1'!Y172)*Doku!$H$9,'Demand breakdown 1'!Y172 = 0, 0,'Demand breakdown 1'!X172 &lt; SUM('Demand breakdown 1'!N172:W172),1)</f>
        <v>0.31941590048152346</v>
      </c>
      <c r="Y172" s="92">
        <f>IF(X172=1,Doku!$H$10,1-SUM(N172:X172))</f>
        <v>1.934697454094314E-2</v>
      </c>
      <c r="Z172" s="27">
        <f t="shared" si="11"/>
        <v>21.62584908293088</v>
      </c>
      <c r="AA172" s="25">
        <f t="shared" si="12"/>
        <v>22.426806456372763</v>
      </c>
    </row>
    <row r="173" spans="1:27">
      <c r="A173" s="27" t="s">
        <v>1340</v>
      </c>
      <c r="B173" s="27" t="s">
        <v>1370</v>
      </c>
      <c r="C173" s="27">
        <v>7334</v>
      </c>
      <c r="D173" s="27">
        <v>682</v>
      </c>
      <c r="E173" s="27">
        <v>4827.6840000000002</v>
      </c>
      <c r="F173" s="27">
        <v>129013</v>
      </c>
      <c r="G173" s="27">
        <v>5</v>
      </c>
      <c r="H173" s="27">
        <v>3.329368357896044E-2</v>
      </c>
      <c r="I173" s="27">
        <v>3.1512701514411337E-2</v>
      </c>
      <c r="J173" s="27">
        <v>25022.83749790374</v>
      </c>
      <c r="K173" s="29">
        <f t="shared" si="10"/>
        <v>820.6241709623431</v>
      </c>
      <c r="L173" s="28">
        <f t="shared" si="13"/>
        <v>164.12483419246863</v>
      </c>
      <c r="M173" s="27">
        <f t="shared" si="14"/>
        <v>73.856175386610886</v>
      </c>
      <c r="N173" s="87" cm="1">
        <f t="array" ref="N173">_xlfn.IFS(AND('Demand breakdown 1'!X173&gt;0, SUM('Demand breakdown 1'!N173:W173)&gt;0,SUM('Demand breakdown 1'!N173:W173)&lt;'Demand breakdown 1'!X173),('Demand breakdown 1'!N173 /'Demand breakdown 1'!X173)*Doku!$H$9,AND('Demand breakdown 1'!X173 = 0, SUM('Demand breakdown 1'!N173:W173)&gt;0), 'Demand breakdown 1'!N173/SUM('Demand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1'!N173 /'Demand breakdown 1'!Y173)*Doku!$H$9)</f>
        <v>5.9229043586594414E-2</v>
      </c>
      <c r="O173" s="27" cm="1">
        <f t="array" ref="O173">_xlfn.IFS(AND('Demand breakdown 1'!X173&gt;0, SUM('Demand breakdown 1'!N173:W173)&gt;0,SUM('Demand breakdown 1'!N173:W173)&lt;'Demand breakdown 1'!X173),('Demand breakdown 1'!O173 /'Demand breakdown 1'!X173)*Doku!$H$9,AND('Demand breakdown 1'!X173 = 0, SUM('Demand breakdown 1'!N173:W173)&gt;0), 'Demand breakdown 1'!O173/SUM('Demand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1'!O173 /'Demand breakdown 1'!Y173)*Doku!$H$9)</f>
        <v>1.3725912729902113E-2</v>
      </c>
      <c r="P173" s="27" cm="1">
        <f t="array" ref="P173">_xlfn.IFS(AND('Demand breakdown 1'!X173&gt;0, SUM('Demand breakdown 1'!N173:W173)&gt;0,SUM('Demand breakdown 1'!N173:W173)&lt;'Demand breakdown 1'!X173),('Demand breakdown 1'!P173 /'Demand breakdown 1'!X173)*Doku!$H$9,AND('Demand breakdown 1'!X173 = 0, SUM('Demand breakdown 1'!N173:W173)&gt;0), 'Demand breakdown 1'!P173/SUM('Demand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1'!P173 /'Demand breakdown 1'!Y173)*Doku!$H$9)</f>
        <v>1.5110038383337621E-2</v>
      </c>
      <c r="Q173" s="27" cm="1">
        <f t="array" ref="Q173">_xlfn.IFS(AND('Demand breakdown 1'!X173&gt;0, SUM('Demand breakdown 1'!N173:W173)&gt;0,SUM('Demand breakdown 1'!N173:W173)&lt;'Demand breakdown 1'!X173),('Demand breakdown 1'!Q173 /'Demand breakdown 1'!X173)*Doku!$H$9,AND('Demand breakdown 1'!X173 = 0, SUM('Demand breakdown 1'!N173:W173)&gt;0), 'Demand breakdown 1'!Q173/SUM('Demand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1'!Q173 /'Demand breakdown 1'!Y173)*Doku!$H$9)</f>
        <v>1.0553958107445744E-2</v>
      </c>
      <c r="R173" s="27" cm="1">
        <f t="array" ref="R173">_xlfn.IFS(AND('Demand breakdown 1'!X173&gt;0, SUM('Demand breakdown 1'!N173:W173)&gt;0,SUM('Demand breakdown 1'!N173:W173)&lt;'Demand breakdown 1'!X173),('Demand breakdown 1'!R173 /'Demand breakdown 1'!X173)*Doku!$H$9,AND('Demand breakdown 1'!X173 = 0, SUM('Demand breakdown 1'!N173:W173)&gt;0), 'Demand breakdown 1'!R173/SUM('Demand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1'!R173 /'Demand breakdown 1'!Y173)*Doku!$H$9)</f>
        <v>0</v>
      </c>
      <c r="S173" s="27" cm="1">
        <f t="array" ref="S173">_xlfn.IFS(AND('Demand breakdown 1'!X173&gt;0, SUM('Demand breakdown 1'!N173:W173)&gt;0,SUM('Demand breakdown 1'!N173:W173)&lt;'Demand breakdown 1'!X173),('Demand breakdown 1'!S173 /'Demand breakdown 1'!X173)*Doku!$H$9,AND('Demand breakdown 1'!X173 = 0, SUM('Demand breakdown 1'!N173:W173)&gt;0), 'Demand breakdown 1'!S173/SUM('Demand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1'!S173 /'Demand breakdown 1'!Y173)*Doku!$H$9)</f>
        <v>4.0485675362988589E-2</v>
      </c>
      <c r="T173" s="27" cm="1">
        <f t="array" ref="T173">_xlfn.IFS(AND('Demand breakdown 1'!X173&gt;0, SUM('Demand breakdown 1'!N173:W173)&gt;0,SUM('Demand breakdown 1'!N173:W173)&lt;'Demand breakdown 1'!X173),('Demand breakdown 1'!T173 /'Demand breakdown 1'!X173)*Doku!$H$9,AND('Demand breakdown 1'!X173 = 0, SUM('Demand breakdown 1'!N173:W173)&gt;0), 'Demand breakdown 1'!T173/SUM('Demand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1'!T173 /'Demand breakdown 1'!Y173)*Doku!$H$9)</f>
        <v>0</v>
      </c>
      <c r="U173" s="27" cm="1">
        <f t="array" ref="U173">_xlfn.IFS(AND('Demand breakdown 1'!X173&gt;0, SUM('Demand breakdown 1'!N173:W173)&gt;0,SUM('Demand breakdown 1'!N173:W173)&lt;'Demand breakdown 1'!X173),('Demand breakdown 1'!U173 /'Demand breakdown 1'!X173)*Doku!$H$9,AND('Demand breakdown 1'!X173 = 0, SUM('Demand breakdown 1'!N173:W173)&gt;0), 'Demand breakdown 1'!U173/SUM('Demand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1'!U173 /'Demand breakdown 1'!Y173)*Doku!$H$9)</f>
        <v>0</v>
      </c>
      <c r="V173" s="27" cm="1">
        <f t="array" ref="V173">_xlfn.IFS(AND('Demand breakdown 1'!X173&gt;0, SUM('Demand breakdown 1'!N173:W173)&gt;0,SUM('Demand breakdown 1'!N173:W173)&lt;'Demand breakdown 1'!X173),('Demand breakdown 1'!V173 /'Demand breakdown 1'!X173)*Doku!$H$9,AND('Demand breakdown 1'!X173 = 0, SUM('Demand breakdown 1'!N173:W173)&gt;0), 'Demand breakdown 1'!V173/SUM('Demand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1'!V173 /'Demand breakdown 1'!Y173)*Doku!$H$9)</f>
        <v>0.1202459161422097</v>
      </c>
      <c r="W173" s="27" cm="1">
        <f t="array" ref="W173">_xlfn.IFS(AND('Demand breakdown 1'!X173&gt;0, SUM('Demand breakdown 1'!N173:W173)&gt;0),('Demand breakdown 1'!W173 /'Demand breakdown 1'!X173)*Doku!$H$9,AND('Demand breakdown 1'!X173 = 0, SUM('Demand breakdown 1'!N173:W173)&gt;0), 'Demand breakdown 1'!W173/SUM('Demand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1'!W173 /'Demand breakdown 1'!Y173)*Doku!$H$9)</f>
        <v>0</v>
      </c>
      <c r="X173" s="90" cm="1">
        <f t="array" ref="X173">_xlfn.IFS(AND('Demand breakdown 1'!Y173&gt;0,'Demand breakdown 1'!X173 &gt; SUM('Demand breakdown 1'!N173:W173)),(('Demand breakdown 1'!Y173-SUM('Demand breakdown 1'!N173:W173))/'Demand breakdown 1'!Y173)*Doku!$H$9,'Demand breakdown 1'!Y173 = 0, 0,'Demand breakdown 1'!X173 &lt; SUM('Demand breakdown 1'!N173:W173),1)</f>
        <v>0.72130248114657869</v>
      </c>
      <c r="Y173" s="92">
        <f>IF(X173=1,Doku!$H$10,1-SUM(N173:X173))</f>
        <v>1.934697454094314E-2</v>
      </c>
      <c r="Z173" s="27">
        <f t="shared" si="11"/>
        <v>44.31370523196653</v>
      </c>
      <c r="AA173" s="25">
        <f t="shared" si="12"/>
        <v>45.954953573891217</v>
      </c>
    </row>
    <row r="174" spans="1:27">
      <c r="A174" s="27" t="s">
        <v>1340</v>
      </c>
      <c r="B174" s="27" t="s">
        <v>1371</v>
      </c>
      <c r="C174" s="27">
        <v>7335</v>
      </c>
      <c r="D174" s="27">
        <v>542</v>
      </c>
      <c r="E174" s="27">
        <v>2172.8389999999999</v>
      </c>
      <c r="F174" s="27">
        <v>105979</v>
      </c>
      <c r="G174" s="27">
        <v>2</v>
      </c>
      <c r="H174" s="27">
        <v>1.4984786521658171E-2</v>
      </c>
      <c r="I174" s="27">
        <v>2.5886419149975574E-2</v>
      </c>
      <c r="J174" s="27">
        <v>25022.83749790374</v>
      </c>
      <c r="K174" s="29">
        <f t="shared" si="10"/>
        <v>451.34301695389553</v>
      </c>
      <c r="L174" s="28">
        <f t="shared" si="13"/>
        <v>225.67150847694776</v>
      </c>
      <c r="M174" s="27">
        <f t="shared" si="14"/>
        <v>101.5521788146265</v>
      </c>
      <c r="N174" s="87" cm="1">
        <f t="array" ref="N174">_xlfn.IFS(AND('Demand breakdown 1'!X174&gt;0, SUM('Demand breakdown 1'!N174:W174)&gt;0,SUM('Demand breakdown 1'!N174:W174)&lt;'Demand breakdown 1'!X174),('Demand breakdown 1'!N174 /'Demand breakdown 1'!X174)*Doku!$H$9,AND('Demand breakdown 1'!X174 = 0, SUM('Demand breakdown 1'!N174:W174)&gt;0), 'Demand breakdown 1'!N174/SUM('Demand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1'!N174 /'Demand breakdown 1'!Y174)*Doku!$H$9)</f>
        <v>0.77534580997833435</v>
      </c>
      <c r="O174" s="27" cm="1">
        <f t="array" ref="O174">_xlfn.IFS(AND('Demand breakdown 1'!X174&gt;0, SUM('Demand breakdown 1'!N174:W174)&gt;0,SUM('Demand breakdown 1'!N174:W174)&lt;'Demand breakdown 1'!X174),('Demand breakdown 1'!O174 /'Demand breakdown 1'!X174)*Doku!$H$9,AND('Demand breakdown 1'!X174 = 0, SUM('Demand breakdown 1'!N174:W174)&gt;0), 'Demand breakdown 1'!O174/SUM('Demand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1'!O174 /'Demand breakdown 1'!Y174)*Doku!$H$9)</f>
        <v>0</v>
      </c>
      <c r="P174" s="27" cm="1">
        <f t="array" ref="P174">_xlfn.IFS(AND('Demand breakdown 1'!X174&gt;0, SUM('Demand breakdown 1'!N174:W174)&gt;0,SUM('Demand breakdown 1'!N174:W174)&lt;'Demand breakdown 1'!X174),('Demand breakdown 1'!P174 /'Demand breakdown 1'!X174)*Doku!$H$9,AND('Demand breakdown 1'!X174 = 0, SUM('Demand breakdown 1'!N174:W174)&gt;0), 'Demand breakdown 1'!P174/SUM('Demand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1'!P174 /'Demand breakdown 1'!Y174)*Doku!$H$9)</f>
        <v>0</v>
      </c>
      <c r="Q174" s="27" cm="1">
        <f t="array" ref="Q174">_xlfn.IFS(AND('Demand breakdown 1'!X174&gt;0, SUM('Demand breakdown 1'!N174:W174)&gt;0,SUM('Demand breakdown 1'!N174:W174)&lt;'Demand breakdown 1'!X174),('Demand breakdown 1'!Q174 /'Demand breakdown 1'!X174)*Doku!$H$9,AND('Demand breakdown 1'!X174 = 0, SUM('Demand breakdown 1'!N174:W174)&gt;0), 'Demand breakdown 1'!Q174/SUM('Demand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1'!Q174 /'Demand breakdown 1'!Y174)*Doku!$H$9)</f>
        <v>5.3659840409734275E-2</v>
      </c>
      <c r="R174" s="27" cm="1">
        <f t="array" ref="R174">_xlfn.IFS(AND('Demand breakdown 1'!X174&gt;0, SUM('Demand breakdown 1'!N174:W174)&gt;0,SUM('Demand breakdown 1'!N174:W174)&lt;'Demand breakdown 1'!X174),('Demand breakdown 1'!R174 /'Demand breakdown 1'!X174)*Doku!$H$9,AND('Demand breakdown 1'!X174 = 0, SUM('Demand breakdown 1'!N174:W174)&gt;0), 'Demand breakdown 1'!R174/SUM('Demand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1'!R174 /'Demand breakdown 1'!Y174)*Doku!$H$9)</f>
        <v>0</v>
      </c>
      <c r="S174" s="27" cm="1">
        <f t="array" ref="S174">_xlfn.IFS(AND('Demand breakdown 1'!X174&gt;0, SUM('Demand breakdown 1'!N174:W174)&gt;0,SUM('Demand breakdown 1'!N174:W174)&lt;'Demand breakdown 1'!X174),('Demand breakdown 1'!S174 /'Demand breakdown 1'!X174)*Doku!$H$9,AND('Demand breakdown 1'!X174 = 0, SUM('Demand breakdown 1'!N174:W174)&gt;0), 'Demand breakdown 1'!S174/SUM('Demand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1'!S174 /'Demand breakdown 1'!Y174)*Doku!$H$9)</f>
        <v>0</v>
      </c>
      <c r="T174" s="27" cm="1">
        <f t="array" ref="T174">_xlfn.IFS(AND('Demand breakdown 1'!X174&gt;0, SUM('Demand breakdown 1'!N174:W174)&gt;0,SUM('Demand breakdown 1'!N174:W174)&lt;'Demand breakdown 1'!X174),('Demand breakdown 1'!T174 /'Demand breakdown 1'!X174)*Doku!$H$9,AND('Demand breakdown 1'!X174 = 0, SUM('Demand breakdown 1'!N174:W174)&gt;0), 'Demand breakdown 1'!T174/SUM('Demand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1'!T174 /'Demand breakdown 1'!Y174)*Doku!$H$9)</f>
        <v>0</v>
      </c>
      <c r="U174" s="27" cm="1">
        <f t="array" ref="U174">_xlfn.IFS(AND('Demand breakdown 1'!X174&gt;0, SUM('Demand breakdown 1'!N174:W174)&gt;0,SUM('Demand breakdown 1'!N174:W174)&lt;'Demand breakdown 1'!X174),('Demand breakdown 1'!U174 /'Demand breakdown 1'!X174)*Doku!$H$9,AND('Demand breakdown 1'!X174 = 0, SUM('Demand breakdown 1'!N174:W174)&gt;0), 'Demand breakdown 1'!U174/SUM('Demand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1'!U174 /'Demand breakdown 1'!Y174)*Doku!$H$9)</f>
        <v>0</v>
      </c>
      <c r="V174" s="27" cm="1">
        <f t="array" ref="V174">_xlfn.IFS(AND('Demand breakdown 1'!X174&gt;0, SUM('Demand breakdown 1'!N174:W174)&gt;0,SUM('Demand breakdown 1'!N174:W174)&lt;'Demand breakdown 1'!X174),('Demand breakdown 1'!V174 /'Demand breakdown 1'!X174)*Doku!$H$9,AND('Demand breakdown 1'!X174 = 0, SUM('Demand breakdown 1'!N174:W174)&gt;0), 'Demand breakdown 1'!V174/SUM('Demand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1'!V174 /'Demand breakdown 1'!Y174)*Doku!$H$9)</f>
        <v>0.15164737507098819</v>
      </c>
      <c r="W174" s="27" cm="1">
        <f t="array" ref="W174">_xlfn.IFS(AND('Demand breakdown 1'!X174&gt;0, SUM('Demand breakdown 1'!N174:W174)&gt;0),('Demand breakdown 1'!W174 /'Demand breakdown 1'!X174)*Doku!$H$9,AND('Demand breakdown 1'!X174 = 0, SUM('Demand breakdown 1'!N174:W174)&gt;0), 'Demand breakdown 1'!W174/SUM('Demand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1'!W174 /'Demand breakdown 1'!Y174)*Doku!$H$9)</f>
        <v>0</v>
      </c>
      <c r="X174" s="90" cm="1">
        <f t="array" ref="X174">_xlfn.IFS(AND('Demand breakdown 1'!Y174&gt;0,'Demand breakdown 1'!X174 &gt; SUM('Demand breakdown 1'!N174:W174)),(('Demand breakdown 1'!Y174-SUM('Demand breakdown 1'!N174:W174))/'Demand breakdown 1'!Y174)*Doku!$H$9,'Demand breakdown 1'!Y174 = 0, 0,'Demand breakdown 1'!X174 &lt; SUM('Demand breakdown 1'!N174:W174),1)</f>
        <v>1</v>
      </c>
      <c r="Y174" s="92">
        <f>IF(X174=1,Doku!$H$10,1-SUM(N174:X174))</f>
        <v>1.934697454094314E-2</v>
      </c>
      <c r="Z174" s="27">
        <f t="shared" si="11"/>
        <v>60.931307288775898</v>
      </c>
      <c r="AA174" s="25">
        <f t="shared" si="12"/>
        <v>63.18802237354538</v>
      </c>
    </row>
    <row r="175" spans="1:27">
      <c r="A175" s="27" t="s">
        <v>1340</v>
      </c>
      <c r="B175" s="27" t="s">
        <v>1372</v>
      </c>
      <c r="C175" s="27">
        <v>7336</v>
      </c>
      <c r="D175" s="27">
        <v>450</v>
      </c>
      <c r="E175" s="27">
        <v>1250.5540000000001</v>
      </c>
      <c r="F175" s="27">
        <v>70219</v>
      </c>
      <c r="G175" s="27">
        <v>3</v>
      </c>
      <c r="H175" s="27">
        <v>8.624331910374268E-3</v>
      </c>
      <c r="I175" s="27">
        <v>1.7151685393258426E-2</v>
      </c>
      <c r="J175" s="27">
        <v>25022.83749790374</v>
      </c>
      <c r="K175" s="29">
        <f t="shared" si="10"/>
        <v>275.55125845831128</v>
      </c>
      <c r="L175" s="28">
        <f t="shared" si="13"/>
        <v>91.85041948610376</v>
      </c>
      <c r="M175" s="27">
        <f t="shared" si="14"/>
        <v>41.332688768746692</v>
      </c>
      <c r="N175" s="87" cm="1">
        <f t="array" ref="N175">_xlfn.IFS(AND('Demand breakdown 1'!X175&gt;0, SUM('Demand breakdown 1'!N175:W175)&gt;0,SUM('Demand breakdown 1'!N175:W175)&lt;'Demand breakdown 1'!X175),('Demand breakdown 1'!N175 /'Demand breakdown 1'!X175)*Doku!$H$9,AND('Demand breakdown 1'!X175 = 0, SUM('Demand breakdown 1'!N175:W175)&gt;0), 'Demand breakdown 1'!N175/SUM('Demand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1'!N175 /'Demand breakdown 1'!Y175)*Doku!$H$9)</f>
        <v>0</v>
      </c>
      <c r="O175" s="27" cm="1">
        <f t="array" ref="O175">_xlfn.IFS(AND('Demand breakdown 1'!X175&gt;0, SUM('Demand breakdown 1'!N175:W175)&gt;0,SUM('Demand breakdown 1'!N175:W175)&lt;'Demand breakdown 1'!X175),('Demand breakdown 1'!O175 /'Demand breakdown 1'!X175)*Doku!$H$9,AND('Demand breakdown 1'!X175 = 0, SUM('Demand breakdown 1'!N175:W175)&gt;0), 'Demand breakdown 1'!O175/SUM('Demand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1'!O175 /'Demand breakdown 1'!Y175)*Doku!$H$9)</f>
        <v>0</v>
      </c>
      <c r="P175" s="27" cm="1">
        <f t="array" ref="P175">_xlfn.IFS(AND('Demand breakdown 1'!X175&gt;0, SUM('Demand breakdown 1'!N175:W175)&gt;0,SUM('Demand breakdown 1'!N175:W175)&lt;'Demand breakdown 1'!X175),('Demand breakdown 1'!P175 /'Demand breakdown 1'!X175)*Doku!$H$9,AND('Demand breakdown 1'!X175 = 0, SUM('Demand breakdown 1'!N175:W175)&gt;0), 'Demand breakdown 1'!P175/SUM('Demand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1'!P175 /'Demand breakdown 1'!Y175)*Doku!$H$9)</f>
        <v>5.8631135562643703E-2</v>
      </c>
      <c r="Q175" s="27" cm="1">
        <f t="array" ref="Q175">_xlfn.IFS(AND('Demand breakdown 1'!X175&gt;0, SUM('Demand breakdown 1'!N175:W175)&gt;0,SUM('Demand breakdown 1'!N175:W175)&lt;'Demand breakdown 1'!X175),('Demand breakdown 1'!Q175 /'Demand breakdown 1'!X175)*Doku!$H$9,AND('Demand breakdown 1'!X175 = 0, SUM('Demand breakdown 1'!N175:W175)&gt;0), 'Demand breakdown 1'!Q175/SUM('Demand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1'!Q175 /'Demand breakdown 1'!Y175)*Doku!$H$9)</f>
        <v>0</v>
      </c>
      <c r="R175" s="27" cm="1">
        <f t="array" ref="R175">_xlfn.IFS(AND('Demand breakdown 1'!X175&gt;0, SUM('Demand breakdown 1'!N175:W175)&gt;0,SUM('Demand breakdown 1'!N175:W175)&lt;'Demand breakdown 1'!X175),('Demand breakdown 1'!R175 /'Demand breakdown 1'!X175)*Doku!$H$9,AND('Demand breakdown 1'!X175 = 0, SUM('Demand breakdown 1'!N175:W175)&gt;0), 'Demand breakdown 1'!R175/SUM('Demand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1'!R175 /'Demand breakdown 1'!Y175)*Doku!$H$9)</f>
        <v>0</v>
      </c>
      <c r="S175" s="27" cm="1">
        <f t="array" ref="S175">_xlfn.IFS(AND('Demand breakdown 1'!X175&gt;0, SUM('Demand breakdown 1'!N175:W175)&gt;0,SUM('Demand breakdown 1'!N175:W175)&lt;'Demand breakdown 1'!X175),('Demand breakdown 1'!S175 /'Demand breakdown 1'!X175)*Doku!$H$9,AND('Demand breakdown 1'!X175 = 0, SUM('Demand breakdown 1'!N175:W175)&gt;0), 'Demand breakdown 1'!S175/SUM('Demand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1'!S175 /'Demand breakdown 1'!Y175)*Doku!$H$9)</f>
        <v>0</v>
      </c>
      <c r="T175" s="27" cm="1">
        <f t="array" ref="T175">_xlfn.IFS(AND('Demand breakdown 1'!X175&gt;0, SUM('Demand breakdown 1'!N175:W175)&gt;0,SUM('Demand breakdown 1'!N175:W175)&lt;'Demand breakdown 1'!X175),('Demand breakdown 1'!T175 /'Demand breakdown 1'!X175)*Doku!$H$9,AND('Demand breakdown 1'!X175 = 0, SUM('Demand breakdown 1'!N175:W175)&gt;0), 'Demand breakdown 1'!T175/SUM('Demand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1'!T175 /'Demand breakdown 1'!Y175)*Doku!$H$9)</f>
        <v>0</v>
      </c>
      <c r="U175" s="27" cm="1">
        <f t="array" ref="U175">_xlfn.IFS(AND('Demand breakdown 1'!X175&gt;0, SUM('Demand breakdown 1'!N175:W175)&gt;0,SUM('Demand breakdown 1'!N175:W175)&lt;'Demand breakdown 1'!X175),('Demand breakdown 1'!U175 /'Demand breakdown 1'!X175)*Doku!$H$9,AND('Demand breakdown 1'!X175 = 0, SUM('Demand breakdown 1'!N175:W175)&gt;0), 'Demand breakdown 1'!U175/SUM('Demand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1'!U175 /'Demand breakdown 1'!Y175)*Doku!$H$9)</f>
        <v>0</v>
      </c>
      <c r="V175" s="27" cm="1">
        <f t="array" ref="V175">_xlfn.IFS(AND('Demand breakdown 1'!X175&gt;0, SUM('Demand breakdown 1'!N175:W175)&gt;0,SUM('Demand breakdown 1'!N175:W175)&lt;'Demand breakdown 1'!X175),('Demand breakdown 1'!V175 /'Demand breakdown 1'!X175)*Doku!$H$9,AND('Demand breakdown 1'!X175 = 0, SUM('Demand breakdown 1'!N175:W175)&gt;0), 'Demand breakdown 1'!V175/SUM('Demand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1'!V175 /'Demand breakdown 1'!Y175)*Doku!$H$9)</f>
        <v>0.22885056138967383</v>
      </c>
      <c r="W175" s="27" cm="1">
        <f t="array" ref="W175">_xlfn.IFS(AND('Demand breakdown 1'!X175&gt;0, SUM('Demand breakdown 1'!N175:W175)&gt;0),('Demand breakdown 1'!W175 /'Demand breakdown 1'!X175)*Doku!$H$9,AND('Demand breakdown 1'!X175 = 0, SUM('Demand breakdown 1'!N175:W175)&gt;0), 'Demand breakdown 1'!W175/SUM('Demand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1'!W175 /'Demand breakdown 1'!Y175)*Doku!$H$9)</f>
        <v>0</v>
      </c>
      <c r="X175" s="90" cm="1">
        <f t="array" ref="X175">_xlfn.IFS(AND('Demand breakdown 1'!Y175&gt;0,'Demand breakdown 1'!X175 &gt; SUM('Demand breakdown 1'!N175:W175)),(('Demand breakdown 1'!Y175-SUM('Demand breakdown 1'!N175:W175))/'Demand breakdown 1'!Y175)*Doku!$H$9,'Demand breakdown 1'!Y175 = 0, 0,'Demand breakdown 1'!X175 &lt; SUM('Demand breakdown 1'!N175:W175),1)</f>
        <v>0.69317132850673935</v>
      </c>
      <c r="Y175" s="92">
        <f>IF(X175=1,Doku!$H$10,1-SUM(N175:X175))</f>
        <v>1.934697454094314E-2</v>
      </c>
      <c r="Z175" s="27">
        <f t="shared" si="11"/>
        <v>24.799613261248016</v>
      </c>
      <c r="AA175" s="25">
        <f t="shared" si="12"/>
        <v>25.718117456109056</v>
      </c>
    </row>
    <row r="176" spans="1:27">
      <c r="A176" s="27" t="s">
        <v>1340</v>
      </c>
      <c r="B176" s="27" t="s">
        <v>1373</v>
      </c>
      <c r="C176" s="27">
        <v>7337</v>
      </c>
      <c r="D176" s="27">
        <v>599</v>
      </c>
      <c r="E176" s="27">
        <v>3046.03</v>
      </c>
      <c r="F176" s="27">
        <v>110521</v>
      </c>
      <c r="G176" s="27">
        <v>3</v>
      </c>
      <c r="H176" s="27">
        <v>2.10066688275415E-2</v>
      </c>
      <c r="I176" s="27">
        <v>2.6995847581827066E-2</v>
      </c>
      <c r="J176" s="27">
        <v>25022.83749790374</v>
      </c>
      <c r="K176" s="29">
        <f t="shared" si="10"/>
        <v>567.60900952387897</v>
      </c>
      <c r="L176" s="28">
        <f t="shared" si="13"/>
        <v>189.20300317462633</v>
      </c>
      <c r="M176" s="27">
        <f t="shared" si="14"/>
        <v>85.141351428581856</v>
      </c>
      <c r="N176" s="87" cm="1">
        <f t="array" ref="N176">_xlfn.IFS(AND('Demand breakdown 1'!X176&gt;0, SUM('Demand breakdown 1'!N176:W176)&gt;0,SUM('Demand breakdown 1'!N176:W176)&lt;'Demand breakdown 1'!X176),('Demand breakdown 1'!N176 /'Demand breakdown 1'!X176)*Doku!$H$9,AND('Demand breakdown 1'!X176 = 0, SUM('Demand breakdown 1'!N176:W176)&gt;0), 'Demand breakdown 1'!N176/SUM('Demand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1'!N176 /'Demand breakdown 1'!Y176)*Doku!$H$9)</f>
        <v>0.23608313575866183</v>
      </c>
      <c r="O176" s="27" cm="1">
        <f t="array" ref="O176">_xlfn.IFS(AND('Demand breakdown 1'!X176&gt;0, SUM('Demand breakdown 1'!N176:W176)&gt;0,SUM('Demand breakdown 1'!N176:W176)&lt;'Demand breakdown 1'!X176),('Demand breakdown 1'!O176 /'Demand breakdown 1'!X176)*Doku!$H$9,AND('Demand breakdown 1'!X176 = 0, SUM('Demand breakdown 1'!N176:W176)&gt;0), 'Demand breakdown 1'!O176/SUM('Demand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1'!O176 /'Demand breakdown 1'!Y176)*Doku!$H$9)</f>
        <v>0</v>
      </c>
      <c r="P176" s="27" cm="1">
        <f t="array" ref="P176">_xlfn.IFS(AND('Demand breakdown 1'!X176&gt;0, SUM('Demand breakdown 1'!N176:W176)&gt;0,SUM('Demand breakdown 1'!N176:W176)&lt;'Demand breakdown 1'!X176),('Demand breakdown 1'!P176 /'Demand breakdown 1'!X176)*Doku!$H$9,AND('Demand breakdown 1'!X176 = 0, SUM('Demand breakdown 1'!N176:W176)&gt;0), 'Demand breakdown 1'!P176/SUM('Demand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1'!P176 /'Demand breakdown 1'!Y176)*Doku!$H$9)</f>
        <v>0</v>
      </c>
      <c r="Q176" s="27" cm="1">
        <f t="array" ref="Q176">_xlfn.IFS(AND('Demand breakdown 1'!X176&gt;0, SUM('Demand breakdown 1'!N176:W176)&gt;0,SUM('Demand breakdown 1'!N176:W176)&lt;'Demand breakdown 1'!X176),('Demand breakdown 1'!Q176 /'Demand breakdown 1'!X176)*Doku!$H$9,AND('Demand breakdown 1'!X176 = 0, SUM('Demand breakdown 1'!N176:W176)&gt;0), 'Demand breakdown 1'!Q176/SUM('Demand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1'!Q176 /'Demand breakdown 1'!Y176)*Doku!$H$9)</f>
        <v>0.19673594646555154</v>
      </c>
      <c r="R176" s="27" cm="1">
        <f t="array" ref="R176">_xlfn.IFS(AND('Demand breakdown 1'!X176&gt;0, SUM('Demand breakdown 1'!N176:W176)&gt;0,SUM('Demand breakdown 1'!N176:W176)&lt;'Demand breakdown 1'!X176),('Demand breakdown 1'!R176 /'Demand breakdown 1'!X176)*Doku!$H$9,AND('Demand breakdown 1'!X176 = 0, SUM('Demand breakdown 1'!N176:W176)&gt;0), 'Demand breakdown 1'!R176/SUM('Demand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1'!R176 /'Demand breakdown 1'!Y176)*Doku!$H$9)</f>
        <v>0</v>
      </c>
      <c r="S176" s="27" cm="1">
        <f t="array" ref="S176">_xlfn.IFS(AND('Demand breakdown 1'!X176&gt;0, SUM('Demand breakdown 1'!N176:W176)&gt;0,SUM('Demand breakdown 1'!N176:W176)&lt;'Demand breakdown 1'!X176),('Demand breakdown 1'!S176 /'Demand breakdown 1'!X176)*Doku!$H$9,AND('Demand breakdown 1'!X176 = 0, SUM('Demand breakdown 1'!N176:W176)&gt;0), 'Demand breakdown 1'!S176/SUM('Demand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1'!S176 /'Demand breakdown 1'!Y176)*Doku!$H$9)</f>
        <v>0</v>
      </c>
      <c r="T176" s="27" cm="1">
        <f t="array" ref="T176">_xlfn.IFS(AND('Demand breakdown 1'!X176&gt;0, SUM('Demand breakdown 1'!N176:W176)&gt;0,SUM('Demand breakdown 1'!N176:W176)&lt;'Demand breakdown 1'!X176),('Demand breakdown 1'!T176 /'Demand breakdown 1'!X176)*Doku!$H$9,AND('Demand breakdown 1'!X176 = 0, SUM('Demand breakdown 1'!N176:W176)&gt;0), 'Demand breakdown 1'!T176/SUM('Demand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1'!T176 /'Demand breakdown 1'!Y176)*Doku!$H$9)</f>
        <v>0</v>
      </c>
      <c r="U176" s="27" cm="1">
        <f t="array" ref="U176">_xlfn.IFS(AND('Demand breakdown 1'!X176&gt;0, SUM('Demand breakdown 1'!N176:W176)&gt;0,SUM('Demand breakdown 1'!N176:W176)&lt;'Demand breakdown 1'!X176),('Demand breakdown 1'!U176 /'Demand breakdown 1'!X176)*Doku!$H$9,AND('Demand breakdown 1'!X176 = 0, SUM('Demand breakdown 1'!N176:W176)&gt;0), 'Demand breakdown 1'!U176/SUM('Demand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1'!U176 /'Demand breakdown 1'!Y176)*Doku!$H$9)</f>
        <v>0</v>
      </c>
      <c r="V176" s="27" cm="1">
        <f t="array" ref="V176">_xlfn.IFS(AND('Demand breakdown 1'!X176&gt;0, SUM('Demand breakdown 1'!N176:W176)&gt;0,SUM('Demand breakdown 1'!N176:W176)&lt;'Demand breakdown 1'!X176),('Demand breakdown 1'!V176 /'Demand breakdown 1'!X176)*Doku!$H$9,AND('Demand breakdown 1'!X176 = 0, SUM('Demand breakdown 1'!N176:W176)&gt;0), 'Demand breakdown 1'!V176/SUM('Demand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1'!V176 /'Demand breakdown 1'!Y176)*Doku!$H$9)</f>
        <v>0.54783394323484358</v>
      </c>
      <c r="W176" s="27" cm="1">
        <f t="array" ref="W176">_xlfn.IFS(AND('Demand breakdown 1'!X176&gt;0, SUM('Demand breakdown 1'!N176:W176)&gt;0),('Demand breakdown 1'!W176 /'Demand breakdown 1'!X176)*Doku!$H$9,AND('Demand breakdown 1'!X176 = 0, SUM('Demand breakdown 1'!N176:W176)&gt;0), 'Demand breakdown 1'!W176/SUM('Demand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1'!W176 /'Demand breakdown 1'!Y176)*Doku!$H$9)</f>
        <v>0</v>
      </c>
      <c r="X176" s="90" cm="1">
        <f t="array" ref="X176">_xlfn.IFS(AND('Demand breakdown 1'!Y176&gt;0,'Demand breakdown 1'!X176 &gt; SUM('Demand breakdown 1'!N176:W176)),(('Demand breakdown 1'!Y176-SUM('Demand breakdown 1'!N176:W176))/'Demand breakdown 1'!Y176)*Doku!$H$9,'Demand breakdown 1'!Y176 = 0, 0,'Demand breakdown 1'!X176 &lt; SUM('Demand breakdown 1'!N176:W176),1)</f>
        <v>1</v>
      </c>
      <c r="Y176" s="92">
        <f>IF(X176=1,Doku!$H$10,1-SUM(N176:X176))</f>
        <v>1.934697454094314E-2</v>
      </c>
      <c r="Z176" s="27">
        <f t="shared" si="11"/>
        <v>51.084810857149115</v>
      </c>
      <c r="AA176" s="25">
        <f t="shared" si="12"/>
        <v>52.976840888895381</v>
      </c>
    </row>
    <row r="177" spans="1:27">
      <c r="A177" s="27" t="s">
        <v>1340</v>
      </c>
      <c r="B177" s="27" t="s">
        <v>1374</v>
      </c>
      <c r="C177" s="27">
        <v>7338</v>
      </c>
      <c r="D177" s="27">
        <v>663</v>
      </c>
      <c r="E177" s="27">
        <v>3089.6559999999999</v>
      </c>
      <c r="F177" s="27">
        <v>154609</v>
      </c>
      <c r="G177" s="27">
        <v>4</v>
      </c>
      <c r="H177" s="27">
        <v>2.1307531568312381E-2</v>
      </c>
      <c r="I177" s="27">
        <v>3.7764777723497803E-2</v>
      </c>
      <c r="J177" s="27">
        <v>25022.83749790374</v>
      </c>
      <c r="K177" s="29">
        <f t="shared" si="10"/>
        <v>648.48085885251248</v>
      </c>
      <c r="L177" s="28">
        <f t="shared" si="13"/>
        <v>162.12021471312812</v>
      </c>
      <c r="M177" s="27">
        <f t="shared" si="14"/>
        <v>72.954096620907663</v>
      </c>
      <c r="N177" s="87" cm="1">
        <f t="array" ref="N177">_xlfn.IFS(AND('Demand breakdown 1'!X177&gt;0, SUM('Demand breakdown 1'!N177:W177)&gt;0,SUM('Demand breakdown 1'!N177:W177)&lt;'Demand breakdown 1'!X177),('Demand breakdown 1'!N177 /'Demand breakdown 1'!X177)*Doku!$H$9,AND('Demand breakdown 1'!X177 = 0, SUM('Demand breakdown 1'!N177:W177)&gt;0), 'Demand breakdown 1'!N177/SUM('Demand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1'!N177 /'Demand breakdown 1'!Y177)*Doku!$H$9)</f>
        <v>0</v>
      </c>
      <c r="O177" s="27" cm="1">
        <f t="array" ref="O177">_xlfn.IFS(AND('Demand breakdown 1'!X177&gt;0, SUM('Demand breakdown 1'!N177:W177)&gt;0,SUM('Demand breakdown 1'!N177:W177)&lt;'Demand breakdown 1'!X177),('Demand breakdown 1'!O177 /'Demand breakdown 1'!X177)*Doku!$H$9,AND('Demand breakdown 1'!X177 = 0, SUM('Demand breakdown 1'!N177:W177)&gt;0), 'Demand breakdown 1'!O177/SUM('Demand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1'!O177 /'Demand breakdown 1'!Y177)*Doku!$H$9)</f>
        <v>9.5216034836774918E-2</v>
      </c>
      <c r="P177" s="27" cm="1">
        <f t="array" ref="P177">_xlfn.IFS(AND('Demand breakdown 1'!X177&gt;0, SUM('Demand breakdown 1'!N177:W177)&gt;0,SUM('Demand breakdown 1'!N177:W177)&lt;'Demand breakdown 1'!X177),('Demand breakdown 1'!P177 /'Demand breakdown 1'!X177)*Doku!$H$9,AND('Demand breakdown 1'!X177 = 0, SUM('Demand breakdown 1'!N177:W177)&gt;0), 'Demand breakdown 1'!P177/SUM('Demand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1'!P177 /'Demand breakdown 1'!Y177)*Doku!$H$9)</f>
        <v>4.4001349432145981E-2</v>
      </c>
      <c r="Q177" s="27" cm="1">
        <f t="array" ref="Q177">_xlfn.IFS(AND('Demand breakdown 1'!X177&gt;0, SUM('Demand breakdown 1'!N177:W177)&gt;0,SUM('Demand breakdown 1'!N177:W177)&lt;'Demand breakdown 1'!X177),('Demand breakdown 1'!Q177 /'Demand breakdown 1'!X177)*Doku!$H$9,AND('Demand breakdown 1'!X177 = 0, SUM('Demand breakdown 1'!N177:W177)&gt;0), 'Demand breakdown 1'!Q177/SUM('Demand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1'!Q177 /'Demand breakdown 1'!Y177)*Doku!$H$9)</f>
        <v>0.36679813420075796</v>
      </c>
      <c r="R177" s="27" cm="1">
        <f t="array" ref="R177">_xlfn.IFS(AND('Demand breakdown 1'!X177&gt;0, SUM('Demand breakdown 1'!N177:W177)&gt;0,SUM('Demand breakdown 1'!N177:W177)&lt;'Demand breakdown 1'!X177),('Demand breakdown 1'!R177 /'Demand breakdown 1'!X177)*Doku!$H$9,AND('Demand breakdown 1'!X177 = 0, SUM('Demand breakdown 1'!N177:W177)&gt;0), 'Demand breakdown 1'!R177/SUM('Demand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1'!R177 /'Demand breakdown 1'!Y177)*Doku!$H$9)</f>
        <v>0</v>
      </c>
      <c r="S177" s="27" cm="1">
        <f t="array" ref="S177">_xlfn.IFS(AND('Demand breakdown 1'!X177&gt;0, SUM('Demand breakdown 1'!N177:W177)&gt;0,SUM('Demand breakdown 1'!N177:W177)&lt;'Demand breakdown 1'!X177),('Demand breakdown 1'!S177 /'Demand breakdown 1'!X177)*Doku!$H$9,AND('Demand breakdown 1'!X177 = 0, SUM('Demand breakdown 1'!N177:W177)&gt;0), 'Demand breakdown 1'!S177/SUM('Demand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1'!S177 /'Demand breakdown 1'!Y177)*Doku!$H$9)</f>
        <v>0</v>
      </c>
      <c r="T177" s="27" cm="1">
        <f t="array" ref="T177">_xlfn.IFS(AND('Demand breakdown 1'!X177&gt;0, SUM('Demand breakdown 1'!N177:W177)&gt;0,SUM('Demand breakdown 1'!N177:W177)&lt;'Demand breakdown 1'!X177),('Demand breakdown 1'!T177 /'Demand breakdown 1'!X177)*Doku!$H$9,AND('Demand breakdown 1'!X177 = 0, SUM('Demand breakdown 1'!N177:W177)&gt;0), 'Demand breakdown 1'!T177/SUM('Demand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1'!T177 /'Demand breakdown 1'!Y177)*Doku!$H$9)</f>
        <v>0</v>
      </c>
      <c r="U177" s="27" cm="1">
        <f t="array" ref="U177">_xlfn.IFS(AND('Demand breakdown 1'!X177&gt;0, SUM('Demand breakdown 1'!N177:W177)&gt;0,SUM('Demand breakdown 1'!N177:W177)&lt;'Demand breakdown 1'!X177),('Demand breakdown 1'!U177 /'Demand breakdown 1'!X177)*Doku!$H$9,AND('Demand breakdown 1'!X177 = 0, SUM('Demand breakdown 1'!N177:W177)&gt;0), 'Demand breakdown 1'!U177/SUM('Demand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1'!U177 /'Demand breakdown 1'!Y177)*Doku!$H$9)</f>
        <v>0</v>
      </c>
      <c r="V177" s="27" cm="1">
        <f t="array" ref="V177">_xlfn.IFS(AND('Demand breakdown 1'!X177&gt;0, SUM('Demand breakdown 1'!N177:W177)&gt;0,SUM('Demand breakdown 1'!N177:W177)&lt;'Demand breakdown 1'!X177),('Demand breakdown 1'!V177 /'Demand breakdown 1'!X177)*Doku!$H$9,AND('Demand breakdown 1'!X177 = 0, SUM('Demand breakdown 1'!N177:W177)&gt;0), 'Demand breakdown 1'!V177/SUM('Demand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1'!V177 /'Demand breakdown 1'!Y177)*Doku!$H$9)</f>
        <v>0</v>
      </c>
      <c r="W177" s="27" cm="1">
        <f t="array" ref="W177">_xlfn.IFS(AND('Demand breakdown 1'!X177&gt;0, SUM('Demand breakdown 1'!N177:W177)&gt;0),('Demand breakdown 1'!W177 /'Demand breakdown 1'!X177)*Doku!$H$9,AND('Demand breakdown 1'!X177 = 0, SUM('Demand breakdown 1'!N177:W177)&gt;0), 'Demand breakdown 1'!W177/SUM('Demand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1'!W177 /'Demand breakdown 1'!Y177)*Doku!$H$9)</f>
        <v>0</v>
      </c>
      <c r="X177" s="90" cm="1">
        <f t="array" ref="X177">_xlfn.IFS(AND('Demand breakdown 1'!Y177&gt;0,'Demand breakdown 1'!X177 &gt; SUM('Demand breakdown 1'!N177:W177)),(('Demand breakdown 1'!Y177-SUM('Demand breakdown 1'!N177:W177))/'Demand breakdown 1'!Y177)*Doku!$H$9,'Demand breakdown 1'!Y177 = 0, 0,'Demand breakdown 1'!X177 &lt; SUM('Demand breakdown 1'!N177:W177),1)</f>
        <v>0.47463750698937801</v>
      </c>
      <c r="Y177" s="92">
        <f>IF(X177=1,Doku!$H$10,1-SUM(N177:X177))</f>
        <v>1.934697454094314E-2</v>
      </c>
      <c r="Z177" s="27">
        <f t="shared" si="11"/>
        <v>43.772457972544593</v>
      </c>
      <c r="AA177" s="25">
        <f t="shared" si="12"/>
        <v>45.393660119675879</v>
      </c>
    </row>
    <row r="178" spans="1:27">
      <c r="A178" s="27" t="s">
        <v>1340</v>
      </c>
      <c r="B178" s="27" t="s">
        <v>1375</v>
      </c>
      <c r="C178" s="27">
        <v>7339</v>
      </c>
      <c r="D178" s="27">
        <v>1126</v>
      </c>
      <c r="E178" s="27">
        <v>7462.6620000000003</v>
      </c>
      <c r="F178" s="27">
        <v>211417</v>
      </c>
      <c r="G178" s="27">
        <v>3</v>
      </c>
      <c r="H178" s="27">
        <v>5.1465569677868736E-2</v>
      </c>
      <c r="I178" s="27">
        <v>5.1640693698094771E-2</v>
      </c>
      <c r="J178" s="27">
        <v>25022.83749790374</v>
      </c>
      <c r="K178" s="29">
        <f t="shared" si="10"/>
        <v>1289.0415747583784</v>
      </c>
      <c r="L178" s="28">
        <f t="shared" si="13"/>
        <v>429.68052491945946</v>
      </c>
      <c r="M178" s="27">
        <f t="shared" si="14"/>
        <v>193.35623621375677</v>
      </c>
      <c r="N178" s="87" cm="1">
        <f t="array" ref="N178">_xlfn.IFS(AND('Demand breakdown 1'!X178&gt;0, SUM('Demand breakdown 1'!N178:W178)&gt;0,SUM('Demand breakdown 1'!N178:W178)&lt;'Demand breakdown 1'!X178),('Demand breakdown 1'!N178 /'Demand breakdown 1'!X178)*Doku!$H$9,AND('Demand breakdown 1'!X178 = 0, SUM('Demand breakdown 1'!N178:W178)&gt;0), 'Demand breakdown 1'!N178/SUM('Demand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1'!N178 /'Demand breakdown 1'!Y178)*Doku!$H$9)</f>
        <v>0</v>
      </c>
      <c r="O178" s="27" cm="1">
        <f t="array" ref="O178">_xlfn.IFS(AND('Demand breakdown 1'!X178&gt;0, SUM('Demand breakdown 1'!N178:W178)&gt;0,SUM('Demand breakdown 1'!N178:W178)&lt;'Demand breakdown 1'!X178),('Demand breakdown 1'!O178 /'Demand breakdown 1'!X178)*Doku!$H$9,AND('Demand breakdown 1'!X178 = 0, SUM('Demand breakdown 1'!N178:W178)&gt;0), 'Demand breakdown 1'!O178/SUM('Demand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1'!O178 /'Demand breakdown 1'!Y178)*Doku!$H$9)</f>
        <v>0</v>
      </c>
      <c r="P178" s="27" cm="1">
        <f t="array" ref="P178">_xlfn.IFS(AND('Demand breakdown 1'!X178&gt;0, SUM('Demand breakdown 1'!N178:W178)&gt;0,SUM('Demand breakdown 1'!N178:W178)&lt;'Demand breakdown 1'!X178),('Demand breakdown 1'!P178 /'Demand breakdown 1'!X178)*Doku!$H$9,AND('Demand breakdown 1'!X178 = 0, SUM('Demand breakdown 1'!N178:W178)&gt;0), 'Demand breakdown 1'!P178/SUM('Demand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1'!P178 /'Demand breakdown 1'!Y178)*Doku!$H$9)</f>
        <v>0</v>
      </c>
      <c r="Q178" s="27" cm="1">
        <f t="array" ref="Q178">_xlfn.IFS(AND('Demand breakdown 1'!X178&gt;0, SUM('Demand breakdown 1'!N178:W178)&gt;0,SUM('Demand breakdown 1'!N178:W178)&lt;'Demand breakdown 1'!X178),('Demand breakdown 1'!Q178 /'Demand breakdown 1'!X178)*Doku!$H$9,AND('Demand breakdown 1'!X178 = 0, SUM('Demand breakdown 1'!N178:W178)&gt;0), 'Demand breakdown 1'!Q178/SUM('Demand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1'!Q178 /'Demand breakdown 1'!Y178)*Doku!$H$9)</f>
        <v>0.70398637864971769</v>
      </c>
      <c r="R178" s="27" cm="1">
        <f t="array" ref="R178">_xlfn.IFS(AND('Demand breakdown 1'!X178&gt;0, SUM('Demand breakdown 1'!N178:W178)&gt;0,SUM('Demand breakdown 1'!N178:W178)&lt;'Demand breakdown 1'!X178),('Demand breakdown 1'!R178 /'Demand breakdown 1'!X178)*Doku!$H$9,AND('Demand breakdown 1'!X178 = 0, SUM('Demand breakdown 1'!N178:W178)&gt;0), 'Demand breakdown 1'!R178/SUM('Demand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1'!R178 /'Demand breakdown 1'!Y178)*Doku!$H$9)</f>
        <v>0</v>
      </c>
      <c r="S178" s="27" cm="1">
        <f t="array" ref="S178">_xlfn.IFS(AND('Demand breakdown 1'!X178&gt;0, SUM('Demand breakdown 1'!N178:W178)&gt;0,SUM('Demand breakdown 1'!N178:W178)&lt;'Demand breakdown 1'!X178),('Demand breakdown 1'!S178 /'Demand breakdown 1'!X178)*Doku!$H$9,AND('Demand breakdown 1'!X178 = 0, SUM('Demand breakdown 1'!N178:W178)&gt;0), 'Demand breakdown 1'!S178/SUM('Demand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1'!S178 /'Demand breakdown 1'!Y178)*Doku!$H$9)</f>
        <v>0</v>
      </c>
      <c r="T178" s="27" cm="1">
        <f t="array" ref="T178">_xlfn.IFS(AND('Demand breakdown 1'!X178&gt;0, SUM('Demand breakdown 1'!N178:W178)&gt;0,SUM('Demand breakdown 1'!N178:W178)&lt;'Demand breakdown 1'!X178),('Demand breakdown 1'!T178 /'Demand breakdown 1'!X178)*Doku!$H$9,AND('Demand breakdown 1'!X178 = 0, SUM('Demand breakdown 1'!N178:W178)&gt;0), 'Demand breakdown 1'!T178/SUM('Demand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1'!T178 /'Demand breakdown 1'!Y178)*Doku!$H$9)</f>
        <v>0</v>
      </c>
      <c r="U178" s="27" cm="1">
        <f t="array" ref="U178">_xlfn.IFS(AND('Demand breakdown 1'!X178&gt;0, SUM('Demand breakdown 1'!N178:W178)&gt;0,SUM('Demand breakdown 1'!N178:W178)&lt;'Demand breakdown 1'!X178),('Demand breakdown 1'!U178 /'Demand breakdown 1'!X178)*Doku!$H$9,AND('Demand breakdown 1'!X178 = 0, SUM('Demand breakdown 1'!N178:W178)&gt;0), 'Demand breakdown 1'!U178/SUM('Demand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1'!U178 /'Demand breakdown 1'!Y178)*Doku!$H$9)</f>
        <v>0</v>
      </c>
      <c r="V178" s="27" cm="1">
        <f t="array" ref="V178">_xlfn.IFS(AND('Demand breakdown 1'!X178&gt;0, SUM('Demand breakdown 1'!N178:W178)&gt;0,SUM('Demand breakdown 1'!N178:W178)&lt;'Demand breakdown 1'!X178),('Demand breakdown 1'!V178 /'Demand breakdown 1'!X178)*Doku!$H$9,AND('Demand breakdown 1'!X178 = 0, SUM('Demand breakdown 1'!N178:W178)&gt;0), 'Demand breakdown 1'!V178/SUM('Demand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1'!V178 /'Demand breakdown 1'!Y178)*Doku!$H$9)</f>
        <v>0.27666664680933906</v>
      </c>
      <c r="W178" s="27" cm="1">
        <f t="array" ref="W178">_xlfn.IFS(AND('Demand breakdown 1'!X178&gt;0, SUM('Demand breakdown 1'!N178:W178)&gt;0),('Demand breakdown 1'!W178 /'Demand breakdown 1'!X178)*Doku!$H$9,AND('Demand breakdown 1'!X178 = 0, SUM('Demand breakdown 1'!N178:W178)&gt;0), 'Demand breakdown 1'!W178/SUM('Demand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1'!W178 /'Demand breakdown 1'!Y178)*Doku!$H$9)</f>
        <v>0</v>
      </c>
      <c r="X178" s="90" cm="1">
        <f t="array" ref="X178">_xlfn.IFS(AND('Demand breakdown 1'!Y178&gt;0,'Demand breakdown 1'!X178 &gt; SUM('Demand breakdown 1'!N178:W178)),(('Demand breakdown 1'!Y178-SUM('Demand breakdown 1'!N178:W178))/'Demand breakdown 1'!Y178)*Doku!$H$9,'Demand breakdown 1'!Y178 = 0, 0,'Demand breakdown 1'!X178 &lt; SUM('Demand breakdown 1'!N178:W178),1)</f>
        <v>1</v>
      </c>
      <c r="Y178" s="92">
        <f>IF(X178=1,Doku!$H$10,1-SUM(N178:X178))</f>
        <v>1.934697454094314E-2</v>
      </c>
      <c r="Z178" s="27">
        <f t="shared" si="11"/>
        <v>116.01374172825406</v>
      </c>
      <c r="AA178" s="25">
        <f t="shared" si="12"/>
        <v>120.31054697744867</v>
      </c>
    </row>
    <row r="179" spans="1:27">
      <c r="A179" s="27" t="s">
        <v>1340</v>
      </c>
      <c r="B179" s="27" t="s">
        <v>1376</v>
      </c>
      <c r="C179" s="27">
        <v>7340</v>
      </c>
      <c r="D179" s="27">
        <v>531</v>
      </c>
      <c r="E179" s="27">
        <v>1555.221</v>
      </c>
      <c r="F179" s="27">
        <v>94831</v>
      </c>
      <c r="G179" s="27">
        <v>3</v>
      </c>
      <c r="H179" s="27">
        <v>1.0725440163306966E-2</v>
      </c>
      <c r="I179" s="27">
        <v>2.3163409868099658E-2</v>
      </c>
      <c r="J179" s="27">
        <v>25022.83749790374</v>
      </c>
      <c r="K179" s="29">
        <f t="shared" si="10"/>
        <v>355.526268823446</v>
      </c>
      <c r="L179" s="28">
        <f t="shared" si="13"/>
        <v>118.508756274482</v>
      </c>
      <c r="M179" s="27">
        <f t="shared" si="14"/>
        <v>53.328940323516896</v>
      </c>
      <c r="N179" s="87" cm="1">
        <f t="array" ref="N179">_xlfn.IFS(AND('Demand breakdown 1'!X179&gt;0, SUM('Demand breakdown 1'!N179:W179)&gt;0,SUM('Demand breakdown 1'!N179:W179)&lt;'Demand breakdown 1'!X179),('Demand breakdown 1'!N179 /'Demand breakdown 1'!X179)*Doku!$H$9,AND('Demand breakdown 1'!X179 = 0, SUM('Demand breakdown 1'!N179:W179)&gt;0), 'Demand breakdown 1'!N179/SUM('Demand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1'!N179 /'Demand breakdown 1'!Y179)*Doku!$H$9)</f>
        <v>0</v>
      </c>
      <c r="O179" s="27" cm="1">
        <f t="array" ref="O179">_xlfn.IFS(AND('Demand breakdown 1'!X179&gt;0, SUM('Demand breakdown 1'!N179:W179)&gt;0,SUM('Demand breakdown 1'!N179:W179)&lt;'Demand breakdown 1'!X179),('Demand breakdown 1'!O179 /'Demand breakdown 1'!X179)*Doku!$H$9,AND('Demand breakdown 1'!X179 = 0, SUM('Demand breakdown 1'!N179:W179)&gt;0), 'Demand breakdown 1'!O179/SUM('Demand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1'!O179 /'Demand breakdown 1'!Y179)*Doku!$H$9)</f>
        <v>0.13623106834160906</v>
      </c>
      <c r="P179" s="27" cm="1">
        <f t="array" ref="P179">_xlfn.IFS(AND('Demand breakdown 1'!X179&gt;0, SUM('Demand breakdown 1'!N179:W179)&gt;0,SUM('Demand breakdown 1'!N179:W179)&lt;'Demand breakdown 1'!X179),('Demand breakdown 1'!P179 /'Demand breakdown 1'!X179)*Doku!$H$9,AND('Demand breakdown 1'!X179 = 0, SUM('Demand breakdown 1'!N179:W179)&gt;0), 'Demand breakdown 1'!P179/SUM('Demand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1'!P179 /'Demand breakdown 1'!Y179)*Doku!$H$9)</f>
        <v>0</v>
      </c>
      <c r="Q179" s="27" cm="1">
        <f t="array" ref="Q179">_xlfn.IFS(AND('Demand breakdown 1'!X179&gt;0, SUM('Demand breakdown 1'!N179:W179)&gt;0,SUM('Demand breakdown 1'!N179:W179)&lt;'Demand breakdown 1'!X179),('Demand breakdown 1'!Q179 /'Demand breakdown 1'!X179)*Doku!$H$9,AND('Demand breakdown 1'!X179 = 0, SUM('Demand breakdown 1'!N179:W179)&gt;0), 'Demand breakdown 1'!Q179/SUM('Demand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1'!Q179 /'Demand breakdown 1'!Y179)*Doku!$H$9)</f>
        <v>0</v>
      </c>
      <c r="R179" s="27" cm="1">
        <f t="array" ref="R179">_xlfn.IFS(AND('Demand breakdown 1'!X179&gt;0, SUM('Demand breakdown 1'!N179:W179)&gt;0,SUM('Demand breakdown 1'!N179:W179)&lt;'Demand breakdown 1'!X179),('Demand breakdown 1'!R179 /'Demand breakdown 1'!X179)*Doku!$H$9,AND('Demand breakdown 1'!X179 = 0, SUM('Demand breakdown 1'!N179:W179)&gt;0), 'Demand breakdown 1'!R179/SUM('Demand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1'!R179 /'Demand breakdown 1'!Y179)*Doku!$H$9)</f>
        <v>0</v>
      </c>
      <c r="S179" s="27" cm="1">
        <f t="array" ref="S179">_xlfn.IFS(AND('Demand breakdown 1'!X179&gt;0, SUM('Demand breakdown 1'!N179:W179)&gt;0,SUM('Demand breakdown 1'!N179:W179)&lt;'Demand breakdown 1'!X179),('Demand breakdown 1'!S179 /'Demand breakdown 1'!X179)*Doku!$H$9,AND('Demand breakdown 1'!X179 = 0, SUM('Demand breakdown 1'!N179:W179)&gt;0), 'Demand breakdown 1'!S179/SUM('Demand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1'!S179 /'Demand breakdown 1'!Y179)*Doku!$H$9)</f>
        <v>0</v>
      </c>
      <c r="T179" s="27" cm="1">
        <f t="array" ref="T179">_xlfn.IFS(AND('Demand breakdown 1'!X179&gt;0, SUM('Demand breakdown 1'!N179:W179)&gt;0,SUM('Demand breakdown 1'!N179:W179)&lt;'Demand breakdown 1'!X179),('Demand breakdown 1'!T179 /'Demand breakdown 1'!X179)*Doku!$H$9,AND('Demand breakdown 1'!X179 = 0, SUM('Demand breakdown 1'!N179:W179)&gt;0), 'Demand breakdown 1'!T179/SUM('Demand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1'!T179 /'Demand breakdown 1'!Y179)*Doku!$H$9)</f>
        <v>0</v>
      </c>
      <c r="U179" s="27" cm="1">
        <f t="array" ref="U179">_xlfn.IFS(AND('Demand breakdown 1'!X179&gt;0, SUM('Demand breakdown 1'!N179:W179)&gt;0,SUM('Demand breakdown 1'!N179:W179)&lt;'Demand breakdown 1'!X179),('Demand breakdown 1'!U179 /'Demand breakdown 1'!X179)*Doku!$H$9,AND('Demand breakdown 1'!X179 = 0, SUM('Demand breakdown 1'!N179:W179)&gt;0), 'Demand breakdown 1'!U179/SUM('Demand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1'!U179 /'Demand breakdown 1'!Y179)*Doku!$H$9)</f>
        <v>0</v>
      </c>
      <c r="V179" s="27" cm="1">
        <f t="array" ref="V179">_xlfn.IFS(AND('Demand breakdown 1'!X179&gt;0, SUM('Demand breakdown 1'!N179:W179)&gt;0,SUM('Demand breakdown 1'!N179:W179)&lt;'Demand breakdown 1'!X179),('Demand breakdown 1'!V179 /'Demand breakdown 1'!X179)*Doku!$H$9,AND('Demand breakdown 1'!X179 = 0, SUM('Demand breakdown 1'!N179:W179)&gt;0), 'Demand breakdown 1'!V179/SUM('Demand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1'!V179 /'Demand breakdown 1'!Y179)*Doku!$H$9)</f>
        <v>0</v>
      </c>
      <c r="W179" s="27" cm="1">
        <f t="array" ref="W179">_xlfn.IFS(AND('Demand breakdown 1'!X179&gt;0, SUM('Demand breakdown 1'!N179:W179)&gt;0),('Demand breakdown 1'!W179 /'Demand breakdown 1'!X179)*Doku!$H$9,AND('Demand breakdown 1'!X179 = 0, SUM('Demand breakdown 1'!N179:W179)&gt;0), 'Demand breakdown 1'!W179/SUM('Demand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1'!W179 /'Demand breakdown 1'!Y179)*Doku!$H$9)</f>
        <v>0</v>
      </c>
      <c r="X179" s="90" cm="1">
        <f t="array" ref="X179">_xlfn.IFS(AND('Demand breakdown 1'!Y179&gt;0,'Demand breakdown 1'!X179 &gt; SUM('Demand breakdown 1'!N179:W179)),(('Demand breakdown 1'!Y179-SUM('Demand breakdown 1'!N179:W179))/'Demand breakdown 1'!Y179)*Doku!$H$9,'Demand breakdown 1'!Y179 = 0, 0,'Demand breakdown 1'!X179 &lt; SUM('Demand breakdown 1'!N179:W179),1)</f>
        <v>0.84442195711744783</v>
      </c>
      <c r="Y179" s="92">
        <f>IF(X179=1,Doku!$H$10,1-SUM(N179:X179))</f>
        <v>1.934697454094314E-2</v>
      </c>
      <c r="Z179" s="27">
        <f t="shared" si="11"/>
        <v>31.997364194110141</v>
      </c>
      <c r="AA179" s="25">
        <f t="shared" si="12"/>
        <v>33.18245175685496</v>
      </c>
    </row>
    <row r="180" spans="1:27">
      <c r="A180" s="27" t="s">
        <v>1377</v>
      </c>
      <c r="B180" s="27" t="s">
        <v>1183</v>
      </c>
      <c r="C180" s="27">
        <v>8111</v>
      </c>
      <c r="D180" s="27">
        <v>1140</v>
      </c>
      <c r="E180" s="27">
        <v>57368.877</v>
      </c>
      <c r="F180" s="27">
        <v>635911</v>
      </c>
      <c r="G180" s="27">
        <v>1</v>
      </c>
      <c r="H180" s="27">
        <v>0.10941472750679446</v>
      </c>
      <c r="I180" s="27">
        <v>5.7289279279279279E-2</v>
      </c>
      <c r="J180" s="27">
        <v>63865.617977528091</v>
      </c>
      <c r="K180" s="29">
        <f t="shared" si="10"/>
        <v>6055.7124783106165</v>
      </c>
      <c r="L180" s="28">
        <f t="shared" si="13"/>
        <v>6055.7124783106165</v>
      </c>
      <c r="M180" s="27">
        <f t="shared" si="14"/>
        <v>2725.0706152397775</v>
      </c>
      <c r="N180" s="87" cm="1">
        <f t="array" ref="N180">_xlfn.IFS(AND('Demand breakdown 1'!X180&gt;0, SUM('Demand breakdown 1'!N180:W180)&gt;0,SUM('Demand breakdown 1'!N180:W180)&lt;'Demand breakdown 1'!X180),('Demand breakdown 1'!N180 /'Demand breakdown 1'!X180)*Doku!$H$9,AND('Demand breakdown 1'!X180 = 0, SUM('Demand breakdown 1'!N180:W180)&gt;0), 'Demand breakdown 1'!N180/SUM('Demand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1'!N180 /'Demand breakdown 1'!Y180)*Doku!$H$9)</f>
        <v>2.8856793669838218E-2</v>
      </c>
      <c r="O180" s="27" cm="1">
        <f t="array" ref="O180">_xlfn.IFS(AND('Demand breakdown 1'!X180&gt;0, SUM('Demand breakdown 1'!N180:W180)&gt;0,SUM('Demand breakdown 1'!N180:W180)&lt;'Demand breakdown 1'!X180),('Demand breakdown 1'!O180 /'Demand breakdown 1'!X180)*Doku!$H$9,AND('Demand breakdown 1'!X180 = 0, SUM('Demand breakdown 1'!N180:W180)&gt;0), 'Demand breakdown 1'!O180/SUM('Demand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1'!O180 /'Demand breakdown 1'!Y180)*Doku!$H$9)</f>
        <v>5.7205755567018825E-2</v>
      </c>
      <c r="P180" s="27" cm="1">
        <f t="array" ref="P180">_xlfn.IFS(AND('Demand breakdown 1'!X180&gt;0, SUM('Demand breakdown 1'!N180:W180)&gt;0,SUM('Demand breakdown 1'!N180:W180)&lt;'Demand breakdown 1'!X180),('Demand breakdown 1'!P180 /'Demand breakdown 1'!X180)*Doku!$H$9,AND('Demand breakdown 1'!X180 = 0, SUM('Demand breakdown 1'!N180:W180)&gt;0), 'Demand breakdown 1'!P180/SUM('Demand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1'!P180 /'Demand breakdown 1'!Y180)*Doku!$H$9)</f>
        <v>1.4159544719982726E-2</v>
      </c>
      <c r="Q180" s="27" cm="1">
        <f t="array" ref="Q180">_xlfn.IFS(AND('Demand breakdown 1'!X180&gt;0, SUM('Demand breakdown 1'!N180:W180)&gt;0,SUM('Demand breakdown 1'!N180:W180)&lt;'Demand breakdown 1'!X180),('Demand breakdown 1'!Q180 /'Demand breakdown 1'!X180)*Doku!$H$9,AND('Demand breakdown 1'!X180 = 0, SUM('Demand breakdown 1'!N180:W180)&gt;0), 'Demand breakdown 1'!Q180/SUM('Demand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1'!Q180 /'Demand breakdown 1'!Y180)*Doku!$H$9)</f>
        <v>5.6160219564488446E-2</v>
      </c>
      <c r="R180" s="27" cm="1">
        <f t="array" ref="R180">_xlfn.IFS(AND('Demand breakdown 1'!X180&gt;0, SUM('Demand breakdown 1'!N180:W180)&gt;0,SUM('Demand breakdown 1'!N180:W180)&lt;'Demand breakdown 1'!X180),('Demand breakdown 1'!R180 /'Demand breakdown 1'!X180)*Doku!$H$9,AND('Demand breakdown 1'!X180 = 0, SUM('Demand breakdown 1'!N180:W180)&gt;0), 'Demand breakdown 1'!R180/SUM('Demand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1'!R180 /'Demand breakdown 1'!Y180)*Doku!$H$9)</f>
        <v>0</v>
      </c>
      <c r="S180" s="27" cm="1">
        <f t="array" ref="S180">_xlfn.IFS(AND('Demand breakdown 1'!X180&gt;0, SUM('Demand breakdown 1'!N180:W180)&gt;0,SUM('Demand breakdown 1'!N180:W180)&lt;'Demand breakdown 1'!X180),('Demand breakdown 1'!S180 /'Demand breakdown 1'!X180)*Doku!$H$9,AND('Demand breakdown 1'!X180 = 0, SUM('Demand breakdown 1'!N180:W180)&gt;0), 'Demand breakdown 1'!S180/SUM('Demand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1'!S180 /'Demand breakdown 1'!Y180)*Doku!$H$9)</f>
        <v>1.8550795930610278E-2</v>
      </c>
      <c r="T180" s="27" cm="1">
        <f t="array" ref="T180">_xlfn.IFS(AND('Demand breakdown 1'!X180&gt;0, SUM('Demand breakdown 1'!N180:W180)&gt;0,SUM('Demand breakdown 1'!N180:W180)&lt;'Demand breakdown 1'!X180),('Demand breakdown 1'!T180 /'Demand breakdown 1'!X180)*Doku!$H$9,AND('Demand breakdown 1'!X180 = 0, SUM('Demand breakdown 1'!N180:W180)&gt;0), 'Demand breakdown 1'!T180/SUM('Demand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1'!T180 /'Demand breakdown 1'!Y180)*Doku!$H$9)</f>
        <v>0</v>
      </c>
      <c r="U180" s="27" cm="1">
        <f t="array" ref="U180">_xlfn.IFS(AND('Demand breakdown 1'!X180&gt;0, SUM('Demand breakdown 1'!N180:W180)&gt;0,SUM('Demand breakdown 1'!N180:W180)&lt;'Demand breakdown 1'!X180),('Demand breakdown 1'!U180 /'Demand breakdown 1'!X180)*Doku!$H$9,AND('Demand breakdown 1'!X180 = 0, SUM('Demand breakdown 1'!N180:W180)&gt;0), 'Demand breakdown 1'!U180/SUM('Demand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1'!U180 /'Demand breakdown 1'!Y180)*Doku!$H$9)</f>
        <v>0</v>
      </c>
      <c r="V180" s="27" cm="1">
        <f t="array" ref="V180">_xlfn.IFS(AND('Demand breakdown 1'!X180&gt;0, SUM('Demand breakdown 1'!N180:W180)&gt;0,SUM('Demand breakdown 1'!N180:W180)&lt;'Demand breakdown 1'!X180),('Demand breakdown 1'!V180 /'Demand breakdown 1'!X180)*Doku!$H$9,AND('Demand breakdown 1'!X180 = 0, SUM('Demand breakdown 1'!N180:W180)&gt;0), 'Demand breakdown 1'!V180/SUM('Demand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1'!V180 /'Demand breakdown 1'!Y180)*Doku!$H$9)</f>
        <v>0.79185909585928715</v>
      </c>
      <c r="W180" s="27" cm="1">
        <f t="array" ref="W180">_xlfn.IFS(AND('Demand breakdown 1'!X180&gt;0, SUM('Demand breakdown 1'!N180:W180)&gt;0),('Demand breakdown 1'!W180 /'Demand breakdown 1'!X180)*Doku!$H$9,AND('Demand breakdown 1'!X180 = 0, SUM('Demand breakdown 1'!N180:W180)&gt;0), 'Demand breakdown 1'!W180/SUM('Demand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1'!W180 /'Demand breakdown 1'!Y180)*Doku!$H$9)</f>
        <v>1.3860820147831193E-2</v>
      </c>
      <c r="X180" s="90" cm="1">
        <f t="array" ref="X180">_xlfn.IFS(AND('Demand breakdown 1'!Y180&gt;0,'Demand breakdown 1'!X180 &gt; SUM('Demand breakdown 1'!N180:W180)),(('Demand breakdown 1'!Y180-SUM('Demand breakdown 1'!N180:W180))/'Demand breakdown 1'!Y180)*Doku!$H$9,'Demand breakdown 1'!Y180 = 0, 0,'Demand breakdown 1'!X180 &lt; SUM('Demand breakdown 1'!N180:W180),1)</f>
        <v>1</v>
      </c>
      <c r="Y180" s="92">
        <f>IF(X180=1,Doku!$H$10,1-SUM(N180:X180))</f>
        <v>1.934697454094314E-2</v>
      </c>
      <c r="Z180" s="27">
        <f t="shared" si="11"/>
        <v>1635.0423691438666</v>
      </c>
      <c r="AA180" s="25">
        <f t="shared" si="12"/>
        <v>1695.5994939269729</v>
      </c>
    </row>
    <row r="181" spans="1:27">
      <c r="A181" s="27" t="s">
        <v>1377</v>
      </c>
      <c r="B181" s="27" t="s">
        <v>1378</v>
      </c>
      <c r="C181" s="27">
        <v>8115</v>
      </c>
      <c r="D181" s="27">
        <v>1103</v>
      </c>
      <c r="E181" s="27">
        <v>25988.166000000001</v>
      </c>
      <c r="F181" s="27">
        <v>392807</v>
      </c>
      <c r="G181" s="27">
        <v>3</v>
      </c>
      <c r="H181" s="27">
        <v>4.9564994993563156E-2</v>
      </c>
      <c r="I181" s="27">
        <v>3.5388018018018018E-2</v>
      </c>
      <c r="J181" s="27">
        <v>63865.617977528091</v>
      </c>
      <c r="K181" s="29">
        <f t="shared" si="10"/>
        <v>2911.9810445500111</v>
      </c>
      <c r="L181" s="28">
        <f t="shared" si="13"/>
        <v>970.66034818333708</v>
      </c>
      <c r="M181" s="27">
        <f t="shared" si="14"/>
        <v>436.79715668250168</v>
      </c>
      <c r="N181" s="87" cm="1">
        <f t="array" ref="N181">_xlfn.IFS(AND('Demand breakdown 1'!X181&gt;0, SUM('Demand breakdown 1'!N181:W181)&gt;0,SUM('Demand breakdown 1'!N181:W181)&lt;'Demand breakdown 1'!X181),('Demand breakdown 1'!N181 /'Demand breakdown 1'!X181)*Doku!$H$9,AND('Demand breakdown 1'!X181 = 0, SUM('Demand breakdown 1'!N181:W181)&gt;0), 'Demand breakdown 1'!N181/SUM('Demand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1'!N181 /'Demand breakdown 1'!Y181)*Doku!$H$9)</f>
        <v>3.9127789401019394E-2</v>
      </c>
      <c r="O181" s="27" cm="1">
        <f t="array" ref="O181">_xlfn.IFS(AND('Demand breakdown 1'!X181&gt;0, SUM('Demand breakdown 1'!N181:W181)&gt;0,SUM('Demand breakdown 1'!N181:W181)&lt;'Demand breakdown 1'!X181),('Demand breakdown 1'!O181 /'Demand breakdown 1'!X181)*Doku!$H$9,AND('Demand breakdown 1'!X181 = 0, SUM('Demand breakdown 1'!N181:W181)&gt;0), 'Demand breakdown 1'!O181/SUM('Demand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1'!O181 /'Demand breakdown 1'!Y181)*Doku!$H$9)</f>
        <v>3.4748959566219456E-2</v>
      </c>
      <c r="P181" s="27" cm="1">
        <f t="array" ref="P181">_xlfn.IFS(AND('Demand breakdown 1'!X181&gt;0, SUM('Demand breakdown 1'!N181:W181)&gt;0,SUM('Demand breakdown 1'!N181:W181)&lt;'Demand breakdown 1'!X181),('Demand breakdown 1'!P181 /'Demand breakdown 1'!X181)*Doku!$H$9,AND('Demand breakdown 1'!X181 = 0, SUM('Demand breakdown 1'!N181:W181)&gt;0), 'Demand breakdown 1'!P181/SUM('Demand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1'!P181 /'Demand breakdown 1'!Y181)*Doku!$H$9)</f>
        <v>2.7015587577274517E-3</v>
      </c>
      <c r="Q181" s="27" cm="1">
        <f t="array" ref="Q181">_xlfn.IFS(AND('Demand breakdown 1'!X181&gt;0, SUM('Demand breakdown 1'!N181:W181)&gt;0,SUM('Demand breakdown 1'!N181:W181)&lt;'Demand breakdown 1'!X181),('Demand breakdown 1'!Q181 /'Demand breakdown 1'!X181)*Doku!$H$9,AND('Demand breakdown 1'!X181 = 0, SUM('Demand breakdown 1'!N181:W181)&gt;0), 'Demand breakdown 1'!Q181/SUM('Demand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1'!Q181 /'Demand breakdown 1'!Y181)*Doku!$H$9)</f>
        <v>3.486419193029313E-2</v>
      </c>
      <c r="R181" s="27" cm="1">
        <f t="array" ref="R181">_xlfn.IFS(AND('Demand breakdown 1'!X181&gt;0, SUM('Demand breakdown 1'!N181:W181)&gt;0,SUM('Demand breakdown 1'!N181:W181)&lt;'Demand breakdown 1'!X181),('Demand breakdown 1'!R181 /'Demand breakdown 1'!X181)*Doku!$H$9,AND('Demand breakdown 1'!X181 = 0, SUM('Demand breakdown 1'!N181:W181)&gt;0), 'Demand breakdown 1'!R181/SUM('Demand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1'!R181 /'Demand breakdown 1'!Y181)*Doku!$H$9)</f>
        <v>4.5068657948818154E-3</v>
      </c>
      <c r="S181" s="27" cm="1">
        <f t="array" ref="S181">_xlfn.IFS(AND('Demand breakdown 1'!X181&gt;0, SUM('Demand breakdown 1'!N181:W181)&gt;0,SUM('Demand breakdown 1'!N181:W181)&lt;'Demand breakdown 1'!X181),('Demand breakdown 1'!S181 /'Demand breakdown 1'!X181)*Doku!$H$9,AND('Demand breakdown 1'!X181 = 0, SUM('Demand breakdown 1'!N181:W181)&gt;0), 'Demand breakdown 1'!S181/SUM('Demand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1'!S181 /'Demand breakdown 1'!Y181)*Doku!$H$9)</f>
        <v>3.5337924982596055E-3</v>
      </c>
      <c r="T181" s="27" cm="1">
        <f t="array" ref="T181">_xlfn.IFS(AND('Demand breakdown 1'!X181&gt;0, SUM('Demand breakdown 1'!N181:W181)&gt;0,SUM('Demand breakdown 1'!N181:W181)&lt;'Demand breakdown 1'!X181),('Demand breakdown 1'!T181 /'Demand breakdown 1'!X181)*Doku!$H$9,AND('Demand breakdown 1'!X181 = 0, SUM('Demand breakdown 1'!N181:W181)&gt;0), 'Demand breakdown 1'!T181/SUM('Demand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1'!T181 /'Demand breakdown 1'!Y181)*Doku!$H$9)</f>
        <v>1.2240237783826749E-2</v>
      </c>
      <c r="U181" s="27" cm="1">
        <f t="array" ref="U181">_xlfn.IFS(AND('Demand breakdown 1'!X181&gt;0, SUM('Demand breakdown 1'!N181:W181)&gt;0,SUM('Demand breakdown 1'!N181:W181)&lt;'Demand breakdown 1'!X181),('Demand breakdown 1'!U181 /'Demand breakdown 1'!X181)*Doku!$H$9,AND('Demand breakdown 1'!X181 = 0, SUM('Demand breakdown 1'!N181:W181)&gt;0), 'Demand breakdown 1'!U181/SUM('Demand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1'!U181 /'Demand breakdown 1'!Y181)*Doku!$H$9)</f>
        <v>0</v>
      </c>
      <c r="V181" s="27" cm="1">
        <f t="array" ref="V181">_xlfn.IFS(AND('Demand breakdown 1'!X181&gt;0, SUM('Demand breakdown 1'!N181:W181)&gt;0,SUM('Demand breakdown 1'!N181:W181)&lt;'Demand breakdown 1'!X181),('Demand breakdown 1'!V181 /'Demand breakdown 1'!X181)*Doku!$H$9,AND('Demand breakdown 1'!X181 = 0, SUM('Demand breakdown 1'!N181:W181)&gt;0), 'Demand breakdown 1'!V181/SUM('Demand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1'!V181 /'Demand breakdown 1'!Y181)*Doku!$H$9)</f>
        <v>0.19480671326456486</v>
      </c>
      <c r="W181" s="27" cm="1">
        <f t="array" ref="W181">_xlfn.IFS(AND('Demand breakdown 1'!X181&gt;0, SUM('Demand breakdown 1'!N181:W181)&gt;0),('Demand breakdown 1'!W181 /'Demand breakdown 1'!X181)*Doku!$H$9,AND('Demand breakdown 1'!X181 = 0, SUM('Demand breakdown 1'!N181:W181)&gt;0), 'Demand breakdown 1'!W181/SUM('Demand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1'!W181 /'Demand breakdown 1'!Y181)*Doku!$H$9)</f>
        <v>5.3775103234385306E-3</v>
      </c>
      <c r="X181" s="90" cm="1">
        <f t="array" ref="X181">_xlfn.IFS(AND('Demand breakdown 1'!Y181&gt;0,'Demand breakdown 1'!X181 &gt; SUM('Demand breakdown 1'!N181:W181)),(('Demand breakdown 1'!Y181-SUM('Demand breakdown 1'!N181:W181))/'Demand breakdown 1'!Y181)*Doku!$H$9,'Demand breakdown 1'!Y181 = 0, 0,'Demand breakdown 1'!X181 &lt; SUM('Demand breakdown 1'!N181:W181),1)</f>
        <v>0.64874540613882581</v>
      </c>
      <c r="Y181" s="92">
        <f>IF(X181=1,Doku!$H$10,1-SUM(N181:X181))</f>
        <v>1.934697454094314E-2</v>
      </c>
      <c r="Z181" s="27">
        <f t="shared" si="11"/>
        <v>262.07829400950101</v>
      </c>
      <c r="AA181" s="25">
        <f t="shared" si="12"/>
        <v>271.78489749133439</v>
      </c>
    </row>
    <row r="182" spans="1:27">
      <c r="A182" s="27" t="s">
        <v>1377</v>
      </c>
      <c r="B182" s="27" t="s">
        <v>1379</v>
      </c>
      <c r="C182" s="27">
        <v>8116</v>
      </c>
      <c r="D182" s="27">
        <v>927</v>
      </c>
      <c r="E182" s="27">
        <v>22779.282999999999</v>
      </c>
      <c r="F182" s="27">
        <v>535024</v>
      </c>
      <c r="G182" s="27">
        <v>4</v>
      </c>
      <c r="H182" s="27">
        <v>4.3444968292566631E-2</v>
      </c>
      <c r="I182" s="27">
        <v>4.8200360360360357E-2</v>
      </c>
      <c r="J182" s="27">
        <v>63865.617977528091</v>
      </c>
      <c r="K182" s="29">
        <f t="shared" si="10"/>
        <v>2859.6774428967042</v>
      </c>
      <c r="L182" s="28">
        <f t="shared" si="13"/>
        <v>714.91936072417604</v>
      </c>
      <c r="M182" s="27">
        <f t="shared" si="14"/>
        <v>321.71371232587921</v>
      </c>
      <c r="N182" s="87" cm="1">
        <f t="array" ref="N182">_xlfn.IFS(AND('Demand breakdown 1'!X182&gt;0, SUM('Demand breakdown 1'!N182:W182)&gt;0,SUM('Demand breakdown 1'!N182:W182)&lt;'Demand breakdown 1'!X182),('Demand breakdown 1'!N182 /'Demand breakdown 1'!X182)*Doku!$H$9,AND('Demand breakdown 1'!X182 = 0, SUM('Demand breakdown 1'!N182:W182)&gt;0), 'Demand breakdown 1'!N182/SUM('Demand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1'!N182 /'Demand breakdown 1'!Y182)*Doku!$H$9)</f>
        <v>0.11054344538711025</v>
      </c>
      <c r="O182" s="27" cm="1">
        <f t="array" ref="O182">_xlfn.IFS(AND('Demand breakdown 1'!X182&gt;0, SUM('Demand breakdown 1'!N182:W182)&gt;0,SUM('Demand breakdown 1'!N182:W182)&lt;'Demand breakdown 1'!X182),('Demand breakdown 1'!O182 /'Demand breakdown 1'!X182)*Doku!$H$9,AND('Demand breakdown 1'!X182 = 0, SUM('Demand breakdown 1'!N182:W182)&gt;0), 'Demand breakdown 1'!O182/SUM('Demand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1'!O182 /'Demand breakdown 1'!Y182)*Doku!$H$9)</f>
        <v>4.5628435532930535E-2</v>
      </c>
      <c r="P182" s="27" cm="1">
        <f t="array" ref="P182">_xlfn.IFS(AND('Demand breakdown 1'!X182&gt;0, SUM('Demand breakdown 1'!N182:W182)&gt;0,SUM('Demand breakdown 1'!N182:W182)&lt;'Demand breakdown 1'!X182),('Demand breakdown 1'!P182 /'Demand breakdown 1'!X182)*Doku!$H$9,AND('Demand breakdown 1'!X182 = 0, SUM('Demand breakdown 1'!N182:W182)&gt;0), 'Demand breakdown 1'!P182/SUM('Demand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1'!P182 /'Demand breakdown 1'!Y182)*Doku!$H$9)</f>
        <v>4.3319142984143471E-3</v>
      </c>
      <c r="Q182" s="27" cm="1">
        <f t="array" ref="Q182">_xlfn.IFS(AND('Demand breakdown 1'!X182&gt;0, SUM('Demand breakdown 1'!N182:W182)&gt;0,SUM('Demand breakdown 1'!N182:W182)&lt;'Demand breakdown 1'!X182),('Demand breakdown 1'!Q182 /'Demand breakdown 1'!X182)*Doku!$H$9,AND('Demand breakdown 1'!X182 = 0, SUM('Demand breakdown 1'!N182:W182)&gt;0), 'Demand breakdown 1'!Q182/SUM('Demand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1'!Q182 /'Demand breakdown 1'!Y182)*Doku!$H$9)</f>
        <v>4.8670331235125902E-2</v>
      </c>
      <c r="R182" s="27" cm="1">
        <f t="array" ref="R182">_xlfn.IFS(AND('Demand breakdown 1'!X182&gt;0, SUM('Demand breakdown 1'!N182:W182)&gt;0,SUM('Demand breakdown 1'!N182:W182)&lt;'Demand breakdown 1'!X182),('Demand breakdown 1'!R182 /'Demand breakdown 1'!X182)*Doku!$H$9,AND('Demand breakdown 1'!X182 = 0, SUM('Demand breakdown 1'!N182:W182)&gt;0), 'Demand breakdown 1'!R182/SUM('Demand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1'!R182 /'Demand breakdown 1'!Y182)*Doku!$H$9)</f>
        <v>1.0160887214663065E-2</v>
      </c>
      <c r="S182" s="27" cm="1">
        <f t="array" ref="S182">_xlfn.IFS(AND('Demand breakdown 1'!X182&gt;0, SUM('Demand breakdown 1'!N182:W182)&gt;0,SUM('Demand breakdown 1'!N182:W182)&lt;'Demand breakdown 1'!X182),('Demand breakdown 1'!S182 /'Demand breakdown 1'!X182)*Doku!$H$9,AND('Demand breakdown 1'!X182 = 0, SUM('Demand breakdown 1'!N182:W182)&gt;0), 'Demand breakdown 1'!S182/SUM('Demand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1'!S182 /'Demand breakdown 1'!Y182)*Doku!$H$9)</f>
        <v>4.6010663265143574E-2</v>
      </c>
      <c r="T182" s="27" cm="1">
        <f t="array" ref="T182">_xlfn.IFS(AND('Demand breakdown 1'!X182&gt;0, SUM('Demand breakdown 1'!N182:W182)&gt;0,SUM('Demand breakdown 1'!N182:W182)&lt;'Demand breakdown 1'!X182),('Demand breakdown 1'!T182 /'Demand breakdown 1'!X182)*Doku!$H$9,AND('Demand breakdown 1'!X182 = 0, SUM('Demand breakdown 1'!N182:W182)&gt;0), 'Demand breakdown 1'!T182/SUM('Demand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1'!T182 /'Demand breakdown 1'!Y182)*Doku!$H$9)</f>
        <v>0</v>
      </c>
      <c r="U182" s="27" cm="1">
        <f t="array" ref="U182">_xlfn.IFS(AND('Demand breakdown 1'!X182&gt;0, SUM('Demand breakdown 1'!N182:W182)&gt;0,SUM('Demand breakdown 1'!N182:W182)&lt;'Demand breakdown 1'!X182),('Demand breakdown 1'!U182 /'Demand breakdown 1'!X182)*Doku!$H$9,AND('Demand breakdown 1'!X182 = 0, SUM('Demand breakdown 1'!N182:W182)&gt;0), 'Demand breakdown 1'!U182/SUM('Demand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1'!U182 /'Demand breakdown 1'!Y182)*Doku!$H$9)</f>
        <v>0.19656061129055102</v>
      </c>
      <c r="V182" s="27" cm="1">
        <f t="array" ref="V182">_xlfn.IFS(AND('Demand breakdown 1'!X182&gt;0, SUM('Demand breakdown 1'!N182:W182)&gt;0,SUM('Demand breakdown 1'!N182:W182)&lt;'Demand breakdown 1'!X182),('Demand breakdown 1'!V182 /'Demand breakdown 1'!X182)*Doku!$H$9,AND('Demand breakdown 1'!X182 = 0, SUM('Demand breakdown 1'!N182:W182)&gt;0), 'Demand breakdown 1'!V182/SUM('Demand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1'!V182 /'Demand breakdown 1'!Y182)*Doku!$H$9)</f>
        <v>0.50390356030084538</v>
      </c>
      <c r="W182" s="27" cm="1">
        <f t="array" ref="W182">_xlfn.IFS(AND('Demand breakdown 1'!X182&gt;0, SUM('Demand breakdown 1'!N182:W182)&gt;0),('Demand breakdown 1'!W182 /'Demand breakdown 1'!X182)*Doku!$H$9,AND('Demand breakdown 1'!X182 = 0, SUM('Demand breakdown 1'!N182:W182)&gt;0), 'Demand breakdown 1'!W182/SUM('Demand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1'!W182 /'Demand breakdown 1'!Y182)*Doku!$H$9)</f>
        <v>1.4843176934272692E-2</v>
      </c>
      <c r="X182" s="90" cm="1">
        <f t="array" ref="X182">_xlfn.IFS(AND('Demand breakdown 1'!Y182&gt;0,'Demand breakdown 1'!X182 &gt; SUM('Demand breakdown 1'!N182:W182)),(('Demand breakdown 1'!Y182-SUM('Demand breakdown 1'!N182:W182))/'Demand breakdown 1'!Y182)*Doku!$H$9,'Demand breakdown 1'!Y182 = 0, 0,'Demand breakdown 1'!X182 &lt; SUM('Demand breakdown 1'!N182:W182),1)</f>
        <v>1</v>
      </c>
      <c r="Y182" s="92">
        <f>IF(X182=1,Doku!$H$10,1-SUM(N182:X182))</f>
        <v>1.934697454094314E-2</v>
      </c>
      <c r="Z182" s="27">
        <f t="shared" si="11"/>
        <v>193.02822739552755</v>
      </c>
      <c r="AA182" s="25">
        <f t="shared" si="12"/>
        <v>200.17742100276931</v>
      </c>
    </row>
    <row r="183" spans="1:27">
      <c r="A183" s="27" t="s">
        <v>1377</v>
      </c>
      <c r="B183" s="27" t="s">
        <v>1380</v>
      </c>
      <c r="C183" s="27">
        <v>8117</v>
      </c>
      <c r="D183" s="27">
        <v>788</v>
      </c>
      <c r="E183" s="27">
        <v>8894.1470000000008</v>
      </c>
      <c r="F183" s="27">
        <v>258145</v>
      </c>
      <c r="G183" s="27">
        <v>3</v>
      </c>
      <c r="H183" s="27">
        <v>1.6963042006389168E-2</v>
      </c>
      <c r="I183" s="27">
        <v>2.3256306306306308E-2</v>
      </c>
      <c r="J183" s="27">
        <v>63865.617977528091</v>
      </c>
      <c r="K183" s="29">
        <f t="shared" si="10"/>
        <v>1195.893660327647</v>
      </c>
      <c r="L183" s="28">
        <f t="shared" si="13"/>
        <v>398.63122010921569</v>
      </c>
      <c r="M183" s="27">
        <f t="shared" si="14"/>
        <v>179.38404904914705</v>
      </c>
      <c r="N183" s="87" cm="1">
        <f t="array" ref="N183">_xlfn.IFS(AND('Demand breakdown 1'!X183&gt;0, SUM('Demand breakdown 1'!N183:W183)&gt;0,SUM('Demand breakdown 1'!N183:W183)&lt;'Demand breakdown 1'!X183),('Demand breakdown 1'!N183 /'Demand breakdown 1'!X183)*Doku!$H$9,AND('Demand breakdown 1'!X183 = 0, SUM('Demand breakdown 1'!N183:W183)&gt;0), 'Demand breakdown 1'!N183/SUM('Demand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1'!N183 /'Demand breakdown 1'!Y183)*Doku!$H$9)</f>
        <v>0.16884784582320336</v>
      </c>
      <c r="O183" s="27" cm="1">
        <f t="array" ref="O183">_xlfn.IFS(AND('Demand breakdown 1'!X183&gt;0, SUM('Demand breakdown 1'!N183:W183)&gt;0,SUM('Demand breakdown 1'!N183:W183)&lt;'Demand breakdown 1'!X183),('Demand breakdown 1'!O183 /'Demand breakdown 1'!X183)*Doku!$H$9,AND('Demand breakdown 1'!X183 = 0, SUM('Demand breakdown 1'!N183:W183)&gt;0), 'Demand breakdown 1'!O183/SUM('Demand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1'!O183 /'Demand breakdown 1'!Y183)*Doku!$H$9)</f>
        <v>0.11903084171968448</v>
      </c>
      <c r="P183" s="27" cm="1">
        <f t="array" ref="P183">_xlfn.IFS(AND('Demand breakdown 1'!X183&gt;0, SUM('Demand breakdown 1'!N183:W183)&gt;0,SUM('Demand breakdown 1'!N183:W183)&lt;'Demand breakdown 1'!X183),('Demand breakdown 1'!P183 /'Demand breakdown 1'!X183)*Doku!$H$9,AND('Demand breakdown 1'!X183 = 0, SUM('Demand breakdown 1'!N183:W183)&gt;0), 'Demand breakdown 1'!P183/SUM('Demand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1'!P183 /'Demand breakdown 1'!Y183)*Doku!$H$9)</f>
        <v>7.348891385483637E-3</v>
      </c>
      <c r="Q183" s="27" cm="1">
        <f t="array" ref="Q183">_xlfn.IFS(AND('Demand breakdown 1'!X183&gt;0, SUM('Demand breakdown 1'!N183:W183)&gt;0,SUM('Demand breakdown 1'!N183:W183)&lt;'Demand breakdown 1'!X183),('Demand breakdown 1'!Q183 /'Demand breakdown 1'!X183)*Doku!$H$9,AND('Demand breakdown 1'!X183 = 0, SUM('Demand breakdown 1'!N183:W183)&gt;0), 'Demand breakdown 1'!Q183/SUM('Demand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1'!Q183 /'Demand breakdown 1'!Y183)*Doku!$H$9)</f>
        <v>5.34914497962607E-2</v>
      </c>
      <c r="R183" s="27" cm="1">
        <f t="array" ref="R183">_xlfn.IFS(AND('Demand breakdown 1'!X183&gt;0, SUM('Demand breakdown 1'!N183:W183)&gt;0,SUM('Demand breakdown 1'!N183:W183)&lt;'Demand breakdown 1'!X183),('Demand breakdown 1'!R183 /'Demand breakdown 1'!X183)*Doku!$H$9,AND('Demand breakdown 1'!X183 = 0, SUM('Demand breakdown 1'!N183:W183)&gt;0), 'Demand breakdown 1'!R183/SUM('Demand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1'!R183 /'Demand breakdown 1'!Y183)*Doku!$H$9)</f>
        <v>4.063088987166434E-3</v>
      </c>
      <c r="S183" s="27" cm="1">
        <f t="array" ref="S183">_xlfn.IFS(AND('Demand breakdown 1'!X183&gt;0, SUM('Demand breakdown 1'!N183:W183)&gt;0,SUM('Demand breakdown 1'!N183:W183)&lt;'Demand breakdown 1'!X183),('Demand breakdown 1'!S183 /'Demand breakdown 1'!X183)*Doku!$H$9,AND('Demand breakdown 1'!X183 = 0, SUM('Demand breakdown 1'!N183:W183)&gt;0), 'Demand breakdown 1'!S183/SUM('Demand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1'!S183 /'Demand breakdown 1'!Y183)*Doku!$H$9)</f>
        <v>5.8649806249532876E-3</v>
      </c>
      <c r="T183" s="27" cm="1">
        <f t="array" ref="T183">_xlfn.IFS(AND('Demand breakdown 1'!X183&gt;0, SUM('Demand breakdown 1'!N183:W183)&gt;0,SUM('Demand breakdown 1'!N183:W183)&lt;'Demand breakdown 1'!X183),('Demand breakdown 1'!T183 /'Demand breakdown 1'!X183)*Doku!$H$9,AND('Demand breakdown 1'!X183 = 0, SUM('Demand breakdown 1'!N183:W183)&gt;0), 'Demand breakdown 1'!T183/SUM('Demand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1'!T183 /'Demand breakdown 1'!Y183)*Doku!$H$9)</f>
        <v>1.3249203219020981E-2</v>
      </c>
      <c r="U183" s="27" cm="1">
        <f t="array" ref="U183">_xlfn.IFS(AND('Demand breakdown 1'!X183&gt;0, SUM('Demand breakdown 1'!N183:W183)&gt;0,SUM('Demand breakdown 1'!N183:W183)&lt;'Demand breakdown 1'!X183),('Demand breakdown 1'!U183 /'Demand breakdown 1'!X183)*Doku!$H$9,AND('Demand breakdown 1'!X183 = 0, SUM('Demand breakdown 1'!N183:W183)&gt;0), 'Demand breakdown 1'!U183/SUM('Demand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1'!U183 /'Demand breakdown 1'!Y183)*Doku!$H$9)</f>
        <v>9.3415715496243931E-2</v>
      </c>
      <c r="V183" s="27" cm="1">
        <f t="array" ref="V183">_xlfn.IFS(AND('Demand breakdown 1'!X183&gt;0, SUM('Demand breakdown 1'!N183:W183)&gt;0,SUM('Demand breakdown 1'!N183:W183)&lt;'Demand breakdown 1'!X183),('Demand breakdown 1'!V183 /'Demand breakdown 1'!X183)*Doku!$H$9,AND('Demand breakdown 1'!X183 = 0, SUM('Demand breakdown 1'!N183:W183)&gt;0), 'Demand breakdown 1'!V183/SUM('Demand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1'!V183 /'Demand breakdown 1'!Y183)*Doku!$H$9)</f>
        <v>0.46736122714989209</v>
      </c>
      <c r="W183" s="27" cm="1">
        <f t="array" ref="W183">_xlfn.IFS(AND('Demand breakdown 1'!X183&gt;0, SUM('Demand breakdown 1'!N183:W183)&gt;0),('Demand breakdown 1'!W183 /'Demand breakdown 1'!X183)*Doku!$H$9,AND('Demand breakdown 1'!X183 = 0, SUM('Demand breakdown 1'!N183:W183)&gt;0), 'Demand breakdown 1'!W183/SUM('Demand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1'!W183 /'Demand breakdown 1'!Y183)*Doku!$H$9)</f>
        <v>4.7979781257147976E-2</v>
      </c>
      <c r="X183" s="90" cm="1">
        <f t="array" ref="X183">_xlfn.IFS(AND('Demand breakdown 1'!Y183&gt;0,'Demand breakdown 1'!X183 &gt; SUM('Demand breakdown 1'!N183:W183)),(('Demand breakdown 1'!Y183-SUM('Demand breakdown 1'!N183:W183))/'Demand breakdown 1'!Y183)*Doku!$H$9,'Demand breakdown 1'!Y183 = 0, 0,'Demand breakdown 1'!X183 &lt; SUM('Demand breakdown 1'!N183:W183),1)</f>
        <v>1</v>
      </c>
      <c r="Y183" s="92">
        <f>IF(X183=1,Doku!$H$10,1-SUM(N183:X183))</f>
        <v>1.934697454094314E-2</v>
      </c>
      <c r="Z183" s="27">
        <f t="shared" si="11"/>
        <v>107.63042942948825</v>
      </c>
      <c r="AA183" s="25">
        <f t="shared" si="12"/>
        <v>111.61674163058041</v>
      </c>
    </row>
    <row r="184" spans="1:27">
      <c r="A184" s="27" t="s">
        <v>1377</v>
      </c>
      <c r="B184" s="27" t="s">
        <v>1381</v>
      </c>
      <c r="C184" s="27">
        <v>8118</v>
      </c>
      <c r="D184" s="27">
        <v>958</v>
      </c>
      <c r="E184" s="27">
        <v>25521.508999999998</v>
      </c>
      <c r="F184" s="27">
        <v>545423</v>
      </c>
      <c r="G184" s="27">
        <v>8</v>
      </c>
      <c r="H184" s="27">
        <v>4.8674980212654359E-2</v>
      </c>
      <c r="I184" s="27">
        <v>4.9137207207207205E-2</v>
      </c>
      <c r="J184" s="27">
        <v>63865.617977528091</v>
      </c>
      <c r="K184" s="29">
        <f t="shared" si="10"/>
        <v>3116.9234068679662</v>
      </c>
      <c r="L184" s="28">
        <f t="shared" si="13"/>
        <v>389.61542585849577</v>
      </c>
      <c r="M184" s="27">
        <f t="shared" si="14"/>
        <v>175.32694163632311</v>
      </c>
      <c r="N184" s="87" cm="1">
        <f t="array" ref="N184">_xlfn.IFS(AND('Demand breakdown 1'!X184&gt;0, SUM('Demand breakdown 1'!N184:W184)&gt;0,SUM('Demand breakdown 1'!N184:W184)&lt;'Demand breakdown 1'!X184),('Demand breakdown 1'!N184 /'Demand breakdown 1'!X184)*Doku!$H$9,AND('Demand breakdown 1'!X184 = 0, SUM('Demand breakdown 1'!N184:W184)&gt;0), 'Demand breakdown 1'!N184/SUM('Demand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1'!N184 /'Demand breakdown 1'!Y184)*Doku!$H$9)</f>
        <v>0.11624198447237884</v>
      </c>
      <c r="O184" s="27" cm="1">
        <f t="array" ref="O184">_xlfn.IFS(AND('Demand breakdown 1'!X184&gt;0, SUM('Demand breakdown 1'!N184:W184)&gt;0,SUM('Demand breakdown 1'!N184:W184)&lt;'Demand breakdown 1'!X184),('Demand breakdown 1'!O184 /'Demand breakdown 1'!X184)*Doku!$H$9,AND('Demand breakdown 1'!X184 = 0, SUM('Demand breakdown 1'!N184:W184)&gt;0), 'Demand breakdown 1'!O184/SUM('Demand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1'!O184 /'Demand breakdown 1'!Y184)*Doku!$H$9)</f>
        <v>7.6208231769366627E-2</v>
      </c>
      <c r="P184" s="27" cm="1">
        <f t="array" ref="P184">_xlfn.IFS(AND('Demand breakdown 1'!X184&gt;0, SUM('Demand breakdown 1'!N184:W184)&gt;0,SUM('Demand breakdown 1'!N184:W184)&lt;'Demand breakdown 1'!X184),('Demand breakdown 1'!P184 /'Demand breakdown 1'!X184)*Doku!$H$9,AND('Demand breakdown 1'!X184 = 0, SUM('Demand breakdown 1'!N184:W184)&gt;0), 'Demand breakdown 1'!P184/SUM('Demand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1'!P184 /'Demand breakdown 1'!Y184)*Doku!$H$9)</f>
        <v>1.3747627117707955E-2</v>
      </c>
      <c r="Q184" s="27" cm="1">
        <f t="array" ref="Q184">_xlfn.IFS(AND('Demand breakdown 1'!X184&gt;0, SUM('Demand breakdown 1'!N184:W184)&gt;0,SUM('Demand breakdown 1'!N184:W184)&lt;'Demand breakdown 1'!X184),('Demand breakdown 1'!Q184 /'Demand breakdown 1'!X184)*Doku!$H$9,AND('Demand breakdown 1'!X184 = 0, SUM('Demand breakdown 1'!N184:W184)&gt;0), 'Demand breakdown 1'!Q184/SUM('Demand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1'!Q184 /'Demand breakdown 1'!Y184)*Doku!$H$9)</f>
        <v>6.1251476001547012E-2</v>
      </c>
      <c r="R184" s="27" cm="1">
        <f t="array" ref="R184">_xlfn.IFS(AND('Demand breakdown 1'!X184&gt;0, SUM('Demand breakdown 1'!N184:W184)&gt;0,SUM('Demand breakdown 1'!N184:W184)&lt;'Demand breakdown 1'!X184),('Demand breakdown 1'!R184 /'Demand breakdown 1'!X184)*Doku!$H$9,AND('Demand breakdown 1'!X184 = 0, SUM('Demand breakdown 1'!N184:W184)&gt;0), 'Demand breakdown 1'!R184/SUM('Demand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1'!R184 /'Demand breakdown 1'!Y184)*Doku!$H$9)</f>
        <v>0</v>
      </c>
      <c r="S184" s="27" cm="1">
        <f t="array" ref="S184">_xlfn.IFS(AND('Demand breakdown 1'!X184&gt;0, SUM('Demand breakdown 1'!N184:W184)&gt;0,SUM('Demand breakdown 1'!N184:W184)&lt;'Demand breakdown 1'!X184),('Demand breakdown 1'!S184 /'Demand breakdown 1'!X184)*Doku!$H$9,AND('Demand breakdown 1'!X184 = 0, SUM('Demand breakdown 1'!N184:W184)&gt;0), 'Demand breakdown 1'!S184/SUM('Demand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1'!S184 /'Demand breakdown 1'!Y184)*Doku!$H$9)</f>
        <v>1.8998226872302439E-2</v>
      </c>
      <c r="T184" s="27" cm="1">
        <f t="array" ref="T184">_xlfn.IFS(AND('Demand breakdown 1'!X184&gt;0, SUM('Demand breakdown 1'!N184:W184)&gt;0,SUM('Demand breakdown 1'!N184:W184)&lt;'Demand breakdown 1'!X184),('Demand breakdown 1'!T184 /'Demand breakdown 1'!X184)*Doku!$H$9,AND('Demand breakdown 1'!X184 = 0, SUM('Demand breakdown 1'!N184:W184)&gt;0), 'Demand breakdown 1'!T184/SUM('Demand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1'!T184 /'Demand breakdown 1'!Y184)*Doku!$H$9)</f>
        <v>1.1478440472977847E-2</v>
      </c>
      <c r="U184" s="27" cm="1">
        <f t="array" ref="U184">_xlfn.IFS(AND('Demand breakdown 1'!X184&gt;0, SUM('Demand breakdown 1'!N184:W184)&gt;0,SUM('Demand breakdown 1'!N184:W184)&lt;'Demand breakdown 1'!X184),('Demand breakdown 1'!U184 /'Demand breakdown 1'!X184)*Doku!$H$9,AND('Demand breakdown 1'!X184 = 0, SUM('Demand breakdown 1'!N184:W184)&gt;0), 'Demand breakdown 1'!U184/SUM('Demand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1'!U184 /'Demand breakdown 1'!Y184)*Doku!$H$9)</f>
        <v>0.15885962853727351</v>
      </c>
      <c r="V184" s="27" cm="1">
        <f t="array" ref="V184">_xlfn.IFS(AND('Demand breakdown 1'!X184&gt;0, SUM('Demand breakdown 1'!N184:W184)&gt;0,SUM('Demand breakdown 1'!N184:W184)&lt;'Demand breakdown 1'!X184),('Demand breakdown 1'!V184 /'Demand breakdown 1'!X184)*Doku!$H$9,AND('Demand breakdown 1'!X184 = 0, SUM('Demand breakdown 1'!N184:W184)&gt;0), 'Demand breakdown 1'!V184/SUM('Demand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1'!V184 /'Demand breakdown 1'!Y184)*Doku!$H$9)</f>
        <v>0.49637215598008677</v>
      </c>
      <c r="W184" s="27" cm="1">
        <f t="array" ref="W184">_xlfn.IFS(AND('Demand breakdown 1'!X184&gt;0, SUM('Demand breakdown 1'!N184:W184)&gt;0),('Demand breakdown 1'!W184 /'Demand breakdown 1'!X184)*Doku!$H$9,AND('Demand breakdown 1'!X184 = 0, SUM('Demand breakdown 1'!N184:W184)&gt;0), 'Demand breakdown 1'!W184/SUM('Demand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1'!W184 /'Demand breakdown 1'!Y184)*Doku!$H$9)</f>
        <v>1.9081043903132006E-2</v>
      </c>
      <c r="X184" s="90" cm="1">
        <f t="array" ref="X184">_xlfn.IFS(AND('Demand breakdown 1'!Y184&gt;0,'Demand breakdown 1'!X184 &gt; SUM('Demand breakdown 1'!N184:W184)),(('Demand breakdown 1'!Y184-SUM('Demand breakdown 1'!N184:W184))/'Demand breakdown 1'!Y184)*Doku!$H$9,'Demand breakdown 1'!Y184 = 0, 0,'Demand breakdown 1'!X184 &lt; SUM('Demand breakdown 1'!N184:W184),1)</f>
        <v>8.4142103322839053E-3</v>
      </c>
      <c r="Y184" s="92">
        <f>IF(X184=1,Doku!$H$10,1-SUM(N184:X184))</f>
        <v>1.9346974540942918E-2</v>
      </c>
      <c r="Z184" s="27">
        <f t="shared" si="11"/>
        <v>105.19616498179387</v>
      </c>
      <c r="AA184" s="25">
        <f t="shared" si="12"/>
        <v>109.09231924037883</v>
      </c>
    </row>
    <row r="185" spans="1:27">
      <c r="A185" s="27" t="s">
        <v>1377</v>
      </c>
      <c r="B185" s="27" t="s">
        <v>1382</v>
      </c>
      <c r="C185" s="27">
        <v>8119</v>
      </c>
      <c r="D185" s="27">
        <v>851</v>
      </c>
      <c r="E185" s="27">
        <v>15081.224</v>
      </c>
      <c r="F185" s="27">
        <v>427248</v>
      </c>
      <c r="G185" s="27">
        <v>4</v>
      </c>
      <c r="H185" s="27">
        <v>2.8763122109378727E-2</v>
      </c>
      <c r="I185" s="27">
        <v>3.8490810810810808E-2</v>
      </c>
      <c r="J185" s="27">
        <v>63865.617977528091</v>
      </c>
      <c r="K185" s="29">
        <f t="shared" si="10"/>
        <v>2010.9287265933676</v>
      </c>
      <c r="L185" s="28">
        <f t="shared" si="13"/>
        <v>502.73218164834191</v>
      </c>
      <c r="M185" s="27">
        <f t="shared" si="14"/>
        <v>226.22948174175386</v>
      </c>
      <c r="N185" s="87" cm="1">
        <f t="array" ref="N185">_xlfn.IFS(AND('Demand breakdown 1'!X185&gt;0, SUM('Demand breakdown 1'!N185:W185)&gt;0,SUM('Demand breakdown 1'!N185:W185)&lt;'Demand breakdown 1'!X185),('Demand breakdown 1'!N185 /'Demand breakdown 1'!X185)*Doku!$H$9,AND('Demand breakdown 1'!X185 = 0, SUM('Demand breakdown 1'!N185:W185)&gt;0), 'Demand breakdown 1'!N185/SUM('Demand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1'!N185 /'Demand breakdown 1'!Y185)*Doku!$H$9)</f>
        <v>0.15729446629433186</v>
      </c>
      <c r="O185" s="27" cm="1">
        <f t="array" ref="O185">_xlfn.IFS(AND('Demand breakdown 1'!X185&gt;0, SUM('Demand breakdown 1'!N185:W185)&gt;0,SUM('Demand breakdown 1'!N185:W185)&lt;'Demand breakdown 1'!X185),('Demand breakdown 1'!O185 /'Demand breakdown 1'!X185)*Doku!$H$9,AND('Demand breakdown 1'!X185 = 0, SUM('Demand breakdown 1'!N185:W185)&gt;0), 'Demand breakdown 1'!O185/SUM('Demand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1'!O185 /'Demand breakdown 1'!Y185)*Doku!$H$9)</f>
        <v>7.5835333632614632E-2</v>
      </c>
      <c r="P185" s="27" cm="1">
        <f t="array" ref="P185">_xlfn.IFS(AND('Demand breakdown 1'!X185&gt;0, SUM('Demand breakdown 1'!N185:W185)&gt;0,SUM('Demand breakdown 1'!N185:W185)&lt;'Demand breakdown 1'!X185),('Demand breakdown 1'!P185 /'Demand breakdown 1'!X185)*Doku!$H$9,AND('Demand breakdown 1'!X185 = 0, SUM('Demand breakdown 1'!N185:W185)&gt;0), 'Demand breakdown 1'!P185/SUM('Demand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1'!P185 /'Demand breakdown 1'!Y185)*Doku!$H$9)</f>
        <v>7.5638869037711488E-3</v>
      </c>
      <c r="Q185" s="27" cm="1">
        <f t="array" ref="Q185">_xlfn.IFS(AND('Demand breakdown 1'!X185&gt;0, SUM('Demand breakdown 1'!N185:W185)&gt;0,SUM('Demand breakdown 1'!N185:W185)&lt;'Demand breakdown 1'!X185),('Demand breakdown 1'!Q185 /'Demand breakdown 1'!X185)*Doku!$H$9,AND('Demand breakdown 1'!X185 = 0, SUM('Demand breakdown 1'!N185:W185)&gt;0), 'Demand breakdown 1'!Q185/SUM('Demand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1'!Q185 /'Demand breakdown 1'!Y185)*Doku!$H$9)</f>
        <v>7.3797013460494498E-2</v>
      </c>
      <c r="R185" s="27" cm="1">
        <f t="array" ref="R185">_xlfn.IFS(AND('Demand breakdown 1'!X185&gt;0, SUM('Demand breakdown 1'!N185:W185)&gt;0,SUM('Demand breakdown 1'!N185:W185)&lt;'Demand breakdown 1'!X185),('Demand breakdown 1'!R185 /'Demand breakdown 1'!X185)*Doku!$H$9,AND('Demand breakdown 1'!X185 = 0, SUM('Demand breakdown 1'!N185:W185)&gt;0), 'Demand breakdown 1'!R185/SUM('Demand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1'!R185 /'Demand breakdown 1'!Y185)*Doku!$H$9)</f>
        <v>0</v>
      </c>
      <c r="S185" s="27" cm="1">
        <f t="array" ref="S185">_xlfn.IFS(AND('Demand breakdown 1'!X185&gt;0, SUM('Demand breakdown 1'!N185:W185)&gt;0,SUM('Demand breakdown 1'!N185:W185)&lt;'Demand breakdown 1'!X185),('Demand breakdown 1'!S185 /'Demand breakdown 1'!X185)*Doku!$H$9,AND('Demand breakdown 1'!X185 = 0, SUM('Demand breakdown 1'!N185:W185)&gt;0), 'Demand breakdown 1'!S185/SUM('Demand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1'!S185 /'Demand breakdown 1'!Y185)*Doku!$H$9)</f>
        <v>2.9371456938020436E-2</v>
      </c>
      <c r="T185" s="27" cm="1">
        <f t="array" ref="T185">_xlfn.IFS(AND('Demand breakdown 1'!X185&gt;0, SUM('Demand breakdown 1'!N185:W185)&gt;0,SUM('Demand breakdown 1'!N185:W185)&lt;'Demand breakdown 1'!X185),('Demand breakdown 1'!T185 /'Demand breakdown 1'!X185)*Doku!$H$9,AND('Demand breakdown 1'!X185 = 0, SUM('Demand breakdown 1'!N185:W185)&gt;0), 'Demand breakdown 1'!T185/SUM('Demand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1'!T185 /'Demand breakdown 1'!Y185)*Doku!$H$9)</f>
        <v>1.065820427349571E-2</v>
      </c>
      <c r="U185" s="27" cm="1">
        <f t="array" ref="U185">_xlfn.IFS(AND('Demand breakdown 1'!X185&gt;0, SUM('Demand breakdown 1'!N185:W185)&gt;0,SUM('Demand breakdown 1'!N185:W185)&lt;'Demand breakdown 1'!X185),('Demand breakdown 1'!U185 /'Demand breakdown 1'!X185)*Doku!$H$9,AND('Demand breakdown 1'!X185 = 0, SUM('Demand breakdown 1'!N185:W185)&gt;0), 'Demand breakdown 1'!U185/SUM('Demand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1'!U185 /'Demand breakdown 1'!Y185)*Doku!$H$9)</f>
        <v>0</v>
      </c>
      <c r="V185" s="27" cm="1">
        <f t="array" ref="V185">_xlfn.IFS(AND('Demand breakdown 1'!X185&gt;0, SUM('Demand breakdown 1'!N185:W185)&gt;0,SUM('Demand breakdown 1'!N185:W185)&lt;'Demand breakdown 1'!X185),('Demand breakdown 1'!V185 /'Demand breakdown 1'!X185)*Doku!$H$9,AND('Demand breakdown 1'!X185 = 0, SUM('Demand breakdown 1'!N185:W185)&gt;0), 'Demand breakdown 1'!V185/SUM('Demand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1'!V185 /'Demand breakdown 1'!Y185)*Doku!$H$9)</f>
        <v>0.61292041994909208</v>
      </c>
      <c r="W185" s="27" cm="1">
        <f t="array" ref="W185">_xlfn.IFS(AND('Demand breakdown 1'!X185&gt;0, SUM('Demand breakdown 1'!N185:W185)&gt;0),('Demand breakdown 1'!W185 /'Demand breakdown 1'!X185)*Doku!$H$9,AND('Demand breakdown 1'!X185 = 0, SUM('Demand breakdown 1'!N185:W185)&gt;0), 'Demand breakdown 1'!W185/SUM('Demand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1'!W185 /'Demand breakdown 1'!Y185)*Doku!$H$9)</f>
        <v>1.3212244007236617E-2</v>
      </c>
      <c r="X185" s="90" cm="1">
        <f t="array" ref="X185">_xlfn.IFS(AND('Demand breakdown 1'!Y185&gt;0,'Demand breakdown 1'!X185 &gt; SUM('Demand breakdown 1'!N185:W185)),(('Demand breakdown 1'!Y185-SUM('Demand breakdown 1'!N185:W185))/'Demand breakdown 1'!Y185)*Doku!$H$9,'Demand breakdown 1'!Y185 = 0, 0,'Demand breakdown 1'!X185 &lt; SUM('Demand breakdown 1'!N185:W185),1)</f>
        <v>1</v>
      </c>
      <c r="Y185" s="92">
        <f>IF(X185=1,Doku!$H$10,1-SUM(N185:X185))</f>
        <v>1.934697454094314E-2</v>
      </c>
      <c r="Z185" s="27">
        <f t="shared" si="11"/>
        <v>135.73768904505232</v>
      </c>
      <c r="AA185" s="25">
        <f t="shared" si="12"/>
        <v>140.76501086153576</v>
      </c>
    </row>
    <row r="186" spans="1:27">
      <c r="A186" s="27" t="s">
        <v>1377</v>
      </c>
      <c r="B186" s="27" t="s">
        <v>1184</v>
      </c>
      <c r="C186" s="27">
        <v>8121</v>
      </c>
      <c r="D186" s="27">
        <v>975</v>
      </c>
      <c r="E186" s="27">
        <v>19018.518</v>
      </c>
      <c r="F186" s="27">
        <v>344456</v>
      </c>
      <c r="G186" s="27">
        <v>1</v>
      </c>
      <c r="H186" s="27">
        <v>3.6272384494349878E-2</v>
      </c>
      <c r="I186" s="27">
        <v>3.1032072072072071E-2</v>
      </c>
      <c r="J186" s="27">
        <v>63865.617977528091</v>
      </c>
      <c r="K186" s="29">
        <f t="shared" si="10"/>
        <v>2222.8490297018179</v>
      </c>
      <c r="L186" s="28">
        <f t="shared" si="13"/>
        <v>2222.8490297018179</v>
      </c>
      <c r="M186" s="27">
        <f t="shared" si="14"/>
        <v>1000.2820633658181</v>
      </c>
      <c r="N186" s="87" cm="1">
        <f t="array" ref="N186">_xlfn.IFS(AND('Demand breakdown 1'!X186&gt;0, SUM('Demand breakdown 1'!N186:W186)&gt;0,SUM('Demand breakdown 1'!N186:W186)&lt;'Demand breakdown 1'!X186),('Demand breakdown 1'!N186 /'Demand breakdown 1'!X186)*Doku!$H$9,AND('Demand breakdown 1'!X186 = 0, SUM('Demand breakdown 1'!N186:W186)&gt;0), 'Demand breakdown 1'!N186/SUM('Demand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1'!N186 /'Demand breakdown 1'!Y186)*Doku!$H$9)</f>
        <v>0.10582315674116551</v>
      </c>
      <c r="O186" s="27" cm="1">
        <f t="array" ref="O186">_xlfn.IFS(AND('Demand breakdown 1'!X186&gt;0, SUM('Demand breakdown 1'!N186:W186)&gt;0,SUM('Demand breakdown 1'!N186:W186)&lt;'Demand breakdown 1'!X186),('Demand breakdown 1'!O186 /'Demand breakdown 1'!X186)*Doku!$H$9,AND('Demand breakdown 1'!X186 = 0, SUM('Demand breakdown 1'!N186:W186)&gt;0), 'Demand breakdown 1'!O186/SUM('Demand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1'!O186 /'Demand breakdown 1'!Y186)*Doku!$H$9)</f>
        <v>3.1916414711081052E-2</v>
      </c>
      <c r="P186" s="27" cm="1">
        <f t="array" ref="P186">_xlfn.IFS(AND('Demand breakdown 1'!X186&gt;0, SUM('Demand breakdown 1'!N186:W186)&gt;0,SUM('Demand breakdown 1'!N186:W186)&lt;'Demand breakdown 1'!X186),('Demand breakdown 1'!P186 /'Demand breakdown 1'!X186)*Doku!$H$9,AND('Demand breakdown 1'!X186 = 0, SUM('Demand breakdown 1'!N186:W186)&gt;0), 'Demand breakdown 1'!P186/SUM('Demand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1'!P186 /'Demand breakdown 1'!Y186)*Doku!$H$9)</f>
        <v>0</v>
      </c>
      <c r="Q186" s="27" cm="1">
        <f t="array" ref="Q186">_xlfn.IFS(AND('Demand breakdown 1'!X186&gt;0, SUM('Demand breakdown 1'!N186:W186)&gt;0,SUM('Demand breakdown 1'!N186:W186)&lt;'Demand breakdown 1'!X186),('Demand breakdown 1'!Q186 /'Demand breakdown 1'!X186)*Doku!$H$9,AND('Demand breakdown 1'!X186 = 0, SUM('Demand breakdown 1'!N186:W186)&gt;0), 'Demand breakdown 1'!Q186/SUM('Demand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1'!Q186 /'Demand breakdown 1'!Y186)*Doku!$H$9)</f>
        <v>0.20025431885094219</v>
      </c>
      <c r="R186" s="27" cm="1">
        <f t="array" ref="R186">_xlfn.IFS(AND('Demand breakdown 1'!X186&gt;0, SUM('Demand breakdown 1'!N186:W186)&gt;0,SUM('Demand breakdown 1'!N186:W186)&lt;'Demand breakdown 1'!X186),('Demand breakdown 1'!R186 /'Demand breakdown 1'!X186)*Doku!$H$9,AND('Demand breakdown 1'!X186 = 0, SUM('Demand breakdown 1'!N186:W186)&gt;0), 'Demand breakdown 1'!R186/SUM('Demand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1'!R186 /'Demand breakdown 1'!Y186)*Doku!$H$9)</f>
        <v>0</v>
      </c>
      <c r="S186" s="27" cm="1">
        <f t="array" ref="S186">_xlfn.IFS(AND('Demand breakdown 1'!X186&gt;0, SUM('Demand breakdown 1'!N186:W186)&gt;0,SUM('Demand breakdown 1'!N186:W186)&lt;'Demand breakdown 1'!X186),('Demand breakdown 1'!S186 /'Demand breakdown 1'!X186)*Doku!$H$9,AND('Demand breakdown 1'!X186 = 0, SUM('Demand breakdown 1'!N186:W186)&gt;0), 'Demand breakdown 1'!S186/SUM('Demand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1'!S186 /'Demand breakdown 1'!Y186)*Doku!$H$9)</f>
        <v>0.10535241316135605</v>
      </c>
      <c r="T186" s="27" cm="1">
        <f t="array" ref="T186">_xlfn.IFS(AND('Demand breakdown 1'!X186&gt;0, SUM('Demand breakdown 1'!N186:W186)&gt;0,SUM('Demand breakdown 1'!N186:W186)&lt;'Demand breakdown 1'!X186),('Demand breakdown 1'!T186 /'Demand breakdown 1'!X186)*Doku!$H$9,AND('Demand breakdown 1'!X186 = 0, SUM('Demand breakdown 1'!N186:W186)&gt;0), 'Demand breakdown 1'!T186/SUM('Demand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1'!T186 /'Demand breakdown 1'!Y186)*Doku!$H$9)</f>
        <v>1.0450507471769904E-2</v>
      </c>
      <c r="U186" s="27" cm="1">
        <f t="array" ref="U186">_xlfn.IFS(AND('Demand breakdown 1'!X186&gt;0, SUM('Demand breakdown 1'!N186:W186)&gt;0,SUM('Demand breakdown 1'!N186:W186)&lt;'Demand breakdown 1'!X186),('Demand breakdown 1'!U186 /'Demand breakdown 1'!X186)*Doku!$H$9,AND('Demand breakdown 1'!X186 = 0, SUM('Demand breakdown 1'!N186:W186)&gt;0), 'Demand breakdown 1'!U186/SUM('Demand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1'!U186 /'Demand breakdown 1'!Y186)*Doku!$H$9)</f>
        <v>0.20063091371478978</v>
      </c>
      <c r="V186" s="27" cm="1">
        <f t="array" ref="V186">_xlfn.IFS(AND('Demand breakdown 1'!X186&gt;0, SUM('Demand breakdown 1'!N186:W186)&gt;0,SUM('Demand breakdown 1'!N186:W186)&lt;'Demand breakdown 1'!X186),('Demand breakdown 1'!V186 /'Demand breakdown 1'!X186)*Doku!$H$9,AND('Demand breakdown 1'!X186 = 0, SUM('Demand breakdown 1'!N186:W186)&gt;0), 'Demand breakdown 1'!V186/SUM('Demand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1'!V186 /'Demand breakdown 1'!Y186)*Doku!$H$9)</f>
        <v>0.31822265995119164</v>
      </c>
      <c r="W186" s="27" cm="1">
        <f t="array" ref="W186">_xlfn.IFS(AND('Demand breakdown 1'!X186&gt;0, SUM('Demand breakdown 1'!N186:W186)&gt;0),('Demand breakdown 1'!W186 /'Demand breakdown 1'!X186)*Doku!$H$9,AND('Demand breakdown 1'!X186 = 0, SUM('Demand breakdown 1'!N186:W186)&gt;0), 'Demand breakdown 1'!W186/SUM('Demand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1'!W186 /'Demand breakdown 1'!Y186)*Doku!$H$9)</f>
        <v>8.0026408567607371E-3</v>
      </c>
      <c r="X186" s="90" cm="1">
        <f t="array" ref="X186">_xlfn.IFS(AND('Demand breakdown 1'!Y186&gt;0,'Demand breakdown 1'!X186 &gt; SUM('Demand breakdown 1'!N186:W186)),(('Demand breakdown 1'!Y186-SUM('Demand breakdown 1'!N186:W186))/'Demand breakdown 1'!Y186)*Doku!$H$9,'Demand breakdown 1'!Y186 = 0, 0,'Demand breakdown 1'!X186 &lt; SUM('Demand breakdown 1'!N186:W186),1)</f>
        <v>1</v>
      </c>
      <c r="Y186" s="92">
        <f>IF(X186=1,Doku!$H$10,1-SUM(N186:X186))</f>
        <v>1.934697454094314E-2</v>
      </c>
      <c r="Z186" s="27">
        <f t="shared" si="11"/>
        <v>600.16923801949088</v>
      </c>
      <c r="AA186" s="25">
        <f t="shared" si="12"/>
        <v>622.39772831650907</v>
      </c>
    </row>
    <row r="187" spans="1:27">
      <c r="A187" s="27" t="s">
        <v>1377</v>
      </c>
      <c r="B187" s="27" t="s">
        <v>1184</v>
      </c>
      <c r="C187" s="27">
        <v>8125</v>
      </c>
      <c r="D187" s="27">
        <v>975</v>
      </c>
      <c r="E187" s="27">
        <v>19018.518</v>
      </c>
      <c r="F187" s="27">
        <v>344456</v>
      </c>
      <c r="G187" s="27">
        <v>7</v>
      </c>
      <c r="H187" s="27">
        <v>3.6272384494349878E-2</v>
      </c>
      <c r="I187" s="27">
        <v>3.1032072072072071E-2</v>
      </c>
      <c r="J187" s="27">
        <v>63865.617977528091</v>
      </c>
      <c r="K187" s="29">
        <f t="shared" si="10"/>
        <v>2222.8490297018179</v>
      </c>
      <c r="L187" s="28">
        <f t="shared" si="13"/>
        <v>317.549861385974</v>
      </c>
      <c r="M187" s="27">
        <f t="shared" si="14"/>
        <v>142.89743762368829</v>
      </c>
      <c r="N187" s="87" cm="1">
        <f t="array" ref="N187">_xlfn.IFS(AND('Demand breakdown 1'!X187&gt;0, SUM('Demand breakdown 1'!N187:W187)&gt;0,SUM('Demand breakdown 1'!N187:W187)&lt;'Demand breakdown 1'!X187),('Demand breakdown 1'!N187 /'Demand breakdown 1'!X187)*Doku!$H$9,AND('Demand breakdown 1'!X187 = 0, SUM('Demand breakdown 1'!N187:W187)&gt;0), 'Demand breakdown 1'!N187/SUM('Demand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1'!N187 /'Demand breakdown 1'!Y187)*Doku!$H$9)</f>
        <v>9.7525299137330324E-2</v>
      </c>
      <c r="O187" s="27" cm="1">
        <f t="array" ref="O187">_xlfn.IFS(AND('Demand breakdown 1'!X187&gt;0, SUM('Demand breakdown 1'!N187:W187)&gt;0,SUM('Demand breakdown 1'!N187:W187)&lt;'Demand breakdown 1'!X187),('Demand breakdown 1'!O187 /'Demand breakdown 1'!X187)*Doku!$H$9,AND('Demand breakdown 1'!X187 = 0, SUM('Demand breakdown 1'!N187:W187)&gt;0), 'Demand breakdown 1'!O187/SUM('Demand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1'!O187 /'Demand breakdown 1'!Y187)*Doku!$H$9)</f>
        <v>0.10082342122135078</v>
      </c>
      <c r="P187" s="27" cm="1">
        <f t="array" ref="P187">_xlfn.IFS(AND('Demand breakdown 1'!X187&gt;0, SUM('Demand breakdown 1'!N187:W187)&gt;0,SUM('Demand breakdown 1'!N187:W187)&lt;'Demand breakdown 1'!X187),('Demand breakdown 1'!P187 /'Demand breakdown 1'!X187)*Doku!$H$9,AND('Demand breakdown 1'!X187 = 0, SUM('Demand breakdown 1'!N187:W187)&gt;0), 'Demand breakdown 1'!P187/SUM('Demand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1'!P187 /'Demand breakdown 1'!Y187)*Doku!$H$9)</f>
        <v>9.296261210917766E-3</v>
      </c>
      <c r="Q187" s="27" cm="1">
        <f t="array" ref="Q187">_xlfn.IFS(AND('Demand breakdown 1'!X187&gt;0, SUM('Demand breakdown 1'!N187:W187)&gt;0,SUM('Demand breakdown 1'!N187:W187)&lt;'Demand breakdown 1'!X187),('Demand breakdown 1'!Q187 /'Demand breakdown 1'!X187)*Doku!$H$9,AND('Demand breakdown 1'!X187 = 0, SUM('Demand breakdown 1'!N187:W187)&gt;0), 'Demand breakdown 1'!Q187/SUM('Demand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1'!Q187 /'Demand breakdown 1'!Y187)*Doku!$H$9)</f>
        <v>6.4595344443509478E-2</v>
      </c>
      <c r="R187" s="27" cm="1">
        <f t="array" ref="R187">_xlfn.IFS(AND('Demand breakdown 1'!X187&gt;0, SUM('Demand breakdown 1'!N187:W187)&gt;0,SUM('Demand breakdown 1'!N187:W187)&lt;'Demand breakdown 1'!X187),('Demand breakdown 1'!R187 /'Demand breakdown 1'!X187)*Doku!$H$9,AND('Demand breakdown 1'!X187 = 0, SUM('Demand breakdown 1'!N187:W187)&gt;0), 'Demand breakdown 1'!R187/SUM('Demand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1'!R187 /'Demand breakdown 1'!Y187)*Doku!$H$9)</f>
        <v>0</v>
      </c>
      <c r="S187" s="27" cm="1">
        <f t="array" ref="S187">_xlfn.IFS(AND('Demand breakdown 1'!X187&gt;0, SUM('Demand breakdown 1'!N187:W187)&gt;0,SUM('Demand breakdown 1'!N187:W187)&lt;'Demand breakdown 1'!X187),('Demand breakdown 1'!S187 /'Demand breakdown 1'!X187)*Doku!$H$9,AND('Demand breakdown 1'!X187 = 0, SUM('Demand breakdown 1'!N187:W187)&gt;0), 'Demand breakdown 1'!S187/SUM('Demand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1'!S187 /'Demand breakdown 1'!Y187)*Doku!$H$9)</f>
        <v>2.7786251339985822E-2</v>
      </c>
      <c r="T187" s="27" cm="1">
        <f t="array" ref="T187">_xlfn.IFS(AND('Demand breakdown 1'!X187&gt;0, SUM('Demand breakdown 1'!N187:W187)&gt;0,SUM('Demand breakdown 1'!N187:W187)&lt;'Demand breakdown 1'!X187),('Demand breakdown 1'!T187 /'Demand breakdown 1'!X187)*Doku!$H$9,AND('Demand breakdown 1'!X187 = 0, SUM('Demand breakdown 1'!N187:W187)&gt;0), 'Demand breakdown 1'!T187/SUM('Demand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1'!T187 /'Demand breakdown 1'!Y187)*Doku!$H$9)</f>
        <v>1.3038689896930617E-2</v>
      </c>
      <c r="U187" s="27" cm="1">
        <f t="array" ref="U187">_xlfn.IFS(AND('Demand breakdown 1'!X187&gt;0, SUM('Demand breakdown 1'!N187:W187)&gt;0,SUM('Demand breakdown 1'!N187:W187)&lt;'Demand breakdown 1'!X187),('Demand breakdown 1'!U187 /'Demand breakdown 1'!X187)*Doku!$H$9,AND('Demand breakdown 1'!X187 = 0, SUM('Demand breakdown 1'!N187:W187)&gt;0), 'Demand breakdown 1'!U187/SUM('Demand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1'!U187 /'Demand breakdown 1'!Y187)*Doku!$H$9)</f>
        <v>0</v>
      </c>
      <c r="V187" s="27" cm="1">
        <f t="array" ref="V187">_xlfn.IFS(AND('Demand breakdown 1'!X187&gt;0, SUM('Demand breakdown 1'!N187:W187)&gt;0,SUM('Demand breakdown 1'!N187:W187)&lt;'Demand breakdown 1'!X187),('Demand breakdown 1'!V187 /'Demand breakdown 1'!X187)*Doku!$H$9,AND('Demand breakdown 1'!X187 = 0, SUM('Demand breakdown 1'!N187:W187)&gt;0), 'Demand breakdown 1'!V187/SUM('Demand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1'!V187 /'Demand breakdown 1'!Y187)*Doku!$H$9)</f>
        <v>0.22563939895029078</v>
      </c>
      <c r="W187" s="27" cm="1">
        <f t="array" ref="W187">_xlfn.IFS(AND('Demand breakdown 1'!X187&gt;0, SUM('Demand breakdown 1'!N187:W187)&gt;0),('Demand breakdown 1'!W187 /'Demand breakdown 1'!X187)*Doku!$H$9,AND('Demand breakdown 1'!X187 = 0, SUM('Demand breakdown 1'!N187:W187)&gt;0), 'Demand breakdown 1'!W187/SUM('Demand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1'!W187 /'Demand breakdown 1'!Y187)*Doku!$H$9)</f>
        <v>3.7766061169353425E-3</v>
      </c>
      <c r="X187" s="90" cm="1">
        <f t="array" ref="X187">_xlfn.IFS(AND('Demand breakdown 1'!Y187&gt;0,'Demand breakdown 1'!X187 &gt; SUM('Demand breakdown 1'!N187:W187)),(('Demand breakdown 1'!Y187-SUM('Demand breakdown 1'!N187:W187))/'Demand breakdown 1'!Y187)*Doku!$H$9,'Demand breakdown 1'!Y187 = 0, 0,'Demand breakdown 1'!X187 &lt; SUM('Demand breakdown 1'!N187:W187),1)</f>
        <v>0.43817175314180595</v>
      </c>
      <c r="Y187" s="92">
        <f>IF(X187=1,Doku!$H$10,1-SUM(N187:X187))</f>
        <v>1.934697454094314E-2</v>
      </c>
      <c r="Z187" s="27">
        <f t="shared" si="11"/>
        <v>85.738462574212988</v>
      </c>
      <c r="AA187" s="25">
        <f t="shared" si="12"/>
        <v>88.913961188072733</v>
      </c>
    </row>
    <row r="188" spans="1:27">
      <c r="A188" s="27" t="s">
        <v>1377</v>
      </c>
      <c r="B188" s="27" t="s">
        <v>1383</v>
      </c>
      <c r="C188" s="27">
        <v>8126</v>
      </c>
      <c r="D188" s="27">
        <v>913</v>
      </c>
      <c r="E188" s="27">
        <v>5676.0550000000003</v>
      </c>
      <c r="F188" s="27">
        <v>112655</v>
      </c>
      <c r="G188" s="27">
        <v>2</v>
      </c>
      <c r="H188" s="27">
        <v>1.0825451771325037E-2</v>
      </c>
      <c r="I188" s="27">
        <v>1.0149099099099099E-2</v>
      </c>
      <c r="J188" s="27">
        <v>63865.617977528091</v>
      </c>
      <c r="K188" s="29">
        <f t="shared" si="10"/>
        <v>679.27937647451017</v>
      </c>
      <c r="L188" s="28">
        <f t="shared" si="13"/>
        <v>339.63968823725509</v>
      </c>
      <c r="M188" s="27">
        <f t="shared" si="14"/>
        <v>152.83785970676479</v>
      </c>
      <c r="N188" s="87" cm="1">
        <f t="array" ref="N188">_xlfn.IFS(AND('Demand breakdown 1'!X188&gt;0, SUM('Demand breakdown 1'!N188:W188)&gt;0,SUM('Demand breakdown 1'!N188:W188)&lt;'Demand breakdown 1'!X188),('Demand breakdown 1'!N188 /'Demand breakdown 1'!X188)*Doku!$H$9,AND('Demand breakdown 1'!X188 = 0, SUM('Demand breakdown 1'!N188:W188)&gt;0), 'Demand breakdown 1'!N188/SUM('Demand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1'!N188 /'Demand breakdown 1'!Y188)*Doku!$H$9)</f>
        <v>0.1883867429586866</v>
      </c>
      <c r="O188" s="27" cm="1">
        <f t="array" ref="O188">_xlfn.IFS(AND('Demand breakdown 1'!X188&gt;0, SUM('Demand breakdown 1'!N188:W188)&gt;0,SUM('Demand breakdown 1'!N188:W188)&lt;'Demand breakdown 1'!X188),('Demand breakdown 1'!O188 /'Demand breakdown 1'!X188)*Doku!$H$9,AND('Demand breakdown 1'!X188 = 0, SUM('Demand breakdown 1'!N188:W188)&gt;0), 'Demand breakdown 1'!O188/SUM('Demand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1'!O188 /'Demand breakdown 1'!Y188)*Doku!$H$9)</f>
        <v>0</v>
      </c>
      <c r="P188" s="27" cm="1">
        <f t="array" ref="P188">_xlfn.IFS(AND('Demand breakdown 1'!X188&gt;0, SUM('Demand breakdown 1'!N188:W188)&gt;0,SUM('Demand breakdown 1'!N188:W188)&lt;'Demand breakdown 1'!X188),('Demand breakdown 1'!P188 /'Demand breakdown 1'!X188)*Doku!$H$9,AND('Demand breakdown 1'!X188 = 0, SUM('Demand breakdown 1'!N188:W188)&gt;0), 'Demand breakdown 1'!P188/SUM('Demand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1'!P188 /'Demand breakdown 1'!Y188)*Doku!$H$9)</f>
        <v>1.1211511915019181E-2</v>
      </c>
      <c r="Q188" s="27" cm="1">
        <f t="array" ref="Q188">_xlfn.IFS(AND('Demand breakdown 1'!X188&gt;0, SUM('Demand breakdown 1'!N188:W188)&gt;0,SUM('Demand breakdown 1'!N188:W188)&lt;'Demand breakdown 1'!X188),('Demand breakdown 1'!Q188 /'Demand breakdown 1'!X188)*Doku!$H$9,AND('Demand breakdown 1'!X188 = 0, SUM('Demand breakdown 1'!N188:W188)&gt;0), 'Demand breakdown 1'!Q188/SUM('Demand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1'!Q188 /'Demand breakdown 1'!Y188)*Doku!$H$9)</f>
        <v>2.0380778165220742E-2</v>
      </c>
      <c r="R188" s="27" cm="1">
        <f t="array" ref="R188">_xlfn.IFS(AND('Demand breakdown 1'!X188&gt;0, SUM('Demand breakdown 1'!N188:W188)&gt;0,SUM('Demand breakdown 1'!N188:W188)&lt;'Demand breakdown 1'!X188),('Demand breakdown 1'!R188 /'Demand breakdown 1'!X188)*Doku!$H$9,AND('Demand breakdown 1'!X188 = 0, SUM('Demand breakdown 1'!N188:W188)&gt;0), 'Demand breakdown 1'!R188/SUM('Demand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1'!R188 /'Demand breakdown 1'!Y188)*Doku!$H$9)</f>
        <v>0</v>
      </c>
      <c r="S188" s="27" cm="1">
        <f t="array" ref="S188">_xlfn.IFS(AND('Demand breakdown 1'!X188&gt;0, SUM('Demand breakdown 1'!N188:W188)&gt;0,SUM('Demand breakdown 1'!N188:W188)&lt;'Demand breakdown 1'!X188),('Demand breakdown 1'!S188 /'Demand breakdown 1'!X188)*Doku!$H$9,AND('Demand breakdown 1'!X188 = 0, SUM('Demand breakdown 1'!N188:W188)&gt;0), 'Demand breakdown 1'!S188/SUM('Demand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1'!S188 /'Demand breakdown 1'!Y188)*Doku!$H$9)</f>
        <v>1.3128722130970416E-2</v>
      </c>
      <c r="T188" s="27" cm="1">
        <f t="array" ref="T188">_xlfn.IFS(AND('Demand breakdown 1'!X188&gt;0, SUM('Demand breakdown 1'!N188:W188)&gt;0,SUM('Demand breakdown 1'!N188:W188)&lt;'Demand breakdown 1'!X188),('Demand breakdown 1'!T188 /'Demand breakdown 1'!X188)*Doku!$H$9,AND('Demand breakdown 1'!X188 = 0, SUM('Demand breakdown 1'!N188:W188)&gt;0), 'Demand breakdown 1'!T188/SUM('Demand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1'!T188 /'Demand breakdown 1'!Y188)*Doku!$H$9)</f>
        <v>0</v>
      </c>
      <c r="U188" s="27" cm="1">
        <f t="array" ref="U188">_xlfn.IFS(AND('Demand breakdown 1'!X188&gt;0, SUM('Demand breakdown 1'!N188:W188)&gt;0,SUM('Demand breakdown 1'!N188:W188)&lt;'Demand breakdown 1'!X188),('Demand breakdown 1'!U188 /'Demand breakdown 1'!X188)*Doku!$H$9,AND('Demand breakdown 1'!X188 = 0, SUM('Demand breakdown 1'!N188:W188)&gt;0), 'Demand breakdown 1'!U188/SUM('Demand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1'!U188 /'Demand breakdown 1'!Y188)*Doku!$H$9)</f>
        <v>9.8569612189666769E-2</v>
      </c>
      <c r="V188" s="27" cm="1">
        <f t="array" ref="V188">_xlfn.IFS(AND('Demand breakdown 1'!X188&gt;0, SUM('Demand breakdown 1'!N188:W188)&gt;0,SUM('Demand breakdown 1'!N188:W188)&lt;'Demand breakdown 1'!X188),('Demand breakdown 1'!V188 /'Demand breakdown 1'!X188)*Doku!$H$9,AND('Demand breakdown 1'!X188 = 0, SUM('Demand breakdown 1'!N188:W188)&gt;0), 'Demand breakdown 1'!V188/SUM('Demand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1'!V188 /'Demand breakdown 1'!Y188)*Doku!$H$9)</f>
        <v>0.49026399500509521</v>
      </c>
      <c r="W188" s="27" cm="1">
        <f t="array" ref="W188">_xlfn.IFS(AND('Demand breakdown 1'!X188&gt;0, SUM('Demand breakdown 1'!N188:W188)&gt;0),('Demand breakdown 1'!W188 /'Demand breakdown 1'!X188)*Doku!$H$9,AND('Demand breakdown 1'!X188 = 0, SUM('Demand breakdown 1'!N188:W188)&gt;0), 'Demand breakdown 1'!W188/SUM('Demand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1'!W188 /'Demand breakdown 1'!Y188)*Doku!$H$9)</f>
        <v>0</v>
      </c>
      <c r="X188" s="90" cm="1">
        <f t="array" ref="X188">_xlfn.IFS(AND('Demand breakdown 1'!Y188&gt;0,'Demand breakdown 1'!X188 &gt; SUM('Demand breakdown 1'!N188:W188)),(('Demand breakdown 1'!Y188-SUM('Demand breakdown 1'!N188:W188))/'Demand breakdown 1'!Y188)*Doku!$H$9,'Demand breakdown 1'!Y188 = 0, 0,'Demand breakdown 1'!X188 &lt; SUM('Demand breakdown 1'!N188:W188),1)</f>
        <v>0.15871166309439791</v>
      </c>
      <c r="Y188" s="92">
        <f>IF(X188=1,Doku!$H$10,1-SUM(N188:X188))</f>
        <v>1.934697454094314E-2</v>
      </c>
      <c r="Z188" s="27">
        <f t="shared" si="11"/>
        <v>91.702715824058885</v>
      </c>
      <c r="AA188" s="25">
        <f t="shared" si="12"/>
        <v>95.099112706431427</v>
      </c>
    </row>
    <row r="189" spans="1:27">
      <c r="A189" s="27" t="s">
        <v>1377</v>
      </c>
      <c r="B189" s="27" t="s">
        <v>1384</v>
      </c>
      <c r="C189" s="27">
        <v>8127</v>
      </c>
      <c r="D189" s="27">
        <v>789</v>
      </c>
      <c r="E189" s="27">
        <v>8230.5190000000002</v>
      </c>
      <c r="F189" s="27">
        <v>196761</v>
      </c>
      <c r="G189" s="27">
        <v>2</v>
      </c>
      <c r="H189" s="27">
        <v>1.569736136937968E-2</v>
      </c>
      <c r="I189" s="27">
        <v>1.7726216216216215E-2</v>
      </c>
      <c r="J189" s="27">
        <v>63865.617977528091</v>
      </c>
      <c r="K189" s="29">
        <f t="shared" si="10"/>
        <v>1038.802423674387</v>
      </c>
      <c r="L189" s="28">
        <f t="shared" si="13"/>
        <v>519.4012118371935</v>
      </c>
      <c r="M189" s="27">
        <f t="shared" si="14"/>
        <v>233.73054532673709</v>
      </c>
      <c r="N189" s="87" cm="1">
        <f t="array" ref="N189">_xlfn.IFS(AND('Demand breakdown 1'!X189&gt;0, SUM('Demand breakdown 1'!N189:W189)&gt;0,SUM('Demand breakdown 1'!N189:W189)&lt;'Demand breakdown 1'!X189),('Demand breakdown 1'!N189 /'Demand breakdown 1'!X189)*Doku!$H$9,AND('Demand breakdown 1'!X189 = 0, SUM('Demand breakdown 1'!N189:W189)&gt;0), 'Demand breakdown 1'!N189/SUM('Demand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1'!N189 /'Demand breakdown 1'!Y189)*Doku!$H$9)</f>
        <v>9.0539534437615726E-2</v>
      </c>
      <c r="O189" s="27" cm="1">
        <f t="array" ref="O189">_xlfn.IFS(AND('Demand breakdown 1'!X189&gt;0, SUM('Demand breakdown 1'!N189:W189)&gt;0,SUM('Demand breakdown 1'!N189:W189)&lt;'Demand breakdown 1'!X189),('Demand breakdown 1'!O189 /'Demand breakdown 1'!X189)*Doku!$H$9,AND('Demand breakdown 1'!X189 = 0, SUM('Demand breakdown 1'!N189:W189)&gt;0), 'Demand breakdown 1'!O189/SUM('Demand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1'!O189 /'Demand breakdown 1'!Y189)*Doku!$H$9)</f>
        <v>4.0149879485914163E-2</v>
      </c>
      <c r="P189" s="27" cm="1">
        <f t="array" ref="P189">_xlfn.IFS(AND('Demand breakdown 1'!X189&gt;0, SUM('Demand breakdown 1'!N189:W189)&gt;0,SUM('Demand breakdown 1'!N189:W189)&lt;'Demand breakdown 1'!X189),('Demand breakdown 1'!P189 /'Demand breakdown 1'!X189)*Doku!$H$9,AND('Demand breakdown 1'!X189 = 0, SUM('Demand breakdown 1'!N189:W189)&gt;0), 'Demand breakdown 1'!P189/SUM('Demand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1'!P189 /'Demand breakdown 1'!Y189)*Doku!$H$9)</f>
        <v>3.2431142964591125E-2</v>
      </c>
      <c r="Q189" s="27" cm="1">
        <f t="array" ref="Q189">_xlfn.IFS(AND('Demand breakdown 1'!X189&gt;0, SUM('Demand breakdown 1'!N189:W189)&gt;0,SUM('Demand breakdown 1'!N189:W189)&lt;'Demand breakdown 1'!X189),('Demand breakdown 1'!Q189 /'Demand breakdown 1'!X189)*Doku!$H$9,AND('Demand breakdown 1'!X189 = 0, SUM('Demand breakdown 1'!N189:W189)&gt;0), 'Demand breakdown 1'!Q189/SUM('Demand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1'!Q189 /'Demand breakdown 1'!Y189)*Doku!$H$9)</f>
        <v>0.13893725738381457</v>
      </c>
      <c r="R189" s="27" cm="1">
        <f t="array" ref="R189">_xlfn.IFS(AND('Demand breakdown 1'!X189&gt;0, SUM('Demand breakdown 1'!N189:W189)&gt;0,SUM('Demand breakdown 1'!N189:W189)&lt;'Demand breakdown 1'!X189),('Demand breakdown 1'!R189 /'Demand breakdown 1'!X189)*Doku!$H$9,AND('Demand breakdown 1'!X189 = 0, SUM('Demand breakdown 1'!N189:W189)&gt;0), 'Demand breakdown 1'!R189/SUM('Demand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1'!R189 /'Demand breakdown 1'!Y189)*Doku!$H$9)</f>
        <v>0</v>
      </c>
      <c r="S189" s="27" cm="1">
        <f t="array" ref="S189">_xlfn.IFS(AND('Demand breakdown 1'!X189&gt;0, SUM('Demand breakdown 1'!N189:W189)&gt;0,SUM('Demand breakdown 1'!N189:W189)&lt;'Demand breakdown 1'!X189),('Demand breakdown 1'!S189 /'Demand breakdown 1'!X189)*Doku!$H$9,AND('Demand breakdown 1'!X189 = 0, SUM('Demand breakdown 1'!N189:W189)&gt;0), 'Demand breakdown 1'!S189/SUM('Demand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1'!S189 /'Demand breakdown 1'!Y189)*Doku!$H$9)</f>
        <v>0</v>
      </c>
      <c r="T189" s="27" cm="1">
        <f t="array" ref="T189">_xlfn.IFS(AND('Demand breakdown 1'!X189&gt;0, SUM('Demand breakdown 1'!N189:W189)&gt;0,SUM('Demand breakdown 1'!N189:W189)&lt;'Demand breakdown 1'!X189),('Demand breakdown 1'!T189 /'Demand breakdown 1'!X189)*Doku!$H$9,AND('Demand breakdown 1'!X189 = 0, SUM('Demand breakdown 1'!N189:W189)&gt;0), 'Demand breakdown 1'!T189/SUM('Demand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1'!T189 /'Demand breakdown 1'!Y189)*Doku!$H$9)</f>
        <v>6.3648452363329042E-2</v>
      </c>
      <c r="U189" s="27" cm="1">
        <f t="array" ref="U189">_xlfn.IFS(AND('Demand breakdown 1'!X189&gt;0, SUM('Demand breakdown 1'!N189:W189)&gt;0,SUM('Demand breakdown 1'!N189:W189)&lt;'Demand breakdown 1'!X189),('Demand breakdown 1'!U189 /'Demand breakdown 1'!X189)*Doku!$H$9,AND('Demand breakdown 1'!X189 = 0, SUM('Demand breakdown 1'!N189:W189)&gt;0), 'Demand breakdown 1'!U189/SUM('Demand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1'!U189 /'Demand breakdown 1'!Y189)*Doku!$H$9)</f>
        <v>3.9651896484538485E-2</v>
      </c>
      <c r="V189" s="27" cm="1">
        <f t="array" ref="V189">_xlfn.IFS(AND('Demand breakdown 1'!X189&gt;0, SUM('Demand breakdown 1'!N189:W189)&gt;0,SUM('Demand breakdown 1'!N189:W189)&lt;'Demand breakdown 1'!X189),('Demand breakdown 1'!V189 /'Demand breakdown 1'!X189)*Doku!$H$9,AND('Demand breakdown 1'!X189 = 0, SUM('Demand breakdown 1'!N189:W189)&gt;0), 'Demand breakdown 1'!V189/SUM('Demand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1'!V189 /'Demand breakdown 1'!Y189)*Doku!$H$9)</f>
        <v>0.4010319357953519</v>
      </c>
      <c r="W189" s="27" cm="1">
        <f t="array" ref="W189">_xlfn.IFS(AND('Demand breakdown 1'!X189&gt;0, SUM('Demand breakdown 1'!N189:W189)&gt;0),('Demand breakdown 1'!W189 /'Demand breakdown 1'!X189)*Doku!$H$9,AND('Demand breakdown 1'!X189 = 0, SUM('Demand breakdown 1'!N189:W189)&gt;0), 'Demand breakdown 1'!W189/SUM('Demand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1'!W189 /'Demand breakdown 1'!Y189)*Doku!$H$9)</f>
        <v>0</v>
      </c>
      <c r="X189" s="90" cm="1">
        <f t="array" ref="X189">_xlfn.IFS(AND('Demand breakdown 1'!Y189&gt;0,'Demand breakdown 1'!X189 &gt; SUM('Demand breakdown 1'!N189:W189)),(('Demand breakdown 1'!Y189-SUM('Demand breakdown 1'!N189:W189))/'Demand breakdown 1'!Y189)*Doku!$H$9,'Demand breakdown 1'!Y189 = 0, 0,'Demand breakdown 1'!X189 &lt; SUM('Demand breakdown 1'!N189:W189),1)</f>
        <v>0.17426292654390185</v>
      </c>
      <c r="Y189" s="92">
        <f>IF(X189=1,Doku!$H$10,1-SUM(N189:X189))</f>
        <v>1.934697454094314E-2</v>
      </c>
      <c r="Z189" s="27">
        <f t="shared" si="11"/>
        <v>140.23832719604226</v>
      </c>
      <c r="AA189" s="25">
        <f t="shared" si="12"/>
        <v>145.43233931441421</v>
      </c>
    </row>
    <row r="190" spans="1:27">
      <c r="A190" s="27" t="s">
        <v>1377</v>
      </c>
      <c r="B190" s="27" t="s">
        <v>1385</v>
      </c>
      <c r="C190" s="27">
        <v>8128</v>
      </c>
      <c r="D190" s="27">
        <v>745</v>
      </c>
      <c r="E190" s="27">
        <v>5259.8410000000003</v>
      </c>
      <c r="F190" s="27">
        <v>132399</v>
      </c>
      <c r="G190" s="27">
        <v>3</v>
      </c>
      <c r="H190" s="27">
        <v>1.0031642588089449E-2</v>
      </c>
      <c r="I190" s="27">
        <v>1.1927837837837837E-2</v>
      </c>
      <c r="J190" s="27">
        <v>63865.617977528091</v>
      </c>
      <c r="K190" s="29">
        <f t="shared" si="10"/>
        <v>674.5855240187675</v>
      </c>
      <c r="L190" s="28">
        <f t="shared" si="13"/>
        <v>224.86184133958918</v>
      </c>
      <c r="M190" s="27">
        <f t="shared" si="14"/>
        <v>101.18782860281513</v>
      </c>
      <c r="N190" s="87" cm="1">
        <f t="array" ref="N190">_xlfn.IFS(AND('Demand breakdown 1'!X190&gt;0, SUM('Demand breakdown 1'!N190:W190)&gt;0,SUM('Demand breakdown 1'!N190:W190)&lt;'Demand breakdown 1'!X190),('Demand breakdown 1'!N190 /'Demand breakdown 1'!X190)*Doku!$H$9,AND('Demand breakdown 1'!X190 = 0, SUM('Demand breakdown 1'!N190:W190)&gt;0), 'Demand breakdown 1'!N190/SUM('Demand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1'!N190 /'Demand breakdown 1'!Y190)*Doku!$H$9)</f>
        <v>8.0241186929633931E-2</v>
      </c>
      <c r="O190" s="27" cm="1">
        <f t="array" ref="O190">_xlfn.IFS(AND('Demand breakdown 1'!X190&gt;0, SUM('Demand breakdown 1'!N190:W190)&gt;0,SUM('Demand breakdown 1'!N190:W190)&lt;'Demand breakdown 1'!X190),('Demand breakdown 1'!O190 /'Demand breakdown 1'!X190)*Doku!$H$9,AND('Demand breakdown 1'!X190 = 0, SUM('Demand breakdown 1'!N190:W190)&gt;0), 'Demand breakdown 1'!O190/SUM('Demand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1'!O190 /'Demand breakdown 1'!Y190)*Doku!$H$9)</f>
        <v>0.10886905672984382</v>
      </c>
      <c r="P190" s="27" cm="1">
        <f t="array" ref="P190">_xlfn.IFS(AND('Demand breakdown 1'!X190&gt;0, SUM('Demand breakdown 1'!N190:W190)&gt;0,SUM('Demand breakdown 1'!N190:W190)&lt;'Demand breakdown 1'!X190),('Demand breakdown 1'!P190 /'Demand breakdown 1'!X190)*Doku!$H$9,AND('Demand breakdown 1'!X190 = 0, SUM('Demand breakdown 1'!N190:W190)&gt;0), 'Demand breakdown 1'!P190/SUM('Demand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1'!P190 /'Demand breakdown 1'!Y190)*Doku!$H$9)</f>
        <v>8.4576943144188538E-2</v>
      </c>
      <c r="Q190" s="27" cm="1">
        <f t="array" ref="Q190">_xlfn.IFS(AND('Demand breakdown 1'!X190&gt;0, SUM('Demand breakdown 1'!N190:W190)&gt;0,SUM('Demand breakdown 1'!N190:W190)&lt;'Demand breakdown 1'!X190),('Demand breakdown 1'!Q190 /'Demand breakdown 1'!X190)*Doku!$H$9,AND('Demand breakdown 1'!X190 = 0, SUM('Demand breakdown 1'!N190:W190)&gt;0), 'Demand breakdown 1'!Q190/SUM('Demand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1'!Q190 /'Demand breakdown 1'!Y190)*Doku!$H$9)</f>
        <v>3.5042413240920813E-2</v>
      </c>
      <c r="R190" s="27" cm="1">
        <f t="array" ref="R190">_xlfn.IFS(AND('Demand breakdown 1'!X190&gt;0, SUM('Demand breakdown 1'!N190:W190)&gt;0,SUM('Demand breakdown 1'!N190:W190)&lt;'Demand breakdown 1'!X190),('Demand breakdown 1'!R190 /'Demand breakdown 1'!X190)*Doku!$H$9,AND('Demand breakdown 1'!X190 = 0, SUM('Demand breakdown 1'!N190:W190)&gt;0), 'Demand breakdown 1'!R190/SUM('Demand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1'!R190 /'Demand breakdown 1'!Y190)*Doku!$H$9)</f>
        <v>0</v>
      </c>
      <c r="S190" s="27" cm="1">
        <f t="array" ref="S190">_xlfn.IFS(AND('Demand breakdown 1'!X190&gt;0, SUM('Demand breakdown 1'!N190:W190)&gt;0,SUM('Demand breakdown 1'!N190:W190)&lt;'Demand breakdown 1'!X190),('Demand breakdown 1'!S190 /'Demand breakdown 1'!X190)*Doku!$H$9,AND('Demand breakdown 1'!X190 = 0, SUM('Demand breakdown 1'!N190:W190)&gt;0), 'Demand breakdown 1'!S190/SUM('Demand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1'!S190 /'Demand breakdown 1'!Y190)*Doku!$H$9)</f>
        <v>0</v>
      </c>
      <c r="T190" s="27" cm="1">
        <f t="array" ref="T190">_xlfn.IFS(AND('Demand breakdown 1'!X190&gt;0, SUM('Demand breakdown 1'!N190:W190)&gt;0,SUM('Demand breakdown 1'!N190:W190)&lt;'Demand breakdown 1'!X190),('Demand breakdown 1'!T190 /'Demand breakdown 1'!X190)*Doku!$H$9,AND('Demand breakdown 1'!X190 = 0, SUM('Demand breakdown 1'!N190:W190)&gt;0), 'Demand breakdown 1'!T190/SUM('Demand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1'!T190 /'Demand breakdown 1'!Y190)*Doku!$H$9)</f>
        <v>0</v>
      </c>
      <c r="U190" s="27" cm="1">
        <f t="array" ref="U190">_xlfn.IFS(AND('Demand breakdown 1'!X190&gt;0, SUM('Demand breakdown 1'!N190:W190)&gt;0,SUM('Demand breakdown 1'!N190:W190)&lt;'Demand breakdown 1'!X190),('Demand breakdown 1'!U190 /'Demand breakdown 1'!X190)*Doku!$H$9,AND('Demand breakdown 1'!X190 = 0, SUM('Demand breakdown 1'!N190:W190)&gt;0), 'Demand breakdown 1'!U190/SUM('Demand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1'!U190 /'Demand breakdown 1'!Y190)*Doku!$H$9)</f>
        <v>0</v>
      </c>
      <c r="V190" s="27" cm="1">
        <f t="array" ref="V190">_xlfn.IFS(AND('Demand breakdown 1'!X190&gt;0, SUM('Demand breakdown 1'!N190:W190)&gt;0,SUM('Demand breakdown 1'!N190:W190)&lt;'Demand breakdown 1'!X190),('Demand breakdown 1'!V190 /'Demand breakdown 1'!X190)*Doku!$H$9,AND('Demand breakdown 1'!X190 = 0, SUM('Demand breakdown 1'!N190:W190)&gt;0), 'Demand breakdown 1'!V190/SUM('Demand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1'!V190 /'Demand breakdown 1'!Y190)*Doku!$H$9)</f>
        <v>0.61769677577216342</v>
      </c>
      <c r="W190" s="27" cm="1">
        <f t="array" ref="W190">_xlfn.IFS(AND('Demand breakdown 1'!X190&gt;0, SUM('Demand breakdown 1'!N190:W190)&gt;0),('Demand breakdown 1'!W190 /'Demand breakdown 1'!X190)*Doku!$H$9,AND('Demand breakdown 1'!X190 = 0, SUM('Demand breakdown 1'!N190:W190)&gt;0), 'Demand breakdown 1'!W190/SUM('Demand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1'!W190 /'Demand breakdown 1'!Y190)*Doku!$H$9)</f>
        <v>5.4226649642306272E-2</v>
      </c>
      <c r="X190" s="90" cm="1">
        <f t="array" ref="X190">_xlfn.IFS(AND('Demand breakdown 1'!Y190&gt;0,'Demand breakdown 1'!X190 &gt; SUM('Demand breakdown 1'!N190:W190)),(('Demand breakdown 1'!Y190-SUM('Demand breakdown 1'!N190:W190))/'Demand breakdown 1'!Y190)*Doku!$H$9,'Demand breakdown 1'!Y190 = 0, 0,'Demand breakdown 1'!X190 &lt; SUM('Demand breakdown 1'!N190:W190),1)</f>
        <v>1</v>
      </c>
      <c r="Y190" s="92">
        <f>IF(X190=1,Doku!$H$10,1-SUM(N190:X190))</f>
        <v>1.934697454094314E-2</v>
      </c>
      <c r="Z190" s="27">
        <f t="shared" si="11"/>
        <v>60.712697161689078</v>
      </c>
      <c r="AA190" s="25">
        <f t="shared" si="12"/>
        <v>62.961315575084974</v>
      </c>
    </row>
    <row r="191" spans="1:27">
      <c r="A191" s="27" t="s">
        <v>1377</v>
      </c>
      <c r="B191" s="27" t="s">
        <v>1386</v>
      </c>
      <c r="C191" s="27">
        <v>8135</v>
      </c>
      <c r="D191" s="27">
        <v>768</v>
      </c>
      <c r="E191" s="27">
        <v>4855.415</v>
      </c>
      <c r="F191" s="27">
        <v>132777</v>
      </c>
      <c r="G191" s="27">
        <v>3</v>
      </c>
      <c r="H191" s="27">
        <v>9.2603156439231386E-3</v>
      </c>
      <c r="I191" s="27">
        <v>1.1961891891891892E-2</v>
      </c>
      <c r="J191" s="27">
        <v>63865.617977528091</v>
      </c>
      <c r="K191" s="29">
        <f t="shared" si="10"/>
        <v>639.72637551130435</v>
      </c>
      <c r="L191" s="28">
        <f t="shared" si="13"/>
        <v>213.24212517043478</v>
      </c>
      <c r="M191" s="27">
        <f t="shared" si="14"/>
        <v>95.958956326695656</v>
      </c>
      <c r="N191" s="87" cm="1">
        <f t="array" ref="N191">_xlfn.IFS(AND('Demand breakdown 1'!X191&gt;0, SUM('Demand breakdown 1'!N191:W191)&gt;0,SUM('Demand breakdown 1'!N191:W191)&lt;'Demand breakdown 1'!X191),('Demand breakdown 1'!N191 /'Demand breakdown 1'!X191)*Doku!$H$9,AND('Demand breakdown 1'!X191 = 0, SUM('Demand breakdown 1'!N191:W191)&gt;0), 'Demand breakdown 1'!N191/SUM('Demand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1'!N191 /'Demand breakdown 1'!Y191)*Doku!$H$9)</f>
        <v>7.1125223512537278E-2</v>
      </c>
      <c r="O191" s="27" cm="1">
        <f t="array" ref="O191">_xlfn.IFS(AND('Demand breakdown 1'!X191&gt;0, SUM('Demand breakdown 1'!N191:W191)&gt;0,SUM('Demand breakdown 1'!N191:W191)&lt;'Demand breakdown 1'!X191),('Demand breakdown 1'!O191 /'Demand breakdown 1'!X191)*Doku!$H$9,AND('Demand breakdown 1'!X191 = 0, SUM('Demand breakdown 1'!N191:W191)&gt;0), 'Demand breakdown 1'!O191/SUM('Demand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1'!O191 /'Demand breakdown 1'!Y191)*Doku!$H$9)</f>
        <v>4.583388371888187E-2</v>
      </c>
      <c r="P191" s="27" cm="1">
        <f t="array" ref="P191">_xlfn.IFS(AND('Demand breakdown 1'!X191&gt;0, SUM('Demand breakdown 1'!N191:W191)&gt;0,SUM('Demand breakdown 1'!N191:W191)&lt;'Demand breakdown 1'!X191),('Demand breakdown 1'!P191 /'Demand breakdown 1'!X191)*Doku!$H$9,AND('Demand breakdown 1'!X191 = 0, SUM('Demand breakdown 1'!N191:W191)&gt;0), 'Demand breakdown 1'!P191/SUM('Demand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1'!P191 /'Demand breakdown 1'!Y191)*Doku!$H$9)</f>
        <v>3.6336291982023927E-2</v>
      </c>
      <c r="Q191" s="27" cm="1">
        <f t="array" ref="Q191">_xlfn.IFS(AND('Demand breakdown 1'!X191&gt;0, SUM('Demand breakdown 1'!N191:W191)&gt;0,SUM('Demand breakdown 1'!N191:W191)&lt;'Demand breakdown 1'!X191),('Demand breakdown 1'!Q191 /'Demand breakdown 1'!X191)*Doku!$H$9,AND('Demand breakdown 1'!X191 = 0, SUM('Demand breakdown 1'!N191:W191)&gt;0), 'Demand breakdown 1'!Q191/SUM('Demand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1'!Q191 /'Demand breakdown 1'!Y191)*Doku!$H$9)</f>
        <v>5.0049107017824439E-2</v>
      </c>
      <c r="R191" s="27" cm="1">
        <f t="array" ref="R191">_xlfn.IFS(AND('Demand breakdown 1'!X191&gt;0, SUM('Demand breakdown 1'!N191:W191)&gt;0,SUM('Demand breakdown 1'!N191:W191)&lt;'Demand breakdown 1'!X191),('Demand breakdown 1'!R191 /'Demand breakdown 1'!X191)*Doku!$H$9,AND('Demand breakdown 1'!X191 = 0, SUM('Demand breakdown 1'!N191:W191)&gt;0), 'Demand breakdown 1'!R191/SUM('Demand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1'!R191 /'Demand breakdown 1'!Y191)*Doku!$H$9)</f>
        <v>7.7047879033836336E-2</v>
      </c>
      <c r="S191" s="27" cm="1">
        <f t="array" ref="S191">_xlfn.IFS(AND('Demand breakdown 1'!X191&gt;0, SUM('Demand breakdown 1'!N191:W191)&gt;0,SUM('Demand breakdown 1'!N191:W191)&lt;'Demand breakdown 1'!X191),('Demand breakdown 1'!S191 /'Demand breakdown 1'!X191)*Doku!$H$9,AND('Demand breakdown 1'!X191 = 0, SUM('Demand breakdown 1'!N191:W191)&gt;0), 'Demand breakdown 1'!S191/SUM('Demand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1'!S191 /'Demand breakdown 1'!Y191)*Doku!$H$9)</f>
        <v>6.4562280907854541E-2</v>
      </c>
      <c r="T191" s="27" cm="1">
        <f t="array" ref="T191">_xlfn.IFS(AND('Demand breakdown 1'!X191&gt;0, SUM('Demand breakdown 1'!N191:W191)&gt;0,SUM('Demand breakdown 1'!N191:W191)&lt;'Demand breakdown 1'!X191),('Demand breakdown 1'!T191 /'Demand breakdown 1'!X191)*Doku!$H$9,AND('Demand breakdown 1'!X191 = 0, SUM('Demand breakdown 1'!N191:W191)&gt;0), 'Demand breakdown 1'!T191/SUM('Demand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1'!T191 /'Demand breakdown 1'!Y191)*Doku!$H$9)</f>
        <v>1.9795542327945486E-2</v>
      </c>
      <c r="U191" s="27" cm="1">
        <f t="array" ref="U191">_xlfn.IFS(AND('Demand breakdown 1'!X191&gt;0, SUM('Demand breakdown 1'!N191:W191)&gt;0,SUM('Demand breakdown 1'!N191:W191)&lt;'Demand breakdown 1'!X191),('Demand breakdown 1'!U191 /'Demand breakdown 1'!X191)*Doku!$H$9,AND('Demand breakdown 1'!X191 = 0, SUM('Demand breakdown 1'!N191:W191)&gt;0), 'Demand breakdown 1'!U191/SUM('Demand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1'!U191 /'Demand breakdown 1'!Y191)*Doku!$H$9)</f>
        <v>0</v>
      </c>
      <c r="V191" s="27" cm="1">
        <f t="array" ref="V191">_xlfn.IFS(AND('Demand breakdown 1'!X191&gt;0, SUM('Demand breakdown 1'!N191:W191)&gt;0,SUM('Demand breakdown 1'!N191:W191)&lt;'Demand breakdown 1'!X191),('Demand breakdown 1'!V191 /'Demand breakdown 1'!X191)*Doku!$H$9,AND('Demand breakdown 1'!X191 = 0, SUM('Demand breakdown 1'!N191:W191)&gt;0), 'Demand breakdown 1'!V191/SUM('Demand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1'!V191 /'Demand breakdown 1'!Y191)*Doku!$H$9)</f>
        <v>0.53399942754199037</v>
      </c>
      <c r="W191" s="27" cm="1">
        <f t="array" ref="W191">_xlfn.IFS(AND('Demand breakdown 1'!X191&gt;0, SUM('Demand breakdown 1'!N191:W191)&gt;0),('Demand breakdown 1'!W191 /'Demand breakdown 1'!X191)*Doku!$H$9,AND('Demand breakdown 1'!X191 = 0, SUM('Demand breakdown 1'!N191:W191)&gt;0), 'Demand breakdown 1'!W191/SUM('Demand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1'!W191 /'Demand breakdown 1'!Y191)*Doku!$H$9)</f>
        <v>0</v>
      </c>
      <c r="X191" s="90" cm="1">
        <f t="array" ref="X191">_xlfn.IFS(AND('Demand breakdown 1'!Y191&gt;0,'Demand breakdown 1'!X191 &gt; SUM('Demand breakdown 1'!N191:W191)),(('Demand breakdown 1'!Y191-SUM('Demand breakdown 1'!N191:W191))/'Demand breakdown 1'!Y191)*Doku!$H$9,'Demand breakdown 1'!Y191 = 0, 0,'Demand breakdown 1'!X191 &lt; SUM('Demand breakdown 1'!N191:W191),1)</f>
        <v>8.1903389416162584E-2</v>
      </c>
      <c r="Y191" s="92">
        <f>IF(X191=1,Doku!$H$10,1-SUM(N191:X191))</f>
        <v>1.934697454094314E-2</v>
      </c>
      <c r="Z191" s="27">
        <f t="shared" si="11"/>
        <v>57.575373796017395</v>
      </c>
      <c r="AA191" s="25">
        <f t="shared" si="12"/>
        <v>59.707795047721746</v>
      </c>
    </row>
    <row r="192" spans="1:27">
      <c r="A192" s="27" t="s">
        <v>1377</v>
      </c>
      <c r="B192" s="27" t="s">
        <v>1387</v>
      </c>
      <c r="C192" s="27">
        <v>8136</v>
      </c>
      <c r="D192" s="27">
        <v>825</v>
      </c>
      <c r="E192" s="27">
        <v>14087.672</v>
      </c>
      <c r="F192" s="27">
        <v>314025</v>
      </c>
      <c r="G192" s="27">
        <v>3</v>
      </c>
      <c r="H192" s="27">
        <v>2.6868205788394602E-2</v>
      </c>
      <c r="I192" s="27">
        <v>2.8290540540540539E-2</v>
      </c>
      <c r="J192" s="27">
        <v>63865.617977528091</v>
      </c>
      <c r="K192" s="29">
        <f t="shared" si="10"/>
        <v>1741.3892872398987</v>
      </c>
      <c r="L192" s="28">
        <f t="shared" si="13"/>
        <v>580.46309574663292</v>
      </c>
      <c r="M192" s="27">
        <f t="shared" si="14"/>
        <v>261.20839308598482</v>
      </c>
      <c r="N192" s="87" cm="1">
        <f t="array" ref="N192">_xlfn.IFS(AND('Demand breakdown 1'!X192&gt;0, SUM('Demand breakdown 1'!N192:W192)&gt;0,SUM('Demand breakdown 1'!N192:W192)&lt;'Demand breakdown 1'!X192),('Demand breakdown 1'!N192 /'Demand breakdown 1'!X192)*Doku!$H$9,AND('Demand breakdown 1'!X192 = 0, SUM('Demand breakdown 1'!N192:W192)&gt;0), 'Demand breakdown 1'!N192/SUM('Demand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1'!N192 /'Demand breakdown 1'!Y192)*Doku!$H$9)</f>
        <v>0.1796606551264443</v>
      </c>
      <c r="O192" s="27" cm="1">
        <f t="array" ref="O192">_xlfn.IFS(AND('Demand breakdown 1'!X192&gt;0, SUM('Demand breakdown 1'!N192:W192)&gt;0,SUM('Demand breakdown 1'!N192:W192)&lt;'Demand breakdown 1'!X192),('Demand breakdown 1'!O192 /'Demand breakdown 1'!X192)*Doku!$H$9,AND('Demand breakdown 1'!X192 = 0, SUM('Demand breakdown 1'!N192:W192)&gt;0), 'Demand breakdown 1'!O192/SUM('Demand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1'!O192 /'Demand breakdown 1'!Y192)*Doku!$H$9)</f>
        <v>3.4930494345331978E-2</v>
      </c>
      <c r="P192" s="27" cm="1">
        <f t="array" ref="P192">_xlfn.IFS(AND('Demand breakdown 1'!X192&gt;0, SUM('Demand breakdown 1'!N192:W192)&gt;0,SUM('Demand breakdown 1'!N192:W192)&lt;'Demand breakdown 1'!X192),('Demand breakdown 1'!P192 /'Demand breakdown 1'!X192)*Doku!$H$9,AND('Demand breakdown 1'!X192 = 0, SUM('Demand breakdown 1'!N192:W192)&gt;0), 'Demand breakdown 1'!P192/SUM('Demand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1'!P192 /'Demand breakdown 1'!Y192)*Doku!$H$9)</f>
        <v>1.244649798511829E-2</v>
      </c>
      <c r="Q192" s="27" cm="1">
        <f t="array" ref="Q192">_xlfn.IFS(AND('Demand breakdown 1'!X192&gt;0, SUM('Demand breakdown 1'!N192:W192)&gt;0,SUM('Demand breakdown 1'!N192:W192)&lt;'Demand breakdown 1'!X192),('Demand breakdown 1'!Q192 /'Demand breakdown 1'!X192)*Doku!$H$9,AND('Demand breakdown 1'!X192 = 0, SUM('Demand breakdown 1'!N192:W192)&gt;0), 'Demand breakdown 1'!Q192/SUM('Demand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1'!Q192 /'Demand breakdown 1'!Y192)*Doku!$H$9)</f>
        <v>3.1591705412142353E-2</v>
      </c>
      <c r="R192" s="27" cm="1">
        <f t="array" ref="R192">_xlfn.IFS(AND('Demand breakdown 1'!X192&gt;0, SUM('Demand breakdown 1'!N192:W192)&gt;0,SUM('Demand breakdown 1'!N192:W192)&lt;'Demand breakdown 1'!X192),('Demand breakdown 1'!R192 /'Demand breakdown 1'!X192)*Doku!$H$9,AND('Demand breakdown 1'!X192 = 0, SUM('Demand breakdown 1'!N192:W192)&gt;0), 'Demand breakdown 1'!R192/SUM('Demand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1'!R192 /'Demand breakdown 1'!Y192)*Doku!$H$9)</f>
        <v>6.3817358090080198E-3</v>
      </c>
      <c r="S192" s="27" cm="1">
        <f t="array" ref="S192">_xlfn.IFS(AND('Demand breakdown 1'!X192&gt;0, SUM('Demand breakdown 1'!N192:W192)&gt;0,SUM('Demand breakdown 1'!N192:W192)&lt;'Demand breakdown 1'!X192),('Demand breakdown 1'!S192 /'Demand breakdown 1'!X192)*Doku!$H$9,AND('Demand breakdown 1'!X192 = 0, SUM('Demand breakdown 1'!N192:W192)&gt;0), 'Demand breakdown 1'!S192/SUM('Demand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1'!S192 /'Demand breakdown 1'!Y192)*Doku!$H$9)</f>
        <v>3.8501730609313285E-2</v>
      </c>
      <c r="T192" s="27" cm="1">
        <f t="array" ref="T192">_xlfn.IFS(AND('Demand breakdown 1'!X192&gt;0, SUM('Demand breakdown 1'!N192:W192)&gt;0,SUM('Demand breakdown 1'!N192:W192)&lt;'Demand breakdown 1'!X192),('Demand breakdown 1'!T192 /'Demand breakdown 1'!X192)*Doku!$H$9,AND('Demand breakdown 1'!X192 = 0, SUM('Demand breakdown 1'!N192:W192)&gt;0), 'Demand breakdown 1'!T192/SUM('Demand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1'!T192 /'Demand breakdown 1'!Y192)*Doku!$H$9)</f>
        <v>1.6482628910682962E-2</v>
      </c>
      <c r="U192" s="27" cm="1">
        <f t="array" ref="U192">_xlfn.IFS(AND('Demand breakdown 1'!X192&gt;0, SUM('Demand breakdown 1'!N192:W192)&gt;0,SUM('Demand breakdown 1'!N192:W192)&lt;'Demand breakdown 1'!X192),('Demand breakdown 1'!U192 /'Demand breakdown 1'!X192)*Doku!$H$9,AND('Demand breakdown 1'!X192 = 0, SUM('Demand breakdown 1'!N192:W192)&gt;0), 'Demand breakdown 1'!U192/SUM('Demand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1'!U192 /'Demand breakdown 1'!Y192)*Doku!$H$9)</f>
        <v>0</v>
      </c>
      <c r="V192" s="27" cm="1">
        <f t="array" ref="V192">_xlfn.IFS(AND('Demand breakdown 1'!X192&gt;0, SUM('Demand breakdown 1'!N192:W192)&gt;0,SUM('Demand breakdown 1'!N192:W192)&lt;'Demand breakdown 1'!X192),('Demand breakdown 1'!V192 /'Demand breakdown 1'!X192)*Doku!$H$9,AND('Demand breakdown 1'!X192 = 0, SUM('Demand breakdown 1'!N192:W192)&gt;0), 'Demand breakdown 1'!V192/SUM('Demand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1'!V192 /'Demand breakdown 1'!Y192)*Doku!$H$9)</f>
        <v>0.21476020207598842</v>
      </c>
      <c r="W192" s="27" cm="1">
        <f t="array" ref="W192">_xlfn.IFS(AND('Demand breakdown 1'!X192&gt;0, SUM('Demand breakdown 1'!N192:W192)&gt;0),('Demand breakdown 1'!W192 /'Demand breakdown 1'!X192)*Doku!$H$9,AND('Demand breakdown 1'!X192 = 0, SUM('Demand breakdown 1'!N192:W192)&gt;0), 'Demand breakdown 1'!W192/SUM('Demand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1'!W192 /'Demand breakdown 1'!Y192)*Doku!$H$9)</f>
        <v>0</v>
      </c>
      <c r="X192" s="90" cm="1">
        <f t="array" ref="X192">_xlfn.IFS(AND('Demand breakdown 1'!Y192&gt;0,'Demand breakdown 1'!X192 &gt; SUM('Demand breakdown 1'!N192:W192)),(('Demand breakdown 1'!Y192-SUM('Demand breakdown 1'!N192:W192))/'Demand breakdown 1'!Y192)*Doku!$H$9,'Demand breakdown 1'!Y192 = 0, 0,'Demand breakdown 1'!X192 &lt; SUM('Demand breakdown 1'!N192:W192),1)</f>
        <v>0.44589737518502726</v>
      </c>
      <c r="Y192" s="92">
        <f>IF(X192=1,Doku!$H$10,1-SUM(N192:X192))</f>
        <v>1.934697454094314E-2</v>
      </c>
      <c r="Z192" s="27">
        <f t="shared" si="11"/>
        <v>156.72503585159089</v>
      </c>
      <c r="AA192" s="25">
        <f t="shared" si="12"/>
        <v>162.52966680905723</v>
      </c>
    </row>
    <row r="193" spans="1:27">
      <c r="A193" s="27" t="s">
        <v>1377</v>
      </c>
      <c r="B193" s="27" t="s">
        <v>1185</v>
      </c>
      <c r="C193" s="27">
        <v>8211</v>
      </c>
      <c r="D193" s="27">
        <v>1044</v>
      </c>
      <c r="E193" s="27">
        <v>3008.3470000000002</v>
      </c>
      <c r="F193" s="27">
        <v>55185</v>
      </c>
      <c r="G193" s="27">
        <v>1</v>
      </c>
      <c r="H193" s="27">
        <v>5.7375616268535738E-3</v>
      </c>
      <c r="I193" s="27">
        <v>4.9716216216216212E-3</v>
      </c>
      <c r="J193" s="27">
        <v>63865.617977528091</v>
      </c>
      <c r="K193" s="29">
        <f t="shared" si="10"/>
        <v>352.73609408815696</v>
      </c>
      <c r="L193" s="28">
        <f t="shared" si="13"/>
        <v>352.73609408815696</v>
      </c>
      <c r="M193" s="27">
        <f t="shared" si="14"/>
        <v>158.73124233967064</v>
      </c>
      <c r="N193" s="87" cm="1">
        <f t="array" ref="N193">_xlfn.IFS(AND('Demand breakdown 1'!X193&gt;0, SUM('Demand breakdown 1'!N193:W193)&gt;0,SUM('Demand breakdown 1'!N193:W193)&lt;'Demand breakdown 1'!X193),('Demand breakdown 1'!N193 /'Demand breakdown 1'!X193)*Doku!$H$9,AND('Demand breakdown 1'!X193 = 0, SUM('Demand breakdown 1'!N193:W193)&gt;0), 'Demand breakdown 1'!N193/SUM('Demand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1'!N193 /'Demand breakdown 1'!Y193)*Doku!$H$9)</f>
        <v>0</v>
      </c>
      <c r="O193" s="27" cm="1">
        <f t="array" ref="O193">_xlfn.IFS(AND('Demand breakdown 1'!X193&gt;0, SUM('Demand breakdown 1'!N193:W193)&gt;0,SUM('Demand breakdown 1'!N193:W193)&lt;'Demand breakdown 1'!X193),('Demand breakdown 1'!O193 /'Demand breakdown 1'!X193)*Doku!$H$9,AND('Demand breakdown 1'!X193 = 0, SUM('Demand breakdown 1'!N193:W193)&gt;0), 'Demand breakdown 1'!O193/SUM('Demand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1'!O193 /'Demand breakdown 1'!Y193)*Doku!$H$9)</f>
        <v>0</v>
      </c>
      <c r="P193" s="27" cm="1">
        <f t="array" ref="P193">_xlfn.IFS(AND('Demand breakdown 1'!X193&gt;0, SUM('Demand breakdown 1'!N193:W193)&gt;0,SUM('Demand breakdown 1'!N193:W193)&lt;'Demand breakdown 1'!X193),('Demand breakdown 1'!P193 /'Demand breakdown 1'!X193)*Doku!$H$9,AND('Demand breakdown 1'!X193 = 0, SUM('Demand breakdown 1'!N193:W193)&gt;0), 'Demand breakdown 1'!P193/SUM('Demand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1'!P193 /'Demand breakdown 1'!Y193)*Doku!$H$9)</f>
        <v>0</v>
      </c>
      <c r="Q193" s="27" cm="1">
        <f t="array" ref="Q193">_xlfn.IFS(AND('Demand breakdown 1'!X193&gt;0, SUM('Demand breakdown 1'!N193:W193)&gt;0,SUM('Demand breakdown 1'!N193:W193)&lt;'Demand breakdown 1'!X193),('Demand breakdown 1'!Q193 /'Demand breakdown 1'!X193)*Doku!$H$9,AND('Demand breakdown 1'!X193 = 0, SUM('Demand breakdown 1'!N193:W193)&gt;0), 'Demand breakdown 1'!Q193/SUM('Demand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1'!Q193 /'Demand breakdown 1'!Y193)*Doku!$H$9)</f>
        <v>0</v>
      </c>
      <c r="R193" s="27" cm="1">
        <f t="array" ref="R193">_xlfn.IFS(AND('Demand breakdown 1'!X193&gt;0, SUM('Demand breakdown 1'!N193:W193)&gt;0,SUM('Demand breakdown 1'!N193:W193)&lt;'Demand breakdown 1'!X193),('Demand breakdown 1'!R193 /'Demand breakdown 1'!X193)*Doku!$H$9,AND('Demand breakdown 1'!X193 = 0, SUM('Demand breakdown 1'!N193:W193)&gt;0), 'Demand breakdown 1'!R193/SUM('Demand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1'!R193 /'Demand breakdown 1'!Y193)*Doku!$H$9)</f>
        <v>0</v>
      </c>
      <c r="S193" s="27" cm="1">
        <f t="array" ref="S193">_xlfn.IFS(AND('Demand breakdown 1'!X193&gt;0, SUM('Demand breakdown 1'!N193:W193)&gt;0,SUM('Demand breakdown 1'!N193:W193)&lt;'Demand breakdown 1'!X193),('Demand breakdown 1'!S193 /'Demand breakdown 1'!X193)*Doku!$H$9,AND('Demand breakdown 1'!X193 = 0, SUM('Demand breakdown 1'!N193:W193)&gt;0), 'Demand breakdown 1'!S193/SUM('Demand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1'!S193 /'Demand breakdown 1'!Y193)*Doku!$H$9)</f>
        <v>0</v>
      </c>
      <c r="T193" s="27" cm="1">
        <f t="array" ref="T193">_xlfn.IFS(AND('Demand breakdown 1'!X193&gt;0, SUM('Demand breakdown 1'!N193:W193)&gt;0,SUM('Demand breakdown 1'!N193:W193)&lt;'Demand breakdown 1'!X193),('Demand breakdown 1'!T193 /'Demand breakdown 1'!X193)*Doku!$H$9,AND('Demand breakdown 1'!X193 = 0, SUM('Demand breakdown 1'!N193:W193)&gt;0), 'Demand breakdown 1'!T193/SUM('Demand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1'!T193 /'Demand breakdown 1'!Y193)*Doku!$H$9)</f>
        <v>0</v>
      </c>
      <c r="U193" s="27" cm="1">
        <f t="array" ref="U193">_xlfn.IFS(AND('Demand breakdown 1'!X193&gt;0, SUM('Demand breakdown 1'!N193:W193)&gt;0,SUM('Demand breakdown 1'!N193:W193)&lt;'Demand breakdown 1'!X193),('Demand breakdown 1'!U193 /'Demand breakdown 1'!X193)*Doku!$H$9,AND('Demand breakdown 1'!X193 = 0, SUM('Demand breakdown 1'!N193:W193)&gt;0), 'Demand breakdown 1'!U193/SUM('Demand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1'!U193 /'Demand breakdown 1'!Y193)*Doku!$H$9)</f>
        <v>0</v>
      </c>
      <c r="V193" s="27" cm="1">
        <f t="array" ref="V193">_xlfn.IFS(AND('Demand breakdown 1'!X193&gt;0, SUM('Demand breakdown 1'!N193:W193)&gt;0,SUM('Demand breakdown 1'!N193:W193)&lt;'Demand breakdown 1'!X193),('Demand breakdown 1'!V193 /'Demand breakdown 1'!X193)*Doku!$H$9,AND('Demand breakdown 1'!X193 = 0, SUM('Demand breakdown 1'!N193:W193)&gt;0), 'Demand breakdown 1'!V193/SUM('Demand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1'!V193 /'Demand breakdown 1'!Y193)*Doku!$H$9)</f>
        <v>0.31441932418290602</v>
      </c>
      <c r="W193" s="27" cm="1">
        <f t="array" ref="W193">_xlfn.IFS(AND('Demand breakdown 1'!X193&gt;0, SUM('Demand breakdown 1'!N193:W193)&gt;0),('Demand breakdown 1'!W193 /'Demand breakdown 1'!X193)*Doku!$H$9,AND('Demand breakdown 1'!X193 = 0, SUM('Demand breakdown 1'!N193:W193)&gt;0), 'Demand breakdown 1'!W193/SUM('Demand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1'!W193 /'Demand breakdown 1'!Y193)*Doku!$H$9)</f>
        <v>0</v>
      </c>
      <c r="X193" s="90" cm="1">
        <f t="array" ref="X193">_xlfn.IFS(AND('Demand breakdown 1'!Y193&gt;0,'Demand breakdown 1'!X193 &gt; SUM('Demand breakdown 1'!N193:W193)),(('Demand breakdown 1'!Y193-SUM('Demand breakdown 1'!N193:W193))/'Demand breakdown 1'!Y193)*Doku!$H$9,'Demand breakdown 1'!Y193 = 0, 0,'Demand breakdown 1'!X193 &lt; SUM('Demand breakdown 1'!N193:W193),1)</f>
        <v>0.66623370127615078</v>
      </c>
      <c r="Y193" s="92">
        <f>IF(X193=1,Doku!$H$10,1-SUM(N193:X193))</f>
        <v>1.934697454094314E-2</v>
      </c>
      <c r="Z193" s="27">
        <f t="shared" si="11"/>
        <v>95.238745403802383</v>
      </c>
      <c r="AA193" s="25">
        <f t="shared" si="12"/>
        <v>98.766106344683962</v>
      </c>
    </row>
    <row r="194" spans="1:27">
      <c r="A194" s="27" t="s">
        <v>1377</v>
      </c>
      <c r="B194" s="27" t="s">
        <v>1186</v>
      </c>
      <c r="C194" s="27">
        <v>8212</v>
      </c>
      <c r="D194" s="27">
        <v>807</v>
      </c>
      <c r="E194" s="27">
        <v>16793.146000000001</v>
      </c>
      <c r="F194" s="27">
        <v>445101</v>
      </c>
      <c r="G194" s="27">
        <v>1</v>
      </c>
      <c r="H194" s="27">
        <v>3.202812377819101E-2</v>
      </c>
      <c r="I194" s="27">
        <v>4.0099189189189192E-2</v>
      </c>
      <c r="J194" s="27">
        <v>63865.617977528091</v>
      </c>
      <c r="K194" s="29">
        <f t="shared" ref="K194:K257" si="15">H194*J194*$AD$6+I194*J194*$AF$6</f>
        <v>2189.8257202138566</v>
      </c>
      <c r="L194" s="28">
        <f t="shared" si="13"/>
        <v>2189.8257202138566</v>
      </c>
      <c r="M194" s="27">
        <f t="shared" si="14"/>
        <v>985.42157409623553</v>
      </c>
      <c r="N194" s="87" cm="1">
        <f t="array" ref="N194">_xlfn.IFS(AND('Demand breakdown 1'!X194&gt;0, SUM('Demand breakdown 1'!N194:W194)&gt;0,SUM('Demand breakdown 1'!N194:W194)&lt;'Demand breakdown 1'!X194),('Demand breakdown 1'!N194 /'Demand breakdown 1'!X194)*Doku!$H$9,AND('Demand breakdown 1'!X194 = 0, SUM('Demand breakdown 1'!N194:W194)&gt;0), 'Demand breakdown 1'!N194/SUM('Demand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1'!N194 /'Demand breakdown 1'!Y194)*Doku!$H$9)</f>
        <v>0</v>
      </c>
      <c r="O194" s="27" cm="1">
        <f t="array" ref="O194">_xlfn.IFS(AND('Demand breakdown 1'!X194&gt;0, SUM('Demand breakdown 1'!N194:W194)&gt;0,SUM('Demand breakdown 1'!N194:W194)&lt;'Demand breakdown 1'!X194),('Demand breakdown 1'!O194 /'Demand breakdown 1'!X194)*Doku!$H$9,AND('Demand breakdown 1'!X194 = 0, SUM('Demand breakdown 1'!N194:W194)&gt;0), 'Demand breakdown 1'!O194/SUM('Demand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1'!O194 /'Demand breakdown 1'!Y194)*Doku!$H$9)</f>
        <v>0</v>
      </c>
      <c r="P194" s="27" cm="1">
        <f t="array" ref="P194">_xlfn.IFS(AND('Demand breakdown 1'!X194&gt;0, SUM('Demand breakdown 1'!N194:W194)&gt;0,SUM('Demand breakdown 1'!N194:W194)&lt;'Demand breakdown 1'!X194),('Demand breakdown 1'!P194 /'Demand breakdown 1'!X194)*Doku!$H$9,AND('Demand breakdown 1'!X194 = 0, SUM('Demand breakdown 1'!N194:W194)&gt;0), 'Demand breakdown 1'!P194/SUM('Demand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1'!P194 /'Demand breakdown 1'!Y194)*Doku!$H$9)</f>
        <v>0</v>
      </c>
      <c r="Q194" s="27" cm="1">
        <f t="array" ref="Q194">_xlfn.IFS(AND('Demand breakdown 1'!X194&gt;0, SUM('Demand breakdown 1'!N194:W194)&gt;0,SUM('Demand breakdown 1'!N194:W194)&lt;'Demand breakdown 1'!X194),('Demand breakdown 1'!Q194 /'Demand breakdown 1'!X194)*Doku!$H$9,AND('Demand breakdown 1'!X194 = 0, SUM('Demand breakdown 1'!N194:W194)&gt;0), 'Demand breakdown 1'!Q194/SUM('Demand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1'!Q194 /'Demand breakdown 1'!Y194)*Doku!$H$9)</f>
        <v>0</v>
      </c>
      <c r="R194" s="27" cm="1">
        <f t="array" ref="R194">_xlfn.IFS(AND('Demand breakdown 1'!X194&gt;0, SUM('Demand breakdown 1'!N194:W194)&gt;0,SUM('Demand breakdown 1'!N194:W194)&lt;'Demand breakdown 1'!X194),('Demand breakdown 1'!R194 /'Demand breakdown 1'!X194)*Doku!$H$9,AND('Demand breakdown 1'!X194 = 0, SUM('Demand breakdown 1'!N194:W194)&gt;0), 'Demand breakdown 1'!R194/SUM('Demand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1'!R194 /'Demand breakdown 1'!Y194)*Doku!$H$9)</f>
        <v>0</v>
      </c>
      <c r="S194" s="27" cm="1">
        <f t="array" ref="S194">_xlfn.IFS(AND('Demand breakdown 1'!X194&gt;0, SUM('Demand breakdown 1'!N194:W194)&gt;0,SUM('Demand breakdown 1'!N194:W194)&lt;'Demand breakdown 1'!X194),('Demand breakdown 1'!S194 /'Demand breakdown 1'!X194)*Doku!$H$9,AND('Demand breakdown 1'!X194 = 0, SUM('Demand breakdown 1'!N194:W194)&gt;0), 'Demand breakdown 1'!S194/SUM('Demand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1'!S194 /'Demand breakdown 1'!Y194)*Doku!$H$9)</f>
        <v>0</v>
      </c>
      <c r="T194" s="27" cm="1">
        <f t="array" ref="T194">_xlfn.IFS(AND('Demand breakdown 1'!X194&gt;0, SUM('Demand breakdown 1'!N194:W194)&gt;0,SUM('Demand breakdown 1'!N194:W194)&lt;'Demand breakdown 1'!X194),('Demand breakdown 1'!T194 /'Demand breakdown 1'!X194)*Doku!$H$9,AND('Demand breakdown 1'!X194 = 0, SUM('Demand breakdown 1'!N194:W194)&gt;0), 'Demand breakdown 1'!T194/SUM('Demand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1'!T194 /'Demand breakdown 1'!Y194)*Doku!$H$9)</f>
        <v>2.2005870697694132E-2</v>
      </c>
      <c r="U194" s="27" cm="1">
        <f t="array" ref="U194">_xlfn.IFS(AND('Demand breakdown 1'!X194&gt;0, SUM('Demand breakdown 1'!N194:W194)&gt;0,SUM('Demand breakdown 1'!N194:W194)&lt;'Demand breakdown 1'!X194),('Demand breakdown 1'!U194 /'Demand breakdown 1'!X194)*Doku!$H$9,AND('Demand breakdown 1'!X194 = 0, SUM('Demand breakdown 1'!N194:W194)&gt;0), 'Demand breakdown 1'!U194/SUM('Demand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1'!U194 /'Demand breakdown 1'!Y194)*Doku!$H$9)</f>
        <v>0.12725590620647464</v>
      </c>
      <c r="V194" s="27" cm="1">
        <f t="array" ref="V194">_xlfn.IFS(AND('Demand breakdown 1'!X194&gt;0, SUM('Demand breakdown 1'!N194:W194)&gt;0,SUM('Demand breakdown 1'!N194:W194)&lt;'Demand breakdown 1'!X194),('Demand breakdown 1'!V194 /'Demand breakdown 1'!X194)*Doku!$H$9,AND('Demand breakdown 1'!X194 = 0, SUM('Demand breakdown 1'!N194:W194)&gt;0), 'Demand breakdown 1'!V194/SUM('Demand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1'!V194 /'Demand breakdown 1'!Y194)*Doku!$H$9)</f>
        <v>0.17998596391646252</v>
      </c>
      <c r="W194" s="27" cm="1">
        <f t="array" ref="W194">_xlfn.IFS(AND('Demand breakdown 1'!X194&gt;0, SUM('Demand breakdown 1'!N194:W194)&gt;0),('Demand breakdown 1'!W194 /'Demand breakdown 1'!X194)*Doku!$H$9,AND('Demand breakdown 1'!X194 = 0, SUM('Demand breakdown 1'!N194:W194)&gt;0), 'Demand breakdown 1'!W194/SUM('Demand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1'!W194 /'Demand breakdown 1'!Y194)*Doku!$H$9)</f>
        <v>0</v>
      </c>
      <c r="X194" s="90" cm="1">
        <f t="array" ref="X194">_xlfn.IFS(AND('Demand breakdown 1'!Y194&gt;0,'Demand breakdown 1'!X194 &gt; SUM('Demand breakdown 1'!N194:W194)),(('Demand breakdown 1'!Y194-SUM('Demand breakdown 1'!N194:W194))/'Demand breakdown 1'!Y194)*Doku!$H$9,'Demand breakdown 1'!Y194 = 0, 0,'Demand breakdown 1'!X194 &lt; SUM('Demand breakdown 1'!N194:W194),1)</f>
        <v>0.65140528463842562</v>
      </c>
      <c r="Y194" s="92">
        <f>IF(X194=1,Doku!$H$10,1-SUM(N194:X194))</f>
        <v>1.934697454094314E-2</v>
      </c>
      <c r="Z194" s="27">
        <f t="shared" ref="Z194:Z257" si="16">L194*$AE$4</f>
        <v>591.25294445774136</v>
      </c>
      <c r="AA194" s="25">
        <f t="shared" ref="AA194:AA257" si="17">L194*$AF$6</f>
        <v>613.15120165987992</v>
      </c>
    </row>
    <row r="195" spans="1:27">
      <c r="A195" s="27" t="s">
        <v>1377</v>
      </c>
      <c r="B195" s="27" t="s">
        <v>1186</v>
      </c>
      <c r="C195" s="27">
        <v>8215</v>
      </c>
      <c r="D195" s="27">
        <v>807</v>
      </c>
      <c r="E195" s="27">
        <v>16793.146000000001</v>
      </c>
      <c r="F195" s="27">
        <v>445101</v>
      </c>
      <c r="G195" s="27">
        <v>11</v>
      </c>
      <c r="H195" s="27">
        <v>3.202812377819101E-2</v>
      </c>
      <c r="I195" s="27">
        <v>4.0099189189189192E-2</v>
      </c>
      <c r="J195" s="27">
        <v>63865.617977528091</v>
      </c>
      <c r="K195" s="29">
        <f t="shared" si="15"/>
        <v>2189.8257202138566</v>
      </c>
      <c r="L195" s="28">
        <f t="shared" ref="L195:L258" si="18">K195/G195</f>
        <v>199.07506547398697</v>
      </c>
      <c r="M195" s="27">
        <f t="shared" ref="M195:M258" si="19">L195*0.45</f>
        <v>89.583779463294135</v>
      </c>
      <c r="N195" s="87" cm="1">
        <f t="array" ref="N195">_xlfn.IFS(AND('Demand breakdown 1'!X195&gt;0, SUM('Demand breakdown 1'!N195:W195)&gt;0,SUM('Demand breakdown 1'!N195:W195)&lt;'Demand breakdown 1'!X195),('Demand breakdown 1'!N195 /'Demand breakdown 1'!X195)*Doku!$H$9,AND('Demand breakdown 1'!X195 = 0, SUM('Demand breakdown 1'!N195:W195)&gt;0), 'Demand breakdown 1'!N195/SUM('Demand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1'!N195 /'Demand breakdown 1'!Y195)*Doku!$H$9)</f>
        <v>0.13081666916778278</v>
      </c>
      <c r="O195" s="27" cm="1">
        <f t="array" ref="O195">_xlfn.IFS(AND('Demand breakdown 1'!X195&gt;0, SUM('Demand breakdown 1'!N195:W195)&gt;0,SUM('Demand breakdown 1'!N195:W195)&lt;'Demand breakdown 1'!X195),('Demand breakdown 1'!O195 /'Demand breakdown 1'!X195)*Doku!$H$9,AND('Demand breakdown 1'!X195 = 0, SUM('Demand breakdown 1'!N195:W195)&gt;0), 'Demand breakdown 1'!O195/SUM('Demand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1'!O195 /'Demand breakdown 1'!Y195)*Doku!$H$9)</f>
        <v>7.2910543867725497E-2</v>
      </c>
      <c r="P195" s="27" cm="1">
        <f t="array" ref="P195">_xlfn.IFS(AND('Demand breakdown 1'!X195&gt;0, SUM('Demand breakdown 1'!N195:W195)&gt;0,SUM('Demand breakdown 1'!N195:W195)&lt;'Demand breakdown 1'!X195),('Demand breakdown 1'!P195 /'Demand breakdown 1'!X195)*Doku!$H$9,AND('Demand breakdown 1'!X195 = 0, SUM('Demand breakdown 1'!N195:W195)&gt;0), 'Demand breakdown 1'!P195/SUM('Demand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1'!P195 /'Demand breakdown 1'!Y195)*Doku!$H$9)</f>
        <v>4.2504238690861437E-2</v>
      </c>
      <c r="Q195" s="27" cm="1">
        <f t="array" ref="Q195">_xlfn.IFS(AND('Demand breakdown 1'!X195&gt;0, SUM('Demand breakdown 1'!N195:W195)&gt;0,SUM('Demand breakdown 1'!N195:W195)&lt;'Demand breakdown 1'!X195),('Demand breakdown 1'!Q195 /'Demand breakdown 1'!X195)*Doku!$H$9,AND('Demand breakdown 1'!X195 = 0, SUM('Demand breakdown 1'!N195:W195)&gt;0), 'Demand breakdown 1'!Q195/SUM('Demand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1'!Q195 /'Demand breakdown 1'!Y195)*Doku!$H$9)</f>
        <v>8.158031552354704E-2</v>
      </c>
      <c r="R195" s="27" cm="1">
        <f t="array" ref="R195">_xlfn.IFS(AND('Demand breakdown 1'!X195&gt;0, SUM('Demand breakdown 1'!N195:W195)&gt;0,SUM('Demand breakdown 1'!N195:W195)&lt;'Demand breakdown 1'!X195),('Demand breakdown 1'!R195 /'Demand breakdown 1'!X195)*Doku!$H$9,AND('Demand breakdown 1'!X195 = 0, SUM('Demand breakdown 1'!N195:W195)&gt;0), 'Demand breakdown 1'!R195/SUM('Demand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1'!R195 /'Demand breakdown 1'!Y195)*Doku!$H$9)</f>
        <v>0</v>
      </c>
      <c r="S195" s="27" cm="1">
        <f t="array" ref="S195">_xlfn.IFS(AND('Demand breakdown 1'!X195&gt;0, SUM('Demand breakdown 1'!N195:W195)&gt;0,SUM('Demand breakdown 1'!N195:W195)&lt;'Demand breakdown 1'!X195),('Demand breakdown 1'!S195 /'Demand breakdown 1'!X195)*Doku!$H$9,AND('Demand breakdown 1'!X195 = 0, SUM('Demand breakdown 1'!N195:W195)&gt;0), 'Demand breakdown 1'!S195/SUM('Demand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1'!S195 /'Demand breakdown 1'!Y195)*Doku!$H$9)</f>
        <v>6.5830644378014509E-3</v>
      </c>
      <c r="T195" s="27" cm="1">
        <f t="array" ref="T195">_xlfn.IFS(AND('Demand breakdown 1'!X195&gt;0, SUM('Demand breakdown 1'!N195:W195)&gt;0,SUM('Demand breakdown 1'!N195:W195)&lt;'Demand breakdown 1'!X195),('Demand breakdown 1'!T195 /'Demand breakdown 1'!X195)*Doku!$H$9,AND('Demand breakdown 1'!X195 = 0, SUM('Demand breakdown 1'!N195:W195)&gt;0), 'Demand breakdown 1'!T195/SUM('Demand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1'!T195 /'Demand breakdown 1'!Y195)*Doku!$H$9)</f>
        <v>7.5518927890250607E-3</v>
      </c>
      <c r="U195" s="27" cm="1">
        <f t="array" ref="U195">_xlfn.IFS(AND('Demand breakdown 1'!X195&gt;0, SUM('Demand breakdown 1'!N195:W195)&gt;0,SUM('Demand breakdown 1'!N195:W195)&lt;'Demand breakdown 1'!X195),('Demand breakdown 1'!U195 /'Demand breakdown 1'!X195)*Doku!$H$9,AND('Demand breakdown 1'!X195 = 0, SUM('Demand breakdown 1'!N195:W195)&gt;0), 'Demand breakdown 1'!U195/SUM('Demand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1'!U195 /'Demand breakdown 1'!Y195)*Doku!$H$9)</f>
        <v>7.6214496962923969E-2</v>
      </c>
      <c r="V195" s="27" cm="1">
        <f t="array" ref="V195">_xlfn.IFS(AND('Demand breakdown 1'!X195&gt;0, SUM('Demand breakdown 1'!N195:W195)&gt;0,SUM('Demand breakdown 1'!N195:W195)&lt;'Demand breakdown 1'!X195),('Demand breakdown 1'!V195 /'Demand breakdown 1'!X195)*Doku!$H$9,AND('Demand breakdown 1'!X195 = 0, SUM('Demand breakdown 1'!N195:W195)&gt;0), 'Demand breakdown 1'!V195/SUM('Demand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1'!V195 /'Demand breakdown 1'!Y195)*Doku!$H$9)</f>
        <v>0.49800261428153081</v>
      </c>
      <c r="W195" s="27" cm="1">
        <f t="array" ref="W195">_xlfn.IFS(AND('Demand breakdown 1'!X195&gt;0, SUM('Demand breakdown 1'!N195:W195)&gt;0),('Demand breakdown 1'!W195 /'Demand breakdown 1'!X195)*Doku!$H$9,AND('Demand breakdown 1'!X195 = 0, SUM('Demand breakdown 1'!N195:W195)&gt;0), 'Demand breakdown 1'!W195/SUM('Demand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1'!W195 /'Demand breakdown 1'!Y195)*Doku!$H$9)</f>
        <v>1.0309327327123027E-2</v>
      </c>
      <c r="X195" s="90" cm="1">
        <f t="array" ref="X195">_xlfn.IFS(AND('Demand breakdown 1'!Y195&gt;0,'Demand breakdown 1'!X195 &gt; SUM('Demand breakdown 1'!N195:W195)),(('Demand breakdown 1'!Y195-SUM('Demand breakdown 1'!N195:W195))/'Demand breakdown 1'!Y195)*Doku!$H$9,'Demand breakdown 1'!Y195 = 0, 0,'Demand breakdown 1'!X195 &lt; SUM('Demand breakdown 1'!N195:W195),1)</f>
        <v>5.4179862410735719E-2</v>
      </c>
      <c r="Y195" s="92">
        <f>IF(X195=1,Doku!$H$10,1-SUM(N195:X195))</f>
        <v>1.9346974540943251E-2</v>
      </c>
      <c r="Z195" s="27">
        <f t="shared" si="16"/>
        <v>53.750267677976481</v>
      </c>
      <c r="AA195" s="25">
        <f t="shared" si="17"/>
        <v>55.741018332716358</v>
      </c>
    </row>
    <row r="196" spans="1:27">
      <c r="A196" s="27" t="s">
        <v>1377</v>
      </c>
      <c r="B196" s="27" t="s">
        <v>1388</v>
      </c>
      <c r="C196" s="27">
        <v>8216</v>
      </c>
      <c r="D196" s="27">
        <v>863</v>
      </c>
      <c r="E196" s="27">
        <v>10213.266</v>
      </c>
      <c r="F196" s="27">
        <v>231420</v>
      </c>
      <c r="G196" s="27">
        <v>4</v>
      </c>
      <c r="H196" s="27">
        <v>1.9478884279788299E-2</v>
      </c>
      <c r="I196" s="27">
        <v>2.084864864864865E-2</v>
      </c>
      <c r="J196" s="27">
        <v>63865.617977528091</v>
      </c>
      <c r="K196" s="29">
        <f t="shared" si="15"/>
        <v>1268.5256194536792</v>
      </c>
      <c r="L196" s="28">
        <f t="shared" si="18"/>
        <v>317.13140486341979</v>
      </c>
      <c r="M196" s="27">
        <f t="shared" si="19"/>
        <v>142.70913218853892</v>
      </c>
      <c r="N196" s="87" cm="1">
        <f t="array" ref="N196">_xlfn.IFS(AND('Demand breakdown 1'!X196&gt;0, SUM('Demand breakdown 1'!N196:W196)&gt;0,SUM('Demand breakdown 1'!N196:W196)&lt;'Demand breakdown 1'!X196),('Demand breakdown 1'!N196 /'Demand breakdown 1'!X196)*Doku!$H$9,AND('Demand breakdown 1'!X196 = 0, SUM('Demand breakdown 1'!N196:W196)&gt;0), 'Demand breakdown 1'!N196/SUM('Demand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1'!N196 /'Demand breakdown 1'!Y196)*Doku!$H$9)</f>
        <v>5.2866179481188172E-2</v>
      </c>
      <c r="O196" s="27" cm="1">
        <f t="array" ref="O196">_xlfn.IFS(AND('Demand breakdown 1'!X196&gt;0, SUM('Demand breakdown 1'!N196:W196)&gt;0,SUM('Demand breakdown 1'!N196:W196)&lt;'Demand breakdown 1'!X196),('Demand breakdown 1'!O196 /'Demand breakdown 1'!X196)*Doku!$H$9,AND('Demand breakdown 1'!X196 = 0, SUM('Demand breakdown 1'!N196:W196)&gt;0), 'Demand breakdown 1'!O196/SUM('Demand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1'!O196 /'Demand breakdown 1'!Y196)*Doku!$H$9)</f>
        <v>7.2605807270895176E-2</v>
      </c>
      <c r="P196" s="27" cm="1">
        <f t="array" ref="P196">_xlfn.IFS(AND('Demand breakdown 1'!X196&gt;0, SUM('Demand breakdown 1'!N196:W196)&gt;0,SUM('Demand breakdown 1'!N196:W196)&lt;'Demand breakdown 1'!X196),('Demand breakdown 1'!P196 /'Demand breakdown 1'!X196)*Doku!$H$9,AND('Demand breakdown 1'!X196 = 0, SUM('Demand breakdown 1'!N196:W196)&gt;0), 'Demand breakdown 1'!P196/SUM('Demand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1'!P196 /'Demand breakdown 1'!Y196)*Doku!$H$9)</f>
        <v>2.86966968730759E-2</v>
      </c>
      <c r="Q196" s="27" cm="1">
        <f t="array" ref="Q196">_xlfn.IFS(AND('Demand breakdown 1'!X196&gt;0, SUM('Demand breakdown 1'!N196:W196)&gt;0,SUM('Demand breakdown 1'!N196:W196)&lt;'Demand breakdown 1'!X196),('Demand breakdown 1'!Q196 /'Demand breakdown 1'!X196)*Doku!$H$9,AND('Demand breakdown 1'!X196 = 0, SUM('Demand breakdown 1'!N196:W196)&gt;0), 'Demand breakdown 1'!Q196/SUM('Demand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1'!Q196 /'Demand breakdown 1'!Y196)*Doku!$H$9)</f>
        <v>3.0205768294730442E-2</v>
      </c>
      <c r="R196" s="27" cm="1">
        <f t="array" ref="R196">_xlfn.IFS(AND('Demand breakdown 1'!X196&gt;0, SUM('Demand breakdown 1'!N196:W196)&gt;0,SUM('Demand breakdown 1'!N196:W196)&lt;'Demand breakdown 1'!X196),('Demand breakdown 1'!R196 /'Demand breakdown 1'!X196)*Doku!$H$9,AND('Demand breakdown 1'!X196 = 0, SUM('Demand breakdown 1'!N196:W196)&gt;0), 'Demand breakdown 1'!R196/SUM('Demand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1'!R196 /'Demand breakdown 1'!Y196)*Doku!$H$9)</f>
        <v>0</v>
      </c>
      <c r="S196" s="27" cm="1">
        <f t="array" ref="S196">_xlfn.IFS(AND('Demand breakdown 1'!X196&gt;0, SUM('Demand breakdown 1'!N196:W196)&gt;0,SUM('Demand breakdown 1'!N196:W196)&lt;'Demand breakdown 1'!X196),('Demand breakdown 1'!S196 /'Demand breakdown 1'!X196)*Doku!$H$9,AND('Demand breakdown 1'!X196 = 0, SUM('Demand breakdown 1'!N196:W196)&gt;0), 'Demand breakdown 1'!S196/SUM('Demand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1'!S196 /'Demand breakdown 1'!Y196)*Doku!$H$9)</f>
        <v>6.4792711684586987E-2</v>
      </c>
      <c r="T196" s="27" cm="1">
        <f t="array" ref="T196">_xlfn.IFS(AND('Demand breakdown 1'!X196&gt;0, SUM('Demand breakdown 1'!N196:W196)&gt;0,SUM('Demand breakdown 1'!N196:W196)&lt;'Demand breakdown 1'!X196),('Demand breakdown 1'!T196 /'Demand breakdown 1'!X196)*Doku!$H$9,AND('Demand breakdown 1'!X196 = 0, SUM('Demand breakdown 1'!N196:W196)&gt;0), 'Demand breakdown 1'!T196/SUM('Demand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1'!T196 /'Demand breakdown 1'!Y196)*Doku!$H$9)</f>
        <v>6.133645133176528E-3</v>
      </c>
      <c r="U196" s="27" cm="1">
        <f t="array" ref="U196">_xlfn.IFS(AND('Demand breakdown 1'!X196&gt;0, SUM('Demand breakdown 1'!N196:W196)&gt;0,SUM('Demand breakdown 1'!N196:W196)&lt;'Demand breakdown 1'!X196),('Demand breakdown 1'!U196 /'Demand breakdown 1'!X196)*Doku!$H$9,AND('Demand breakdown 1'!X196 = 0, SUM('Demand breakdown 1'!N196:W196)&gt;0), 'Demand breakdown 1'!U196/SUM('Demand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1'!U196 /'Demand breakdown 1'!Y196)*Doku!$H$9)</f>
        <v>0.49200596318266004</v>
      </c>
      <c r="V196" s="27" cm="1">
        <f t="array" ref="V196">_xlfn.IFS(AND('Demand breakdown 1'!X196&gt;0, SUM('Demand breakdown 1'!N196:W196)&gt;0,SUM('Demand breakdown 1'!N196:W196)&lt;'Demand breakdown 1'!X196),('Demand breakdown 1'!V196 /'Demand breakdown 1'!X196)*Doku!$H$9,AND('Demand breakdown 1'!X196 = 0, SUM('Demand breakdown 1'!N196:W196)&gt;0), 'Demand breakdown 1'!V196/SUM('Demand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1'!V196 /'Demand breakdown 1'!Y196)*Doku!$H$9)</f>
        <v>9.2418454645520953E-2</v>
      </c>
      <c r="W196" s="27" cm="1">
        <f t="array" ref="W196">_xlfn.IFS(AND('Demand breakdown 1'!X196&gt;0, SUM('Demand breakdown 1'!N196:W196)&gt;0),('Demand breakdown 1'!W196 /'Demand breakdown 1'!X196)*Doku!$H$9,AND('Demand breakdown 1'!X196 = 0, SUM('Demand breakdown 1'!N196:W196)&gt;0), 'Demand breakdown 1'!W196/SUM('Demand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1'!W196 /'Demand breakdown 1'!Y196)*Doku!$H$9)</f>
        <v>2.6506109325512853E-2</v>
      </c>
      <c r="X196" s="90" cm="1">
        <f t="array" ref="X196">_xlfn.IFS(AND('Demand breakdown 1'!Y196&gt;0,'Demand breakdown 1'!X196 &gt; SUM('Demand breakdown 1'!N196:W196)),(('Demand breakdown 1'!Y196-SUM('Demand breakdown 1'!N196:W196))/'Demand breakdown 1'!Y196)*Doku!$H$9,'Demand breakdown 1'!Y196 = 0, 0,'Demand breakdown 1'!X196 &lt; SUM('Demand breakdown 1'!N196:W196),1)</f>
        <v>0.11442168956770976</v>
      </c>
      <c r="Y196" s="92">
        <f>IF(X196=1,Doku!$H$10,1-SUM(N196:X196))</f>
        <v>1.934697454094314E-2</v>
      </c>
      <c r="Z196" s="27">
        <f t="shared" si="16"/>
        <v>85.62547931312335</v>
      </c>
      <c r="AA196" s="25">
        <f t="shared" si="17"/>
        <v>88.796793361757551</v>
      </c>
    </row>
    <row r="197" spans="1:27">
      <c r="A197" s="27" t="s">
        <v>1377</v>
      </c>
      <c r="B197" s="27" t="s">
        <v>1187</v>
      </c>
      <c r="C197" s="27">
        <v>8221</v>
      </c>
      <c r="D197" s="27">
        <v>822</v>
      </c>
      <c r="E197" s="27">
        <v>9166.9339999999993</v>
      </c>
      <c r="F197" s="27">
        <v>161485</v>
      </c>
      <c r="G197" s="27">
        <v>1</v>
      </c>
      <c r="H197" s="27">
        <v>1.7483305201926286E-2</v>
      </c>
      <c r="I197" s="27">
        <v>1.4548198198198197E-2</v>
      </c>
      <c r="J197" s="27">
        <v>63865.617977528091</v>
      </c>
      <c r="K197" s="29">
        <f t="shared" si="15"/>
        <v>1064.0954126762394</v>
      </c>
      <c r="L197" s="28">
        <f t="shared" si="18"/>
        <v>1064.0954126762394</v>
      </c>
      <c r="M197" s="27">
        <f t="shared" si="19"/>
        <v>478.84293570430776</v>
      </c>
      <c r="N197" s="87" cm="1">
        <f t="array" ref="N197">_xlfn.IFS(AND('Demand breakdown 1'!X197&gt;0, SUM('Demand breakdown 1'!N197:W197)&gt;0,SUM('Demand breakdown 1'!N197:W197)&lt;'Demand breakdown 1'!X197),('Demand breakdown 1'!N197 /'Demand breakdown 1'!X197)*Doku!$H$9,AND('Demand breakdown 1'!X197 = 0, SUM('Demand breakdown 1'!N197:W197)&gt;0), 'Demand breakdown 1'!N197/SUM('Demand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1'!N197 /'Demand breakdown 1'!Y197)*Doku!$H$9)</f>
        <v>0</v>
      </c>
      <c r="O197" s="27" cm="1">
        <f t="array" ref="O197">_xlfn.IFS(AND('Demand breakdown 1'!X197&gt;0, SUM('Demand breakdown 1'!N197:W197)&gt;0,SUM('Demand breakdown 1'!N197:W197)&lt;'Demand breakdown 1'!X197),('Demand breakdown 1'!O197 /'Demand breakdown 1'!X197)*Doku!$H$9,AND('Demand breakdown 1'!X197 = 0, SUM('Demand breakdown 1'!N197:W197)&gt;0), 'Demand breakdown 1'!O197/SUM('Demand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1'!O197 /'Demand breakdown 1'!Y197)*Doku!$H$9)</f>
        <v>0</v>
      </c>
      <c r="P197" s="27" cm="1">
        <f t="array" ref="P197">_xlfn.IFS(AND('Demand breakdown 1'!X197&gt;0, SUM('Demand breakdown 1'!N197:W197)&gt;0,SUM('Demand breakdown 1'!N197:W197)&lt;'Demand breakdown 1'!X197),('Demand breakdown 1'!P197 /'Demand breakdown 1'!X197)*Doku!$H$9,AND('Demand breakdown 1'!X197 = 0, SUM('Demand breakdown 1'!N197:W197)&gt;0), 'Demand breakdown 1'!P197/SUM('Demand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1'!P197 /'Demand breakdown 1'!Y197)*Doku!$H$9)</f>
        <v>0</v>
      </c>
      <c r="Q197" s="27" cm="1">
        <f t="array" ref="Q197">_xlfn.IFS(AND('Demand breakdown 1'!X197&gt;0, SUM('Demand breakdown 1'!N197:W197)&gt;0,SUM('Demand breakdown 1'!N197:W197)&lt;'Demand breakdown 1'!X197),('Demand breakdown 1'!Q197 /'Demand breakdown 1'!X197)*Doku!$H$9,AND('Demand breakdown 1'!X197 = 0, SUM('Demand breakdown 1'!N197:W197)&gt;0), 'Demand breakdown 1'!Q197/SUM('Demand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1'!Q197 /'Demand breakdown 1'!Y197)*Doku!$H$9)</f>
        <v>0.207513184851604</v>
      </c>
      <c r="R197" s="27" cm="1">
        <f t="array" ref="R197">_xlfn.IFS(AND('Demand breakdown 1'!X197&gt;0, SUM('Demand breakdown 1'!N197:W197)&gt;0,SUM('Demand breakdown 1'!N197:W197)&lt;'Demand breakdown 1'!X197),('Demand breakdown 1'!R197 /'Demand breakdown 1'!X197)*Doku!$H$9,AND('Demand breakdown 1'!X197 = 0, SUM('Demand breakdown 1'!N197:W197)&gt;0), 'Demand breakdown 1'!R197/SUM('Demand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1'!R197 /'Demand breakdown 1'!Y197)*Doku!$H$9)</f>
        <v>0</v>
      </c>
      <c r="S197" s="27" cm="1">
        <f t="array" ref="S197">_xlfn.IFS(AND('Demand breakdown 1'!X197&gt;0, SUM('Demand breakdown 1'!N197:W197)&gt;0,SUM('Demand breakdown 1'!N197:W197)&lt;'Demand breakdown 1'!X197),('Demand breakdown 1'!S197 /'Demand breakdown 1'!X197)*Doku!$H$9,AND('Demand breakdown 1'!X197 = 0, SUM('Demand breakdown 1'!N197:W197)&gt;0), 'Demand breakdown 1'!S197/SUM('Demand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1'!S197 /'Demand breakdown 1'!Y197)*Doku!$H$9)</f>
        <v>0</v>
      </c>
      <c r="T197" s="27" cm="1">
        <f t="array" ref="T197">_xlfn.IFS(AND('Demand breakdown 1'!X197&gt;0, SUM('Demand breakdown 1'!N197:W197)&gt;0,SUM('Demand breakdown 1'!N197:W197)&lt;'Demand breakdown 1'!X197),('Demand breakdown 1'!T197 /'Demand breakdown 1'!X197)*Doku!$H$9,AND('Demand breakdown 1'!X197 = 0, SUM('Demand breakdown 1'!N197:W197)&gt;0), 'Demand breakdown 1'!T197/SUM('Demand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1'!T197 /'Demand breakdown 1'!Y197)*Doku!$H$9)</f>
        <v>0</v>
      </c>
      <c r="U197" s="27" cm="1">
        <f t="array" ref="U197">_xlfn.IFS(AND('Demand breakdown 1'!X197&gt;0, SUM('Demand breakdown 1'!N197:W197)&gt;0,SUM('Demand breakdown 1'!N197:W197)&lt;'Demand breakdown 1'!X197),('Demand breakdown 1'!U197 /'Demand breakdown 1'!X197)*Doku!$H$9,AND('Demand breakdown 1'!X197 = 0, SUM('Demand breakdown 1'!N197:W197)&gt;0), 'Demand breakdown 1'!U197/SUM('Demand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1'!U197 /'Demand breakdown 1'!Y197)*Doku!$H$9)</f>
        <v>0</v>
      </c>
      <c r="V197" s="27" cm="1">
        <f t="array" ref="V197">_xlfn.IFS(AND('Demand breakdown 1'!X197&gt;0, SUM('Demand breakdown 1'!N197:W197)&gt;0,SUM('Demand breakdown 1'!N197:W197)&lt;'Demand breakdown 1'!X197),('Demand breakdown 1'!V197 /'Demand breakdown 1'!X197)*Doku!$H$9,AND('Demand breakdown 1'!X197 = 0, SUM('Demand breakdown 1'!N197:W197)&gt;0), 'Demand breakdown 1'!V197/SUM('Demand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1'!V197 /'Demand breakdown 1'!Y197)*Doku!$H$9)</f>
        <v>0.43954269533968443</v>
      </c>
      <c r="W197" s="27" cm="1">
        <f t="array" ref="W197">_xlfn.IFS(AND('Demand breakdown 1'!X197&gt;0, SUM('Demand breakdown 1'!N197:W197)&gt;0),('Demand breakdown 1'!W197 /'Demand breakdown 1'!X197)*Doku!$H$9,AND('Demand breakdown 1'!X197 = 0, SUM('Demand breakdown 1'!N197:W197)&gt;0), 'Demand breakdown 1'!W197/SUM('Demand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1'!W197 /'Demand breakdown 1'!Y197)*Doku!$H$9)</f>
        <v>0.33359714526776846</v>
      </c>
      <c r="X197" s="90" cm="1">
        <f t="array" ref="X197">_xlfn.IFS(AND('Demand breakdown 1'!Y197&gt;0,'Demand breakdown 1'!X197 &gt; SUM('Demand breakdown 1'!N197:W197)),(('Demand breakdown 1'!Y197-SUM('Demand breakdown 1'!N197:W197))/'Demand breakdown 1'!Y197)*Doku!$H$9,'Demand breakdown 1'!Y197 = 0, 0,'Demand breakdown 1'!X197 &lt; SUM('Demand breakdown 1'!N197:W197),1)</f>
        <v>1</v>
      </c>
      <c r="Y197" s="92">
        <f>IF(X197=1,Doku!$H$10,1-SUM(N197:X197))</f>
        <v>1.934697454094314E-2</v>
      </c>
      <c r="Z197" s="27">
        <f t="shared" si="16"/>
        <v>287.30576142258468</v>
      </c>
      <c r="AA197" s="25">
        <f t="shared" si="17"/>
        <v>297.94671554934706</v>
      </c>
    </row>
    <row r="198" spans="1:27">
      <c r="A198" s="27" t="s">
        <v>1377</v>
      </c>
      <c r="B198" s="27" t="s">
        <v>1188</v>
      </c>
      <c r="C198" s="27">
        <v>8222</v>
      </c>
      <c r="D198" s="27">
        <v>1035</v>
      </c>
      <c r="E198" s="27">
        <v>20921.098000000002</v>
      </c>
      <c r="F198" s="27">
        <v>310658</v>
      </c>
      <c r="G198" s="27">
        <v>1</v>
      </c>
      <c r="H198" s="27">
        <v>3.9901011777046684E-2</v>
      </c>
      <c r="I198" s="27">
        <v>2.7987207207207206E-2</v>
      </c>
      <c r="J198" s="27">
        <v>63865.617977528091</v>
      </c>
      <c r="K198" s="29">
        <f t="shared" si="15"/>
        <v>2335.2556775011499</v>
      </c>
      <c r="L198" s="28">
        <f t="shared" si="18"/>
        <v>2335.2556775011499</v>
      </c>
      <c r="M198" s="27">
        <f t="shared" si="19"/>
        <v>1050.8650548755174</v>
      </c>
      <c r="N198" s="87" cm="1">
        <f t="array" ref="N198">_xlfn.IFS(AND('Demand breakdown 1'!X198&gt;0, SUM('Demand breakdown 1'!N198:W198)&gt;0,SUM('Demand breakdown 1'!N198:W198)&lt;'Demand breakdown 1'!X198),('Demand breakdown 1'!N198 /'Demand breakdown 1'!X198)*Doku!$H$9,AND('Demand breakdown 1'!X198 = 0, SUM('Demand breakdown 1'!N198:W198)&gt;0), 'Demand breakdown 1'!N198/SUM('Demand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1'!N198 /'Demand breakdown 1'!Y198)*Doku!$H$9)</f>
        <v>0</v>
      </c>
      <c r="O198" s="27" cm="1">
        <f t="array" ref="O198">_xlfn.IFS(AND('Demand breakdown 1'!X198&gt;0, SUM('Demand breakdown 1'!N198:W198)&gt;0,SUM('Demand breakdown 1'!N198:W198)&lt;'Demand breakdown 1'!X198),('Demand breakdown 1'!O198 /'Demand breakdown 1'!X198)*Doku!$H$9,AND('Demand breakdown 1'!X198 = 0, SUM('Demand breakdown 1'!N198:W198)&gt;0), 'Demand breakdown 1'!O198/SUM('Demand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1'!O198 /'Demand breakdown 1'!Y198)*Doku!$H$9)</f>
        <v>0.18489950433796964</v>
      </c>
      <c r="P198" s="27" cm="1">
        <f t="array" ref="P198">_xlfn.IFS(AND('Demand breakdown 1'!X198&gt;0, SUM('Demand breakdown 1'!N198:W198)&gt;0,SUM('Demand breakdown 1'!N198:W198)&lt;'Demand breakdown 1'!X198),('Demand breakdown 1'!P198 /'Demand breakdown 1'!X198)*Doku!$H$9,AND('Demand breakdown 1'!X198 = 0, SUM('Demand breakdown 1'!N198:W198)&gt;0), 'Demand breakdown 1'!P198/SUM('Demand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1'!P198 /'Demand breakdown 1'!Y198)*Doku!$H$9)</f>
        <v>1.6659655003175934E-2</v>
      </c>
      <c r="Q198" s="27" cm="1">
        <f t="array" ref="Q198">_xlfn.IFS(AND('Demand breakdown 1'!X198&gt;0, SUM('Demand breakdown 1'!N198:W198)&gt;0,SUM('Demand breakdown 1'!N198:W198)&lt;'Demand breakdown 1'!X198),('Demand breakdown 1'!Q198 /'Demand breakdown 1'!X198)*Doku!$H$9,AND('Demand breakdown 1'!X198 = 0, SUM('Demand breakdown 1'!N198:W198)&gt;0), 'Demand breakdown 1'!Q198/SUM('Demand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1'!Q198 /'Demand breakdown 1'!Y198)*Doku!$H$9)</f>
        <v>0.13701716257714083</v>
      </c>
      <c r="R198" s="27" cm="1">
        <f t="array" ref="R198">_xlfn.IFS(AND('Demand breakdown 1'!X198&gt;0, SUM('Demand breakdown 1'!N198:W198)&gt;0,SUM('Demand breakdown 1'!N198:W198)&lt;'Demand breakdown 1'!X198),('Demand breakdown 1'!R198 /'Demand breakdown 1'!X198)*Doku!$H$9,AND('Demand breakdown 1'!X198 = 0, SUM('Demand breakdown 1'!N198:W198)&gt;0), 'Demand breakdown 1'!R198/SUM('Demand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1'!R198 /'Demand breakdown 1'!Y198)*Doku!$H$9)</f>
        <v>0</v>
      </c>
      <c r="S198" s="27" cm="1">
        <f t="array" ref="S198">_xlfn.IFS(AND('Demand breakdown 1'!X198&gt;0, SUM('Demand breakdown 1'!N198:W198)&gt;0,SUM('Demand breakdown 1'!N198:W198)&lt;'Demand breakdown 1'!X198),('Demand breakdown 1'!S198 /'Demand breakdown 1'!X198)*Doku!$H$9,AND('Demand breakdown 1'!X198 = 0, SUM('Demand breakdown 1'!N198:W198)&gt;0), 'Demand breakdown 1'!S198/SUM('Demand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1'!S198 /'Demand breakdown 1'!Y198)*Doku!$H$9)</f>
        <v>0</v>
      </c>
      <c r="T198" s="27" cm="1">
        <f t="array" ref="T198">_xlfn.IFS(AND('Demand breakdown 1'!X198&gt;0, SUM('Demand breakdown 1'!N198:W198)&gt;0,SUM('Demand breakdown 1'!N198:W198)&lt;'Demand breakdown 1'!X198),('Demand breakdown 1'!T198 /'Demand breakdown 1'!X198)*Doku!$H$9,AND('Demand breakdown 1'!X198 = 0, SUM('Demand breakdown 1'!N198:W198)&gt;0), 'Demand breakdown 1'!T198/SUM('Demand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1'!T198 /'Demand breakdown 1'!Y198)*Doku!$H$9)</f>
        <v>0</v>
      </c>
      <c r="U198" s="27" cm="1">
        <f t="array" ref="U198">_xlfn.IFS(AND('Demand breakdown 1'!X198&gt;0, SUM('Demand breakdown 1'!N198:W198)&gt;0,SUM('Demand breakdown 1'!N198:W198)&lt;'Demand breakdown 1'!X198),('Demand breakdown 1'!U198 /'Demand breakdown 1'!X198)*Doku!$H$9,AND('Demand breakdown 1'!X198 = 0, SUM('Demand breakdown 1'!N198:W198)&gt;0), 'Demand breakdown 1'!U198/SUM('Demand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1'!U198 /'Demand breakdown 1'!Y198)*Doku!$H$9)</f>
        <v>0</v>
      </c>
      <c r="V198" s="27" cm="1">
        <f t="array" ref="V198">_xlfn.IFS(AND('Demand breakdown 1'!X198&gt;0, SUM('Demand breakdown 1'!N198:W198)&gt;0,SUM('Demand breakdown 1'!N198:W198)&lt;'Demand breakdown 1'!X198),('Demand breakdown 1'!V198 /'Demand breakdown 1'!X198)*Doku!$H$9,AND('Demand breakdown 1'!X198 = 0, SUM('Demand breakdown 1'!N198:W198)&gt;0), 'Demand breakdown 1'!V198/SUM('Demand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1'!V198 /'Demand breakdown 1'!Y198)*Doku!$H$9)</f>
        <v>0.62269710486360663</v>
      </c>
      <c r="W198" s="27" cm="1">
        <f t="array" ref="W198">_xlfn.IFS(AND('Demand breakdown 1'!X198&gt;0, SUM('Demand breakdown 1'!N198:W198)&gt;0),('Demand breakdown 1'!W198 /'Demand breakdown 1'!X198)*Doku!$H$9,AND('Demand breakdown 1'!X198 = 0, SUM('Demand breakdown 1'!N198:W198)&gt;0), 'Demand breakdown 1'!W198/SUM('Demand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1'!W198 /'Demand breakdown 1'!Y198)*Doku!$H$9)</f>
        <v>1.937959867716384E-2</v>
      </c>
      <c r="X198" s="90" cm="1">
        <f t="array" ref="X198">_xlfn.IFS(AND('Demand breakdown 1'!Y198&gt;0,'Demand breakdown 1'!X198 &gt; SUM('Demand breakdown 1'!N198:W198)),(('Demand breakdown 1'!Y198-SUM('Demand breakdown 1'!N198:W198))/'Demand breakdown 1'!Y198)*Doku!$H$9,'Demand breakdown 1'!Y198 = 0, 0,'Demand breakdown 1'!X198 &lt; SUM('Demand breakdown 1'!N198:W198),1)</f>
        <v>1</v>
      </c>
      <c r="Y198" s="92">
        <f>IF(X198=1,Doku!$H$10,1-SUM(N198:X198))</f>
        <v>1.934697454094314E-2</v>
      </c>
      <c r="Z198" s="27">
        <f t="shared" si="16"/>
        <v>630.51903292531051</v>
      </c>
      <c r="AA198" s="25">
        <f t="shared" si="17"/>
        <v>653.87158970032203</v>
      </c>
    </row>
    <row r="199" spans="1:27">
      <c r="A199" s="27" t="s">
        <v>1377</v>
      </c>
      <c r="B199" s="27" t="s">
        <v>1389</v>
      </c>
      <c r="C199" s="27">
        <v>8225</v>
      </c>
      <c r="D199" s="27">
        <v>658</v>
      </c>
      <c r="E199" s="27">
        <v>4629.6379999999999</v>
      </c>
      <c r="F199" s="27">
        <v>143633</v>
      </c>
      <c r="G199" s="27">
        <v>3</v>
      </c>
      <c r="H199" s="27">
        <v>8.8297105802698714E-3</v>
      </c>
      <c r="I199" s="27">
        <v>1.2939909909909911E-2</v>
      </c>
      <c r="J199" s="27">
        <v>63865.617977528091</v>
      </c>
      <c r="K199" s="29">
        <f t="shared" si="15"/>
        <v>637.41504042717258</v>
      </c>
      <c r="L199" s="28">
        <f t="shared" si="18"/>
        <v>212.47168014239085</v>
      </c>
      <c r="M199" s="27">
        <f t="shared" si="19"/>
        <v>95.612256064075879</v>
      </c>
      <c r="N199" s="87" cm="1">
        <f t="array" ref="N199">_xlfn.IFS(AND('Demand breakdown 1'!X199&gt;0, SUM('Demand breakdown 1'!N199:W199)&gt;0,SUM('Demand breakdown 1'!N199:W199)&lt;'Demand breakdown 1'!X199),('Demand breakdown 1'!N199 /'Demand breakdown 1'!X199)*Doku!$H$9,AND('Demand breakdown 1'!X199 = 0, SUM('Demand breakdown 1'!N199:W199)&gt;0), 'Demand breakdown 1'!N199/SUM('Demand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1'!N199 /'Demand breakdown 1'!Y199)*Doku!$H$9)</f>
        <v>0.23272483792166046</v>
      </c>
      <c r="O199" s="27" cm="1">
        <f t="array" ref="O199">_xlfn.IFS(AND('Demand breakdown 1'!X199&gt;0, SUM('Demand breakdown 1'!N199:W199)&gt;0,SUM('Demand breakdown 1'!N199:W199)&lt;'Demand breakdown 1'!X199),('Demand breakdown 1'!O199 /'Demand breakdown 1'!X199)*Doku!$H$9,AND('Demand breakdown 1'!X199 = 0, SUM('Demand breakdown 1'!N199:W199)&gt;0), 'Demand breakdown 1'!O199/SUM('Demand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1'!O199 /'Demand breakdown 1'!Y199)*Doku!$H$9)</f>
        <v>4.5134135680622453E-2</v>
      </c>
      <c r="P199" s="27" cm="1">
        <f t="array" ref="P199">_xlfn.IFS(AND('Demand breakdown 1'!X199&gt;0, SUM('Demand breakdown 1'!N199:W199)&gt;0,SUM('Demand breakdown 1'!N199:W199)&lt;'Demand breakdown 1'!X199),('Demand breakdown 1'!P199 /'Demand breakdown 1'!X199)*Doku!$H$9,AND('Demand breakdown 1'!X199 = 0, SUM('Demand breakdown 1'!N199:W199)&gt;0), 'Demand breakdown 1'!P199/SUM('Demand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1'!P199 /'Demand breakdown 1'!Y199)*Doku!$H$9)</f>
        <v>9.9881904687407919E-3</v>
      </c>
      <c r="Q199" s="27" cm="1">
        <f t="array" ref="Q199">_xlfn.IFS(AND('Demand breakdown 1'!X199&gt;0, SUM('Demand breakdown 1'!N199:W199)&gt;0,SUM('Demand breakdown 1'!N199:W199)&lt;'Demand breakdown 1'!X199),('Demand breakdown 1'!Q199 /'Demand breakdown 1'!X199)*Doku!$H$9,AND('Demand breakdown 1'!X199 = 0, SUM('Demand breakdown 1'!N199:W199)&gt;0), 'Demand breakdown 1'!Q199/SUM('Demand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1'!Q199 /'Demand breakdown 1'!Y199)*Doku!$H$9)</f>
        <v>4.656993806050394E-2</v>
      </c>
      <c r="R199" s="27" cm="1">
        <f t="array" ref="R199">_xlfn.IFS(AND('Demand breakdown 1'!X199&gt;0, SUM('Demand breakdown 1'!N199:W199)&gt;0,SUM('Demand breakdown 1'!N199:W199)&lt;'Demand breakdown 1'!X199),('Demand breakdown 1'!R199 /'Demand breakdown 1'!X199)*Doku!$H$9,AND('Demand breakdown 1'!X199 = 0, SUM('Demand breakdown 1'!N199:W199)&gt;0), 'Demand breakdown 1'!R199/SUM('Demand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1'!R199 /'Demand breakdown 1'!Y199)*Doku!$H$9)</f>
        <v>0</v>
      </c>
      <c r="S199" s="27" cm="1">
        <f t="array" ref="S199">_xlfn.IFS(AND('Demand breakdown 1'!X199&gt;0, SUM('Demand breakdown 1'!N199:W199)&gt;0,SUM('Demand breakdown 1'!N199:W199)&lt;'Demand breakdown 1'!X199),('Demand breakdown 1'!S199 /'Demand breakdown 1'!X199)*Doku!$H$9,AND('Demand breakdown 1'!X199 = 0, SUM('Demand breakdown 1'!N199:W199)&gt;0), 'Demand breakdown 1'!S199/SUM('Demand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1'!S199 /'Demand breakdown 1'!Y199)*Doku!$H$9)</f>
        <v>1.3733761894518588E-2</v>
      </c>
      <c r="T199" s="27" cm="1">
        <f t="array" ref="T199">_xlfn.IFS(AND('Demand breakdown 1'!X199&gt;0, SUM('Demand breakdown 1'!N199:W199)&gt;0,SUM('Demand breakdown 1'!N199:W199)&lt;'Demand breakdown 1'!X199),('Demand breakdown 1'!T199 /'Demand breakdown 1'!X199)*Doku!$H$9,AND('Demand breakdown 1'!X199 = 0, SUM('Demand breakdown 1'!N199:W199)&gt;0), 'Demand breakdown 1'!T199/SUM('Demand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1'!T199 /'Demand breakdown 1'!Y199)*Doku!$H$9)</f>
        <v>1.2672516657214878E-2</v>
      </c>
      <c r="U199" s="27" cm="1">
        <f t="array" ref="U199">_xlfn.IFS(AND('Demand breakdown 1'!X199&gt;0, SUM('Demand breakdown 1'!N199:W199)&gt;0,SUM('Demand breakdown 1'!N199:W199)&lt;'Demand breakdown 1'!X199),('Demand breakdown 1'!U199 /'Demand breakdown 1'!X199)*Doku!$H$9,AND('Demand breakdown 1'!X199 = 0, SUM('Demand breakdown 1'!N199:W199)&gt;0), 'Demand breakdown 1'!U199/SUM('Demand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1'!U199 /'Demand breakdown 1'!Y199)*Doku!$H$9)</f>
        <v>0.11205501182118575</v>
      </c>
      <c r="V199" s="27" cm="1">
        <f t="array" ref="V199">_xlfn.IFS(AND('Demand breakdown 1'!X199&gt;0, SUM('Demand breakdown 1'!N199:W199)&gt;0,SUM('Demand breakdown 1'!N199:W199)&lt;'Demand breakdown 1'!X199),('Demand breakdown 1'!V199 /'Demand breakdown 1'!X199)*Doku!$H$9,AND('Demand breakdown 1'!X199 = 0, SUM('Demand breakdown 1'!N199:W199)&gt;0), 'Demand breakdown 1'!V199/SUM('Demand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1'!V199 /'Demand breakdown 1'!Y199)*Doku!$H$9)</f>
        <v>0.31412859024189788</v>
      </c>
      <c r="W199" s="27" cm="1">
        <f t="array" ref="W199">_xlfn.IFS(AND('Demand breakdown 1'!X199&gt;0, SUM('Demand breakdown 1'!N199:W199)&gt;0),('Demand breakdown 1'!W199 /'Demand breakdown 1'!X199)*Doku!$H$9,AND('Demand breakdown 1'!X199 = 0, SUM('Demand breakdown 1'!N199:W199)&gt;0), 'Demand breakdown 1'!W199/SUM('Demand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1'!W199 /'Demand breakdown 1'!Y199)*Doku!$H$9)</f>
        <v>1.0550026182607463E-2</v>
      </c>
      <c r="X199" s="90" cm="1">
        <f t="array" ref="X199">_xlfn.IFS(AND('Demand breakdown 1'!Y199&gt;0,'Demand breakdown 1'!X199 &gt; SUM('Demand breakdown 1'!N199:W199)),(('Demand breakdown 1'!Y199-SUM('Demand breakdown 1'!N199:W199))/'Demand breakdown 1'!Y199)*Doku!$H$9,'Demand breakdown 1'!Y199 = 0, 0,'Demand breakdown 1'!X199 &lt; SUM('Demand breakdown 1'!N199:W199),1)</f>
        <v>0.18309601653010463</v>
      </c>
      <c r="Y199" s="92">
        <f>IF(X199=1,Doku!$H$10,1-SUM(N199:X199))</f>
        <v>1.934697454094314E-2</v>
      </c>
      <c r="Z199" s="27">
        <f t="shared" si="16"/>
        <v>57.367353638445536</v>
      </c>
      <c r="AA199" s="25">
        <f t="shared" si="17"/>
        <v>59.492070439869444</v>
      </c>
    </row>
    <row r="200" spans="1:27">
      <c r="A200" s="27" t="s">
        <v>1377</v>
      </c>
      <c r="B200" s="27" t="s">
        <v>1390</v>
      </c>
      <c r="C200" s="27">
        <v>8226</v>
      </c>
      <c r="D200" s="27">
        <v>1015</v>
      </c>
      <c r="E200" s="27">
        <v>18763.333999999999</v>
      </c>
      <c r="F200" s="27">
        <v>548355</v>
      </c>
      <c r="G200" s="27">
        <v>10</v>
      </c>
      <c r="H200" s="27">
        <v>3.5785693987507743E-2</v>
      </c>
      <c r="I200" s="27">
        <v>4.9401351351351354E-2</v>
      </c>
      <c r="J200" s="27">
        <v>63865.617977528091</v>
      </c>
      <c r="K200" s="29">
        <f t="shared" si="15"/>
        <v>2528.9557253462963</v>
      </c>
      <c r="L200" s="28">
        <f t="shared" si="18"/>
        <v>252.89557253462962</v>
      </c>
      <c r="M200" s="27">
        <f t="shared" si="19"/>
        <v>113.80300764058333</v>
      </c>
      <c r="N200" s="87" cm="1">
        <f t="array" ref="N200">_xlfn.IFS(AND('Demand breakdown 1'!X200&gt;0, SUM('Demand breakdown 1'!N200:W200)&gt;0,SUM('Demand breakdown 1'!N200:W200)&lt;'Demand breakdown 1'!X200),('Demand breakdown 1'!N200 /'Demand breakdown 1'!X200)*Doku!$H$9,AND('Demand breakdown 1'!X200 = 0, SUM('Demand breakdown 1'!N200:W200)&gt;0), 'Demand breakdown 1'!N200/SUM('Demand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1'!N200 /'Demand breakdown 1'!Y200)*Doku!$H$9)</f>
        <v>6.3987498379209279E-2</v>
      </c>
      <c r="O200" s="27" cm="1">
        <f t="array" ref="O200">_xlfn.IFS(AND('Demand breakdown 1'!X200&gt;0, SUM('Demand breakdown 1'!N200:W200)&gt;0,SUM('Demand breakdown 1'!N200:W200)&lt;'Demand breakdown 1'!X200),('Demand breakdown 1'!O200 /'Demand breakdown 1'!X200)*Doku!$H$9,AND('Demand breakdown 1'!X200 = 0, SUM('Demand breakdown 1'!N200:W200)&gt;0), 'Demand breakdown 1'!O200/SUM('Demand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1'!O200 /'Demand breakdown 1'!Y200)*Doku!$H$9)</f>
        <v>0.25853116252516178</v>
      </c>
      <c r="P200" s="27" cm="1">
        <f t="array" ref="P200">_xlfn.IFS(AND('Demand breakdown 1'!X200&gt;0, SUM('Demand breakdown 1'!N200:W200)&gt;0,SUM('Demand breakdown 1'!N200:W200)&lt;'Demand breakdown 1'!X200),('Demand breakdown 1'!P200 /'Demand breakdown 1'!X200)*Doku!$H$9,AND('Demand breakdown 1'!X200 = 0, SUM('Demand breakdown 1'!N200:W200)&gt;0), 'Demand breakdown 1'!P200/SUM('Demand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1'!P200 /'Demand breakdown 1'!Y200)*Doku!$H$9)</f>
        <v>2.6034754071620505E-2</v>
      </c>
      <c r="Q200" s="27" cm="1">
        <f t="array" ref="Q200">_xlfn.IFS(AND('Demand breakdown 1'!X200&gt;0, SUM('Demand breakdown 1'!N200:W200)&gt;0,SUM('Demand breakdown 1'!N200:W200)&lt;'Demand breakdown 1'!X200),('Demand breakdown 1'!Q200 /'Demand breakdown 1'!X200)*Doku!$H$9,AND('Demand breakdown 1'!X200 = 0, SUM('Demand breakdown 1'!N200:W200)&gt;0), 'Demand breakdown 1'!Q200/SUM('Demand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1'!Q200 /'Demand breakdown 1'!Y200)*Doku!$H$9)</f>
        <v>9.4324200798037577E-2</v>
      </c>
      <c r="R200" s="27" cm="1">
        <f t="array" ref="R200">_xlfn.IFS(AND('Demand breakdown 1'!X200&gt;0, SUM('Demand breakdown 1'!N200:W200)&gt;0,SUM('Demand breakdown 1'!N200:W200)&lt;'Demand breakdown 1'!X200),('Demand breakdown 1'!R200 /'Demand breakdown 1'!X200)*Doku!$H$9,AND('Demand breakdown 1'!X200 = 0, SUM('Demand breakdown 1'!N200:W200)&gt;0), 'Demand breakdown 1'!R200/SUM('Demand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1'!R200 /'Demand breakdown 1'!Y200)*Doku!$H$9)</f>
        <v>0</v>
      </c>
      <c r="S200" s="27" cm="1">
        <f t="array" ref="S200">_xlfn.IFS(AND('Demand breakdown 1'!X200&gt;0, SUM('Demand breakdown 1'!N200:W200)&gt;0,SUM('Demand breakdown 1'!N200:W200)&lt;'Demand breakdown 1'!X200),('Demand breakdown 1'!S200 /'Demand breakdown 1'!X200)*Doku!$H$9,AND('Demand breakdown 1'!X200 = 0, SUM('Demand breakdown 1'!N200:W200)&gt;0), 'Demand breakdown 1'!S200/SUM('Demand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1'!S200 /'Demand breakdown 1'!Y200)*Doku!$H$9)</f>
        <v>3.9131796817564235E-2</v>
      </c>
      <c r="T200" s="27" cm="1">
        <f t="array" ref="T200">_xlfn.IFS(AND('Demand breakdown 1'!X200&gt;0, SUM('Demand breakdown 1'!N200:W200)&gt;0,SUM('Demand breakdown 1'!N200:W200)&lt;'Demand breakdown 1'!X200),('Demand breakdown 1'!T200 /'Demand breakdown 1'!X200)*Doku!$H$9,AND('Demand breakdown 1'!X200 = 0, SUM('Demand breakdown 1'!N200:W200)&gt;0), 'Demand breakdown 1'!T200/SUM('Demand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1'!T200 /'Demand breakdown 1'!Y200)*Doku!$H$9)</f>
        <v>0</v>
      </c>
      <c r="U200" s="27" cm="1">
        <f t="array" ref="U200">_xlfn.IFS(AND('Demand breakdown 1'!X200&gt;0, SUM('Demand breakdown 1'!N200:W200)&gt;0,SUM('Demand breakdown 1'!N200:W200)&lt;'Demand breakdown 1'!X200),('Demand breakdown 1'!U200 /'Demand breakdown 1'!X200)*Doku!$H$9,AND('Demand breakdown 1'!X200 = 0, SUM('Demand breakdown 1'!N200:W200)&gt;0), 'Demand breakdown 1'!U200/SUM('Demand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1'!U200 /'Demand breakdown 1'!Y200)*Doku!$H$9)</f>
        <v>5.3089229232949522E-2</v>
      </c>
      <c r="V200" s="27" cm="1">
        <f t="array" ref="V200">_xlfn.IFS(AND('Demand breakdown 1'!X200&gt;0, SUM('Demand breakdown 1'!N200:W200)&gt;0,SUM('Demand breakdown 1'!N200:W200)&lt;'Demand breakdown 1'!X200),('Demand breakdown 1'!V200 /'Demand breakdown 1'!X200)*Doku!$H$9,AND('Demand breakdown 1'!X200 = 0, SUM('Demand breakdown 1'!N200:W200)&gt;0), 'Demand breakdown 1'!V200/SUM('Demand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1'!V200 /'Demand breakdown 1'!Y200)*Doku!$H$9)</f>
        <v>0.42312051966092662</v>
      </c>
      <c r="W200" s="27" cm="1">
        <f t="array" ref="W200">_xlfn.IFS(AND('Demand breakdown 1'!X200&gt;0, SUM('Demand breakdown 1'!N200:W200)&gt;0),('Demand breakdown 1'!W200 /'Demand breakdown 1'!X200)*Doku!$H$9,AND('Demand breakdown 1'!X200 = 0, SUM('Demand breakdown 1'!N200:W200)&gt;0), 'Demand breakdown 1'!W200/SUM('Demand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1'!W200 /'Demand breakdown 1'!Y200)*Doku!$H$9)</f>
        <v>2.2433863973587313E-2</v>
      </c>
      <c r="X200" s="90" cm="1">
        <f t="array" ref="X200">_xlfn.IFS(AND('Demand breakdown 1'!Y200&gt;0,'Demand breakdown 1'!X200 &gt; SUM('Demand breakdown 1'!N200:W200)),(('Demand breakdown 1'!Y200-SUM('Demand breakdown 1'!N200:W200))/'Demand breakdown 1'!Y200)*Doku!$H$9,'Demand breakdown 1'!Y200 = 0, 0,'Demand breakdown 1'!X200 &lt; SUM('Demand breakdown 1'!N200:W200),1)</f>
        <v>1</v>
      </c>
      <c r="Y200" s="92">
        <f>IF(X200=1,Doku!$H$10,1-SUM(N200:X200))</f>
        <v>1.934697454094314E-2</v>
      </c>
      <c r="Z200" s="27">
        <f t="shared" si="16"/>
        <v>68.281804584349999</v>
      </c>
      <c r="AA200" s="25">
        <f t="shared" si="17"/>
        <v>70.810760309696306</v>
      </c>
    </row>
    <row r="201" spans="1:27">
      <c r="A201" s="27" t="s">
        <v>1377</v>
      </c>
      <c r="B201" s="27" t="s">
        <v>1189</v>
      </c>
      <c r="C201" s="27">
        <v>8231</v>
      </c>
      <c r="D201" s="27">
        <v>880</v>
      </c>
      <c r="E201" s="27">
        <v>5057.1409999999996</v>
      </c>
      <c r="F201" s="27">
        <v>125957</v>
      </c>
      <c r="G201" s="27">
        <v>1</v>
      </c>
      <c r="H201" s="27">
        <v>9.6450503027702278E-3</v>
      </c>
      <c r="I201" s="27">
        <v>1.1347477477477478E-2</v>
      </c>
      <c r="J201" s="27">
        <v>63865.617977528091</v>
      </c>
      <c r="K201" s="29">
        <f t="shared" si="15"/>
        <v>646.43053581160143</v>
      </c>
      <c r="L201" s="28">
        <f t="shared" si="18"/>
        <v>646.43053581160143</v>
      </c>
      <c r="M201" s="27">
        <f t="shared" si="19"/>
        <v>290.89374111522068</v>
      </c>
      <c r="N201" s="87" cm="1">
        <f t="array" ref="N201">_xlfn.IFS(AND('Demand breakdown 1'!X201&gt;0, SUM('Demand breakdown 1'!N201:W201)&gt;0,SUM('Demand breakdown 1'!N201:W201)&lt;'Demand breakdown 1'!X201),('Demand breakdown 1'!N201 /'Demand breakdown 1'!X201)*Doku!$H$9,AND('Demand breakdown 1'!X201 = 0, SUM('Demand breakdown 1'!N201:W201)&gt;0), 'Demand breakdown 1'!N201/SUM('Demand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1'!N201 /'Demand breakdown 1'!Y201)*Doku!$H$9)</f>
        <v>0.47960323292708118</v>
      </c>
      <c r="O201" s="27" cm="1">
        <f t="array" ref="O201">_xlfn.IFS(AND('Demand breakdown 1'!X201&gt;0, SUM('Demand breakdown 1'!N201:W201)&gt;0,SUM('Demand breakdown 1'!N201:W201)&lt;'Demand breakdown 1'!X201),('Demand breakdown 1'!O201 /'Demand breakdown 1'!X201)*Doku!$H$9,AND('Demand breakdown 1'!X201 = 0, SUM('Demand breakdown 1'!N201:W201)&gt;0), 'Demand breakdown 1'!O201/SUM('Demand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1'!O201 /'Demand breakdown 1'!Y201)*Doku!$H$9)</f>
        <v>1.3522237581391101E-2</v>
      </c>
      <c r="P201" s="27" cm="1">
        <f t="array" ref="P201">_xlfn.IFS(AND('Demand breakdown 1'!X201&gt;0, SUM('Demand breakdown 1'!N201:W201)&gt;0,SUM('Demand breakdown 1'!N201:W201)&lt;'Demand breakdown 1'!X201),('Demand breakdown 1'!P201 /'Demand breakdown 1'!X201)*Doku!$H$9,AND('Demand breakdown 1'!X201 = 0, SUM('Demand breakdown 1'!N201:W201)&gt;0), 'Demand breakdown 1'!P201/SUM('Demand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1'!P201 /'Demand breakdown 1'!Y201)*Doku!$H$9)</f>
        <v>0</v>
      </c>
      <c r="Q201" s="27" cm="1">
        <f t="array" ref="Q201">_xlfn.IFS(AND('Demand breakdown 1'!X201&gt;0, SUM('Demand breakdown 1'!N201:W201)&gt;0,SUM('Demand breakdown 1'!N201:W201)&lt;'Demand breakdown 1'!X201),('Demand breakdown 1'!Q201 /'Demand breakdown 1'!X201)*Doku!$H$9,AND('Demand breakdown 1'!X201 = 0, SUM('Demand breakdown 1'!N201:W201)&gt;0), 'Demand breakdown 1'!Q201/SUM('Demand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1'!Q201 /'Demand breakdown 1'!Y201)*Doku!$H$9)</f>
        <v>1.4685440814198938E-2</v>
      </c>
      <c r="R201" s="27" cm="1">
        <f t="array" ref="R201">_xlfn.IFS(AND('Demand breakdown 1'!X201&gt;0, SUM('Demand breakdown 1'!N201:W201)&gt;0,SUM('Demand breakdown 1'!N201:W201)&lt;'Demand breakdown 1'!X201),('Demand breakdown 1'!R201 /'Demand breakdown 1'!X201)*Doku!$H$9,AND('Demand breakdown 1'!X201 = 0, SUM('Demand breakdown 1'!N201:W201)&gt;0), 'Demand breakdown 1'!R201/SUM('Demand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1'!R201 /'Demand breakdown 1'!Y201)*Doku!$H$9)</f>
        <v>0</v>
      </c>
      <c r="S201" s="27" cm="1">
        <f t="array" ref="S201">_xlfn.IFS(AND('Demand breakdown 1'!X201&gt;0, SUM('Demand breakdown 1'!N201:W201)&gt;0,SUM('Demand breakdown 1'!N201:W201)&lt;'Demand breakdown 1'!X201),('Demand breakdown 1'!S201 /'Demand breakdown 1'!X201)*Doku!$H$9,AND('Demand breakdown 1'!X201 = 0, SUM('Demand breakdown 1'!N201:W201)&gt;0), 'Demand breakdown 1'!S201/SUM('Demand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1'!S201 /'Demand breakdown 1'!Y201)*Doku!$H$9)</f>
        <v>0</v>
      </c>
      <c r="T201" s="27" cm="1">
        <f t="array" ref="T201">_xlfn.IFS(AND('Demand breakdown 1'!X201&gt;0, SUM('Demand breakdown 1'!N201:W201)&gt;0,SUM('Demand breakdown 1'!N201:W201)&lt;'Demand breakdown 1'!X201),('Demand breakdown 1'!T201 /'Demand breakdown 1'!X201)*Doku!$H$9,AND('Demand breakdown 1'!X201 = 0, SUM('Demand breakdown 1'!N201:W201)&gt;0), 'Demand breakdown 1'!T201/SUM('Demand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1'!T201 /'Demand breakdown 1'!Y201)*Doku!$H$9)</f>
        <v>0</v>
      </c>
      <c r="U201" s="27" cm="1">
        <f t="array" ref="U201">_xlfn.IFS(AND('Demand breakdown 1'!X201&gt;0, SUM('Demand breakdown 1'!N201:W201)&gt;0,SUM('Demand breakdown 1'!N201:W201)&lt;'Demand breakdown 1'!X201),('Demand breakdown 1'!U201 /'Demand breakdown 1'!X201)*Doku!$H$9,AND('Demand breakdown 1'!X201 = 0, SUM('Demand breakdown 1'!N201:W201)&gt;0), 'Demand breakdown 1'!U201/SUM('Demand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1'!U201 /'Demand breakdown 1'!Y201)*Doku!$H$9)</f>
        <v>0</v>
      </c>
      <c r="V201" s="27" cm="1">
        <f t="array" ref="V201">_xlfn.IFS(AND('Demand breakdown 1'!X201&gt;0, SUM('Demand breakdown 1'!N201:W201)&gt;0,SUM('Demand breakdown 1'!N201:W201)&lt;'Demand breakdown 1'!X201),('Demand breakdown 1'!V201 /'Demand breakdown 1'!X201)*Doku!$H$9,AND('Demand breakdown 1'!X201 = 0, SUM('Demand breakdown 1'!N201:W201)&gt;0), 'Demand breakdown 1'!V201/SUM('Demand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1'!V201 /'Demand breakdown 1'!Y201)*Doku!$H$9)</f>
        <v>0.20857687968285524</v>
      </c>
      <c r="W201" s="27" cm="1">
        <f t="array" ref="W201">_xlfn.IFS(AND('Demand breakdown 1'!X201&gt;0, SUM('Demand breakdown 1'!N201:W201)&gt;0),('Demand breakdown 1'!W201 /'Demand breakdown 1'!X201)*Doku!$H$9,AND('Demand breakdown 1'!X201 = 0, SUM('Demand breakdown 1'!N201:W201)&gt;0), 'Demand breakdown 1'!W201/SUM('Demand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1'!W201 /'Demand breakdown 1'!Y201)*Doku!$H$9)</f>
        <v>0.16190334996644079</v>
      </c>
      <c r="X201" s="90" cm="1">
        <f t="array" ref="X201">_xlfn.IFS(AND('Demand breakdown 1'!Y201&gt;0,'Demand breakdown 1'!X201 &gt; SUM('Demand breakdown 1'!N201:W201)),(('Demand breakdown 1'!Y201-SUM('Demand breakdown 1'!N201:W201))/'Demand breakdown 1'!Y201)*Doku!$H$9,'Demand breakdown 1'!Y201 = 0, 0,'Demand breakdown 1'!X201 &lt; SUM('Demand breakdown 1'!N201:W201),1)</f>
        <v>0.10236188448708963</v>
      </c>
      <c r="Y201" s="92">
        <f>IF(X201=1,Doku!$H$10,1-SUM(N201:X201))</f>
        <v>1.9346974540943251E-2</v>
      </c>
      <c r="Z201" s="27">
        <f t="shared" si="16"/>
        <v>174.5362446691324</v>
      </c>
      <c r="AA201" s="25">
        <f t="shared" si="17"/>
        <v>181.00055002724841</v>
      </c>
    </row>
    <row r="202" spans="1:27">
      <c r="A202" s="27" t="s">
        <v>1377</v>
      </c>
      <c r="B202" s="27" t="s">
        <v>1391</v>
      </c>
      <c r="C202" s="27">
        <v>8235</v>
      </c>
      <c r="D202" s="27">
        <v>725</v>
      </c>
      <c r="E202" s="27">
        <v>4624.55</v>
      </c>
      <c r="F202" s="27">
        <v>159201</v>
      </c>
      <c r="G202" s="27">
        <v>3</v>
      </c>
      <c r="H202" s="27">
        <v>8.8200066752491309E-3</v>
      </c>
      <c r="I202" s="27">
        <v>1.4342432432432432E-2</v>
      </c>
      <c r="J202" s="27">
        <v>63865.617977528091</v>
      </c>
      <c r="K202" s="29">
        <f t="shared" si="15"/>
        <v>662.04925432161713</v>
      </c>
      <c r="L202" s="28">
        <f t="shared" si="18"/>
        <v>220.68308477387237</v>
      </c>
      <c r="M202" s="27">
        <f t="shared" si="19"/>
        <v>99.307388148242566</v>
      </c>
      <c r="N202" s="87" cm="1">
        <f t="array" ref="N202">_xlfn.IFS(AND('Demand breakdown 1'!X202&gt;0, SUM('Demand breakdown 1'!N202:W202)&gt;0,SUM('Demand breakdown 1'!N202:W202)&lt;'Demand breakdown 1'!X202),('Demand breakdown 1'!N202 /'Demand breakdown 1'!X202)*Doku!$H$9,AND('Demand breakdown 1'!X202 = 0, SUM('Demand breakdown 1'!N202:W202)&gt;0), 'Demand breakdown 1'!N202/SUM('Demand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1'!N202 /'Demand breakdown 1'!Y202)*Doku!$H$9)</f>
        <v>0.1773753433743587</v>
      </c>
      <c r="O202" s="27" cm="1">
        <f t="array" ref="O202">_xlfn.IFS(AND('Demand breakdown 1'!X202&gt;0, SUM('Demand breakdown 1'!N202:W202)&gt;0,SUM('Demand breakdown 1'!N202:W202)&lt;'Demand breakdown 1'!X202),('Demand breakdown 1'!O202 /'Demand breakdown 1'!X202)*Doku!$H$9,AND('Demand breakdown 1'!X202 = 0, SUM('Demand breakdown 1'!N202:W202)&gt;0), 'Demand breakdown 1'!O202/SUM('Demand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1'!O202 /'Demand breakdown 1'!Y202)*Doku!$H$9)</f>
        <v>6.1669432908161591E-2</v>
      </c>
      <c r="P202" s="27" cm="1">
        <f t="array" ref="P202">_xlfn.IFS(AND('Demand breakdown 1'!X202&gt;0, SUM('Demand breakdown 1'!N202:W202)&gt;0,SUM('Demand breakdown 1'!N202:W202)&lt;'Demand breakdown 1'!X202),('Demand breakdown 1'!P202 /'Demand breakdown 1'!X202)*Doku!$H$9,AND('Demand breakdown 1'!X202 = 0, SUM('Demand breakdown 1'!N202:W202)&gt;0), 'Demand breakdown 1'!P202/SUM('Demand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1'!P202 /'Demand breakdown 1'!Y202)*Doku!$H$9)</f>
        <v>0</v>
      </c>
      <c r="Q202" s="27" cm="1">
        <f t="array" ref="Q202">_xlfn.IFS(AND('Demand breakdown 1'!X202&gt;0, SUM('Demand breakdown 1'!N202:W202)&gt;0,SUM('Demand breakdown 1'!N202:W202)&lt;'Demand breakdown 1'!X202),('Demand breakdown 1'!Q202 /'Demand breakdown 1'!X202)*Doku!$H$9,AND('Demand breakdown 1'!X202 = 0, SUM('Demand breakdown 1'!N202:W202)&gt;0), 'Demand breakdown 1'!Q202/SUM('Demand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1'!Q202 /'Demand breakdown 1'!Y202)*Doku!$H$9)</f>
        <v>0.10758832303034871</v>
      </c>
      <c r="R202" s="27" cm="1">
        <f t="array" ref="R202">_xlfn.IFS(AND('Demand breakdown 1'!X202&gt;0, SUM('Demand breakdown 1'!N202:W202)&gt;0,SUM('Demand breakdown 1'!N202:W202)&lt;'Demand breakdown 1'!X202),('Demand breakdown 1'!R202 /'Demand breakdown 1'!X202)*Doku!$H$9,AND('Demand breakdown 1'!X202 = 0, SUM('Demand breakdown 1'!N202:W202)&gt;0), 'Demand breakdown 1'!R202/SUM('Demand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1'!R202 /'Demand breakdown 1'!Y202)*Doku!$H$9)</f>
        <v>0</v>
      </c>
      <c r="S202" s="27" cm="1">
        <f t="array" ref="S202">_xlfn.IFS(AND('Demand breakdown 1'!X202&gt;0, SUM('Demand breakdown 1'!N202:W202)&gt;0,SUM('Demand breakdown 1'!N202:W202)&lt;'Demand breakdown 1'!X202),('Demand breakdown 1'!S202 /'Demand breakdown 1'!X202)*Doku!$H$9,AND('Demand breakdown 1'!X202 = 0, SUM('Demand breakdown 1'!N202:W202)&gt;0), 'Demand breakdown 1'!S202/SUM('Demand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1'!S202 /'Demand breakdown 1'!Y202)*Doku!$H$9)</f>
        <v>0</v>
      </c>
      <c r="T202" s="27" cm="1">
        <f t="array" ref="T202">_xlfn.IFS(AND('Demand breakdown 1'!X202&gt;0, SUM('Demand breakdown 1'!N202:W202)&gt;0,SUM('Demand breakdown 1'!N202:W202)&lt;'Demand breakdown 1'!X202),('Demand breakdown 1'!T202 /'Demand breakdown 1'!X202)*Doku!$H$9,AND('Demand breakdown 1'!X202 = 0, SUM('Demand breakdown 1'!N202:W202)&gt;0), 'Demand breakdown 1'!T202/SUM('Demand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1'!T202 /'Demand breakdown 1'!Y202)*Doku!$H$9)</f>
        <v>0</v>
      </c>
      <c r="U202" s="27" cm="1">
        <f t="array" ref="U202">_xlfn.IFS(AND('Demand breakdown 1'!X202&gt;0, SUM('Demand breakdown 1'!N202:W202)&gt;0,SUM('Demand breakdown 1'!N202:W202)&lt;'Demand breakdown 1'!X202),('Demand breakdown 1'!U202 /'Demand breakdown 1'!X202)*Doku!$H$9,AND('Demand breakdown 1'!X202 = 0, SUM('Demand breakdown 1'!N202:W202)&gt;0), 'Demand breakdown 1'!U202/SUM('Demand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1'!U202 /'Demand breakdown 1'!Y202)*Doku!$H$9)</f>
        <v>0.25843005971141197</v>
      </c>
      <c r="V202" s="27" cm="1">
        <f t="array" ref="V202">_xlfn.IFS(AND('Demand breakdown 1'!X202&gt;0, SUM('Demand breakdown 1'!N202:W202)&gt;0,SUM('Demand breakdown 1'!N202:W202)&lt;'Demand breakdown 1'!X202),('Demand breakdown 1'!V202 /'Demand breakdown 1'!X202)*Doku!$H$9,AND('Demand breakdown 1'!X202 = 0, SUM('Demand breakdown 1'!N202:W202)&gt;0), 'Demand breakdown 1'!V202/SUM('Demand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1'!V202 /'Demand breakdown 1'!Y202)*Doku!$H$9)</f>
        <v>0.37558986643477593</v>
      </c>
      <c r="W202" s="27" cm="1">
        <f t="array" ref="W202">_xlfn.IFS(AND('Demand breakdown 1'!X202&gt;0, SUM('Demand breakdown 1'!N202:W202)&gt;0),('Demand breakdown 1'!W202 /'Demand breakdown 1'!X202)*Doku!$H$9,AND('Demand breakdown 1'!X202 = 0, SUM('Demand breakdown 1'!N202:W202)&gt;0), 'Demand breakdown 1'!W202/SUM('Demand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1'!W202 /'Demand breakdown 1'!Y202)*Doku!$H$9)</f>
        <v>0</v>
      </c>
      <c r="X202" s="90" cm="1">
        <f t="array" ref="X202">_xlfn.IFS(AND('Demand breakdown 1'!Y202&gt;0,'Demand breakdown 1'!X202 &gt; SUM('Demand breakdown 1'!N202:W202)),(('Demand breakdown 1'!Y202-SUM('Demand breakdown 1'!N202:W202))/'Demand breakdown 1'!Y202)*Doku!$H$9,'Demand breakdown 1'!Y202 = 0, 0,'Demand breakdown 1'!X202 &lt; SUM('Demand breakdown 1'!N202:W202),1)</f>
        <v>1</v>
      </c>
      <c r="Y202" s="92">
        <f>IF(X202=1,Doku!$H$10,1-SUM(N202:X202))</f>
        <v>1.934697454094314E-2</v>
      </c>
      <c r="Z202" s="27">
        <f t="shared" si="16"/>
        <v>59.584432888945543</v>
      </c>
      <c r="AA202" s="25">
        <f t="shared" si="17"/>
        <v>61.791263736684272</v>
      </c>
    </row>
    <row r="203" spans="1:27">
      <c r="A203" s="27" t="s">
        <v>1377</v>
      </c>
      <c r="B203" s="27" t="s">
        <v>1392</v>
      </c>
      <c r="C203" s="27">
        <v>8236</v>
      </c>
      <c r="D203" s="27">
        <v>820</v>
      </c>
      <c r="E203" s="27">
        <v>6172.1139999999996</v>
      </c>
      <c r="F203" s="27">
        <v>199556</v>
      </c>
      <c r="G203" s="27">
        <v>2</v>
      </c>
      <c r="H203" s="27">
        <v>1.17715424593525E-2</v>
      </c>
      <c r="I203" s="27">
        <v>1.7978018018018019E-2</v>
      </c>
      <c r="J203" s="27">
        <v>63865.617977528091</v>
      </c>
      <c r="K203" s="29">
        <f t="shared" si="15"/>
        <v>862.7833448799056</v>
      </c>
      <c r="L203" s="28">
        <f t="shared" si="18"/>
        <v>431.3916724399528</v>
      </c>
      <c r="M203" s="27">
        <f t="shared" si="19"/>
        <v>194.12625259797878</v>
      </c>
      <c r="N203" s="87" cm="1">
        <f t="array" ref="N203">_xlfn.IFS(AND('Demand breakdown 1'!X203&gt;0, SUM('Demand breakdown 1'!N203:W203)&gt;0,SUM('Demand breakdown 1'!N203:W203)&lt;'Demand breakdown 1'!X203),('Demand breakdown 1'!N203 /'Demand breakdown 1'!X203)*Doku!$H$9,AND('Demand breakdown 1'!X203 = 0, SUM('Demand breakdown 1'!N203:W203)&gt;0), 'Demand breakdown 1'!N203/SUM('Demand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1'!N203 /'Demand breakdown 1'!Y203)*Doku!$H$9)</f>
        <v>0.26484381590107142</v>
      </c>
      <c r="O203" s="27" cm="1">
        <f t="array" ref="O203">_xlfn.IFS(AND('Demand breakdown 1'!X203&gt;0, SUM('Demand breakdown 1'!N203:W203)&gt;0,SUM('Demand breakdown 1'!N203:W203)&lt;'Demand breakdown 1'!X203),('Demand breakdown 1'!O203 /'Demand breakdown 1'!X203)*Doku!$H$9,AND('Demand breakdown 1'!X203 = 0, SUM('Demand breakdown 1'!N203:W203)&gt;0), 'Demand breakdown 1'!O203/SUM('Demand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1'!O203 /'Demand breakdown 1'!Y203)*Doku!$H$9)</f>
        <v>6.7898429653418996E-2</v>
      </c>
      <c r="P203" s="27" cm="1">
        <f t="array" ref="P203">_xlfn.IFS(AND('Demand breakdown 1'!X203&gt;0, SUM('Demand breakdown 1'!N203:W203)&gt;0,SUM('Demand breakdown 1'!N203:W203)&lt;'Demand breakdown 1'!X203),('Demand breakdown 1'!P203 /'Demand breakdown 1'!X203)*Doku!$H$9,AND('Demand breakdown 1'!X203 = 0, SUM('Demand breakdown 1'!N203:W203)&gt;0), 'Demand breakdown 1'!P203/SUM('Demand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1'!P203 /'Demand breakdown 1'!Y203)*Doku!$H$9)</f>
        <v>1.0823808491809734E-2</v>
      </c>
      <c r="Q203" s="27" cm="1">
        <f t="array" ref="Q203">_xlfn.IFS(AND('Demand breakdown 1'!X203&gt;0, SUM('Demand breakdown 1'!N203:W203)&gt;0,SUM('Demand breakdown 1'!N203:W203)&lt;'Demand breakdown 1'!X203),('Demand breakdown 1'!Q203 /'Demand breakdown 1'!X203)*Doku!$H$9,AND('Demand breakdown 1'!X203 = 0, SUM('Demand breakdown 1'!N203:W203)&gt;0), 'Demand breakdown 1'!Q203/SUM('Demand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1'!Q203 /'Demand breakdown 1'!Y203)*Doku!$H$9)</f>
        <v>6.3584882357790029E-2</v>
      </c>
      <c r="R203" s="27" cm="1">
        <f t="array" ref="R203">_xlfn.IFS(AND('Demand breakdown 1'!X203&gt;0, SUM('Demand breakdown 1'!N203:W203)&gt;0,SUM('Demand breakdown 1'!N203:W203)&lt;'Demand breakdown 1'!X203),('Demand breakdown 1'!R203 /'Demand breakdown 1'!X203)*Doku!$H$9,AND('Demand breakdown 1'!X203 = 0, SUM('Demand breakdown 1'!N203:W203)&gt;0), 'Demand breakdown 1'!R203/SUM('Demand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1'!R203 /'Demand breakdown 1'!Y203)*Doku!$H$9)</f>
        <v>0</v>
      </c>
      <c r="S203" s="27" cm="1">
        <f t="array" ref="S203">_xlfn.IFS(AND('Demand breakdown 1'!X203&gt;0, SUM('Demand breakdown 1'!N203:W203)&gt;0,SUM('Demand breakdown 1'!N203:W203)&lt;'Demand breakdown 1'!X203),('Demand breakdown 1'!S203 /'Demand breakdown 1'!X203)*Doku!$H$9,AND('Demand breakdown 1'!X203 = 0, SUM('Demand breakdown 1'!N203:W203)&gt;0), 'Demand breakdown 1'!S203/SUM('Demand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1'!S203 /'Demand breakdown 1'!Y203)*Doku!$H$9)</f>
        <v>2.71593718613676E-2</v>
      </c>
      <c r="T203" s="27" cm="1">
        <f t="array" ref="T203">_xlfn.IFS(AND('Demand breakdown 1'!X203&gt;0, SUM('Demand breakdown 1'!N203:W203)&gt;0,SUM('Demand breakdown 1'!N203:W203)&lt;'Demand breakdown 1'!X203),('Demand breakdown 1'!T203 /'Demand breakdown 1'!X203)*Doku!$H$9,AND('Demand breakdown 1'!X203 = 0, SUM('Demand breakdown 1'!N203:W203)&gt;0), 'Demand breakdown 1'!T203/SUM('Demand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1'!T203 /'Demand breakdown 1'!Y203)*Doku!$H$9)</f>
        <v>0</v>
      </c>
      <c r="U203" s="27" cm="1">
        <f t="array" ref="U203">_xlfn.IFS(AND('Demand breakdown 1'!X203&gt;0, SUM('Demand breakdown 1'!N203:W203)&gt;0,SUM('Demand breakdown 1'!N203:W203)&lt;'Demand breakdown 1'!X203),('Demand breakdown 1'!U203 /'Demand breakdown 1'!X203)*Doku!$H$9,AND('Demand breakdown 1'!X203 = 0, SUM('Demand breakdown 1'!N203:W203)&gt;0), 'Demand breakdown 1'!U203/SUM('Demand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1'!U203 /'Demand breakdown 1'!Y203)*Doku!$H$9)</f>
        <v>0</v>
      </c>
      <c r="V203" s="27" cm="1">
        <f t="array" ref="V203">_xlfn.IFS(AND('Demand breakdown 1'!X203&gt;0, SUM('Demand breakdown 1'!N203:W203)&gt;0,SUM('Demand breakdown 1'!N203:W203)&lt;'Demand breakdown 1'!X203),('Demand breakdown 1'!V203 /'Demand breakdown 1'!X203)*Doku!$H$9,AND('Demand breakdown 1'!X203 = 0, SUM('Demand breakdown 1'!N203:W203)&gt;0), 'Demand breakdown 1'!V203/SUM('Demand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1'!V203 /'Demand breakdown 1'!Y203)*Doku!$H$9)</f>
        <v>0.40942753081011657</v>
      </c>
      <c r="W203" s="27" cm="1">
        <f t="array" ref="W203">_xlfn.IFS(AND('Demand breakdown 1'!X203&gt;0, SUM('Demand breakdown 1'!N203:W203)&gt;0),('Demand breakdown 1'!W203 /'Demand breakdown 1'!X203)*Doku!$H$9,AND('Demand breakdown 1'!X203 = 0, SUM('Demand breakdown 1'!N203:W203)&gt;0), 'Demand breakdown 1'!W203/SUM('Demand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1'!W203 /'Demand breakdown 1'!Y203)*Doku!$H$9)</f>
        <v>0.13691518638348255</v>
      </c>
      <c r="X203" s="90" cm="1">
        <f t="array" ref="X203">_xlfn.IFS(AND('Demand breakdown 1'!Y203&gt;0,'Demand breakdown 1'!X203 &gt; SUM('Demand breakdown 1'!N203:W203)),(('Demand breakdown 1'!Y203-SUM('Demand breakdown 1'!N203:W203))/'Demand breakdown 1'!Y203)*Doku!$H$9,'Demand breakdown 1'!Y203 = 0, 0,'Demand breakdown 1'!X203 &lt; SUM('Demand breakdown 1'!N203:W203),1)</f>
        <v>1</v>
      </c>
      <c r="Y203" s="92">
        <f>IF(X203=1,Doku!$H$10,1-SUM(N203:X203))</f>
        <v>1.934697454094314E-2</v>
      </c>
      <c r="Z203" s="27">
        <f t="shared" si="16"/>
        <v>116.47575155878727</v>
      </c>
      <c r="AA203" s="25">
        <f t="shared" si="17"/>
        <v>120.7896682831868</v>
      </c>
    </row>
    <row r="204" spans="1:27">
      <c r="A204" s="27" t="s">
        <v>1377</v>
      </c>
      <c r="B204" s="27" t="s">
        <v>1393</v>
      </c>
      <c r="C204" s="27">
        <v>8237</v>
      </c>
      <c r="D204" s="27">
        <v>810</v>
      </c>
      <c r="E204" s="27">
        <v>4714.7190000000001</v>
      </c>
      <c r="F204" s="27">
        <v>118243</v>
      </c>
      <c r="G204" s="27">
        <v>5</v>
      </c>
      <c r="H204" s="27">
        <v>8.9919782577599777E-3</v>
      </c>
      <c r="I204" s="27">
        <v>1.0652522522522523E-2</v>
      </c>
      <c r="J204" s="27">
        <v>63865.617977528091</v>
      </c>
      <c r="K204" s="29">
        <f t="shared" si="15"/>
        <v>603.97272025380528</v>
      </c>
      <c r="L204" s="28">
        <f t="shared" si="18"/>
        <v>120.79454405076106</v>
      </c>
      <c r="M204" s="27">
        <f t="shared" si="19"/>
        <v>54.357544822842478</v>
      </c>
      <c r="N204" s="87" cm="1">
        <f t="array" ref="N204">_xlfn.IFS(AND('Demand breakdown 1'!X204&gt;0, SUM('Demand breakdown 1'!N204:W204)&gt;0,SUM('Demand breakdown 1'!N204:W204)&lt;'Demand breakdown 1'!X204),('Demand breakdown 1'!N204 /'Demand breakdown 1'!X204)*Doku!$H$9,AND('Demand breakdown 1'!X204 = 0, SUM('Demand breakdown 1'!N204:W204)&gt;0), 'Demand breakdown 1'!N204/SUM('Demand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1'!N204 /'Demand breakdown 1'!Y204)*Doku!$H$9)</f>
        <v>9.9286500850945744E-2</v>
      </c>
      <c r="O204" s="27" cm="1">
        <f t="array" ref="O204">_xlfn.IFS(AND('Demand breakdown 1'!X204&gt;0, SUM('Demand breakdown 1'!N204:W204)&gt;0,SUM('Demand breakdown 1'!N204:W204)&lt;'Demand breakdown 1'!X204),('Demand breakdown 1'!O204 /'Demand breakdown 1'!X204)*Doku!$H$9,AND('Demand breakdown 1'!X204 = 0, SUM('Demand breakdown 1'!N204:W204)&gt;0), 'Demand breakdown 1'!O204/SUM('Demand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1'!O204 /'Demand breakdown 1'!Y204)*Doku!$H$9)</f>
        <v>0.12601945534362932</v>
      </c>
      <c r="P204" s="27" cm="1">
        <f t="array" ref="P204">_xlfn.IFS(AND('Demand breakdown 1'!X204&gt;0, SUM('Demand breakdown 1'!N204:W204)&gt;0,SUM('Demand breakdown 1'!N204:W204)&lt;'Demand breakdown 1'!X204),('Demand breakdown 1'!P204 /'Demand breakdown 1'!X204)*Doku!$H$9,AND('Demand breakdown 1'!X204 = 0, SUM('Demand breakdown 1'!N204:W204)&gt;0), 'Demand breakdown 1'!P204/SUM('Demand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1'!P204 /'Demand breakdown 1'!Y204)*Doku!$H$9)</f>
        <v>0</v>
      </c>
      <c r="Q204" s="27" cm="1">
        <f t="array" ref="Q204">_xlfn.IFS(AND('Demand breakdown 1'!X204&gt;0, SUM('Demand breakdown 1'!N204:W204)&gt;0,SUM('Demand breakdown 1'!N204:W204)&lt;'Demand breakdown 1'!X204),('Demand breakdown 1'!Q204 /'Demand breakdown 1'!X204)*Doku!$H$9,AND('Demand breakdown 1'!X204 = 0, SUM('Demand breakdown 1'!N204:W204)&gt;0), 'Demand breakdown 1'!Q204/SUM('Demand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1'!Q204 /'Demand breakdown 1'!Y204)*Doku!$H$9)</f>
        <v>5.0284636089884663E-2</v>
      </c>
      <c r="R204" s="27" cm="1">
        <f t="array" ref="R204">_xlfn.IFS(AND('Demand breakdown 1'!X204&gt;0, SUM('Demand breakdown 1'!N204:W204)&gt;0,SUM('Demand breakdown 1'!N204:W204)&lt;'Demand breakdown 1'!X204),('Demand breakdown 1'!R204 /'Demand breakdown 1'!X204)*Doku!$H$9,AND('Demand breakdown 1'!X204 = 0, SUM('Demand breakdown 1'!N204:W204)&gt;0), 'Demand breakdown 1'!R204/SUM('Demand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1'!R204 /'Demand breakdown 1'!Y204)*Doku!$H$9)</f>
        <v>0</v>
      </c>
      <c r="S204" s="27" cm="1">
        <f t="array" ref="S204">_xlfn.IFS(AND('Demand breakdown 1'!X204&gt;0, SUM('Demand breakdown 1'!N204:W204)&gt;0,SUM('Demand breakdown 1'!N204:W204)&lt;'Demand breakdown 1'!X204),('Demand breakdown 1'!S204 /'Demand breakdown 1'!X204)*Doku!$H$9,AND('Demand breakdown 1'!X204 = 0, SUM('Demand breakdown 1'!N204:W204)&gt;0), 'Demand breakdown 1'!S204/SUM('Demand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1'!S204 /'Demand breakdown 1'!Y204)*Doku!$H$9)</f>
        <v>2.5450183163859993E-2</v>
      </c>
      <c r="T204" s="27" cm="1">
        <f t="array" ref="T204">_xlfn.IFS(AND('Demand breakdown 1'!X204&gt;0, SUM('Demand breakdown 1'!N204:W204)&gt;0,SUM('Demand breakdown 1'!N204:W204)&lt;'Demand breakdown 1'!X204),('Demand breakdown 1'!T204 /'Demand breakdown 1'!X204)*Doku!$H$9,AND('Demand breakdown 1'!X204 = 0, SUM('Demand breakdown 1'!N204:W204)&gt;0), 'Demand breakdown 1'!T204/SUM('Demand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1'!T204 /'Demand breakdown 1'!Y204)*Doku!$H$9)</f>
        <v>5.5107856286261359E-2</v>
      </c>
      <c r="U204" s="27" cm="1">
        <f t="array" ref="U204">_xlfn.IFS(AND('Demand breakdown 1'!X204&gt;0, SUM('Demand breakdown 1'!N204:W204)&gt;0,SUM('Demand breakdown 1'!N204:W204)&lt;'Demand breakdown 1'!X204),('Demand breakdown 1'!U204 /'Demand breakdown 1'!X204)*Doku!$H$9,AND('Demand breakdown 1'!X204 = 0, SUM('Demand breakdown 1'!N204:W204)&gt;0), 'Demand breakdown 1'!U204/SUM('Demand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1'!U204 /'Demand breakdown 1'!Y204)*Doku!$H$9)</f>
        <v>3.3557297962025077E-2</v>
      </c>
      <c r="V204" s="27" cm="1">
        <f t="array" ref="V204">_xlfn.IFS(AND('Demand breakdown 1'!X204&gt;0, SUM('Demand breakdown 1'!N204:W204)&gt;0,SUM('Demand breakdown 1'!N204:W204)&lt;'Demand breakdown 1'!X204),('Demand breakdown 1'!V204 /'Demand breakdown 1'!X204)*Doku!$H$9,AND('Demand breakdown 1'!X204 = 0, SUM('Demand breakdown 1'!N204:W204)&gt;0), 'Demand breakdown 1'!V204/SUM('Demand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1'!V204 /'Demand breakdown 1'!Y204)*Doku!$H$9)</f>
        <v>0.53060553245458908</v>
      </c>
      <c r="W204" s="27" cm="1">
        <f t="array" ref="W204">_xlfn.IFS(AND('Demand breakdown 1'!X204&gt;0, SUM('Demand breakdown 1'!N204:W204)&gt;0),('Demand breakdown 1'!W204 /'Demand breakdown 1'!X204)*Doku!$H$9,AND('Demand breakdown 1'!X204 = 0, SUM('Demand breakdown 1'!N204:W204)&gt;0), 'Demand breakdown 1'!W204/SUM('Demand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1'!W204 /'Demand breakdown 1'!Y204)*Doku!$H$9)</f>
        <v>0</v>
      </c>
      <c r="X204" s="90" cm="1">
        <f t="array" ref="X204">_xlfn.IFS(AND('Demand breakdown 1'!Y204&gt;0,'Demand breakdown 1'!X204 &gt; SUM('Demand breakdown 1'!N204:W204)),(('Demand breakdown 1'!Y204-SUM('Demand breakdown 1'!N204:W204))/'Demand breakdown 1'!Y204)*Doku!$H$9,'Demand breakdown 1'!Y204 = 0, 0,'Demand breakdown 1'!X204 &lt; SUM('Demand breakdown 1'!N204:W204),1)</f>
        <v>6.0341563307861598E-2</v>
      </c>
      <c r="Y204" s="92">
        <f>IF(X204=1,Doku!$H$10,1-SUM(N204:X204))</f>
        <v>1.9346974540943251E-2</v>
      </c>
      <c r="Z204" s="27">
        <f t="shared" si="16"/>
        <v>32.614526893705488</v>
      </c>
      <c r="AA204" s="25">
        <f t="shared" si="17"/>
        <v>33.822472334213103</v>
      </c>
    </row>
    <row r="205" spans="1:27">
      <c r="A205" s="27" t="s">
        <v>1377</v>
      </c>
      <c r="B205" s="27" t="s">
        <v>1190</v>
      </c>
      <c r="C205" s="27">
        <v>8311</v>
      </c>
      <c r="D205" s="27">
        <v>800</v>
      </c>
      <c r="E205" s="27">
        <v>11909.478999999999</v>
      </c>
      <c r="F205" s="27">
        <v>231195</v>
      </c>
      <c r="G205" s="27">
        <v>1</v>
      </c>
      <c r="H205" s="27">
        <v>2.271392552329185E-2</v>
      </c>
      <c r="I205" s="27">
        <v>2.0828378378378379E-2</v>
      </c>
      <c r="J205" s="27">
        <v>63865.617977528091</v>
      </c>
      <c r="K205" s="29">
        <f t="shared" si="15"/>
        <v>1416.9208328225968</v>
      </c>
      <c r="L205" s="28">
        <f t="shared" si="18"/>
        <v>1416.9208328225968</v>
      </c>
      <c r="M205" s="27">
        <f t="shared" si="19"/>
        <v>637.61437477016864</v>
      </c>
      <c r="N205" s="87" cm="1">
        <f t="array" ref="N205">_xlfn.IFS(AND('Demand breakdown 1'!X205&gt;0, SUM('Demand breakdown 1'!N205:W205)&gt;0,SUM('Demand breakdown 1'!N205:W205)&lt;'Demand breakdown 1'!X205),('Demand breakdown 1'!N205 /'Demand breakdown 1'!X205)*Doku!$H$9,AND('Demand breakdown 1'!X205 = 0, SUM('Demand breakdown 1'!N205:W205)&gt;0), 'Demand breakdown 1'!N205/SUM('Demand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1'!N205 /'Demand breakdown 1'!Y205)*Doku!$H$9)</f>
        <v>6.5830874394242248E-2</v>
      </c>
      <c r="O205" s="27" cm="1">
        <f t="array" ref="O205">_xlfn.IFS(AND('Demand breakdown 1'!X205&gt;0, SUM('Demand breakdown 1'!N205:W205)&gt;0,SUM('Demand breakdown 1'!N205:W205)&lt;'Demand breakdown 1'!X205),('Demand breakdown 1'!O205 /'Demand breakdown 1'!X205)*Doku!$H$9,AND('Demand breakdown 1'!X205 = 0, SUM('Demand breakdown 1'!N205:W205)&gt;0), 'Demand breakdown 1'!O205/SUM('Demand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1'!O205 /'Demand breakdown 1'!Y205)*Doku!$H$9)</f>
        <v>0</v>
      </c>
      <c r="P205" s="27" cm="1">
        <f t="array" ref="P205">_xlfn.IFS(AND('Demand breakdown 1'!X205&gt;0, SUM('Demand breakdown 1'!N205:W205)&gt;0,SUM('Demand breakdown 1'!N205:W205)&lt;'Demand breakdown 1'!X205),('Demand breakdown 1'!P205 /'Demand breakdown 1'!X205)*Doku!$H$9,AND('Demand breakdown 1'!X205 = 0, SUM('Demand breakdown 1'!N205:W205)&gt;0), 'Demand breakdown 1'!P205/SUM('Demand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1'!P205 /'Demand breakdown 1'!Y205)*Doku!$H$9)</f>
        <v>0</v>
      </c>
      <c r="Q205" s="27" cm="1">
        <f t="array" ref="Q205">_xlfn.IFS(AND('Demand breakdown 1'!X205&gt;0, SUM('Demand breakdown 1'!N205:W205)&gt;0,SUM('Demand breakdown 1'!N205:W205)&lt;'Demand breakdown 1'!X205),('Demand breakdown 1'!Q205 /'Demand breakdown 1'!X205)*Doku!$H$9,AND('Demand breakdown 1'!X205 = 0, SUM('Demand breakdown 1'!N205:W205)&gt;0), 'Demand breakdown 1'!Q205/SUM('Demand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1'!Q205 /'Demand breakdown 1'!Y205)*Doku!$H$9)</f>
        <v>0.14427302740807113</v>
      </c>
      <c r="R205" s="27" cm="1">
        <f t="array" ref="R205">_xlfn.IFS(AND('Demand breakdown 1'!X205&gt;0, SUM('Demand breakdown 1'!N205:W205)&gt;0,SUM('Demand breakdown 1'!N205:W205)&lt;'Demand breakdown 1'!X205),('Demand breakdown 1'!R205 /'Demand breakdown 1'!X205)*Doku!$H$9,AND('Demand breakdown 1'!X205 = 0, SUM('Demand breakdown 1'!N205:W205)&gt;0), 'Demand breakdown 1'!R205/SUM('Demand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1'!R205 /'Demand breakdown 1'!Y205)*Doku!$H$9)</f>
        <v>2.5096444452977408E-2</v>
      </c>
      <c r="S205" s="27" cm="1">
        <f t="array" ref="S205">_xlfn.IFS(AND('Demand breakdown 1'!X205&gt;0, SUM('Demand breakdown 1'!N205:W205)&gt;0,SUM('Demand breakdown 1'!N205:W205)&lt;'Demand breakdown 1'!X205),('Demand breakdown 1'!S205 /'Demand breakdown 1'!X205)*Doku!$H$9,AND('Demand breakdown 1'!X205 = 0, SUM('Demand breakdown 1'!N205:W205)&gt;0), 'Demand breakdown 1'!S205/SUM('Demand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1'!S205 /'Demand breakdown 1'!Y205)*Doku!$H$9)</f>
        <v>0</v>
      </c>
      <c r="T205" s="27" cm="1">
        <f t="array" ref="T205">_xlfn.IFS(AND('Demand breakdown 1'!X205&gt;0, SUM('Demand breakdown 1'!N205:W205)&gt;0,SUM('Demand breakdown 1'!N205:W205)&lt;'Demand breakdown 1'!X205),('Demand breakdown 1'!T205 /'Demand breakdown 1'!X205)*Doku!$H$9,AND('Demand breakdown 1'!X205 = 0, SUM('Demand breakdown 1'!N205:W205)&gt;0), 'Demand breakdown 1'!T205/SUM('Demand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1'!T205 /'Demand breakdown 1'!Y205)*Doku!$H$9)</f>
        <v>0</v>
      </c>
      <c r="U205" s="27" cm="1">
        <f t="array" ref="U205">_xlfn.IFS(AND('Demand breakdown 1'!X205&gt;0, SUM('Demand breakdown 1'!N205:W205)&gt;0,SUM('Demand breakdown 1'!N205:W205)&lt;'Demand breakdown 1'!X205),('Demand breakdown 1'!U205 /'Demand breakdown 1'!X205)*Doku!$H$9,AND('Demand breakdown 1'!X205 = 0, SUM('Demand breakdown 1'!N205:W205)&gt;0), 'Demand breakdown 1'!U205/SUM('Demand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1'!U205 /'Demand breakdown 1'!Y205)*Doku!$H$9)</f>
        <v>0</v>
      </c>
      <c r="V205" s="27" cm="1">
        <f t="array" ref="V205">_xlfn.IFS(AND('Demand breakdown 1'!X205&gt;0, SUM('Demand breakdown 1'!N205:W205)&gt;0,SUM('Demand breakdown 1'!N205:W205)&lt;'Demand breakdown 1'!X205),('Demand breakdown 1'!V205 /'Demand breakdown 1'!X205)*Doku!$H$9,AND('Demand breakdown 1'!X205 = 0, SUM('Demand breakdown 1'!N205:W205)&gt;0), 'Demand breakdown 1'!V205/SUM('Demand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1'!V205 /'Demand breakdown 1'!Y205)*Doku!$H$9)</f>
        <v>0.5729303876878209</v>
      </c>
      <c r="W205" s="27" cm="1">
        <f t="array" ref="W205">_xlfn.IFS(AND('Demand breakdown 1'!X205&gt;0, SUM('Demand breakdown 1'!N205:W205)&gt;0),('Demand breakdown 1'!W205 /'Demand breakdown 1'!X205)*Doku!$H$9,AND('Demand breakdown 1'!X205 = 0, SUM('Demand breakdown 1'!N205:W205)&gt;0), 'Demand breakdown 1'!W205/SUM('Demand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1'!W205 /'Demand breakdown 1'!Y205)*Doku!$H$9)</f>
        <v>0.1725222915159452</v>
      </c>
      <c r="X205" s="90" cm="1">
        <f t="array" ref="X205">_xlfn.IFS(AND('Demand breakdown 1'!Y205&gt;0,'Demand breakdown 1'!X205 &gt; SUM('Demand breakdown 1'!N205:W205)),(('Demand breakdown 1'!Y205-SUM('Demand breakdown 1'!N205:W205))/'Demand breakdown 1'!Y205)*Doku!$H$9,'Demand breakdown 1'!Y205 = 0, 0,'Demand breakdown 1'!X205 &lt; SUM('Demand breakdown 1'!N205:W205),1)</f>
        <v>1</v>
      </c>
      <c r="Y205" s="92">
        <f>IF(X205=1,Doku!$H$10,1-SUM(N205:X205))</f>
        <v>1.934697454094314E-2</v>
      </c>
      <c r="Z205" s="27">
        <f t="shared" si="16"/>
        <v>382.56862486210116</v>
      </c>
      <c r="AA205" s="25">
        <f t="shared" si="17"/>
        <v>396.73783319032714</v>
      </c>
    </row>
    <row r="206" spans="1:27">
      <c r="A206" s="27" t="s">
        <v>1377</v>
      </c>
      <c r="B206" s="27" t="s">
        <v>1394</v>
      </c>
      <c r="C206" s="27">
        <v>8315</v>
      </c>
      <c r="D206" s="27">
        <v>709</v>
      </c>
      <c r="E206" s="27">
        <v>7921.3789999999999</v>
      </c>
      <c r="F206" s="27">
        <v>263601</v>
      </c>
      <c r="G206" s="27">
        <v>6</v>
      </c>
      <c r="H206" s="27">
        <v>1.5107765221952034E-2</v>
      </c>
      <c r="I206" s="27">
        <v>2.3747837837837838E-2</v>
      </c>
      <c r="J206" s="27">
        <v>63865.617977528091</v>
      </c>
      <c r="K206" s="29">
        <f t="shared" si="15"/>
        <v>1119.3717637149675</v>
      </c>
      <c r="L206" s="28">
        <f t="shared" si="18"/>
        <v>186.56196061916125</v>
      </c>
      <c r="M206" s="27">
        <f t="shared" si="19"/>
        <v>83.952882278622567</v>
      </c>
      <c r="N206" s="87" cm="1">
        <f t="array" ref="N206">_xlfn.IFS(AND('Demand breakdown 1'!X206&gt;0, SUM('Demand breakdown 1'!N206:W206)&gt;0,SUM('Demand breakdown 1'!N206:W206)&lt;'Demand breakdown 1'!X206),('Demand breakdown 1'!N206 /'Demand breakdown 1'!X206)*Doku!$H$9,AND('Demand breakdown 1'!X206 = 0, SUM('Demand breakdown 1'!N206:W206)&gt;0), 'Demand breakdown 1'!N206/SUM('Demand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1'!N206 /'Demand breakdown 1'!Y206)*Doku!$H$9)</f>
        <v>0.12235921908728498</v>
      </c>
      <c r="O206" s="27" cm="1">
        <f t="array" ref="O206">_xlfn.IFS(AND('Demand breakdown 1'!X206&gt;0, SUM('Demand breakdown 1'!N206:W206)&gt;0,SUM('Demand breakdown 1'!N206:W206)&lt;'Demand breakdown 1'!X206),('Demand breakdown 1'!O206 /'Demand breakdown 1'!X206)*Doku!$H$9,AND('Demand breakdown 1'!X206 = 0, SUM('Demand breakdown 1'!N206:W206)&gt;0), 'Demand breakdown 1'!O206/SUM('Demand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1'!O206 /'Demand breakdown 1'!Y206)*Doku!$H$9)</f>
        <v>0.14092752712924062</v>
      </c>
      <c r="P206" s="27" cm="1">
        <f t="array" ref="P206">_xlfn.IFS(AND('Demand breakdown 1'!X206&gt;0, SUM('Demand breakdown 1'!N206:W206)&gt;0,SUM('Demand breakdown 1'!N206:W206)&lt;'Demand breakdown 1'!X206),('Demand breakdown 1'!P206 /'Demand breakdown 1'!X206)*Doku!$H$9,AND('Demand breakdown 1'!X206 = 0, SUM('Demand breakdown 1'!N206:W206)&gt;0), 'Demand breakdown 1'!P206/SUM('Demand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1'!P206 /'Demand breakdown 1'!Y206)*Doku!$H$9)</f>
        <v>8.2165903645115682E-2</v>
      </c>
      <c r="Q206" s="27" cm="1">
        <f t="array" ref="Q206">_xlfn.IFS(AND('Demand breakdown 1'!X206&gt;0, SUM('Demand breakdown 1'!N206:W206)&gt;0,SUM('Demand breakdown 1'!N206:W206)&lt;'Demand breakdown 1'!X206),('Demand breakdown 1'!Q206 /'Demand breakdown 1'!X206)*Doku!$H$9,AND('Demand breakdown 1'!X206 = 0, SUM('Demand breakdown 1'!N206:W206)&gt;0), 'Demand breakdown 1'!Q206/SUM('Demand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1'!Q206 /'Demand breakdown 1'!Y206)*Doku!$H$9)</f>
        <v>7.2174602757675191E-2</v>
      </c>
      <c r="R206" s="27" cm="1">
        <f t="array" ref="R206">_xlfn.IFS(AND('Demand breakdown 1'!X206&gt;0, SUM('Demand breakdown 1'!N206:W206)&gt;0,SUM('Demand breakdown 1'!N206:W206)&lt;'Demand breakdown 1'!X206),('Demand breakdown 1'!R206 /'Demand breakdown 1'!X206)*Doku!$H$9,AND('Demand breakdown 1'!X206 = 0, SUM('Demand breakdown 1'!N206:W206)&gt;0), 'Demand breakdown 1'!R206/SUM('Demand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1'!R206 /'Demand breakdown 1'!Y206)*Doku!$H$9)</f>
        <v>0</v>
      </c>
      <c r="S206" s="27" cm="1">
        <f t="array" ref="S206">_xlfn.IFS(AND('Demand breakdown 1'!X206&gt;0, SUM('Demand breakdown 1'!N206:W206)&gt;0,SUM('Demand breakdown 1'!N206:W206)&lt;'Demand breakdown 1'!X206),('Demand breakdown 1'!S206 /'Demand breakdown 1'!X206)*Doku!$H$9,AND('Demand breakdown 1'!X206 = 0, SUM('Demand breakdown 1'!N206:W206)&gt;0), 'Demand breakdown 1'!S206/SUM('Demand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1'!S206 /'Demand breakdown 1'!Y206)*Doku!$H$9)</f>
        <v>1.5374741548253183E-2</v>
      </c>
      <c r="T206" s="27" cm="1">
        <f t="array" ref="T206">_xlfn.IFS(AND('Demand breakdown 1'!X206&gt;0, SUM('Demand breakdown 1'!N206:W206)&gt;0,SUM('Demand breakdown 1'!N206:W206)&lt;'Demand breakdown 1'!X206),('Demand breakdown 1'!T206 /'Demand breakdown 1'!X206)*Doku!$H$9,AND('Demand breakdown 1'!X206 = 0, SUM('Demand breakdown 1'!N206:W206)&gt;0), 'Demand breakdown 1'!T206/SUM('Demand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1'!T206 /'Demand breakdown 1'!Y206)*Doku!$H$9)</f>
        <v>1.2911133110254156E-2</v>
      </c>
      <c r="U206" s="27" cm="1">
        <f t="array" ref="U206">_xlfn.IFS(AND('Demand breakdown 1'!X206&gt;0, SUM('Demand breakdown 1'!N206:W206)&gt;0,SUM('Demand breakdown 1'!N206:W206)&lt;'Demand breakdown 1'!X206),('Demand breakdown 1'!U206 /'Demand breakdown 1'!X206)*Doku!$H$9,AND('Demand breakdown 1'!X206 = 0, SUM('Demand breakdown 1'!N206:W206)&gt;0), 'Demand breakdown 1'!U206/SUM('Demand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1'!U206 /'Demand breakdown 1'!Y206)*Doku!$H$9)</f>
        <v>0</v>
      </c>
      <c r="V206" s="27" cm="1">
        <f t="array" ref="V206">_xlfn.IFS(AND('Demand breakdown 1'!X206&gt;0, SUM('Demand breakdown 1'!N206:W206)&gt;0,SUM('Demand breakdown 1'!N206:W206)&lt;'Demand breakdown 1'!X206),('Demand breakdown 1'!V206 /'Demand breakdown 1'!X206)*Doku!$H$9,AND('Demand breakdown 1'!X206 = 0, SUM('Demand breakdown 1'!N206:W206)&gt;0), 'Demand breakdown 1'!V206/SUM('Demand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1'!V206 /'Demand breakdown 1'!Y206)*Doku!$H$9)</f>
        <v>0.36027992286811683</v>
      </c>
      <c r="W206" s="27" cm="1">
        <f t="array" ref="W206">_xlfn.IFS(AND('Demand breakdown 1'!X206&gt;0, SUM('Demand breakdown 1'!N206:W206)&gt;0),('Demand breakdown 1'!W206 /'Demand breakdown 1'!X206)*Doku!$H$9,AND('Demand breakdown 1'!X206 = 0, SUM('Demand breakdown 1'!N206:W206)&gt;0), 'Demand breakdown 1'!W206/SUM('Demand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1'!W206 /'Demand breakdown 1'!Y206)*Doku!$H$9)</f>
        <v>2.8285874658507338E-2</v>
      </c>
      <c r="X206" s="90" cm="1">
        <f t="array" ref="X206">_xlfn.IFS(AND('Demand breakdown 1'!Y206&gt;0,'Demand breakdown 1'!X206 &gt; SUM('Demand breakdown 1'!N206:W206)),(('Demand breakdown 1'!Y206-SUM('Demand breakdown 1'!N206:W206))/'Demand breakdown 1'!Y206)*Doku!$H$9,'Demand breakdown 1'!Y206 = 0, 0,'Demand breakdown 1'!X206 &lt; SUM('Demand breakdown 1'!N206:W206),1)</f>
        <v>0.1461741006546089</v>
      </c>
      <c r="Y206" s="92">
        <f>IF(X206=1,Doku!$H$10,1-SUM(N206:X206))</f>
        <v>1.934697454094314E-2</v>
      </c>
      <c r="Z206" s="27">
        <f t="shared" si="16"/>
        <v>50.371729367173543</v>
      </c>
      <c r="AA206" s="25">
        <f t="shared" si="17"/>
        <v>52.237348973365158</v>
      </c>
    </row>
    <row r="207" spans="1:27">
      <c r="A207" s="27" t="s">
        <v>1377</v>
      </c>
      <c r="B207" s="27" t="s">
        <v>1395</v>
      </c>
      <c r="C207" s="27">
        <v>8316</v>
      </c>
      <c r="D207" s="27">
        <v>698</v>
      </c>
      <c r="E207" s="27">
        <v>5444.5870000000004</v>
      </c>
      <c r="F207" s="27">
        <v>166408</v>
      </c>
      <c r="G207" s="27">
        <v>2</v>
      </c>
      <c r="H207" s="27">
        <v>1.038399275258666E-2</v>
      </c>
      <c r="I207" s="27">
        <v>1.4991711711711712E-2</v>
      </c>
      <c r="J207" s="27">
        <v>63865.617977528091</v>
      </c>
      <c r="K207" s="29">
        <f t="shared" si="15"/>
        <v>745.57706347968224</v>
      </c>
      <c r="L207" s="28">
        <f t="shared" si="18"/>
        <v>372.78853173984112</v>
      </c>
      <c r="M207" s="27">
        <f t="shared" si="19"/>
        <v>167.75483928292851</v>
      </c>
      <c r="N207" s="87" cm="1">
        <f t="array" ref="N207">_xlfn.IFS(AND('Demand breakdown 1'!X207&gt;0, SUM('Demand breakdown 1'!N207:W207)&gt;0,SUM('Demand breakdown 1'!N207:W207)&lt;'Demand breakdown 1'!X207),('Demand breakdown 1'!N207 /'Demand breakdown 1'!X207)*Doku!$H$9,AND('Demand breakdown 1'!X207 = 0, SUM('Demand breakdown 1'!N207:W207)&gt;0), 'Demand breakdown 1'!N207/SUM('Demand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1'!N207 /'Demand breakdown 1'!Y207)*Doku!$H$9)</f>
        <v>0.23548673133198803</v>
      </c>
      <c r="O207" s="27" cm="1">
        <f t="array" ref="O207">_xlfn.IFS(AND('Demand breakdown 1'!X207&gt;0, SUM('Demand breakdown 1'!N207:W207)&gt;0,SUM('Demand breakdown 1'!N207:W207)&lt;'Demand breakdown 1'!X207),('Demand breakdown 1'!O207 /'Demand breakdown 1'!X207)*Doku!$H$9,AND('Demand breakdown 1'!X207 = 0, SUM('Demand breakdown 1'!N207:W207)&gt;0), 'Demand breakdown 1'!O207/SUM('Demand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1'!O207 /'Demand breakdown 1'!Y207)*Doku!$H$9)</f>
        <v>0</v>
      </c>
      <c r="P207" s="27" cm="1">
        <f t="array" ref="P207">_xlfn.IFS(AND('Demand breakdown 1'!X207&gt;0, SUM('Demand breakdown 1'!N207:W207)&gt;0,SUM('Demand breakdown 1'!N207:W207)&lt;'Demand breakdown 1'!X207),('Demand breakdown 1'!P207 /'Demand breakdown 1'!X207)*Doku!$H$9,AND('Demand breakdown 1'!X207 = 0, SUM('Demand breakdown 1'!N207:W207)&gt;0), 'Demand breakdown 1'!P207/SUM('Demand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1'!P207 /'Demand breakdown 1'!Y207)*Doku!$H$9)</f>
        <v>0</v>
      </c>
      <c r="Q207" s="27" cm="1">
        <f t="array" ref="Q207">_xlfn.IFS(AND('Demand breakdown 1'!X207&gt;0, SUM('Demand breakdown 1'!N207:W207)&gt;0,SUM('Demand breakdown 1'!N207:W207)&lt;'Demand breakdown 1'!X207),('Demand breakdown 1'!Q207 /'Demand breakdown 1'!X207)*Doku!$H$9,AND('Demand breakdown 1'!X207 = 0, SUM('Demand breakdown 1'!N207:W207)&gt;0), 'Demand breakdown 1'!Q207/SUM('Demand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1'!Q207 /'Demand breakdown 1'!Y207)*Doku!$H$9)</f>
        <v>6.847434126246954E-2</v>
      </c>
      <c r="R207" s="27" cm="1">
        <f t="array" ref="R207">_xlfn.IFS(AND('Demand breakdown 1'!X207&gt;0, SUM('Demand breakdown 1'!N207:W207)&gt;0,SUM('Demand breakdown 1'!N207:W207)&lt;'Demand breakdown 1'!X207),('Demand breakdown 1'!R207 /'Demand breakdown 1'!X207)*Doku!$H$9,AND('Demand breakdown 1'!X207 = 0, SUM('Demand breakdown 1'!N207:W207)&gt;0), 'Demand breakdown 1'!R207/SUM('Demand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1'!R207 /'Demand breakdown 1'!Y207)*Doku!$H$9)</f>
        <v>0</v>
      </c>
      <c r="S207" s="27" cm="1">
        <f t="array" ref="S207">_xlfn.IFS(AND('Demand breakdown 1'!X207&gt;0, SUM('Demand breakdown 1'!N207:W207)&gt;0,SUM('Demand breakdown 1'!N207:W207)&lt;'Demand breakdown 1'!X207),('Demand breakdown 1'!S207 /'Demand breakdown 1'!X207)*Doku!$H$9,AND('Demand breakdown 1'!X207 = 0, SUM('Demand breakdown 1'!N207:W207)&gt;0), 'Demand breakdown 1'!S207/SUM('Demand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1'!S207 /'Demand breakdown 1'!Y207)*Doku!$H$9)</f>
        <v>6.9360740502113175E-2</v>
      </c>
      <c r="T207" s="27" cm="1">
        <f t="array" ref="T207">_xlfn.IFS(AND('Demand breakdown 1'!X207&gt;0, SUM('Demand breakdown 1'!N207:W207)&gt;0,SUM('Demand breakdown 1'!N207:W207)&lt;'Demand breakdown 1'!X207),('Demand breakdown 1'!T207 /'Demand breakdown 1'!X207)*Doku!$H$9,AND('Demand breakdown 1'!X207 = 0, SUM('Demand breakdown 1'!N207:W207)&gt;0), 'Demand breakdown 1'!T207/SUM('Demand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1'!T207 /'Demand breakdown 1'!Y207)*Doku!$H$9)</f>
        <v>3.6194635618781099E-2</v>
      </c>
      <c r="U207" s="27" cm="1">
        <f t="array" ref="U207">_xlfn.IFS(AND('Demand breakdown 1'!X207&gt;0, SUM('Demand breakdown 1'!N207:W207)&gt;0,SUM('Demand breakdown 1'!N207:W207)&lt;'Demand breakdown 1'!X207),('Demand breakdown 1'!U207 /'Demand breakdown 1'!X207)*Doku!$H$9,AND('Demand breakdown 1'!X207 = 0, SUM('Demand breakdown 1'!N207:W207)&gt;0), 'Demand breakdown 1'!U207/SUM('Demand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1'!U207 /'Demand breakdown 1'!Y207)*Doku!$H$9)</f>
        <v>0</v>
      </c>
      <c r="V207" s="27" cm="1">
        <f t="array" ref="V207">_xlfn.IFS(AND('Demand breakdown 1'!X207&gt;0, SUM('Demand breakdown 1'!N207:W207)&gt;0,SUM('Demand breakdown 1'!N207:W207)&lt;'Demand breakdown 1'!X207),('Demand breakdown 1'!V207 /'Demand breakdown 1'!X207)*Doku!$H$9,AND('Demand breakdown 1'!X207 = 0, SUM('Demand breakdown 1'!N207:W207)&gt;0), 'Demand breakdown 1'!V207/SUM('Demand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1'!V207 /'Demand breakdown 1'!Y207)*Doku!$H$9)</f>
        <v>0.49113904536586844</v>
      </c>
      <c r="W207" s="27" cm="1">
        <f t="array" ref="W207">_xlfn.IFS(AND('Demand breakdown 1'!X207&gt;0, SUM('Demand breakdown 1'!N207:W207)&gt;0),('Demand breakdown 1'!W207 /'Demand breakdown 1'!X207)*Doku!$H$9,AND('Demand breakdown 1'!X207 = 0, SUM('Demand breakdown 1'!N207:W207)&gt;0), 'Demand breakdown 1'!W207/SUM('Demand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1'!W207 /'Demand breakdown 1'!Y207)*Doku!$H$9)</f>
        <v>7.9997531377836592E-2</v>
      </c>
      <c r="X207" s="90" cm="1">
        <f t="array" ref="X207">_xlfn.IFS(AND('Demand breakdown 1'!Y207&gt;0,'Demand breakdown 1'!X207 &gt; SUM('Demand breakdown 1'!N207:W207)),(('Demand breakdown 1'!Y207-SUM('Demand breakdown 1'!N207:W207))/'Demand breakdown 1'!Y207)*Doku!$H$9,'Demand breakdown 1'!Y207 = 0, 0,'Demand breakdown 1'!X207 &lt; SUM('Demand breakdown 1'!N207:W207),1)</f>
        <v>1</v>
      </c>
      <c r="Y207" s="92">
        <f>IF(X207=1,Doku!$H$10,1-SUM(N207:X207))</f>
        <v>1.934697454094314E-2</v>
      </c>
      <c r="Z207" s="27">
        <f t="shared" si="16"/>
        <v>100.65290356975711</v>
      </c>
      <c r="AA207" s="25">
        <f t="shared" si="17"/>
        <v>104.38078888715552</v>
      </c>
    </row>
    <row r="208" spans="1:27">
      <c r="A208" s="27" t="s">
        <v>1377</v>
      </c>
      <c r="B208" s="27" t="s">
        <v>1396</v>
      </c>
      <c r="C208" s="27">
        <v>8317</v>
      </c>
      <c r="D208" s="27">
        <v>794</v>
      </c>
      <c r="E208" s="27">
        <v>17656.545999999998</v>
      </c>
      <c r="F208" s="27">
        <v>430953</v>
      </c>
      <c r="G208" s="27">
        <v>4</v>
      </c>
      <c r="H208" s="27">
        <v>3.3674812377819101E-2</v>
      </c>
      <c r="I208" s="27">
        <v>3.8824594594594593E-2</v>
      </c>
      <c r="J208" s="27">
        <v>63865.617977528091</v>
      </c>
      <c r="K208" s="29">
        <f t="shared" si="15"/>
        <v>2242.7530294294634</v>
      </c>
      <c r="L208" s="28">
        <f t="shared" si="18"/>
        <v>560.68825735736584</v>
      </c>
      <c r="M208" s="27">
        <f t="shared" si="19"/>
        <v>252.30971581081462</v>
      </c>
      <c r="N208" s="87" cm="1">
        <f t="array" ref="N208">_xlfn.IFS(AND('Demand breakdown 1'!X208&gt;0, SUM('Demand breakdown 1'!N208:W208)&gt;0,SUM('Demand breakdown 1'!N208:W208)&lt;'Demand breakdown 1'!X208),('Demand breakdown 1'!N208 /'Demand breakdown 1'!X208)*Doku!$H$9,AND('Demand breakdown 1'!X208 = 0, SUM('Demand breakdown 1'!N208:W208)&gt;0), 'Demand breakdown 1'!N208/SUM('Demand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1'!N208 /'Demand breakdown 1'!Y208)*Doku!$H$9)</f>
        <v>0.2163002255416934</v>
      </c>
      <c r="O208" s="27" cm="1">
        <f t="array" ref="O208">_xlfn.IFS(AND('Demand breakdown 1'!X208&gt;0, SUM('Demand breakdown 1'!N208:W208)&gt;0,SUM('Demand breakdown 1'!N208:W208)&lt;'Demand breakdown 1'!X208),('Demand breakdown 1'!O208 /'Demand breakdown 1'!X208)*Doku!$H$9,AND('Demand breakdown 1'!X208 = 0, SUM('Demand breakdown 1'!N208:W208)&gt;0), 'Demand breakdown 1'!O208/SUM('Demand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1'!O208 /'Demand breakdown 1'!Y208)*Doku!$H$9)</f>
        <v>7.0661800380887568E-2</v>
      </c>
      <c r="P208" s="27" cm="1">
        <f t="array" ref="P208">_xlfn.IFS(AND('Demand breakdown 1'!X208&gt;0, SUM('Demand breakdown 1'!N208:W208)&gt;0,SUM('Demand breakdown 1'!N208:W208)&lt;'Demand breakdown 1'!X208),('Demand breakdown 1'!P208 /'Demand breakdown 1'!X208)*Doku!$H$9,AND('Demand breakdown 1'!X208 = 0, SUM('Demand breakdown 1'!N208:W208)&gt;0), 'Demand breakdown 1'!P208/SUM('Demand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1'!P208 /'Demand breakdown 1'!Y208)*Doku!$H$9)</f>
        <v>3.7593125938113731E-2</v>
      </c>
      <c r="Q208" s="27" cm="1">
        <f t="array" ref="Q208">_xlfn.IFS(AND('Demand breakdown 1'!X208&gt;0, SUM('Demand breakdown 1'!N208:W208)&gt;0,SUM('Demand breakdown 1'!N208:W208)&lt;'Demand breakdown 1'!X208),('Demand breakdown 1'!Q208 /'Demand breakdown 1'!X208)*Doku!$H$9,AND('Demand breakdown 1'!X208 = 0, SUM('Demand breakdown 1'!N208:W208)&gt;0), 'Demand breakdown 1'!Q208/SUM('Demand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1'!Q208 /'Demand breakdown 1'!Y208)*Doku!$H$9)</f>
        <v>5.1865237411830696E-2</v>
      </c>
      <c r="R208" s="27" cm="1">
        <f t="array" ref="R208">_xlfn.IFS(AND('Demand breakdown 1'!X208&gt;0, SUM('Demand breakdown 1'!N208:W208)&gt;0,SUM('Demand breakdown 1'!N208:W208)&lt;'Demand breakdown 1'!X208),('Demand breakdown 1'!R208 /'Demand breakdown 1'!X208)*Doku!$H$9,AND('Demand breakdown 1'!X208 = 0, SUM('Demand breakdown 1'!N208:W208)&gt;0), 'Demand breakdown 1'!R208/SUM('Demand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1'!R208 /'Demand breakdown 1'!Y208)*Doku!$H$9)</f>
        <v>7.5815133165155011E-3</v>
      </c>
      <c r="S208" s="27" cm="1">
        <f t="array" ref="S208">_xlfn.IFS(AND('Demand breakdown 1'!X208&gt;0, SUM('Demand breakdown 1'!N208:W208)&gt;0,SUM('Demand breakdown 1'!N208:W208)&lt;'Demand breakdown 1'!X208),('Demand breakdown 1'!S208 /'Demand breakdown 1'!X208)*Doku!$H$9,AND('Demand breakdown 1'!X208 = 0, SUM('Demand breakdown 1'!N208:W208)&gt;0), 'Demand breakdown 1'!S208/SUM('Demand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1'!S208 /'Demand breakdown 1'!Y208)*Doku!$H$9)</f>
        <v>8.138772014204082E-2</v>
      </c>
      <c r="T208" s="27" cm="1">
        <f t="array" ref="T208">_xlfn.IFS(AND('Demand breakdown 1'!X208&gt;0, SUM('Demand breakdown 1'!N208:W208)&gt;0,SUM('Demand breakdown 1'!N208:W208)&lt;'Demand breakdown 1'!X208),('Demand breakdown 1'!T208 /'Demand breakdown 1'!X208)*Doku!$H$9,AND('Demand breakdown 1'!X208 = 0, SUM('Demand breakdown 1'!N208:W208)&gt;0), 'Demand breakdown 1'!T208/SUM('Demand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1'!T208 /'Demand breakdown 1'!Y208)*Doku!$H$9)</f>
        <v>5.7804671807257582E-2</v>
      </c>
      <c r="U208" s="27" cm="1">
        <f t="array" ref="U208">_xlfn.IFS(AND('Demand breakdown 1'!X208&gt;0, SUM('Demand breakdown 1'!N208:W208)&gt;0,SUM('Demand breakdown 1'!N208:W208)&lt;'Demand breakdown 1'!X208),('Demand breakdown 1'!U208 /'Demand breakdown 1'!X208)*Doku!$H$9,AND('Demand breakdown 1'!X208 = 0, SUM('Demand breakdown 1'!N208:W208)&gt;0), 'Demand breakdown 1'!U208/SUM('Demand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1'!U208 /'Demand breakdown 1'!Y208)*Doku!$H$9)</f>
        <v>4.683418710041027E-2</v>
      </c>
      <c r="V208" s="27" cm="1">
        <f t="array" ref="V208">_xlfn.IFS(AND('Demand breakdown 1'!X208&gt;0, SUM('Demand breakdown 1'!N208:W208)&gt;0,SUM('Demand breakdown 1'!N208:W208)&lt;'Demand breakdown 1'!X208),('Demand breakdown 1'!V208 /'Demand breakdown 1'!X208)*Doku!$H$9,AND('Demand breakdown 1'!X208 = 0, SUM('Demand breakdown 1'!N208:W208)&gt;0), 'Demand breakdown 1'!V208/SUM('Demand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1'!V208 /'Demand breakdown 1'!Y208)*Doku!$H$9)</f>
        <v>0.34993749943879843</v>
      </c>
      <c r="W208" s="27" cm="1">
        <f t="array" ref="W208">_xlfn.IFS(AND('Demand breakdown 1'!X208&gt;0, SUM('Demand breakdown 1'!N208:W208)&gt;0),('Demand breakdown 1'!W208 /'Demand breakdown 1'!X208)*Doku!$H$9,AND('Demand breakdown 1'!X208 = 0, SUM('Demand breakdown 1'!N208:W208)&gt;0), 'Demand breakdown 1'!W208/SUM('Demand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1'!W208 /'Demand breakdown 1'!Y208)*Doku!$H$9)</f>
        <v>1.4411862871256424E-2</v>
      </c>
      <c r="X208" s="90" cm="1">
        <f t="array" ref="X208">_xlfn.IFS(AND('Demand breakdown 1'!Y208&gt;0,'Demand breakdown 1'!X208 &gt; SUM('Demand breakdown 1'!N208:W208)),(('Demand breakdown 1'!Y208-SUM('Demand breakdown 1'!N208:W208))/'Demand breakdown 1'!Y208)*Doku!$H$9,'Demand breakdown 1'!Y208 = 0, 0,'Demand breakdown 1'!X208 &lt; SUM('Demand breakdown 1'!N208:W208),1)</f>
        <v>4.627518151025245E-2</v>
      </c>
      <c r="Y208" s="92">
        <f>IF(X208=1,Doku!$H$10,1-SUM(N208:X208))</f>
        <v>1.934697454094314E-2</v>
      </c>
      <c r="Z208" s="27">
        <f t="shared" si="16"/>
        <v>151.38582948648877</v>
      </c>
      <c r="AA208" s="25">
        <f t="shared" si="17"/>
        <v>156.99271206006244</v>
      </c>
    </row>
    <row r="209" spans="1:27">
      <c r="A209" s="27" t="s">
        <v>1377</v>
      </c>
      <c r="B209" s="27" t="s">
        <v>1397</v>
      </c>
      <c r="C209" s="27">
        <v>8325</v>
      </c>
      <c r="D209" s="27">
        <v>927</v>
      </c>
      <c r="E209" s="27">
        <v>6099.8019999999997</v>
      </c>
      <c r="F209" s="27">
        <v>139878</v>
      </c>
      <c r="G209" s="27">
        <v>3</v>
      </c>
      <c r="H209" s="27">
        <v>1.1633627997902064E-2</v>
      </c>
      <c r="I209" s="27">
        <v>1.2601621621621621E-2</v>
      </c>
      <c r="J209" s="27">
        <v>63865.617977528091</v>
      </c>
      <c r="K209" s="29">
        <f t="shared" si="15"/>
        <v>760.29886448029197</v>
      </c>
      <c r="L209" s="28">
        <f t="shared" si="18"/>
        <v>253.43295482676399</v>
      </c>
      <c r="M209" s="27">
        <f t="shared" si="19"/>
        <v>114.0448296720438</v>
      </c>
      <c r="N209" s="87" cm="1">
        <f t="array" ref="N209">_xlfn.IFS(AND('Demand breakdown 1'!X209&gt;0, SUM('Demand breakdown 1'!N209:W209)&gt;0,SUM('Demand breakdown 1'!N209:W209)&lt;'Demand breakdown 1'!X209),('Demand breakdown 1'!N209 /'Demand breakdown 1'!X209)*Doku!$H$9,AND('Demand breakdown 1'!X209 = 0, SUM('Demand breakdown 1'!N209:W209)&gt;0), 'Demand breakdown 1'!N209/SUM('Demand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1'!N209 /'Demand breakdown 1'!Y209)*Doku!$H$9)</f>
        <v>0.36004148960914917</v>
      </c>
      <c r="O209" s="27" cm="1">
        <f t="array" ref="O209">_xlfn.IFS(AND('Demand breakdown 1'!X209&gt;0, SUM('Demand breakdown 1'!N209:W209)&gt;0,SUM('Demand breakdown 1'!N209:W209)&lt;'Demand breakdown 1'!X209),('Demand breakdown 1'!O209 /'Demand breakdown 1'!X209)*Doku!$H$9,AND('Demand breakdown 1'!X209 = 0, SUM('Demand breakdown 1'!N209:W209)&gt;0), 'Demand breakdown 1'!O209/SUM('Demand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1'!O209 /'Demand breakdown 1'!Y209)*Doku!$H$9)</f>
        <v>6.3970727541452013E-2</v>
      </c>
      <c r="P209" s="27" cm="1">
        <f t="array" ref="P209">_xlfn.IFS(AND('Demand breakdown 1'!X209&gt;0, SUM('Demand breakdown 1'!N209:W209)&gt;0,SUM('Demand breakdown 1'!N209:W209)&lt;'Demand breakdown 1'!X209),('Demand breakdown 1'!P209 /'Demand breakdown 1'!X209)*Doku!$H$9,AND('Demand breakdown 1'!X209 = 0, SUM('Demand breakdown 1'!N209:W209)&gt;0), 'Demand breakdown 1'!P209/SUM('Demand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1'!P209 /'Demand breakdown 1'!Y209)*Doku!$H$9)</f>
        <v>0</v>
      </c>
      <c r="Q209" s="27" cm="1">
        <f t="array" ref="Q209">_xlfn.IFS(AND('Demand breakdown 1'!X209&gt;0, SUM('Demand breakdown 1'!N209:W209)&gt;0,SUM('Demand breakdown 1'!N209:W209)&lt;'Demand breakdown 1'!X209),('Demand breakdown 1'!Q209 /'Demand breakdown 1'!X209)*Doku!$H$9,AND('Demand breakdown 1'!X209 = 0, SUM('Demand breakdown 1'!N209:W209)&gt;0), 'Demand breakdown 1'!Q209/SUM('Demand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1'!Q209 /'Demand breakdown 1'!Y209)*Doku!$H$9)</f>
        <v>2.5649050187922757E-2</v>
      </c>
      <c r="R209" s="27" cm="1">
        <f t="array" ref="R209">_xlfn.IFS(AND('Demand breakdown 1'!X209&gt;0, SUM('Demand breakdown 1'!N209:W209)&gt;0,SUM('Demand breakdown 1'!N209:W209)&lt;'Demand breakdown 1'!X209),('Demand breakdown 1'!R209 /'Demand breakdown 1'!X209)*Doku!$H$9,AND('Demand breakdown 1'!X209 = 0, SUM('Demand breakdown 1'!N209:W209)&gt;0), 'Demand breakdown 1'!R209/SUM('Demand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1'!R209 /'Demand breakdown 1'!Y209)*Doku!$H$9)</f>
        <v>0</v>
      </c>
      <c r="S209" s="27" cm="1">
        <f t="array" ref="S209">_xlfn.IFS(AND('Demand breakdown 1'!X209&gt;0, SUM('Demand breakdown 1'!N209:W209)&gt;0,SUM('Demand breakdown 1'!N209:W209)&lt;'Demand breakdown 1'!X209),('Demand breakdown 1'!S209 /'Demand breakdown 1'!X209)*Doku!$H$9,AND('Demand breakdown 1'!X209 = 0, SUM('Demand breakdown 1'!N209:W209)&gt;0), 'Demand breakdown 1'!S209/SUM('Demand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1'!S209 /'Demand breakdown 1'!Y209)*Doku!$H$9)</f>
        <v>0</v>
      </c>
      <c r="T209" s="27" cm="1">
        <f t="array" ref="T209">_xlfn.IFS(AND('Demand breakdown 1'!X209&gt;0, SUM('Demand breakdown 1'!N209:W209)&gt;0,SUM('Demand breakdown 1'!N209:W209)&lt;'Demand breakdown 1'!X209),('Demand breakdown 1'!T209 /'Demand breakdown 1'!X209)*Doku!$H$9,AND('Demand breakdown 1'!X209 = 0, SUM('Demand breakdown 1'!N209:W209)&gt;0), 'Demand breakdown 1'!T209/SUM('Demand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1'!T209 /'Demand breakdown 1'!Y209)*Doku!$H$9)</f>
        <v>1.9312736605119504E-2</v>
      </c>
      <c r="U209" s="27" cm="1">
        <f t="array" ref="U209">_xlfn.IFS(AND('Demand breakdown 1'!X209&gt;0, SUM('Demand breakdown 1'!N209:W209)&gt;0,SUM('Demand breakdown 1'!N209:W209)&lt;'Demand breakdown 1'!X209),('Demand breakdown 1'!U209 /'Demand breakdown 1'!X209)*Doku!$H$9,AND('Demand breakdown 1'!X209 = 0, SUM('Demand breakdown 1'!N209:W209)&gt;0), 'Demand breakdown 1'!U209/SUM('Demand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1'!U209 /'Demand breakdown 1'!Y209)*Doku!$H$9)</f>
        <v>0</v>
      </c>
      <c r="V209" s="27" cm="1">
        <f t="array" ref="V209">_xlfn.IFS(AND('Demand breakdown 1'!X209&gt;0, SUM('Demand breakdown 1'!N209:W209)&gt;0,SUM('Demand breakdown 1'!N209:W209)&lt;'Demand breakdown 1'!X209),('Demand breakdown 1'!V209 /'Demand breakdown 1'!X209)*Doku!$H$9,AND('Demand breakdown 1'!X209 = 0, SUM('Demand breakdown 1'!N209:W209)&gt;0), 'Demand breakdown 1'!V209/SUM('Demand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1'!V209 /'Demand breakdown 1'!Y209)*Doku!$H$9)</f>
        <v>0.51167902151541333</v>
      </c>
      <c r="W209" s="27" cm="1">
        <f t="array" ref="W209">_xlfn.IFS(AND('Demand breakdown 1'!X209&gt;0, SUM('Demand breakdown 1'!N209:W209)&gt;0),('Demand breakdown 1'!W209 /'Demand breakdown 1'!X209)*Doku!$H$9,AND('Demand breakdown 1'!X209 = 0, SUM('Demand breakdown 1'!N209:W209)&gt;0), 'Demand breakdown 1'!W209/SUM('Demand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1'!W209 /'Demand breakdown 1'!Y209)*Doku!$H$9)</f>
        <v>0</v>
      </c>
      <c r="X209" s="90" cm="1">
        <f t="array" ref="X209">_xlfn.IFS(AND('Demand breakdown 1'!Y209&gt;0,'Demand breakdown 1'!X209 &gt; SUM('Demand breakdown 1'!N209:W209)),(('Demand breakdown 1'!Y209-SUM('Demand breakdown 1'!N209:W209))/'Demand breakdown 1'!Y209)*Doku!$H$9,'Demand breakdown 1'!Y209 = 0, 0,'Demand breakdown 1'!X209 &lt; SUM('Demand breakdown 1'!N209:W209),1)</f>
        <v>1</v>
      </c>
      <c r="Y209" s="92">
        <f>IF(X209=1,Doku!$H$10,1-SUM(N209:X209))</f>
        <v>1.934697454094314E-2</v>
      </c>
      <c r="Z209" s="27">
        <f t="shared" si="16"/>
        <v>68.426897803226282</v>
      </c>
      <c r="AA209" s="25">
        <f t="shared" si="17"/>
        <v>70.961227351493918</v>
      </c>
    </row>
    <row r="210" spans="1:27">
      <c r="A210" s="27" t="s">
        <v>1377</v>
      </c>
      <c r="B210" s="27" t="s">
        <v>1398</v>
      </c>
      <c r="C210" s="27">
        <v>8326</v>
      </c>
      <c r="D210" s="27">
        <v>812</v>
      </c>
      <c r="E210" s="27">
        <v>8513.0619999999999</v>
      </c>
      <c r="F210" s="27">
        <v>212506</v>
      </c>
      <c r="G210" s="27">
        <v>3</v>
      </c>
      <c r="H210" s="27">
        <v>1.6236231345062701E-2</v>
      </c>
      <c r="I210" s="27">
        <v>1.9144684684684686E-2</v>
      </c>
      <c r="J210" s="27">
        <v>63865.617977528091</v>
      </c>
      <c r="K210" s="29">
        <f t="shared" si="15"/>
        <v>1088.9469960487954</v>
      </c>
      <c r="L210" s="28">
        <f t="shared" si="18"/>
        <v>362.98233201626516</v>
      </c>
      <c r="M210" s="27">
        <f t="shared" si="19"/>
        <v>163.34204940731934</v>
      </c>
      <c r="N210" s="87" cm="1">
        <f t="array" ref="N210">_xlfn.IFS(AND('Demand breakdown 1'!X210&gt;0, SUM('Demand breakdown 1'!N210:W210)&gt;0,SUM('Demand breakdown 1'!N210:W210)&lt;'Demand breakdown 1'!X210),('Demand breakdown 1'!N210 /'Demand breakdown 1'!X210)*Doku!$H$9,AND('Demand breakdown 1'!X210 = 0, SUM('Demand breakdown 1'!N210:W210)&gt;0), 'Demand breakdown 1'!N210/SUM('Demand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1'!N210 /'Demand breakdown 1'!Y210)*Doku!$H$9)</f>
        <v>0.24186660445426109</v>
      </c>
      <c r="O210" s="27" cm="1">
        <f t="array" ref="O210">_xlfn.IFS(AND('Demand breakdown 1'!X210&gt;0, SUM('Demand breakdown 1'!N210:W210)&gt;0,SUM('Demand breakdown 1'!N210:W210)&lt;'Demand breakdown 1'!X210),('Demand breakdown 1'!O210 /'Demand breakdown 1'!X210)*Doku!$H$9,AND('Demand breakdown 1'!X210 = 0, SUM('Demand breakdown 1'!N210:W210)&gt;0), 'Demand breakdown 1'!O210/SUM('Demand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1'!O210 /'Demand breakdown 1'!Y210)*Doku!$H$9)</f>
        <v>6.5731202378807529E-2</v>
      </c>
      <c r="P210" s="27" cm="1">
        <f t="array" ref="P210">_xlfn.IFS(AND('Demand breakdown 1'!X210&gt;0, SUM('Demand breakdown 1'!N210:W210)&gt;0,SUM('Demand breakdown 1'!N210:W210)&lt;'Demand breakdown 1'!X210),('Demand breakdown 1'!P210 /'Demand breakdown 1'!X210)*Doku!$H$9,AND('Demand breakdown 1'!X210 = 0, SUM('Demand breakdown 1'!N210:W210)&gt;0), 'Demand breakdown 1'!P210/SUM('Demand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1'!P210 /'Demand breakdown 1'!Y210)*Doku!$H$9)</f>
        <v>1.2682018063874327E-2</v>
      </c>
      <c r="Q210" s="27" cm="1">
        <f t="array" ref="Q210">_xlfn.IFS(AND('Demand breakdown 1'!X210&gt;0, SUM('Demand breakdown 1'!N210:W210)&gt;0,SUM('Demand breakdown 1'!N210:W210)&lt;'Demand breakdown 1'!X210),('Demand breakdown 1'!Q210 /'Demand breakdown 1'!X210)*Doku!$H$9,AND('Demand breakdown 1'!X210 = 0, SUM('Demand breakdown 1'!N210:W210)&gt;0), 'Demand breakdown 1'!Q210/SUM('Demand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1'!Q210 /'Demand breakdown 1'!Y210)*Doku!$H$9)</f>
        <v>3.4648484365492199E-2</v>
      </c>
      <c r="R210" s="27" cm="1">
        <f t="array" ref="R210">_xlfn.IFS(AND('Demand breakdown 1'!X210&gt;0, SUM('Demand breakdown 1'!N210:W210)&gt;0,SUM('Demand breakdown 1'!N210:W210)&lt;'Demand breakdown 1'!X210),('Demand breakdown 1'!R210 /'Demand breakdown 1'!X210)*Doku!$H$9,AND('Demand breakdown 1'!X210 = 0, SUM('Demand breakdown 1'!N210:W210)&gt;0), 'Demand breakdown 1'!R210/SUM('Demand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1'!R210 /'Demand breakdown 1'!Y210)*Doku!$H$9)</f>
        <v>0</v>
      </c>
      <c r="S210" s="27" cm="1">
        <f t="array" ref="S210">_xlfn.IFS(AND('Demand breakdown 1'!X210&gt;0, SUM('Demand breakdown 1'!N210:W210)&gt;0,SUM('Demand breakdown 1'!N210:W210)&lt;'Demand breakdown 1'!X210),('Demand breakdown 1'!S210 /'Demand breakdown 1'!X210)*Doku!$H$9,AND('Demand breakdown 1'!X210 = 0, SUM('Demand breakdown 1'!N210:W210)&gt;0), 'Demand breakdown 1'!S210/SUM('Demand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1'!S210 /'Demand breakdown 1'!Y210)*Doku!$H$9)</f>
        <v>4.2520081784448674E-2</v>
      </c>
      <c r="T210" s="27" cm="1">
        <f t="array" ref="T210">_xlfn.IFS(AND('Demand breakdown 1'!X210&gt;0, SUM('Demand breakdown 1'!N210:W210)&gt;0,SUM('Demand breakdown 1'!N210:W210)&lt;'Demand breakdown 1'!X210),('Demand breakdown 1'!T210 /'Demand breakdown 1'!X210)*Doku!$H$9,AND('Demand breakdown 1'!X210 = 0, SUM('Demand breakdown 1'!N210:W210)&gt;0), 'Demand breakdown 1'!T210/SUM('Demand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1'!T210 /'Demand breakdown 1'!Y210)*Doku!$H$9)</f>
        <v>1.3859393746196878E-2</v>
      </c>
      <c r="U210" s="27" cm="1">
        <f t="array" ref="U210">_xlfn.IFS(AND('Demand breakdown 1'!X210&gt;0, SUM('Demand breakdown 1'!N210:W210)&gt;0,SUM('Demand breakdown 1'!N210:W210)&lt;'Demand breakdown 1'!X210),('Demand breakdown 1'!U210 /'Demand breakdown 1'!X210)*Doku!$H$9,AND('Demand breakdown 1'!X210 = 0, SUM('Demand breakdown 1'!N210:W210)&gt;0), 'Demand breakdown 1'!U210/SUM('Demand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1'!U210 /'Demand breakdown 1'!Y210)*Doku!$H$9)</f>
        <v>0</v>
      </c>
      <c r="V210" s="27" cm="1">
        <f t="array" ref="V210">_xlfn.IFS(AND('Demand breakdown 1'!X210&gt;0, SUM('Demand breakdown 1'!N210:W210)&gt;0,SUM('Demand breakdown 1'!N210:W210)&lt;'Demand breakdown 1'!X210),('Demand breakdown 1'!V210 /'Demand breakdown 1'!X210)*Doku!$H$9,AND('Demand breakdown 1'!X210 = 0, SUM('Demand breakdown 1'!N210:W210)&gt;0), 'Demand breakdown 1'!V210/SUM('Demand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1'!V210 /'Demand breakdown 1'!Y210)*Doku!$H$9)</f>
        <v>0.56934524066597625</v>
      </c>
      <c r="W210" s="27" cm="1">
        <f t="array" ref="W210">_xlfn.IFS(AND('Demand breakdown 1'!X210&gt;0, SUM('Demand breakdown 1'!N210:W210)&gt;0),('Demand breakdown 1'!W210 /'Demand breakdown 1'!X210)*Doku!$H$9,AND('Demand breakdown 1'!X210 = 0, SUM('Demand breakdown 1'!N210:W210)&gt;0), 'Demand breakdown 1'!W210/SUM('Demand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1'!W210 /'Demand breakdown 1'!Y210)*Doku!$H$9)</f>
        <v>0</v>
      </c>
      <c r="X210" s="90" cm="1">
        <f t="array" ref="X210">_xlfn.IFS(AND('Demand breakdown 1'!Y210&gt;0,'Demand breakdown 1'!X210 &gt; SUM('Demand breakdown 1'!N210:W210)),(('Demand breakdown 1'!Y210-SUM('Demand breakdown 1'!N210:W210))/'Demand breakdown 1'!Y210)*Doku!$H$9,'Demand breakdown 1'!Y210 = 0, 0,'Demand breakdown 1'!X210 &lt; SUM('Demand breakdown 1'!N210:W210),1)</f>
        <v>1</v>
      </c>
      <c r="Y210" s="92">
        <f>IF(X210=1,Doku!$H$10,1-SUM(N210:X210))</f>
        <v>1.934697454094314E-2</v>
      </c>
      <c r="Z210" s="27">
        <f t="shared" si="16"/>
        <v>98.005229644391605</v>
      </c>
      <c r="AA210" s="25">
        <f t="shared" si="17"/>
        <v>101.63505296455425</v>
      </c>
    </row>
    <row r="211" spans="1:27">
      <c r="A211" s="27" t="s">
        <v>1377</v>
      </c>
      <c r="B211" s="27" t="s">
        <v>1399</v>
      </c>
      <c r="C211" s="27">
        <v>8327</v>
      </c>
      <c r="D211" s="27">
        <v>982</v>
      </c>
      <c r="E211" s="27">
        <v>7177.5950000000003</v>
      </c>
      <c r="F211" s="27">
        <v>140766</v>
      </c>
      <c r="G211" s="27">
        <v>5</v>
      </c>
      <c r="H211" s="27">
        <v>1.3689209936585133E-2</v>
      </c>
      <c r="I211" s="27">
        <v>1.2681621621621621E-2</v>
      </c>
      <c r="J211" s="27">
        <v>63865.617977528091</v>
      </c>
      <c r="K211" s="29">
        <f t="shared" si="15"/>
        <v>856.25178211154503</v>
      </c>
      <c r="L211" s="28">
        <f t="shared" si="18"/>
        <v>171.25035642230901</v>
      </c>
      <c r="M211" s="27">
        <f t="shared" si="19"/>
        <v>77.062660390039056</v>
      </c>
      <c r="N211" s="87" cm="1">
        <f t="array" ref="N211">_xlfn.IFS(AND('Demand breakdown 1'!X211&gt;0, SUM('Demand breakdown 1'!N211:W211)&gt;0,SUM('Demand breakdown 1'!N211:W211)&lt;'Demand breakdown 1'!X211),('Demand breakdown 1'!N211 /'Demand breakdown 1'!X211)*Doku!$H$9,AND('Demand breakdown 1'!X211 = 0, SUM('Demand breakdown 1'!N211:W211)&gt;0), 'Demand breakdown 1'!N211/SUM('Demand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1'!N211 /'Demand breakdown 1'!Y211)*Doku!$H$9)</f>
        <v>0.27310307659976218</v>
      </c>
      <c r="O211" s="27" cm="1">
        <f t="array" ref="O211">_xlfn.IFS(AND('Demand breakdown 1'!X211&gt;0, SUM('Demand breakdown 1'!N211:W211)&gt;0,SUM('Demand breakdown 1'!N211:W211)&lt;'Demand breakdown 1'!X211),('Demand breakdown 1'!O211 /'Demand breakdown 1'!X211)*Doku!$H$9,AND('Demand breakdown 1'!X211 = 0, SUM('Demand breakdown 1'!N211:W211)&gt;0), 'Demand breakdown 1'!O211/SUM('Demand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1'!O211 /'Demand breakdown 1'!Y211)*Doku!$H$9)</f>
        <v>1.2895301646922161E-2</v>
      </c>
      <c r="P211" s="27" cm="1">
        <f t="array" ref="P211">_xlfn.IFS(AND('Demand breakdown 1'!X211&gt;0, SUM('Demand breakdown 1'!N211:W211)&gt;0,SUM('Demand breakdown 1'!N211:W211)&lt;'Demand breakdown 1'!X211),('Demand breakdown 1'!P211 /'Demand breakdown 1'!X211)*Doku!$H$9,AND('Demand breakdown 1'!X211 = 0, SUM('Demand breakdown 1'!N211:W211)&gt;0), 'Demand breakdown 1'!P211/SUM('Demand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1'!P211 /'Demand breakdown 1'!Y211)*Doku!$H$9)</f>
        <v>0</v>
      </c>
      <c r="Q211" s="27" cm="1">
        <f t="array" ref="Q211">_xlfn.IFS(AND('Demand breakdown 1'!X211&gt;0, SUM('Demand breakdown 1'!N211:W211)&gt;0,SUM('Demand breakdown 1'!N211:W211)&lt;'Demand breakdown 1'!X211),('Demand breakdown 1'!Q211 /'Demand breakdown 1'!X211)*Doku!$H$9,AND('Demand breakdown 1'!X211 = 0, SUM('Demand breakdown 1'!N211:W211)&gt;0), 'Demand breakdown 1'!Q211/SUM('Demand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1'!Q211 /'Demand breakdown 1'!Y211)*Doku!$H$9)</f>
        <v>2.049382347758167E-2</v>
      </c>
      <c r="R211" s="27" cm="1">
        <f t="array" ref="R211">_xlfn.IFS(AND('Demand breakdown 1'!X211&gt;0, SUM('Demand breakdown 1'!N211:W211)&gt;0,SUM('Demand breakdown 1'!N211:W211)&lt;'Demand breakdown 1'!X211),('Demand breakdown 1'!R211 /'Demand breakdown 1'!X211)*Doku!$H$9,AND('Demand breakdown 1'!X211 = 0, SUM('Demand breakdown 1'!N211:W211)&gt;0), 'Demand breakdown 1'!R211/SUM('Demand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1'!R211 /'Demand breakdown 1'!Y211)*Doku!$H$9)</f>
        <v>0</v>
      </c>
      <c r="S211" s="27" cm="1">
        <f t="array" ref="S211">_xlfn.IFS(AND('Demand breakdown 1'!X211&gt;0, SUM('Demand breakdown 1'!N211:W211)&gt;0,SUM('Demand breakdown 1'!N211:W211)&lt;'Demand breakdown 1'!X211),('Demand breakdown 1'!S211 /'Demand breakdown 1'!X211)*Doku!$H$9,AND('Demand breakdown 1'!X211 = 0, SUM('Demand breakdown 1'!N211:W211)&gt;0), 'Demand breakdown 1'!S211/SUM('Demand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1'!S211 /'Demand breakdown 1'!Y211)*Doku!$H$9)</f>
        <v>9.5952136985700369E-3</v>
      </c>
      <c r="T211" s="27" cm="1">
        <f t="array" ref="T211">_xlfn.IFS(AND('Demand breakdown 1'!X211&gt;0, SUM('Demand breakdown 1'!N211:W211)&gt;0,SUM('Demand breakdown 1'!N211:W211)&lt;'Demand breakdown 1'!X211),('Demand breakdown 1'!T211 /'Demand breakdown 1'!X211)*Doku!$H$9,AND('Demand breakdown 1'!X211 = 0, SUM('Demand breakdown 1'!N211:W211)&gt;0), 'Demand breakdown 1'!T211/SUM('Demand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1'!T211 /'Demand breakdown 1'!Y211)*Doku!$H$9)</f>
        <v>0</v>
      </c>
      <c r="U211" s="27" cm="1">
        <f t="array" ref="U211">_xlfn.IFS(AND('Demand breakdown 1'!X211&gt;0, SUM('Demand breakdown 1'!N211:W211)&gt;0,SUM('Demand breakdown 1'!N211:W211)&lt;'Demand breakdown 1'!X211),('Demand breakdown 1'!U211 /'Demand breakdown 1'!X211)*Doku!$H$9,AND('Demand breakdown 1'!X211 = 0, SUM('Demand breakdown 1'!N211:W211)&gt;0), 'Demand breakdown 1'!U211/SUM('Demand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1'!U211 /'Demand breakdown 1'!Y211)*Doku!$H$9)</f>
        <v>0</v>
      </c>
      <c r="V211" s="27" cm="1">
        <f t="array" ref="V211">_xlfn.IFS(AND('Demand breakdown 1'!X211&gt;0, SUM('Demand breakdown 1'!N211:W211)&gt;0,SUM('Demand breakdown 1'!N211:W211)&lt;'Demand breakdown 1'!X211),('Demand breakdown 1'!V211 /'Demand breakdown 1'!X211)*Doku!$H$9,AND('Demand breakdown 1'!X211 = 0, SUM('Demand breakdown 1'!N211:W211)&gt;0), 'Demand breakdown 1'!V211/SUM('Demand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1'!V211 /'Demand breakdown 1'!Y211)*Doku!$H$9)</f>
        <v>0.32332542344401177</v>
      </c>
      <c r="W211" s="27" cm="1">
        <f t="array" ref="W211">_xlfn.IFS(AND('Demand breakdown 1'!X211&gt;0, SUM('Demand breakdown 1'!N211:W211)&gt;0),('Demand breakdown 1'!W211 /'Demand breakdown 1'!X211)*Doku!$H$9,AND('Demand breakdown 1'!X211 = 0, SUM('Demand breakdown 1'!N211:W211)&gt;0), 'Demand breakdown 1'!W211/SUM('Demand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1'!W211 /'Demand breakdown 1'!Y211)*Doku!$H$9)</f>
        <v>0.341240186592209</v>
      </c>
      <c r="X211" s="90" cm="1">
        <f t="array" ref="X211">_xlfn.IFS(AND('Demand breakdown 1'!Y211&gt;0,'Demand breakdown 1'!X211 &gt; SUM('Demand breakdown 1'!N211:W211)),(('Demand breakdown 1'!Y211-SUM('Demand breakdown 1'!N211:W211))/'Demand breakdown 1'!Y211)*Doku!$H$9,'Demand breakdown 1'!Y211 = 0, 0,'Demand breakdown 1'!X211 &lt; SUM('Demand breakdown 1'!N211:W211),1)</f>
        <v>1</v>
      </c>
      <c r="Y211" s="92">
        <f>IF(X211=1,Doku!$H$10,1-SUM(N211:X211))</f>
        <v>1.934697454094314E-2</v>
      </c>
      <c r="Z211" s="27">
        <f t="shared" si="16"/>
        <v>46.237596234023435</v>
      </c>
      <c r="AA211" s="25">
        <f t="shared" si="17"/>
        <v>47.950099798246526</v>
      </c>
    </row>
    <row r="212" spans="1:27">
      <c r="A212" s="27" t="s">
        <v>1377</v>
      </c>
      <c r="B212" s="27" t="s">
        <v>1400</v>
      </c>
      <c r="C212" s="27">
        <v>8335</v>
      </c>
      <c r="D212" s="27">
        <v>773</v>
      </c>
      <c r="E212" s="27">
        <v>9989.9670000000006</v>
      </c>
      <c r="F212" s="27">
        <v>286305</v>
      </c>
      <c r="G212" s="27">
        <v>3</v>
      </c>
      <c r="H212" s="27">
        <v>1.9053005292518955E-2</v>
      </c>
      <c r="I212" s="27">
        <v>2.5793243243243242E-2</v>
      </c>
      <c r="J212" s="27">
        <v>63865.617977528091</v>
      </c>
      <c r="K212" s="29">
        <f t="shared" si="15"/>
        <v>1337.3634067066428</v>
      </c>
      <c r="L212" s="28">
        <f t="shared" si="18"/>
        <v>445.78780223554759</v>
      </c>
      <c r="M212" s="27">
        <f t="shared" si="19"/>
        <v>200.60451100599641</v>
      </c>
      <c r="N212" s="87" cm="1">
        <f t="array" ref="N212">_xlfn.IFS(AND('Demand breakdown 1'!X212&gt;0, SUM('Demand breakdown 1'!N212:W212)&gt;0,SUM('Demand breakdown 1'!N212:W212)&lt;'Demand breakdown 1'!X212),('Demand breakdown 1'!N212 /'Demand breakdown 1'!X212)*Doku!$H$9,AND('Demand breakdown 1'!X212 = 0, SUM('Demand breakdown 1'!N212:W212)&gt;0), 'Demand breakdown 1'!N212/SUM('Demand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1'!N212 /'Demand breakdown 1'!Y212)*Doku!$H$9)</f>
        <v>0.32768036134366407</v>
      </c>
      <c r="O212" s="27" cm="1">
        <f t="array" ref="O212">_xlfn.IFS(AND('Demand breakdown 1'!X212&gt;0, SUM('Demand breakdown 1'!N212:W212)&gt;0,SUM('Demand breakdown 1'!N212:W212)&lt;'Demand breakdown 1'!X212),('Demand breakdown 1'!O212 /'Demand breakdown 1'!X212)*Doku!$H$9,AND('Demand breakdown 1'!X212 = 0, SUM('Demand breakdown 1'!N212:W212)&gt;0), 'Demand breakdown 1'!O212/SUM('Demand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1'!O212 /'Demand breakdown 1'!Y212)*Doku!$H$9)</f>
        <v>7.3190768123638963E-2</v>
      </c>
      <c r="P212" s="27" cm="1">
        <f t="array" ref="P212">_xlfn.IFS(AND('Demand breakdown 1'!X212&gt;0, SUM('Demand breakdown 1'!N212:W212)&gt;0,SUM('Demand breakdown 1'!N212:W212)&lt;'Demand breakdown 1'!X212),('Demand breakdown 1'!P212 /'Demand breakdown 1'!X212)*Doku!$H$9,AND('Demand breakdown 1'!X212 = 0, SUM('Demand breakdown 1'!N212:W212)&gt;0), 'Demand breakdown 1'!P212/SUM('Demand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1'!P212 /'Demand breakdown 1'!Y212)*Doku!$H$9)</f>
        <v>7.8741390750299411E-3</v>
      </c>
      <c r="Q212" s="27" cm="1">
        <f t="array" ref="Q212">_xlfn.IFS(AND('Demand breakdown 1'!X212&gt;0, SUM('Demand breakdown 1'!N212:W212)&gt;0,SUM('Demand breakdown 1'!N212:W212)&lt;'Demand breakdown 1'!X212),('Demand breakdown 1'!Q212 /'Demand breakdown 1'!X212)*Doku!$H$9,AND('Demand breakdown 1'!X212 = 0, SUM('Demand breakdown 1'!N212:W212)&gt;0), 'Demand breakdown 1'!Q212/SUM('Demand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1'!Q212 /'Demand breakdown 1'!Y212)*Doku!$H$9)</f>
        <v>0.17277926478569799</v>
      </c>
      <c r="R212" s="27" cm="1">
        <f t="array" ref="R212">_xlfn.IFS(AND('Demand breakdown 1'!X212&gt;0, SUM('Demand breakdown 1'!N212:W212)&gt;0,SUM('Demand breakdown 1'!N212:W212)&lt;'Demand breakdown 1'!X212),('Demand breakdown 1'!R212 /'Demand breakdown 1'!X212)*Doku!$H$9,AND('Demand breakdown 1'!X212 = 0, SUM('Demand breakdown 1'!N212:W212)&gt;0), 'Demand breakdown 1'!R212/SUM('Demand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1'!R212 /'Demand breakdown 1'!Y212)*Doku!$H$9)</f>
        <v>0</v>
      </c>
      <c r="S212" s="27" cm="1">
        <f t="array" ref="S212">_xlfn.IFS(AND('Demand breakdown 1'!X212&gt;0, SUM('Demand breakdown 1'!N212:W212)&gt;0,SUM('Demand breakdown 1'!N212:W212)&lt;'Demand breakdown 1'!X212),('Demand breakdown 1'!S212 /'Demand breakdown 1'!X212)*Doku!$H$9,AND('Demand breakdown 1'!X212 = 0, SUM('Demand breakdown 1'!N212:W212)&gt;0), 'Demand breakdown 1'!S212/SUM('Demand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1'!S212 /'Demand breakdown 1'!Y212)*Doku!$H$9)</f>
        <v>1.6393699385718077E-2</v>
      </c>
      <c r="T212" s="27" cm="1">
        <f t="array" ref="T212">_xlfn.IFS(AND('Demand breakdown 1'!X212&gt;0, SUM('Demand breakdown 1'!N212:W212)&gt;0,SUM('Demand breakdown 1'!N212:W212)&lt;'Demand breakdown 1'!X212),('Demand breakdown 1'!T212 /'Demand breakdown 1'!X212)*Doku!$H$9,AND('Demand breakdown 1'!X212 = 0, SUM('Demand breakdown 1'!N212:W212)&gt;0), 'Demand breakdown 1'!T212/SUM('Demand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1'!T212 /'Demand breakdown 1'!Y212)*Doku!$H$9)</f>
        <v>0</v>
      </c>
      <c r="U212" s="27" cm="1">
        <f t="array" ref="U212">_xlfn.IFS(AND('Demand breakdown 1'!X212&gt;0, SUM('Demand breakdown 1'!N212:W212)&gt;0,SUM('Demand breakdown 1'!N212:W212)&lt;'Demand breakdown 1'!X212),('Demand breakdown 1'!U212 /'Demand breakdown 1'!X212)*Doku!$H$9,AND('Demand breakdown 1'!X212 = 0, SUM('Demand breakdown 1'!N212:W212)&gt;0), 'Demand breakdown 1'!U212/SUM('Demand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1'!U212 /'Demand breakdown 1'!Y212)*Doku!$H$9)</f>
        <v>0.12559897245908416</v>
      </c>
      <c r="V212" s="27" cm="1">
        <f t="array" ref="V212">_xlfn.IFS(AND('Demand breakdown 1'!X212&gt;0, SUM('Demand breakdown 1'!N212:W212)&gt;0,SUM('Demand breakdown 1'!N212:W212)&lt;'Demand breakdown 1'!X212),('Demand breakdown 1'!V212 /'Demand breakdown 1'!X212)*Doku!$H$9,AND('Demand breakdown 1'!X212 = 0, SUM('Demand breakdown 1'!N212:W212)&gt;0), 'Demand breakdown 1'!V212/SUM('Demand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1'!V212 /'Demand breakdown 1'!Y212)*Doku!$H$9)</f>
        <v>0.25713582028622367</v>
      </c>
      <c r="W212" s="27" cm="1">
        <f t="array" ref="W212">_xlfn.IFS(AND('Demand breakdown 1'!X212&gt;0, SUM('Demand breakdown 1'!N212:W212)&gt;0),('Demand breakdown 1'!W212 /'Demand breakdown 1'!X212)*Doku!$H$9,AND('Demand breakdown 1'!X212 = 0, SUM('Demand breakdown 1'!N212:W212)&gt;0), 'Demand breakdown 1'!W212/SUM('Demand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1'!W212 /'Demand breakdown 1'!Y212)*Doku!$H$9)</f>
        <v>0</v>
      </c>
      <c r="X212" s="90" cm="1">
        <f t="array" ref="X212">_xlfn.IFS(AND('Demand breakdown 1'!Y212&gt;0,'Demand breakdown 1'!X212 &gt; SUM('Demand breakdown 1'!N212:W212)),(('Demand breakdown 1'!Y212-SUM('Demand breakdown 1'!N212:W212))/'Demand breakdown 1'!Y212)*Doku!$H$9,'Demand breakdown 1'!Y212 = 0, 0,'Demand breakdown 1'!X212 &lt; SUM('Demand breakdown 1'!N212:W212),1)</f>
        <v>1</v>
      </c>
      <c r="Y212" s="92">
        <f>IF(X212=1,Doku!$H$10,1-SUM(N212:X212))</f>
        <v>1.934697454094314E-2</v>
      </c>
      <c r="Z212" s="27">
        <f t="shared" si="16"/>
        <v>120.36270660359786</v>
      </c>
      <c r="AA212" s="25">
        <f t="shared" si="17"/>
        <v>124.82058462595333</v>
      </c>
    </row>
    <row r="213" spans="1:27">
      <c r="A213" s="27" t="s">
        <v>1377</v>
      </c>
      <c r="B213" s="27" t="s">
        <v>1401</v>
      </c>
      <c r="C213" s="27">
        <v>8336</v>
      </c>
      <c r="D213" s="27">
        <v>807</v>
      </c>
      <c r="E213" s="27">
        <v>7714.5439999999999</v>
      </c>
      <c r="F213" s="27">
        <v>228736</v>
      </c>
      <c r="G213" s="27">
        <v>3</v>
      </c>
      <c r="H213" s="27">
        <v>1.4713286606589424E-2</v>
      </c>
      <c r="I213" s="27">
        <v>2.0606846846846848E-2</v>
      </c>
      <c r="J213" s="27">
        <v>63865.617977528091</v>
      </c>
      <c r="K213" s="29">
        <f t="shared" si="15"/>
        <v>1045.0639843232329</v>
      </c>
      <c r="L213" s="28">
        <f t="shared" si="18"/>
        <v>348.35466144107767</v>
      </c>
      <c r="M213" s="27">
        <f t="shared" si="19"/>
        <v>156.75959764848494</v>
      </c>
      <c r="N213" s="87" cm="1">
        <f t="array" ref="N213">_xlfn.IFS(AND('Demand breakdown 1'!X213&gt;0, SUM('Demand breakdown 1'!N213:W213)&gt;0,SUM('Demand breakdown 1'!N213:W213)&lt;'Demand breakdown 1'!X213),('Demand breakdown 1'!N213 /'Demand breakdown 1'!X213)*Doku!$H$9,AND('Demand breakdown 1'!X213 = 0, SUM('Demand breakdown 1'!N213:W213)&gt;0), 'Demand breakdown 1'!N213/SUM('Demand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1'!N213 /'Demand breakdown 1'!Y213)*Doku!$H$9)</f>
        <v>0.10548126167507083</v>
      </c>
      <c r="O213" s="27" cm="1">
        <f t="array" ref="O213">_xlfn.IFS(AND('Demand breakdown 1'!X213&gt;0, SUM('Demand breakdown 1'!N213:W213)&gt;0,SUM('Demand breakdown 1'!N213:W213)&lt;'Demand breakdown 1'!X213),('Demand breakdown 1'!O213 /'Demand breakdown 1'!X213)*Doku!$H$9,AND('Demand breakdown 1'!X213 = 0, SUM('Demand breakdown 1'!N213:W213)&gt;0), 'Demand breakdown 1'!O213/SUM('Demand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1'!O213 /'Demand breakdown 1'!Y213)*Doku!$H$9)</f>
        <v>0.27069516343488487</v>
      </c>
      <c r="P213" s="27" cm="1">
        <f t="array" ref="P213">_xlfn.IFS(AND('Demand breakdown 1'!X213&gt;0, SUM('Demand breakdown 1'!N213:W213)&gt;0,SUM('Demand breakdown 1'!N213:W213)&lt;'Demand breakdown 1'!X213),('Demand breakdown 1'!P213 /'Demand breakdown 1'!X213)*Doku!$H$9,AND('Demand breakdown 1'!X213 = 0, SUM('Demand breakdown 1'!N213:W213)&gt;0), 'Demand breakdown 1'!P213/SUM('Demand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1'!P213 /'Demand breakdown 1'!Y213)*Doku!$H$9)</f>
        <v>1.4743331715831736E-2</v>
      </c>
      <c r="Q213" s="27" cm="1">
        <f t="array" ref="Q213">_xlfn.IFS(AND('Demand breakdown 1'!X213&gt;0, SUM('Demand breakdown 1'!N213:W213)&gt;0,SUM('Demand breakdown 1'!N213:W213)&lt;'Demand breakdown 1'!X213),('Demand breakdown 1'!Q213 /'Demand breakdown 1'!X213)*Doku!$H$9,AND('Demand breakdown 1'!X213 = 0, SUM('Demand breakdown 1'!N213:W213)&gt;0), 'Demand breakdown 1'!Q213/SUM('Demand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1'!Q213 /'Demand breakdown 1'!Y213)*Doku!$H$9)</f>
        <v>7.3337001968450555E-2</v>
      </c>
      <c r="R213" s="27" cm="1">
        <f t="array" ref="R213">_xlfn.IFS(AND('Demand breakdown 1'!X213&gt;0, SUM('Demand breakdown 1'!N213:W213)&gt;0,SUM('Demand breakdown 1'!N213:W213)&lt;'Demand breakdown 1'!X213),('Demand breakdown 1'!R213 /'Demand breakdown 1'!X213)*Doku!$H$9,AND('Demand breakdown 1'!X213 = 0, SUM('Demand breakdown 1'!N213:W213)&gt;0), 'Demand breakdown 1'!R213/SUM('Demand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1'!R213 /'Demand breakdown 1'!Y213)*Doku!$H$9)</f>
        <v>3.6130654119055458E-2</v>
      </c>
      <c r="S213" s="27" cm="1">
        <f t="array" ref="S213">_xlfn.IFS(AND('Demand breakdown 1'!X213&gt;0, SUM('Demand breakdown 1'!N213:W213)&gt;0,SUM('Demand breakdown 1'!N213:W213)&lt;'Demand breakdown 1'!X213),('Demand breakdown 1'!S213 /'Demand breakdown 1'!X213)*Doku!$H$9,AND('Demand breakdown 1'!X213 = 0, SUM('Demand breakdown 1'!N213:W213)&gt;0), 'Demand breakdown 1'!S213/SUM('Demand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1'!S213 /'Demand breakdown 1'!Y213)*Doku!$H$9)</f>
        <v>0</v>
      </c>
      <c r="T213" s="27" cm="1">
        <f t="array" ref="T213">_xlfn.IFS(AND('Demand breakdown 1'!X213&gt;0, SUM('Demand breakdown 1'!N213:W213)&gt;0,SUM('Demand breakdown 1'!N213:W213)&lt;'Demand breakdown 1'!X213),('Demand breakdown 1'!T213 /'Demand breakdown 1'!X213)*Doku!$H$9,AND('Demand breakdown 1'!X213 = 0, SUM('Demand breakdown 1'!N213:W213)&gt;0), 'Demand breakdown 1'!T213/SUM('Demand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1'!T213 /'Demand breakdown 1'!Y213)*Doku!$H$9)</f>
        <v>0</v>
      </c>
      <c r="U213" s="27" cm="1">
        <f t="array" ref="U213">_xlfn.IFS(AND('Demand breakdown 1'!X213&gt;0, SUM('Demand breakdown 1'!N213:W213)&gt;0,SUM('Demand breakdown 1'!N213:W213)&lt;'Demand breakdown 1'!X213),('Demand breakdown 1'!U213 /'Demand breakdown 1'!X213)*Doku!$H$9,AND('Demand breakdown 1'!X213 = 0, SUM('Demand breakdown 1'!N213:W213)&gt;0), 'Demand breakdown 1'!U213/SUM('Demand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1'!U213 /'Demand breakdown 1'!Y213)*Doku!$H$9)</f>
        <v>0</v>
      </c>
      <c r="V213" s="27" cm="1">
        <f t="array" ref="V213">_xlfn.IFS(AND('Demand breakdown 1'!X213&gt;0, SUM('Demand breakdown 1'!N213:W213)&gt;0,SUM('Demand breakdown 1'!N213:W213)&lt;'Demand breakdown 1'!X213),('Demand breakdown 1'!V213 /'Demand breakdown 1'!X213)*Doku!$H$9,AND('Demand breakdown 1'!X213 = 0, SUM('Demand breakdown 1'!N213:W213)&gt;0), 'Demand breakdown 1'!V213/SUM('Demand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1'!V213 /'Demand breakdown 1'!Y213)*Doku!$H$9)</f>
        <v>0.43312491671617265</v>
      </c>
      <c r="W213" s="27" cm="1">
        <f t="array" ref="W213">_xlfn.IFS(AND('Demand breakdown 1'!X213&gt;0, SUM('Demand breakdown 1'!N213:W213)&gt;0),('Demand breakdown 1'!W213 /'Demand breakdown 1'!X213)*Doku!$H$9,AND('Demand breakdown 1'!X213 = 0, SUM('Demand breakdown 1'!N213:W213)&gt;0), 'Demand breakdown 1'!W213/SUM('Demand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1'!W213 /'Demand breakdown 1'!Y213)*Doku!$H$9)</f>
        <v>4.714069582959074E-2</v>
      </c>
      <c r="X213" s="90" cm="1">
        <f t="array" ref="X213">_xlfn.IFS(AND('Demand breakdown 1'!Y213&gt;0,'Demand breakdown 1'!X213 &gt; SUM('Demand breakdown 1'!N213:W213)),(('Demand breakdown 1'!Y213-SUM('Demand breakdown 1'!N213:W213))/'Demand breakdown 1'!Y213)*Doku!$H$9,'Demand breakdown 1'!Y213 = 0, 0,'Demand breakdown 1'!X213 &lt; SUM('Demand breakdown 1'!N213:W213),1)</f>
        <v>1</v>
      </c>
      <c r="Y213" s="92">
        <f>IF(X213=1,Doku!$H$10,1-SUM(N213:X213))</f>
        <v>1.934697454094314E-2</v>
      </c>
      <c r="Z213" s="27">
        <f t="shared" si="16"/>
        <v>94.055758589090971</v>
      </c>
      <c r="AA213" s="25">
        <f t="shared" si="17"/>
        <v>97.539305203501755</v>
      </c>
    </row>
    <row r="214" spans="1:27">
      <c r="A214" s="27" t="s">
        <v>1377</v>
      </c>
      <c r="B214" s="27" t="s">
        <v>1402</v>
      </c>
      <c r="C214" s="27">
        <v>8337</v>
      </c>
      <c r="D214" s="27">
        <v>746</v>
      </c>
      <c r="E214" s="27">
        <v>5323.4560000000001</v>
      </c>
      <c r="F214" s="27">
        <v>171003</v>
      </c>
      <c r="G214" s="27">
        <v>6</v>
      </c>
      <c r="H214" s="27">
        <v>1.0152970009059266E-2</v>
      </c>
      <c r="I214" s="27">
        <v>1.5405675675675676E-2</v>
      </c>
      <c r="J214" s="27">
        <v>63865.617977528091</v>
      </c>
      <c r="K214" s="29">
        <f t="shared" si="15"/>
        <v>742.35654610258484</v>
      </c>
      <c r="L214" s="28">
        <f t="shared" si="18"/>
        <v>123.72609101709747</v>
      </c>
      <c r="M214" s="27">
        <f t="shared" si="19"/>
        <v>55.676740957693866</v>
      </c>
      <c r="N214" s="87" cm="1">
        <f t="array" ref="N214">_xlfn.IFS(AND('Demand breakdown 1'!X214&gt;0, SUM('Demand breakdown 1'!N214:W214)&gt;0,SUM('Demand breakdown 1'!N214:W214)&lt;'Demand breakdown 1'!X214),('Demand breakdown 1'!N214 /'Demand breakdown 1'!X214)*Doku!$H$9,AND('Demand breakdown 1'!X214 = 0, SUM('Demand breakdown 1'!N214:W214)&gt;0), 'Demand breakdown 1'!N214/SUM('Demand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1'!N214 /'Demand breakdown 1'!Y214)*Doku!$H$9)</f>
        <v>0.14166327415712499</v>
      </c>
      <c r="O214" s="27" cm="1">
        <f t="array" ref="O214">_xlfn.IFS(AND('Demand breakdown 1'!X214&gt;0, SUM('Demand breakdown 1'!N214:W214)&gt;0,SUM('Demand breakdown 1'!N214:W214)&lt;'Demand breakdown 1'!X214),('Demand breakdown 1'!O214 /'Demand breakdown 1'!X214)*Doku!$H$9,AND('Demand breakdown 1'!X214 = 0, SUM('Demand breakdown 1'!N214:W214)&gt;0), 'Demand breakdown 1'!O214/SUM('Demand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1'!O214 /'Demand breakdown 1'!Y214)*Doku!$H$9)</f>
        <v>8.1750628179762322E-2</v>
      </c>
      <c r="P214" s="27" cm="1">
        <f t="array" ref="P214">_xlfn.IFS(AND('Demand breakdown 1'!X214&gt;0, SUM('Demand breakdown 1'!N214:W214)&gt;0,SUM('Demand breakdown 1'!N214:W214)&lt;'Demand breakdown 1'!X214),('Demand breakdown 1'!P214 /'Demand breakdown 1'!X214)*Doku!$H$9,AND('Demand breakdown 1'!X214 = 0, SUM('Demand breakdown 1'!N214:W214)&gt;0), 'Demand breakdown 1'!P214/SUM('Demand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1'!P214 /'Demand breakdown 1'!Y214)*Doku!$H$9)</f>
        <v>7.4093153900998798E-2</v>
      </c>
      <c r="Q214" s="27" cm="1">
        <f t="array" ref="Q214">_xlfn.IFS(AND('Demand breakdown 1'!X214&gt;0, SUM('Demand breakdown 1'!N214:W214)&gt;0,SUM('Demand breakdown 1'!N214:W214)&lt;'Demand breakdown 1'!X214),('Demand breakdown 1'!Q214 /'Demand breakdown 1'!X214)*Doku!$H$9,AND('Demand breakdown 1'!X214 = 0, SUM('Demand breakdown 1'!N214:W214)&gt;0), 'Demand breakdown 1'!Q214/SUM('Demand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1'!Q214 /'Demand breakdown 1'!Y214)*Doku!$H$9)</f>
        <v>6.2252429784762628E-2</v>
      </c>
      <c r="R214" s="27" cm="1">
        <f t="array" ref="R214">_xlfn.IFS(AND('Demand breakdown 1'!X214&gt;0, SUM('Demand breakdown 1'!N214:W214)&gt;0,SUM('Demand breakdown 1'!N214:W214)&lt;'Demand breakdown 1'!X214),('Demand breakdown 1'!R214 /'Demand breakdown 1'!X214)*Doku!$H$9,AND('Demand breakdown 1'!X214 = 0, SUM('Demand breakdown 1'!N214:W214)&gt;0), 'Demand breakdown 1'!R214/SUM('Demand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1'!R214 /'Demand breakdown 1'!Y214)*Doku!$H$9)</f>
        <v>0</v>
      </c>
      <c r="S214" s="27" cm="1">
        <f t="array" ref="S214">_xlfn.IFS(AND('Demand breakdown 1'!X214&gt;0, SUM('Demand breakdown 1'!N214:W214)&gt;0,SUM('Demand breakdown 1'!N214:W214)&lt;'Demand breakdown 1'!X214),('Demand breakdown 1'!S214 /'Demand breakdown 1'!X214)*Doku!$H$9,AND('Demand breakdown 1'!X214 = 0, SUM('Demand breakdown 1'!N214:W214)&gt;0), 'Demand breakdown 1'!S214/SUM('Demand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1'!S214 /'Demand breakdown 1'!Y214)*Doku!$H$9)</f>
        <v>0</v>
      </c>
      <c r="T214" s="27" cm="1">
        <f t="array" ref="T214">_xlfn.IFS(AND('Demand breakdown 1'!X214&gt;0, SUM('Demand breakdown 1'!N214:W214)&gt;0,SUM('Demand breakdown 1'!N214:W214)&lt;'Demand breakdown 1'!X214),('Demand breakdown 1'!T214 /'Demand breakdown 1'!X214)*Doku!$H$9,AND('Demand breakdown 1'!X214 = 0, SUM('Demand breakdown 1'!N214:W214)&gt;0), 'Demand breakdown 1'!T214/SUM('Demand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1'!T214 /'Demand breakdown 1'!Y214)*Doku!$H$9)</f>
        <v>0</v>
      </c>
      <c r="U214" s="27" cm="1">
        <f t="array" ref="U214">_xlfn.IFS(AND('Demand breakdown 1'!X214&gt;0, SUM('Demand breakdown 1'!N214:W214)&gt;0,SUM('Demand breakdown 1'!N214:W214)&lt;'Demand breakdown 1'!X214),('Demand breakdown 1'!U214 /'Demand breakdown 1'!X214)*Doku!$H$9,AND('Demand breakdown 1'!X214 = 0, SUM('Demand breakdown 1'!N214:W214)&gt;0), 'Demand breakdown 1'!U214/SUM('Demand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1'!U214 /'Demand breakdown 1'!Y214)*Doku!$H$9)</f>
        <v>0</v>
      </c>
      <c r="V214" s="27" cm="1">
        <f t="array" ref="V214">_xlfn.IFS(AND('Demand breakdown 1'!X214&gt;0, SUM('Demand breakdown 1'!N214:W214)&gt;0,SUM('Demand breakdown 1'!N214:W214)&lt;'Demand breakdown 1'!X214),('Demand breakdown 1'!V214 /'Demand breakdown 1'!X214)*Doku!$H$9,AND('Demand breakdown 1'!X214 = 0, SUM('Demand breakdown 1'!N214:W214)&gt;0), 'Demand breakdown 1'!V214/SUM('Demand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1'!V214 /'Demand breakdown 1'!Y214)*Doku!$H$9)</f>
        <v>0.11578384719648904</v>
      </c>
      <c r="W214" s="27" cm="1">
        <f t="array" ref="W214">_xlfn.IFS(AND('Demand breakdown 1'!X214&gt;0, SUM('Demand breakdown 1'!N214:W214)&gt;0),('Demand breakdown 1'!W214 /'Demand breakdown 1'!X214)*Doku!$H$9,AND('Demand breakdown 1'!X214 = 0, SUM('Demand breakdown 1'!N214:W214)&gt;0), 'Demand breakdown 1'!W214/SUM('Demand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1'!W214 /'Demand breakdown 1'!Y214)*Doku!$H$9)</f>
        <v>0</v>
      </c>
      <c r="X214" s="90" cm="1">
        <f t="array" ref="X214">_xlfn.IFS(AND('Demand breakdown 1'!Y214&gt;0,'Demand breakdown 1'!X214 &gt; SUM('Demand breakdown 1'!N214:W214)),(('Demand breakdown 1'!Y214-SUM('Demand breakdown 1'!N214:W214))/'Demand breakdown 1'!Y214)*Doku!$H$9,'Demand breakdown 1'!Y214 = 0, 0,'Demand breakdown 1'!X214 &lt; SUM('Demand breakdown 1'!N214:W214),1)</f>
        <v>0.50510969223991908</v>
      </c>
      <c r="Y214" s="92">
        <f>IF(X214=1,Doku!$H$10,1-SUM(N214:X214))</f>
        <v>1.934697454094314E-2</v>
      </c>
      <c r="Z214" s="27">
        <f t="shared" si="16"/>
        <v>33.406044574616317</v>
      </c>
      <c r="AA214" s="25">
        <f t="shared" si="17"/>
        <v>34.643305484787298</v>
      </c>
    </row>
    <row r="215" spans="1:27">
      <c r="A215" s="27" t="s">
        <v>1377</v>
      </c>
      <c r="B215" s="27" t="s">
        <v>1403</v>
      </c>
      <c r="C215" s="27">
        <v>8415</v>
      </c>
      <c r="D215" s="27">
        <v>834</v>
      </c>
      <c r="E215" s="27">
        <v>11580.072</v>
      </c>
      <c r="F215" s="27">
        <v>287034</v>
      </c>
      <c r="G215" s="27">
        <v>5</v>
      </c>
      <c r="H215" s="27">
        <v>2.2085675868974395E-2</v>
      </c>
      <c r="I215" s="27">
        <v>2.5858918918918918E-2</v>
      </c>
      <c r="J215" s="27">
        <v>63865.617977528091</v>
      </c>
      <c r="K215" s="29">
        <f t="shared" si="15"/>
        <v>1477.989877589383</v>
      </c>
      <c r="L215" s="28">
        <f t="shared" si="18"/>
        <v>295.59797551787659</v>
      </c>
      <c r="M215" s="27">
        <f t="shared" si="19"/>
        <v>133.01908898304447</v>
      </c>
      <c r="N215" s="87" cm="1">
        <f t="array" ref="N215">_xlfn.IFS(AND('Demand breakdown 1'!X215&gt;0, SUM('Demand breakdown 1'!N215:W215)&gt;0,SUM('Demand breakdown 1'!N215:W215)&lt;'Demand breakdown 1'!X215),('Demand breakdown 1'!N215 /'Demand breakdown 1'!X215)*Doku!$H$9,AND('Demand breakdown 1'!X215 = 0, SUM('Demand breakdown 1'!N215:W215)&gt;0), 'Demand breakdown 1'!N215/SUM('Demand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1'!N215 /'Demand breakdown 1'!Y215)*Doku!$H$9)</f>
        <v>0.11888340851411627</v>
      </c>
      <c r="O215" s="27" cm="1">
        <f t="array" ref="O215">_xlfn.IFS(AND('Demand breakdown 1'!X215&gt;0, SUM('Demand breakdown 1'!N215:W215)&gt;0,SUM('Demand breakdown 1'!N215:W215)&lt;'Demand breakdown 1'!X215),('Demand breakdown 1'!O215 /'Demand breakdown 1'!X215)*Doku!$H$9,AND('Demand breakdown 1'!X215 = 0, SUM('Demand breakdown 1'!N215:W215)&gt;0), 'Demand breakdown 1'!O215/SUM('Demand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1'!O215 /'Demand breakdown 1'!Y215)*Doku!$H$9)</f>
        <v>5.8928344083929003E-2</v>
      </c>
      <c r="P215" s="27" cm="1">
        <f t="array" ref="P215">_xlfn.IFS(AND('Demand breakdown 1'!X215&gt;0, SUM('Demand breakdown 1'!N215:W215)&gt;0,SUM('Demand breakdown 1'!N215:W215)&lt;'Demand breakdown 1'!X215),('Demand breakdown 1'!P215 /'Demand breakdown 1'!X215)*Doku!$H$9,AND('Demand breakdown 1'!X215 = 0, SUM('Demand breakdown 1'!N215:W215)&gt;0), 'Demand breakdown 1'!P215/SUM('Demand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1'!P215 /'Demand breakdown 1'!Y215)*Doku!$H$9)</f>
        <v>8.0516490311833295E-3</v>
      </c>
      <c r="Q215" s="27" cm="1">
        <f t="array" ref="Q215">_xlfn.IFS(AND('Demand breakdown 1'!X215&gt;0, SUM('Demand breakdown 1'!N215:W215)&gt;0,SUM('Demand breakdown 1'!N215:W215)&lt;'Demand breakdown 1'!X215),('Demand breakdown 1'!Q215 /'Demand breakdown 1'!X215)*Doku!$H$9,AND('Demand breakdown 1'!X215 = 0, SUM('Demand breakdown 1'!N215:W215)&gt;0), 'Demand breakdown 1'!Q215/SUM('Demand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1'!Q215 /'Demand breakdown 1'!Y215)*Doku!$H$9)</f>
        <v>7.3464542670427763E-2</v>
      </c>
      <c r="R215" s="27" cm="1">
        <f t="array" ref="R215">_xlfn.IFS(AND('Demand breakdown 1'!X215&gt;0, SUM('Demand breakdown 1'!N215:W215)&gt;0,SUM('Demand breakdown 1'!N215:W215)&lt;'Demand breakdown 1'!X215),('Demand breakdown 1'!R215 /'Demand breakdown 1'!X215)*Doku!$H$9,AND('Demand breakdown 1'!X215 = 0, SUM('Demand breakdown 1'!N215:W215)&gt;0), 'Demand breakdown 1'!R215/SUM('Demand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1'!R215 /'Demand breakdown 1'!Y215)*Doku!$H$9)</f>
        <v>7.5382888580541908E-3</v>
      </c>
      <c r="S215" s="27" cm="1">
        <f t="array" ref="S215">_xlfn.IFS(AND('Demand breakdown 1'!X215&gt;0, SUM('Demand breakdown 1'!N215:W215)&gt;0,SUM('Demand breakdown 1'!N215:W215)&lt;'Demand breakdown 1'!X215),('Demand breakdown 1'!S215 /'Demand breakdown 1'!X215)*Doku!$H$9,AND('Demand breakdown 1'!X215 = 0, SUM('Demand breakdown 1'!N215:W215)&gt;0), 'Demand breakdown 1'!S215/SUM('Demand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1'!S215 /'Demand breakdown 1'!Y215)*Doku!$H$9)</f>
        <v>1.2617852676384614E-2</v>
      </c>
      <c r="T215" s="27" cm="1">
        <f t="array" ref="T215">_xlfn.IFS(AND('Demand breakdown 1'!X215&gt;0, SUM('Demand breakdown 1'!N215:W215)&gt;0,SUM('Demand breakdown 1'!N215:W215)&lt;'Demand breakdown 1'!X215),('Demand breakdown 1'!T215 /'Demand breakdown 1'!X215)*Doku!$H$9,AND('Demand breakdown 1'!X215 = 0, SUM('Demand breakdown 1'!N215:W215)&gt;0), 'Demand breakdown 1'!T215/SUM('Demand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1'!T215 /'Demand breakdown 1'!Y215)*Doku!$H$9)</f>
        <v>5.6469619044205227E-3</v>
      </c>
      <c r="U215" s="27" cm="1">
        <f t="array" ref="U215">_xlfn.IFS(AND('Demand breakdown 1'!X215&gt;0, SUM('Demand breakdown 1'!N215:W215)&gt;0,SUM('Demand breakdown 1'!N215:W215)&lt;'Demand breakdown 1'!X215),('Demand breakdown 1'!U215 /'Demand breakdown 1'!X215)*Doku!$H$9,AND('Demand breakdown 1'!X215 = 0, SUM('Demand breakdown 1'!N215:W215)&gt;0), 'Demand breakdown 1'!U215/SUM('Demand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1'!U215 /'Demand breakdown 1'!Y215)*Doku!$H$9)</f>
        <v>0</v>
      </c>
      <c r="V215" s="27" cm="1">
        <f t="array" ref="V215">_xlfn.IFS(AND('Demand breakdown 1'!X215&gt;0, SUM('Demand breakdown 1'!N215:W215)&gt;0,SUM('Demand breakdown 1'!N215:W215)&lt;'Demand breakdown 1'!X215),('Demand breakdown 1'!V215 /'Demand breakdown 1'!X215)*Doku!$H$9,AND('Demand breakdown 1'!X215 = 0, SUM('Demand breakdown 1'!N215:W215)&gt;0), 'Demand breakdown 1'!V215/SUM('Demand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1'!V215 /'Demand breakdown 1'!Y215)*Doku!$H$9)</f>
        <v>0.46361827424857299</v>
      </c>
      <c r="W215" s="27" cm="1">
        <f t="array" ref="W215">_xlfn.IFS(AND('Demand breakdown 1'!X215&gt;0, SUM('Demand breakdown 1'!N215:W215)&gt;0),('Demand breakdown 1'!W215 /'Demand breakdown 1'!X215)*Doku!$H$9,AND('Demand breakdown 1'!X215 = 0, SUM('Demand breakdown 1'!N215:W215)&gt;0), 'Demand breakdown 1'!W215/SUM('Demand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1'!W215 /'Demand breakdown 1'!Y215)*Doku!$H$9)</f>
        <v>2.3722643789862295E-2</v>
      </c>
      <c r="X215" s="90" cm="1">
        <f t="array" ref="X215">_xlfn.IFS(AND('Demand breakdown 1'!Y215&gt;0,'Demand breakdown 1'!X215 &gt; SUM('Demand breakdown 1'!N215:W215)),(('Demand breakdown 1'!Y215-SUM('Demand breakdown 1'!N215:W215))/'Demand breakdown 1'!Y215)*Doku!$H$9,'Demand breakdown 1'!Y215 = 0, 0,'Demand breakdown 1'!X215 &lt; SUM('Demand breakdown 1'!N215:W215),1)</f>
        <v>0.2081810596821059</v>
      </c>
      <c r="Y215" s="92">
        <f>IF(X215=1,Doku!$H$10,1-SUM(N215:X215))</f>
        <v>1.934697454094314E-2</v>
      </c>
      <c r="Z215" s="27">
        <f t="shared" si="16"/>
        <v>79.811453389826681</v>
      </c>
      <c r="AA215" s="25">
        <f t="shared" si="17"/>
        <v>82.767433145005455</v>
      </c>
    </row>
    <row r="216" spans="1:27">
      <c r="A216" s="27" t="s">
        <v>1377</v>
      </c>
      <c r="B216" s="27" t="s">
        <v>1404</v>
      </c>
      <c r="C216" s="27">
        <v>8416</v>
      </c>
      <c r="D216" s="27">
        <v>747</v>
      </c>
      <c r="E216" s="27">
        <v>7709.3829999999998</v>
      </c>
      <c r="F216" s="27">
        <v>228678</v>
      </c>
      <c r="G216" s="27">
        <v>4</v>
      </c>
      <c r="H216" s="27">
        <v>1.4703443474943975E-2</v>
      </c>
      <c r="I216" s="27">
        <v>2.0601621621621623E-2</v>
      </c>
      <c r="J216" s="27">
        <v>63865.617977528091</v>
      </c>
      <c r="K216" s="29">
        <f t="shared" si="15"/>
        <v>1044.5179257631034</v>
      </c>
      <c r="L216" s="28">
        <f t="shared" si="18"/>
        <v>261.12948144077586</v>
      </c>
      <c r="M216" s="27">
        <f t="shared" si="19"/>
        <v>117.50826664834914</v>
      </c>
      <c r="N216" s="87" cm="1">
        <f t="array" ref="N216">_xlfn.IFS(AND('Demand breakdown 1'!X216&gt;0, SUM('Demand breakdown 1'!N216:W216)&gt;0,SUM('Demand breakdown 1'!N216:W216)&lt;'Demand breakdown 1'!X216),('Demand breakdown 1'!N216 /'Demand breakdown 1'!X216)*Doku!$H$9,AND('Demand breakdown 1'!X216 = 0, SUM('Demand breakdown 1'!N216:W216)&gt;0), 'Demand breakdown 1'!N216/SUM('Demand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1'!N216 /'Demand breakdown 1'!Y216)*Doku!$H$9)</f>
        <v>0.19610529301784971</v>
      </c>
      <c r="O216" s="27" cm="1">
        <f t="array" ref="O216">_xlfn.IFS(AND('Demand breakdown 1'!X216&gt;0, SUM('Demand breakdown 1'!N216:W216)&gt;0,SUM('Demand breakdown 1'!N216:W216)&lt;'Demand breakdown 1'!X216),('Demand breakdown 1'!O216 /'Demand breakdown 1'!X216)*Doku!$H$9,AND('Demand breakdown 1'!X216 = 0, SUM('Demand breakdown 1'!N216:W216)&gt;0), 'Demand breakdown 1'!O216/SUM('Demand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1'!O216 /'Demand breakdown 1'!Y216)*Doku!$H$9)</f>
        <v>0.14529130453984607</v>
      </c>
      <c r="P216" s="27" cm="1">
        <f t="array" ref="P216">_xlfn.IFS(AND('Demand breakdown 1'!X216&gt;0, SUM('Demand breakdown 1'!N216:W216)&gt;0,SUM('Demand breakdown 1'!N216:W216)&lt;'Demand breakdown 1'!X216),('Demand breakdown 1'!P216 /'Demand breakdown 1'!X216)*Doku!$H$9,AND('Demand breakdown 1'!X216 = 0, SUM('Demand breakdown 1'!N216:W216)&gt;0), 'Demand breakdown 1'!P216/SUM('Demand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1'!P216 /'Demand breakdown 1'!Y216)*Doku!$H$9)</f>
        <v>2.5312073961645656E-2</v>
      </c>
      <c r="Q216" s="27" cm="1">
        <f t="array" ref="Q216">_xlfn.IFS(AND('Demand breakdown 1'!X216&gt;0, SUM('Demand breakdown 1'!N216:W216)&gt;0,SUM('Demand breakdown 1'!N216:W216)&lt;'Demand breakdown 1'!X216),('Demand breakdown 1'!Q216 /'Demand breakdown 1'!X216)*Doku!$H$9,AND('Demand breakdown 1'!X216 = 0, SUM('Demand breakdown 1'!N216:W216)&gt;0), 'Demand breakdown 1'!Q216/SUM('Demand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1'!Q216 /'Demand breakdown 1'!Y216)*Doku!$H$9)</f>
        <v>6.7646517662498018E-2</v>
      </c>
      <c r="R216" s="27" cm="1">
        <f t="array" ref="R216">_xlfn.IFS(AND('Demand breakdown 1'!X216&gt;0, SUM('Demand breakdown 1'!N216:W216)&gt;0,SUM('Demand breakdown 1'!N216:W216)&lt;'Demand breakdown 1'!X216),('Demand breakdown 1'!R216 /'Demand breakdown 1'!X216)*Doku!$H$9,AND('Demand breakdown 1'!X216 = 0, SUM('Demand breakdown 1'!N216:W216)&gt;0), 'Demand breakdown 1'!R216/SUM('Demand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1'!R216 /'Demand breakdown 1'!Y216)*Doku!$H$9)</f>
        <v>3.3854898923701068E-2</v>
      </c>
      <c r="S216" s="27" cm="1">
        <f t="array" ref="S216">_xlfn.IFS(AND('Demand breakdown 1'!X216&gt;0, SUM('Demand breakdown 1'!N216:W216)&gt;0,SUM('Demand breakdown 1'!N216:W216)&lt;'Demand breakdown 1'!X216),('Demand breakdown 1'!S216 /'Demand breakdown 1'!X216)*Doku!$H$9,AND('Demand breakdown 1'!X216 = 0, SUM('Demand breakdown 1'!N216:W216)&gt;0), 'Demand breakdown 1'!S216/SUM('Demand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1'!S216 /'Demand breakdown 1'!Y216)*Doku!$H$9)</f>
        <v>0</v>
      </c>
      <c r="T216" s="27" cm="1">
        <f t="array" ref="T216">_xlfn.IFS(AND('Demand breakdown 1'!X216&gt;0, SUM('Demand breakdown 1'!N216:W216)&gt;0,SUM('Demand breakdown 1'!N216:W216)&lt;'Demand breakdown 1'!X216),('Demand breakdown 1'!T216 /'Demand breakdown 1'!X216)*Doku!$H$9,AND('Demand breakdown 1'!X216 = 0, SUM('Demand breakdown 1'!N216:W216)&gt;0), 'Demand breakdown 1'!T216/SUM('Demand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1'!T216 /'Demand breakdown 1'!Y216)*Doku!$H$9)</f>
        <v>0</v>
      </c>
      <c r="U216" s="27" cm="1">
        <f t="array" ref="U216">_xlfn.IFS(AND('Demand breakdown 1'!X216&gt;0, SUM('Demand breakdown 1'!N216:W216)&gt;0,SUM('Demand breakdown 1'!N216:W216)&lt;'Demand breakdown 1'!X216),('Demand breakdown 1'!U216 /'Demand breakdown 1'!X216)*Doku!$H$9,AND('Demand breakdown 1'!X216 = 0, SUM('Demand breakdown 1'!N216:W216)&gt;0), 'Demand breakdown 1'!U216/SUM('Demand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1'!U216 /'Demand breakdown 1'!Y216)*Doku!$H$9)</f>
        <v>0</v>
      </c>
      <c r="V216" s="27" cm="1">
        <f t="array" ref="V216">_xlfn.IFS(AND('Demand breakdown 1'!X216&gt;0, SUM('Demand breakdown 1'!N216:W216)&gt;0,SUM('Demand breakdown 1'!N216:W216)&lt;'Demand breakdown 1'!X216),('Demand breakdown 1'!V216 /'Demand breakdown 1'!X216)*Doku!$H$9,AND('Demand breakdown 1'!X216 = 0, SUM('Demand breakdown 1'!N216:W216)&gt;0), 'Demand breakdown 1'!V216/SUM('Demand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1'!V216 /'Demand breakdown 1'!Y216)*Doku!$H$9)</f>
        <v>0.42150931164630429</v>
      </c>
      <c r="W216" s="27" cm="1">
        <f t="array" ref="W216">_xlfn.IFS(AND('Demand breakdown 1'!X216&gt;0, SUM('Demand breakdown 1'!N216:W216)&gt;0),('Demand breakdown 1'!W216 /'Demand breakdown 1'!X216)*Doku!$H$9,AND('Demand breakdown 1'!X216 = 0, SUM('Demand breakdown 1'!N216:W216)&gt;0), 'Demand breakdown 1'!W216/SUM('Demand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1'!W216 /'Demand breakdown 1'!Y216)*Doku!$H$9)</f>
        <v>9.0933625707212029E-2</v>
      </c>
      <c r="X216" s="90" cm="1">
        <f t="array" ref="X216">_xlfn.IFS(AND('Demand breakdown 1'!Y216&gt;0,'Demand breakdown 1'!X216 &gt; SUM('Demand breakdown 1'!N216:W216)),(('Demand breakdown 1'!Y216-SUM('Demand breakdown 1'!N216:W216))/'Demand breakdown 1'!Y216)*Doku!$H$9,'Demand breakdown 1'!Y216 = 0, 0,'Demand breakdown 1'!X216 &lt; SUM('Demand breakdown 1'!N216:W216),1)</f>
        <v>1</v>
      </c>
      <c r="Y216" s="92">
        <f>IF(X216=1,Doku!$H$10,1-SUM(N216:X216))</f>
        <v>1.934697454094314E-2</v>
      </c>
      <c r="Z216" s="27">
        <f t="shared" si="16"/>
        <v>70.504959989009492</v>
      </c>
      <c r="AA216" s="25">
        <f t="shared" si="17"/>
        <v>73.116254803417249</v>
      </c>
    </row>
    <row r="217" spans="1:27">
      <c r="A217" s="27" t="s">
        <v>1377</v>
      </c>
      <c r="B217" s="27" t="s">
        <v>1405</v>
      </c>
      <c r="C217" s="27">
        <v>8417</v>
      </c>
      <c r="D217" s="27">
        <v>787</v>
      </c>
      <c r="E217" s="27">
        <v>6730.3959999999997</v>
      </c>
      <c r="F217" s="27">
        <v>189363</v>
      </c>
      <c r="G217" s="27">
        <v>1</v>
      </c>
      <c r="H217" s="27">
        <v>1.2836305726410147E-2</v>
      </c>
      <c r="I217" s="27">
        <v>1.7059729729729731E-2</v>
      </c>
      <c r="J217" s="27">
        <v>63865.617977528091</v>
      </c>
      <c r="K217" s="29">
        <f t="shared" si="15"/>
        <v>895.32344127254328</v>
      </c>
      <c r="L217" s="28">
        <f t="shared" si="18"/>
        <v>895.32344127254328</v>
      </c>
      <c r="M217" s="27">
        <f t="shared" si="19"/>
        <v>402.89554857264449</v>
      </c>
      <c r="N217" s="87" cm="1">
        <f t="array" ref="N217">_xlfn.IFS(AND('Demand breakdown 1'!X217&gt;0, SUM('Demand breakdown 1'!N217:W217)&gt;0,SUM('Demand breakdown 1'!N217:W217)&lt;'Demand breakdown 1'!X217),('Demand breakdown 1'!N217 /'Demand breakdown 1'!X217)*Doku!$H$9,AND('Demand breakdown 1'!X217 = 0, SUM('Demand breakdown 1'!N217:W217)&gt;0), 'Demand breakdown 1'!N217/SUM('Demand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1'!N217 /'Demand breakdown 1'!Y217)*Doku!$H$9)</f>
        <v>0.21533451819135929</v>
      </c>
      <c r="O217" s="27" cm="1">
        <f t="array" ref="O217">_xlfn.IFS(AND('Demand breakdown 1'!X217&gt;0, SUM('Demand breakdown 1'!N217:W217)&gt;0,SUM('Demand breakdown 1'!N217:W217)&lt;'Demand breakdown 1'!X217),('Demand breakdown 1'!O217 /'Demand breakdown 1'!X217)*Doku!$H$9,AND('Demand breakdown 1'!X217 = 0, SUM('Demand breakdown 1'!N217:W217)&gt;0), 'Demand breakdown 1'!O217/SUM('Demand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1'!O217 /'Demand breakdown 1'!Y217)*Doku!$H$9)</f>
        <v>3.6854800386037147E-2</v>
      </c>
      <c r="P217" s="27" cm="1">
        <f t="array" ref="P217">_xlfn.IFS(AND('Demand breakdown 1'!X217&gt;0, SUM('Demand breakdown 1'!N217:W217)&gt;0,SUM('Demand breakdown 1'!N217:W217)&lt;'Demand breakdown 1'!X217),('Demand breakdown 1'!P217 /'Demand breakdown 1'!X217)*Doku!$H$9,AND('Demand breakdown 1'!X217 = 0, SUM('Demand breakdown 1'!N217:W217)&gt;0), 'Demand breakdown 1'!P217/SUM('Demand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1'!P217 /'Demand breakdown 1'!Y217)*Doku!$H$9)</f>
        <v>2.7591829166017115E-2</v>
      </c>
      <c r="Q217" s="27" cm="1">
        <f t="array" ref="Q217">_xlfn.IFS(AND('Demand breakdown 1'!X217&gt;0, SUM('Demand breakdown 1'!N217:W217)&gt;0,SUM('Demand breakdown 1'!N217:W217)&lt;'Demand breakdown 1'!X217),('Demand breakdown 1'!Q217 /'Demand breakdown 1'!X217)*Doku!$H$9,AND('Demand breakdown 1'!X217 = 0, SUM('Demand breakdown 1'!N217:W217)&gt;0), 'Demand breakdown 1'!Q217/SUM('Demand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1'!Q217 /'Demand breakdown 1'!Y217)*Doku!$H$9)</f>
        <v>2.4517311058946636E-2</v>
      </c>
      <c r="R217" s="27" cm="1">
        <f t="array" ref="R217">_xlfn.IFS(AND('Demand breakdown 1'!X217&gt;0, SUM('Demand breakdown 1'!N217:W217)&gt;0,SUM('Demand breakdown 1'!N217:W217)&lt;'Demand breakdown 1'!X217),('Demand breakdown 1'!R217 /'Demand breakdown 1'!X217)*Doku!$H$9,AND('Demand breakdown 1'!X217 = 0, SUM('Demand breakdown 1'!N217:W217)&gt;0), 'Demand breakdown 1'!R217/SUM('Demand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1'!R217 /'Demand breakdown 1'!Y217)*Doku!$H$9)</f>
        <v>0.11249582919973262</v>
      </c>
      <c r="S217" s="27" cm="1">
        <f t="array" ref="S217">_xlfn.IFS(AND('Demand breakdown 1'!X217&gt;0, SUM('Demand breakdown 1'!N217:W217)&gt;0,SUM('Demand breakdown 1'!N217:W217)&lt;'Demand breakdown 1'!X217),('Demand breakdown 1'!S217 /'Demand breakdown 1'!X217)*Doku!$H$9,AND('Demand breakdown 1'!X217 = 0, SUM('Demand breakdown 1'!N217:W217)&gt;0), 'Demand breakdown 1'!S217/SUM('Demand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1'!S217 /'Demand breakdown 1'!Y217)*Doku!$H$9)</f>
        <v>0</v>
      </c>
      <c r="T217" s="27" cm="1">
        <f t="array" ref="T217">_xlfn.IFS(AND('Demand breakdown 1'!X217&gt;0, SUM('Demand breakdown 1'!N217:W217)&gt;0,SUM('Demand breakdown 1'!N217:W217)&lt;'Demand breakdown 1'!X217),('Demand breakdown 1'!T217 /'Demand breakdown 1'!X217)*Doku!$H$9,AND('Demand breakdown 1'!X217 = 0, SUM('Demand breakdown 1'!N217:W217)&gt;0), 'Demand breakdown 1'!T217/SUM('Demand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1'!T217 /'Demand breakdown 1'!Y217)*Doku!$H$9)</f>
        <v>2.3255970297071569E-3</v>
      </c>
      <c r="U217" s="27" cm="1">
        <f t="array" ref="U217">_xlfn.IFS(AND('Demand breakdown 1'!X217&gt;0, SUM('Demand breakdown 1'!N217:W217)&gt;0,SUM('Demand breakdown 1'!N217:W217)&lt;'Demand breakdown 1'!X217),('Demand breakdown 1'!U217 /'Demand breakdown 1'!X217)*Doku!$H$9,AND('Demand breakdown 1'!X217 = 0, SUM('Demand breakdown 1'!N217:W217)&gt;0), 'Demand breakdown 1'!U217/SUM('Demand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1'!U217 /'Demand breakdown 1'!Y217)*Doku!$H$9)</f>
        <v>2.0969790166173008E-2</v>
      </c>
      <c r="V217" s="27" cm="1">
        <f t="array" ref="V217">_xlfn.IFS(AND('Demand breakdown 1'!X217&gt;0, SUM('Demand breakdown 1'!N217:W217)&gt;0,SUM('Demand breakdown 1'!N217:W217)&lt;'Demand breakdown 1'!X217),('Demand breakdown 1'!V217 /'Demand breakdown 1'!X217)*Doku!$H$9,AND('Demand breakdown 1'!X217 = 0, SUM('Demand breakdown 1'!N217:W217)&gt;0), 'Demand breakdown 1'!V217/SUM('Demand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1'!V217 /'Demand breakdown 1'!Y217)*Doku!$H$9)</f>
        <v>0.41864688224609681</v>
      </c>
      <c r="W217" s="27" cm="1">
        <f t="array" ref="W217">_xlfn.IFS(AND('Demand breakdown 1'!X217&gt;0, SUM('Demand breakdown 1'!N217:W217)&gt;0),('Demand breakdown 1'!W217 /'Demand breakdown 1'!X217)*Doku!$H$9,AND('Demand breakdown 1'!X217 = 0, SUM('Demand breakdown 1'!N217:W217)&gt;0), 'Demand breakdown 1'!W217/SUM('Demand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1'!W217 /'Demand breakdown 1'!Y217)*Doku!$H$9)</f>
        <v>0.12191646801498705</v>
      </c>
      <c r="X217" s="90" cm="1">
        <f t="array" ref="X217">_xlfn.IFS(AND('Demand breakdown 1'!Y217&gt;0,'Demand breakdown 1'!X217 &gt; SUM('Demand breakdown 1'!N217:W217)),(('Demand breakdown 1'!Y217-SUM('Demand breakdown 1'!N217:W217))/'Demand breakdown 1'!Y217)*Doku!$H$9,'Demand breakdown 1'!Y217 = 0, 0,'Demand breakdown 1'!X217 &lt; SUM('Demand breakdown 1'!N217:W217),1)</f>
        <v>1</v>
      </c>
      <c r="Y217" s="92">
        <f>IF(X217=1,Doku!$H$10,1-SUM(N217:X217))</f>
        <v>1.934697454094314E-2</v>
      </c>
      <c r="Z217" s="27">
        <f t="shared" si="16"/>
        <v>241.73732914358669</v>
      </c>
      <c r="AA217" s="25">
        <f t="shared" si="17"/>
        <v>250.69056355631213</v>
      </c>
    </row>
    <row r="218" spans="1:27">
      <c r="A218" s="27" t="s">
        <v>1377</v>
      </c>
      <c r="B218" s="27" t="s">
        <v>1191</v>
      </c>
      <c r="C218" s="27">
        <v>8421</v>
      </c>
      <c r="D218" s="27">
        <v>1075</v>
      </c>
      <c r="E218" s="27">
        <v>9725.375</v>
      </c>
      <c r="F218" s="27">
        <v>126790</v>
      </c>
      <c r="G218" s="27">
        <v>1</v>
      </c>
      <c r="H218" s="27">
        <v>1.8548371716015831E-2</v>
      </c>
      <c r="I218" s="27">
        <v>1.1422522522522523E-2</v>
      </c>
      <c r="J218" s="27">
        <v>63865.617977528091</v>
      </c>
      <c r="K218" s="29">
        <f t="shared" si="15"/>
        <v>1057.1761286602605</v>
      </c>
      <c r="L218" s="28">
        <f t="shared" si="18"/>
        <v>1057.1761286602605</v>
      </c>
      <c r="M218" s="27">
        <f t="shared" si="19"/>
        <v>475.72925789711724</v>
      </c>
      <c r="N218" s="87" cm="1">
        <f t="array" ref="N218">_xlfn.IFS(AND('Demand breakdown 1'!X218&gt;0, SUM('Demand breakdown 1'!N218:W218)&gt;0,SUM('Demand breakdown 1'!N218:W218)&lt;'Demand breakdown 1'!X218),('Demand breakdown 1'!N218 /'Demand breakdown 1'!X218)*Doku!$H$9,AND('Demand breakdown 1'!X218 = 0, SUM('Demand breakdown 1'!N218:W218)&gt;0), 'Demand breakdown 1'!N218/SUM('Demand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1'!N218 /'Demand breakdown 1'!Y218)*Doku!$H$9)</f>
        <v>9.9233069925987086E-2</v>
      </c>
      <c r="O218" s="27" cm="1">
        <f t="array" ref="O218">_xlfn.IFS(AND('Demand breakdown 1'!X218&gt;0, SUM('Demand breakdown 1'!N218:W218)&gt;0,SUM('Demand breakdown 1'!N218:W218)&lt;'Demand breakdown 1'!X218),('Demand breakdown 1'!O218 /'Demand breakdown 1'!X218)*Doku!$H$9,AND('Demand breakdown 1'!X218 = 0, SUM('Demand breakdown 1'!N218:W218)&gt;0), 'Demand breakdown 1'!O218/SUM('Demand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1'!O218 /'Demand breakdown 1'!Y218)*Doku!$H$9)</f>
        <v>5.768227709983486E-2</v>
      </c>
      <c r="P218" s="27" cm="1">
        <f t="array" ref="P218">_xlfn.IFS(AND('Demand breakdown 1'!X218&gt;0, SUM('Demand breakdown 1'!N218:W218)&gt;0,SUM('Demand breakdown 1'!N218:W218)&lt;'Demand breakdown 1'!X218),('Demand breakdown 1'!P218 /'Demand breakdown 1'!X218)*Doku!$H$9,AND('Demand breakdown 1'!X218 = 0, SUM('Demand breakdown 1'!N218:W218)&gt;0), 'Demand breakdown 1'!P218/SUM('Demand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1'!P218 /'Demand breakdown 1'!Y218)*Doku!$H$9)</f>
        <v>2.4930475695691338E-2</v>
      </c>
      <c r="Q218" s="27" cm="1">
        <f t="array" ref="Q218">_xlfn.IFS(AND('Demand breakdown 1'!X218&gt;0, SUM('Demand breakdown 1'!N218:W218)&gt;0,SUM('Demand breakdown 1'!N218:W218)&lt;'Demand breakdown 1'!X218),('Demand breakdown 1'!Q218 /'Demand breakdown 1'!X218)*Doku!$H$9,AND('Demand breakdown 1'!X218 = 0, SUM('Demand breakdown 1'!N218:W218)&gt;0), 'Demand breakdown 1'!Q218/SUM('Demand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1'!Q218 /'Demand breakdown 1'!Y218)*Doku!$H$9)</f>
        <v>5.7139129481192347E-2</v>
      </c>
      <c r="R218" s="27" cm="1">
        <f t="array" ref="R218">_xlfn.IFS(AND('Demand breakdown 1'!X218&gt;0, SUM('Demand breakdown 1'!N218:W218)&gt;0,SUM('Demand breakdown 1'!N218:W218)&lt;'Demand breakdown 1'!X218),('Demand breakdown 1'!R218 /'Demand breakdown 1'!X218)*Doku!$H$9,AND('Demand breakdown 1'!X218 = 0, SUM('Demand breakdown 1'!N218:W218)&gt;0), 'Demand breakdown 1'!R218/SUM('Demand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1'!R218 /'Demand breakdown 1'!Y218)*Doku!$H$9)</f>
        <v>0</v>
      </c>
      <c r="S218" s="27" cm="1">
        <f t="array" ref="S218">_xlfn.IFS(AND('Demand breakdown 1'!X218&gt;0, SUM('Demand breakdown 1'!N218:W218)&gt;0,SUM('Demand breakdown 1'!N218:W218)&lt;'Demand breakdown 1'!X218),('Demand breakdown 1'!S218 /'Demand breakdown 1'!X218)*Doku!$H$9,AND('Demand breakdown 1'!X218 = 0, SUM('Demand breakdown 1'!N218:W218)&gt;0), 'Demand breakdown 1'!S218/SUM('Demand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1'!S218 /'Demand breakdown 1'!Y218)*Doku!$H$9)</f>
        <v>0</v>
      </c>
      <c r="T218" s="27" cm="1">
        <f t="array" ref="T218">_xlfn.IFS(AND('Demand breakdown 1'!X218&gt;0, SUM('Demand breakdown 1'!N218:W218)&gt;0,SUM('Demand breakdown 1'!N218:W218)&lt;'Demand breakdown 1'!X218),('Demand breakdown 1'!T218 /'Demand breakdown 1'!X218)*Doku!$H$9,AND('Demand breakdown 1'!X218 = 0, SUM('Demand breakdown 1'!N218:W218)&gt;0), 'Demand breakdown 1'!T218/SUM('Demand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1'!T218 /'Demand breakdown 1'!Y218)*Doku!$H$9)</f>
        <v>0</v>
      </c>
      <c r="U218" s="27" cm="1">
        <f t="array" ref="U218">_xlfn.IFS(AND('Demand breakdown 1'!X218&gt;0, SUM('Demand breakdown 1'!N218:W218)&gt;0,SUM('Demand breakdown 1'!N218:W218)&lt;'Demand breakdown 1'!X218),('Demand breakdown 1'!U218 /'Demand breakdown 1'!X218)*Doku!$H$9,AND('Demand breakdown 1'!X218 = 0, SUM('Demand breakdown 1'!N218:W218)&gt;0), 'Demand breakdown 1'!U218/SUM('Demand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1'!U218 /'Demand breakdown 1'!Y218)*Doku!$H$9)</f>
        <v>0</v>
      </c>
      <c r="V218" s="27" cm="1">
        <f t="array" ref="V218">_xlfn.IFS(AND('Demand breakdown 1'!X218&gt;0, SUM('Demand breakdown 1'!N218:W218)&gt;0,SUM('Demand breakdown 1'!N218:W218)&lt;'Demand breakdown 1'!X218),('Demand breakdown 1'!V218 /'Demand breakdown 1'!X218)*Doku!$H$9,AND('Demand breakdown 1'!X218 = 0, SUM('Demand breakdown 1'!N218:W218)&gt;0), 'Demand breakdown 1'!V218/SUM('Demand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1'!V218 /'Demand breakdown 1'!Y218)*Doku!$H$9)</f>
        <v>0.45575516680293249</v>
      </c>
      <c r="W218" s="27" cm="1">
        <f t="array" ref="W218">_xlfn.IFS(AND('Demand breakdown 1'!X218&gt;0, SUM('Demand breakdown 1'!N218:W218)&gt;0),('Demand breakdown 1'!W218 /'Demand breakdown 1'!X218)*Doku!$H$9,AND('Demand breakdown 1'!X218 = 0, SUM('Demand breakdown 1'!N218:W218)&gt;0), 'Demand breakdown 1'!W218/SUM('Demand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1'!W218 /'Demand breakdown 1'!Y218)*Doku!$H$9)</f>
        <v>0</v>
      </c>
      <c r="X218" s="90" cm="1">
        <f t="array" ref="X218">_xlfn.IFS(AND('Demand breakdown 1'!Y218&gt;0,'Demand breakdown 1'!X218 &gt; SUM('Demand breakdown 1'!N218:W218)),(('Demand breakdown 1'!Y218-SUM('Demand breakdown 1'!N218:W218))/'Demand breakdown 1'!Y218)*Doku!$H$9,'Demand breakdown 1'!Y218 = 0, 0,'Demand breakdown 1'!X218 &lt; SUM('Demand breakdown 1'!N218:W218),1)</f>
        <v>0.28591290645341877</v>
      </c>
      <c r="Y218" s="92">
        <f>IF(X218=1,Doku!$H$10,1-SUM(N218:X218))</f>
        <v>1.934697454094314E-2</v>
      </c>
      <c r="Z218" s="27">
        <f t="shared" si="16"/>
        <v>285.43755473827036</v>
      </c>
      <c r="AA218" s="25">
        <f t="shared" si="17"/>
        <v>296.00931602487299</v>
      </c>
    </row>
    <row r="219" spans="1:27">
      <c r="A219" s="27" t="s">
        <v>1377</v>
      </c>
      <c r="B219" s="27" t="s">
        <v>1406</v>
      </c>
      <c r="C219" s="27">
        <v>8425</v>
      </c>
      <c r="D219" s="27">
        <v>835</v>
      </c>
      <c r="E219" s="27">
        <v>6269.0020000000004</v>
      </c>
      <c r="F219" s="27">
        <v>197076</v>
      </c>
      <c r="G219" s="27">
        <v>6</v>
      </c>
      <c r="H219" s="27">
        <v>1.1956328612978592E-2</v>
      </c>
      <c r="I219" s="27">
        <v>1.7754594594594594E-2</v>
      </c>
      <c r="J219" s="27">
        <v>63865.617977528091</v>
      </c>
      <c r="K219" s="29">
        <f t="shared" si="15"/>
        <v>867.28507084219484</v>
      </c>
      <c r="L219" s="28">
        <f t="shared" si="18"/>
        <v>144.54751180703246</v>
      </c>
      <c r="M219" s="27">
        <f t="shared" si="19"/>
        <v>65.046380313164605</v>
      </c>
      <c r="N219" s="87" cm="1">
        <f t="array" ref="N219">_xlfn.IFS(AND('Demand breakdown 1'!X219&gt;0, SUM('Demand breakdown 1'!N219:W219)&gt;0,SUM('Demand breakdown 1'!N219:W219)&lt;'Demand breakdown 1'!X219),('Demand breakdown 1'!N219 /'Demand breakdown 1'!X219)*Doku!$H$9,AND('Demand breakdown 1'!X219 = 0, SUM('Demand breakdown 1'!N219:W219)&gt;0), 'Demand breakdown 1'!N219/SUM('Demand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1'!N219 /'Demand breakdown 1'!Y219)*Doku!$H$9)</f>
        <v>0.18033535766814715</v>
      </c>
      <c r="O219" s="27" cm="1">
        <f t="array" ref="O219">_xlfn.IFS(AND('Demand breakdown 1'!X219&gt;0, SUM('Demand breakdown 1'!N219:W219)&gt;0,SUM('Demand breakdown 1'!N219:W219)&lt;'Demand breakdown 1'!X219),('Demand breakdown 1'!O219 /'Demand breakdown 1'!X219)*Doku!$H$9,AND('Demand breakdown 1'!X219 = 0, SUM('Demand breakdown 1'!N219:W219)&gt;0), 'Demand breakdown 1'!O219/SUM('Demand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1'!O219 /'Demand breakdown 1'!Y219)*Doku!$H$9)</f>
        <v>7.1201130242114025E-2</v>
      </c>
      <c r="P219" s="27" cm="1">
        <f t="array" ref="P219">_xlfn.IFS(AND('Demand breakdown 1'!X219&gt;0, SUM('Demand breakdown 1'!N219:W219)&gt;0,SUM('Demand breakdown 1'!N219:W219)&lt;'Demand breakdown 1'!X219),('Demand breakdown 1'!P219 /'Demand breakdown 1'!X219)*Doku!$H$9,AND('Demand breakdown 1'!X219 = 0, SUM('Demand breakdown 1'!N219:W219)&gt;0), 'Demand breakdown 1'!P219/SUM('Demand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1'!P219 /'Demand breakdown 1'!Y219)*Doku!$H$9)</f>
        <v>4.7498834734646549E-2</v>
      </c>
      <c r="Q219" s="27" cm="1">
        <f t="array" ref="Q219">_xlfn.IFS(AND('Demand breakdown 1'!X219&gt;0, SUM('Demand breakdown 1'!N219:W219)&gt;0,SUM('Demand breakdown 1'!N219:W219)&lt;'Demand breakdown 1'!X219),('Demand breakdown 1'!Q219 /'Demand breakdown 1'!X219)*Doku!$H$9,AND('Demand breakdown 1'!X219 = 0, SUM('Demand breakdown 1'!N219:W219)&gt;0), 'Demand breakdown 1'!Q219/SUM('Demand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1'!Q219 /'Demand breakdown 1'!Y219)*Doku!$H$9)</f>
        <v>2.1110593215398467E-2</v>
      </c>
      <c r="R219" s="27" cm="1">
        <f t="array" ref="R219">_xlfn.IFS(AND('Demand breakdown 1'!X219&gt;0, SUM('Demand breakdown 1'!N219:W219)&gt;0,SUM('Demand breakdown 1'!N219:W219)&lt;'Demand breakdown 1'!X219),('Demand breakdown 1'!R219 /'Demand breakdown 1'!X219)*Doku!$H$9,AND('Demand breakdown 1'!X219 = 0, SUM('Demand breakdown 1'!N219:W219)&gt;0), 'Demand breakdown 1'!R219/SUM('Demand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1'!R219 /'Demand breakdown 1'!Y219)*Doku!$H$9)</f>
        <v>3.6566563248100911E-2</v>
      </c>
      <c r="S219" s="27" cm="1">
        <f t="array" ref="S219">_xlfn.IFS(AND('Demand breakdown 1'!X219&gt;0, SUM('Demand breakdown 1'!N219:W219)&gt;0,SUM('Demand breakdown 1'!N219:W219)&lt;'Demand breakdown 1'!X219),('Demand breakdown 1'!S219 /'Demand breakdown 1'!X219)*Doku!$H$9,AND('Demand breakdown 1'!X219 = 0, SUM('Demand breakdown 1'!N219:W219)&gt;0), 'Demand breakdown 1'!S219/SUM('Demand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1'!S219 /'Demand breakdown 1'!Y219)*Doku!$H$9)</f>
        <v>1.6445529089674251E-2</v>
      </c>
      <c r="T219" s="27" cm="1">
        <f t="array" ref="T219">_xlfn.IFS(AND('Demand breakdown 1'!X219&gt;0, SUM('Demand breakdown 1'!N219:W219)&gt;0,SUM('Demand breakdown 1'!N219:W219)&lt;'Demand breakdown 1'!X219),('Demand breakdown 1'!T219 /'Demand breakdown 1'!X219)*Doku!$H$9,AND('Demand breakdown 1'!X219 = 0, SUM('Demand breakdown 1'!N219:W219)&gt;0), 'Demand breakdown 1'!T219/SUM('Demand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1'!T219 /'Demand breakdown 1'!Y219)*Doku!$H$9)</f>
        <v>0</v>
      </c>
      <c r="U219" s="27" cm="1">
        <f t="array" ref="U219">_xlfn.IFS(AND('Demand breakdown 1'!X219&gt;0, SUM('Demand breakdown 1'!N219:W219)&gt;0,SUM('Demand breakdown 1'!N219:W219)&lt;'Demand breakdown 1'!X219),('Demand breakdown 1'!U219 /'Demand breakdown 1'!X219)*Doku!$H$9,AND('Demand breakdown 1'!X219 = 0, SUM('Demand breakdown 1'!N219:W219)&gt;0), 'Demand breakdown 1'!U219/SUM('Demand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1'!U219 /'Demand breakdown 1'!Y219)*Doku!$H$9)</f>
        <v>0</v>
      </c>
      <c r="V219" s="27" cm="1">
        <f t="array" ref="V219">_xlfn.IFS(AND('Demand breakdown 1'!X219&gt;0, SUM('Demand breakdown 1'!N219:W219)&gt;0,SUM('Demand breakdown 1'!N219:W219)&lt;'Demand breakdown 1'!X219),('Demand breakdown 1'!V219 /'Demand breakdown 1'!X219)*Doku!$H$9,AND('Demand breakdown 1'!X219 = 0, SUM('Demand breakdown 1'!N219:W219)&gt;0), 'Demand breakdown 1'!V219/SUM('Demand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1'!V219 /'Demand breakdown 1'!Y219)*Doku!$H$9)</f>
        <v>0.2631755872946438</v>
      </c>
      <c r="W219" s="27" cm="1">
        <f t="array" ref="W219">_xlfn.IFS(AND('Demand breakdown 1'!X219&gt;0, SUM('Demand breakdown 1'!N219:W219)&gt;0),('Demand breakdown 1'!W219 /'Demand breakdown 1'!X219)*Doku!$H$9,AND('Demand breakdown 1'!X219 = 0, SUM('Demand breakdown 1'!N219:W219)&gt;0), 'Demand breakdown 1'!W219/SUM('Demand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1'!W219 /'Demand breakdown 1'!Y219)*Doku!$H$9)</f>
        <v>0</v>
      </c>
      <c r="X219" s="90" cm="1">
        <f t="array" ref="X219">_xlfn.IFS(AND('Demand breakdown 1'!Y219&gt;0,'Demand breakdown 1'!X219 &gt; SUM('Demand breakdown 1'!N219:W219)),(('Demand breakdown 1'!Y219-SUM('Demand breakdown 1'!N219:W219))/'Demand breakdown 1'!Y219)*Doku!$H$9,'Demand breakdown 1'!Y219 = 0, 0,'Demand breakdown 1'!X219 &lt; SUM('Demand breakdown 1'!N219:W219),1)</f>
        <v>0.34431942996633164</v>
      </c>
      <c r="Y219" s="92">
        <f>IF(X219=1,Doku!$H$10,1-SUM(N219:X219))</f>
        <v>1.934697454094314E-2</v>
      </c>
      <c r="Z219" s="27">
        <f t="shared" si="16"/>
        <v>39.02782818789877</v>
      </c>
      <c r="AA219" s="25">
        <f t="shared" si="17"/>
        <v>40.473303305969097</v>
      </c>
    </row>
    <row r="220" spans="1:27">
      <c r="A220" s="27" t="s">
        <v>1377</v>
      </c>
      <c r="B220" s="27" t="s">
        <v>1407</v>
      </c>
      <c r="C220" s="27">
        <v>8426</v>
      </c>
      <c r="D220" s="27">
        <v>985</v>
      </c>
      <c r="E220" s="27">
        <v>10516.602999999999</v>
      </c>
      <c r="F220" s="27">
        <v>201282</v>
      </c>
      <c r="G220" s="27">
        <v>5</v>
      </c>
      <c r="H220" s="27">
        <v>2.0057412864158679E-2</v>
      </c>
      <c r="I220" s="27">
        <v>1.8133513513513513E-2</v>
      </c>
      <c r="J220" s="27">
        <v>63865.617977528091</v>
      </c>
      <c r="K220" s="29">
        <f t="shared" si="15"/>
        <v>1246.5751817323705</v>
      </c>
      <c r="L220" s="28">
        <f t="shared" si="18"/>
        <v>249.3150363464741</v>
      </c>
      <c r="M220" s="27">
        <f t="shared" si="19"/>
        <v>112.19176635591334</v>
      </c>
      <c r="N220" s="87" cm="1">
        <f t="array" ref="N220">_xlfn.IFS(AND('Demand breakdown 1'!X220&gt;0, SUM('Demand breakdown 1'!N220:W220)&gt;0,SUM('Demand breakdown 1'!N220:W220)&lt;'Demand breakdown 1'!X220),('Demand breakdown 1'!N220 /'Demand breakdown 1'!X220)*Doku!$H$9,AND('Demand breakdown 1'!X220 = 0, SUM('Demand breakdown 1'!N220:W220)&gt;0), 'Demand breakdown 1'!N220/SUM('Demand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1'!N220 /'Demand breakdown 1'!Y220)*Doku!$H$9)</f>
        <v>8.6128755921322908E-2</v>
      </c>
      <c r="O220" s="27" cm="1">
        <f t="array" ref="O220">_xlfn.IFS(AND('Demand breakdown 1'!X220&gt;0, SUM('Demand breakdown 1'!N220:W220)&gt;0,SUM('Demand breakdown 1'!N220:W220)&lt;'Demand breakdown 1'!X220),('Demand breakdown 1'!O220 /'Demand breakdown 1'!X220)*Doku!$H$9,AND('Demand breakdown 1'!X220 = 0, SUM('Demand breakdown 1'!N220:W220)&gt;0), 'Demand breakdown 1'!O220/SUM('Demand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1'!O220 /'Demand breakdown 1'!Y220)*Doku!$H$9)</f>
        <v>4.8445906715689109E-2</v>
      </c>
      <c r="P220" s="27" cm="1">
        <f t="array" ref="P220">_xlfn.IFS(AND('Demand breakdown 1'!X220&gt;0, SUM('Demand breakdown 1'!N220:W220)&gt;0,SUM('Demand breakdown 1'!N220:W220)&lt;'Demand breakdown 1'!X220),('Demand breakdown 1'!P220 /'Demand breakdown 1'!X220)*Doku!$H$9,AND('Demand breakdown 1'!X220 = 0, SUM('Demand breakdown 1'!N220:W220)&gt;0), 'Demand breakdown 1'!P220/SUM('Demand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1'!P220 /'Demand breakdown 1'!Y220)*Doku!$H$9)</f>
        <v>2.6239508150924892E-2</v>
      </c>
      <c r="Q220" s="27" cm="1">
        <f t="array" ref="Q220">_xlfn.IFS(AND('Demand breakdown 1'!X220&gt;0, SUM('Demand breakdown 1'!N220:W220)&gt;0,SUM('Demand breakdown 1'!N220:W220)&lt;'Demand breakdown 1'!X220),('Demand breakdown 1'!Q220 /'Demand breakdown 1'!X220)*Doku!$H$9,AND('Demand breakdown 1'!X220 = 0, SUM('Demand breakdown 1'!N220:W220)&gt;0), 'Demand breakdown 1'!Q220/SUM('Demand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1'!Q220 /'Demand breakdown 1'!Y220)*Doku!$H$9)</f>
        <v>5.2576199665371727E-2</v>
      </c>
      <c r="R220" s="27" cm="1">
        <f t="array" ref="R220">_xlfn.IFS(AND('Demand breakdown 1'!X220&gt;0, SUM('Demand breakdown 1'!N220:W220)&gt;0,SUM('Demand breakdown 1'!N220:W220)&lt;'Demand breakdown 1'!X220),('Demand breakdown 1'!R220 /'Demand breakdown 1'!X220)*Doku!$H$9,AND('Demand breakdown 1'!X220 = 0, SUM('Demand breakdown 1'!N220:W220)&gt;0), 'Demand breakdown 1'!R220/SUM('Demand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1'!R220 /'Demand breakdown 1'!Y220)*Doku!$H$9)</f>
        <v>0</v>
      </c>
      <c r="S220" s="27" cm="1">
        <f t="array" ref="S220">_xlfn.IFS(AND('Demand breakdown 1'!X220&gt;0, SUM('Demand breakdown 1'!N220:W220)&gt;0,SUM('Demand breakdown 1'!N220:W220)&lt;'Demand breakdown 1'!X220),('Demand breakdown 1'!S220 /'Demand breakdown 1'!X220)*Doku!$H$9,AND('Demand breakdown 1'!X220 = 0, SUM('Demand breakdown 1'!N220:W220)&gt;0), 'Demand breakdown 1'!S220/SUM('Demand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1'!S220 /'Demand breakdown 1'!Y220)*Doku!$H$9)</f>
        <v>0</v>
      </c>
      <c r="T220" s="27" cm="1">
        <f t="array" ref="T220">_xlfn.IFS(AND('Demand breakdown 1'!X220&gt;0, SUM('Demand breakdown 1'!N220:W220)&gt;0,SUM('Demand breakdown 1'!N220:W220)&lt;'Demand breakdown 1'!X220),('Demand breakdown 1'!T220 /'Demand breakdown 1'!X220)*Doku!$H$9,AND('Demand breakdown 1'!X220 = 0, SUM('Demand breakdown 1'!N220:W220)&gt;0), 'Demand breakdown 1'!T220/SUM('Demand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1'!T220 /'Demand breakdown 1'!Y220)*Doku!$H$9)</f>
        <v>2.6458170718849264E-2</v>
      </c>
      <c r="U220" s="27" cm="1">
        <f t="array" ref="U220">_xlfn.IFS(AND('Demand breakdown 1'!X220&gt;0, SUM('Demand breakdown 1'!N220:W220)&gt;0,SUM('Demand breakdown 1'!N220:W220)&lt;'Demand breakdown 1'!X220),('Demand breakdown 1'!U220 /'Demand breakdown 1'!X220)*Doku!$H$9,AND('Demand breakdown 1'!X220 = 0, SUM('Demand breakdown 1'!N220:W220)&gt;0), 'Demand breakdown 1'!U220/SUM('Demand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1'!U220 /'Demand breakdown 1'!Y220)*Doku!$H$9)</f>
        <v>6.0010726974800447E-3</v>
      </c>
      <c r="V220" s="27" cm="1">
        <f t="array" ref="V220">_xlfn.IFS(AND('Demand breakdown 1'!X220&gt;0, SUM('Demand breakdown 1'!N220:W220)&gt;0,SUM('Demand breakdown 1'!N220:W220)&lt;'Demand breakdown 1'!X220),('Demand breakdown 1'!V220 /'Demand breakdown 1'!X220)*Doku!$H$9,AND('Demand breakdown 1'!X220 = 0, SUM('Demand breakdown 1'!N220:W220)&gt;0), 'Demand breakdown 1'!V220/SUM('Demand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1'!V220 /'Demand breakdown 1'!Y220)*Doku!$H$9)</f>
        <v>0.40386976295631899</v>
      </c>
      <c r="W220" s="27" cm="1">
        <f t="array" ref="W220">_xlfn.IFS(AND('Demand breakdown 1'!X220&gt;0, SUM('Demand breakdown 1'!N220:W220)&gt;0),('Demand breakdown 1'!W220 /'Demand breakdown 1'!X220)*Doku!$H$9,AND('Demand breakdown 1'!X220 = 0, SUM('Demand breakdown 1'!N220:W220)&gt;0), 'Demand breakdown 1'!W220/SUM('Demand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1'!W220 /'Demand breakdown 1'!Y220)*Doku!$H$9)</f>
        <v>4.7231114671664805E-2</v>
      </c>
      <c r="X220" s="90" cm="1">
        <f t="array" ref="X220">_xlfn.IFS(AND('Demand breakdown 1'!Y220&gt;0,'Demand breakdown 1'!X220 &gt; SUM('Demand breakdown 1'!N220:W220)),(('Demand breakdown 1'!Y220-SUM('Demand breakdown 1'!N220:W220))/'Demand breakdown 1'!Y220)*Doku!$H$9,'Demand breakdown 1'!Y220 = 0, 0,'Demand breakdown 1'!X220 &lt; SUM('Demand breakdown 1'!N220:W220),1)</f>
        <v>0.28370253396143513</v>
      </c>
      <c r="Y220" s="92">
        <f>IF(X220=1,Doku!$H$10,1-SUM(N220:X220))</f>
        <v>1.934697454094314E-2</v>
      </c>
      <c r="Z220" s="27">
        <f t="shared" si="16"/>
        <v>67.315059813548018</v>
      </c>
      <c r="AA220" s="25">
        <f t="shared" si="17"/>
        <v>69.808210177012754</v>
      </c>
    </row>
    <row r="221" spans="1:27">
      <c r="A221" s="27" t="s">
        <v>1377</v>
      </c>
      <c r="B221" s="27" t="s">
        <v>1408</v>
      </c>
      <c r="C221" s="27">
        <v>8435</v>
      </c>
      <c r="D221" s="27">
        <v>900</v>
      </c>
      <c r="E221" s="27">
        <v>11057.208000000001</v>
      </c>
      <c r="F221" s="27">
        <v>217470</v>
      </c>
      <c r="G221" s="27">
        <v>4</v>
      </c>
      <c r="H221" s="27">
        <v>2.1088462308682592E-2</v>
      </c>
      <c r="I221" s="27">
        <v>1.959189189189189E-2</v>
      </c>
      <c r="J221" s="27">
        <v>63865.617977528091</v>
      </c>
      <c r="K221" s="29">
        <f t="shared" si="15"/>
        <v>1320.0654470755594</v>
      </c>
      <c r="L221" s="28">
        <f t="shared" si="18"/>
        <v>330.01636176888985</v>
      </c>
      <c r="M221" s="27">
        <f t="shared" si="19"/>
        <v>148.50736279600045</v>
      </c>
      <c r="N221" s="87" cm="1">
        <f t="array" ref="N221">_xlfn.IFS(AND('Demand breakdown 1'!X221&gt;0, SUM('Demand breakdown 1'!N221:W221)&gt;0,SUM('Demand breakdown 1'!N221:W221)&lt;'Demand breakdown 1'!X221),('Demand breakdown 1'!N221 /'Demand breakdown 1'!X221)*Doku!$H$9,AND('Demand breakdown 1'!X221 = 0, SUM('Demand breakdown 1'!N221:W221)&gt;0), 'Demand breakdown 1'!N221/SUM('Demand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1'!N221 /'Demand breakdown 1'!Y221)*Doku!$H$9)</f>
        <v>7.4884213951851158E-2</v>
      </c>
      <c r="O221" s="27" cm="1">
        <f t="array" ref="O221">_xlfn.IFS(AND('Demand breakdown 1'!X221&gt;0, SUM('Demand breakdown 1'!N221:W221)&gt;0,SUM('Demand breakdown 1'!N221:W221)&lt;'Demand breakdown 1'!X221),('Demand breakdown 1'!O221 /'Demand breakdown 1'!X221)*Doku!$H$9,AND('Demand breakdown 1'!X221 = 0, SUM('Demand breakdown 1'!N221:W221)&gt;0), 'Demand breakdown 1'!O221/SUM('Demand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1'!O221 /'Demand breakdown 1'!Y221)*Doku!$H$9)</f>
        <v>2.1527560624606243E-2</v>
      </c>
      <c r="P221" s="27" cm="1">
        <f t="array" ref="P221">_xlfn.IFS(AND('Demand breakdown 1'!X221&gt;0, SUM('Demand breakdown 1'!N221:W221)&gt;0,SUM('Demand breakdown 1'!N221:W221)&lt;'Demand breakdown 1'!X221),('Demand breakdown 1'!P221 /'Demand breakdown 1'!X221)*Doku!$H$9,AND('Demand breakdown 1'!X221 = 0, SUM('Demand breakdown 1'!N221:W221)&gt;0), 'Demand breakdown 1'!P221/SUM('Demand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1'!P221 /'Demand breakdown 1'!Y221)*Doku!$H$9)</f>
        <v>5.2035944086471532E-3</v>
      </c>
      <c r="Q221" s="27" cm="1">
        <f t="array" ref="Q221">_xlfn.IFS(AND('Demand breakdown 1'!X221&gt;0, SUM('Demand breakdown 1'!N221:W221)&gt;0,SUM('Demand breakdown 1'!N221:W221)&lt;'Demand breakdown 1'!X221),('Demand breakdown 1'!Q221 /'Demand breakdown 1'!X221)*Doku!$H$9,AND('Demand breakdown 1'!X221 = 0, SUM('Demand breakdown 1'!N221:W221)&gt;0), 'Demand breakdown 1'!Q221/SUM('Demand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1'!Q221 /'Demand breakdown 1'!Y221)*Doku!$H$9)</f>
        <v>3.764021336204159E-2</v>
      </c>
      <c r="R221" s="27" cm="1">
        <f t="array" ref="R221">_xlfn.IFS(AND('Demand breakdown 1'!X221&gt;0, SUM('Demand breakdown 1'!N221:W221)&gt;0,SUM('Demand breakdown 1'!N221:W221)&lt;'Demand breakdown 1'!X221),('Demand breakdown 1'!R221 /'Demand breakdown 1'!X221)*Doku!$H$9,AND('Demand breakdown 1'!X221 = 0, SUM('Demand breakdown 1'!N221:W221)&gt;0), 'Demand breakdown 1'!R221/SUM('Demand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1'!R221 /'Demand breakdown 1'!Y221)*Doku!$H$9)</f>
        <v>0</v>
      </c>
      <c r="S221" s="27" cm="1">
        <f t="array" ref="S221">_xlfn.IFS(AND('Demand breakdown 1'!X221&gt;0, SUM('Demand breakdown 1'!N221:W221)&gt;0,SUM('Demand breakdown 1'!N221:W221)&lt;'Demand breakdown 1'!X221),('Demand breakdown 1'!S221 /'Demand breakdown 1'!X221)*Doku!$H$9,AND('Demand breakdown 1'!X221 = 0, SUM('Demand breakdown 1'!N221:W221)&gt;0), 'Demand breakdown 1'!S221/SUM('Demand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1'!S221 /'Demand breakdown 1'!Y221)*Doku!$H$9)</f>
        <v>0</v>
      </c>
      <c r="T221" s="27" cm="1">
        <f t="array" ref="T221">_xlfn.IFS(AND('Demand breakdown 1'!X221&gt;0, SUM('Demand breakdown 1'!N221:W221)&gt;0,SUM('Demand breakdown 1'!N221:W221)&lt;'Demand breakdown 1'!X221),('Demand breakdown 1'!T221 /'Demand breakdown 1'!X221)*Doku!$H$9,AND('Demand breakdown 1'!X221 = 0, SUM('Demand breakdown 1'!N221:W221)&gt;0), 'Demand breakdown 1'!T221/SUM('Demand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1'!T221 /'Demand breakdown 1'!Y221)*Doku!$H$9)</f>
        <v>7.6072852268547209E-3</v>
      </c>
      <c r="U221" s="27" cm="1">
        <f t="array" ref="U221">_xlfn.IFS(AND('Demand breakdown 1'!X221&gt;0, SUM('Demand breakdown 1'!N221:W221)&gt;0,SUM('Demand breakdown 1'!N221:W221)&lt;'Demand breakdown 1'!X221),('Demand breakdown 1'!U221 /'Demand breakdown 1'!X221)*Doku!$H$9,AND('Demand breakdown 1'!X221 = 0, SUM('Demand breakdown 1'!N221:W221)&gt;0), 'Demand breakdown 1'!U221/SUM('Demand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1'!U221 /'Demand breakdown 1'!Y221)*Doku!$H$9)</f>
        <v>0</v>
      </c>
      <c r="V221" s="27" cm="1">
        <f t="array" ref="V221">_xlfn.IFS(AND('Demand breakdown 1'!X221&gt;0, SUM('Demand breakdown 1'!N221:W221)&gt;0,SUM('Demand breakdown 1'!N221:W221)&lt;'Demand breakdown 1'!X221),('Demand breakdown 1'!V221 /'Demand breakdown 1'!X221)*Doku!$H$9,AND('Demand breakdown 1'!X221 = 0, SUM('Demand breakdown 1'!N221:W221)&gt;0), 'Demand breakdown 1'!V221/SUM('Demand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1'!V221 /'Demand breakdown 1'!Y221)*Doku!$H$9)</f>
        <v>0.3960542871231239</v>
      </c>
      <c r="W221" s="27" cm="1">
        <f t="array" ref="W221">_xlfn.IFS(AND('Demand breakdown 1'!X221&gt;0, SUM('Demand breakdown 1'!N221:W221)&gt;0),('Demand breakdown 1'!W221 /'Demand breakdown 1'!X221)*Doku!$H$9,AND('Demand breakdown 1'!X221 = 0, SUM('Demand breakdown 1'!N221:W221)&gt;0), 'Demand breakdown 1'!W221/SUM('Demand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1'!W221 /'Demand breakdown 1'!Y221)*Doku!$H$9)</f>
        <v>0</v>
      </c>
      <c r="X221" s="90" cm="1">
        <f t="array" ref="X221">_xlfn.IFS(AND('Demand breakdown 1'!Y221&gt;0,'Demand breakdown 1'!X221 &gt; SUM('Demand breakdown 1'!N221:W221)),(('Demand breakdown 1'!Y221-SUM('Demand breakdown 1'!N221:W221))/'Demand breakdown 1'!Y221)*Doku!$H$9,'Demand breakdown 1'!Y221 = 0, 0,'Demand breakdown 1'!X221 &lt; SUM('Demand breakdown 1'!N221:W221),1)</f>
        <v>0.43773587076193204</v>
      </c>
      <c r="Y221" s="92">
        <f>IF(X221=1,Doku!$H$10,1-SUM(N221:X221))</f>
        <v>1.934697454094314E-2</v>
      </c>
      <c r="Z221" s="27">
        <f t="shared" si="16"/>
        <v>89.104417677600267</v>
      </c>
      <c r="AA221" s="25">
        <f t="shared" si="17"/>
        <v>92.404581295289162</v>
      </c>
    </row>
    <row r="222" spans="1:27">
      <c r="A222" s="27" t="s">
        <v>1377</v>
      </c>
      <c r="B222" s="27" t="s">
        <v>1409</v>
      </c>
      <c r="C222" s="27">
        <v>8436</v>
      </c>
      <c r="D222" s="27">
        <v>752</v>
      </c>
      <c r="E222" s="27">
        <v>12797.598</v>
      </c>
      <c r="F222" s="27">
        <v>285424</v>
      </c>
      <c r="G222" s="27">
        <v>4</v>
      </c>
      <c r="H222" s="27">
        <v>2.4407758546702903E-2</v>
      </c>
      <c r="I222" s="27">
        <v>2.5713873873873874E-2</v>
      </c>
      <c r="J222" s="27">
        <v>63865.617977528091</v>
      </c>
      <c r="K222" s="29">
        <f t="shared" si="15"/>
        <v>1582.1730245369886</v>
      </c>
      <c r="L222" s="28">
        <f t="shared" si="18"/>
        <v>395.54325613424714</v>
      </c>
      <c r="M222" s="27">
        <f t="shared" si="19"/>
        <v>177.99446526041123</v>
      </c>
      <c r="N222" s="87" cm="1">
        <f t="array" ref="N222">_xlfn.IFS(AND('Demand breakdown 1'!X222&gt;0, SUM('Demand breakdown 1'!N222:W222)&gt;0,SUM('Demand breakdown 1'!N222:W222)&lt;'Demand breakdown 1'!X222),('Demand breakdown 1'!N222 /'Demand breakdown 1'!X222)*Doku!$H$9,AND('Demand breakdown 1'!X222 = 0, SUM('Demand breakdown 1'!N222:W222)&gt;0), 'Demand breakdown 1'!N222/SUM('Demand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1'!N222 /'Demand breakdown 1'!Y222)*Doku!$H$9)</f>
        <v>0.1213103063705238</v>
      </c>
      <c r="O222" s="27" cm="1">
        <f t="array" ref="O222">_xlfn.IFS(AND('Demand breakdown 1'!X222&gt;0, SUM('Demand breakdown 1'!N222:W222)&gt;0,SUM('Demand breakdown 1'!N222:W222)&lt;'Demand breakdown 1'!X222),('Demand breakdown 1'!O222 /'Demand breakdown 1'!X222)*Doku!$H$9,AND('Demand breakdown 1'!X222 = 0, SUM('Demand breakdown 1'!N222:W222)&gt;0), 'Demand breakdown 1'!O222/SUM('Demand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1'!O222 /'Demand breakdown 1'!Y222)*Doku!$H$9)</f>
        <v>2.3740783918379017E-2</v>
      </c>
      <c r="P222" s="27" cm="1">
        <f t="array" ref="P222">_xlfn.IFS(AND('Demand breakdown 1'!X222&gt;0, SUM('Demand breakdown 1'!N222:W222)&gt;0,SUM('Demand breakdown 1'!N222:W222)&lt;'Demand breakdown 1'!X222),('Demand breakdown 1'!P222 /'Demand breakdown 1'!X222)*Doku!$H$9,AND('Demand breakdown 1'!X222 = 0, SUM('Demand breakdown 1'!N222:W222)&gt;0), 'Demand breakdown 1'!P222/SUM('Demand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1'!P222 /'Demand breakdown 1'!Y222)*Doku!$H$9)</f>
        <v>4.1163912927690588E-2</v>
      </c>
      <c r="Q222" s="27" cm="1">
        <f t="array" ref="Q222">_xlfn.IFS(AND('Demand breakdown 1'!X222&gt;0, SUM('Demand breakdown 1'!N222:W222)&gt;0,SUM('Demand breakdown 1'!N222:W222)&lt;'Demand breakdown 1'!X222),('Demand breakdown 1'!Q222 /'Demand breakdown 1'!X222)*Doku!$H$9,AND('Demand breakdown 1'!X222 = 0, SUM('Demand breakdown 1'!N222:W222)&gt;0), 'Demand breakdown 1'!Q222/SUM('Demand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1'!Q222 /'Demand breakdown 1'!Y222)*Doku!$H$9)</f>
        <v>8.6152415150108103E-2</v>
      </c>
      <c r="R222" s="27" cm="1">
        <f t="array" ref="R222">_xlfn.IFS(AND('Demand breakdown 1'!X222&gt;0, SUM('Demand breakdown 1'!N222:W222)&gt;0,SUM('Demand breakdown 1'!N222:W222)&lt;'Demand breakdown 1'!X222),('Demand breakdown 1'!R222 /'Demand breakdown 1'!X222)*Doku!$H$9,AND('Demand breakdown 1'!X222 = 0, SUM('Demand breakdown 1'!N222:W222)&gt;0), 'Demand breakdown 1'!R222/SUM('Demand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1'!R222 /'Demand breakdown 1'!Y222)*Doku!$H$9)</f>
        <v>0</v>
      </c>
      <c r="S222" s="27" cm="1">
        <f t="array" ref="S222">_xlfn.IFS(AND('Demand breakdown 1'!X222&gt;0, SUM('Demand breakdown 1'!N222:W222)&gt;0,SUM('Demand breakdown 1'!N222:W222)&lt;'Demand breakdown 1'!X222),('Demand breakdown 1'!S222 /'Demand breakdown 1'!X222)*Doku!$H$9,AND('Demand breakdown 1'!X222 = 0, SUM('Demand breakdown 1'!N222:W222)&gt;0), 'Demand breakdown 1'!S222/SUM('Demand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1'!S222 /'Demand breakdown 1'!Y222)*Doku!$H$9)</f>
        <v>0</v>
      </c>
      <c r="T222" s="27" cm="1">
        <f t="array" ref="T222">_xlfn.IFS(AND('Demand breakdown 1'!X222&gt;0, SUM('Demand breakdown 1'!N222:W222)&gt;0,SUM('Demand breakdown 1'!N222:W222)&lt;'Demand breakdown 1'!X222),('Demand breakdown 1'!T222 /'Demand breakdown 1'!X222)*Doku!$H$9,AND('Demand breakdown 1'!X222 = 0, SUM('Demand breakdown 1'!N222:W222)&gt;0), 'Demand breakdown 1'!T222/SUM('Demand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1'!T222 /'Demand breakdown 1'!Y222)*Doku!$H$9)</f>
        <v>2.9406842132789282E-2</v>
      </c>
      <c r="U222" s="27" cm="1">
        <f t="array" ref="U222">_xlfn.IFS(AND('Demand breakdown 1'!X222&gt;0, SUM('Demand breakdown 1'!N222:W222)&gt;0,SUM('Demand breakdown 1'!N222:W222)&lt;'Demand breakdown 1'!X222),('Demand breakdown 1'!U222 /'Demand breakdown 1'!X222)*Doku!$H$9,AND('Demand breakdown 1'!X222 = 0, SUM('Demand breakdown 1'!N222:W222)&gt;0), 'Demand breakdown 1'!U222/SUM('Demand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1'!U222 /'Demand breakdown 1'!Y222)*Doku!$H$9)</f>
        <v>9.1676821909158102E-2</v>
      </c>
      <c r="V222" s="27" cm="1">
        <f t="array" ref="V222">_xlfn.IFS(AND('Demand breakdown 1'!X222&gt;0, SUM('Demand breakdown 1'!N222:W222)&gt;0,SUM('Demand breakdown 1'!N222:W222)&lt;'Demand breakdown 1'!X222),('Demand breakdown 1'!V222 /'Demand breakdown 1'!X222)*Doku!$H$9,AND('Demand breakdown 1'!X222 = 0, SUM('Demand breakdown 1'!N222:W222)&gt;0), 'Demand breakdown 1'!V222/SUM('Demand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1'!V222 /'Demand breakdown 1'!Y222)*Doku!$H$9)</f>
        <v>0.34684775359512449</v>
      </c>
      <c r="W222" s="27" cm="1">
        <f t="array" ref="W222">_xlfn.IFS(AND('Demand breakdown 1'!X222&gt;0, SUM('Demand breakdown 1'!N222:W222)&gt;0),('Demand breakdown 1'!W222 /'Demand breakdown 1'!X222)*Doku!$H$9,AND('Demand breakdown 1'!X222 = 0, SUM('Demand breakdown 1'!N222:W222)&gt;0), 'Demand breakdown 1'!W222/SUM('Demand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1'!W222 /'Demand breakdown 1'!Y222)*Doku!$H$9)</f>
        <v>0</v>
      </c>
      <c r="X222" s="90" cm="1">
        <f t="array" ref="X222">_xlfn.IFS(AND('Demand breakdown 1'!Y222&gt;0,'Demand breakdown 1'!X222 &gt; SUM('Demand breakdown 1'!N222:W222)),(('Demand breakdown 1'!Y222-SUM('Demand breakdown 1'!N222:W222))/'Demand breakdown 1'!Y222)*Doku!$H$9,'Demand breakdown 1'!Y222 = 0, 0,'Demand breakdown 1'!X222 &lt; SUM('Demand breakdown 1'!N222:W222),1)</f>
        <v>0.2403541894552835</v>
      </c>
      <c r="Y222" s="92">
        <f>IF(X222=1,Doku!$H$10,1-SUM(N222:X222))</f>
        <v>1.9346974540943029E-2</v>
      </c>
      <c r="Z222" s="27">
        <f t="shared" si="16"/>
        <v>106.79667915624674</v>
      </c>
      <c r="AA222" s="25">
        <f t="shared" si="17"/>
        <v>110.75211171758922</v>
      </c>
    </row>
    <row r="223" spans="1:27">
      <c r="A223" s="27" t="s">
        <v>1377</v>
      </c>
      <c r="B223" s="27" t="s">
        <v>1410</v>
      </c>
      <c r="C223" s="27">
        <v>8437</v>
      </c>
      <c r="D223" s="27">
        <v>741</v>
      </c>
      <c r="E223" s="27">
        <v>5008.3040000000001</v>
      </c>
      <c r="F223" s="27">
        <v>130849</v>
      </c>
      <c r="G223" s="27">
        <v>3</v>
      </c>
      <c r="H223" s="27">
        <v>9.5519076908406053E-3</v>
      </c>
      <c r="I223" s="27">
        <v>1.1788198198198199E-2</v>
      </c>
      <c r="J223" s="27">
        <v>63865.617977528091</v>
      </c>
      <c r="K223" s="29">
        <f t="shared" si="15"/>
        <v>650.0286686041469</v>
      </c>
      <c r="L223" s="28">
        <f t="shared" si="18"/>
        <v>216.67622286804897</v>
      </c>
      <c r="M223" s="27">
        <f t="shared" si="19"/>
        <v>97.504300290622041</v>
      </c>
      <c r="N223" s="87" cm="1">
        <f t="array" ref="N223">_xlfn.IFS(AND('Demand breakdown 1'!X223&gt;0, SUM('Demand breakdown 1'!N223:W223)&gt;0,SUM('Demand breakdown 1'!N223:W223)&lt;'Demand breakdown 1'!X223),('Demand breakdown 1'!N223 /'Demand breakdown 1'!X223)*Doku!$H$9,AND('Demand breakdown 1'!X223 = 0, SUM('Demand breakdown 1'!N223:W223)&gt;0), 'Demand breakdown 1'!N223/SUM('Demand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1'!N223 /'Demand breakdown 1'!Y223)*Doku!$H$9)</f>
        <v>0.23852932393005191</v>
      </c>
      <c r="O223" s="27" cm="1">
        <f t="array" ref="O223">_xlfn.IFS(AND('Demand breakdown 1'!X223&gt;0, SUM('Demand breakdown 1'!N223:W223)&gt;0,SUM('Demand breakdown 1'!N223:W223)&lt;'Demand breakdown 1'!X223),('Demand breakdown 1'!O223 /'Demand breakdown 1'!X223)*Doku!$H$9,AND('Demand breakdown 1'!X223 = 0, SUM('Demand breakdown 1'!N223:W223)&gt;0), 'Demand breakdown 1'!O223/SUM('Demand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1'!O223 /'Demand breakdown 1'!Y223)*Doku!$H$9)</f>
        <v>0.12712601802201984</v>
      </c>
      <c r="P223" s="27" cm="1">
        <f t="array" ref="P223">_xlfn.IFS(AND('Demand breakdown 1'!X223&gt;0, SUM('Demand breakdown 1'!N223:W223)&gt;0,SUM('Demand breakdown 1'!N223:W223)&lt;'Demand breakdown 1'!X223),('Demand breakdown 1'!P223 /'Demand breakdown 1'!X223)*Doku!$H$9,AND('Demand breakdown 1'!X223 = 0, SUM('Demand breakdown 1'!N223:W223)&gt;0), 'Demand breakdown 1'!P223/SUM('Demand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1'!P223 /'Demand breakdown 1'!Y223)*Doku!$H$9)</f>
        <v>5.1434894647989636E-2</v>
      </c>
      <c r="Q223" s="27" cm="1">
        <f t="array" ref="Q223">_xlfn.IFS(AND('Demand breakdown 1'!X223&gt;0, SUM('Demand breakdown 1'!N223:W223)&gt;0,SUM('Demand breakdown 1'!N223:W223)&lt;'Demand breakdown 1'!X223),('Demand breakdown 1'!Q223 /'Demand breakdown 1'!X223)*Doku!$H$9,AND('Demand breakdown 1'!X223 = 0, SUM('Demand breakdown 1'!N223:W223)&gt;0), 'Demand breakdown 1'!Q223/SUM('Demand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1'!Q223 /'Demand breakdown 1'!Y223)*Doku!$H$9)</f>
        <v>2.8873679495576E-2</v>
      </c>
      <c r="R223" s="27" cm="1">
        <f t="array" ref="R223">_xlfn.IFS(AND('Demand breakdown 1'!X223&gt;0, SUM('Demand breakdown 1'!N223:W223)&gt;0,SUM('Demand breakdown 1'!N223:W223)&lt;'Demand breakdown 1'!X223),('Demand breakdown 1'!R223 /'Demand breakdown 1'!X223)*Doku!$H$9,AND('Demand breakdown 1'!X223 = 0, SUM('Demand breakdown 1'!N223:W223)&gt;0), 'Demand breakdown 1'!R223/SUM('Demand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1'!R223 /'Demand breakdown 1'!Y223)*Doku!$H$9)</f>
        <v>0</v>
      </c>
      <c r="S223" s="27" cm="1">
        <f t="array" ref="S223">_xlfn.IFS(AND('Demand breakdown 1'!X223&gt;0, SUM('Demand breakdown 1'!N223:W223)&gt;0,SUM('Demand breakdown 1'!N223:W223)&lt;'Demand breakdown 1'!X223),('Demand breakdown 1'!S223 /'Demand breakdown 1'!X223)*Doku!$H$9,AND('Demand breakdown 1'!X223 = 0, SUM('Demand breakdown 1'!N223:W223)&gt;0), 'Demand breakdown 1'!S223/SUM('Demand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1'!S223 /'Demand breakdown 1'!Y223)*Doku!$H$9)</f>
        <v>0</v>
      </c>
      <c r="T223" s="27" cm="1">
        <f t="array" ref="T223">_xlfn.IFS(AND('Demand breakdown 1'!X223&gt;0, SUM('Demand breakdown 1'!N223:W223)&gt;0,SUM('Demand breakdown 1'!N223:W223)&lt;'Demand breakdown 1'!X223),('Demand breakdown 1'!T223 /'Demand breakdown 1'!X223)*Doku!$H$9,AND('Demand breakdown 1'!X223 = 0, SUM('Demand breakdown 1'!N223:W223)&gt;0), 'Demand breakdown 1'!T223/SUM('Demand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1'!T223 /'Demand breakdown 1'!Y223)*Doku!$H$9)</f>
        <v>0</v>
      </c>
      <c r="U223" s="27" cm="1">
        <f t="array" ref="U223">_xlfn.IFS(AND('Demand breakdown 1'!X223&gt;0, SUM('Demand breakdown 1'!N223:W223)&gt;0,SUM('Demand breakdown 1'!N223:W223)&lt;'Demand breakdown 1'!X223),('Demand breakdown 1'!U223 /'Demand breakdown 1'!X223)*Doku!$H$9,AND('Demand breakdown 1'!X223 = 0, SUM('Demand breakdown 1'!N223:W223)&gt;0), 'Demand breakdown 1'!U223/SUM('Demand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1'!U223 /'Demand breakdown 1'!Y223)*Doku!$H$9)</f>
        <v>0</v>
      </c>
      <c r="V223" s="27" cm="1">
        <f t="array" ref="V223">_xlfn.IFS(AND('Demand breakdown 1'!X223&gt;0, SUM('Demand breakdown 1'!N223:W223)&gt;0,SUM('Demand breakdown 1'!N223:W223)&lt;'Demand breakdown 1'!X223),('Demand breakdown 1'!V223 /'Demand breakdown 1'!X223)*Doku!$H$9,AND('Demand breakdown 1'!X223 = 0, SUM('Demand breakdown 1'!N223:W223)&gt;0), 'Demand breakdown 1'!V223/SUM('Demand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1'!V223 /'Demand breakdown 1'!Y223)*Doku!$H$9)</f>
        <v>0.38576170985992225</v>
      </c>
      <c r="W223" s="27" cm="1">
        <f t="array" ref="W223">_xlfn.IFS(AND('Demand breakdown 1'!X223&gt;0, SUM('Demand breakdown 1'!N223:W223)&gt;0),('Demand breakdown 1'!W223 /'Demand breakdown 1'!X223)*Doku!$H$9,AND('Demand breakdown 1'!X223 = 0, SUM('Demand breakdown 1'!N223:W223)&gt;0), 'Demand breakdown 1'!W223/SUM('Demand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1'!W223 /'Demand breakdown 1'!Y223)*Doku!$H$9)</f>
        <v>1.7359276943696499E-2</v>
      </c>
      <c r="X223" s="90" cm="1">
        <f t="array" ref="X223">_xlfn.IFS(AND('Demand breakdown 1'!Y223&gt;0,'Demand breakdown 1'!X223 &gt; SUM('Demand breakdown 1'!N223:W223)),(('Demand breakdown 1'!Y223-SUM('Demand breakdown 1'!N223:W223))/'Demand breakdown 1'!Y223)*Doku!$H$9,'Demand breakdown 1'!Y223 = 0, 0,'Demand breakdown 1'!X223 &lt; SUM('Demand breakdown 1'!N223:W223),1)</f>
        <v>0.13156812255980077</v>
      </c>
      <c r="Y223" s="92">
        <f>IF(X223=1,Doku!$H$10,1-SUM(N223:X223))</f>
        <v>1.9346974540943029E-2</v>
      </c>
      <c r="Z223" s="27">
        <f t="shared" si="16"/>
        <v>58.502580174373222</v>
      </c>
      <c r="AA223" s="25">
        <f t="shared" si="17"/>
        <v>60.669342403053719</v>
      </c>
    </row>
    <row r="224" spans="1:27">
      <c r="A224" s="27" t="s">
        <v>1411</v>
      </c>
      <c r="B224" s="27" t="s">
        <v>1412</v>
      </c>
      <c r="C224" s="27">
        <v>9161</v>
      </c>
      <c r="D224" s="27">
        <v>1359</v>
      </c>
      <c r="E224" s="27">
        <v>17394.186000000002</v>
      </c>
      <c r="F224" s="27">
        <v>137392</v>
      </c>
      <c r="G224" s="27">
        <v>1</v>
      </c>
      <c r="H224" s="27">
        <v>2.7483438853399527E-2</v>
      </c>
      <c r="I224" s="27">
        <v>1.0467961904761906E-2</v>
      </c>
      <c r="J224" s="27">
        <v>72762.894516183122</v>
      </c>
      <c r="K224" s="29">
        <f t="shared" si="15"/>
        <v>1653.1078630121247</v>
      </c>
      <c r="L224" s="28">
        <f t="shared" si="18"/>
        <v>1653.1078630121247</v>
      </c>
      <c r="M224" s="27">
        <f t="shared" si="19"/>
        <v>743.89853835545614</v>
      </c>
      <c r="N224" s="87" cm="1">
        <f t="array" ref="N224">_xlfn.IFS(AND('Demand breakdown 1'!X224&gt;0, SUM('Demand breakdown 1'!N224:W224)&gt;0,SUM('Demand breakdown 1'!N224:W224)&lt;'Demand breakdown 1'!X224),('Demand breakdown 1'!N224 /'Demand breakdown 1'!X224)*Doku!$H$9,AND('Demand breakdown 1'!X224 = 0, SUM('Demand breakdown 1'!N224:W224)&gt;0), 'Demand breakdown 1'!N224/SUM('Demand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1'!N224 /'Demand breakdown 1'!Y224)*Doku!$H$9)</f>
        <v>0.20919865772670809</v>
      </c>
      <c r="O224" s="27" cm="1">
        <f t="array" ref="O224">_xlfn.IFS(AND('Demand breakdown 1'!X224&gt;0, SUM('Demand breakdown 1'!N224:W224)&gt;0,SUM('Demand breakdown 1'!N224:W224)&lt;'Demand breakdown 1'!X224),('Demand breakdown 1'!O224 /'Demand breakdown 1'!X224)*Doku!$H$9,AND('Demand breakdown 1'!X224 = 0, SUM('Demand breakdown 1'!N224:W224)&gt;0), 'Demand breakdown 1'!O224/SUM('Demand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1'!O224 /'Demand breakdown 1'!Y224)*Doku!$H$9)</f>
        <v>0</v>
      </c>
      <c r="P224" s="27" cm="1">
        <f t="array" ref="P224">_xlfn.IFS(AND('Demand breakdown 1'!X224&gt;0, SUM('Demand breakdown 1'!N224:W224)&gt;0,SUM('Demand breakdown 1'!N224:W224)&lt;'Demand breakdown 1'!X224),('Demand breakdown 1'!P224 /'Demand breakdown 1'!X224)*Doku!$H$9,AND('Demand breakdown 1'!X224 = 0, SUM('Demand breakdown 1'!N224:W224)&gt;0), 'Demand breakdown 1'!P224/SUM('Demand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1'!P224 /'Demand breakdown 1'!Y224)*Doku!$H$9)</f>
        <v>3.1846514824538243E-2</v>
      </c>
      <c r="Q224" s="27" cm="1">
        <f t="array" ref="Q224">_xlfn.IFS(AND('Demand breakdown 1'!X224&gt;0, SUM('Demand breakdown 1'!N224:W224)&gt;0,SUM('Demand breakdown 1'!N224:W224)&lt;'Demand breakdown 1'!X224),('Demand breakdown 1'!Q224 /'Demand breakdown 1'!X224)*Doku!$H$9,AND('Demand breakdown 1'!X224 = 0, SUM('Demand breakdown 1'!N224:W224)&gt;0), 'Demand breakdown 1'!Q224/SUM('Demand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1'!Q224 /'Demand breakdown 1'!Y224)*Doku!$H$9)</f>
        <v>0.25806658564712021</v>
      </c>
      <c r="R224" s="27" cm="1">
        <f t="array" ref="R224">_xlfn.IFS(AND('Demand breakdown 1'!X224&gt;0, SUM('Demand breakdown 1'!N224:W224)&gt;0,SUM('Demand breakdown 1'!N224:W224)&lt;'Demand breakdown 1'!X224),('Demand breakdown 1'!R224 /'Demand breakdown 1'!X224)*Doku!$H$9,AND('Demand breakdown 1'!X224 = 0, SUM('Demand breakdown 1'!N224:W224)&gt;0), 'Demand breakdown 1'!R224/SUM('Demand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1'!R224 /'Demand breakdown 1'!Y224)*Doku!$H$9)</f>
        <v>0</v>
      </c>
      <c r="S224" s="27" cm="1">
        <f t="array" ref="S224">_xlfn.IFS(AND('Demand breakdown 1'!X224&gt;0, SUM('Demand breakdown 1'!N224:W224)&gt;0,SUM('Demand breakdown 1'!N224:W224)&lt;'Demand breakdown 1'!X224),('Demand breakdown 1'!S224 /'Demand breakdown 1'!X224)*Doku!$H$9,AND('Demand breakdown 1'!X224 = 0, SUM('Demand breakdown 1'!N224:W224)&gt;0), 'Demand breakdown 1'!S224/SUM('Demand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1'!S224 /'Demand breakdown 1'!Y224)*Doku!$H$9)</f>
        <v>0</v>
      </c>
      <c r="T224" s="27" cm="1">
        <f t="array" ref="T224">_xlfn.IFS(AND('Demand breakdown 1'!X224&gt;0, SUM('Demand breakdown 1'!N224:W224)&gt;0,SUM('Demand breakdown 1'!N224:W224)&lt;'Demand breakdown 1'!X224),('Demand breakdown 1'!T224 /'Demand breakdown 1'!X224)*Doku!$H$9,AND('Demand breakdown 1'!X224 = 0, SUM('Demand breakdown 1'!N224:W224)&gt;0), 'Demand breakdown 1'!T224/SUM('Demand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1'!T224 /'Demand breakdown 1'!Y224)*Doku!$H$9)</f>
        <v>0</v>
      </c>
      <c r="U224" s="27" cm="1">
        <f t="array" ref="U224">_xlfn.IFS(AND('Demand breakdown 1'!X224&gt;0, SUM('Demand breakdown 1'!N224:W224)&gt;0,SUM('Demand breakdown 1'!N224:W224)&lt;'Demand breakdown 1'!X224),('Demand breakdown 1'!U224 /'Demand breakdown 1'!X224)*Doku!$H$9,AND('Demand breakdown 1'!X224 = 0, SUM('Demand breakdown 1'!N224:W224)&gt;0), 'Demand breakdown 1'!U224/SUM('Demand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1'!U224 /'Demand breakdown 1'!Y224)*Doku!$H$9)</f>
        <v>0</v>
      </c>
      <c r="V224" s="27" cm="1">
        <f t="array" ref="V224">_xlfn.IFS(AND('Demand breakdown 1'!X224&gt;0, SUM('Demand breakdown 1'!N224:W224)&gt;0,SUM('Demand breakdown 1'!N224:W224)&lt;'Demand breakdown 1'!X224),('Demand breakdown 1'!V224 /'Demand breakdown 1'!X224)*Doku!$H$9,AND('Demand breakdown 1'!X224 = 0, SUM('Demand breakdown 1'!N224:W224)&gt;0), 'Demand breakdown 1'!V224/SUM('Demand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1'!V224 /'Demand breakdown 1'!Y224)*Doku!$H$9)</f>
        <v>0.41620100408620669</v>
      </c>
      <c r="W224" s="27" cm="1">
        <f t="array" ref="W224">_xlfn.IFS(AND('Demand breakdown 1'!X224&gt;0, SUM('Demand breakdown 1'!N224:W224)&gt;0),('Demand breakdown 1'!W224 /'Demand breakdown 1'!X224)*Doku!$H$9,AND('Demand breakdown 1'!X224 = 0, SUM('Demand breakdown 1'!N224:W224)&gt;0), 'Demand breakdown 1'!W224/SUM('Demand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1'!W224 /'Demand breakdown 1'!Y224)*Doku!$H$9)</f>
        <v>6.5340263174483632E-2</v>
      </c>
      <c r="X224" s="90" cm="1">
        <f t="array" ref="X224">_xlfn.IFS(AND('Demand breakdown 1'!Y224&gt;0,'Demand breakdown 1'!X224 &gt; SUM('Demand breakdown 1'!N224:W224)),(('Demand breakdown 1'!Y224-SUM('Demand breakdown 1'!N224:W224))/'Demand breakdown 1'!Y224)*Doku!$H$9,'Demand breakdown 1'!Y224 = 0, 0,'Demand breakdown 1'!X224 &lt; SUM('Demand breakdown 1'!N224:W224),1)</f>
        <v>1</v>
      </c>
      <c r="Y224" s="92">
        <f>IF(X224=1,Doku!$H$10,1-SUM(N224:X224))</f>
        <v>1.934697454094314E-2</v>
      </c>
      <c r="Z224" s="27">
        <f t="shared" si="16"/>
        <v>446.33912301327371</v>
      </c>
      <c r="AA224" s="25">
        <f t="shared" si="17"/>
        <v>462.87020164339492</v>
      </c>
    </row>
    <row r="225" spans="1:27">
      <c r="A225" s="27" t="s">
        <v>1411</v>
      </c>
      <c r="B225" s="27" t="s">
        <v>1413</v>
      </c>
      <c r="C225" s="27">
        <v>9162</v>
      </c>
      <c r="D225" s="27">
        <v>1332</v>
      </c>
      <c r="E225" s="27">
        <v>116647.442</v>
      </c>
      <c r="F225" s="27">
        <v>1484226</v>
      </c>
      <c r="G225" s="27">
        <v>1</v>
      </c>
      <c r="H225" s="27">
        <v>0.18430714950457971</v>
      </c>
      <c r="I225" s="27">
        <v>0.11308388571428571</v>
      </c>
      <c r="J225" s="27">
        <v>72762.894516183122</v>
      </c>
      <c r="K225" s="29">
        <f t="shared" si="15"/>
        <v>11959.646645504119</v>
      </c>
      <c r="L225" s="28">
        <f t="shared" si="18"/>
        <v>11959.646645504119</v>
      </c>
      <c r="M225" s="27">
        <f t="shared" si="19"/>
        <v>5381.8409904768541</v>
      </c>
      <c r="N225" s="87" cm="1">
        <f t="array" ref="N225">_xlfn.IFS(AND('Demand breakdown 1'!X225&gt;0, SUM('Demand breakdown 1'!N225:W225)&gt;0,SUM('Demand breakdown 1'!N225:W225)&lt;'Demand breakdown 1'!X225),('Demand breakdown 1'!N225 /'Demand breakdown 1'!X225)*Doku!$H$9,AND('Demand breakdown 1'!X225 = 0, SUM('Demand breakdown 1'!N225:W225)&gt;0), 'Demand breakdown 1'!N225/SUM('Demand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1'!N225 /'Demand breakdown 1'!Y225)*Doku!$H$9)</f>
        <v>2.5044369573262067E-2</v>
      </c>
      <c r="O225" s="27" cm="1">
        <f t="array" ref="O225">_xlfn.IFS(AND('Demand breakdown 1'!X225&gt;0, SUM('Demand breakdown 1'!N225:W225)&gt;0,SUM('Demand breakdown 1'!N225:W225)&lt;'Demand breakdown 1'!X225),('Demand breakdown 1'!O225 /'Demand breakdown 1'!X225)*Doku!$H$9,AND('Demand breakdown 1'!X225 = 0, SUM('Demand breakdown 1'!N225:W225)&gt;0), 'Demand breakdown 1'!O225/SUM('Demand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1'!O225 /'Demand breakdown 1'!Y225)*Doku!$H$9)</f>
        <v>5.6988513253856572E-2</v>
      </c>
      <c r="P225" s="27" cm="1">
        <f t="array" ref="P225">_xlfn.IFS(AND('Demand breakdown 1'!X225&gt;0, SUM('Demand breakdown 1'!N225:W225)&gt;0,SUM('Demand breakdown 1'!N225:W225)&lt;'Demand breakdown 1'!X225),('Demand breakdown 1'!P225 /'Demand breakdown 1'!X225)*Doku!$H$9,AND('Demand breakdown 1'!X225 = 0, SUM('Demand breakdown 1'!N225:W225)&gt;0), 'Demand breakdown 1'!P225/SUM('Demand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1'!P225 /'Demand breakdown 1'!Y225)*Doku!$H$9)</f>
        <v>7.0405858238086136E-3</v>
      </c>
      <c r="Q225" s="27" cm="1">
        <f t="array" ref="Q225">_xlfn.IFS(AND('Demand breakdown 1'!X225&gt;0, SUM('Demand breakdown 1'!N225:W225)&gt;0,SUM('Demand breakdown 1'!N225:W225)&lt;'Demand breakdown 1'!X225),('Demand breakdown 1'!Q225 /'Demand breakdown 1'!X225)*Doku!$H$9,AND('Demand breakdown 1'!X225 = 0, SUM('Demand breakdown 1'!N225:W225)&gt;0), 'Demand breakdown 1'!Q225/SUM('Demand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1'!Q225 /'Demand breakdown 1'!Y225)*Doku!$H$9)</f>
        <v>0.11763813113609363</v>
      </c>
      <c r="R225" s="27" cm="1">
        <f t="array" ref="R225">_xlfn.IFS(AND('Demand breakdown 1'!X225&gt;0, SUM('Demand breakdown 1'!N225:W225)&gt;0,SUM('Demand breakdown 1'!N225:W225)&lt;'Demand breakdown 1'!X225),('Demand breakdown 1'!R225 /'Demand breakdown 1'!X225)*Doku!$H$9,AND('Demand breakdown 1'!X225 = 0, SUM('Demand breakdown 1'!N225:W225)&gt;0), 'Demand breakdown 1'!R225/SUM('Demand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1'!R225 /'Demand breakdown 1'!Y225)*Doku!$H$9)</f>
        <v>0</v>
      </c>
      <c r="S225" s="27" cm="1">
        <f t="array" ref="S225">_xlfn.IFS(AND('Demand breakdown 1'!X225&gt;0, SUM('Demand breakdown 1'!N225:W225)&gt;0,SUM('Demand breakdown 1'!N225:W225)&lt;'Demand breakdown 1'!X225),('Demand breakdown 1'!S225 /'Demand breakdown 1'!X225)*Doku!$H$9,AND('Demand breakdown 1'!X225 = 0, SUM('Demand breakdown 1'!N225:W225)&gt;0), 'Demand breakdown 1'!S225/SUM('Demand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1'!S225 /'Demand breakdown 1'!Y225)*Doku!$H$9)</f>
        <v>2.7257125117887634E-2</v>
      </c>
      <c r="T225" s="27" cm="1">
        <f t="array" ref="T225">_xlfn.IFS(AND('Demand breakdown 1'!X225&gt;0, SUM('Demand breakdown 1'!N225:W225)&gt;0,SUM('Demand breakdown 1'!N225:W225)&lt;'Demand breakdown 1'!X225),('Demand breakdown 1'!T225 /'Demand breakdown 1'!X225)*Doku!$H$9,AND('Demand breakdown 1'!X225 = 0, SUM('Demand breakdown 1'!N225:W225)&gt;0), 'Demand breakdown 1'!T225/SUM('Demand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1'!T225 /'Demand breakdown 1'!Y225)*Doku!$H$9)</f>
        <v>0</v>
      </c>
      <c r="U225" s="27" cm="1">
        <f t="array" ref="U225">_xlfn.IFS(AND('Demand breakdown 1'!X225&gt;0, SUM('Demand breakdown 1'!N225:W225)&gt;0,SUM('Demand breakdown 1'!N225:W225)&lt;'Demand breakdown 1'!X225),('Demand breakdown 1'!U225 /'Demand breakdown 1'!X225)*Doku!$H$9,AND('Demand breakdown 1'!X225 = 0, SUM('Demand breakdown 1'!N225:W225)&gt;0), 'Demand breakdown 1'!U225/SUM('Demand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1'!U225 /'Demand breakdown 1'!Y225)*Doku!$H$9)</f>
        <v>0.16104837172974787</v>
      </c>
      <c r="V225" s="27" cm="1">
        <f t="array" ref="V225">_xlfn.IFS(AND('Demand breakdown 1'!X225&gt;0, SUM('Demand breakdown 1'!N225:W225)&gt;0,SUM('Demand breakdown 1'!N225:W225)&lt;'Demand breakdown 1'!X225),('Demand breakdown 1'!V225 /'Demand breakdown 1'!X225)*Doku!$H$9,AND('Demand breakdown 1'!X225 = 0, SUM('Demand breakdown 1'!N225:W225)&gt;0), 'Demand breakdown 1'!V225/SUM('Demand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1'!V225 /'Demand breakdown 1'!Y225)*Doku!$H$9)</f>
        <v>0.55031230394837782</v>
      </c>
      <c r="W225" s="27" cm="1">
        <f t="array" ref="W225">_xlfn.IFS(AND('Demand breakdown 1'!X225&gt;0, SUM('Demand breakdown 1'!N225:W225)&gt;0),('Demand breakdown 1'!W225 /'Demand breakdown 1'!X225)*Doku!$H$9,AND('Demand breakdown 1'!X225 = 0, SUM('Demand breakdown 1'!N225:W225)&gt;0), 'Demand breakdown 1'!W225/SUM('Demand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1'!W225 /'Demand breakdown 1'!Y225)*Doku!$H$9)</f>
        <v>3.5323624876022641E-2</v>
      </c>
      <c r="X225" s="90" cm="1">
        <f t="array" ref="X225">_xlfn.IFS(AND('Demand breakdown 1'!Y225&gt;0,'Demand breakdown 1'!X225 &gt; SUM('Demand breakdown 1'!N225:W225)),(('Demand breakdown 1'!Y225-SUM('Demand breakdown 1'!N225:W225))/'Demand breakdown 1'!Y225)*Doku!$H$9,'Demand breakdown 1'!Y225 = 0, 0,'Demand breakdown 1'!X225 &lt; SUM('Demand breakdown 1'!N225:W225),1)</f>
        <v>1</v>
      </c>
      <c r="Y225" s="92">
        <f>IF(X225=1,Doku!$H$10,1-SUM(N225:X225))</f>
        <v>1.934697454094314E-2</v>
      </c>
      <c r="Z225" s="27">
        <f t="shared" si="16"/>
        <v>3229.1045942861124</v>
      </c>
      <c r="AA225" s="25">
        <f t="shared" si="17"/>
        <v>3348.7010607411535</v>
      </c>
    </row>
    <row r="226" spans="1:27">
      <c r="A226" s="27" t="s">
        <v>1411</v>
      </c>
      <c r="B226" s="27" t="s">
        <v>1414</v>
      </c>
      <c r="C226" s="27">
        <v>9163</v>
      </c>
      <c r="D226" s="27">
        <v>911</v>
      </c>
      <c r="E226" s="27">
        <v>3254.5369999999998</v>
      </c>
      <c r="F226" s="27">
        <v>63551</v>
      </c>
      <c r="G226" s="27">
        <v>1</v>
      </c>
      <c r="H226" s="27">
        <v>5.1422853955698953E-3</v>
      </c>
      <c r="I226" s="27">
        <v>4.8419809523809519E-3</v>
      </c>
      <c r="J226" s="27">
        <v>72762.894516183122</v>
      </c>
      <c r="K226" s="29">
        <f t="shared" si="15"/>
        <v>368.04928406366179</v>
      </c>
      <c r="L226" s="28">
        <f t="shared" si="18"/>
        <v>368.04928406366179</v>
      </c>
      <c r="M226" s="27">
        <f t="shared" si="19"/>
        <v>165.62217782864781</v>
      </c>
      <c r="N226" s="87" cm="1">
        <f t="array" ref="N226">_xlfn.IFS(AND('Demand breakdown 1'!X226&gt;0, SUM('Demand breakdown 1'!N226:W226)&gt;0,SUM('Demand breakdown 1'!N226:W226)&lt;'Demand breakdown 1'!X226),('Demand breakdown 1'!N226 /'Demand breakdown 1'!X226)*Doku!$H$9,AND('Demand breakdown 1'!X226 = 0, SUM('Demand breakdown 1'!N226:W226)&gt;0), 'Demand breakdown 1'!N226/SUM('Demand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1'!N226 /'Demand breakdown 1'!Y226)*Doku!$H$9)</f>
        <v>0</v>
      </c>
      <c r="O226" s="27" cm="1">
        <f t="array" ref="O226">_xlfn.IFS(AND('Demand breakdown 1'!X226&gt;0, SUM('Demand breakdown 1'!N226:W226)&gt;0,SUM('Demand breakdown 1'!N226:W226)&lt;'Demand breakdown 1'!X226),('Demand breakdown 1'!O226 /'Demand breakdown 1'!X226)*Doku!$H$9,AND('Demand breakdown 1'!X226 = 0, SUM('Demand breakdown 1'!N226:W226)&gt;0), 'Demand breakdown 1'!O226/SUM('Demand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1'!O226 /'Demand breakdown 1'!Y226)*Doku!$H$9)</f>
        <v>0</v>
      </c>
      <c r="P226" s="27" cm="1">
        <f t="array" ref="P226">_xlfn.IFS(AND('Demand breakdown 1'!X226&gt;0, SUM('Demand breakdown 1'!N226:W226)&gt;0,SUM('Demand breakdown 1'!N226:W226)&lt;'Demand breakdown 1'!X226),('Demand breakdown 1'!P226 /'Demand breakdown 1'!X226)*Doku!$H$9,AND('Demand breakdown 1'!X226 = 0, SUM('Demand breakdown 1'!N226:W226)&gt;0), 'Demand breakdown 1'!P226/SUM('Demand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1'!P226 /'Demand breakdown 1'!Y226)*Doku!$H$9)</f>
        <v>0</v>
      </c>
      <c r="Q226" s="27" cm="1">
        <f t="array" ref="Q226">_xlfn.IFS(AND('Demand breakdown 1'!X226&gt;0, SUM('Demand breakdown 1'!N226:W226)&gt;0,SUM('Demand breakdown 1'!N226:W226)&lt;'Demand breakdown 1'!X226),('Demand breakdown 1'!Q226 /'Demand breakdown 1'!X226)*Doku!$H$9,AND('Demand breakdown 1'!X226 = 0, SUM('Demand breakdown 1'!N226:W226)&gt;0), 'Demand breakdown 1'!Q226/SUM('Demand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1'!Q226 /'Demand breakdown 1'!Y226)*Doku!$H$9)</f>
        <v>0.11003854413379745</v>
      </c>
      <c r="R226" s="27" cm="1">
        <f t="array" ref="R226">_xlfn.IFS(AND('Demand breakdown 1'!X226&gt;0, SUM('Demand breakdown 1'!N226:W226)&gt;0,SUM('Demand breakdown 1'!N226:W226)&lt;'Demand breakdown 1'!X226),('Demand breakdown 1'!R226 /'Demand breakdown 1'!X226)*Doku!$H$9,AND('Demand breakdown 1'!X226 = 0, SUM('Demand breakdown 1'!N226:W226)&gt;0), 'Demand breakdown 1'!R226/SUM('Demand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1'!R226 /'Demand breakdown 1'!Y226)*Doku!$H$9)</f>
        <v>0</v>
      </c>
      <c r="S226" s="27" cm="1">
        <f t="array" ref="S226">_xlfn.IFS(AND('Demand breakdown 1'!X226&gt;0, SUM('Demand breakdown 1'!N226:W226)&gt;0,SUM('Demand breakdown 1'!N226:W226)&lt;'Demand breakdown 1'!X226),('Demand breakdown 1'!S226 /'Demand breakdown 1'!X226)*Doku!$H$9,AND('Demand breakdown 1'!X226 = 0, SUM('Demand breakdown 1'!N226:W226)&gt;0), 'Demand breakdown 1'!S226/SUM('Demand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1'!S226 /'Demand breakdown 1'!Y226)*Doku!$H$9)</f>
        <v>0</v>
      </c>
      <c r="T226" s="27" cm="1">
        <f t="array" ref="T226">_xlfn.IFS(AND('Demand breakdown 1'!X226&gt;0, SUM('Demand breakdown 1'!N226:W226)&gt;0,SUM('Demand breakdown 1'!N226:W226)&lt;'Demand breakdown 1'!X226),('Demand breakdown 1'!T226 /'Demand breakdown 1'!X226)*Doku!$H$9,AND('Demand breakdown 1'!X226 = 0, SUM('Demand breakdown 1'!N226:W226)&gt;0), 'Demand breakdown 1'!T226/SUM('Demand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1'!T226 /'Demand breakdown 1'!Y226)*Doku!$H$9)</f>
        <v>0</v>
      </c>
      <c r="U226" s="27" cm="1">
        <f t="array" ref="U226">_xlfn.IFS(AND('Demand breakdown 1'!X226&gt;0, SUM('Demand breakdown 1'!N226:W226)&gt;0,SUM('Demand breakdown 1'!N226:W226)&lt;'Demand breakdown 1'!X226),('Demand breakdown 1'!U226 /'Demand breakdown 1'!X226)*Doku!$H$9,AND('Demand breakdown 1'!X226 = 0, SUM('Demand breakdown 1'!N226:W226)&gt;0), 'Demand breakdown 1'!U226/SUM('Demand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1'!U226 /'Demand breakdown 1'!Y226)*Doku!$H$9)</f>
        <v>0</v>
      </c>
      <c r="V226" s="27" cm="1">
        <f t="array" ref="V226">_xlfn.IFS(AND('Demand breakdown 1'!X226&gt;0, SUM('Demand breakdown 1'!N226:W226)&gt;0,SUM('Demand breakdown 1'!N226:W226)&lt;'Demand breakdown 1'!X226),('Demand breakdown 1'!V226 /'Demand breakdown 1'!X226)*Doku!$H$9,AND('Demand breakdown 1'!X226 = 0, SUM('Demand breakdown 1'!N226:W226)&gt;0), 'Demand breakdown 1'!V226/SUM('Demand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1'!V226 /'Demand breakdown 1'!Y226)*Doku!$H$9)</f>
        <v>0.29186413848821513</v>
      </c>
      <c r="W226" s="27" cm="1">
        <f t="array" ref="W226">_xlfn.IFS(AND('Demand breakdown 1'!X226&gt;0, SUM('Demand breakdown 1'!N226:W226)&gt;0),('Demand breakdown 1'!W226 /'Demand breakdown 1'!X226)*Doku!$H$9,AND('Demand breakdown 1'!X226 = 0, SUM('Demand breakdown 1'!N226:W226)&gt;0), 'Demand breakdown 1'!W226/SUM('Demand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1'!W226 /'Demand breakdown 1'!Y226)*Doku!$H$9)</f>
        <v>0</v>
      </c>
      <c r="X226" s="90" cm="1">
        <f t="array" ref="X226">_xlfn.IFS(AND('Demand breakdown 1'!Y226&gt;0,'Demand breakdown 1'!X226 &gt; SUM('Demand breakdown 1'!N226:W226)),(('Demand breakdown 1'!Y226-SUM('Demand breakdown 1'!N226:W226))/'Demand breakdown 1'!Y226)*Doku!$H$9,'Demand breakdown 1'!Y226 = 0, 0,'Demand breakdown 1'!X226 &lt; SUM('Demand breakdown 1'!N226:W226),1)</f>
        <v>0.57875034283704418</v>
      </c>
      <c r="Y226" s="92">
        <f>IF(X226=1,Doku!$H$10,1-SUM(N226:X226))</f>
        <v>1.9346974540943251E-2</v>
      </c>
      <c r="Z226" s="27">
        <f t="shared" si="16"/>
        <v>99.373306697188696</v>
      </c>
      <c r="AA226" s="25">
        <f t="shared" si="17"/>
        <v>103.05379953782531</v>
      </c>
    </row>
    <row r="227" spans="1:27">
      <c r="A227" s="27" t="s">
        <v>1411</v>
      </c>
      <c r="B227" s="27" t="s">
        <v>1415</v>
      </c>
      <c r="C227" s="27">
        <v>9171</v>
      </c>
      <c r="D227" s="27">
        <v>972</v>
      </c>
      <c r="E227" s="27">
        <v>5427.165</v>
      </c>
      <c r="F227" s="27">
        <v>111516</v>
      </c>
      <c r="G227" s="27">
        <v>2</v>
      </c>
      <c r="H227" s="27">
        <v>8.5751156981309761E-3</v>
      </c>
      <c r="I227" s="27">
        <v>8.4964571428571434E-3</v>
      </c>
      <c r="J227" s="27">
        <v>72762.894516183122</v>
      </c>
      <c r="K227" s="29">
        <f t="shared" si="15"/>
        <v>622.34768024231835</v>
      </c>
      <c r="L227" s="28">
        <f t="shared" si="18"/>
        <v>311.17384012115917</v>
      </c>
      <c r="M227" s="27">
        <f t="shared" si="19"/>
        <v>140.02822805452163</v>
      </c>
      <c r="N227" s="87" cm="1">
        <f t="array" ref="N227">_xlfn.IFS(AND('Demand breakdown 1'!X227&gt;0, SUM('Demand breakdown 1'!N227:W227)&gt;0,SUM('Demand breakdown 1'!N227:W227)&lt;'Demand breakdown 1'!X227),('Demand breakdown 1'!N227 /'Demand breakdown 1'!X227)*Doku!$H$9,AND('Demand breakdown 1'!X227 = 0, SUM('Demand breakdown 1'!N227:W227)&gt;0), 'Demand breakdown 1'!N227/SUM('Demand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1'!N227 /'Demand breakdown 1'!Y227)*Doku!$H$9)</f>
        <v>1.8293598425891445E-2</v>
      </c>
      <c r="O227" s="27" cm="1">
        <f t="array" ref="O227">_xlfn.IFS(AND('Demand breakdown 1'!X227&gt;0, SUM('Demand breakdown 1'!N227:W227)&gt;0,SUM('Demand breakdown 1'!N227:W227)&lt;'Demand breakdown 1'!X227),('Demand breakdown 1'!O227 /'Demand breakdown 1'!X227)*Doku!$H$9,AND('Demand breakdown 1'!X227 = 0, SUM('Demand breakdown 1'!N227:W227)&gt;0), 'Demand breakdown 1'!O227/SUM('Demand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1'!O227 /'Demand breakdown 1'!Y227)*Doku!$H$9)</f>
        <v>0.7877862306260871</v>
      </c>
      <c r="P227" s="27" cm="1">
        <f t="array" ref="P227">_xlfn.IFS(AND('Demand breakdown 1'!X227&gt;0, SUM('Demand breakdown 1'!N227:W227)&gt;0,SUM('Demand breakdown 1'!N227:W227)&lt;'Demand breakdown 1'!X227),('Demand breakdown 1'!P227 /'Demand breakdown 1'!X227)*Doku!$H$9,AND('Demand breakdown 1'!X227 = 0, SUM('Demand breakdown 1'!N227:W227)&gt;0), 'Demand breakdown 1'!P227/SUM('Demand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1'!P227 /'Demand breakdown 1'!Y227)*Doku!$H$9)</f>
        <v>2.6366011699538779E-2</v>
      </c>
      <c r="Q227" s="27" cm="1">
        <f t="array" ref="Q227">_xlfn.IFS(AND('Demand breakdown 1'!X227&gt;0, SUM('Demand breakdown 1'!N227:W227)&gt;0,SUM('Demand breakdown 1'!N227:W227)&lt;'Demand breakdown 1'!X227),('Demand breakdown 1'!Q227 /'Demand breakdown 1'!X227)*Doku!$H$9,AND('Demand breakdown 1'!X227 = 0, SUM('Demand breakdown 1'!N227:W227)&gt;0), 'Demand breakdown 1'!Q227/SUM('Demand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1'!Q227 /'Demand breakdown 1'!Y227)*Doku!$H$9)</f>
        <v>1.7364399775687434E-2</v>
      </c>
      <c r="R227" s="27" cm="1">
        <f t="array" ref="R227">_xlfn.IFS(AND('Demand breakdown 1'!X227&gt;0, SUM('Demand breakdown 1'!N227:W227)&gt;0,SUM('Demand breakdown 1'!N227:W227)&lt;'Demand breakdown 1'!X227),('Demand breakdown 1'!R227 /'Demand breakdown 1'!X227)*Doku!$H$9,AND('Demand breakdown 1'!X227 = 0, SUM('Demand breakdown 1'!N227:W227)&gt;0), 'Demand breakdown 1'!R227/SUM('Demand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1'!R227 /'Demand breakdown 1'!Y227)*Doku!$H$9)</f>
        <v>0</v>
      </c>
      <c r="S227" s="27" cm="1">
        <f t="array" ref="S227">_xlfn.IFS(AND('Demand breakdown 1'!X227&gt;0, SUM('Demand breakdown 1'!N227:W227)&gt;0,SUM('Demand breakdown 1'!N227:W227)&lt;'Demand breakdown 1'!X227),('Demand breakdown 1'!S227 /'Demand breakdown 1'!X227)*Doku!$H$9,AND('Demand breakdown 1'!X227 = 0, SUM('Demand breakdown 1'!N227:W227)&gt;0), 'Demand breakdown 1'!S227/SUM('Demand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1'!S227 /'Demand breakdown 1'!Y227)*Doku!$H$9)</f>
        <v>0</v>
      </c>
      <c r="T227" s="27" cm="1">
        <f t="array" ref="T227">_xlfn.IFS(AND('Demand breakdown 1'!X227&gt;0, SUM('Demand breakdown 1'!N227:W227)&gt;0,SUM('Demand breakdown 1'!N227:W227)&lt;'Demand breakdown 1'!X227),('Demand breakdown 1'!T227 /'Demand breakdown 1'!X227)*Doku!$H$9,AND('Demand breakdown 1'!X227 = 0, SUM('Demand breakdown 1'!N227:W227)&gt;0), 'Demand breakdown 1'!T227/SUM('Demand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1'!T227 /'Demand breakdown 1'!Y227)*Doku!$H$9)</f>
        <v>0</v>
      </c>
      <c r="U227" s="27" cm="1">
        <f t="array" ref="U227">_xlfn.IFS(AND('Demand breakdown 1'!X227&gt;0, SUM('Demand breakdown 1'!N227:W227)&gt;0,SUM('Demand breakdown 1'!N227:W227)&lt;'Demand breakdown 1'!X227),('Demand breakdown 1'!U227 /'Demand breakdown 1'!X227)*Doku!$H$9,AND('Demand breakdown 1'!X227 = 0, SUM('Demand breakdown 1'!N227:W227)&gt;0), 'Demand breakdown 1'!U227/SUM('Demand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1'!U227 /'Demand breakdown 1'!Y227)*Doku!$H$9)</f>
        <v>0</v>
      </c>
      <c r="V227" s="27" cm="1">
        <f t="array" ref="V227">_xlfn.IFS(AND('Demand breakdown 1'!X227&gt;0, SUM('Demand breakdown 1'!N227:W227)&gt;0,SUM('Demand breakdown 1'!N227:W227)&lt;'Demand breakdown 1'!X227),('Demand breakdown 1'!V227 /'Demand breakdown 1'!X227)*Doku!$H$9,AND('Demand breakdown 1'!X227 = 0, SUM('Demand breakdown 1'!N227:W227)&gt;0), 'Demand breakdown 1'!V227/SUM('Demand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1'!V227 /'Demand breakdown 1'!Y227)*Doku!$H$9)</f>
        <v>6.928337435583648E-2</v>
      </c>
      <c r="W227" s="27" cm="1">
        <f t="array" ref="W227">_xlfn.IFS(AND('Demand breakdown 1'!X227&gt;0, SUM('Demand breakdown 1'!N227:W227)&gt;0),('Demand breakdown 1'!W227 /'Demand breakdown 1'!X227)*Doku!$H$9,AND('Demand breakdown 1'!X227 = 0, SUM('Demand breakdown 1'!N227:W227)&gt;0), 'Demand breakdown 1'!W227/SUM('Demand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1'!W227 /'Demand breakdown 1'!Y227)*Doku!$H$9)</f>
        <v>0</v>
      </c>
      <c r="X227" s="90" cm="1">
        <f t="array" ref="X227">_xlfn.IFS(AND('Demand breakdown 1'!Y227&gt;0,'Demand breakdown 1'!X227 &gt; SUM('Demand breakdown 1'!N227:W227)),(('Demand breakdown 1'!Y227-SUM('Demand breakdown 1'!N227:W227))/'Demand breakdown 1'!Y227)*Doku!$H$9,'Demand breakdown 1'!Y227 = 0, 0,'Demand breakdown 1'!X227 &lt; SUM('Demand breakdown 1'!N227:W227),1)</f>
        <v>6.1559410576015647E-2</v>
      </c>
      <c r="Y227" s="92">
        <f>IF(X227=1,Doku!$H$10,1-SUM(N227:X227))</f>
        <v>1.9346974540943029E-2</v>
      </c>
      <c r="Z227" s="27">
        <f t="shared" si="16"/>
        <v>84.016936832712986</v>
      </c>
      <c r="AA227" s="25">
        <f t="shared" si="17"/>
        <v>87.128675233924582</v>
      </c>
    </row>
    <row r="228" spans="1:27">
      <c r="A228" s="27" t="s">
        <v>1411</v>
      </c>
      <c r="B228" s="27" t="s">
        <v>1416</v>
      </c>
      <c r="C228" s="27">
        <v>9172</v>
      </c>
      <c r="D228" s="27">
        <v>645</v>
      </c>
      <c r="E228" s="27">
        <v>3537.9670000000001</v>
      </c>
      <c r="F228" s="27">
        <v>105929</v>
      </c>
      <c r="G228" s="27">
        <v>1</v>
      </c>
      <c r="H228" s="27">
        <v>5.5901149792146271E-3</v>
      </c>
      <c r="I228" s="27">
        <v>8.0707809523809532E-3</v>
      </c>
      <c r="J228" s="27">
        <v>72762.894516183122</v>
      </c>
      <c r="K228" s="29">
        <f t="shared" si="15"/>
        <v>457.29306879583726</v>
      </c>
      <c r="L228" s="28">
        <f t="shared" si="18"/>
        <v>457.29306879583726</v>
      </c>
      <c r="M228" s="27">
        <f t="shared" si="19"/>
        <v>205.78188095812678</v>
      </c>
      <c r="N228" s="87" cm="1">
        <f t="array" ref="N228">_xlfn.IFS(AND('Demand breakdown 1'!X228&gt;0, SUM('Demand breakdown 1'!N228:W228)&gt;0,SUM('Demand breakdown 1'!N228:W228)&lt;'Demand breakdown 1'!X228),('Demand breakdown 1'!N228 /'Demand breakdown 1'!X228)*Doku!$H$9,AND('Demand breakdown 1'!X228 = 0, SUM('Demand breakdown 1'!N228:W228)&gt;0), 'Demand breakdown 1'!N228/SUM('Demand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1'!N228 /'Demand breakdown 1'!Y228)*Doku!$H$9)</f>
        <v>6.8556290533611869E-2</v>
      </c>
      <c r="O228" s="27" cm="1">
        <f t="array" ref="O228">_xlfn.IFS(AND('Demand breakdown 1'!X228&gt;0, SUM('Demand breakdown 1'!N228:W228)&gt;0,SUM('Demand breakdown 1'!N228:W228)&lt;'Demand breakdown 1'!X228),('Demand breakdown 1'!O228 /'Demand breakdown 1'!X228)*Doku!$H$9,AND('Demand breakdown 1'!X228 = 0, SUM('Demand breakdown 1'!N228:W228)&gt;0), 'Demand breakdown 1'!O228/SUM('Demand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1'!O228 /'Demand breakdown 1'!Y228)*Doku!$H$9)</f>
        <v>9.7568517831894006E-2</v>
      </c>
      <c r="P228" s="27" cm="1">
        <f t="array" ref="P228">_xlfn.IFS(AND('Demand breakdown 1'!X228&gt;0, SUM('Demand breakdown 1'!N228:W228)&gt;0,SUM('Demand breakdown 1'!N228:W228)&lt;'Demand breakdown 1'!X228),('Demand breakdown 1'!P228 /'Demand breakdown 1'!X228)*Doku!$H$9,AND('Demand breakdown 1'!X228 = 0, SUM('Demand breakdown 1'!N228:W228)&gt;0), 'Demand breakdown 1'!P228/SUM('Demand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1'!P228 /'Demand breakdown 1'!Y228)*Doku!$H$9)</f>
        <v>2.543537735739803E-2</v>
      </c>
      <c r="Q228" s="27" cm="1">
        <f t="array" ref="Q228">_xlfn.IFS(AND('Demand breakdown 1'!X228&gt;0, SUM('Demand breakdown 1'!N228:W228)&gt;0,SUM('Demand breakdown 1'!N228:W228)&lt;'Demand breakdown 1'!X228),('Demand breakdown 1'!Q228 /'Demand breakdown 1'!X228)*Doku!$H$9,AND('Demand breakdown 1'!X228 = 0, SUM('Demand breakdown 1'!N228:W228)&gt;0), 'Demand breakdown 1'!Q228/SUM('Demand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1'!Q228 /'Demand breakdown 1'!Y228)*Doku!$H$9)</f>
        <v>0.33701874998552389</v>
      </c>
      <c r="R228" s="27" cm="1">
        <f t="array" ref="R228">_xlfn.IFS(AND('Demand breakdown 1'!X228&gt;0, SUM('Demand breakdown 1'!N228:W228)&gt;0,SUM('Demand breakdown 1'!N228:W228)&lt;'Demand breakdown 1'!X228),('Demand breakdown 1'!R228 /'Demand breakdown 1'!X228)*Doku!$H$9,AND('Demand breakdown 1'!X228 = 0, SUM('Demand breakdown 1'!N228:W228)&gt;0), 'Demand breakdown 1'!R228/SUM('Demand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1'!R228 /'Demand breakdown 1'!Y228)*Doku!$H$9)</f>
        <v>0</v>
      </c>
      <c r="S228" s="27" cm="1">
        <f t="array" ref="S228">_xlfn.IFS(AND('Demand breakdown 1'!X228&gt;0, SUM('Demand breakdown 1'!N228:W228)&gt;0,SUM('Demand breakdown 1'!N228:W228)&lt;'Demand breakdown 1'!X228),('Demand breakdown 1'!S228 /'Demand breakdown 1'!X228)*Doku!$H$9,AND('Demand breakdown 1'!X228 = 0, SUM('Demand breakdown 1'!N228:W228)&gt;0), 'Demand breakdown 1'!S228/SUM('Demand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1'!S228 /'Demand breakdown 1'!Y228)*Doku!$H$9)</f>
        <v>0</v>
      </c>
      <c r="T228" s="27" cm="1">
        <f t="array" ref="T228">_xlfn.IFS(AND('Demand breakdown 1'!X228&gt;0, SUM('Demand breakdown 1'!N228:W228)&gt;0,SUM('Demand breakdown 1'!N228:W228)&lt;'Demand breakdown 1'!X228),('Demand breakdown 1'!T228 /'Demand breakdown 1'!X228)*Doku!$H$9,AND('Demand breakdown 1'!X228 = 0, SUM('Demand breakdown 1'!N228:W228)&gt;0), 'Demand breakdown 1'!T228/SUM('Demand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1'!T228 /'Demand breakdown 1'!Y228)*Doku!$H$9)</f>
        <v>0</v>
      </c>
      <c r="U228" s="27" cm="1">
        <f t="array" ref="U228">_xlfn.IFS(AND('Demand breakdown 1'!X228&gt;0, SUM('Demand breakdown 1'!N228:W228)&gt;0,SUM('Demand breakdown 1'!N228:W228)&lt;'Demand breakdown 1'!X228),('Demand breakdown 1'!U228 /'Demand breakdown 1'!X228)*Doku!$H$9,AND('Demand breakdown 1'!X228 = 0, SUM('Demand breakdown 1'!N228:W228)&gt;0), 'Demand breakdown 1'!U228/SUM('Demand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1'!U228 /'Demand breakdown 1'!Y228)*Doku!$H$9)</f>
        <v>0</v>
      </c>
      <c r="V228" s="27" cm="1">
        <f t="array" ref="V228">_xlfn.IFS(AND('Demand breakdown 1'!X228&gt;0, SUM('Demand breakdown 1'!N228:W228)&gt;0,SUM('Demand breakdown 1'!N228:W228)&lt;'Demand breakdown 1'!X228),('Demand breakdown 1'!V228 /'Demand breakdown 1'!X228)*Doku!$H$9,AND('Demand breakdown 1'!X228 = 0, SUM('Demand breakdown 1'!N228:W228)&gt;0), 'Demand breakdown 1'!V228/SUM('Demand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1'!V228 /'Demand breakdown 1'!Y228)*Doku!$H$9)</f>
        <v>0.45207408975062907</v>
      </c>
      <c r="W228" s="27" cm="1">
        <f t="array" ref="W228">_xlfn.IFS(AND('Demand breakdown 1'!X228&gt;0, SUM('Demand breakdown 1'!N228:W228)&gt;0),('Demand breakdown 1'!W228 /'Demand breakdown 1'!X228)*Doku!$H$9,AND('Demand breakdown 1'!X228 = 0, SUM('Demand breakdown 1'!N228:W228)&gt;0), 'Demand breakdown 1'!W228/SUM('Demand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1'!W228 /'Demand breakdown 1'!Y228)*Doku!$H$9)</f>
        <v>0</v>
      </c>
      <c r="X228" s="90" cm="1">
        <f t="array" ref="X228">_xlfn.IFS(AND('Demand breakdown 1'!Y228&gt;0,'Demand breakdown 1'!X228 &gt; SUM('Demand breakdown 1'!N228:W228)),(('Demand breakdown 1'!Y228-SUM('Demand breakdown 1'!N228:W228))/'Demand breakdown 1'!Y228)*Doku!$H$9,'Demand breakdown 1'!Y228 = 0, 0,'Demand breakdown 1'!X228 &lt; SUM('Demand breakdown 1'!N228:W228),1)</f>
        <v>1</v>
      </c>
      <c r="Y228" s="92">
        <f>IF(X228=1,Doku!$H$10,1-SUM(N228:X228))</f>
        <v>1.934697454094314E-2</v>
      </c>
      <c r="Z228" s="27">
        <f t="shared" si="16"/>
        <v>123.46912857487607</v>
      </c>
      <c r="AA228" s="25">
        <f t="shared" si="17"/>
        <v>128.04205926283444</v>
      </c>
    </row>
    <row r="229" spans="1:27">
      <c r="A229" s="27" t="s">
        <v>1411</v>
      </c>
      <c r="B229" s="27" t="s">
        <v>1417</v>
      </c>
      <c r="C229" s="27">
        <v>9173</v>
      </c>
      <c r="D229" s="27">
        <v>781</v>
      </c>
      <c r="E229" s="27">
        <v>3806.1840000000002</v>
      </c>
      <c r="F229" s="27">
        <v>127917</v>
      </c>
      <c r="G229" s="27">
        <v>4</v>
      </c>
      <c r="H229" s="27">
        <v>6.0139074762560101E-3</v>
      </c>
      <c r="I229" s="27">
        <v>9.7460571428571435E-3</v>
      </c>
      <c r="J229" s="27">
        <v>72762.894516183122</v>
      </c>
      <c r="K229" s="29">
        <f t="shared" si="15"/>
        <v>513.62667882756296</v>
      </c>
      <c r="L229" s="28">
        <f t="shared" si="18"/>
        <v>128.40666970689074</v>
      </c>
      <c r="M229" s="27">
        <f t="shared" si="19"/>
        <v>57.783001368100834</v>
      </c>
      <c r="N229" s="87" cm="1">
        <f t="array" ref="N229">_xlfn.IFS(AND('Demand breakdown 1'!X229&gt;0, SUM('Demand breakdown 1'!N229:W229)&gt;0,SUM('Demand breakdown 1'!N229:W229)&lt;'Demand breakdown 1'!X229),('Demand breakdown 1'!N229 /'Demand breakdown 1'!X229)*Doku!$H$9,AND('Demand breakdown 1'!X229 = 0, SUM('Demand breakdown 1'!N229:W229)&gt;0), 'Demand breakdown 1'!N229/SUM('Demand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1'!N229 /'Demand breakdown 1'!Y229)*Doku!$H$9)</f>
        <v>3.152933119695036E-2</v>
      </c>
      <c r="O229" s="27" cm="1">
        <f t="array" ref="O229">_xlfn.IFS(AND('Demand breakdown 1'!X229&gt;0, SUM('Demand breakdown 1'!N229:W229)&gt;0,SUM('Demand breakdown 1'!N229:W229)&lt;'Demand breakdown 1'!X229),('Demand breakdown 1'!O229 /'Demand breakdown 1'!X229)*Doku!$H$9,AND('Demand breakdown 1'!X229 = 0, SUM('Demand breakdown 1'!N229:W229)&gt;0), 'Demand breakdown 1'!O229/SUM('Demand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1'!O229 /'Demand breakdown 1'!Y229)*Doku!$H$9)</f>
        <v>0.23796211281978172</v>
      </c>
      <c r="P229" s="27" cm="1">
        <f t="array" ref="P229">_xlfn.IFS(AND('Demand breakdown 1'!X229&gt;0, SUM('Demand breakdown 1'!N229:W229)&gt;0,SUM('Demand breakdown 1'!N229:W229)&lt;'Demand breakdown 1'!X229),('Demand breakdown 1'!P229 /'Demand breakdown 1'!X229)*Doku!$H$9,AND('Demand breakdown 1'!X229 = 0, SUM('Demand breakdown 1'!N229:W229)&gt;0), 'Demand breakdown 1'!P229/SUM('Demand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1'!P229 /'Demand breakdown 1'!Y229)*Doku!$H$9)</f>
        <v>1.0509777065650119E-2</v>
      </c>
      <c r="Q229" s="27" cm="1">
        <f t="array" ref="Q229">_xlfn.IFS(AND('Demand breakdown 1'!X229&gt;0, SUM('Demand breakdown 1'!N229:W229)&gt;0,SUM('Demand breakdown 1'!N229:W229)&lt;'Demand breakdown 1'!X229),('Demand breakdown 1'!Q229 /'Demand breakdown 1'!X229)*Doku!$H$9,AND('Demand breakdown 1'!X229 = 0, SUM('Demand breakdown 1'!N229:W229)&gt;0), 'Demand breakdown 1'!Q229/SUM('Demand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1'!Q229 /'Demand breakdown 1'!Y229)*Doku!$H$9)</f>
        <v>0.13039908581454779</v>
      </c>
      <c r="R229" s="27" cm="1">
        <f t="array" ref="R229">_xlfn.IFS(AND('Demand breakdown 1'!X229&gt;0, SUM('Demand breakdown 1'!N229:W229)&gt;0,SUM('Demand breakdown 1'!N229:W229)&lt;'Demand breakdown 1'!X229),('Demand breakdown 1'!R229 /'Demand breakdown 1'!X229)*Doku!$H$9,AND('Demand breakdown 1'!X229 = 0, SUM('Demand breakdown 1'!N229:W229)&gt;0), 'Demand breakdown 1'!R229/SUM('Demand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1'!R229 /'Demand breakdown 1'!Y229)*Doku!$H$9)</f>
        <v>0</v>
      </c>
      <c r="S229" s="27" cm="1">
        <f t="array" ref="S229">_xlfn.IFS(AND('Demand breakdown 1'!X229&gt;0, SUM('Demand breakdown 1'!N229:W229)&gt;0,SUM('Demand breakdown 1'!N229:W229)&lt;'Demand breakdown 1'!X229),('Demand breakdown 1'!S229 /'Demand breakdown 1'!X229)*Doku!$H$9,AND('Demand breakdown 1'!X229 = 0, SUM('Demand breakdown 1'!N229:W229)&gt;0), 'Demand breakdown 1'!S229/SUM('Demand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1'!S229 /'Demand breakdown 1'!Y229)*Doku!$H$9)</f>
        <v>0</v>
      </c>
      <c r="T229" s="27" cm="1">
        <f t="array" ref="T229">_xlfn.IFS(AND('Demand breakdown 1'!X229&gt;0, SUM('Demand breakdown 1'!N229:W229)&gt;0,SUM('Demand breakdown 1'!N229:W229)&lt;'Demand breakdown 1'!X229),('Demand breakdown 1'!T229 /'Demand breakdown 1'!X229)*Doku!$H$9,AND('Demand breakdown 1'!X229 = 0, SUM('Demand breakdown 1'!N229:W229)&gt;0), 'Demand breakdown 1'!T229/SUM('Demand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1'!T229 /'Demand breakdown 1'!Y229)*Doku!$H$9)</f>
        <v>0</v>
      </c>
      <c r="U229" s="27" cm="1">
        <f t="array" ref="U229">_xlfn.IFS(AND('Demand breakdown 1'!X229&gt;0, SUM('Demand breakdown 1'!N229:W229)&gt;0,SUM('Demand breakdown 1'!N229:W229)&lt;'Demand breakdown 1'!X229),('Demand breakdown 1'!U229 /'Demand breakdown 1'!X229)*Doku!$H$9,AND('Demand breakdown 1'!X229 = 0, SUM('Demand breakdown 1'!N229:W229)&gt;0), 'Demand breakdown 1'!U229/SUM('Demand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1'!U229 /'Demand breakdown 1'!Y229)*Doku!$H$9)</f>
        <v>0</v>
      </c>
      <c r="V229" s="27" cm="1">
        <f t="array" ref="V229">_xlfn.IFS(AND('Demand breakdown 1'!X229&gt;0, SUM('Demand breakdown 1'!N229:W229)&gt;0,SUM('Demand breakdown 1'!N229:W229)&lt;'Demand breakdown 1'!X229),('Demand breakdown 1'!V229 /'Demand breakdown 1'!X229)*Doku!$H$9,AND('Demand breakdown 1'!X229 = 0, SUM('Demand breakdown 1'!N229:W229)&gt;0), 'Demand breakdown 1'!V229/SUM('Demand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1'!V229 /'Demand breakdown 1'!Y229)*Doku!$H$9)</f>
        <v>0.54287539805777907</v>
      </c>
      <c r="W229" s="27" cm="1">
        <f t="array" ref="W229">_xlfn.IFS(AND('Demand breakdown 1'!X229&gt;0, SUM('Demand breakdown 1'!N229:W229)&gt;0),('Demand breakdown 1'!W229 /'Demand breakdown 1'!X229)*Doku!$H$9,AND('Demand breakdown 1'!X229 = 0, SUM('Demand breakdown 1'!N229:W229)&gt;0), 'Demand breakdown 1'!W229/SUM('Demand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1'!W229 /'Demand breakdown 1'!Y229)*Doku!$H$9)</f>
        <v>2.7377320504347845E-2</v>
      </c>
      <c r="X229" s="90" cm="1">
        <f t="array" ref="X229">_xlfn.IFS(AND('Demand breakdown 1'!Y229&gt;0,'Demand breakdown 1'!X229 &gt; SUM('Demand breakdown 1'!N229:W229)),(('Demand breakdown 1'!Y229-SUM('Demand breakdown 1'!N229:W229))/'Demand breakdown 1'!Y229)*Doku!$H$9,'Demand breakdown 1'!Y229 = 0, 0,'Demand breakdown 1'!X229 &lt; SUM('Demand breakdown 1'!N229:W229),1)</f>
        <v>1</v>
      </c>
      <c r="Y229" s="92">
        <f>IF(X229=1,Doku!$H$10,1-SUM(N229:X229))</f>
        <v>1.934697454094314E-2</v>
      </c>
      <c r="Z229" s="27">
        <f t="shared" si="16"/>
        <v>34.669800820860502</v>
      </c>
      <c r="AA229" s="25">
        <f t="shared" si="17"/>
        <v>35.95386751792941</v>
      </c>
    </row>
    <row r="230" spans="1:27">
      <c r="A230" s="27" t="s">
        <v>1411</v>
      </c>
      <c r="B230" s="27" t="s">
        <v>1418</v>
      </c>
      <c r="C230" s="27">
        <v>9174</v>
      </c>
      <c r="D230" s="27">
        <v>858</v>
      </c>
      <c r="E230" s="27">
        <v>4475.5339999999997</v>
      </c>
      <c r="F230" s="27">
        <v>154899</v>
      </c>
      <c r="G230" s="27">
        <v>3</v>
      </c>
      <c r="H230" s="27">
        <v>7.0715045260129209E-3</v>
      </c>
      <c r="I230" s="27">
        <v>1.1801828571428571E-2</v>
      </c>
      <c r="J230" s="27">
        <v>72762.894516183122</v>
      </c>
      <c r="K230" s="29">
        <f t="shared" si="15"/>
        <v>610.91691736929397</v>
      </c>
      <c r="L230" s="28">
        <f t="shared" si="18"/>
        <v>203.63897245643133</v>
      </c>
      <c r="M230" s="27">
        <f t="shared" si="19"/>
        <v>91.637537605394101</v>
      </c>
      <c r="N230" s="87" cm="1">
        <f t="array" ref="N230">_xlfn.IFS(AND('Demand breakdown 1'!X230&gt;0, SUM('Demand breakdown 1'!N230:W230)&gt;0,SUM('Demand breakdown 1'!N230:W230)&lt;'Demand breakdown 1'!X230),('Demand breakdown 1'!N230 /'Demand breakdown 1'!X230)*Doku!$H$9,AND('Demand breakdown 1'!X230 = 0, SUM('Demand breakdown 1'!N230:W230)&gt;0), 'Demand breakdown 1'!N230/SUM('Demand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1'!N230 /'Demand breakdown 1'!Y230)*Doku!$H$9)</f>
        <v>0.13778604011853965</v>
      </c>
      <c r="O230" s="27" cm="1">
        <f t="array" ref="O230">_xlfn.IFS(AND('Demand breakdown 1'!X230&gt;0, SUM('Demand breakdown 1'!N230:W230)&gt;0,SUM('Demand breakdown 1'!N230:W230)&lt;'Demand breakdown 1'!X230),('Demand breakdown 1'!O230 /'Demand breakdown 1'!X230)*Doku!$H$9,AND('Demand breakdown 1'!X230 = 0, SUM('Demand breakdown 1'!N230:W230)&gt;0), 'Demand breakdown 1'!O230/SUM('Demand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1'!O230 /'Demand breakdown 1'!Y230)*Doku!$H$9)</f>
        <v>0.12567298164658011</v>
      </c>
      <c r="P230" s="27" cm="1">
        <f t="array" ref="P230">_xlfn.IFS(AND('Demand breakdown 1'!X230&gt;0, SUM('Demand breakdown 1'!N230:W230)&gt;0,SUM('Demand breakdown 1'!N230:W230)&lt;'Demand breakdown 1'!X230),('Demand breakdown 1'!P230 /'Demand breakdown 1'!X230)*Doku!$H$9,AND('Demand breakdown 1'!X230 = 0, SUM('Demand breakdown 1'!N230:W230)&gt;0), 'Demand breakdown 1'!P230/SUM('Demand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1'!P230 /'Demand breakdown 1'!Y230)*Doku!$H$9)</f>
        <v>0</v>
      </c>
      <c r="Q230" s="27" cm="1">
        <f t="array" ref="Q230">_xlfn.IFS(AND('Demand breakdown 1'!X230&gt;0, SUM('Demand breakdown 1'!N230:W230)&gt;0,SUM('Demand breakdown 1'!N230:W230)&lt;'Demand breakdown 1'!X230),('Demand breakdown 1'!Q230 /'Demand breakdown 1'!X230)*Doku!$H$9,AND('Demand breakdown 1'!X230 = 0, SUM('Demand breakdown 1'!N230:W230)&gt;0), 'Demand breakdown 1'!Q230/SUM('Demand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1'!Q230 /'Demand breakdown 1'!Y230)*Doku!$H$9)</f>
        <v>0.19936075401766726</v>
      </c>
      <c r="R230" s="27" cm="1">
        <f t="array" ref="R230">_xlfn.IFS(AND('Demand breakdown 1'!X230&gt;0, SUM('Demand breakdown 1'!N230:W230)&gt;0,SUM('Demand breakdown 1'!N230:W230)&lt;'Demand breakdown 1'!X230),('Demand breakdown 1'!R230 /'Demand breakdown 1'!X230)*Doku!$H$9,AND('Demand breakdown 1'!X230 = 0, SUM('Demand breakdown 1'!N230:W230)&gt;0), 'Demand breakdown 1'!R230/SUM('Demand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1'!R230 /'Demand breakdown 1'!Y230)*Doku!$H$9)</f>
        <v>0</v>
      </c>
      <c r="S230" s="27" cm="1">
        <f t="array" ref="S230">_xlfn.IFS(AND('Demand breakdown 1'!X230&gt;0, SUM('Demand breakdown 1'!N230:W230)&gt;0,SUM('Demand breakdown 1'!N230:W230)&lt;'Demand breakdown 1'!X230),('Demand breakdown 1'!S230 /'Demand breakdown 1'!X230)*Doku!$H$9,AND('Demand breakdown 1'!X230 = 0, SUM('Demand breakdown 1'!N230:W230)&gt;0), 'Demand breakdown 1'!S230/SUM('Demand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1'!S230 /'Demand breakdown 1'!Y230)*Doku!$H$9)</f>
        <v>0</v>
      </c>
      <c r="T230" s="27" cm="1">
        <f t="array" ref="T230">_xlfn.IFS(AND('Demand breakdown 1'!X230&gt;0, SUM('Demand breakdown 1'!N230:W230)&gt;0,SUM('Demand breakdown 1'!N230:W230)&lt;'Demand breakdown 1'!X230),('Demand breakdown 1'!T230 /'Demand breakdown 1'!X230)*Doku!$H$9,AND('Demand breakdown 1'!X230 = 0, SUM('Demand breakdown 1'!N230:W230)&gt;0), 'Demand breakdown 1'!T230/SUM('Demand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1'!T230 /'Demand breakdown 1'!Y230)*Doku!$H$9)</f>
        <v>0</v>
      </c>
      <c r="U230" s="27" cm="1">
        <f t="array" ref="U230">_xlfn.IFS(AND('Demand breakdown 1'!X230&gt;0, SUM('Demand breakdown 1'!N230:W230)&gt;0,SUM('Demand breakdown 1'!N230:W230)&lt;'Demand breakdown 1'!X230),('Demand breakdown 1'!U230 /'Demand breakdown 1'!X230)*Doku!$H$9,AND('Demand breakdown 1'!X230 = 0, SUM('Demand breakdown 1'!N230:W230)&gt;0), 'Demand breakdown 1'!U230/SUM('Demand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1'!U230 /'Demand breakdown 1'!Y230)*Doku!$H$9)</f>
        <v>0</v>
      </c>
      <c r="V230" s="27" cm="1">
        <f t="array" ref="V230">_xlfn.IFS(AND('Demand breakdown 1'!X230&gt;0, SUM('Demand breakdown 1'!N230:W230)&gt;0,SUM('Demand breakdown 1'!N230:W230)&lt;'Demand breakdown 1'!X230),('Demand breakdown 1'!V230 /'Demand breakdown 1'!X230)*Doku!$H$9,AND('Demand breakdown 1'!X230 = 0, SUM('Demand breakdown 1'!N230:W230)&gt;0), 'Demand breakdown 1'!V230/SUM('Demand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1'!V230 /'Demand breakdown 1'!Y230)*Doku!$H$9)</f>
        <v>0.51783324967626987</v>
      </c>
      <c r="W230" s="27" cm="1">
        <f t="array" ref="W230">_xlfn.IFS(AND('Demand breakdown 1'!X230&gt;0, SUM('Demand breakdown 1'!N230:W230)&gt;0),('Demand breakdown 1'!W230 /'Demand breakdown 1'!X230)*Doku!$H$9,AND('Demand breakdown 1'!X230 = 0, SUM('Demand breakdown 1'!N230:W230)&gt;0), 'Demand breakdown 1'!W230/SUM('Demand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1'!W230 /'Demand breakdown 1'!Y230)*Doku!$H$9)</f>
        <v>0</v>
      </c>
      <c r="X230" s="90" cm="1">
        <f t="array" ref="X230">_xlfn.IFS(AND('Demand breakdown 1'!Y230&gt;0,'Demand breakdown 1'!X230 &gt; SUM('Demand breakdown 1'!N230:W230)),(('Demand breakdown 1'!Y230-SUM('Demand breakdown 1'!N230:W230))/'Demand breakdown 1'!Y230)*Doku!$H$9,'Demand breakdown 1'!Y230 = 0, 0,'Demand breakdown 1'!X230 &lt; SUM('Demand breakdown 1'!N230:W230),1)</f>
        <v>1</v>
      </c>
      <c r="Y230" s="92">
        <f>IF(X230=1,Doku!$H$10,1-SUM(N230:X230))</f>
        <v>1.934697454094314E-2</v>
      </c>
      <c r="Z230" s="27">
        <f t="shared" si="16"/>
        <v>54.982522563236465</v>
      </c>
      <c r="AA230" s="25">
        <f t="shared" si="17"/>
        <v>57.018912287800781</v>
      </c>
    </row>
    <row r="231" spans="1:27">
      <c r="A231" s="27" t="s">
        <v>1411</v>
      </c>
      <c r="B231" s="27" t="s">
        <v>1419</v>
      </c>
      <c r="C231" s="27">
        <v>9175</v>
      </c>
      <c r="D231" s="27">
        <v>931</v>
      </c>
      <c r="E231" s="27">
        <v>4686.5709999999999</v>
      </c>
      <c r="F231" s="27">
        <v>143649</v>
      </c>
      <c r="G231" s="27">
        <v>3</v>
      </c>
      <c r="H231" s="27">
        <v>7.4049505685759289E-3</v>
      </c>
      <c r="I231" s="27">
        <v>1.0944685714285715E-2</v>
      </c>
      <c r="J231" s="27">
        <v>72762.894516183122</v>
      </c>
      <c r="K231" s="29">
        <f t="shared" si="15"/>
        <v>610.9228221251426</v>
      </c>
      <c r="L231" s="28">
        <f t="shared" si="18"/>
        <v>203.64094070838087</v>
      </c>
      <c r="M231" s="27">
        <f t="shared" si="19"/>
        <v>91.638423318771387</v>
      </c>
      <c r="N231" s="87" cm="1">
        <f t="array" ref="N231">_xlfn.IFS(AND('Demand breakdown 1'!X231&gt;0, SUM('Demand breakdown 1'!N231:W231)&gt;0,SUM('Demand breakdown 1'!N231:W231)&lt;'Demand breakdown 1'!X231),('Demand breakdown 1'!N231 /'Demand breakdown 1'!X231)*Doku!$H$9,AND('Demand breakdown 1'!X231 = 0, SUM('Demand breakdown 1'!N231:W231)&gt;0), 'Demand breakdown 1'!N231/SUM('Demand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1'!N231 /'Demand breakdown 1'!Y231)*Doku!$H$9)</f>
        <v>8.3490535066411187E-2</v>
      </c>
      <c r="O231" s="27" cm="1">
        <f t="array" ref="O231">_xlfn.IFS(AND('Demand breakdown 1'!X231&gt;0, SUM('Demand breakdown 1'!N231:W231)&gt;0,SUM('Demand breakdown 1'!N231:W231)&lt;'Demand breakdown 1'!X231),('Demand breakdown 1'!O231 /'Demand breakdown 1'!X231)*Doku!$H$9,AND('Demand breakdown 1'!X231 = 0, SUM('Demand breakdown 1'!N231:W231)&gt;0), 'Demand breakdown 1'!O231/SUM('Demand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1'!O231 /'Demand breakdown 1'!Y231)*Doku!$H$9)</f>
        <v>9.5034905347198897E-2</v>
      </c>
      <c r="P231" s="27" cm="1">
        <f t="array" ref="P231">_xlfn.IFS(AND('Demand breakdown 1'!X231&gt;0, SUM('Demand breakdown 1'!N231:W231)&gt;0,SUM('Demand breakdown 1'!N231:W231)&lt;'Demand breakdown 1'!X231),('Demand breakdown 1'!P231 /'Demand breakdown 1'!X231)*Doku!$H$9,AND('Demand breakdown 1'!X231 = 0, SUM('Demand breakdown 1'!N231:W231)&gt;0), 'Demand breakdown 1'!P231/SUM('Demand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1'!P231 /'Demand breakdown 1'!Y231)*Doku!$H$9)</f>
        <v>0</v>
      </c>
      <c r="Q231" s="27" cm="1">
        <f t="array" ref="Q231">_xlfn.IFS(AND('Demand breakdown 1'!X231&gt;0, SUM('Demand breakdown 1'!N231:W231)&gt;0,SUM('Demand breakdown 1'!N231:W231)&lt;'Demand breakdown 1'!X231),('Demand breakdown 1'!Q231 /'Demand breakdown 1'!X231)*Doku!$H$9,AND('Demand breakdown 1'!X231 = 0, SUM('Demand breakdown 1'!N231:W231)&gt;0), 'Demand breakdown 1'!Q231/SUM('Demand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1'!Q231 /'Demand breakdown 1'!Y231)*Doku!$H$9)</f>
        <v>0.28139402559420068</v>
      </c>
      <c r="R231" s="27" cm="1">
        <f t="array" ref="R231">_xlfn.IFS(AND('Demand breakdown 1'!X231&gt;0, SUM('Demand breakdown 1'!N231:W231)&gt;0,SUM('Demand breakdown 1'!N231:W231)&lt;'Demand breakdown 1'!X231),('Demand breakdown 1'!R231 /'Demand breakdown 1'!X231)*Doku!$H$9,AND('Demand breakdown 1'!X231 = 0, SUM('Demand breakdown 1'!N231:W231)&gt;0), 'Demand breakdown 1'!R231/SUM('Demand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1'!R231 /'Demand breakdown 1'!Y231)*Doku!$H$9)</f>
        <v>0</v>
      </c>
      <c r="S231" s="27" cm="1">
        <f t="array" ref="S231">_xlfn.IFS(AND('Demand breakdown 1'!X231&gt;0, SUM('Demand breakdown 1'!N231:W231)&gt;0,SUM('Demand breakdown 1'!N231:W231)&lt;'Demand breakdown 1'!X231),('Demand breakdown 1'!S231 /'Demand breakdown 1'!X231)*Doku!$H$9,AND('Demand breakdown 1'!X231 = 0, SUM('Demand breakdown 1'!N231:W231)&gt;0), 'Demand breakdown 1'!S231/SUM('Demand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1'!S231 /'Demand breakdown 1'!Y231)*Doku!$H$9)</f>
        <v>3.6488456066061187E-2</v>
      </c>
      <c r="T231" s="27" cm="1">
        <f t="array" ref="T231">_xlfn.IFS(AND('Demand breakdown 1'!X231&gt;0, SUM('Demand breakdown 1'!N231:W231)&gt;0,SUM('Demand breakdown 1'!N231:W231)&lt;'Demand breakdown 1'!X231),('Demand breakdown 1'!T231 /'Demand breakdown 1'!X231)*Doku!$H$9,AND('Demand breakdown 1'!X231 = 0, SUM('Demand breakdown 1'!N231:W231)&gt;0), 'Demand breakdown 1'!T231/SUM('Demand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1'!T231 /'Demand breakdown 1'!Y231)*Doku!$H$9)</f>
        <v>0</v>
      </c>
      <c r="U231" s="27" cm="1">
        <f t="array" ref="U231">_xlfn.IFS(AND('Demand breakdown 1'!X231&gt;0, SUM('Demand breakdown 1'!N231:W231)&gt;0,SUM('Demand breakdown 1'!N231:W231)&lt;'Demand breakdown 1'!X231),('Demand breakdown 1'!U231 /'Demand breakdown 1'!X231)*Doku!$H$9,AND('Demand breakdown 1'!X231 = 0, SUM('Demand breakdown 1'!N231:W231)&gt;0), 'Demand breakdown 1'!U231/SUM('Demand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1'!U231 /'Demand breakdown 1'!Y231)*Doku!$H$9)</f>
        <v>0</v>
      </c>
      <c r="V231" s="27" cm="1">
        <f t="array" ref="V231">_xlfn.IFS(AND('Demand breakdown 1'!X231&gt;0, SUM('Demand breakdown 1'!N231:W231)&gt;0,SUM('Demand breakdown 1'!N231:W231)&lt;'Demand breakdown 1'!X231),('Demand breakdown 1'!V231 /'Demand breakdown 1'!X231)*Doku!$H$9,AND('Demand breakdown 1'!X231 = 0, SUM('Demand breakdown 1'!N231:W231)&gt;0), 'Demand breakdown 1'!V231/SUM('Demand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1'!V231 /'Demand breakdown 1'!Y231)*Doku!$H$9)</f>
        <v>0.44219061164802964</v>
      </c>
      <c r="W231" s="27" cm="1">
        <f t="array" ref="W231">_xlfn.IFS(AND('Demand breakdown 1'!X231&gt;0, SUM('Demand breakdown 1'!N231:W231)&gt;0),('Demand breakdown 1'!W231 /'Demand breakdown 1'!X231)*Doku!$H$9,AND('Demand breakdown 1'!X231 = 0, SUM('Demand breakdown 1'!N231:W231)&gt;0), 'Demand breakdown 1'!W231/SUM('Demand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1'!W231 /'Demand breakdown 1'!Y231)*Doku!$H$9)</f>
        <v>4.205449173715526E-2</v>
      </c>
      <c r="X231" s="90" cm="1">
        <f t="array" ref="X231">_xlfn.IFS(AND('Demand breakdown 1'!Y231&gt;0,'Demand breakdown 1'!X231 &gt; SUM('Demand breakdown 1'!N231:W231)),(('Demand breakdown 1'!Y231-SUM('Demand breakdown 1'!N231:W231))/'Demand breakdown 1'!Y231)*Doku!$H$9,'Demand breakdown 1'!Y231 = 0, 0,'Demand breakdown 1'!X231 &lt; SUM('Demand breakdown 1'!N231:W231),1)</f>
        <v>1</v>
      </c>
      <c r="Y231" s="92">
        <f>IF(X231=1,Doku!$H$10,1-SUM(N231:X231))</f>
        <v>1.934697454094314E-2</v>
      </c>
      <c r="Z231" s="27">
        <f t="shared" si="16"/>
        <v>54.983053991262835</v>
      </c>
      <c r="AA231" s="25">
        <f t="shared" si="17"/>
        <v>57.019463398346652</v>
      </c>
    </row>
    <row r="232" spans="1:27">
      <c r="A232" s="27" t="s">
        <v>1411</v>
      </c>
      <c r="B232" s="27" t="s">
        <v>1420</v>
      </c>
      <c r="C232" s="27">
        <v>9176</v>
      </c>
      <c r="D232" s="27">
        <v>770</v>
      </c>
      <c r="E232" s="27">
        <v>4751.9219999999996</v>
      </c>
      <c r="F232" s="27">
        <v>132881</v>
      </c>
      <c r="G232" s="27">
        <v>4</v>
      </c>
      <c r="H232" s="27">
        <v>7.5082074966384728E-3</v>
      </c>
      <c r="I232" s="27">
        <v>1.0124266666666666E-2</v>
      </c>
      <c r="J232" s="27">
        <v>72762.894516183122</v>
      </c>
      <c r="K232" s="29">
        <f t="shared" si="15"/>
        <v>599.61748056583997</v>
      </c>
      <c r="L232" s="28">
        <f t="shared" si="18"/>
        <v>149.90437014145999</v>
      </c>
      <c r="M232" s="27">
        <f t="shared" si="19"/>
        <v>67.456966563657005</v>
      </c>
      <c r="N232" s="87" cm="1">
        <f t="array" ref="N232">_xlfn.IFS(AND('Demand breakdown 1'!X232&gt;0, SUM('Demand breakdown 1'!N232:W232)&gt;0,SUM('Demand breakdown 1'!N232:W232)&lt;'Demand breakdown 1'!X232),('Demand breakdown 1'!N232 /'Demand breakdown 1'!X232)*Doku!$H$9,AND('Demand breakdown 1'!X232 = 0, SUM('Demand breakdown 1'!N232:W232)&gt;0), 'Demand breakdown 1'!N232/SUM('Demand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1'!N232 /'Demand breakdown 1'!Y232)*Doku!$H$9)</f>
        <v>0.11669698576594574</v>
      </c>
      <c r="O232" s="27" cm="1">
        <f t="array" ref="O232">_xlfn.IFS(AND('Demand breakdown 1'!X232&gt;0, SUM('Demand breakdown 1'!N232:W232)&gt;0,SUM('Demand breakdown 1'!N232:W232)&lt;'Demand breakdown 1'!X232),('Demand breakdown 1'!O232 /'Demand breakdown 1'!X232)*Doku!$H$9,AND('Demand breakdown 1'!X232 = 0, SUM('Demand breakdown 1'!N232:W232)&gt;0), 'Demand breakdown 1'!O232/SUM('Demand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1'!O232 /'Demand breakdown 1'!Y232)*Doku!$H$9)</f>
        <v>9.840932779486658E-2</v>
      </c>
      <c r="P232" s="27" cm="1">
        <f t="array" ref="P232">_xlfn.IFS(AND('Demand breakdown 1'!X232&gt;0, SUM('Demand breakdown 1'!N232:W232)&gt;0,SUM('Demand breakdown 1'!N232:W232)&lt;'Demand breakdown 1'!X232),('Demand breakdown 1'!P232 /'Demand breakdown 1'!X232)*Doku!$H$9,AND('Demand breakdown 1'!X232 = 0, SUM('Demand breakdown 1'!N232:W232)&gt;0), 'Demand breakdown 1'!P232/SUM('Demand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1'!P232 /'Demand breakdown 1'!Y232)*Doku!$H$9)</f>
        <v>0.15571669163493149</v>
      </c>
      <c r="Q232" s="27" cm="1">
        <f t="array" ref="Q232">_xlfn.IFS(AND('Demand breakdown 1'!X232&gt;0, SUM('Demand breakdown 1'!N232:W232)&gt;0,SUM('Demand breakdown 1'!N232:W232)&lt;'Demand breakdown 1'!X232),('Demand breakdown 1'!Q232 /'Demand breakdown 1'!X232)*Doku!$H$9,AND('Demand breakdown 1'!X232 = 0, SUM('Demand breakdown 1'!N232:W232)&gt;0), 'Demand breakdown 1'!Q232/SUM('Demand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1'!Q232 /'Demand breakdown 1'!Y232)*Doku!$H$9)</f>
        <v>0.22877679055899527</v>
      </c>
      <c r="R232" s="27" cm="1">
        <f t="array" ref="R232">_xlfn.IFS(AND('Demand breakdown 1'!X232&gt;0, SUM('Demand breakdown 1'!N232:W232)&gt;0,SUM('Demand breakdown 1'!N232:W232)&lt;'Demand breakdown 1'!X232),('Demand breakdown 1'!R232 /'Demand breakdown 1'!X232)*Doku!$H$9,AND('Demand breakdown 1'!X232 = 0, SUM('Demand breakdown 1'!N232:W232)&gt;0), 'Demand breakdown 1'!R232/SUM('Demand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1'!R232 /'Demand breakdown 1'!Y232)*Doku!$H$9)</f>
        <v>0</v>
      </c>
      <c r="S232" s="27" cm="1">
        <f t="array" ref="S232">_xlfn.IFS(AND('Demand breakdown 1'!X232&gt;0, SUM('Demand breakdown 1'!N232:W232)&gt;0,SUM('Demand breakdown 1'!N232:W232)&lt;'Demand breakdown 1'!X232),('Demand breakdown 1'!S232 /'Demand breakdown 1'!X232)*Doku!$H$9,AND('Demand breakdown 1'!X232 = 0, SUM('Demand breakdown 1'!N232:W232)&gt;0), 'Demand breakdown 1'!S232/SUM('Demand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1'!S232 /'Demand breakdown 1'!Y232)*Doku!$H$9)</f>
        <v>1.6476998766021819E-2</v>
      </c>
      <c r="T232" s="27" cm="1">
        <f t="array" ref="T232">_xlfn.IFS(AND('Demand breakdown 1'!X232&gt;0, SUM('Demand breakdown 1'!N232:W232)&gt;0,SUM('Demand breakdown 1'!N232:W232)&lt;'Demand breakdown 1'!X232),('Demand breakdown 1'!T232 /'Demand breakdown 1'!X232)*Doku!$H$9,AND('Demand breakdown 1'!X232 = 0, SUM('Demand breakdown 1'!N232:W232)&gt;0), 'Demand breakdown 1'!T232/SUM('Demand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1'!T232 /'Demand breakdown 1'!Y232)*Doku!$H$9)</f>
        <v>0</v>
      </c>
      <c r="U232" s="27" cm="1">
        <f t="array" ref="U232">_xlfn.IFS(AND('Demand breakdown 1'!X232&gt;0, SUM('Demand breakdown 1'!N232:W232)&gt;0,SUM('Demand breakdown 1'!N232:W232)&lt;'Demand breakdown 1'!X232),('Demand breakdown 1'!U232 /'Demand breakdown 1'!X232)*Doku!$H$9,AND('Demand breakdown 1'!X232 = 0, SUM('Demand breakdown 1'!N232:W232)&gt;0), 'Demand breakdown 1'!U232/SUM('Demand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1'!U232 /'Demand breakdown 1'!Y232)*Doku!$H$9)</f>
        <v>6.6722791706363083E-2</v>
      </c>
      <c r="V232" s="27" cm="1">
        <f t="array" ref="V232">_xlfn.IFS(AND('Demand breakdown 1'!X232&gt;0, SUM('Demand breakdown 1'!N232:W232)&gt;0,SUM('Demand breakdown 1'!N232:W232)&lt;'Demand breakdown 1'!X232),('Demand breakdown 1'!V232 /'Demand breakdown 1'!X232)*Doku!$H$9,AND('Demand breakdown 1'!X232 = 0, SUM('Demand breakdown 1'!N232:W232)&gt;0), 'Demand breakdown 1'!V232/SUM('Demand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1'!V232 /'Demand breakdown 1'!Y232)*Doku!$H$9)</f>
        <v>0.20532875385350266</v>
      </c>
      <c r="W232" s="27" cm="1">
        <f t="array" ref="W232">_xlfn.IFS(AND('Demand breakdown 1'!X232&gt;0, SUM('Demand breakdown 1'!N232:W232)&gt;0),('Demand breakdown 1'!W232 /'Demand breakdown 1'!X232)*Doku!$H$9,AND('Demand breakdown 1'!X232 = 0, SUM('Demand breakdown 1'!N232:W232)&gt;0), 'Demand breakdown 1'!W232/SUM('Demand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1'!W232 /'Demand breakdown 1'!Y232)*Doku!$H$9)</f>
        <v>0</v>
      </c>
      <c r="X232" s="90" cm="1">
        <f t="array" ref="X232">_xlfn.IFS(AND('Demand breakdown 1'!Y232&gt;0,'Demand breakdown 1'!X232 &gt; SUM('Demand breakdown 1'!N232:W232)),(('Demand breakdown 1'!Y232-SUM('Demand breakdown 1'!N232:W232))/'Demand breakdown 1'!Y232)*Doku!$H$9,'Demand breakdown 1'!Y232 = 0, 0,'Demand breakdown 1'!X232 &lt; SUM('Demand breakdown 1'!N232:W232),1)</f>
        <v>9.2524685378430213E-2</v>
      </c>
      <c r="Y232" s="92">
        <f>IF(X232=1,Doku!$H$10,1-SUM(N232:X232))</f>
        <v>1.934697454094314E-2</v>
      </c>
      <c r="Z232" s="27">
        <f t="shared" si="16"/>
        <v>40.474179938194197</v>
      </c>
      <c r="AA232" s="25">
        <f t="shared" si="17"/>
        <v>41.973223639608804</v>
      </c>
    </row>
    <row r="233" spans="1:27">
      <c r="A233" s="27" t="s">
        <v>1411</v>
      </c>
      <c r="B233" s="27" t="s">
        <v>1421</v>
      </c>
      <c r="C233" s="27">
        <v>9177</v>
      </c>
      <c r="D233" s="27">
        <v>935</v>
      </c>
      <c r="E233" s="27">
        <v>4235.2299999999996</v>
      </c>
      <c r="F233" s="27">
        <v>138182</v>
      </c>
      <c r="G233" s="27">
        <v>4</v>
      </c>
      <c r="H233" s="27">
        <v>6.6918155718861038E-3</v>
      </c>
      <c r="I233" s="27">
        <v>1.0528152380952381E-2</v>
      </c>
      <c r="J233" s="27">
        <v>72762.894516183122</v>
      </c>
      <c r="K233" s="29">
        <f t="shared" si="15"/>
        <v>565.07590233755946</v>
      </c>
      <c r="L233" s="28">
        <f t="shared" si="18"/>
        <v>141.26897558438986</v>
      </c>
      <c r="M233" s="27">
        <f t="shared" si="19"/>
        <v>63.57103901297544</v>
      </c>
      <c r="N233" s="87" cm="1">
        <f t="array" ref="N233">_xlfn.IFS(AND('Demand breakdown 1'!X233&gt;0, SUM('Demand breakdown 1'!N233:W233)&gt;0,SUM('Demand breakdown 1'!N233:W233)&lt;'Demand breakdown 1'!X233),('Demand breakdown 1'!N233 /'Demand breakdown 1'!X233)*Doku!$H$9,AND('Demand breakdown 1'!X233 = 0, SUM('Demand breakdown 1'!N233:W233)&gt;0), 'Demand breakdown 1'!N233/SUM('Demand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1'!N233 /'Demand breakdown 1'!Y233)*Doku!$H$9)</f>
        <v>6.0148749232348982E-2</v>
      </c>
      <c r="O233" s="27" cm="1">
        <f t="array" ref="O233">_xlfn.IFS(AND('Demand breakdown 1'!X233&gt;0, SUM('Demand breakdown 1'!N233:W233)&gt;0,SUM('Demand breakdown 1'!N233:W233)&lt;'Demand breakdown 1'!X233),('Demand breakdown 1'!O233 /'Demand breakdown 1'!X233)*Doku!$H$9,AND('Demand breakdown 1'!X233 = 0, SUM('Demand breakdown 1'!N233:W233)&gt;0), 'Demand breakdown 1'!O233/SUM('Demand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1'!O233 /'Demand breakdown 1'!Y233)*Doku!$H$9)</f>
        <v>6.5097696953997947E-2</v>
      </c>
      <c r="P233" s="27" cm="1">
        <f t="array" ref="P233">_xlfn.IFS(AND('Demand breakdown 1'!X233&gt;0, SUM('Demand breakdown 1'!N233:W233)&gt;0,SUM('Demand breakdown 1'!N233:W233)&lt;'Demand breakdown 1'!X233),('Demand breakdown 1'!P233 /'Demand breakdown 1'!X233)*Doku!$H$9,AND('Demand breakdown 1'!X233 = 0, SUM('Demand breakdown 1'!N233:W233)&gt;0), 'Demand breakdown 1'!P233/SUM('Demand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1'!P233 /'Demand breakdown 1'!Y233)*Doku!$H$9)</f>
        <v>6.31942555225945E-2</v>
      </c>
      <c r="Q233" s="27" cm="1">
        <f t="array" ref="Q233">_xlfn.IFS(AND('Demand breakdown 1'!X233&gt;0, SUM('Demand breakdown 1'!N233:W233)&gt;0,SUM('Demand breakdown 1'!N233:W233)&lt;'Demand breakdown 1'!X233),('Demand breakdown 1'!Q233 /'Demand breakdown 1'!X233)*Doku!$H$9,AND('Demand breakdown 1'!X233 = 0, SUM('Demand breakdown 1'!N233:W233)&gt;0), 'Demand breakdown 1'!Q233/SUM('Demand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1'!Q233 /'Demand breakdown 1'!Y233)*Doku!$H$9)</f>
        <v>0.23069710148609801</v>
      </c>
      <c r="R233" s="27" cm="1">
        <f t="array" ref="R233">_xlfn.IFS(AND('Demand breakdown 1'!X233&gt;0, SUM('Demand breakdown 1'!N233:W233)&gt;0,SUM('Demand breakdown 1'!N233:W233)&lt;'Demand breakdown 1'!X233),('Demand breakdown 1'!R233 /'Demand breakdown 1'!X233)*Doku!$H$9,AND('Demand breakdown 1'!X233 = 0, SUM('Demand breakdown 1'!N233:W233)&gt;0), 'Demand breakdown 1'!R233/SUM('Demand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1'!R233 /'Demand breakdown 1'!Y233)*Doku!$H$9)</f>
        <v>0</v>
      </c>
      <c r="S233" s="27" cm="1">
        <f t="array" ref="S233">_xlfn.IFS(AND('Demand breakdown 1'!X233&gt;0, SUM('Demand breakdown 1'!N233:W233)&gt;0,SUM('Demand breakdown 1'!N233:W233)&lt;'Demand breakdown 1'!X233),('Demand breakdown 1'!S233 /'Demand breakdown 1'!X233)*Doku!$H$9,AND('Demand breakdown 1'!X233 = 0, SUM('Demand breakdown 1'!N233:W233)&gt;0), 'Demand breakdown 1'!S233/SUM('Demand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1'!S233 /'Demand breakdown 1'!Y233)*Doku!$H$9)</f>
        <v>0</v>
      </c>
      <c r="T233" s="27" cm="1">
        <f t="array" ref="T233">_xlfn.IFS(AND('Demand breakdown 1'!X233&gt;0, SUM('Demand breakdown 1'!N233:W233)&gt;0,SUM('Demand breakdown 1'!N233:W233)&lt;'Demand breakdown 1'!X233),('Demand breakdown 1'!T233 /'Demand breakdown 1'!X233)*Doku!$H$9,AND('Demand breakdown 1'!X233 = 0, SUM('Demand breakdown 1'!N233:W233)&gt;0), 'Demand breakdown 1'!T233/SUM('Demand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1'!T233 /'Demand breakdown 1'!Y233)*Doku!$H$9)</f>
        <v>0</v>
      </c>
      <c r="U233" s="27" cm="1">
        <f t="array" ref="U233">_xlfn.IFS(AND('Demand breakdown 1'!X233&gt;0, SUM('Demand breakdown 1'!N233:W233)&gt;0,SUM('Demand breakdown 1'!N233:W233)&lt;'Demand breakdown 1'!X233),('Demand breakdown 1'!U233 /'Demand breakdown 1'!X233)*Doku!$H$9,AND('Demand breakdown 1'!X233 = 0, SUM('Demand breakdown 1'!N233:W233)&gt;0), 'Demand breakdown 1'!U233/SUM('Demand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1'!U233 /'Demand breakdown 1'!Y233)*Doku!$H$9)</f>
        <v>0</v>
      </c>
      <c r="V233" s="27" cm="1">
        <f t="array" ref="V233">_xlfn.IFS(AND('Demand breakdown 1'!X233&gt;0, SUM('Demand breakdown 1'!N233:W233)&gt;0,SUM('Demand breakdown 1'!N233:W233)&lt;'Demand breakdown 1'!X233),('Demand breakdown 1'!V233 /'Demand breakdown 1'!X233)*Doku!$H$9,AND('Demand breakdown 1'!X233 = 0, SUM('Demand breakdown 1'!N233:W233)&gt;0), 'Demand breakdown 1'!V233/SUM('Demand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1'!V233 /'Demand breakdown 1'!Y233)*Doku!$H$9)</f>
        <v>0.5615152222640174</v>
      </c>
      <c r="W233" s="27" cm="1">
        <f t="array" ref="W233">_xlfn.IFS(AND('Demand breakdown 1'!X233&gt;0, SUM('Demand breakdown 1'!N233:W233)&gt;0),('Demand breakdown 1'!W233 /'Demand breakdown 1'!X233)*Doku!$H$9,AND('Demand breakdown 1'!X233 = 0, SUM('Demand breakdown 1'!N233:W233)&gt;0), 'Demand breakdown 1'!W233/SUM('Demand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1'!W233 /'Demand breakdown 1'!Y233)*Doku!$H$9)</f>
        <v>0</v>
      </c>
      <c r="X233" s="90" cm="1">
        <f t="array" ref="X233">_xlfn.IFS(AND('Demand breakdown 1'!Y233&gt;0,'Demand breakdown 1'!X233 &gt; SUM('Demand breakdown 1'!N233:W233)),(('Demand breakdown 1'!Y233-SUM('Demand breakdown 1'!N233:W233))/'Demand breakdown 1'!Y233)*Doku!$H$9,'Demand breakdown 1'!Y233 = 0, 0,'Demand breakdown 1'!X233 &lt; SUM('Demand breakdown 1'!N233:W233),1)</f>
        <v>1</v>
      </c>
      <c r="Y233" s="92">
        <f>IF(X233=1,Doku!$H$10,1-SUM(N233:X233))</f>
        <v>1.934697454094314E-2</v>
      </c>
      <c r="Z233" s="27">
        <f t="shared" si="16"/>
        <v>38.142623407785265</v>
      </c>
      <c r="AA233" s="25">
        <f t="shared" si="17"/>
        <v>39.555313163629165</v>
      </c>
    </row>
    <row r="234" spans="1:27">
      <c r="A234" s="27" t="s">
        <v>1411</v>
      </c>
      <c r="B234" s="27" t="s">
        <v>1422</v>
      </c>
      <c r="C234" s="27">
        <v>9178</v>
      </c>
      <c r="D234" s="27">
        <v>996</v>
      </c>
      <c r="E234" s="27">
        <v>8909.6929999999993</v>
      </c>
      <c r="F234" s="27">
        <v>180007</v>
      </c>
      <c r="G234" s="27">
        <v>4</v>
      </c>
      <c r="H234" s="27">
        <v>1.4077635065421387E-2</v>
      </c>
      <c r="I234" s="27">
        <v>1.3714819047619047E-2</v>
      </c>
      <c r="J234" s="27">
        <v>72762.894516183122</v>
      </c>
      <c r="K234" s="29">
        <f t="shared" si="15"/>
        <v>1016.9376030855797</v>
      </c>
      <c r="L234" s="28">
        <f t="shared" si="18"/>
        <v>254.23440077139492</v>
      </c>
      <c r="M234" s="27">
        <f t="shared" si="19"/>
        <v>114.40548034712772</v>
      </c>
      <c r="N234" s="87" cm="1">
        <f t="array" ref="N234">_xlfn.IFS(AND('Demand breakdown 1'!X234&gt;0, SUM('Demand breakdown 1'!N234:W234)&gt;0,SUM('Demand breakdown 1'!N234:W234)&lt;'Demand breakdown 1'!X234),('Demand breakdown 1'!N234 /'Demand breakdown 1'!X234)*Doku!$H$9,AND('Demand breakdown 1'!X234 = 0, SUM('Demand breakdown 1'!N234:W234)&gt;0), 'Demand breakdown 1'!N234/SUM('Demand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1'!N234 /'Demand breakdown 1'!Y234)*Doku!$H$9)</f>
        <v>5.5084645535805048E-2</v>
      </c>
      <c r="O234" s="27" cm="1">
        <f t="array" ref="O234">_xlfn.IFS(AND('Demand breakdown 1'!X234&gt;0, SUM('Demand breakdown 1'!N234:W234)&gt;0,SUM('Demand breakdown 1'!N234:W234)&lt;'Demand breakdown 1'!X234),('Demand breakdown 1'!O234 /'Demand breakdown 1'!X234)*Doku!$H$9,AND('Demand breakdown 1'!X234 = 0, SUM('Demand breakdown 1'!N234:W234)&gt;0), 'Demand breakdown 1'!O234/SUM('Demand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1'!O234 /'Demand breakdown 1'!Y234)*Doku!$H$9)</f>
        <v>0</v>
      </c>
      <c r="P234" s="27" cm="1">
        <f t="array" ref="P234">_xlfn.IFS(AND('Demand breakdown 1'!X234&gt;0, SUM('Demand breakdown 1'!N234:W234)&gt;0,SUM('Demand breakdown 1'!N234:W234)&lt;'Demand breakdown 1'!X234),('Demand breakdown 1'!P234 /'Demand breakdown 1'!X234)*Doku!$H$9,AND('Demand breakdown 1'!X234 = 0, SUM('Demand breakdown 1'!N234:W234)&gt;0), 'Demand breakdown 1'!P234/SUM('Demand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1'!P234 /'Demand breakdown 1'!Y234)*Doku!$H$9)</f>
        <v>4.2750702133101073E-2</v>
      </c>
      <c r="Q234" s="27" cm="1">
        <f t="array" ref="Q234">_xlfn.IFS(AND('Demand breakdown 1'!X234&gt;0, SUM('Demand breakdown 1'!N234:W234)&gt;0,SUM('Demand breakdown 1'!N234:W234)&lt;'Demand breakdown 1'!X234),('Demand breakdown 1'!Q234 /'Demand breakdown 1'!X234)*Doku!$H$9,AND('Demand breakdown 1'!X234 = 0, SUM('Demand breakdown 1'!N234:W234)&gt;0), 'Demand breakdown 1'!Q234/SUM('Demand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1'!Q234 /'Demand breakdown 1'!Y234)*Doku!$H$9)</f>
        <v>0.13546432754156232</v>
      </c>
      <c r="R234" s="27" cm="1">
        <f t="array" ref="R234">_xlfn.IFS(AND('Demand breakdown 1'!X234&gt;0, SUM('Demand breakdown 1'!N234:W234)&gt;0,SUM('Demand breakdown 1'!N234:W234)&lt;'Demand breakdown 1'!X234),('Demand breakdown 1'!R234 /'Demand breakdown 1'!X234)*Doku!$H$9,AND('Demand breakdown 1'!X234 = 0, SUM('Demand breakdown 1'!N234:W234)&gt;0), 'Demand breakdown 1'!R234/SUM('Demand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1'!R234 /'Demand breakdown 1'!Y234)*Doku!$H$9)</f>
        <v>0</v>
      </c>
      <c r="S234" s="27" cm="1">
        <f t="array" ref="S234">_xlfn.IFS(AND('Demand breakdown 1'!X234&gt;0, SUM('Demand breakdown 1'!N234:W234)&gt;0,SUM('Demand breakdown 1'!N234:W234)&lt;'Demand breakdown 1'!X234),('Demand breakdown 1'!S234 /'Demand breakdown 1'!X234)*Doku!$H$9,AND('Demand breakdown 1'!X234 = 0, SUM('Demand breakdown 1'!N234:W234)&gt;0), 'Demand breakdown 1'!S234/SUM('Demand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1'!S234 /'Demand breakdown 1'!Y234)*Doku!$H$9)</f>
        <v>0</v>
      </c>
      <c r="T234" s="27" cm="1">
        <f t="array" ref="T234">_xlfn.IFS(AND('Demand breakdown 1'!X234&gt;0, SUM('Demand breakdown 1'!N234:W234)&gt;0,SUM('Demand breakdown 1'!N234:W234)&lt;'Demand breakdown 1'!X234),('Demand breakdown 1'!T234 /'Demand breakdown 1'!X234)*Doku!$H$9,AND('Demand breakdown 1'!X234 = 0, SUM('Demand breakdown 1'!N234:W234)&gt;0), 'Demand breakdown 1'!T234/SUM('Demand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1'!T234 /'Demand breakdown 1'!Y234)*Doku!$H$9)</f>
        <v>0</v>
      </c>
      <c r="U234" s="27" cm="1">
        <f t="array" ref="U234">_xlfn.IFS(AND('Demand breakdown 1'!X234&gt;0, SUM('Demand breakdown 1'!N234:W234)&gt;0,SUM('Demand breakdown 1'!N234:W234)&lt;'Demand breakdown 1'!X234),('Demand breakdown 1'!U234 /'Demand breakdown 1'!X234)*Doku!$H$9,AND('Demand breakdown 1'!X234 = 0, SUM('Demand breakdown 1'!N234:W234)&gt;0), 'Demand breakdown 1'!U234/SUM('Demand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1'!U234 /'Demand breakdown 1'!Y234)*Doku!$H$9)</f>
        <v>0</v>
      </c>
      <c r="V234" s="27" cm="1">
        <f t="array" ref="V234">_xlfn.IFS(AND('Demand breakdown 1'!X234&gt;0, SUM('Demand breakdown 1'!N234:W234)&gt;0,SUM('Demand breakdown 1'!N234:W234)&lt;'Demand breakdown 1'!X234),('Demand breakdown 1'!V234 /'Demand breakdown 1'!X234)*Doku!$H$9,AND('Demand breakdown 1'!X234 = 0, SUM('Demand breakdown 1'!N234:W234)&gt;0), 'Demand breakdown 1'!V234/SUM('Demand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1'!V234 /'Demand breakdown 1'!Y234)*Doku!$H$9)</f>
        <v>0.62129626767519019</v>
      </c>
      <c r="W234" s="27" cm="1">
        <f t="array" ref="W234">_xlfn.IFS(AND('Demand breakdown 1'!X234&gt;0, SUM('Demand breakdown 1'!N234:W234)&gt;0),('Demand breakdown 1'!W234 /'Demand breakdown 1'!X234)*Doku!$H$9,AND('Demand breakdown 1'!X234 = 0, SUM('Demand breakdown 1'!N234:W234)&gt;0), 'Demand breakdown 1'!W234/SUM('Demand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1'!W234 /'Demand breakdown 1'!Y234)*Doku!$H$9)</f>
        <v>0</v>
      </c>
      <c r="X234" s="90" cm="1">
        <f t="array" ref="X234">_xlfn.IFS(AND('Demand breakdown 1'!Y234&gt;0,'Demand breakdown 1'!X234 &gt; SUM('Demand breakdown 1'!N234:W234)),(('Demand breakdown 1'!Y234-SUM('Demand breakdown 1'!N234:W234))/'Demand breakdown 1'!Y234)*Doku!$H$9,'Demand breakdown 1'!Y234 = 0, 0,'Demand breakdown 1'!X234 &lt; SUM('Demand breakdown 1'!N234:W234),1)</f>
        <v>0.12605708257339829</v>
      </c>
      <c r="Y234" s="92">
        <f>IF(X234=1,Doku!$H$10,1-SUM(N234:X234))</f>
        <v>1.9346974540943029E-2</v>
      </c>
      <c r="Z234" s="27">
        <f t="shared" si="16"/>
        <v>68.64328820827663</v>
      </c>
      <c r="AA234" s="25">
        <f t="shared" si="17"/>
        <v>71.18563221599058</v>
      </c>
    </row>
    <row r="235" spans="1:27">
      <c r="A235" s="27" t="s">
        <v>1411</v>
      </c>
      <c r="B235" s="27" t="s">
        <v>1423</v>
      </c>
      <c r="C235" s="27">
        <v>9179</v>
      </c>
      <c r="D235" s="27">
        <v>864</v>
      </c>
      <c r="E235" s="27">
        <v>5808.2809999999999</v>
      </c>
      <c r="F235" s="27">
        <v>219311</v>
      </c>
      <c r="G235" s="27">
        <v>4</v>
      </c>
      <c r="H235" s="27">
        <v>9.1772926716353533E-3</v>
      </c>
      <c r="I235" s="27">
        <v>1.6709409523809525E-2</v>
      </c>
      <c r="J235" s="27">
        <v>72762.894516183122</v>
      </c>
      <c r="K235" s="29">
        <f t="shared" si="15"/>
        <v>821.22279332987171</v>
      </c>
      <c r="L235" s="28">
        <f t="shared" si="18"/>
        <v>205.30569833246793</v>
      </c>
      <c r="M235" s="27">
        <f t="shared" si="19"/>
        <v>92.387564249610563</v>
      </c>
      <c r="N235" s="87" cm="1">
        <f t="array" ref="N235">_xlfn.IFS(AND('Demand breakdown 1'!X235&gt;0, SUM('Demand breakdown 1'!N235:W235)&gt;0,SUM('Demand breakdown 1'!N235:W235)&lt;'Demand breakdown 1'!X235),('Demand breakdown 1'!N235 /'Demand breakdown 1'!X235)*Doku!$H$9,AND('Demand breakdown 1'!X235 = 0, SUM('Demand breakdown 1'!N235:W235)&gt;0), 'Demand breakdown 1'!N235/SUM('Demand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1'!N235 /'Demand breakdown 1'!Y235)*Doku!$H$9)</f>
        <v>0.13868456350629793</v>
      </c>
      <c r="O235" s="27" cm="1">
        <f t="array" ref="O235">_xlfn.IFS(AND('Demand breakdown 1'!X235&gt;0, SUM('Demand breakdown 1'!N235:W235)&gt;0,SUM('Demand breakdown 1'!N235:W235)&lt;'Demand breakdown 1'!X235),('Demand breakdown 1'!O235 /'Demand breakdown 1'!X235)*Doku!$H$9,AND('Demand breakdown 1'!X235 = 0, SUM('Demand breakdown 1'!N235:W235)&gt;0), 'Demand breakdown 1'!O235/SUM('Demand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1'!O235 /'Demand breakdown 1'!Y235)*Doku!$H$9)</f>
        <v>0</v>
      </c>
      <c r="P235" s="27" cm="1">
        <f t="array" ref="P235">_xlfn.IFS(AND('Demand breakdown 1'!X235&gt;0, SUM('Demand breakdown 1'!N235:W235)&gt;0,SUM('Demand breakdown 1'!N235:W235)&lt;'Demand breakdown 1'!X235),('Demand breakdown 1'!P235 /'Demand breakdown 1'!X235)*Doku!$H$9,AND('Demand breakdown 1'!X235 = 0, SUM('Demand breakdown 1'!N235:W235)&gt;0), 'Demand breakdown 1'!P235/SUM('Demand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1'!P235 /'Demand breakdown 1'!Y235)*Doku!$H$9)</f>
        <v>3.5877549711916715E-2</v>
      </c>
      <c r="Q235" s="27" cm="1">
        <f t="array" ref="Q235">_xlfn.IFS(AND('Demand breakdown 1'!X235&gt;0, SUM('Demand breakdown 1'!N235:W235)&gt;0,SUM('Demand breakdown 1'!N235:W235)&lt;'Demand breakdown 1'!X235),('Demand breakdown 1'!Q235 /'Demand breakdown 1'!X235)*Doku!$H$9,AND('Demand breakdown 1'!X235 = 0, SUM('Demand breakdown 1'!N235:W235)&gt;0), 'Demand breakdown 1'!Q235/SUM('Demand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1'!Q235 /'Demand breakdown 1'!Y235)*Doku!$H$9)</f>
        <v>9.3155743111643402E-2</v>
      </c>
      <c r="R235" s="27" cm="1">
        <f t="array" ref="R235">_xlfn.IFS(AND('Demand breakdown 1'!X235&gt;0, SUM('Demand breakdown 1'!N235:W235)&gt;0,SUM('Demand breakdown 1'!N235:W235)&lt;'Demand breakdown 1'!X235),('Demand breakdown 1'!R235 /'Demand breakdown 1'!X235)*Doku!$H$9,AND('Demand breakdown 1'!X235 = 0, SUM('Demand breakdown 1'!N235:W235)&gt;0), 'Demand breakdown 1'!R235/SUM('Demand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1'!R235 /'Demand breakdown 1'!Y235)*Doku!$H$9)</f>
        <v>0</v>
      </c>
      <c r="S235" s="27" cm="1">
        <f t="array" ref="S235">_xlfn.IFS(AND('Demand breakdown 1'!X235&gt;0, SUM('Demand breakdown 1'!N235:W235)&gt;0,SUM('Demand breakdown 1'!N235:W235)&lt;'Demand breakdown 1'!X235),('Demand breakdown 1'!S235 /'Demand breakdown 1'!X235)*Doku!$H$9,AND('Demand breakdown 1'!X235 = 0, SUM('Demand breakdown 1'!N235:W235)&gt;0), 'Demand breakdown 1'!S235/SUM('Demand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1'!S235 /'Demand breakdown 1'!Y235)*Doku!$H$9)</f>
        <v>0</v>
      </c>
      <c r="T235" s="27" cm="1">
        <f t="array" ref="T235">_xlfn.IFS(AND('Demand breakdown 1'!X235&gt;0, SUM('Demand breakdown 1'!N235:W235)&gt;0,SUM('Demand breakdown 1'!N235:W235)&lt;'Demand breakdown 1'!X235),('Demand breakdown 1'!T235 /'Demand breakdown 1'!X235)*Doku!$H$9,AND('Demand breakdown 1'!X235 = 0, SUM('Demand breakdown 1'!N235:W235)&gt;0), 'Demand breakdown 1'!T235/SUM('Demand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1'!T235 /'Demand breakdown 1'!Y235)*Doku!$H$9)</f>
        <v>0</v>
      </c>
      <c r="U235" s="27" cm="1">
        <f t="array" ref="U235">_xlfn.IFS(AND('Demand breakdown 1'!X235&gt;0, SUM('Demand breakdown 1'!N235:W235)&gt;0,SUM('Demand breakdown 1'!N235:W235)&lt;'Demand breakdown 1'!X235),('Demand breakdown 1'!U235 /'Demand breakdown 1'!X235)*Doku!$H$9,AND('Demand breakdown 1'!X235 = 0, SUM('Demand breakdown 1'!N235:W235)&gt;0), 'Demand breakdown 1'!U235/SUM('Demand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1'!U235 /'Demand breakdown 1'!Y235)*Doku!$H$9)</f>
        <v>0</v>
      </c>
      <c r="V235" s="27" cm="1">
        <f t="array" ref="V235">_xlfn.IFS(AND('Demand breakdown 1'!X235&gt;0, SUM('Demand breakdown 1'!N235:W235)&gt;0,SUM('Demand breakdown 1'!N235:W235)&lt;'Demand breakdown 1'!X235),('Demand breakdown 1'!V235 /'Demand breakdown 1'!X235)*Doku!$H$9,AND('Demand breakdown 1'!X235 = 0, SUM('Demand breakdown 1'!N235:W235)&gt;0), 'Demand breakdown 1'!V235/SUM('Demand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1'!V235 /'Demand breakdown 1'!Y235)*Doku!$H$9)</f>
        <v>0.66321014408987566</v>
      </c>
      <c r="W235" s="27" cm="1">
        <f t="array" ref="W235">_xlfn.IFS(AND('Demand breakdown 1'!X235&gt;0, SUM('Demand breakdown 1'!N235:W235)&gt;0),('Demand breakdown 1'!W235 /'Demand breakdown 1'!X235)*Doku!$H$9,AND('Demand breakdown 1'!X235 = 0, SUM('Demand breakdown 1'!N235:W235)&gt;0), 'Demand breakdown 1'!W235/SUM('Demand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1'!W235 /'Demand breakdown 1'!Y235)*Doku!$H$9)</f>
        <v>4.9725025039323162E-2</v>
      </c>
      <c r="X235" s="90" cm="1">
        <f t="array" ref="X235">_xlfn.IFS(AND('Demand breakdown 1'!Y235&gt;0,'Demand breakdown 1'!X235 &gt; SUM('Demand breakdown 1'!N235:W235)),(('Demand breakdown 1'!Y235-SUM('Demand breakdown 1'!N235:W235))/'Demand breakdown 1'!Y235)*Doku!$H$9,'Demand breakdown 1'!Y235 = 0, 0,'Demand breakdown 1'!X235 &lt; SUM('Demand breakdown 1'!N235:W235),1)</f>
        <v>1</v>
      </c>
      <c r="Y235" s="92">
        <f>IF(X235=1,Doku!$H$10,1-SUM(N235:X235))</f>
        <v>1.934697454094314E-2</v>
      </c>
      <c r="Z235" s="27">
        <f t="shared" si="16"/>
        <v>55.432538549766342</v>
      </c>
      <c r="AA235" s="25">
        <f t="shared" si="17"/>
        <v>57.485595533091022</v>
      </c>
    </row>
    <row r="236" spans="1:27">
      <c r="A236" s="27" t="s">
        <v>1411</v>
      </c>
      <c r="B236" s="27" t="s">
        <v>1424</v>
      </c>
      <c r="C236" s="27">
        <v>9180</v>
      </c>
      <c r="D236" s="27">
        <v>710</v>
      </c>
      <c r="E236" s="27">
        <v>2677.6590000000001</v>
      </c>
      <c r="F236" s="27">
        <v>88424</v>
      </c>
      <c r="G236" s="27">
        <v>2</v>
      </c>
      <c r="H236" s="27">
        <v>4.2307974283335202E-3</v>
      </c>
      <c r="I236" s="27">
        <v>6.7370666666666671E-3</v>
      </c>
      <c r="J236" s="27">
        <v>72762.894516183122</v>
      </c>
      <c r="K236" s="29">
        <f t="shared" si="15"/>
        <v>358.90682017820779</v>
      </c>
      <c r="L236" s="28">
        <f t="shared" si="18"/>
        <v>179.4534100891039</v>
      </c>
      <c r="M236" s="27">
        <f t="shared" si="19"/>
        <v>80.754034540096754</v>
      </c>
      <c r="N236" s="87" cm="1">
        <f t="array" ref="N236">_xlfn.IFS(AND('Demand breakdown 1'!X236&gt;0, SUM('Demand breakdown 1'!N236:W236)&gt;0,SUM('Demand breakdown 1'!N236:W236)&lt;'Demand breakdown 1'!X236),('Demand breakdown 1'!N236 /'Demand breakdown 1'!X236)*Doku!$H$9,AND('Demand breakdown 1'!X236 = 0, SUM('Demand breakdown 1'!N236:W236)&gt;0), 'Demand breakdown 1'!N236/SUM('Demand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1'!N236 /'Demand breakdown 1'!Y236)*Doku!$H$9)</f>
        <v>0</v>
      </c>
      <c r="O236" s="27" cm="1">
        <f t="array" ref="O236">_xlfn.IFS(AND('Demand breakdown 1'!X236&gt;0, SUM('Demand breakdown 1'!N236:W236)&gt;0,SUM('Demand breakdown 1'!N236:W236)&lt;'Demand breakdown 1'!X236),('Demand breakdown 1'!O236 /'Demand breakdown 1'!X236)*Doku!$H$9,AND('Demand breakdown 1'!X236 = 0, SUM('Demand breakdown 1'!N236:W236)&gt;0), 'Demand breakdown 1'!O236/SUM('Demand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1'!O236 /'Demand breakdown 1'!Y236)*Doku!$H$9)</f>
        <v>0.98065302545905686</v>
      </c>
      <c r="P236" s="27" cm="1">
        <f t="array" ref="P236">_xlfn.IFS(AND('Demand breakdown 1'!X236&gt;0, SUM('Demand breakdown 1'!N236:W236)&gt;0,SUM('Demand breakdown 1'!N236:W236)&lt;'Demand breakdown 1'!X236),('Demand breakdown 1'!P236 /'Demand breakdown 1'!X236)*Doku!$H$9,AND('Demand breakdown 1'!X236 = 0, SUM('Demand breakdown 1'!N236:W236)&gt;0), 'Demand breakdown 1'!P236/SUM('Demand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1'!P236 /'Demand breakdown 1'!Y236)*Doku!$H$9)</f>
        <v>0</v>
      </c>
      <c r="Q236" s="27" cm="1">
        <f t="array" ref="Q236">_xlfn.IFS(AND('Demand breakdown 1'!X236&gt;0, SUM('Demand breakdown 1'!N236:W236)&gt;0,SUM('Demand breakdown 1'!N236:W236)&lt;'Demand breakdown 1'!X236),('Demand breakdown 1'!Q236 /'Demand breakdown 1'!X236)*Doku!$H$9,AND('Demand breakdown 1'!X236 = 0, SUM('Demand breakdown 1'!N236:W236)&gt;0), 'Demand breakdown 1'!Q236/SUM('Demand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1'!Q236 /'Demand breakdown 1'!Y236)*Doku!$H$9)</f>
        <v>0</v>
      </c>
      <c r="R236" s="27" cm="1">
        <f t="array" ref="R236">_xlfn.IFS(AND('Demand breakdown 1'!X236&gt;0, SUM('Demand breakdown 1'!N236:W236)&gt;0,SUM('Demand breakdown 1'!N236:W236)&lt;'Demand breakdown 1'!X236),('Demand breakdown 1'!R236 /'Demand breakdown 1'!X236)*Doku!$H$9,AND('Demand breakdown 1'!X236 = 0, SUM('Demand breakdown 1'!N236:W236)&gt;0), 'Demand breakdown 1'!R236/SUM('Demand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1'!R236 /'Demand breakdown 1'!Y236)*Doku!$H$9)</f>
        <v>0</v>
      </c>
      <c r="S236" s="27" cm="1">
        <f t="array" ref="S236">_xlfn.IFS(AND('Demand breakdown 1'!X236&gt;0, SUM('Demand breakdown 1'!N236:W236)&gt;0,SUM('Demand breakdown 1'!N236:W236)&lt;'Demand breakdown 1'!X236),('Demand breakdown 1'!S236 /'Demand breakdown 1'!X236)*Doku!$H$9,AND('Demand breakdown 1'!X236 = 0, SUM('Demand breakdown 1'!N236:W236)&gt;0), 'Demand breakdown 1'!S236/SUM('Demand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1'!S236 /'Demand breakdown 1'!Y236)*Doku!$H$9)</f>
        <v>0</v>
      </c>
      <c r="T236" s="27" cm="1">
        <f t="array" ref="T236">_xlfn.IFS(AND('Demand breakdown 1'!X236&gt;0, SUM('Demand breakdown 1'!N236:W236)&gt;0,SUM('Demand breakdown 1'!N236:W236)&lt;'Demand breakdown 1'!X236),('Demand breakdown 1'!T236 /'Demand breakdown 1'!X236)*Doku!$H$9,AND('Demand breakdown 1'!X236 = 0, SUM('Demand breakdown 1'!N236:W236)&gt;0), 'Demand breakdown 1'!T236/SUM('Demand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1'!T236 /'Demand breakdown 1'!Y236)*Doku!$H$9)</f>
        <v>0</v>
      </c>
      <c r="U236" s="27" cm="1">
        <f t="array" ref="U236">_xlfn.IFS(AND('Demand breakdown 1'!X236&gt;0, SUM('Demand breakdown 1'!N236:W236)&gt;0,SUM('Demand breakdown 1'!N236:W236)&lt;'Demand breakdown 1'!X236),('Demand breakdown 1'!U236 /'Demand breakdown 1'!X236)*Doku!$H$9,AND('Demand breakdown 1'!X236 = 0, SUM('Demand breakdown 1'!N236:W236)&gt;0), 'Demand breakdown 1'!U236/SUM('Demand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1'!U236 /'Demand breakdown 1'!Y236)*Doku!$H$9)</f>
        <v>0</v>
      </c>
      <c r="V236" s="27" cm="1">
        <f t="array" ref="V236">_xlfn.IFS(AND('Demand breakdown 1'!X236&gt;0, SUM('Demand breakdown 1'!N236:W236)&gt;0,SUM('Demand breakdown 1'!N236:W236)&lt;'Demand breakdown 1'!X236),('Demand breakdown 1'!V236 /'Demand breakdown 1'!X236)*Doku!$H$9,AND('Demand breakdown 1'!X236 = 0, SUM('Demand breakdown 1'!N236:W236)&gt;0), 'Demand breakdown 1'!V236/SUM('Demand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1'!V236 /'Demand breakdown 1'!Y236)*Doku!$H$9)</f>
        <v>0</v>
      </c>
      <c r="W236" s="27" cm="1">
        <f t="array" ref="W236">_xlfn.IFS(AND('Demand breakdown 1'!X236&gt;0, SUM('Demand breakdown 1'!N236:W236)&gt;0),('Demand breakdown 1'!W236 /'Demand breakdown 1'!X236)*Doku!$H$9,AND('Demand breakdown 1'!X236 = 0, SUM('Demand breakdown 1'!N236:W236)&gt;0), 'Demand breakdown 1'!W236/SUM('Demand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1'!W236 /'Demand breakdown 1'!Y236)*Doku!$H$9)</f>
        <v>0</v>
      </c>
      <c r="X236" s="90" cm="1">
        <f t="array" ref="X236">_xlfn.IFS(AND('Demand breakdown 1'!Y236&gt;0,'Demand breakdown 1'!X236 &gt; SUM('Demand breakdown 1'!N236:W236)),(('Demand breakdown 1'!Y236-SUM('Demand breakdown 1'!N236:W236))/'Demand breakdown 1'!Y236)*Doku!$H$9,'Demand breakdown 1'!Y236 = 0, 0,'Demand breakdown 1'!X236 &lt; SUM('Demand breakdown 1'!N236:W236),1)</f>
        <v>1</v>
      </c>
      <c r="Y236" s="92">
        <f>IF(X236=1,Doku!$H$10,1-SUM(N236:X236))</f>
        <v>1.934697454094314E-2</v>
      </c>
      <c r="Z236" s="27">
        <f t="shared" si="16"/>
        <v>48.452420724058058</v>
      </c>
      <c r="AA236" s="25">
        <f t="shared" si="17"/>
        <v>50.246954824949093</v>
      </c>
    </row>
    <row r="237" spans="1:27">
      <c r="A237" s="27" t="s">
        <v>1411</v>
      </c>
      <c r="B237" s="27" t="s">
        <v>1425</v>
      </c>
      <c r="C237" s="27">
        <v>9181</v>
      </c>
      <c r="D237" s="27">
        <v>842</v>
      </c>
      <c r="E237" s="27">
        <v>4284.942</v>
      </c>
      <c r="F237" s="27">
        <v>120302</v>
      </c>
      <c r="G237" s="27">
        <v>4</v>
      </c>
      <c r="H237" s="27">
        <v>6.7703623180391118E-3</v>
      </c>
      <c r="I237" s="27">
        <v>9.1658666666666663E-3</v>
      </c>
      <c r="J237" s="27">
        <v>72762.894516183122</v>
      </c>
      <c r="K237" s="29">
        <f t="shared" si="15"/>
        <v>541.43623164884946</v>
      </c>
      <c r="L237" s="28">
        <f t="shared" si="18"/>
        <v>135.35905791221236</v>
      </c>
      <c r="M237" s="27">
        <f t="shared" si="19"/>
        <v>60.911576060495563</v>
      </c>
      <c r="N237" s="87" cm="1">
        <f t="array" ref="N237">_xlfn.IFS(AND('Demand breakdown 1'!X237&gt;0, SUM('Demand breakdown 1'!N237:W237)&gt;0,SUM('Demand breakdown 1'!N237:W237)&lt;'Demand breakdown 1'!X237),('Demand breakdown 1'!N237 /'Demand breakdown 1'!X237)*Doku!$H$9,AND('Demand breakdown 1'!X237 = 0, SUM('Demand breakdown 1'!N237:W237)&gt;0), 'Demand breakdown 1'!N237/SUM('Demand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1'!N237 /'Demand breakdown 1'!Y237)*Doku!$H$9)</f>
        <v>0.33770559370205983</v>
      </c>
      <c r="O237" s="27" cm="1">
        <f t="array" ref="O237">_xlfn.IFS(AND('Demand breakdown 1'!X237&gt;0, SUM('Demand breakdown 1'!N237:W237)&gt;0,SUM('Demand breakdown 1'!N237:W237)&lt;'Demand breakdown 1'!X237),('Demand breakdown 1'!O237 /'Demand breakdown 1'!X237)*Doku!$H$9,AND('Demand breakdown 1'!X237 = 0, SUM('Demand breakdown 1'!N237:W237)&gt;0), 'Demand breakdown 1'!O237/SUM('Demand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1'!O237 /'Demand breakdown 1'!Y237)*Doku!$H$9)</f>
        <v>0.13714561178042917</v>
      </c>
      <c r="P237" s="27" cm="1">
        <f t="array" ref="P237">_xlfn.IFS(AND('Demand breakdown 1'!X237&gt;0, SUM('Demand breakdown 1'!N237:W237)&gt;0,SUM('Demand breakdown 1'!N237:W237)&lt;'Demand breakdown 1'!X237),('Demand breakdown 1'!P237 /'Demand breakdown 1'!X237)*Doku!$H$9,AND('Demand breakdown 1'!X237 = 0, SUM('Demand breakdown 1'!N237:W237)&gt;0), 'Demand breakdown 1'!P237/SUM('Demand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1'!P237 /'Demand breakdown 1'!Y237)*Doku!$H$9)</f>
        <v>5.7912038675587453E-2</v>
      </c>
      <c r="Q237" s="27" cm="1">
        <f t="array" ref="Q237">_xlfn.IFS(AND('Demand breakdown 1'!X237&gt;0, SUM('Demand breakdown 1'!N237:W237)&gt;0,SUM('Demand breakdown 1'!N237:W237)&lt;'Demand breakdown 1'!X237),('Demand breakdown 1'!Q237 /'Demand breakdown 1'!X237)*Doku!$H$9,AND('Demand breakdown 1'!X237 = 0, SUM('Demand breakdown 1'!N237:W237)&gt;0), 'Demand breakdown 1'!Q237/SUM('Demand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1'!Q237 /'Demand breakdown 1'!Y237)*Doku!$H$9)</f>
        <v>6.8228910173613724E-2</v>
      </c>
      <c r="R237" s="27" cm="1">
        <f t="array" ref="R237">_xlfn.IFS(AND('Demand breakdown 1'!X237&gt;0, SUM('Demand breakdown 1'!N237:W237)&gt;0,SUM('Demand breakdown 1'!N237:W237)&lt;'Demand breakdown 1'!X237),('Demand breakdown 1'!R237 /'Demand breakdown 1'!X237)*Doku!$H$9,AND('Demand breakdown 1'!X237 = 0, SUM('Demand breakdown 1'!N237:W237)&gt;0), 'Demand breakdown 1'!R237/SUM('Demand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1'!R237 /'Demand breakdown 1'!Y237)*Doku!$H$9)</f>
        <v>0</v>
      </c>
      <c r="S237" s="27" cm="1">
        <f t="array" ref="S237">_xlfn.IFS(AND('Demand breakdown 1'!X237&gt;0, SUM('Demand breakdown 1'!N237:W237)&gt;0,SUM('Demand breakdown 1'!N237:W237)&lt;'Demand breakdown 1'!X237),('Demand breakdown 1'!S237 /'Demand breakdown 1'!X237)*Doku!$H$9,AND('Demand breakdown 1'!X237 = 0, SUM('Demand breakdown 1'!N237:W237)&gt;0), 'Demand breakdown 1'!S237/SUM('Demand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1'!S237 /'Demand breakdown 1'!Y237)*Doku!$H$9)</f>
        <v>0</v>
      </c>
      <c r="T237" s="27" cm="1">
        <f t="array" ref="T237">_xlfn.IFS(AND('Demand breakdown 1'!X237&gt;0, SUM('Demand breakdown 1'!N237:W237)&gt;0,SUM('Demand breakdown 1'!N237:W237)&lt;'Demand breakdown 1'!X237),('Demand breakdown 1'!T237 /'Demand breakdown 1'!X237)*Doku!$H$9,AND('Demand breakdown 1'!X237 = 0, SUM('Demand breakdown 1'!N237:W237)&gt;0), 'Demand breakdown 1'!T237/SUM('Demand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1'!T237 /'Demand breakdown 1'!Y237)*Doku!$H$9)</f>
        <v>0</v>
      </c>
      <c r="U237" s="27" cm="1">
        <f t="array" ref="U237">_xlfn.IFS(AND('Demand breakdown 1'!X237&gt;0, SUM('Demand breakdown 1'!N237:W237)&gt;0,SUM('Demand breakdown 1'!N237:W237)&lt;'Demand breakdown 1'!X237),('Demand breakdown 1'!U237 /'Demand breakdown 1'!X237)*Doku!$H$9,AND('Demand breakdown 1'!X237 = 0, SUM('Demand breakdown 1'!N237:W237)&gt;0), 'Demand breakdown 1'!U237/SUM('Demand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1'!U237 /'Demand breakdown 1'!Y237)*Doku!$H$9)</f>
        <v>0.12586583227592046</v>
      </c>
      <c r="V237" s="27" cm="1">
        <f t="array" ref="V237">_xlfn.IFS(AND('Demand breakdown 1'!X237&gt;0, SUM('Demand breakdown 1'!N237:W237)&gt;0,SUM('Demand breakdown 1'!N237:W237)&lt;'Demand breakdown 1'!X237),('Demand breakdown 1'!V237 /'Demand breakdown 1'!X237)*Doku!$H$9,AND('Demand breakdown 1'!X237 = 0, SUM('Demand breakdown 1'!N237:W237)&gt;0), 'Demand breakdown 1'!V237/SUM('Demand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1'!V237 /'Demand breakdown 1'!Y237)*Doku!$H$9)</f>
        <v>0.25379503885144616</v>
      </c>
      <c r="W237" s="27" cm="1">
        <f t="array" ref="W237">_xlfn.IFS(AND('Demand breakdown 1'!X237&gt;0, SUM('Demand breakdown 1'!N237:W237)&gt;0),('Demand breakdown 1'!W237 /'Demand breakdown 1'!X237)*Doku!$H$9,AND('Demand breakdown 1'!X237 = 0, SUM('Demand breakdown 1'!N237:W237)&gt;0), 'Demand breakdown 1'!W237/SUM('Demand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1'!W237 /'Demand breakdown 1'!Y237)*Doku!$H$9)</f>
        <v>0</v>
      </c>
      <c r="X237" s="90" cm="1">
        <f t="array" ref="X237">_xlfn.IFS(AND('Demand breakdown 1'!Y237&gt;0,'Demand breakdown 1'!X237 &gt; SUM('Demand breakdown 1'!N237:W237)),(('Demand breakdown 1'!Y237-SUM('Demand breakdown 1'!N237:W237))/'Demand breakdown 1'!Y237)*Doku!$H$9,'Demand breakdown 1'!Y237 = 0, 0,'Demand breakdown 1'!X237 &lt; SUM('Demand breakdown 1'!N237:W237),1)</f>
        <v>1</v>
      </c>
      <c r="Y237" s="92">
        <f>IF(X237=1,Doku!$H$10,1-SUM(N237:X237))</f>
        <v>1.934697454094314E-2</v>
      </c>
      <c r="Z237" s="27">
        <f t="shared" si="16"/>
        <v>36.546945636297338</v>
      </c>
      <c r="AA237" s="25">
        <f t="shared" si="17"/>
        <v>37.900536215419464</v>
      </c>
    </row>
    <row r="238" spans="1:27">
      <c r="A238" s="27" t="s">
        <v>1411</v>
      </c>
      <c r="B238" s="27" t="s">
        <v>1426</v>
      </c>
      <c r="C238" s="27">
        <v>9182</v>
      </c>
      <c r="D238" s="27">
        <v>867</v>
      </c>
      <c r="E238" s="27">
        <v>3635.26</v>
      </c>
      <c r="F238" s="27">
        <v>100010</v>
      </c>
      <c r="G238" s="27">
        <v>2</v>
      </c>
      <c r="H238" s="27">
        <v>5.7438414149537766E-3</v>
      </c>
      <c r="I238" s="27">
        <v>7.6198095238095235E-3</v>
      </c>
      <c r="J238" s="27">
        <v>72762.894516183122</v>
      </c>
      <c r="K238" s="29">
        <f t="shared" si="15"/>
        <v>456.15877048767607</v>
      </c>
      <c r="L238" s="28">
        <f t="shared" si="18"/>
        <v>228.07938524383803</v>
      </c>
      <c r="M238" s="27">
        <f t="shared" si="19"/>
        <v>102.63572335972712</v>
      </c>
      <c r="N238" s="87" cm="1">
        <f t="array" ref="N238">_xlfn.IFS(AND('Demand breakdown 1'!X238&gt;0, SUM('Demand breakdown 1'!N238:W238)&gt;0,SUM('Demand breakdown 1'!N238:W238)&lt;'Demand breakdown 1'!X238),('Demand breakdown 1'!N238 /'Demand breakdown 1'!X238)*Doku!$H$9,AND('Demand breakdown 1'!X238 = 0, SUM('Demand breakdown 1'!N238:W238)&gt;0), 'Demand breakdown 1'!N238/SUM('Demand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1'!N238 /'Demand breakdown 1'!Y238)*Doku!$H$9)</f>
        <v>3.4952796114831472E-2</v>
      </c>
      <c r="O238" s="27" cm="1">
        <f t="array" ref="O238">_xlfn.IFS(AND('Demand breakdown 1'!X238&gt;0, SUM('Demand breakdown 1'!N238:W238)&gt;0,SUM('Demand breakdown 1'!N238:W238)&lt;'Demand breakdown 1'!X238),('Demand breakdown 1'!O238 /'Demand breakdown 1'!X238)*Doku!$H$9,AND('Demand breakdown 1'!X238 = 0, SUM('Demand breakdown 1'!N238:W238)&gt;0), 'Demand breakdown 1'!O238/SUM('Demand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1'!O238 /'Demand breakdown 1'!Y238)*Doku!$H$9)</f>
        <v>0.13487434884988639</v>
      </c>
      <c r="P238" s="27" cm="1">
        <f t="array" ref="P238">_xlfn.IFS(AND('Demand breakdown 1'!X238&gt;0, SUM('Demand breakdown 1'!N238:W238)&gt;0,SUM('Demand breakdown 1'!N238:W238)&lt;'Demand breakdown 1'!X238),('Demand breakdown 1'!P238 /'Demand breakdown 1'!X238)*Doku!$H$9,AND('Demand breakdown 1'!X238 = 0, SUM('Demand breakdown 1'!N238:W238)&gt;0), 'Demand breakdown 1'!P238/SUM('Demand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1'!P238 /'Demand breakdown 1'!Y238)*Doku!$H$9)</f>
        <v>0</v>
      </c>
      <c r="Q238" s="27" cm="1">
        <f t="array" ref="Q238">_xlfn.IFS(AND('Demand breakdown 1'!X238&gt;0, SUM('Demand breakdown 1'!N238:W238)&gt;0,SUM('Demand breakdown 1'!N238:W238)&lt;'Demand breakdown 1'!X238),('Demand breakdown 1'!Q238 /'Demand breakdown 1'!X238)*Doku!$H$9,AND('Demand breakdown 1'!X238 = 0, SUM('Demand breakdown 1'!N238:W238)&gt;0), 'Demand breakdown 1'!Q238/SUM('Demand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1'!Q238 /'Demand breakdown 1'!Y238)*Doku!$H$9)</f>
        <v>0.2952227694444805</v>
      </c>
      <c r="R238" s="27" cm="1">
        <f t="array" ref="R238">_xlfn.IFS(AND('Demand breakdown 1'!X238&gt;0, SUM('Demand breakdown 1'!N238:W238)&gt;0,SUM('Demand breakdown 1'!N238:W238)&lt;'Demand breakdown 1'!X238),('Demand breakdown 1'!R238 /'Demand breakdown 1'!X238)*Doku!$H$9,AND('Demand breakdown 1'!X238 = 0, SUM('Demand breakdown 1'!N238:W238)&gt;0), 'Demand breakdown 1'!R238/SUM('Demand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1'!R238 /'Demand breakdown 1'!Y238)*Doku!$H$9)</f>
        <v>0</v>
      </c>
      <c r="S238" s="27" cm="1">
        <f t="array" ref="S238">_xlfn.IFS(AND('Demand breakdown 1'!X238&gt;0, SUM('Demand breakdown 1'!N238:W238)&gt;0,SUM('Demand breakdown 1'!N238:W238)&lt;'Demand breakdown 1'!X238),('Demand breakdown 1'!S238 /'Demand breakdown 1'!X238)*Doku!$H$9,AND('Demand breakdown 1'!X238 = 0, SUM('Demand breakdown 1'!N238:W238)&gt;0), 'Demand breakdown 1'!S238/SUM('Demand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1'!S238 /'Demand breakdown 1'!Y238)*Doku!$H$9)</f>
        <v>0.31062569654593158</v>
      </c>
      <c r="T238" s="27" cm="1">
        <f t="array" ref="T238">_xlfn.IFS(AND('Demand breakdown 1'!X238&gt;0, SUM('Demand breakdown 1'!N238:W238)&gt;0,SUM('Demand breakdown 1'!N238:W238)&lt;'Demand breakdown 1'!X238),('Demand breakdown 1'!T238 /'Demand breakdown 1'!X238)*Doku!$H$9,AND('Demand breakdown 1'!X238 = 0, SUM('Demand breakdown 1'!N238:W238)&gt;0), 'Demand breakdown 1'!T238/SUM('Demand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1'!T238 /'Demand breakdown 1'!Y238)*Doku!$H$9)</f>
        <v>2.488165147157494E-2</v>
      </c>
      <c r="U238" s="27" cm="1">
        <f t="array" ref="U238">_xlfn.IFS(AND('Demand breakdown 1'!X238&gt;0, SUM('Demand breakdown 1'!N238:W238)&gt;0,SUM('Demand breakdown 1'!N238:W238)&lt;'Demand breakdown 1'!X238),('Demand breakdown 1'!U238 /'Demand breakdown 1'!X238)*Doku!$H$9,AND('Demand breakdown 1'!X238 = 0, SUM('Demand breakdown 1'!N238:W238)&gt;0), 'Demand breakdown 1'!U238/SUM('Demand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1'!U238 /'Demand breakdown 1'!Y238)*Doku!$H$9)</f>
        <v>0</v>
      </c>
      <c r="V238" s="27" cm="1">
        <f t="array" ref="V238">_xlfn.IFS(AND('Demand breakdown 1'!X238&gt;0, SUM('Demand breakdown 1'!N238:W238)&gt;0,SUM('Demand breakdown 1'!N238:W238)&lt;'Demand breakdown 1'!X238),('Demand breakdown 1'!V238 /'Demand breakdown 1'!X238)*Doku!$H$9,AND('Demand breakdown 1'!X238 = 0, SUM('Demand breakdown 1'!N238:W238)&gt;0), 'Demand breakdown 1'!V238/SUM('Demand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1'!V238 /'Demand breakdown 1'!Y238)*Doku!$H$9)</f>
        <v>0.18009576303235195</v>
      </c>
      <c r="W238" s="27" cm="1">
        <f t="array" ref="W238">_xlfn.IFS(AND('Demand breakdown 1'!X238&gt;0, SUM('Demand breakdown 1'!N238:W238)&gt;0),('Demand breakdown 1'!W238 /'Demand breakdown 1'!X238)*Doku!$H$9,AND('Demand breakdown 1'!X238 = 0, SUM('Demand breakdown 1'!N238:W238)&gt;0), 'Demand breakdown 1'!W238/SUM('Demand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1'!W238 /'Demand breakdown 1'!Y238)*Doku!$H$9)</f>
        <v>0</v>
      </c>
      <c r="X238" s="90" cm="1">
        <f t="array" ref="X238">_xlfn.IFS(AND('Demand breakdown 1'!Y238&gt;0,'Demand breakdown 1'!X238 &gt; SUM('Demand breakdown 1'!N238:W238)),(('Demand breakdown 1'!Y238-SUM('Demand breakdown 1'!N238:W238))/'Demand breakdown 1'!Y238)*Doku!$H$9,'Demand breakdown 1'!Y238 = 0, 0,'Demand breakdown 1'!X238 &lt; SUM('Demand breakdown 1'!N238:W238),1)</f>
        <v>1</v>
      </c>
      <c r="Y238" s="92">
        <f>IF(X238=1,Doku!$H$10,1-SUM(N238:X238))</f>
        <v>1.934697454094314E-2</v>
      </c>
      <c r="Z238" s="27">
        <f t="shared" si="16"/>
        <v>61.581434015836273</v>
      </c>
      <c r="AA238" s="25">
        <f t="shared" si="17"/>
        <v>63.862227868274658</v>
      </c>
    </row>
    <row r="239" spans="1:27">
      <c r="A239" s="27" t="s">
        <v>1411</v>
      </c>
      <c r="B239" s="27" t="s">
        <v>1427</v>
      </c>
      <c r="C239" s="27">
        <v>9183</v>
      </c>
      <c r="D239" s="27">
        <v>787</v>
      </c>
      <c r="E239" s="27">
        <v>3987.0030000000002</v>
      </c>
      <c r="F239" s="27">
        <v>115872</v>
      </c>
      <c r="G239" s="27">
        <v>5</v>
      </c>
      <c r="H239" s="27">
        <v>6.2996079930857634E-3</v>
      </c>
      <c r="I239" s="27">
        <v>8.8283428571428579E-3</v>
      </c>
      <c r="J239" s="27">
        <v>72762.894516183122</v>
      </c>
      <c r="K239" s="29">
        <f t="shared" si="15"/>
        <v>509.89717098258211</v>
      </c>
      <c r="L239" s="28">
        <f t="shared" si="18"/>
        <v>101.97943419651642</v>
      </c>
      <c r="M239" s="27">
        <f t="shared" si="19"/>
        <v>45.890745388432393</v>
      </c>
      <c r="N239" s="87" cm="1">
        <f t="array" ref="N239">_xlfn.IFS(AND('Demand breakdown 1'!X239&gt;0, SUM('Demand breakdown 1'!N239:W239)&gt;0,SUM('Demand breakdown 1'!N239:W239)&lt;'Demand breakdown 1'!X239),('Demand breakdown 1'!N239 /'Demand breakdown 1'!X239)*Doku!$H$9,AND('Demand breakdown 1'!X239 = 0, SUM('Demand breakdown 1'!N239:W239)&gt;0), 'Demand breakdown 1'!N239/SUM('Demand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1'!N239 /'Demand breakdown 1'!Y239)*Doku!$H$9)</f>
        <v>0.11243914134057877</v>
      </c>
      <c r="O239" s="27" cm="1">
        <f t="array" ref="O239">_xlfn.IFS(AND('Demand breakdown 1'!X239&gt;0, SUM('Demand breakdown 1'!N239:W239)&gt;0,SUM('Demand breakdown 1'!N239:W239)&lt;'Demand breakdown 1'!X239),('Demand breakdown 1'!O239 /'Demand breakdown 1'!X239)*Doku!$H$9,AND('Demand breakdown 1'!X239 = 0, SUM('Demand breakdown 1'!N239:W239)&gt;0), 'Demand breakdown 1'!O239/SUM('Demand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1'!O239 /'Demand breakdown 1'!Y239)*Doku!$H$9)</f>
        <v>0.28194837635704889</v>
      </c>
      <c r="P239" s="27" cm="1">
        <f t="array" ref="P239">_xlfn.IFS(AND('Demand breakdown 1'!X239&gt;0, SUM('Demand breakdown 1'!N239:W239)&gt;0,SUM('Demand breakdown 1'!N239:W239)&lt;'Demand breakdown 1'!X239),('Demand breakdown 1'!P239 /'Demand breakdown 1'!X239)*Doku!$H$9,AND('Demand breakdown 1'!X239 = 0, SUM('Demand breakdown 1'!N239:W239)&gt;0), 'Demand breakdown 1'!P239/SUM('Demand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1'!P239 /'Demand breakdown 1'!Y239)*Doku!$H$9)</f>
        <v>4.4567405493542565E-2</v>
      </c>
      <c r="Q239" s="27" cm="1">
        <f t="array" ref="Q239">_xlfn.IFS(AND('Demand breakdown 1'!X239&gt;0, SUM('Demand breakdown 1'!N239:W239)&gt;0,SUM('Demand breakdown 1'!N239:W239)&lt;'Demand breakdown 1'!X239),('Demand breakdown 1'!Q239 /'Demand breakdown 1'!X239)*Doku!$H$9,AND('Demand breakdown 1'!X239 = 0, SUM('Demand breakdown 1'!N239:W239)&gt;0), 'Demand breakdown 1'!Q239/SUM('Demand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1'!Q239 /'Demand breakdown 1'!Y239)*Doku!$H$9)</f>
        <v>0.18124645249377713</v>
      </c>
      <c r="R239" s="27" cm="1">
        <f t="array" ref="R239">_xlfn.IFS(AND('Demand breakdown 1'!X239&gt;0, SUM('Demand breakdown 1'!N239:W239)&gt;0,SUM('Demand breakdown 1'!N239:W239)&lt;'Demand breakdown 1'!X239),('Demand breakdown 1'!R239 /'Demand breakdown 1'!X239)*Doku!$H$9,AND('Demand breakdown 1'!X239 = 0, SUM('Demand breakdown 1'!N239:W239)&gt;0), 'Demand breakdown 1'!R239/SUM('Demand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1'!R239 /'Demand breakdown 1'!Y239)*Doku!$H$9)</f>
        <v>0</v>
      </c>
      <c r="S239" s="27" cm="1">
        <f t="array" ref="S239">_xlfn.IFS(AND('Demand breakdown 1'!X239&gt;0, SUM('Demand breakdown 1'!N239:W239)&gt;0,SUM('Demand breakdown 1'!N239:W239)&lt;'Demand breakdown 1'!X239),('Demand breakdown 1'!S239 /'Demand breakdown 1'!X239)*Doku!$H$9,AND('Demand breakdown 1'!X239 = 0, SUM('Demand breakdown 1'!N239:W239)&gt;0), 'Demand breakdown 1'!S239/SUM('Demand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1'!S239 /'Demand breakdown 1'!Y239)*Doku!$H$9)</f>
        <v>0</v>
      </c>
      <c r="T239" s="27" cm="1">
        <f t="array" ref="T239">_xlfn.IFS(AND('Demand breakdown 1'!X239&gt;0, SUM('Demand breakdown 1'!N239:W239)&gt;0,SUM('Demand breakdown 1'!N239:W239)&lt;'Demand breakdown 1'!X239),('Demand breakdown 1'!T239 /'Demand breakdown 1'!X239)*Doku!$H$9,AND('Demand breakdown 1'!X239 = 0, SUM('Demand breakdown 1'!N239:W239)&gt;0), 'Demand breakdown 1'!T239/SUM('Demand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1'!T239 /'Demand breakdown 1'!Y239)*Doku!$H$9)</f>
        <v>6.7446474344235216E-2</v>
      </c>
      <c r="U239" s="27" cm="1">
        <f t="array" ref="U239">_xlfn.IFS(AND('Demand breakdown 1'!X239&gt;0, SUM('Demand breakdown 1'!N239:W239)&gt;0,SUM('Demand breakdown 1'!N239:W239)&lt;'Demand breakdown 1'!X239),('Demand breakdown 1'!U239 /'Demand breakdown 1'!X239)*Doku!$H$9,AND('Demand breakdown 1'!X239 = 0, SUM('Demand breakdown 1'!N239:W239)&gt;0), 'Demand breakdown 1'!U239/SUM('Demand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1'!U239 /'Demand breakdown 1'!Y239)*Doku!$H$9)</f>
        <v>0</v>
      </c>
      <c r="V239" s="27" cm="1">
        <f t="array" ref="V239">_xlfn.IFS(AND('Demand breakdown 1'!X239&gt;0, SUM('Demand breakdown 1'!N239:W239)&gt;0,SUM('Demand breakdown 1'!N239:W239)&lt;'Demand breakdown 1'!X239),('Demand breakdown 1'!V239 /'Demand breakdown 1'!X239)*Doku!$H$9,AND('Demand breakdown 1'!X239 = 0, SUM('Demand breakdown 1'!N239:W239)&gt;0), 'Demand breakdown 1'!V239/SUM('Demand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1'!V239 /'Demand breakdown 1'!Y239)*Doku!$H$9)</f>
        <v>0.29300517542987436</v>
      </c>
      <c r="W239" s="27" cm="1">
        <f t="array" ref="W239">_xlfn.IFS(AND('Demand breakdown 1'!X239&gt;0, SUM('Demand breakdown 1'!N239:W239)&gt;0),('Demand breakdown 1'!W239 /'Demand breakdown 1'!X239)*Doku!$H$9,AND('Demand breakdown 1'!X239 = 0, SUM('Demand breakdown 1'!N239:W239)&gt;0), 'Demand breakdown 1'!W239/SUM('Demand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1'!W239 /'Demand breakdown 1'!Y239)*Doku!$H$9)</f>
        <v>0</v>
      </c>
      <c r="X239" s="90" cm="1">
        <f t="array" ref="X239">_xlfn.IFS(AND('Demand breakdown 1'!Y239&gt;0,'Demand breakdown 1'!X239 &gt; SUM('Demand breakdown 1'!N239:W239)),(('Demand breakdown 1'!Y239-SUM('Demand breakdown 1'!N239:W239))/'Demand breakdown 1'!Y239)*Doku!$H$9,'Demand breakdown 1'!Y239 = 0, 0,'Demand breakdown 1'!X239 &lt; SUM('Demand breakdown 1'!N239:W239),1)</f>
        <v>1</v>
      </c>
      <c r="Y239" s="92">
        <f>IF(X239=1,Doku!$H$10,1-SUM(N239:X239))</f>
        <v>1.934697454094314E-2</v>
      </c>
      <c r="Z239" s="27">
        <f t="shared" si="16"/>
        <v>27.534447233059435</v>
      </c>
      <c r="AA239" s="25">
        <f t="shared" si="17"/>
        <v>28.554241575024601</v>
      </c>
    </row>
    <row r="240" spans="1:27">
      <c r="A240" s="27" t="s">
        <v>1411</v>
      </c>
      <c r="B240" s="27" t="s">
        <v>1428</v>
      </c>
      <c r="C240" s="27">
        <v>9184</v>
      </c>
      <c r="D240" s="27">
        <v>2094</v>
      </c>
      <c r="E240" s="27">
        <v>38340.082999999999</v>
      </c>
      <c r="F240" s="27">
        <v>350473</v>
      </c>
      <c r="G240" s="27">
        <v>4</v>
      </c>
      <c r="H240" s="27">
        <v>6.057870869983583E-2</v>
      </c>
      <c r="I240" s="27">
        <v>2.6702704761904762E-2</v>
      </c>
      <c r="J240" s="27">
        <v>72762.894516183122</v>
      </c>
      <c r="K240" s="29">
        <f t="shared" si="15"/>
        <v>3717.7056827264041</v>
      </c>
      <c r="L240" s="28">
        <f t="shared" si="18"/>
        <v>929.42642068160103</v>
      </c>
      <c r="M240" s="27">
        <f t="shared" si="19"/>
        <v>418.24188930672045</v>
      </c>
      <c r="N240" s="87" cm="1">
        <f t="array" ref="N240">_xlfn.IFS(AND('Demand breakdown 1'!X240&gt;0, SUM('Demand breakdown 1'!N240:W240)&gt;0,SUM('Demand breakdown 1'!N240:W240)&lt;'Demand breakdown 1'!X240),('Demand breakdown 1'!N240 /'Demand breakdown 1'!X240)*Doku!$H$9,AND('Demand breakdown 1'!X240 = 0, SUM('Demand breakdown 1'!N240:W240)&gt;0), 'Demand breakdown 1'!N240/SUM('Demand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1'!N240 /'Demand breakdown 1'!Y240)*Doku!$H$9)</f>
        <v>4.2698304270276356E-2</v>
      </c>
      <c r="O240" s="27" cm="1">
        <f t="array" ref="O240">_xlfn.IFS(AND('Demand breakdown 1'!X240&gt;0, SUM('Demand breakdown 1'!N240:W240)&gt;0,SUM('Demand breakdown 1'!N240:W240)&lt;'Demand breakdown 1'!X240),('Demand breakdown 1'!O240 /'Demand breakdown 1'!X240)*Doku!$H$9,AND('Demand breakdown 1'!X240 = 0, SUM('Demand breakdown 1'!N240:W240)&gt;0), 'Demand breakdown 1'!O240/SUM('Demand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1'!O240 /'Demand breakdown 1'!Y240)*Doku!$H$9)</f>
        <v>0.14147065400517372</v>
      </c>
      <c r="P240" s="27" cm="1">
        <f t="array" ref="P240">_xlfn.IFS(AND('Demand breakdown 1'!X240&gt;0, SUM('Demand breakdown 1'!N240:W240)&gt;0,SUM('Demand breakdown 1'!N240:W240)&lt;'Demand breakdown 1'!X240),('Demand breakdown 1'!P240 /'Demand breakdown 1'!X240)*Doku!$H$9,AND('Demand breakdown 1'!X240 = 0, SUM('Demand breakdown 1'!N240:W240)&gt;0), 'Demand breakdown 1'!P240/SUM('Demand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1'!P240 /'Demand breakdown 1'!Y240)*Doku!$H$9)</f>
        <v>1.9803442912450755E-2</v>
      </c>
      <c r="Q240" s="27" cm="1">
        <f t="array" ref="Q240">_xlfn.IFS(AND('Demand breakdown 1'!X240&gt;0, SUM('Demand breakdown 1'!N240:W240)&gt;0,SUM('Demand breakdown 1'!N240:W240)&lt;'Demand breakdown 1'!X240),('Demand breakdown 1'!Q240 /'Demand breakdown 1'!X240)*Doku!$H$9,AND('Demand breakdown 1'!X240 = 0, SUM('Demand breakdown 1'!N240:W240)&gt;0), 'Demand breakdown 1'!Q240/SUM('Demand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1'!Q240 /'Demand breakdown 1'!Y240)*Doku!$H$9)</f>
        <v>6.7735732867470658E-2</v>
      </c>
      <c r="R240" s="27" cm="1">
        <f t="array" ref="R240">_xlfn.IFS(AND('Demand breakdown 1'!X240&gt;0, SUM('Demand breakdown 1'!N240:W240)&gt;0,SUM('Demand breakdown 1'!N240:W240)&lt;'Demand breakdown 1'!X240),('Demand breakdown 1'!R240 /'Demand breakdown 1'!X240)*Doku!$H$9,AND('Demand breakdown 1'!X240 = 0, SUM('Demand breakdown 1'!N240:W240)&gt;0), 'Demand breakdown 1'!R240/SUM('Demand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1'!R240 /'Demand breakdown 1'!Y240)*Doku!$H$9)</f>
        <v>0</v>
      </c>
      <c r="S240" s="27" cm="1">
        <f t="array" ref="S240">_xlfn.IFS(AND('Demand breakdown 1'!X240&gt;0, SUM('Demand breakdown 1'!N240:W240)&gt;0,SUM('Demand breakdown 1'!N240:W240)&lt;'Demand breakdown 1'!X240),('Demand breakdown 1'!S240 /'Demand breakdown 1'!X240)*Doku!$H$9,AND('Demand breakdown 1'!X240 = 0, SUM('Demand breakdown 1'!N240:W240)&gt;0), 'Demand breakdown 1'!S240/SUM('Demand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1'!S240 /'Demand breakdown 1'!Y240)*Doku!$H$9)</f>
        <v>9.7639849908373894E-3</v>
      </c>
      <c r="T240" s="27" cm="1">
        <f t="array" ref="T240">_xlfn.IFS(AND('Demand breakdown 1'!X240&gt;0, SUM('Demand breakdown 1'!N240:W240)&gt;0,SUM('Demand breakdown 1'!N240:W240)&lt;'Demand breakdown 1'!X240),('Demand breakdown 1'!T240 /'Demand breakdown 1'!X240)*Doku!$H$9,AND('Demand breakdown 1'!X240 = 0, SUM('Demand breakdown 1'!N240:W240)&gt;0), 'Demand breakdown 1'!T240/SUM('Demand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1'!T240 /'Demand breakdown 1'!Y240)*Doku!$H$9)</f>
        <v>0</v>
      </c>
      <c r="U240" s="27" cm="1">
        <f t="array" ref="U240">_xlfn.IFS(AND('Demand breakdown 1'!X240&gt;0, SUM('Demand breakdown 1'!N240:W240)&gt;0,SUM('Demand breakdown 1'!N240:W240)&lt;'Demand breakdown 1'!X240),('Demand breakdown 1'!U240 /'Demand breakdown 1'!X240)*Doku!$H$9,AND('Demand breakdown 1'!X240 = 0, SUM('Demand breakdown 1'!N240:W240)&gt;0), 'Demand breakdown 1'!U240/SUM('Demand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1'!U240 /'Demand breakdown 1'!Y240)*Doku!$H$9)</f>
        <v>0</v>
      </c>
      <c r="V240" s="27" cm="1">
        <f t="array" ref="V240">_xlfn.IFS(AND('Demand breakdown 1'!X240&gt;0, SUM('Demand breakdown 1'!N240:W240)&gt;0,SUM('Demand breakdown 1'!N240:W240)&lt;'Demand breakdown 1'!X240),('Demand breakdown 1'!V240 /'Demand breakdown 1'!X240)*Doku!$H$9,AND('Demand breakdown 1'!X240 = 0, SUM('Demand breakdown 1'!N240:W240)&gt;0), 'Demand breakdown 1'!V240/SUM('Demand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1'!V240 /'Demand breakdown 1'!Y240)*Doku!$H$9)</f>
        <v>0.55899579275129541</v>
      </c>
      <c r="W240" s="27" cm="1">
        <f t="array" ref="W240">_xlfn.IFS(AND('Demand breakdown 1'!X240&gt;0, SUM('Demand breakdown 1'!N240:W240)&gt;0),('Demand breakdown 1'!W240 /'Demand breakdown 1'!X240)*Doku!$H$9,AND('Demand breakdown 1'!X240 = 0, SUM('Demand breakdown 1'!N240:W240)&gt;0), 'Demand breakdown 1'!W240/SUM('Demand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1'!W240 /'Demand breakdown 1'!Y240)*Doku!$H$9)</f>
        <v>1.3100268263568662E-2</v>
      </c>
      <c r="X240" s="90" cm="1">
        <f t="array" ref="X240">_xlfn.IFS(AND('Demand breakdown 1'!Y240&gt;0,'Demand breakdown 1'!X240 &gt; SUM('Demand breakdown 1'!N240:W240)),(('Demand breakdown 1'!Y240-SUM('Demand breakdown 1'!N240:W240))/'Demand breakdown 1'!Y240)*Doku!$H$9,'Demand breakdown 1'!Y240 = 0, 0,'Demand breakdown 1'!X240 &lt; SUM('Demand breakdown 1'!N240:W240),1)</f>
        <v>0.12708484539798384</v>
      </c>
      <c r="Y240" s="92">
        <f>IF(X240=1,Doku!$H$10,1-SUM(N240:X240))</f>
        <v>1.9346974540943251E-2</v>
      </c>
      <c r="Z240" s="27">
        <f t="shared" si="16"/>
        <v>250.94513358403231</v>
      </c>
      <c r="AA240" s="25">
        <f t="shared" si="17"/>
        <v>260.23939779084833</v>
      </c>
    </row>
    <row r="241" spans="1:27">
      <c r="A241" s="27" t="s">
        <v>1411</v>
      </c>
      <c r="B241" s="27" t="s">
        <v>1429</v>
      </c>
      <c r="C241" s="27">
        <v>9185</v>
      </c>
      <c r="D241" s="27">
        <v>736</v>
      </c>
      <c r="E241" s="27">
        <v>3625.3780000000002</v>
      </c>
      <c r="F241" s="27">
        <v>97303</v>
      </c>
      <c r="G241" s="27">
        <v>4</v>
      </c>
      <c r="H241" s="27">
        <v>5.7282274998933479E-3</v>
      </c>
      <c r="I241" s="27">
        <v>7.4135619047619051E-3</v>
      </c>
      <c r="J241" s="27">
        <v>72762.894516183122</v>
      </c>
      <c r="K241" s="29">
        <f t="shared" si="15"/>
        <v>451.13876000670371</v>
      </c>
      <c r="L241" s="28">
        <f t="shared" si="18"/>
        <v>112.78469000167593</v>
      </c>
      <c r="M241" s="27">
        <f t="shared" si="19"/>
        <v>50.753110500754168</v>
      </c>
      <c r="N241" s="87" cm="1">
        <f t="array" ref="N241">_xlfn.IFS(AND('Demand breakdown 1'!X241&gt;0, SUM('Demand breakdown 1'!N241:W241)&gt;0,SUM('Demand breakdown 1'!N241:W241)&lt;'Demand breakdown 1'!X241),('Demand breakdown 1'!N241 /'Demand breakdown 1'!X241)*Doku!$H$9,AND('Demand breakdown 1'!X241 = 0, SUM('Demand breakdown 1'!N241:W241)&gt;0), 'Demand breakdown 1'!N241/SUM('Demand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1'!N241 /'Demand breakdown 1'!Y241)*Doku!$H$9)</f>
        <v>7.6131795252499607E-2</v>
      </c>
      <c r="O241" s="27" cm="1">
        <f t="array" ref="O241">_xlfn.IFS(AND('Demand breakdown 1'!X241&gt;0, SUM('Demand breakdown 1'!N241:W241)&gt;0,SUM('Demand breakdown 1'!N241:W241)&lt;'Demand breakdown 1'!X241),('Demand breakdown 1'!O241 /'Demand breakdown 1'!X241)*Doku!$H$9,AND('Demand breakdown 1'!X241 = 0, SUM('Demand breakdown 1'!N241:W241)&gt;0), 'Demand breakdown 1'!O241/SUM('Demand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1'!O241 /'Demand breakdown 1'!Y241)*Doku!$H$9)</f>
        <v>7.7012658999222744E-2</v>
      </c>
      <c r="P241" s="27" cm="1">
        <f t="array" ref="P241">_xlfn.IFS(AND('Demand breakdown 1'!X241&gt;0, SUM('Demand breakdown 1'!N241:W241)&gt;0,SUM('Demand breakdown 1'!N241:W241)&lt;'Demand breakdown 1'!X241),('Demand breakdown 1'!P241 /'Demand breakdown 1'!X241)*Doku!$H$9,AND('Demand breakdown 1'!X241 = 0, SUM('Demand breakdown 1'!N241:W241)&gt;0), 'Demand breakdown 1'!P241/SUM('Demand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1'!P241 /'Demand breakdown 1'!Y241)*Doku!$H$9)</f>
        <v>0.15817796137585455</v>
      </c>
      <c r="Q241" s="27" cm="1">
        <f t="array" ref="Q241">_xlfn.IFS(AND('Demand breakdown 1'!X241&gt;0, SUM('Demand breakdown 1'!N241:W241)&gt;0,SUM('Demand breakdown 1'!N241:W241)&lt;'Demand breakdown 1'!X241),('Demand breakdown 1'!Q241 /'Demand breakdown 1'!X241)*Doku!$H$9,AND('Demand breakdown 1'!X241 = 0, SUM('Demand breakdown 1'!N241:W241)&gt;0), 'Demand breakdown 1'!Q241/SUM('Demand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1'!Q241 /'Demand breakdown 1'!Y241)*Doku!$H$9)</f>
        <v>0.18447803609944532</v>
      </c>
      <c r="R241" s="27" cm="1">
        <f t="array" ref="R241">_xlfn.IFS(AND('Demand breakdown 1'!X241&gt;0, SUM('Demand breakdown 1'!N241:W241)&gt;0,SUM('Demand breakdown 1'!N241:W241)&lt;'Demand breakdown 1'!X241),('Demand breakdown 1'!R241 /'Demand breakdown 1'!X241)*Doku!$H$9,AND('Demand breakdown 1'!X241 = 0, SUM('Demand breakdown 1'!N241:W241)&gt;0), 'Demand breakdown 1'!R241/SUM('Demand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1'!R241 /'Demand breakdown 1'!Y241)*Doku!$H$9)</f>
        <v>0</v>
      </c>
      <c r="S241" s="27" cm="1">
        <f t="array" ref="S241">_xlfn.IFS(AND('Demand breakdown 1'!X241&gt;0, SUM('Demand breakdown 1'!N241:W241)&gt;0,SUM('Demand breakdown 1'!N241:W241)&lt;'Demand breakdown 1'!X241),('Demand breakdown 1'!S241 /'Demand breakdown 1'!X241)*Doku!$H$9,AND('Demand breakdown 1'!X241 = 0, SUM('Demand breakdown 1'!N241:W241)&gt;0), 'Demand breakdown 1'!S241/SUM('Demand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1'!S241 /'Demand breakdown 1'!Y241)*Doku!$H$9)</f>
        <v>0.10029262944833418</v>
      </c>
      <c r="T241" s="27" cm="1">
        <f t="array" ref="T241">_xlfn.IFS(AND('Demand breakdown 1'!X241&gt;0, SUM('Demand breakdown 1'!N241:W241)&gt;0,SUM('Demand breakdown 1'!N241:W241)&lt;'Demand breakdown 1'!X241),('Demand breakdown 1'!T241 /'Demand breakdown 1'!X241)*Doku!$H$9,AND('Demand breakdown 1'!X241 = 0, SUM('Demand breakdown 1'!N241:W241)&gt;0), 'Demand breakdown 1'!T241/SUM('Demand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1'!T241 /'Demand breakdown 1'!Y241)*Doku!$H$9)</f>
        <v>0</v>
      </c>
      <c r="U241" s="27" cm="1">
        <f t="array" ref="U241">_xlfn.IFS(AND('Demand breakdown 1'!X241&gt;0, SUM('Demand breakdown 1'!N241:W241)&gt;0,SUM('Demand breakdown 1'!N241:W241)&lt;'Demand breakdown 1'!X241),('Demand breakdown 1'!U241 /'Demand breakdown 1'!X241)*Doku!$H$9,AND('Demand breakdown 1'!X241 = 0, SUM('Demand breakdown 1'!N241:W241)&gt;0), 'Demand breakdown 1'!U241/SUM('Demand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1'!U241 /'Demand breakdown 1'!Y241)*Doku!$H$9)</f>
        <v>0.13980566037277201</v>
      </c>
      <c r="V241" s="27" cm="1">
        <f t="array" ref="V241">_xlfn.IFS(AND('Demand breakdown 1'!X241&gt;0, SUM('Demand breakdown 1'!N241:W241)&gt;0,SUM('Demand breakdown 1'!N241:W241)&lt;'Demand breakdown 1'!X241),('Demand breakdown 1'!V241 /'Demand breakdown 1'!X241)*Doku!$H$9,AND('Demand breakdown 1'!X241 = 0, SUM('Demand breakdown 1'!N241:W241)&gt;0), 'Demand breakdown 1'!V241/SUM('Demand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1'!V241 /'Demand breakdown 1'!Y241)*Doku!$H$9)</f>
        <v>0.18082874343444946</v>
      </c>
      <c r="W241" s="27" cm="1">
        <f t="array" ref="W241">_xlfn.IFS(AND('Demand breakdown 1'!X241&gt;0, SUM('Demand breakdown 1'!N241:W241)&gt;0),('Demand breakdown 1'!W241 /'Demand breakdown 1'!X241)*Doku!$H$9,AND('Demand breakdown 1'!X241 = 0, SUM('Demand breakdown 1'!N241:W241)&gt;0), 'Demand breakdown 1'!W241/SUM('Demand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1'!W241 /'Demand breakdown 1'!Y241)*Doku!$H$9)</f>
        <v>0</v>
      </c>
      <c r="X241" s="90" cm="1">
        <f t="array" ref="X241">_xlfn.IFS(AND('Demand breakdown 1'!Y241&gt;0,'Demand breakdown 1'!X241 &gt; SUM('Demand breakdown 1'!N241:W241)),(('Demand breakdown 1'!Y241-SUM('Demand breakdown 1'!N241:W241))/'Demand breakdown 1'!Y241)*Doku!$H$9,'Demand breakdown 1'!Y241 = 0, 0,'Demand breakdown 1'!X241 &lt; SUM('Demand breakdown 1'!N241:W241),1)</f>
        <v>6.3925540476478998E-2</v>
      </c>
      <c r="Y241" s="92">
        <f>IF(X241=1,Doku!$H$10,1-SUM(N241:X241))</f>
        <v>1.934697454094314E-2</v>
      </c>
      <c r="Z241" s="27">
        <f t="shared" si="16"/>
        <v>30.451866300452501</v>
      </c>
      <c r="AA241" s="25">
        <f t="shared" si="17"/>
        <v>31.579713200469261</v>
      </c>
    </row>
    <row r="242" spans="1:27">
      <c r="A242" s="27" t="s">
        <v>1411</v>
      </c>
      <c r="B242" s="27" t="s">
        <v>1430</v>
      </c>
      <c r="C242" s="27">
        <v>9186</v>
      </c>
      <c r="D242" s="27">
        <v>828</v>
      </c>
      <c r="E242" s="27">
        <v>4509.5919999999996</v>
      </c>
      <c r="F242" s="27">
        <v>128227</v>
      </c>
      <c r="G242" s="27">
        <v>4</v>
      </c>
      <c r="H242" s="27">
        <v>7.1253173897174414E-3</v>
      </c>
      <c r="I242" s="27">
        <v>9.7696761904761901E-3</v>
      </c>
      <c r="J242" s="27">
        <v>72762.894516183122</v>
      </c>
      <c r="K242" s="29">
        <f t="shared" si="15"/>
        <v>572.33385375744933</v>
      </c>
      <c r="L242" s="28">
        <f t="shared" si="18"/>
        <v>143.08346343936233</v>
      </c>
      <c r="M242" s="27">
        <f t="shared" si="19"/>
        <v>64.387558547713056</v>
      </c>
      <c r="N242" s="87" cm="1">
        <f t="array" ref="N242">_xlfn.IFS(AND('Demand breakdown 1'!X242&gt;0, SUM('Demand breakdown 1'!N242:W242)&gt;0,SUM('Demand breakdown 1'!N242:W242)&lt;'Demand breakdown 1'!X242),('Demand breakdown 1'!N242 /'Demand breakdown 1'!X242)*Doku!$H$9,AND('Demand breakdown 1'!X242 = 0, SUM('Demand breakdown 1'!N242:W242)&gt;0), 'Demand breakdown 1'!N242/SUM('Demand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1'!N242 /'Demand breakdown 1'!Y242)*Doku!$H$9)</f>
        <v>0.10686108892689171</v>
      </c>
      <c r="O242" s="27" cm="1">
        <f t="array" ref="O242">_xlfn.IFS(AND('Demand breakdown 1'!X242&gt;0, SUM('Demand breakdown 1'!N242:W242)&gt;0,SUM('Demand breakdown 1'!N242:W242)&lt;'Demand breakdown 1'!X242),('Demand breakdown 1'!O242 /'Demand breakdown 1'!X242)*Doku!$H$9,AND('Demand breakdown 1'!X242 = 0, SUM('Demand breakdown 1'!N242:W242)&gt;0), 'Demand breakdown 1'!O242/SUM('Demand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1'!O242 /'Demand breakdown 1'!Y242)*Doku!$H$9)</f>
        <v>0.16376365433020049</v>
      </c>
      <c r="P242" s="27" cm="1">
        <f t="array" ref="P242">_xlfn.IFS(AND('Demand breakdown 1'!X242&gt;0, SUM('Demand breakdown 1'!N242:W242)&gt;0,SUM('Demand breakdown 1'!N242:W242)&lt;'Demand breakdown 1'!X242),('Demand breakdown 1'!P242 /'Demand breakdown 1'!X242)*Doku!$H$9,AND('Demand breakdown 1'!X242 = 0, SUM('Demand breakdown 1'!N242:W242)&gt;0), 'Demand breakdown 1'!P242/SUM('Demand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1'!P242 /'Demand breakdown 1'!Y242)*Doku!$H$9)</f>
        <v>1.9096115169245993E-2</v>
      </c>
      <c r="Q242" s="27" cm="1">
        <f t="array" ref="Q242">_xlfn.IFS(AND('Demand breakdown 1'!X242&gt;0, SUM('Demand breakdown 1'!N242:W242)&gt;0,SUM('Demand breakdown 1'!N242:W242)&lt;'Demand breakdown 1'!X242),('Demand breakdown 1'!Q242 /'Demand breakdown 1'!X242)*Doku!$H$9,AND('Demand breakdown 1'!X242 = 0, SUM('Demand breakdown 1'!N242:W242)&gt;0), 'Demand breakdown 1'!Q242/SUM('Demand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1'!Q242 /'Demand breakdown 1'!Y242)*Doku!$H$9)</f>
        <v>0.23494008359739008</v>
      </c>
      <c r="R242" s="27" cm="1">
        <f t="array" ref="R242">_xlfn.IFS(AND('Demand breakdown 1'!X242&gt;0, SUM('Demand breakdown 1'!N242:W242)&gt;0,SUM('Demand breakdown 1'!N242:W242)&lt;'Demand breakdown 1'!X242),('Demand breakdown 1'!R242 /'Demand breakdown 1'!X242)*Doku!$H$9,AND('Demand breakdown 1'!X242 = 0, SUM('Demand breakdown 1'!N242:W242)&gt;0), 'Demand breakdown 1'!R242/SUM('Demand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1'!R242 /'Demand breakdown 1'!Y242)*Doku!$H$9)</f>
        <v>0</v>
      </c>
      <c r="S242" s="27" cm="1">
        <f t="array" ref="S242">_xlfn.IFS(AND('Demand breakdown 1'!X242&gt;0, SUM('Demand breakdown 1'!N242:W242)&gt;0,SUM('Demand breakdown 1'!N242:W242)&lt;'Demand breakdown 1'!X242),('Demand breakdown 1'!S242 /'Demand breakdown 1'!X242)*Doku!$H$9,AND('Demand breakdown 1'!X242 = 0, SUM('Demand breakdown 1'!N242:W242)&gt;0), 'Demand breakdown 1'!S242/SUM('Demand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1'!S242 /'Demand breakdown 1'!Y242)*Doku!$H$9)</f>
        <v>6.172481670867392E-2</v>
      </c>
      <c r="T242" s="27" cm="1">
        <f t="array" ref="T242">_xlfn.IFS(AND('Demand breakdown 1'!X242&gt;0, SUM('Demand breakdown 1'!N242:W242)&gt;0,SUM('Demand breakdown 1'!N242:W242)&lt;'Demand breakdown 1'!X242),('Demand breakdown 1'!T242 /'Demand breakdown 1'!X242)*Doku!$H$9,AND('Demand breakdown 1'!X242 = 0, SUM('Demand breakdown 1'!N242:W242)&gt;0), 'Demand breakdown 1'!T242/SUM('Demand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1'!T242 /'Demand breakdown 1'!Y242)*Doku!$H$9)</f>
        <v>0</v>
      </c>
      <c r="U242" s="27" cm="1">
        <f t="array" ref="U242">_xlfn.IFS(AND('Demand breakdown 1'!X242&gt;0, SUM('Demand breakdown 1'!N242:W242)&gt;0,SUM('Demand breakdown 1'!N242:W242)&lt;'Demand breakdown 1'!X242),('Demand breakdown 1'!U242 /'Demand breakdown 1'!X242)*Doku!$H$9,AND('Demand breakdown 1'!X242 = 0, SUM('Demand breakdown 1'!N242:W242)&gt;0), 'Demand breakdown 1'!U242/SUM('Demand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1'!U242 /'Demand breakdown 1'!Y242)*Doku!$H$9)</f>
        <v>7.8892031355773842E-2</v>
      </c>
      <c r="V242" s="27" cm="1">
        <f t="array" ref="V242">_xlfn.IFS(AND('Demand breakdown 1'!X242&gt;0, SUM('Demand breakdown 1'!N242:W242)&gt;0,SUM('Demand breakdown 1'!N242:W242)&lt;'Demand breakdown 1'!X242),('Demand breakdown 1'!V242 /'Demand breakdown 1'!X242)*Doku!$H$9,AND('Demand breakdown 1'!X242 = 0, SUM('Demand breakdown 1'!N242:W242)&gt;0), 'Demand breakdown 1'!V242/SUM('Demand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1'!V242 /'Demand breakdown 1'!Y242)*Doku!$H$9)</f>
        <v>0.3153752353708808</v>
      </c>
      <c r="W242" s="27" cm="1">
        <f t="array" ref="W242">_xlfn.IFS(AND('Demand breakdown 1'!X242&gt;0, SUM('Demand breakdown 1'!N242:W242)&gt;0),('Demand breakdown 1'!W242 /'Demand breakdown 1'!X242)*Doku!$H$9,AND('Demand breakdown 1'!X242 = 0, SUM('Demand breakdown 1'!N242:W242)&gt;0), 'Demand breakdown 1'!W242/SUM('Demand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1'!W242 /'Demand breakdown 1'!Y242)*Doku!$H$9)</f>
        <v>0</v>
      </c>
      <c r="X242" s="90" cm="1">
        <f t="array" ref="X242">_xlfn.IFS(AND('Demand breakdown 1'!Y242&gt;0,'Demand breakdown 1'!X242 &gt; SUM('Demand breakdown 1'!N242:W242)),(('Demand breakdown 1'!Y242-SUM('Demand breakdown 1'!N242:W242))/'Demand breakdown 1'!Y242)*Doku!$H$9,'Demand breakdown 1'!Y242 = 0, 0,'Demand breakdown 1'!X242 &lt; SUM('Demand breakdown 1'!N242:W242),1)</f>
        <v>1</v>
      </c>
      <c r="Y242" s="92">
        <f>IF(X242=1,Doku!$H$10,1-SUM(N242:X242))</f>
        <v>1.934697454094314E-2</v>
      </c>
      <c r="Z242" s="27">
        <f t="shared" si="16"/>
        <v>38.632535128627829</v>
      </c>
      <c r="AA242" s="25">
        <f t="shared" si="17"/>
        <v>40.063369763021456</v>
      </c>
    </row>
    <row r="243" spans="1:27">
      <c r="A243" s="27" t="s">
        <v>1411</v>
      </c>
      <c r="B243" s="27" t="s">
        <v>1414</v>
      </c>
      <c r="C243" s="27">
        <v>9187</v>
      </c>
      <c r="D243" s="27">
        <v>911</v>
      </c>
      <c r="E243" s="27">
        <v>3254.5369999999998</v>
      </c>
      <c r="F243" s="27">
        <v>63551</v>
      </c>
      <c r="G243" s="27">
        <v>1</v>
      </c>
      <c r="H243" s="27">
        <v>5.1422853955698953E-3</v>
      </c>
      <c r="I243" s="27">
        <v>4.8419809523809519E-3</v>
      </c>
      <c r="J243" s="27">
        <v>72762.894516183122</v>
      </c>
      <c r="K243" s="29">
        <f t="shared" si="15"/>
        <v>368.04928406366179</v>
      </c>
      <c r="L243" s="28">
        <f t="shared" si="18"/>
        <v>368.04928406366179</v>
      </c>
      <c r="M243" s="27">
        <f t="shared" si="19"/>
        <v>165.62217782864781</v>
      </c>
      <c r="N243" s="87" cm="1">
        <f t="array" ref="N243">_xlfn.IFS(AND('Demand breakdown 1'!X243&gt;0, SUM('Demand breakdown 1'!N243:W243)&gt;0,SUM('Demand breakdown 1'!N243:W243)&lt;'Demand breakdown 1'!X243),('Demand breakdown 1'!N243 /'Demand breakdown 1'!X243)*Doku!$H$9,AND('Demand breakdown 1'!X243 = 0, SUM('Demand breakdown 1'!N243:W243)&gt;0), 'Demand breakdown 1'!N243/SUM('Demand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1'!N243 /'Demand breakdown 1'!Y243)*Doku!$H$9)</f>
        <v>7.3323266498322326E-2</v>
      </c>
      <c r="O243" s="27" cm="1">
        <f t="array" ref="O243">_xlfn.IFS(AND('Demand breakdown 1'!X243&gt;0, SUM('Demand breakdown 1'!N243:W243)&gt;0,SUM('Demand breakdown 1'!N243:W243)&lt;'Demand breakdown 1'!X243),('Demand breakdown 1'!O243 /'Demand breakdown 1'!X243)*Doku!$H$9,AND('Demand breakdown 1'!X243 = 0, SUM('Demand breakdown 1'!N243:W243)&gt;0), 'Demand breakdown 1'!O243/SUM('Demand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1'!O243 /'Demand breakdown 1'!Y243)*Doku!$H$9)</f>
        <v>0.2022260908761559</v>
      </c>
      <c r="P243" s="27" cm="1">
        <f t="array" ref="P243">_xlfn.IFS(AND('Demand breakdown 1'!X243&gt;0, SUM('Demand breakdown 1'!N243:W243)&gt;0,SUM('Demand breakdown 1'!N243:W243)&lt;'Demand breakdown 1'!X243),('Demand breakdown 1'!P243 /'Demand breakdown 1'!X243)*Doku!$H$9,AND('Demand breakdown 1'!X243 = 0, SUM('Demand breakdown 1'!N243:W243)&gt;0), 'Demand breakdown 1'!P243/SUM('Demand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1'!P243 /'Demand breakdown 1'!Y243)*Doku!$H$9)</f>
        <v>3.0790553191466317E-2</v>
      </c>
      <c r="Q243" s="27" cm="1">
        <f t="array" ref="Q243">_xlfn.IFS(AND('Demand breakdown 1'!X243&gt;0, SUM('Demand breakdown 1'!N243:W243)&gt;0,SUM('Demand breakdown 1'!N243:W243)&lt;'Demand breakdown 1'!X243),('Demand breakdown 1'!Q243 /'Demand breakdown 1'!X243)*Doku!$H$9,AND('Demand breakdown 1'!X243 = 0, SUM('Demand breakdown 1'!N243:W243)&gt;0), 'Demand breakdown 1'!Q243/SUM('Demand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1'!Q243 /'Demand breakdown 1'!Y243)*Doku!$H$9)</f>
        <v>0.21683855679752975</v>
      </c>
      <c r="R243" s="27" cm="1">
        <f t="array" ref="R243">_xlfn.IFS(AND('Demand breakdown 1'!X243&gt;0, SUM('Demand breakdown 1'!N243:W243)&gt;0,SUM('Demand breakdown 1'!N243:W243)&lt;'Demand breakdown 1'!X243),('Demand breakdown 1'!R243 /'Demand breakdown 1'!X243)*Doku!$H$9,AND('Demand breakdown 1'!X243 = 0, SUM('Demand breakdown 1'!N243:W243)&gt;0), 'Demand breakdown 1'!R243/SUM('Demand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1'!R243 /'Demand breakdown 1'!Y243)*Doku!$H$9)</f>
        <v>1.0333100901542934E-2</v>
      </c>
      <c r="S243" s="27" cm="1">
        <f t="array" ref="S243">_xlfn.IFS(AND('Demand breakdown 1'!X243&gt;0, SUM('Demand breakdown 1'!N243:W243)&gt;0,SUM('Demand breakdown 1'!N243:W243)&lt;'Demand breakdown 1'!X243),('Demand breakdown 1'!S243 /'Demand breakdown 1'!X243)*Doku!$H$9,AND('Demand breakdown 1'!X243 = 0, SUM('Demand breakdown 1'!N243:W243)&gt;0), 'Demand breakdown 1'!S243/SUM('Demand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1'!S243 /'Demand breakdown 1'!Y243)*Doku!$H$9)</f>
        <v>8.8927292607217961E-2</v>
      </c>
      <c r="T243" s="27" cm="1">
        <f t="array" ref="T243">_xlfn.IFS(AND('Demand breakdown 1'!X243&gt;0, SUM('Demand breakdown 1'!N243:W243)&gt;0,SUM('Demand breakdown 1'!N243:W243)&lt;'Demand breakdown 1'!X243),('Demand breakdown 1'!T243 /'Demand breakdown 1'!X243)*Doku!$H$9,AND('Demand breakdown 1'!X243 = 0, SUM('Demand breakdown 1'!N243:W243)&gt;0), 'Demand breakdown 1'!T243/SUM('Demand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1'!T243 /'Demand breakdown 1'!Y243)*Doku!$H$9)</f>
        <v>7.5984822791144005E-2</v>
      </c>
      <c r="U243" s="27" cm="1">
        <f t="array" ref="U243">_xlfn.IFS(AND('Demand breakdown 1'!X243&gt;0, SUM('Demand breakdown 1'!N243:W243)&gt;0,SUM('Demand breakdown 1'!N243:W243)&lt;'Demand breakdown 1'!X243),('Demand breakdown 1'!U243 /'Demand breakdown 1'!X243)*Doku!$H$9,AND('Demand breakdown 1'!X243 = 0, SUM('Demand breakdown 1'!N243:W243)&gt;0), 'Demand breakdown 1'!U243/SUM('Demand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1'!U243 /'Demand breakdown 1'!Y243)*Doku!$H$9)</f>
        <v>0</v>
      </c>
      <c r="V243" s="27" cm="1">
        <f t="array" ref="V243">_xlfn.IFS(AND('Demand breakdown 1'!X243&gt;0, SUM('Demand breakdown 1'!N243:W243)&gt;0,SUM('Demand breakdown 1'!N243:W243)&lt;'Demand breakdown 1'!X243),('Demand breakdown 1'!V243 /'Demand breakdown 1'!X243)*Doku!$H$9,AND('Demand breakdown 1'!X243 = 0, SUM('Demand breakdown 1'!N243:W243)&gt;0), 'Demand breakdown 1'!V243/SUM('Demand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1'!V243 /'Demand breakdown 1'!Y243)*Doku!$H$9)</f>
        <v>0.24726379834096171</v>
      </c>
      <c r="W243" s="27" cm="1">
        <f t="array" ref="W243">_xlfn.IFS(AND('Demand breakdown 1'!X243&gt;0, SUM('Demand breakdown 1'!N243:W243)&gt;0),('Demand breakdown 1'!W243 /'Demand breakdown 1'!X243)*Doku!$H$9,AND('Demand breakdown 1'!X243 = 0, SUM('Demand breakdown 1'!N243:W243)&gt;0), 'Demand breakdown 1'!W243/SUM('Demand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1'!W243 /'Demand breakdown 1'!Y243)*Doku!$H$9)</f>
        <v>3.1103677461210042E-2</v>
      </c>
      <c r="X243" s="90" cm="1">
        <f t="array" ref="X243">_xlfn.IFS(AND('Demand breakdown 1'!Y243&gt;0,'Demand breakdown 1'!X243 &gt; SUM('Demand breakdown 1'!N243:W243)),(('Demand breakdown 1'!Y243-SUM('Demand breakdown 1'!N243:W243))/'Demand breakdown 1'!Y243)*Doku!$H$9,'Demand breakdown 1'!Y243 = 0, 0,'Demand breakdown 1'!X243 &lt; SUM('Demand breakdown 1'!N243:W243),1)</f>
        <v>3.861865993505945E-3</v>
      </c>
      <c r="Y243" s="92">
        <f>IF(X243=1,Doku!$H$10,1-SUM(N243:X243))</f>
        <v>1.934697454094314E-2</v>
      </c>
      <c r="Z243" s="27">
        <f t="shared" si="16"/>
        <v>99.373306697188696</v>
      </c>
      <c r="AA243" s="25">
        <f t="shared" si="17"/>
        <v>103.05379953782531</v>
      </c>
    </row>
    <row r="244" spans="1:27">
      <c r="A244" s="27" t="s">
        <v>1411</v>
      </c>
      <c r="B244" s="27" t="s">
        <v>1431</v>
      </c>
      <c r="C244" s="27">
        <v>9188</v>
      </c>
      <c r="D244" s="27">
        <v>1205</v>
      </c>
      <c r="E244" s="27">
        <v>6186.3869999999997</v>
      </c>
      <c r="F244" s="27">
        <v>136667</v>
      </c>
      <c r="G244" s="27">
        <v>2</v>
      </c>
      <c r="H244" s="27">
        <v>9.7747137369903793E-3</v>
      </c>
      <c r="I244" s="27">
        <v>1.041272380952381E-2</v>
      </c>
      <c r="J244" s="27">
        <v>72762.894516183122</v>
      </c>
      <c r="K244" s="29">
        <f t="shared" si="15"/>
        <v>724.23503326076047</v>
      </c>
      <c r="L244" s="28">
        <f t="shared" si="18"/>
        <v>362.11751663038024</v>
      </c>
      <c r="M244" s="27">
        <f t="shared" si="19"/>
        <v>162.95288248367112</v>
      </c>
      <c r="N244" s="87" cm="1">
        <f t="array" ref="N244">_xlfn.IFS(AND('Demand breakdown 1'!X244&gt;0, SUM('Demand breakdown 1'!N244:W244)&gt;0,SUM('Demand breakdown 1'!N244:W244)&lt;'Demand breakdown 1'!X244),('Demand breakdown 1'!N244 /'Demand breakdown 1'!X244)*Doku!$H$9,AND('Demand breakdown 1'!X244 = 0, SUM('Demand breakdown 1'!N244:W244)&gt;0), 'Demand breakdown 1'!N244/SUM('Demand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1'!N244 /'Demand breakdown 1'!Y244)*Doku!$H$9)</f>
        <v>3.8231363218123718E-2</v>
      </c>
      <c r="O244" s="27" cm="1">
        <f t="array" ref="O244">_xlfn.IFS(AND('Demand breakdown 1'!X244&gt;0, SUM('Demand breakdown 1'!N244:W244)&gt;0,SUM('Demand breakdown 1'!N244:W244)&lt;'Demand breakdown 1'!X244),('Demand breakdown 1'!O244 /'Demand breakdown 1'!X244)*Doku!$H$9,AND('Demand breakdown 1'!X244 = 0, SUM('Demand breakdown 1'!N244:W244)&gt;0), 'Demand breakdown 1'!O244/SUM('Demand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1'!O244 /'Demand breakdown 1'!Y244)*Doku!$H$9)</f>
        <v>4.7263368120787241E-2</v>
      </c>
      <c r="P244" s="27" cm="1">
        <f t="array" ref="P244">_xlfn.IFS(AND('Demand breakdown 1'!X244&gt;0, SUM('Demand breakdown 1'!N244:W244)&gt;0,SUM('Demand breakdown 1'!N244:W244)&lt;'Demand breakdown 1'!X244),('Demand breakdown 1'!P244 /'Demand breakdown 1'!X244)*Doku!$H$9,AND('Demand breakdown 1'!X244 = 0, SUM('Demand breakdown 1'!N244:W244)&gt;0), 'Demand breakdown 1'!P244/SUM('Demand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1'!P244 /'Demand breakdown 1'!Y244)*Doku!$H$9)</f>
        <v>0</v>
      </c>
      <c r="Q244" s="27" cm="1">
        <f t="array" ref="Q244">_xlfn.IFS(AND('Demand breakdown 1'!X244&gt;0, SUM('Demand breakdown 1'!N244:W244)&gt;0,SUM('Demand breakdown 1'!N244:W244)&lt;'Demand breakdown 1'!X244),('Demand breakdown 1'!Q244 /'Demand breakdown 1'!X244)*Doku!$H$9,AND('Demand breakdown 1'!X244 = 0, SUM('Demand breakdown 1'!N244:W244)&gt;0), 'Demand breakdown 1'!Q244/SUM('Demand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1'!Q244 /'Demand breakdown 1'!Y244)*Doku!$H$9)</f>
        <v>0</v>
      </c>
      <c r="R244" s="27" cm="1">
        <f t="array" ref="R244">_xlfn.IFS(AND('Demand breakdown 1'!X244&gt;0, SUM('Demand breakdown 1'!N244:W244)&gt;0,SUM('Demand breakdown 1'!N244:W244)&lt;'Demand breakdown 1'!X244),('Demand breakdown 1'!R244 /'Demand breakdown 1'!X244)*Doku!$H$9,AND('Demand breakdown 1'!X244 = 0, SUM('Demand breakdown 1'!N244:W244)&gt;0), 'Demand breakdown 1'!R244/SUM('Demand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1'!R244 /'Demand breakdown 1'!Y244)*Doku!$H$9)</f>
        <v>0</v>
      </c>
      <c r="S244" s="27" cm="1">
        <f t="array" ref="S244">_xlfn.IFS(AND('Demand breakdown 1'!X244&gt;0, SUM('Demand breakdown 1'!N244:W244)&gt;0,SUM('Demand breakdown 1'!N244:W244)&lt;'Demand breakdown 1'!X244),('Demand breakdown 1'!S244 /'Demand breakdown 1'!X244)*Doku!$H$9,AND('Demand breakdown 1'!X244 = 0, SUM('Demand breakdown 1'!N244:W244)&gt;0), 'Demand breakdown 1'!S244/SUM('Demand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1'!S244 /'Demand breakdown 1'!Y244)*Doku!$H$9)</f>
        <v>0</v>
      </c>
      <c r="T244" s="27" cm="1">
        <f t="array" ref="T244">_xlfn.IFS(AND('Demand breakdown 1'!X244&gt;0, SUM('Demand breakdown 1'!N244:W244)&gt;0,SUM('Demand breakdown 1'!N244:W244)&lt;'Demand breakdown 1'!X244),('Demand breakdown 1'!T244 /'Demand breakdown 1'!X244)*Doku!$H$9,AND('Demand breakdown 1'!X244 = 0, SUM('Demand breakdown 1'!N244:W244)&gt;0), 'Demand breakdown 1'!T244/SUM('Demand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1'!T244 /'Demand breakdown 1'!Y244)*Doku!$H$9)</f>
        <v>0</v>
      </c>
      <c r="U244" s="27" cm="1">
        <f t="array" ref="U244">_xlfn.IFS(AND('Demand breakdown 1'!X244&gt;0, SUM('Demand breakdown 1'!N244:W244)&gt;0,SUM('Demand breakdown 1'!N244:W244)&lt;'Demand breakdown 1'!X244),('Demand breakdown 1'!U244 /'Demand breakdown 1'!X244)*Doku!$H$9,AND('Demand breakdown 1'!X244 = 0, SUM('Demand breakdown 1'!N244:W244)&gt;0), 'Demand breakdown 1'!U244/SUM('Demand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1'!U244 /'Demand breakdown 1'!Y244)*Doku!$H$9)</f>
        <v>0.21181907388164337</v>
      </c>
      <c r="V244" s="27" cm="1">
        <f t="array" ref="V244">_xlfn.IFS(AND('Demand breakdown 1'!X244&gt;0, SUM('Demand breakdown 1'!N244:W244)&gt;0,SUM('Demand breakdown 1'!N244:W244)&lt;'Demand breakdown 1'!X244),('Demand breakdown 1'!V244 /'Demand breakdown 1'!X244)*Doku!$H$9,AND('Demand breakdown 1'!X244 = 0, SUM('Demand breakdown 1'!N244:W244)&gt;0), 'Demand breakdown 1'!V244/SUM('Demand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1'!V244 /'Demand breakdown 1'!Y244)*Doku!$H$9)</f>
        <v>0.48686218208193144</v>
      </c>
      <c r="W244" s="27" cm="1">
        <f t="array" ref="W244">_xlfn.IFS(AND('Demand breakdown 1'!X244&gt;0, SUM('Demand breakdown 1'!N244:W244)&gt;0),('Demand breakdown 1'!W244 /'Demand breakdown 1'!X244)*Doku!$H$9,AND('Demand breakdown 1'!X244 = 0, SUM('Demand breakdown 1'!N244:W244)&gt;0), 'Demand breakdown 1'!W244/SUM('Demand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1'!W244 /'Demand breakdown 1'!Y244)*Doku!$H$9)</f>
        <v>0.19647703815657108</v>
      </c>
      <c r="X244" s="90" cm="1">
        <f t="array" ref="X244">_xlfn.IFS(AND('Demand breakdown 1'!Y244&gt;0,'Demand breakdown 1'!X244 &gt; SUM('Demand breakdown 1'!N244:W244)),(('Demand breakdown 1'!Y244-SUM('Demand breakdown 1'!N244:W244))/'Demand breakdown 1'!Y244)*Doku!$H$9,'Demand breakdown 1'!Y244 = 0, 0,'Demand breakdown 1'!X244 &lt; SUM('Demand breakdown 1'!N244:W244),1)</f>
        <v>1</v>
      </c>
      <c r="Y244" s="92">
        <f>IF(X244=1,Doku!$H$10,1-SUM(N244:X244))</f>
        <v>1.934697454094314E-2</v>
      </c>
      <c r="Z244" s="27">
        <f t="shared" si="16"/>
        <v>97.771729490202674</v>
      </c>
      <c r="AA244" s="25">
        <f t="shared" si="17"/>
        <v>101.39290465650647</v>
      </c>
    </row>
    <row r="245" spans="1:27">
      <c r="A245" s="27" t="s">
        <v>1411</v>
      </c>
      <c r="B245" s="27" t="s">
        <v>1432</v>
      </c>
      <c r="C245" s="27">
        <v>9189</v>
      </c>
      <c r="D245" s="27">
        <v>827</v>
      </c>
      <c r="E245" s="27">
        <v>7275.3950000000004</v>
      </c>
      <c r="F245" s="27">
        <v>177319</v>
      </c>
      <c r="G245" s="27">
        <v>2</v>
      </c>
      <c r="H245" s="27">
        <v>1.1495385505066387E-2</v>
      </c>
      <c r="I245" s="27">
        <v>1.3510019047619047E-2</v>
      </c>
      <c r="J245" s="27">
        <v>72762.894516183122</v>
      </c>
      <c r="K245" s="29">
        <f t="shared" si="15"/>
        <v>877.48288195275245</v>
      </c>
      <c r="L245" s="28">
        <f t="shared" si="18"/>
        <v>438.74144097637623</v>
      </c>
      <c r="M245" s="27">
        <f t="shared" si="19"/>
        <v>197.43364843936931</v>
      </c>
      <c r="N245" s="87" cm="1">
        <f t="array" ref="N245">_xlfn.IFS(AND('Demand breakdown 1'!X245&gt;0, SUM('Demand breakdown 1'!N245:W245)&gt;0,SUM('Demand breakdown 1'!N245:W245)&lt;'Demand breakdown 1'!X245),('Demand breakdown 1'!N245 /'Demand breakdown 1'!X245)*Doku!$H$9,AND('Demand breakdown 1'!X245 = 0, SUM('Demand breakdown 1'!N245:W245)&gt;0), 'Demand breakdown 1'!N245/SUM('Demand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1'!N245 /'Demand breakdown 1'!Y245)*Doku!$H$9)</f>
        <v>2.2559522912375417E-2</v>
      </c>
      <c r="O245" s="27" cm="1">
        <f t="array" ref="O245">_xlfn.IFS(AND('Demand breakdown 1'!X245&gt;0, SUM('Demand breakdown 1'!N245:W245)&gt;0,SUM('Demand breakdown 1'!N245:W245)&lt;'Demand breakdown 1'!X245),('Demand breakdown 1'!O245 /'Demand breakdown 1'!X245)*Doku!$H$9,AND('Demand breakdown 1'!X245 = 0, SUM('Demand breakdown 1'!N245:W245)&gt;0), 'Demand breakdown 1'!O245/SUM('Demand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1'!O245 /'Demand breakdown 1'!Y245)*Doku!$H$9)</f>
        <v>0.13565735926205977</v>
      </c>
      <c r="P245" s="27" cm="1">
        <f t="array" ref="P245">_xlfn.IFS(AND('Demand breakdown 1'!X245&gt;0, SUM('Demand breakdown 1'!N245:W245)&gt;0,SUM('Demand breakdown 1'!N245:W245)&lt;'Demand breakdown 1'!X245),('Demand breakdown 1'!P245 /'Demand breakdown 1'!X245)*Doku!$H$9,AND('Demand breakdown 1'!X245 = 0, SUM('Demand breakdown 1'!N245:W245)&gt;0), 'Demand breakdown 1'!P245/SUM('Demand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1'!P245 /'Demand breakdown 1'!Y245)*Doku!$H$9)</f>
        <v>1.252353743424643E-2</v>
      </c>
      <c r="Q245" s="27" cm="1">
        <f t="array" ref="Q245">_xlfn.IFS(AND('Demand breakdown 1'!X245&gt;0, SUM('Demand breakdown 1'!N245:W245)&gt;0,SUM('Demand breakdown 1'!N245:W245)&lt;'Demand breakdown 1'!X245),('Demand breakdown 1'!Q245 /'Demand breakdown 1'!X245)*Doku!$H$9,AND('Demand breakdown 1'!X245 = 0, SUM('Demand breakdown 1'!N245:W245)&gt;0), 'Demand breakdown 1'!Q245/SUM('Demand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1'!Q245 /'Demand breakdown 1'!Y245)*Doku!$H$9)</f>
        <v>0.10151785310568938</v>
      </c>
      <c r="R245" s="27" cm="1">
        <f t="array" ref="R245">_xlfn.IFS(AND('Demand breakdown 1'!X245&gt;0, SUM('Demand breakdown 1'!N245:W245)&gt;0,SUM('Demand breakdown 1'!N245:W245)&lt;'Demand breakdown 1'!X245),('Demand breakdown 1'!R245 /'Demand breakdown 1'!X245)*Doku!$H$9,AND('Demand breakdown 1'!X245 = 0, SUM('Demand breakdown 1'!N245:W245)&gt;0), 'Demand breakdown 1'!R245/SUM('Demand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1'!R245 /'Demand breakdown 1'!Y245)*Doku!$H$9)</f>
        <v>0</v>
      </c>
      <c r="S245" s="27" cm="1">
        <f t="array" ref="S245">_xlfn.IFS(AND('Demand breakdown 1'!X245&gt;0, SUM('Demand breakdown 1'!N245:W245)&gt;0,SUM('Demand breakdown 1'!N245:W245)&lt;'Demand breakdown 1'!X245),('Demand breakdown 1'!S245 /'Demand breakdown 1'!X245)*Doku!$H$9,AND('Demand breakdown 1'!X245 = 0, SUM('Demand breakdown 1'!N245:W245)&gt;0), 'Demand breakdown 1'!S245/SUM('Demand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1'!S245 /'Demand breakdown 1'!Y245)*Doku!$H$9)</f>
        <v>8.7922095000702669E-3</v>
      </c>
      <c r="T245" s="27" cm="1">
        <f t="array" ref="T245">_xlfn.IFS(AND('Demand breakdown 1'!X245&gt;0, SUM('Demand breakdown 1'!N245:W245)&gt;0,SUM('Demand breakdown 1'!N245:W245)&lt;'Demand breakdown 1'!X245),('Demand breakdown 1'!T245 /'Demand breakdown 1'!X245)*Doku!$H$9,AND('Demand breakdown 1'!X245 = 0, SUM('Demand breakdown 1'!N245:W245)&gt;0), 'Demand breakdown 1'!T245/SUM('Demand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1'!T245 /'Demand breakdown 1'!Y245)*Doku!$H$9)</f>
        <v>2.0929747492850197E-2</v>
      </c>
      <c r="U245" s="27" cm="1">
        <f t="array" ref="U245">_xlfn.IFS(AND('Demand breakdown 1'!X245&gt;0, SUM('Demand breakdown 1'!N245:W245)&gt;0,SUM('Demand breakdown 1'!N245:W245)&lt;'Demand breakdown 1'!X245),('Demand breakdown 1'!U245 /'Demand breakdown 1'!X245)*Doku!$H$9,AND('Demand breakdown 1'!X245 = 0, SUM('Demand breakdown 1'!N245:W245)&gt;0), 'Demand breakdown 1'!U245/SUM('Demand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1'!U245 /'Demand breakdown 1'!Y245)*Doku!$H$9)</f>
        <v>0</v>
      </c>
      <c r="V245" s="27" cm="1">
        <f t="array" ref="V245">_xlfn.IFS(AND('Demand breakdown 1'!X245&gt;0, SUM('Demand breakdown 1'!N245:W245)&gt;0,SUM('Demand breakdown 1'!N245:W245)&lt;'Demand breakdown 1'!X245),('Demand breakdown 1'!V245 /'Demand breakdown 1'!X245)*Doku!$H$9,AND('Demand breakdown 1'!X245 = 0, SUM('Demand breakdown 1'!N245:W245)&gt;0), 'Demand breakdown 1'!V245/SUM('Demand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1'!V245 /'Demand breakdown 1'!Y245)*Doku!$H$9)</f>
        <v>0.58277337896075498</v>
      </c>
      <c r="W245" s="27" cm="1">
        <f t="array" ref="W245">_xlfn.IFS(AND('Demand breakdown 1'!X245&gt;0, SUM('Demand breakdown 1'!N245:W245)&gt;0),('Demand breakdown 1'!W245 /'Demand breakdown 1'!X245)*Doku!$H$9,AND('Demand breakdown 1'!X245 = 0, SUM('Demand breakdown 1'!N245:W245)&gt;0), 'Demand breakdown 1'!W245/SUM('Demand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1'!W245 /'Demand breakdown 1'!Y245)*Doku!$H$9)</f>
        <v>3.0150845261216572E-2</v>
      </c>
      <c r="X245" s="90" cm="1">
        <f t="array" ref="X245">_xlfn.IFS(AND('Demand breakdown 1'!Y245&gt;0,'Demand breakdown 1'!X245 &gt; SUM('Demand breakdown 1'!N245:W245)),(('Demand breakdown 1'!Y245-SUM('Demand breakdown 1'!N245:W245))/'Demand breakdown 1'!Y245)*Doku!$H$9,'Demand breakdown 1'!Y245 = 0, 0,'Demand breakdown 1'!X245 &lt; SUM('Demand breakdown 1'!N245:W245),1)</f>
        <v>6.5748571529793756E-2</v>
      </c>
      <c r="Y245" s="92">
        <f>IF(X245=1,Doku!$H$10,1-SUM(N245:X245))</f>
        <v>1.9346974540943251E-2</v>
      </c>
      <c r="Z245" s="27">
        <f t="shared" si="16"/>
        <v>118.46018906362158</v>
      </c>
      <c r="AA245" s="25">
        <f t="shared" si="17"/>
        <v>122.84760347338535</v>
      </c>
    </row>
    <row r="246" spans="1:27">
      <c r="A246" s="27" t="s">
        <v>1411</v>
      </c>
      <c r="B246" s="27" t="s">
        <v>1433</v>
      </c>
      <c r="C246" s="27">
        <v>9190</v>
      </c>
      <c r="D246" s="27">
        <v>837</v>
      </c>
      <c r="E246" s="27">
        <v>5585.0370000000003</v>
      </c>
      <c r="F246" s="27">
        <v>135478</v>
      </c>
      <c r="G246" s="27">
        <v>4</v>
      </c>
      <c r="H246" s="27">
        <v>8.8245591304746268E-3</v>
      </c>
      <c r="I246" s="27">
        <v>1.0322133333333334E-2</v>
      </c>
      <c r="J246" s="27">
        <v>72762.894516183122</v>
      </c>
      <c r="K246" s="29">
        <f t="shared" si="15"/>
        <v>672.61145861332011</v>
      </c>
      <c r="L246" s="28">
        <f t="shared" si="18"/>
        <v>168.15286465333003</v>
      </c>
      <c r="M246" s="27">
        <f t="shared" si="19"/>
        <v>75.668789093998512</v>
      </c>
      <c r="N246" s="87" cm="1">
        <f t="array" ref="N246">_xlfn.IFS(AND('Demand breakdown 1'!X246&gt;0, SUM('Demand breakdown 1'!N246:W246)&gt;0,SUM('Demand breakdown 1'!N246:W246)&lt;'Demand breakdown 1'!X246),('Demand breakdown 1'!N246 /'Demand breakdown 1'!X246)*Doku!$H$9,AND('Demand breakdown 1'!X246 = 0, SUM('Demand breakdown 1'!N246:W246)&gt;0), 'Demand breakdown 1'!N246/SUM('Demand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1'!N246 /'Demand breakdown 1'!Y246)*Doku!$H$9)</f>
        <v>0.23704462384187791</v>
      </c>
      <c r="O246" s="27" cm="1">
        <f t="array" ref="O246">_xlfn.IFS(AND('Demand breakdown 1'!X246&gt;0, SUM('Demand breakdown 1'!N246:W246)&gt;0,SUM('Demand breakdown 1'!N246:W246)&lt;'Demand breakdown 1'!X246),('Demand breakdown 1'!O246 /'Demand breakdown 1'!X246)*Doku!$H$9,AND('Demand breakdown 1'!X246 = 0, SUM('Demand breakdown 1'!N246:W246)&gt;0), 'Demand breakdown 1'!O246/SUM('Demand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1'!O246 /'Demand breakdown 1'!Y246)*Doku!$H$9)</f>
        <v>2.4307283002653602E-2</v>
      </c>
      <c r="P246" s="27" cm="1">
        <f t="array" ref="P246">_xlfn.IFS(AND('Demand breakdown 1'!X246&gt;0, SUM('Demand breakdown 1'!N246:W246)&gt;0,SUM('Demand breakdown 1'!N246:W246)&lt;'Demand breakdown 1'!X246),('Demand breakdown 1'!P246 /'Demand breakdown 1'!X246)*Doku!$H$9,AND('Demand breakdown 1'!X246 = 0, SUM('Demand breakdown 1'!N246:W246)&gt;0), 'Demand breakdown 1'!P246/SUM('Demand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1'!P246 /'Demand breakdown 1'!Y246)*Doku!$H$9)</f>
        <v>3.1113322243396611E-2</v>
      </c>
      <c r="Q246" s="27" cm="1">
        <f t="array" ref="Q246">_xlfn.IFS(AND('Demand breakdown 1'!X246&gt;0, SUM('Demand breakdown 1'!N246:W246)&gt;0,SUM('Demand breakdown 1'!N246:W246)&lt;'Demand breakdown 1'!X246),('Demand breakdown 1'!Q246 /'Demand breakdown 1'!X246)*Doku!$H$9,AND('Demand breakdown 1'!X246 = 0, SUM('Demand breakdown 1'!N246:W246)&gt;0), 'Demand breakdown 1'!Q246/SUM('Demand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1'!Q246 /'Demand breakdown 1'!Y246)*Doku!$H$9)</f>
        <v>0.14341296971565626</v>
      </c>
      <c r="R246" s="27" cm="1">
        <f t="array" ref="R246">_xlfn.IFS(AND('Demand breakdown 1'!X246&gt;0, SUM('Demand breakdown 1'!N246:W246)&gt;0,SUM('Demand breakdown 1'!N246:W246)&lt;'Demand breakdown 1'!X246),('Demand breakdown 1'!R246 /'Demand breakdown 1'!X246)*Doku!$H$9,AND('Demand breakdown 1'!X246 = 0, SUM('Demand breakdown 1'!N246:W246)&gt;0), 'Demand breakdown 1'!R246/SUM('Demand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1'!R246 /'Demand breakdown 1'!Y246)*Doku!$H$9)</f>
        <v>0</v>
      </c>
      <c r="S246" s="27" cm="1">
        <f t="array" ref="S246">_xlfn.IFS(AND('Demand breakdown 1'!X246&gt;0, SUM('Demand breakdown 1'!N246:W246)&gt;0,SUM('Demand breakdown 1'!N246:W246)&lt;'Demand breakdown 1'!X246),('Demand breakdown 1'!S246 /'Demand breakdown 1'!X246)*Doku!$H$9,AND('Demand breakdown 1'!X246 = 0, SUM('Demand breakdown 1'!N246:W246)&gt;0), 'Demand breakdown 1'!S246/SUM('Demand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1'!S246 /'Demand breakdown 1'!Y246)*Doku!$H$9)</f>
        <v>0</v>
      </c>
      <c r="T246" s="27" cm="1">
        <f t="array" ref="T246">_xlfn.IFS(AND('Demand breakdown 1'!X246&gt;0, SUM('Demand breakdown 1'!N246:W246)&gt;0,SUM('Demand breakdown 1'!N246:W246)&lt;'Demand breakdown 1'!X246),('Demand breakdown 1'!T246 /'Demand breakdown 1'!X246)*Doku!$H$9,AND('Demand breakdown 1'!X246 = 0, SUM('Demand breakdown 1'!N246:W246)&gt;0), 'Demand breakdown 1'!T246/SUM('Demand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1'!T246 /'Demand breakdown 1'!Y246)*Doku!$H$9)</f>
        <v>2.9071510471173706E-2</v>
      </c>
      <c r="U246" s="27" cm="1">
        <f t="array" ref="U246">_xlfn.IFS(AND('Demand breakdown 1'!X246&gt;0, SUM('Demand breakdown 1'!N246:W246)&gt;0,SUM('Demand breakdown 1'!N246:W246)&lt;'Demand breakdown 1'!X246),('Demand breakdown 1'!U246 /'Demand breakdown 1'!X246)*Doku!$H$9,AND('Demand breakdown 1'!X246 = 0, SUM('Demand breakdown 1'!N246:W246)&gt;0), 'Demand breakdown 1'!U246/SUM('Demand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1'!U246 /'Demand breakdown 1'!Y246)*Doku!$H$9)</f>
        <v>0.12357822678549089</v>
      </c>
      <c r="V246" s="27" cm="1">
        <f t="array" ref="V246">_xlfn.IFS(AND('Demand breakdown 1'!X246&gt;0, SUM('Demand breakdown 1'!N246:W246)&gt;0,SUM('Demand breakdown 1'!N246:W246)&lt;'Demand breakdown 1'!X246),('Demand breakdown 1'!V246 /'Demand breakdown 1'!X246)*Doku!$H$9,AND('Demand breakdown 1'!X246 = 0, SUM('Demand breakdown 1'!N246:W246)&gt;0), 'Demand breakdown 1'!V246/SUM('Demand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1'!V246 /'Demand breakdown 1'!Y246)*Doku!$H$9)</f>
        <v>0.36470647417181462</v>
      </c>
      <c r="W246" s="27" cm="1">
        <f t="array" ref="W246">_xlfn.IFS(AND('Demand breakdown 1'!X246&gt;0, SUM('Demand breakdown 1'!N246:W246)&gt;0),('Demand breakdown 1'!W246 /'Demand breakdown 1'!X246)*Doku!$H$9,AND('Demand breakdown 1'!X246 = 0, SUM('Demand breakdown 1'!N246:W246)&gt;0), 'Demand breakdown 1'!W246/SUM('Demand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1'!W246 /'Demand breakdown 1'!Y246)*Doku!$H$9)</f>
        <v>2.7418615226993261E-2</v>
      </c>
      <c r="X246" s="90" cm="1">
        <f t="array" ref="X246">_xlfn.IFS(AND('Demand breakdown 1'!Y246&gt;0,'Demand breakdown 1'!X246 &gt; SUM('Demand breakdown 1'!N246:W246)),(('Demand breakdown 1'!Y246-SUM('Demand breakdown 1'!N246:W246))/'Demand breakdown 1'!Y246)*Doku!$H$9,'Demand breakdown 1'!Y246 = 0, 0,'Demand breakdown 1'!X246 &lt; SUM('Demand breakdown 1'!N246:W246),1)</f>
        <v>1</v>
      </c>
      <c r="Y246" s="92">
        <f>IF(X246=1,Doku!$H$10,1-SUM(N246:X246))</f>
        <v>1.934697454094314E-2</v>
      </c>
      <c r="Z246" s="27">
        <f t="shared" si="16"/>
        <v>45.40127345639911</v>
      </c>
      <c r="AA246" s="25">
        <f t="shared" si="17"/>
        <v>47.082802102932412</v>
      </c>
    </row>
    <row r="247" spans="1:27">
      <c r="A247" s="27" t="s">
        <v>1411</v>
      </c>
      <c r="B247" s="27" t="s">
        <v>1434</v>
      </c>
      <c r="C247" s="27">
        <v>9261</v>
      </c>
      <c r="D247" s="27">
        <v>909</v>
      </c>
      <c r="E247" s="27">
        <v>4069.8420000000001</v>
      </c>
      <c r="F247" s="27">
        <v>73411</v>
      </c>
      <c r="G247" s="27">
        <v>1</v>
      </c>
      <c r="H247" s="27">
        <v>6.4304965894924453E-3</v>
      </c>
      <c r="I247" s="27">
        <v>5.5932190476190476E-3</v>
      </c>
      <c r="J247" s="27">
        <v>72762.894516183122</v>
      </c>
      <c r="K247" s="29">
        <f t="shared" si="15"/>
        <v>450.84317853908522</v>
      </c>
      <c r="L247" s="28">
        <f t="shared" si="18"/>
        <v>450.84317853908522</v>
      </c>
      <c r="M247" s="27">
        <f t="shared" si="19"/>
        <v>202.87943034258836</v>
      </c>
      <c r="N247" s="87" cm="1">
        <f t="array" ref="N247">_xlfn.IFS(AND('Demand breakdown 1'!X247&gt;0, SUM('Demand breakdown 1'!N247:W247)&gt;0,SUM('Demand breakdown 1'!N247:W247)&lt;'Demand breakdown 1'!X247),('Demand breakdown 1'!N247 /'Demand breakdown 1'!X247)*Doku!$H$9,AND('Demand breakdown 1'!X247 = 0, SUM('Demand breakdown 1'!N247:W247)&gt;0), 'Demand breakdown 1'!N247/SUM('Demand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1'!N247 /'Demand breakdown 1'!Y247)*Doku!$H$9)</f>
        <v>0</v>
      </c>
      <c r="O247" s="27" cm="1">
        <f t="array" ref="O247">_xlfn.IFS(AND('Demand breakdown 1'!X247&gt;0, SUM('Demand breakdown 1'!N247:W247)&gt;0,SUM('Demand breakdown 1'!N247:W247)&lt;'Demand breakdown 1'!X247),('Demand breakdown 1'!O247 /'Demand breakdown 1'!X247)*Doku!$H$9,AND('Demand breakdown 1'!X247 = 0, SUM('Demand breakdown 1'!N247:W247)&gt;0), 'Demand breakdown 1'!O247/SUM('Demand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1'!O247 /'Demand breakdown 1'!Y247)*Doku!$H$9)</f>
        <v>0</v>
      </c>
      <c r="P247" s="27" cm="1">
        <f t="array" ref="P247">_xlfn.IFS(AND('Demand breakdown 1'!X247&gt;0, SUM('Demand breakdown 1'!N247:W247)&gt;0,SUM('Demand breakdown 1'!N247:W247)&lt;'Demand breakdown 1'!X247),('Demand breakdown 1'!P247 /'Demand breakdown 1'!X247)*Doku!$H$9,AND('Demand breakdown 1'!X247 = 0, SUM('Demand breakdown 1'!N247:W247)&gt;0), 'Demand breakdown 1'!P247/SUM('Demand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1'!P247 /'Demand breakdown 1'!Y247)*Doku!$H$9)</f>
        <v>0</v>
      </c>
      <c r="Q247" s="27" cm="1">
        <f t="array" ref="Q247">_xlfn.IFS(AND('Demand breakdown 1'!X247&gt;0, SUM('Demand breakdown 1'!N247:W247)&gt;0,SUM('Demand breakdown 1'!N247:W247)&lt;'Demand breakdown 1'!X247),('Demand breakdown 1'!Q247 /'Demand breakdown 1'!X247)*Doku!$H$9,AND('Demand breakdown 1'!X247 = 0, SUM('Demand breakdown 1'!N247:W247)&gt;0), 'Demand breakdown 1'!Q247/SUM('Demand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1'!Q247 /'Demand breakdown 1'!Y247)*Doku!$H$9)</f>
        <v>0.1665091309396686</v>
      </c>
      <c r="R247" s="27" cm="1">
        <f t="array" ref="R247">_xlfn.IFS(AND('Demand breakdown 1'!X247&gt;0, SUM('Demand breakdown 1'!N247:W247)&gt;0,SUM('Demand breakdown 1'!N247:W247)&lt;'Demand breakdown 1'!X247),('Demand breakdown 1'!R247 /'Demand breakdown 1'!X247)*Doku!$H$9,AND('Demand breakdown 1'!X247 = 0, SUM('Demand breakdown 1'!N247:W247)&gt;0), 'Demand breakdown 1'!R247/SUM('Demand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1'!R247 /'Demand breakdown 1'!Y247)*Doku!$H$9)</f>
        <v>0</v>
      </c>
      <c r="S247" s="27" cm="1">
        <f t="array" ref="S247">_xlfn.IFS(AND('Demand breakdown 1'!X247&gt;0, SUM('Demand breakdown 1'!N247:W247)&gt;0,SUM('Demand breakdown 1'!N247:W247)&lt;'Demand breakdown 1'!X247),('Demand breakdown 1'!S247 /'Demand breakdown 1'!X247)*Doku!$H$9,AND('Demand breakdown 1'!X247 = 0, SUM('Demand breakdown 1'!N247:W247)&gt;0), 'Demand breakdown 1'!S247/SUM('Demand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1'!S247 /'Demand breakdown 1'!Y247)*Doku!$H$9)</f>
        <v>0</v>
      </c>
      <c r="T247" s="27" cm="1">
        <f t="array" ref="T247">_xlfn.IFS(AND('Demand breakdown 1'!X247&gt;0, SUM('Demand breakdown 1'!N247:W247)&gt;0,SUM('Demand breakdown 1'!N247:W247)&lt;'Demand breakdown 1'!X247),('Demand breakdown 1'!T247 /'Demand breakdown 1'!X247)*Doku!$H$9,AND('Demand breakdown 1'!X247 = 0, SUM('Demand breakdown 1'!N247:W247)&gt;0), 'Demand breakdown 1'!T247/SUM('Demand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1'!T247 /'Demand breakdown 1'!Y247)*Doku!$H$9)</f>
        <v>0</v>
      </c>
      <c r="U247" s="27" cm="1">
        <f t="array" ref="U247">_xlfn.IFS(AND('Demand breakdown 1'!X247&gt;0, SUM('Demand breakdown 1'!N247:W247)&gt;0,SUM('Demand breakdown 1'!N247:W247)&lt;'Demand breakdown 1'!X247),('Demand breakdown 1'!U247 /'Demand breakdown 1'!X247)*Doku!$H$9,AND('Demand breakdown 1'!X247 = 0, SUM('Demand breakdown 1'!N247:W247)&gt;0), 'Demand breakdown 1'!U247/SUM('Demand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1'!U247 /'Demand breakdown 1'!Y247)*Doku!$H$9)</f>
        <v>0</v>
      </c>
      <c r="V247" s="27" cm="1">
        <f t="array" ref="V247">_xlfn.IFS(AND('Demand breakdown 1'!X247&gt;0, SUM('Demand breakdown 1'!N247:W247)&gt;0,SUM('Demand breakdown 1'!N247:W247)&lt;'Demand breakdown 1'!X247),('Demand breakdown 1'!V247 /'Demand breakdown 1'!X247)*Doku!$H$9,AND('Demand breakdown 1'!X247 = 0, SUM('Demand breakdown 1'!N247:W247)&gt;0), 'Demand breakdown 1'!V247/SUM('Demand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1'!V247 /'Demand breakdown 1'!Y247)*Doku!$H$9)</f>
        <v>0</v>
      </c>
      <c r="W247" s="27" cm="1">
        <f t="array" ref="W247">_xlfn.IFS(AND('Demand breakdown 1'!X247&gt;0, SUM('Demand breakdown 1'!N247:W247)&gt;0),('Demand breakdown 1'!W247 /'Demand breakdown 1'!X247)*Doku!$H$9,AND('Demand breakdown 1'!X247 = 0, SUM('Demand breakdown 1'!N247:W247)&gt;0), 'Demand breakdown 1'!W247/SUM('Demand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1'!W247 /'Demand breakdown 1'!Y247)*Doku!$H$9)</f>
        <v>0</v>
      </c>
      <c r="X247" s="90" cm="1">
        <f t="array" ref="X247">_xlfn.IFS(AND('Demand breakdown 1'!Y247&gt;0,'Demand breakdown 1'!X247 &gt; SUM('Demand breakdown 1'!N247:W247)),(('Demand breakdown 1'!Y247-SUM('Demand breakdown 1'!N247:W247))/'Demand breakdown 1'!Y247)*Doku!$H$9,'Demand breakdown 1'!Y247 = 0, 0,'Demand breakdown 1'!X247 &lt; SUM('Demand breakdown 1'!N247:W247),1)</f>
        <v>0.81414389451938818</v>
      </c>
      <c r="Y247" s="92">
        <f>IF(X247=1,Doku!$H$10,1-SUM(N247:X247))</f>
        <v>1.9346974540943251E-2</v>
      </c>
      <c r="Z247" s="27">
        <f t="shared" si="16"/>
        <v>121.72765820555301</v>
      </c>
      <c r="AA247" s="25">
        <f t="shared" si="17"/>
        <v>126.23608999094387</v>
      </c>
    </row>
    <row r="248" spans="1:27">
      <c r="A248" s="27" t="s">
        <v>1411</v>
      </c>
      <c r="B248" s="27" t="s">
        <v>1435</v>
      </c>
      <c r="C248" s="27">
        <v>9262</v>
      </c>
      <c r="D248" s="27">
        <v>828</v>
      </c>
      <c r="E248" s="27">
        <v>3546.77</v>
      </c>
      <c r="F248" s="27">
        <v>52803</v>
      </c>
      <c r="G248" s="27">
        <v>1</v>
      </c>
      <c r="H248" s="27">
        <v>5.6040240355065673E-3</v>
      </c>
      <c r="I248" s="27">
        <v>4.0230857142857139E-3</v>
      </c>
      <c r="J248" s="27">
        <v>72762.894516183122</v>
      </c>
      <c r="K248" s="29">
        <f t="shared" si="15"/>
        <v>375.55558823671555</v>
      </c>
      <c r="L248" s="28">
        <f t="shared" si="18"/>
        <v>375.55558823671555</v>
      </c>
      <c r="M248" s="27">
        <f t="shared" si="19"/>
        <v>169.00001470652199</v>
      </c>
      <c r="N248" s="87" cm="1">
        <f t="array" ref="N248">_xlfn.IFS(AND('Demand breakdown 1'!X248&gt;0, SUM('Demand breakdown 1'!N248:W248)&gt;0,SUM('Demand breakdown 1'!N248:W248)&lt;'Demand breakdown 1'!X248),('Demand breakdown 1'!N248 /'Demand breakdown 1'!X248)*Doku!$H$9,AND('Demand breakdown 1'!X248 = 0, SUM('Demand breakdown 1'!N248:W248)&gt;0), 'Demand breakdown 1'!N248/SUM('Demand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1'!N248 /'Demand breakdown 1'!Y248)*Doku!$H$9)</f>
        <v>0</v>
      </c>
      <c r="O248" s="27" cm="1">
        <f t="array" ref="O248">_xlfn.IFS(AND('Demand breakdown 1'!X248&gt;0, SUM('Demand breakdown 1'!N248:W248)&gt;0,SUM('Demand breakdown 1'!N248:W248)&lt;'Demand breakdown 1'!X248),('Demand breakdown 1'!O248 /'Demand breakdown 1'!X248)*Doku!$H$9,AND('Demand breakdown 1'!X248 = 0, SUM('Demand breakdown 1'!N248:W248)&gt;0), 'Demand breakdown 1'!O248/SUM('Demand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1'!O248 /'Demand breakdown 1'!Y248)*Doku!$H$9)</f>
        <v>0</v>
      </c>
      <c r="P248" s="27" cm="1">
        <f t="array" ref="P248">_xlfn.IFS(AND('Demand breakdown 1'!X248&gt;0, SUM('Demand breakdown 1'!N248:W248)&gt;0,SUM('Demand breakdown 1'!N248:W248)&lt;'Demand breakdown 1'!X248),('Demand breakdown 1'!P248 /'Demand breakdown 1'!X248)*Doku!$H$9,AND('Demand breakdown 1'!X248 = 0, SUM('Demand breakdown 1'!N248:W248)&gt;0), 'Demand breakdown 1'!P248/SUM('Demand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1'!P248 /'Demand breakdown 1'!Y248)*Doku!$H$9)</f>
        <v>0</v>
      </c>
      <c r="Q248" s="27" cm="1">
        <f t="array" ref="Q248">_xlfn.IFS(AND('Demand breakdown 1'!X248&gt;0, SUM('Demand breakdown 1'!N248:W248)&gt;0,SUM('Demand breakdown 1'!N248:W248)&lt;'Demand breakdown 1'!X248),('Demand breakdown 1'!Q248 /'Demand breakdown 1'!X248)*Doku!$H$9,AND('Demand breakdown 1'!X248 = 0, SUM('Demand breakdown 1'!N248:W248)&gt;0), 'Demand breakdown 1'!Q248/SUM('Demand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1'!Q248 /'Demand breakdown 1'!Y248)*Doku!$H$9)</f>
        <v>3.4731461318341594E-2</v>
      </c>
      <c r="R248" s="27" cm="1">
        <f t="array" ref="R248">_xlfn.IFS(AND('Demand breakdown 1'!X248&gt;0, SUM('Demand breakdown 1'!N248:W248)&gt;0,SUM('Demand breakdown 1'!N248:W248)&lt;'Demand breakdown 1'!X248),('Demand breakdown 1'!R248 /'Demand breakdown 1'!X248)*Doku!$H$9,AND('Demand breakdown 1'!X248 = 0, SUM('Demand breakdown 1'!N248:W248)&gt;0), 'Demand breakdown 1'!R248/SUM('Demand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1'!R248 /'Demand breakdown 1'!Y248)*Doku!$H$9)</f>
        <v>0</v>
      </c>
      <c r="S248" s="27" cm="1">
        <f t="array" ref="S248">_xlfn.IFS(AND('Demand breakdown 1'!X248&gt;0, SUM('Demand breakdown 1'!N248:W248)&gt;0,SUM('Demand breakdown 1'!N248:W248)&lt;'Demand breakdown 1'!X248),('Demand breakdown 1'!S248 /'Demand breakdown 1'!X248)*Doku!$H$9,AND('Demand breakdown 1'!X248 = 0, SUM('Demand breakdown 1'!N248:W248)&gt;0), 'Demand breakdown 1'!S248/SUM('Demand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1'!S248 /'Demand breakdown 1'!Y248)*Doku!$H$9)</f>
        <v>4.2563065341104898E-2</v>
      </c>
      <c r="T248" s="27" cm="1">
        <f t="array" ref="T248">_xlfn.IFS(AND('Demand breakdown 1'!X248&gt;0, SUM('Demand breakdown 1'!N248:W248)&gt;0,SUM('Demand breakdown 1'!N248:W248)&lt;'Demand breakdown 1'!X248),('Demand breakdown 1'!T248 /'Demand breakdown 1'!X248)*Doku!$H$9,AND('Demand breakdown 1'!X248 = 0, SUM('Demand breakdown 1'!N248:W248)&gt;0), 'Demand breakdown 1'!T248/SUM('Demand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1'!T248 /'Demand breakdown 1'!Y248)*Doku!$H$9)</f>
        <v>0</v>
      </c>
      <c r="U248" s="27" cm="1">
        <f t="array" ref="U248">_xlfn.IFS(AND('Demand breakdown 1'!X248&gt;0, SUM('Demand breakdown 1'!N248:W248)&gt;0,SUM('Demand breakdown 1'!N248:W248)&lt;'Demand breakdown 1'!X248),('Demand breakdown 1'!U248 /'Demand breakdown 1'!X248)*Doku!$H$9,AND('Demand breakdown 1'!X248 = 0, SUM('Demand breakdown 1'!N248:W248)&gt;0), 'Demand breakdown 1'!U248/SUM('Demand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1'!U248 /'Demand breakdown 1'!Y248)*Doku!$H$9)</f>
        <v>0</v>
      </c>
      <c r="V248" s="27" cm="1">
        <f t="array" ref="V248">_xlfn.IFS(AND('Demand breakdown 1'!X248&gt;0, SUM('Demand breakdown 1'!N248:W248)&gt;0,SUM('Demand breakdown 1'!N248:W248)&lt;'Demand breakdown 1'!X248),('Demand breakdown 1'!V248 /'Demand breakdown 1'!X248)*Doku!$H$9,AND('Demand breakdown 1'!X248 = 0, SUM('Demand breakdown 1'!N248:W248)&gt;0), 'Demand breakdown 1'!V248/SUM('Demand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1'!V248 /'Demand breakdown 1'!Y248)*Doku!$H$9)</f>
        <v>0</v>
      </c>
      <c r="W248" s="27" cm="1">
        <f t="array" ref="W248">_xlfn.IFS(AND('Demand breakdown 1'!X248&gt;0, SUM('Demand breakdown 1'!N248:W248)&gt;0),('Demand breakdown 1'!W248 /'Demand breakdown 1'!X248)*Doku!$H$9,AND('Demand breakdown 1'!X248 = 0, SUM('Demand breakdown 1'!N248:W248)&gt;0), 'Demand breakdown 1'!W248/SUM('Demand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1'!W248 /'Demand breakdown 1'!Y248)*Doku!$H$9)</f>
        <v>2.5367586943298517E-2</v>
      </c>
      <c r="X248" s="90" cm="1">
        <f t="array" ref="X248">_xlfn.IFS(AND('Demand breakdown 1'!Y248&gt;0,'Demand breakdown 1'!X248 &gt; SUM('Demand breakdown 1'!N248:W248)),(('Demand breakdown 1'!Y248-SUM('Demand breakdown 1'!N248:W248))/'Demand breakdown 1'!Y248)*Doku!$H$9,'Demand breakdown 1'!Y248 = 0, 0,'Demand breakdown 1'!X248 &lt; SUM('Demand breakdown 1'!N248:W248),1)</f>
        <v>0.87799091185631184</v>
      </c>
      <c r="Y248" s="92">
        <f>IF(X248=1,Doku!$H$10,1-SUM(N248:X248))</f>
        <v>1.934697454094314E-2</v>
      </c>
      <c r="Z248" s="27">
        <f t="shared" si="16"/>
        <v>101.40000882391321</v>
      </c>
      <c r="AA248" s="25">
        <f t="shared" si="17"/>
        <v>105.15556470628036</v>
      </c>
    </row>
    <row r="249" spans="1:27">
      <c r="A249" s="27" t="s">
        <v>1411</v>
      </c>
      <c r="B249" s="27" t="s">
        <v>1436</v>
      </c>
      <c r="C249" s="27">
        <v>9263</v>
      </c>
      <c r="D249" s="27">
        <v>836</v>
      </c>
      <c r="E249" s="27">
        <v>2527.9740000000002</v>
      </c>
      <c r="F249" s="27">
        <v>47791</v>
      </c>
      <c r="G249" s="27">
        <v>1</v>
      </c>
      <c r="H249" s="27">
        <v>3.9942897501489185E-3</v>
      </c>
      <c r="I249" s="27">
        <v>3.6412190476190478E-3</v>
      </c>
      <c r="J249" s="27">
        <v>72762.894516183122</v>
      </c>
      <c r="K249" s="29">
        <f t="shared" si="15"/>
        <v>283.44275879737518</v>
      </c>
      <c r="L249" s="28">
        <f t="shared" si="18"/>
        <v>283.44275879737518</v>
      </c>
      <c r="M249" s="27">
        <f t="shared" si="19"/>
        <v>127.54924145881883</v>
      </c>
      <c r="N249" s="87" cm="1">
        <f t="array" ref="N249">_xlfn.IFS(AND('Demand breakdown 1'!X249&gt;0, SUM('Demand breakdown 1'!N249:W249)&gt;0,SUM('Demand breakdown 1'!N249:W249)&lt;'Demand breakdown 1'!X249),('Demand breakdown 1'!N249 /'Demand breakdown 1'!X249)*Doku!$H$9,AND('Demand breakdown 1'!X249 = 0, SUM('Demand breakdown 1'!N249:W249)&gt;0), 'Demand breakdown 1'!N249/SUM('Demand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1'!N249 /'Demand breakdown 1'!Y249)*Doku!$H$9)</f>
        <v>2.0064023319018114E-2</v>
      </c>
      <c r="O249" s="27" cm="1">
        <f t="array" ref="O249">_xlfn.IFS(AND('Demand breakdown 1'!X249&gt;0, SUM('Demand breakdown 1'!N249:W249)&gt;0,SUM('Demand breakdown 1'!N249:W249)&lt;'Demand breakdown 1'!X249),('Demand breakdown 1'!O249 /'Demand breakdown 1'!X249)*Doku!$H$9,AND('Demand breakdown 1'!X249 = 0, SUM('Demand breakdown 1'!N249:W249)&gt;0), 'Demand breakdown 1'!O249/SUM('Demand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1'!O249 /'Demand breakdown 1'!Y249)*Doku!$H$9)</f>
        <v>4.5287366920069461E-2</v>
      </c>
      <c r="P249" s="27" cm="1">
        <f t="array" ref="P249">_xlfn.IFS(AND('Demand breakdown 1'!X249&gt;0, SUM('Demand breakdown 1'!N249:W249)&gt;0,SUM('Demand breakdown 1'!N249:W249)&lt;'Demand breakdown 1'!X249),('Demand breakdown 1'!P249 /'Demand breakdown 1'!X249)*Doku!$H$9,AND('Demand breakdown 1'!X249 = 0, SUM('Demand breakdown 1'!N249:W249)&gt;0), 'Demand breakdown 1'!P249/SUM('Demand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1'!P249 /'Demand breakdown 1'!Y249)*Doku!$H$9)</f>
        <v>2.9809406073969775E-2</v>
      </c>
      <c r="Q249" s="27" cm="1">
        <f t="array" ref="Q249">_xlfn.IFS(AND('Demand breakdown 1'!X249&gt;0, SUM('Demand breakdown 1'!N249:W249)&gt;0,SUM('Demand breakdown 1'!N249:W249)&lt;'Demand breakdown 1'!X249),('Demand breakdown 1'!Q249 /'Demand breakdown 1'!X249)*Doku!$H$9,AND('Demand breakdown 1'!X249 = 0, SUM('Demand breakdown 1'!N249:W249)&gt;0), 'Demand breakdown 1'!Q249/SUM('Demand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1'!Q249 /'Demand breakdown 1'!Y249)*Doku!$H$9)</f>
        <v>9.7071655676773366E-2</v>
      </c>
      <c r="R249" s="27" cm="1">
        <f t="array" ref="R249">_xlfn.IFS(AND('Demand breakdown 1'!X249&gt;0, SUM('Demand breakdown 1'!N249:W249)&gt;0,SUM('Demand breakdown 1'!N249:W249)&lt;'Demand breakdown 1'!X249),('Demand breakdown 1'!R249 /'Demand breakdown 1'!X249)*Doku!$H$9,AND('Demand breakdown 1'!X249 = 0, SUM('Demand breakdown 1'!N249:W249)&gt;0), 'Demand breakdown 1'!R249/SUM('Demand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1'!R249 /'Demand breakdown 1'!Y249)*Doku!$H$9)</f>
        <v>0</v>
      </c>
      <c r="S249" s="27" cm="1">
        <f t="array" ref="S249">_xlfn.IFS(AND('Demand breakdown 1'!X249&gt;0, SUM('Demand breakdown 1'!N249:W249)&gt;0,SUM('Demand breakdown 1'!N249:W249)&lt;'Demand breakdown 1'!X249),('Demand breakdown 1'!S249 /'Demand breakdown 1'!X249)*Doku!$H$9,AND('Demand breakdown 1'!X249 = 0, SUM('Demand breakdown 1'!N249:W249)&gt;0), 'Demand breakdown 1'!S249/SUM('Demand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1'!S249 /'Demand breakdown 1'!Y249)*Doku!$H$9)</f>
        <v>0</v>
      </c>
      <c r="T249" s="27" cm="1">
        <f t="array" ref="T249">_xlfn.IFS(AND('Demand breakdown 1'!X249&gt;0, SUM('Demand breakdown 1'!N249:W249)&gt;0,SUM('Demand breakdown 1'!N249:W249)&lt;'Demand breakdown 1'!X249),('Demand breakdown 1'!T249 /'Demand breakdown 1'!X249)*Doku!$H$9,AND('Demand breakdown 1'!X249 = 0, SUM('Demand breakdown 1'!N249:W249)&gt;0), 'Demand breakdown 1'!T249/SUM('Demand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1'!T249 /'Demand breakdown 1'!Y249)*Doku!$H$9)</f>
        <v>0</v>
      </c>
      <c r="U249" s="27" cm="1">
        <f t="array" ref="U249">_xlfn.IFS(AND('Demand breakdown 1'!X249&gt;0, SUM('Demand breakdown 1'!N249:W249)&gt;0,SUM('Demand breakdown 1'!N249:W249)&lt;'Demand breakdown 1'!X249),('Demand breakdown 1'!U249 /'Demand breakdown 1'!X249)*Doku!$H$9,AND('Demand breakdown 1'!X249 = 0, SUM('Demand breakdown 1'!N249:W249)&gt;0), 'Demand breakdown 1'!U249/SUM('Demand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1'!U249 /'Demand breakdown 1'!Y249)*Doku!$H$9)</f>
        <v>0.17235951460718421</v>
      </c>
      <c r="V249" s="27" cm="1">
        <f t="array" ref="V249">_xlfn.IFS(AND('Demand breakdown 1'!X249&gt;0, SUM('Demand breakdown 1'!N249:W249)&gt;0,SUM('Demand breakdown 1'!N249:W249)&lt;'Demand breakdown 1'!X249),('Demand breakdown 1'!V249 /'Demand breakdown 1'!X249)*Doku!$H$9,AND('Demand breakdown 1'!X249 = 0, SUM('Demand breakdown 1'!N249:W249)&gt;0), 'Demand breakdown 1'!V249/SUM('Demand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1'!V249 /'Demand breakdown 1'!Y249)*Doku!$H$9)</f>
        <v>0.61606105886204199</v>
      </c>
      <c r="W249" s="27" cm="1">
        <f t="array" ref="W249">_xlfn.IFS(AND('Demand breakdown 1'!X249&gt;0, SUM('Demand breakdown 1'!N249:W249)&gt;0),('Demand breakdown 1'!W249 /'Demand breakdown 1'!X249)*Doku!$H$9,AND('Demand breakdown 1'!X249 = 0, SUM('Demand breakdown 1'!N249:W249)&gt;0), 'Demand breakdown 1'!W249/SUM('Demand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1'!W249 /'Demand breakdown 1'!Y249)*Doku!$H$9)</f>
        <v>0</v>
      </c>
      <c r="X249" s="90" cm="1">
        <f t="array" ref="X249">_xlfn.IFS(AND('Demand breakdown 1'!Y249&gt;0,'Demand breakdown 1'!X249 &gt; SUM('Demand breakdown 1'!N249:W249)),(('Demand breakdown 1'!Y249-SUM('Demand breakdown 1'!N249:W249))/'Demand breakdown 1'!Y249)*Doku!$H$9,'Demand breakdown 1'!Y249 = 0, 0,'Demand breakdown 1'!X249 &lt; SUM('Demand breakdown 1'!N249:W249),1)</f>
        <v>1</v>
      </c>
      <c r="Y249" s="92">
        <f>IF(X249=1,Doku!$H$10,1-SUM(N249:X249))</f>
        <v>1.934697454094314E-2</v>
      </c>
      <c r="Z249" s="27">
        <f t="shared" si="16"/>
        <v>76.529544875291307</v>
      </c>
      <c r="AA249" s="25">
        <f t="shared" si="17"/>
        <v>79.363972463265057</v>
      </c>
    </row>
    <row r="250" spans="1:27">
      <c r="A250" s="27" t="s">
        <v>1411</v>
      </c>
      <c r="B250" s="27" t="s">
        <v>1437</v>
      </c>
      <c r="C250" s="27">
        <v>9271</v>
      </c>
      <c r="D250" s="27">
        <v>688</v>
      </c>
      <c r="E250" s="27">
        <v>4835.5730000000003</v>
      </c>
      <c r="F250" s="27">
        <v>119478</v>
      </c>
      <c r="G250" s="27">
        <v>1</v>
      </c>
      <c r="H250" s="27">
        <v>7.6403790822203305E-3</v>
      </c>
      <c r="I250" s="27">
        <v>9.1030857142857143E-3</v>
      </c>
      <c r="J250" s="27">
        <v>72762.894516183122</v>
      </c>
      <c r="K250" s="29">
        <f t="shared" si="15"/>
        <v>585.73671236883661</v>
      </c>
      <c r="L250" s="28">
        <f t="shared" si="18"/>
        <v>585.73671236883661</v>
      </c>
      <c r="M250" s="27">
        <f t="shared" si="19"/>
        <v>263.58152056597646</v>
      </c>
      <c r="N250" s="87" cm="1">
        <f t="array" ref="N250">_xlfn.IFS(AND('Demand breakdown 1'!X250&gt;0, SUM('Demand breakdown 1'!N250:W250)&gt;0,SUM('Demand breakdown 1'!N250:W250)&lt;'Demand breakdown 1'!X250),('Demand breakdown 1'!N250 /'Demand breakdown 1'!X250)*Doku!$H$9,AND('Demand breakdown 1'!X250 = 0, SUM('Demand breakdown 1'!N250:W250)&gt;0), 'Demand breakdown 1'!N250/SUM('Demand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1'!N250 /'Demand breakdown 1'!Y250)*Doku!$H$9)</f>
        <v>0.29217072426133034</v>
      </c>
      <c r="O250" s="27" cm="1">
        <f t="array" ref="O250">_xlfn.IFS(AND('Demand breakdown 1'!X250&gt;0, SUM('Demand breakdown 1'!N250:W250)&gt;0,SUM('Demand breakdown 1'!N250:W250)&lt;'Demand breakdown 1'!X250),('Demand breakdown 1'!O250 /'Demand breakdown 1'!X250)*Doku!$H$9,AND('Demand breakdown 1'!X250 = 0, SUM('Demand breakdown 1'!N250:W250)&gt;0), 'Demand breakdown 1'!O250/SUM('Demand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1'!O250 /'Demand breakdown 1'!Y250)*Doku!$H$9)</f>
        <v>9.9257999475082084E-2</v>
      </c>
      <c r="P250" s="27" cm="1">
        <f t="array" ref="P250">_xlfn.IFS(AND('Demand breakdown 1'!X250&gt;0, SUM('Demand breakdown 1'!N250:W250)&gt;0,SUM('Demand breakdown 1'!N250:W250)&lt;'Demand breakdown 1'!X250),('Demand breakdown 1'!P250 /'Demand breakdown 1'!X250)*Doku!$H$9,AND('Demand breakdown 1'!X250 = 0, SUM('Demand breakdown 1'!N250:W250)&gt;0), 'Demand breakdown 1'!P250/SUM('Demand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1'!P250 /'Demand breakdown 1'!Y250)*Doku!$H$9)</f>
        <v>8.9172105980033417E-2</v>
      </c>
      <c r="Q250" s="27" cm="1">
        <f t="array" ref="Q250">_xlfn.IFS(AND('Demand breakdown 1'!X250&gt;0, SUM('Demand breakdown 1'!N250:W250)&gt;0,SUM('Demand breakdown 1'!N250:W250)&lt;'Demand breakdown 1'!X250),('Demand breakdown 1'!Q250 /'Demand breakdown 1'!X250)*Doku!$H$9,AND('Demand breakdown 1'!X250 = 0, SUM('Demand breakdown 1'!N250:W250)&gt;0), 'Demand breakdown 1'!Q250/SUM('Demand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1'!Q250 /'Demand breakdown 1'!Y250)*Doku!$H$9)</f>
        <v>6.7879664157152894E-2</v>
      </c>
      <c r="R250" s="27" cm="1">
        <f t="array" ref="R250">_xlfn.IFS(AND('Demand breakdown 1'!X250&gt;0, SUM('Demand breakdown 1'!N250:W250)&gt;0,SUM('Demand breakdown 1'!N250:W250)&lt;'Demand breakdown 1'!X250),('Demand breakdown 1'!R250 /'Demand breakdown 1'!X250)*Doku!$H$9,AND('Demand breakdown 1'!X250 = 0, SUM('Demand breakdown 1'!N250:W250)&gt;0), 'Demand breakdown 1'!R250/SUM('Demand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1'!R250 /'Demand breakdown 1'!Y250)*Doku!$H$9)</f>
        <v>0</v>
      </c>
      <c r="S250" s="27" cm="1">
        <f t="array" ref="S250">_xlfn.IFS(AND('Demand breakdown 1'!X250&gt;0, SUM('Demand breakdown 1'!N250:W250)&gt;0,SUM('Demand breakdown 1'!N250:W250)&lt;'Demand breakdown 1'!X250),('Demand breakdown 1'!S250 /'Demand breakdown 1'!X250)*Doku!$H$9,AND('Demand breakdown 1'!X250 = 0, SUM('Demand breakdown 1'!N250:W250)&gt;0), 'Demand breakdown 1'!S250/SUM('Demand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1'!S250 /'Demand breakdown 1'!Y250)*Doku!$H$9)</f>
        <v>0</v>
      </c>
      <c r="T250" s="27" cm="1">
        <f t="array" ref="T250">_xlfn.IFS(AND('Demand breakdown 1'!X250&gt;0, SUM('Demand breakdown 1'!N250:W250)&gt;0,SUM('Demand breakdown 1'!N250:W250)&lt;'Demand breakdown 1'!X250),('Demand breakdown 1'!T250 /'Demand breakdown 1'!X250)*Doku!$H$9,AND('Demand breakdown 1'!X250 = 0, SUM('Demand breakdown 1'!N250:W250)&gt;0), 'Demand breakdown 1'!T250/SUM('Demand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1'!T250 /'Demand breakdown 1'!Y250)*Doku!$H$9)</f>
        <v>1.144668864914253E-2</v>
      </c>
      <c r="U250" s="27" cm="1">
        <f t="array" ref="U250">_xlfn.IFS(AND('Demand breakdown 1'!X250&gt;0, SUM('Demand breakdown 1'!N250:W250)&gt;0,SUM('Demand breakdown 1'!N250:W250)&lt;'Demand breakdown 1'!X250),('Demand breakdown 1'!U250 /'Demand breakdown 1'!X250)*Doku!$H$9,AND('Demand breakdown 1'!X250 = 0, SUM('Demand breakdown 1'!N250:W250)&gt;0), 'Demand breakdown 1'!U250/SUM('Demand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1'!U250 /'Demand breakdown 1'!Y250)*Doku!$H$9)</f>
        <v>0</v>
      </c>
      <c r="V250" s="27" cm="1">
        <f t="array" ref="V250">_xlfn.IFS(AND('Demand breakdown 1'!X250&gt;0, SUM('Demand breakdown 1'!N250:W250)&gt;0,SUM('Demand breakdown 1'!N250:W250)&lt;'Demand breakdown 1'!X250),('Demand breakdown 1'!V250 /'Demand breakdown 1'!X250)*Doku!$H$9,AND('Demand breakdown 1'!X250 = 0, SUM('Demand breakdown 1'!N250:W250)&gt;0), 'Demand breakdown 1'!V250/SUM('Demand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1'!V250 /'Demand breakdown 1'!Y250)*Doku!$H$9)</f>
        <v>0.22413096655663695</v>
      </c>
      <c r="W250" s="27" cm="1">
        <f t="array" ref="W250">_xlfn.IFS(AND('Demand breakdown 1'!X250&gt;0, SUM('Demand breakdown 1'!N250:W250)&gt;0),('Demand breakdown 1'!W250 /'Demand breakdown 1'!X250)*Doku!$H$9,AND('Demand breakdown 1'!X250 = 0, SUM('Demand breakdown 1'!N250:W250)&gt;0), 'Demand breakdown 1'!W250/SUM('Demand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1'!W250 /'Demand breakdown 1'!Y250)*Doku!$H$9)</f>
        <v>2.3053470845825517E-2</v>
      </c>
      <c r="X250" s="90" cm="1">
        <f t="array" ref="X250">_xlfn.IFS(AND('Demand breakdown 1'!Y250&gt;0,'Demand breakdown 1'!X250 &gt; SUM('Demand breakdown 1'!N250:W250)),(('Demand breakdown 1'!Y250-SUM('Demand breakdown 1'!N250:W250))/'Demand breakdown 1'!Y250)*Doku!$H$9,'Demand breakdown 1'!Y250 = 0, 0,'Demand breakdown 1'!X250 &lt; SUM('Demand breakdown 1'!N250:W250),1)</f>
        <v>0.17354140553385317</v>
      </c>
      <c r="Y250" s="92">
        <f>IF(X250=1,Doku!$H$10,1-SUM(N250:X250))</f>
        <v>1.934697454094314E-2</v>
      </c>
      <c r="Z250" s="27">
        <f t="shared" si="16"/>
        <v>158.14891233958591</v>
      </c>
      <c r="AA250" s="25">
        <f t="shared" si="17"/>
        <v>164.00627946327427</v>
      </c>
    </row>
    <row r="251" spans="1:27">
      <c r="A251" s="27" t="s">
        <v>1411</v>
      </c>
      <c r="B251" s="27" t="s">
        <v>1438</v>
      </c>
      <c r="C251" s="27">
        <v>9272</v>
      </c>
      <c r="D251" s="27">
        <v>529</v>
      </c>
      <c r="E251" s="27">
        <v>2383.9209999999998</v>
      </c>
      <c r="F251" s="27">
        <v>78362</v>
      </c>
      <c r="G251" s="27">
        <v>2</v>
      </c>
      <c r="H251" s="27">
        <v>3.7666808343221722E-3</v>
      </c>
      <c r="I251" s="27">
        <v>5.970438095238095E-3</v>
      </c>
      <c r="J251" s="27">
        <v>72762.894516183122</v>
      </c>
      <c r="K251" s="29">
        <f t="shared" si="15"/>
        <v>318.97309221619628</v>
      </c>
      <c r="L251" s="28">
        <f t="shared" si="18"/>
        <v>159.48654610809814</v>
      </c>
      <c r="M251" s="27">
        <f t="shared" si="19"/>
        <v>71.768945748644171</v>
      </c>
      <c r="N251" s="87" cm="1">
        <f t="array" ref="N251">_xlfn.IFS(AND('Demand breakdown 1'!X251&gt;0, SUM('Demand breakdown 1'!N251:W251)&gt;0,SUM('Demand breakdown 1'!N251:W251)&lt;'Demand breakdown 1'!X251),('Demand breakdown 1'!N251 /'Demand breakdown 1'!X251)*Doku!$H$9,AND('Demand breakdown 1'!X251 = 0, SUM('Demand breakdown 1'!N251:W251)&gt;0), 'Demand breakdown 1'!N251/SUM('Demand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1'!N251 /'Demand breakdown 1'!Y251)*Doku!$H$9)</f>
        <v>0.3316848461511358</v>
      </c>
      <c r="O251" s="27" cm="1">
        <f t="array" ref="O251">_xlfn.IFS(AND('Demand breakdown 1'!X251&gt;0, SUM('Demand breakdown 1'!N251:W251)&gt;0,SUM('Demand breakdown 1'!N251:W251)&lt;'Demand breakdown 1'!X251),('Demand breakdown 1'!O251 /'Demand breakdown 1'!X251)*Doku!$H$9,AND('Demand breakdown 1'!X251 = 0, SUM('Demand breakdown 1'!N251:W251)&gt;0), 'Demand breakdown 1'!O251/SUM('Demand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1'!O251 /'Demand breakdown 1'!Y251)*Doku!$H$9)</f>
        <v>0.32853451518362164</v>
      </c>
      <c r="P251" s="27" cm="1">
        <f t="array" ref="P251">_xlfn.IFS(AND('Demand breakdown 1'!X251&gt;0, SUM('Demand breakdown 1'!N251:W251)&gt;0,SUM('Demand breakdown 1'!N251:W251)&lt;'Demand breakdown 1'!X251),('Demand breakdown 1'!P251 /'Demand breakdown 1'!X251)*Doku!$H$9,AND('Demand breakdown 1'!X251 = 0, SUM('Demand breakdown 1'!N251:W251)&gt;0), 'Demand breakdown 1'!P251/SUM('Demand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1'!P251 /'Demand breakdown 1'!Y251)*Doku!$H$9)</f>
        <v>0</v>
      </c>
      <c r="Q251" s="27" cm="1">
        <f t="array" ref="Q251">_xlfn.IFS(AND('Demand breakdown 1'!X251&gt;0, SUM('Demand breakdown 1'!N251:W251)&gt;0,SUM('Demand breakdown 1'!N251:W251)&lt;'Demand breakdown 1'!X251),('Demand breakdown 1'!Q251 /'Demand breakdown 1'!X251)*Doku!$H$9,AND('Demand breakdown 1'!X251 = 0, SUM('Demand breakdown 1'!N251:W251)&gt;0), 'Demand breakdown 1'!Q251/SUM('Demand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1'!Q251 /'Demand breakdown 1'!Y251)*Doku!$H$9)</f>
        <v>5.5130791931498148E-2</v>
      </c>
      <c r="R251" s="27" cm="1">
        <f t="array" ref="R251">_xlfn.IFS(AND('Demand breakdown 1'!X251&gt;0, SUM('Demand breakdown 1'!N251:W251)&gt;0,SUM('Demand breakdown 1'!N251:W251)&lt;'Demand breakdown 1'!X251),('Demand breakdown 1'!R251 /'Demand breakdown 1'!X251)*Doku!$H$9,AND('Demand breakdown 1'!X251 = 0, SUM('Demand breakdown 1'!N251:W251)&gt;0), 'Demand breakdown 1'!R251/SUM('Demand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1'!R251 /'Demand breakdown 1'!Y251)*Doku!$H$9)</f>
        <v>0</v>
      </c>
      <c r="S251" s="27" cm="1">
        <f t="array" ref="S251">_xlfn.IFS(AND('Demand breakdown 1'!X251&gt;0, SUM('Demand breakdown 1'!N251:W251)&gt;0,SUM('Demand breakdown 1'!N251:W251)&lt;'Demand breakdown 1'!X251),('Demand breakdown 1'!S251 /'Demand breakdown 1'!X251)*Doku!$H$9,AND('Demand breakdown 1'!X251 = 0, SUM('Demand breakdown 1'!N251:W251)&gt;0), 'Demand breakdown 1'!S251/SUM('Demand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1'!S251 /'Demand breakdown 1'!Y251)*Doku!$H$9)</f>
        <v>0</v>
      </c>
      <c r="T251" s="27" cm="1">
        <f t="array" ref="T251">_xlfn.IFS(AND('Demand breakdown 1'!X251&gt;0, SUM('Demand breakdown 1'!N251:W251)&gt;0,SUM('Demand breakdown 1'!N251:W251)&lt;'Demand breakdown 1'!X251),('Demand breakdown 1'!T251 /'Demand breakdown 1'!X251)*Doku!$H$9,AND('Demand breakdown 1'!X251 = 0, SUM('Demand breakdown 1'!N251:W251)&gt;0), 'Demand breakdown 1'!T251/SUM('Demand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1'!T251 /'Demand breakdown 1'!Y251)*Doku!$H$9)</f>
        <v>3.4428617002119251E-2</v>
      </c>
      <c r="U251" s="27" cm="1">
        <f t="array" ref="U251">_xlfn.IFS(AND('Demand breakdown 1'!X251&gt;0, SUM('Demand breakdown 1'!N251:W251)&gt;0,SUM('Demand breakdown 1'!N251:W251)&lt;'Demand breakdown 1'!X251),('Demand breakdown 1'!U251 /'Demand breakdown 1'!X251)*Doku!$H$9,AND('Demand breakdown 1'!X251 = 0, SUM('Demand breakdown 1'!N251:W251)&gt;0), 'Demand breakdown 1'!U251/SUM('Demand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1'!U251 /'Demand breakdown 1'!Y251)*Doku!$H$9)</f>
        <v>0</v>
      </c>
      <c r="V251" s="27" cm="1">
        <f t="array" ref="V251">_xlfn.IFS(AND('Demand breakdown 1'!X251&gt;0, SUM('Demand breakdown 1'!N251:W251)&gt;0,SUM('Demand breakdown 1'!N251:W251)&lt;'Demand breakdown 1'!X251),('Demand breakdown 1'!V251 /'Demand breakdown 1'!X251)*Doku!$H$9,AND('Demand breakdown 1'!X251 = 0, SUM('Demand breakdown 1'!N251:W251)&gt;0), 'Demand breakdown 1'!V251/SUM('Demand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1'!V251 /'Demand breakdown 1'!Y251)*Doku!$H$9)</f>
        <v>0.23087425519068205</v>
      </c>
      <c r="W251" s="27" cm="1">
        <f t="array" ref="W251">_xlfn.IFS(AND('Demand breakdown 1'!X251&gt;0, SUM('Demand breakdown 1'!N251:W251)&gt;0),('Demand breakdown 1'!W251 /'Demand breakdown 1'!X251)*Doku!$H$9,AND('Demand breakdown 1'!X251 = 0, SUM('Demand breakdown 1'!N251:W251)&gt;0), 'Demand breakdown 1'!W251/SUM('Demand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1'!W251 /'Demand breakdown 1'!Y251)*Doku!$H$9)</f>
        <v>0</v>
      </c>
      <c r="X251" s="90" cm="1">
        <f t="array" ref="X251">_xlfn.IFS(AND('Demand breakdown 1'!Y251&gt;0,'Demand breakdown 1'!X251 &gt; SUM('Demand breakdown 1'!N251:W251)),(('Demand breakdown 1'!Y251-SUM('Demand breakdown 1'!N251:W251))/'Demand breakdown 1'!Y251)*Doku!$H$9,'Demand breakdown 1'!Y251 = 0, 0,'Demand breakdown 1'!X251 &lt; SUM('Demand breakdown 1'!N251:W251),1)</f>
        <v>1</v>
      </c>
      <c r="Y251" s="92">
        <f>IF(X251=1,Doku!$H$10,1-SUM(N251:X251))</f>
        <v>1.934697454094314E-2</v>
      </c>
      <c r="Z251" s="27">
        <f t="shared" si="16"/>
        <v>43.061367449186498</v>
      </c>
      <c r="AA251" s="25">
        <f t="shared" si="17"/>
        <v>44.656232910267484</v>
      </c>
    </row>
    <row r="252" spans="1:27">
      <c r="A252" s="27" t="s">
        <v>1411</v>
      </c>
      <c r="B252" s="27" t="s">
        <v>1439</v>
      </c>
      <c r="C252" s="27">
        <v>9273</v>
      </c>
      <c r="D252" s="27">
        <v>720</v>
      </c>
      <c r="E252" s="27">
        <v>3871.6</v>
      </c>
      <c r="F252" s="27">
        <v>123058</v>
      </c>
      <c r="G252" s="27">
        <v>4</v>
      </c>
      <c r="H252" s="27">
        <v>6.1172671066540051E-3</v>
      </c>
      <c r="I252" s="27">
        <v>9.3758476190476184E-3</v>
      </c>
      <c r="J252" s="27">
        <v>72762.894516183122</v>
      </c>
      <c r="K252" s="29">
        <f t="shared" si="15"/>
        <v>511.4991112356023</v>
      </c>
      <c r="L252" s="28">
        <f t="shared" si="18"/>
        <v>127.87477780890057</v>
      </c>
      <c r="M252" s="27">
        <f t="shared" si="19"/>
        <v>57.543650014005259</v>
      </c>
      <c r="N252" s="87" cm="1">
        <f t="array" ref="N252">_xlfn.IFS(AND('Demand breakdown 1'!X252&gt;0, SUM('Demand breakdown 1'!N252:W252)&gt;0,SUM('Demand breakdown 1'!N252:W252)&lt;'Demand breakdown 1'!X252),('Demand breakdown 1'!N252 /'Demand breakdown 1'!X252)*Doku!$H$9,AND('Demand breakdown 1'!X252 = 0, SUM('Demand breakdown 1'!N252:W252)&gt;0), 'Demand breakdown 1'!N252/SUM('Demand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1'!N252 /'Demand breakdown 1'!Y252)*Doku!$H$9)</f>
        <v>9.6341699379437776E-2</v>
      </c>
      <c r="O252" s="27" cm="1">
        <f t="array" ref="O252">_xlfn.IFS(AND('Demand breakdown 1'!X252&gt;0, SUM('Demand breakdown 1'!N252:W252)&gt;0,SUM('Demand breakdown 1'!N252:W252)&lt;'Demand breakdown 1'!X252),('Demand breakdown 1'!O252 /'Demand breakdown 1'!X252)*Doku!$H$9,AND('Demand breakdown 1'!X252 = 0, SUM('Demand breakdown 1'!N252:W252)&gt;0), 'Demand breakdown 1'!O252/SUM('Demand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1'!O252 /'Demand breakdown 1'!Y252)*Doku!$H$9)</f>
        <v>0.25532479742080638</v>
      </c>
      <c r="P252" s="27" cm="1">
        <f t="array" ref="P252">_xlfn.IFS(AND('Demand breakdown 1'!X252&gt;0, SUM('Demand breakdown 1'!N252:W252)&gt;0,SUM('Demand breakdown 1'!N252:W252)&lt;'Demand breakdown 1'!X252),('Demand breakdown 1'!P252 /'Demand breakdown 1'!X252)*Doku!$H$9,AND('Demand breakdown 1'!X252 = 0, SUM('Demand breakdown 1'!N252:W252)&gt;0), 'Demand breakdown 1'!P252/SUM('Demand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1'!P252 /'Demand breakdown 1'!Y252)*Doku!$H$9)</f>
        <v>6.045473792835214E-2</v>
      </c>
      <c r="Q252" s="27" cm="1">
        <f t="array" ref="Q252">_xlfn.IFS(AND('Demand breakdown 1'!X252&gt;0, SUM('Demand breakdown 1'!N252:W252)&gt;0,SUM('Demand breakdown 1'!N252:W252)&lt;'Demand breakdown 1'!X252),('Demand breakdown 1'!Q252 /'Demand breakdown 1'!X252)*Doku!$H$9,AND('Demand breakdown 1'!X252 = 0, SUM('Demand breakdown 1'!N252:W252)&gt;0), 'Demand breakdown 1'!Q252/SUM('Demand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1'!Q252 /'Demand breakdown 1'!Y252)*Doku!$H$9)</f>
        <v>0.11190557871843906</v>
      </c>
      <c r="R252" s="27" cm="1">
        <f t="array" ref="R252">_xlfn.IFS(AND('Demand breakdown 1'!X252&gt;0, SUM('Demand breakdown 1'!N252:W252)&gt;0,SUM('Demand breakdown 1'!N252:W252)&lt;'Demand breakdown 1'!X252),('Demand breakdown 1'!R252 /'Demand breakdown 1'!X252)*Doku!$H$9,AND('Demand breakdown 1'!X252 = 0, SUM('Demand breakdown 1'!N252:W252)&gt;0), 'Demand breakdown 1'!R252/SUM('Demand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1'!R252 /'Demand breakdown 1'!Y252)*Doku!$H$9)</f>
        <v>0</v>
      </c>
      <c r="S252" s="27" cm="1">
        <f t="array" ref="S252">_xlfn.IFS(AND('Demand breakdown 1'!X252&gt;0, SUM('Demand breakdown 1'!N252:W252)&gt;0,SUM('Demand breakdown 1'!N252:W252)&lt;'Demand breakdown 1'!X252),('Demand breakdown 1'!S252 /'Demand breakdown 1'!X252)*Doku!$H$9,AND('Demand breakdown 1'!X252 = 0, SUM('Demand breakdown 1'!N252:W252)&gt;0), 'Demand breakdown 1'!S252/SUM('Demand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1'!S252 /'Demand breakdown 1'!Y252)*Doku!$H$9)</f>
        <v>0</v>
      </c>
      <c r="T252" s="27" cm="1">
        <f t="array" ref="T252">_xlfn.IFS(AND('Demand breakdown 1'!X252&gt;0, SUM('Demand breakdown 1'!N252:W252)&gt;0,SUM('Demand breakdown 1'!N252:W252)&lt;'Demand breakdown 1'!X252),('Demand breakdown 1'!T252 /'Demand breakdown 1'!X252)*Doku!$H$9,AND('Demand breakdown 1'!X252 = 0, SUM('Demand breakdown 1'!N252:W252)&gt;0), 'Demand breakdown 1'!T252/SUM('Demand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1'!T252 /'Demand breakdown 1'!Y252)*Doku!$H$9)</f>
        <v>0</v>
      </c>
      <c r="U252" s="27" cm="1">
        <f t="array" ref="U252">_xlfn.IFS(AND('Demand breakdown 1'!X252&gt;0, SUM('Demand breakdown 1'!N252:W252)&gt;0,SUM('Demand breakdown 1'!N252:W252)&lt;'Demand breakdown 1'!X252),('Demand breakdown 1'!U252 /'Demand breakdown 1'!X252)*Doku!$H$9,AND('Demand breakdown 1'!X252 = 0, SUM('Demand breakdown 1'!N252:W252)&gt;0), 'Demand breakdown 1'!U252/SUM('Demand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1'!U252 /'Demand breakdown 1'!Y252)*Doku!$H$9)</f>
        <v>0</v>
      </c>
      <c r="V252" s="27" cm="1">
        <f t="array" ref="V252">_xlfn.IFS(AND('Demand breakdown 1'!X252&gt;0, SUM('Demand breakdown 1'!N252:W252)&gt;0,SUM('Demand breakdown 1'!N252:W252)&lt;'Demand breakdown 1'!X252),('Demand breakdown 1'!V252 /'Demand breakdown 1'!X252)*Doku!$H$9,AND('Demand breakdown 1'!X252 = 0, SUM('Demand breakdown 1'!N252:W252)&gt;0), 'Demand breakdown 1'!V252/SUM('Demand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1'!V252 /'Demand breakdown 1'!Y252)*Doku!$H$9)</f>
        <v>0.42845687667944893</v>
      </c>
      <c r="W252" s="27" cm="1">
        <f t="array" ref="W252">_xlfn.IFS(AND('Demand breakdown 1'!X252&gt;0, SUM('Demand breakdown 1'!N252:W252)&gt;0),('Demand breakdown 1'!W252 /'Demand breakdown 1'!X252)*Doku!$H$9,AND('Demand breakdown 1'!X252 = 0, SUM('Demand breakdown 1'!N252:W252)&gt;0), 'Demand breakdown 1'!W252/SUM('Demand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1'!W252 /'Demand breakdown 1'!Y252)*Doku!$H$9)</f>
        <v>2.8169335332572591E-2</v>
      </c>
      <c r="X252" s="90" cm="1">
        <f t="array" ref="X252">_xlfn.IFS(AND('Demand breakdown 1'!Y252&gt;0,'Demand breakdown 1'!X252 &gt; SUM('Demand breakdown 1'!N252:W252)),(('Demand breakdown 1'!Y252-SUM('Demand breakdown 1'!N252:W252))/'Demand breakdown 1'!Y252)*Doku!$H$9,'Demand breakdown 1'!Y252 = 0, 0,'Demand breakdown 1'!X252 &lt; SUM('Demand breakdown 1'!N252:W252),1)</f>
        <v>1</v>
      </c>
      <c r="Y252" s="92">
        <f>IF(X252=1,Doku!$H$10,1-SUM(N252:X252))</f>
        <v>1.934697454094314E-2</v>
      </c>
      <c r="Z252" s="27">
        <f t="shared" si="16"/>
        <v>34.526190008403155</v>
      </c>
      <c r="AA252" s="25">
        <f t="shared" si="17"/>
        <v>35.804937786492161</v>
      </c>
    </row>
    <row r="253" spans="1:27">
      <c r="A253" s="27" t="s">
        <v>1411</v>
      </c>
      <c r="B253" s="27" t="s">
        <v>1434</v>
      </c>
      <c r="C253" s="27">
        <v>9274</v>
      </c>
      <c r="D253" s="27">
        <v>909</v>
      </c>
      <c r="E253" s="27">
        <v>4069.8420000000001</v>
      </c>
      <c r="F253" s="27">
        <v>73411</v>
      </c>
      <c r="G253" s="27">
        <v>4</v>
      </c>
      <c r="H253" s="27">
        <v>6.4304965894924453E-3</v>
      </c>
      <c r="I253" s="27">
        <v>5.5932190476190476E-3</v>
      </c>
      <c r="J253" s="27">
        <v>72762.894516183122</v>
      </c>
      <c r="K253" s="29">
        <f t="shared" si="15"/>
        <v>450.84317853908522</v>
      </c>
      <c r="L253" s="28">
        <f t="shared" si="18"/>
        <v>112.7107946347713</v>
      </c>
      <c r="M253" s="27">
        <f t="shared" si="19"/>
        <v>50.719857585647091</v>
      </c>
      <c r="N253" s="87" cm="1">
        <f t="array" ref="N253">_xlfn.IFS(AND('Demand breakdown 1'!X253&gt;0, SUM('Demand breakdown 1'!N253:W253)&gt;0,SUM('Demand breakdown 1'!N253:W253)&lt;'Demand breakdown 1'!X253),('Demand breakdown 1'!N253 /'Demand breakdown 1'!X253)*Doku!$H$9,AND('Demand breakdown 1'!X253 = 0, SUM('Demand breakdown 1'!N253:W253)&gt;0), 'Demand breakdown 1'!N253/SUM('Demand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1'!N253 /'Demand breakdown 1'!Y253)*Doku!$H$9)</f>
        <v>0.20603129444476809</v>
      </c>
      <c r="O253" s="27" cm="1">
        <f t="array" ref="O253">_xlfn.IFS(AND('Demand breakdown 1'!X253&gt;0, SUM('Demand breakdown 1'!N253:W253)&gt;0,SUM('Demand breakdown 1'!N253:W253)&lt;'Demand breakdown 1'!X253),('Demand breakdown 1'!O253 /'Demand breakdown 1'!X253)*Doku!$H$9,AND('Demand breakdown 1'!X253 = 0, SUM('Demand breakdown 1'!N253:W253)&gt;0), 'Demand breakdown 1'!O253/SUM('Demand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1'!O253 /'Demand breakdown 1'!Y253)*Doku!$H$9)</f>
        <v>6.2368749313823468E-2</v>
      </c>
      <c r="P253" s="27" cm="1">
        <f t="array" ref="P253">_xlfn.IFS(AND('Demand breakdown 1'!X253&gt;0, SUM('Demand breakdown 1'!N253:W253)&gt;0,SUM('Demand breakdown 1'!N253:W253)&lt;'Demand breakdown 1'!X253),('Demand breakdown 1'!P253 /'Demand breakdown 1'!X253)*Doku!$H$9,AND('Demand breakdown 1'!X253 = 0, SUM('Demand breakdown 1'!N253:W253)&gt;0), 'Demand breakdown 1'!P253/SUM('Demand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1'!P253 /'Demand breakdown 1'!Y253)*Doku!$H$9)</f>
        <v>7.8683444575287004E-2</v>
      </c>
      <c r="Q253" s="27" cm="1">
        <f t="array" ref="Q253">_xlfn.IFS(AND('Demand breakdown 1'!X253&gt;0, SUM('Demand breakdown 1'!N253:W253)&gt;0,SUM('Demand breakdown 1'!N253:W253)&lt;'Demand breakdown 1'!X253),('Demand breakdown 1'!Q253 /'Demand breakdown 1'!X253)*Doku!$H$9,AND('Demand breakdown 1'!X253 = 0, SUM('Demand breakdown 1'!N253:W253)&gt;0), 'Demand breakdown 1'!Q253/SUM('Demand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1'!Q253 /'Demand breakdown 1'!Y253)*Doku!$H$9)</f>
        <v>0.13583149140544215</v>
      </c>
      <c r="R253" s="27" cm="1">
        <f t="array" ref="R253">_xlfn.IFS(AND('Demand breakdown 1'!X253&gt;0, SUM('Demand breakdown 1'!N253:W253)&gt;0,SUM('Demand breakdown 1'!N253:W253)&lt;'Demand breakdown 1'!X253),('Demand breakdown 1'!R253 /'Demand breakdown 1'!X253)*Doku!$H$9,AND('Demand breakdown 1'!X253 = 0, SUM('Demand breakdown 1'!N253:W253)&gt;0), 'Demand breakdown 1'!R253/SUM('Demand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1'!R253 /'Demand breakdown 1'!Y253)*Doku!$H$9)</f>
        <v>0</v>
      </c>
      <c r="S253" s="27" cm="1">
        <f t="array" ref="S253">_xlfn.IFS(AND('Demand breakdown 1'!X253&gt;0, SUM('Demand breakdown 1'!N253:W253)&gt;0,SUM('Demand breakdown 1'!N253:W253)&lt;'Demand breakdown 1'!X253),('Demand breakdown 1'!S253 /'Demand breakdown 1'!X253)*Doku!$H$9,AND('Demand breakdown 1'!X253 = 0, SUM('Demand breakdown 1'!N253:W253)&gt;0), 'Demand breakdown 1'!S253/SUM('Demand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1'!S253 /'Demand breakdown 1'!Y253)*Doku!$H$9)</f>
        <v>3.7477185686333382E-2</v>
      </c>
      <c r="T253" s="27" cm="1">
        <f t="array" ref="T253">_xlfn.IFS(AND('Demand breakdown 1'!X253&gt;0, SUM('Demand breakdown 1'!N253:W253)&gt;0,SUM('Demand breakdown 1'!N253:W253)&lt;'Demand breakdown 1'!X253),('Demand breakdown 1'!T253 /'Demand breakdown 1'!X253)*Doku!$H$9,AND('Demand breakdown 1'!X253 = 0, SUM('Demand breakdown 1'!N253:W253)&gt;0), 'Demand breakdown 1'!T253/SUM('Demand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1'!T253 /'Demand breakdown 1'!Y253)*Doku!$H$9)</f>
        <v>7.4301783562208221E-2</v>
      </c>
      <c r="U253" s="27" cm="1">
        <f t="array" ref="U253">_xlfn.IFS(AND('Demand breakdown 1'!X253&gt;0, SUM('Demand breakdown 1'!N253:W253)&gt;0,SUM('Demand breakdown 1'!N253:W253)&lt;'Demand breakdown 1'!X253),('Demand breakdown 1'!U253 /'Demand breakdown 1'!X253)*Doku!$H$9,AND('Demand breakdown 1'!X253 = 0, SUM('Demand breakdown 1'!N253:W253)&gt;0), 'Demand breakdown 1'!U253/SUM('Demand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1'!U253 /'Demand breakdown 1'!Y253)*Doku!$H$9)</f>
        <v>0.13760280117668675</v>
      </c>
      <c r="V253" s="27" cm="1">
        <f t="array" ref="V253">_xlfn.IFS(AND('Demand breakdown 1'!X253&gt;0, SUM('Demand breakdown 1'!N253:W253)&gt;0,SUM('Demand breakdown 1'!N253:W253)&lt;'Demand breakdown 1'!X253),('Demand breakdown 1'!V253 /'Demand breakdown 1'!X253)*Doku!$H$9,AND('Demand breakdown 1'!X253 = 0, SUM('Demand breakdown 1'!N253:W253)&gt;0), 'Demand breakdown 1'!V253/SUM('Demand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1'!V253 /'Demand breakdown 1'!Y253)*Doku!$H$9)</f>
        <v>0.24835627529450779</v>
      </c>
      <c r="W253" s="27" cm="1">
        <f t="array" ref="W253">_xlfn.IFS(AND('Demand breakdown 1'!X253&gt;0, SUM('Demand breakdown 1'!N253:W253)&gt;0),('Demand breakdown 1'!W253 /'Demand breakdown 1'!X253)*Doku!$H$9,AND('Demand breakdown 1'!X253 = 0, SUM('Demand breakdown 1'!N253:W253)&gt;0), 'Demand breakdown 1'!W253/SUM('Demand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1'!W253 /'Demand breakdown 1'!Y253)*Doku!$H$9)</f>
        <v>0</v>
      </c>
      <c r="X253" s="90" cm="1">
        <f t="array" ref="X253">_xlfn.IFS(AND('Demand breakdown 1'!Y253&gt;0,'Demand breakdown 1'!X253 &gt; SUM('Demand breakdown 1'!N253:W253)),(('Demand breakdown 1'!Y253-SUM('Demand breakdown 1'!N253:W253))/'Demand breakdown 1'!Y253)*Doku!$H$9,'Demand breakdown 1'!Y253 = 0, 0,'Demand breakdown 1'!X253 &lt; SUM('Demand breakdown 1'!N253:W253),1)</f>
        <v>1</v>
      </c>
      <c r="Y253" s="92">
        <f>IF(X253=1,Doku!$H$10,1-SUM(N253:X253))</f>
        <v>1.934697454094314E-2</v>
      </c>
      <c r="Z253" s="27">
        <f t="shared" si="16"/>
        <v>30.431914551388253</v>
      </c>
      <c r="AA253" s="25">
        <f t="shared" si="17"/>
        <v>31.559022497735967</v>
      </c>
    </row>
    <row r="254" spans="1:27">
      <c r="A254" s="27" t="s">
        <v>1411</v>
      </c>
      <c r="B254" s="27" t="s">
        <v>1435</v>
      </c>
      <c r="C254" s="27">
        <v>9275</v>
      </c>
      <c r="D254" s="27">
        <v>828</v>
      </c>
      <c r="E254" s="27">
        <v>3546.77</v>
      </c>
      <c r="F254" s="27">
        <v>52803</v>
      </c>
      <c r="G254" s="27">
        <v>3</v>
      </c>
      <c r="H254" s="27">
        <v>5.6040240355065673E-3</v>
      </c>
      <c r="I254" s="27">
        <v>4.0230857142857139E-3</v>
      </c>
      <c r="J254" s="27">
        <v>72762.894516183122</v>
      </c>
      <c r="K254" s="29">
        <f t="shared" si="15"/>
        <v>375.55558823671555</v>
      </c>
      <c r="L254" s="28">
        <f t="shared" si="18"/>
        <v>125.18519607890518</v>
      </c>
      <c r="M254" s="27">
        <f t="shared" si="19"/>
        <v>56.333338235507334</v>
      </c>
      <c r="N254" s="87" cm="1">
        <f t="array" ref="N254">_xlfn.IFS(AND('Demand breakdown 1'!X254&gt;0, SUM('Demand breakdown 1'!N254:W254)&gt;0,SUM('Demand breakdown 1'!N254:W254)&lt;'Demand breakdown 1'!X254),('Demand breakdown 1'!N254 /'Demand breakdown 1'!X254)*Doku!$H$9,AND('Demand breakdown 1'!X254 = 0, SUM('Demand breakdown 1'!N254:W254)&gt;0), 'Demand breakdown 1'!N254/SUM('Demand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1'!N254 /'Demand breakdown 1'!Y254)*Doku!$H$9)</f>
        <v>0.21918706899829205</v>
      </c>
      <c r="O254" s="27" cm="1">
        <f t="array" ref="O254">_xlfn.IFS(AND('Demand breakdown 1'!X254&gt;0, SUM('Demand breakdown 1'!N254:W254)&gt;0,SUM('Demand breakdown 1'!N254:W254)&lt;'Demand breakdown 1'!X254),('Demand breakdown 1'!O254 /'Demand breakdown 1'!X254)*Doku!$H$9,AND('Demand breakdown 1'!X254 = 0, SUM('Demand breakdown 1'!N254:W254)&gt;0), 'Demand breakdown 1'!O254/SUM('Demand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1'!O254 /'Demand breakdown 1'!Y254)*Doku!$H$9)</f>
        <v>8.5981180183022837E-2</v>
      </c>
      <c r="P254" s="27" cm="1">
        <f t="array" ref="P254">_xlfn.IFS(AND('Demand breakdown 1'!X254&gt;0, SUM('Demand breakdown 1'!N254:W254)&gt;0,SUM('Demand breakdown 1'!N254:W254)&lt;'Demand breakdown 1'!X254),('Demand breakdown 1'!P254 /'Demand breakdown 1'!X254)*Doku!$H$9,AND('Demand breakdown 1'!X254 = 0, SUM('Demand breakdown 1'!N254:W254)&gt;0), 'Demand breakdown 1'!P254/SUM('Demand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1'!P254 /'Demand breakdown 1'!Y254)*Doku!$H$9)</f>
        <v>7.5019229114371588E-2</v>
      </c>
      <c r="Q254" s="27" cm="1">
        <f t="array" ref="Q254">_xlfn.IFS(AND('Demand breakdown 1'!X254&gt;0, SUM('Demand breakdown 1'!N254:W254)&gt;0,SUM('Demand breakdown 1'!N254:W254)&lt;'Demand breakdown 1'!X254),('Demand breakdown 1'!Q254 /'Demand breakdown 1'!X254)*Doku!$H$9,AND('Demand breakdown 1'!X254 = 0, SUM('Demand breakdown 1'!N254:W254)&gt;0), 'Demand breakdown 1'!Q254/SUM('Demand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1'!Q254 /'Demand breakdown 1'!Y254)*Doku!$H$9)</f>
        <v>0.1361152218003141</v>
      </c>
      <c r="R254" s="27" cm="1">
        <f t="array" ref="R254">_xlfn.IFS(AND('Demand breakdown 1'!X254&gt;0, SUM('Demand breakdown 1'!N254:W254)&gt;0,SUM('Demand breakdown 1'!N254:W254)&lt;'Demand breakdown 1'!X254),('Demand breakdown 1'!R254 /'Demand breakdown 1'!X254)*Doku!$H$9,AND('Demand breakdown 1'!X254 = 0, SUM('Demand breakdown 1'!N254:W254)&gt;0), 'Demand breakdown 1'!R254/SUM('Demand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1'!R254 /'Demand breakdown 1'!Y254)*Doku!$H$9)</f>
        <v>0</v>
      </c>
      <c r="S254" s="27" cm="1">
        <f t="array" ref="S254">_xlfn.IFS(AND('Demand breakdown 1'!X254&gt;0, SUM('Demand breakdown 1'!N254:W254)&gt;0,SUM('Demand breakdown 1'!N254:W254)&lt;'Demand breakdown 1'!X254),('Demand breakdown 1'!S254 /'Demand breakdown 1'!X254)*Doku!$H$9,AND('Demand breakdown 1'!X254 = 0, SUM('Demand breakdown 1'!N254:W254)&gt;0), 'Demand breakdown 1'!S254/SUM('Demand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1'!S254 /'Demand breakdown 1'!Y254)*Doku!$H$9)</f>
        <v>0</v>
      </c>
      <c r="T254" s="27" cm="1">
        <f t="array" ref="T254">_xlfn.IFS(AND('Demand breakdown 1'!X254&gt;0, SUM('Demand breakdown 1'!N254:W254)&gt;0,SUM('Demand breakdown 1'!N254:W254)&lt;'Demand breakdown 1'!X254),('Demand breakdown 1'!T254 /'Demand breakdown 1'!X254)*Doku!$H$9,AND('Demand breakdown 1'!X254 = 0, SUM('Demand breakdown 1'!N254:W254)&gt;0), 'Demand breakdown 1'!T254/SUM('Demand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1'!T254 /'Demand breakdown 1'!Y254)*Doku!$H$9)</f>
        <v>3.8756471550776453E-2</v>
      </c>
      <c r="U254" s="27" cm="1">
        <f t="array" ref="U254">_xlfn.IFS(AND('Demand breakdown 1'!X254&gt;0, SUM('Demand breakdown 1'!N254:W254)&gt;0,SUM('Demand breakdown 1'!N254:W254)&lt;'Demand breakdown 1'!X254),('Demand breakdown 1'!U254 /'Demand breakdown 1'!X254)*Doku!$H$9,AND('Demand breakdown 1'!X254 = 0, SUM('Demand breakdown 1'!N254:W254)&gt;0), 'Demand breakdown 1'!U254/SUM('Demand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1'!U254 /'Demand breakdown 1'!Y254)*Doku!$H$9)</f>
        <v>0.12686769909785001</v>
      </c>
      <c r="V254" s="27" cm="1">
        <f t="array" ref="V254">_xlfn.IFS(AND('Demand breakdown 1'!X254&gt;0, SUM('Demand breakdown 1'!N254:W254)&gt;0,SUM('Demand breakdown 1'!N254:W254)&lt;'Demand breakdown 1'!X254),('Demand breakdown 1'!V254 /'Demand breakdown 1'!X254)*Doku!$H$9,AND('Demand breakdown 1'!X254 = 0, SUM('Demand breakdown 1'!N254:W254)&gt;0), 'Demand breakdown 1'!V254/SUM('Demand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1'!V254 /'Demand breakdown 1'!Y254)*Doku!$H$9)</f>
        <v>0.27955572843797338</v>
      </c>
      <c r="W254" s="27" cm="1">
        <f t="array" ref="W254">_xlfn.IFS(AND('Demand breakdown 1'!X254&gt;0, SUM('Demand breakdown 1'!N254:W254)&gt;0),('Demand breakdown 1'!W254 /'Demand breakdown 1'!X254)*Doku!$H$9,AND('Demand breakdown 1'!X254 = 0, SUM('Demand breakdown 1'!N254:W254)&gt;0), 'Demand breakdown 1'!W254/SUM('Demand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1'!W254 /'Demand breakdown 1'!Y254)*Doku!$H$9)</f>
        <v>1.920298059830142E-2</v>
      </c>
      <c r="X254" s="90" cm="1">
        <f t="array" ref="X254">_xlfn.IFS(AND('Demand breakdown 1'!Y254&gt;0,'Demand breakdown 1'!X254 &gt; SUM('Demand breakdown 1'!N254:W254)),(('Demand breakdown 1'!Y254-SUM('Demand breakdown 1'!N254:W254))/'Demand breakdown 1'!Y254)*Doku!$H$9,'Demand breakdown 1'!Y254 = 0, 0,'Demand breakdown 1'!X254 &lt; SUM('Demand breakdown 1'!N254:W254),1)</f>
        <v>1</v>
      </c>
      <c r="Y254" s="92">
        <f>IF(X254=1,Doku!$H$10,1-SUM(N254:X254))</f>
        <v>1.934697454094314E-2</v>
      </c>
      <c r="Z254" s="27">
        <f t="shared" si="16"/>
        <v>33.800002941304399</v>
      </c>
      <c r="AA254" s="25">
        <f t="shared" si="17"/>
        <v>35.051854902093453</v>
      </c>
    </row>
    <row r="255" spans="1:27">
      <c r="A255" s="27" t="s">
        <v>1411</v>
      </c>
      <c r="B255" s="27" t="s">
        <v>1440</v>
      </c>
      <c r="C255" s="27">
        <v>9276</v>
      </c>
      <c r="D255" s="27">
        <v>606</v>
      </c>
      <c r="E255" s="27">
        <v>2538.1819999999998</v>
      </c>
      <c r="F255" s="27">
        <v>77410</v>
      </c>
      <c r="G255" s="27">
        <v>1</v>
      </c>
      <c r="H255" s="27">
        <v>4.0104187569225324E-3</v>
      </c>
      <c r="I255" s="27">
        <v>5.8979047619047622E-3</v>
      </c>
      <c r="J255" s="27">
        <v>72762.894516183122</v>
      </c>
      <c r="K255" s="29">
        <f t="shared" si="15"/>
        <v>330.26458159843878</v>
      </c>
      <c r="L255" s="28">
        <f t="shared" si="18"/>
        <v>330.26458159843878</v>
      </c>
      <c r="M255" s="27">
        <f t="shared" si="19"/>
        <v>148.61906171929746</v>
      </c>
      <c r="N255" s="87" cm="1">
        <f t="array" ref="N255">_xlfn.IFS(AND('Demand breakdown 1'!X255&gt;0, SUM('Demand breakdown 1'!N255:W255)&gt;0,SUM('Demand breakdown 1'!N255:W255)&lt;'Demand breakdown 1'!X255),('Demand breakdown 1'!N255 /'Demand breakdown 1'!X255)*Doku!$H$9,AND('Demand breakdown 1'!X255 = 0, SUM('Demand breakdown 1'!N255:W255)&gt;0), 'Demand breakdown 1'!N255/SUM('Demand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1'!N255 /'Demand breakdown 1'!Y255)*Doku!$H$9)</f>
        <v>0.14520284318174387</v>
      </c>
      <c r="O255" s="27" cm="1">
        <f t="array" ref="O255">_xlfn.IFS(AND('Demand breakdown 1'!X255&gt;0, SUM('Demand breakdown 1'!N255:W255)&gt;0,SUM('Demand breakdown 1'!N255:W255)&lt;'Demand breakdown 1'!X255),('Demand breakdown 1'!O255 /'Demand breakdown 1'!X255)*Doku!$H$9,AND('Demand breakdown 1'!X255 = 0, SUM('Demand breakdown 1'!N255:W255)&gt;0), 'Demand breakdown 1'!O255/SUM('Demand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1'!O255 /'Demand breakdown 1'!Y255)*Doku!$H$9)</f>
        <v>0.31643009299992159</v>
      </c>
      <c r="P255" s="27" cm="1">
        <f t="array" ref="P255">_xlfn.IFS(AND('Demand breakdown 1'!X255&gt;0, SUM('Demand breakdown 1'!N255:W255)&gt;0,SUM('Demand breakdown 1'!N255:W255)&lt;'Demand breakdown 1'!X255),('Demand breakdown 1'!P255 /'Demand breakdown 1'!X255)*Doku!$H$9,AND('Demand breakdown 1'!X255 = 0, SUM('Demand breakdown 1'!N255:W255)&gt;0), 'Demand breakdown 1'!P255/SUM('Demand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1'!P255 /'Demand breakdown 1'!Y255)*Doku!$H$9)</f>
        <v>0.14093217132345726</v>
      </c>
      <c r="Q255" s="27" cm="1">
        <f t="array" ref="Q255">_xlfn.IFS(AND('Demand breakdown 1'!X255&gt;0, SUM('Demand breakdown 1'!N255:W255)&gt;0,SUM('Demand breakdown 1'!N255:W255)&lt;'Demand breakdown 1'!X255),('Demand breakdown 1'!Q255 /'Demand breakdown 1'!X255)*Doku!$H$9,AND('Demand breakdown 1'!X255 = 0, SUM('Demand breakdown 1'!N255:W255)&gt;0), 'Demand breakdown 1'!Q255/SUM('Demand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1'!Q255 /'Demand breakdown 1'!Y255)*Doku!$H$9)</f>
        <v>1.7616521415432157E-2</v>
      </c>
      <c r="R255" s="27" cm="1">
        <f t="array" ref="R255">_xlfn.IFS(AND('Demand breakdown 1'!X255&gt;0, SUM('Demand breakdown 1'!N255:W255)&gt;0,SUM('Demand breakdown 1'!N255:W255)&lt;'Demand breakdown 1'!X255),('Demand breakdown 1'!R255 /'Demand breakdown 1'!X255)*Doku!$H$9,AND('Demand breakdown 1'!X255 = 0, SUM('Demand breakdown 1'!N255:W255)&gt;0), 'Demand breakdown 1'!R255/SUM('Demand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1'!R255 /'Demand breakdown 1'!Y255)*Doku!$H$9)</f>
        <v>0</v>
      </c>
      <c r="S255" s="27" cm="1">
        <f t="array" ref="S255">_xlfn.IFS(AND('Demand breakdown 1'!X255&gt;0, SUM('Demand breakdown 1'!N255:W255)&gt;0,SUM('Demand breakdown 1'!N255:W255)&lt;'Demand breakdown 1'!X255),('Demand breakdown 1'!S255 /'Demand breakdown 1'!X255)*Doku!$H$9,AND('Demand breakdown 1'!X255 = 0, SUM('Demand breakdown 1'!N255:W255)&gt;0), 'Demand breakdown 1'!S255/SUM('Demand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1'!S255 /'Demand breakdown 1'!Y255)*Doku!$H$9)</f>
        <v>0</v>
      </c>
      <c r="T255" s="27" cm="1">
        <f t="array" ref="T255">_xlfn.IFS(AND('Demand breakdown 1'!X255&gt;0, SUM('Demand breakdown 1'!N255:W255)&gt;0,SUM('Demand breakdown 1'!N255:W255)&lt;'Demand breakdown 1'!X255),('Demand breakdown 1'!T255 /'Demand breakdown 1'!X255)*Doku!$H$9,AND('Demand breakdown 1'!X255 = 0, SUM('Demand breakdown 1'!N255:W255)&gt;0), 'Demand breakdown 1'!T255/SUM('Demand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1'!T255 /'Demand breakdown 1'!Y255)*Doku!$H$9)</f>
        <v>4.1772509113865645E-2</v>
      </c>
      <c r="U255" s="27" cm="1">
        <f t="array" ref="U255">_xlfn.IFS(AND('Demand breakdown 1'!X255&gt;0, SUM('Demand breakdown 1'!N255:W255)&gt;0,SUM('Demand breakdown 1'!N255:W255)&lt;'Demand breakdown 1'!X255),('Demand breakdown 1'!U255 /'Demand breakdown 1'!X255)*Doku!$H$9,AND('Demand breakdown 1'!X255 = 0, SUM('Demand breakdown 1'!N255:W255)&gt;0), 'Demand breakdown 1'!U255/SUM('Demand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1'!U255 /'Demand breakdown 1'!Y255)*Doku!$H$9)</f>
        <v>0</v>
      </c>
      <c r="V255" s="27" cm="1">
        <f t="array" ref="V255">_xlfn.IFS(AND('Demand breakdown 1'!X255&gt;0, SUM('Demand breakdown 1'!N255:W255)&gt;0,SUM('Demand breakdown 1'!N255:W255)&lt;'Demand breakdown 1'!X255),('Demand breakdown 1'!V255 /'Demand breakdown 1'!X255)*Doku!$H$9,AND('Demand breakdown 1'!X255 = 0, SUM('Demand breakdown 1'!N255:W255)&gt;0), 'Demand breakdown 1'!V255/SUM('Demand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1'!V255 /'Demand breakdown 1'!Y255)*Doku!$H$9)</f>
        <v>0.31869888742463631</v>
      </c>
      <c r="W255" s="27" cm="1">
        <f t="array" ref="W255">_xlfn.IFS(AND('Demand breakdown 1'!X255&gt;0, SUM('Demand breakdown 1'!N255:W255)&gt;0),('Demand breakdown 1'!W255 /'Demand breakdown 1'!X255)*Doku!$H$9,AND('Demand breakdown 1'!X255 = 0, SUM('Demand breakdown 1'!N255:W255)&gt;0), 'Demand breakdown 1'!W255/SUM('Demand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1'!W255 /'Demand breakdown 1'!Y255)*Doku!$H$9)</f>
        <v>0</v>
      </c>
      <c r="X255" s="90" cm="1">
        <f t="array" ref="X255">_xlfn.IFS(AND('Demand breakdown 1'!Y255&gt;0,'Demand breakdown 1'!X255 &gt; SUM('Demand breakdown 1'!N255:W255)),(('Demand breakdown 1'!Y255-SUM('Demand breakdown 1'!N255:W255))/'Demand breakdown 1'!Y255)*Doku!$H$9,'Demand breakdown 1'!Y255 = 0, 0,'Demand breakdown 1'!X255 &lt; SUM('Demand breakdown 1'!N255:W255),1)</f>
        <v>1</v>
      </c>
      <c r="Y255" s="92">
        <f>IF(X255=1,Doku!$H$10,1-SUM(N255:X255))</f>
        <v>1.934697454094314E-2</v>
      </c>
      <c r="Z255" s="27">
        <f t="shared" si="16"/>
        <v>89.171437031578478</v>
      </c>
      <c r="AA255" s="25">
        <f t="shared" si="17"/>
        <v>92.474082847562869</v>
      </c>
    </row>
    <row r="256" spans="1:27">
      <c r="A256" s="27" t="s">
        <v>1411</v>
      </c>
      <c r="B256" s="27" t="s">
        <v>1441</v>
      </c>
      <c r="C256" s="27">
        <v>9277</v>
      </c>
      <c r="D256" s="27">
        <v>651</v>
      </c>
      <c r="E256" s="27">
        <v>3990.1379999999999</v>
      </c>
      <c r="F256" s="27">
        <v>121502</v>
      </c>
      <c r="G256" s="27">
        <v>4</v>
      </c>
      <c r="H256" s="27">
        <v>6.3045614057263659E-3</v>
      </c>
      <c r="I256" s="27">
        <v>9.2572952380952384E-3</v>
      </c>
      <c r="J256" s="27">
        <v>72762.894516183122</v>
      </c>
      <c r="K256" s="29">
        <f t="shared" si="15"/>
        <v>518.89598544179273</v>
      </c>
      <c r="L256" s="28">
        <f t="shared" si="18"/>
        <v>129.72399636044818</v>
      </c>
      <c r="M256" s="27">
        <f t="shared" si="19"/>
        <v>58.375798362201685</v>
      </c>
      <c r="N256" s="87" cm="1">
        <f t="array" ref="N256">_xlfn.IFS(AND('Demand breakdown 1'!X256&gt;0, SUM('Demand breakdown 1'!N256:W256)&gt;0,SUM('Demand breakdown 1'!N256:W256)&lt;'Demand breakdown 1'!X256),('Demand breakdown 1'!N256 /'Demand breakdown 1'!X256)*Doku!$H$9,AND('Demand breakdown 1'!X256 = 0, SUM('Demand breakdown 1'!N256:W256)&gt;0), 'Demand breakdown 1'!N256/SUM('Demand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1'!N256 /'Demand breakdown 1'!Y256)*Doku!$H$9)</f>
        <v>0.37623913645664819</v>
      </c>
      <c r="O256" s="27" cm="1">
        <f t="array" ref="O256">_xlfn.IFS(AND('Demand breakdown 1'!X256&gt;0, SUM('Demand breakdown 1'!N256:W256)&gt;0,SUM('Demand breakdown 1'!N256:W256)&lt;'Demand breakdown 1'!X256),('Demand breakdown 1'!O256 /'Demand breakdown 1'!X256)*Doku!$H$9,AND('Demand breakdown 1'!X256 = 0, SUM('Demand breakdown 1'!N256:W256)&gt;0), 'Demand breakdown 1'!O256/SUM('Demand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1'!O256 /'Demand breakdown 1'!Y256)*Doku!$H$9)</f>
        <v>2.5771469120778486E-2</v>
      </c>
      <c r="P256" s="27" cm="1">
        <f t="array" ref="P256">_xlfn.IFS(AND('Demand breakdown 1'!X256&gt;0, SUM('Demand breakdown 1'!N256:W256)&gt;0,SUM('Demand breakdown 1'!N256:W256)&lt;'Demand breakdown 1'!X256),('Demand breakdown 1'!P256 /'Demand breakdown 1'!X256)*Doku!$H$9,AND('Demand breakdown 1'!X256 = 0, SUM('Demand breakdown 1'!N256:W256)&gt;0), 'Demand breakdown 1'!P256/SUM('Demand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1'!P256 /'Demand breakdown 1'!Y256)*Doku!$H$9)</f>
        <v>0.12910047267106958</v>
      </c>
      <c r="Q256" s="27" cm="1">
        <f t="array" ref="Q256">_xlfn.IFS(AND('Demand breakdown 1'!X256&gt;0, SUM('Demand breakdown 1'!N256:W256)&gt;0,SUM('Demand breakdown 1'!N256:W256)&lt;'Demand breakdown 1'!X256),('Demand breakdown 1'!Q256 /'Demand breakdown 1'!X256)*Doku!$H$9,AND('Demand breakdown 1'!X256 = 0, SUM('Demand breakdown 1'!N256:W256)&gt;0), 'Demand breakdown 1'!Q256/SUM('Demand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1'!Q256 /'Demand breakdown 1'!Y256)*Doku!$H$9)</f>
        <v>0.21066960370900525</v>
      </c>
      <c r="R256" s="27" cm="1">
        <f t="array" ref="R256">_xlfn.IFS(AND('Demand breakdown 1'!X256&gt;0, SUM('Demand breakdown 1'!N256:W256)&gt;0,SUM('Demand breakdown 1'!N256:W256)&lt;'Demand breakdown 1'!X256),('Demand breakdown 1'!R256 /'Demand breakdown 1'!X256)*Doku!$H$9,AND('Demand breakdown 1'!X256 = 0, SUM('Demand breakdown 1'!N256:W256)&gt;0), 'Demand breakdown 1'!R256/SUM('Demand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1'!R256 /'Demand breakdown 1'!Y256)*Doku!$H$9)</f>
        <v>0</v>
      </c>
      <c r="S256" s="27" cm="1">
        <f t="array" ref="S256">_xlfn.IFS(AND('Demand breakdown 1'!X256&gt;0, SUM('Demand breakdown 1'!N256:W256)&gt;0,SUM('Demand breakdown 1'!N256:W256)&lt;'Demand breakdown 1'!X256),('Demand breakdown 1'!S256 /'Demand breakdown 1'!X256)*Doku!$H$9,AND('Demand breakdown 1'!X256 = 0, SUM('Demand breakdown 1'!N256:W256)&gt;0), 'Demand breakdown 1'!S256/SUM('Demand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1'!S256 /'Demand breakdown 1'!Y256)*Doku!$H$9)</f>
        <v>0</v>
      </c>
      <c r="T256" s="27" cm="1">
        <f t="array" ref="T256">_xlfn.IFS(AND('Demand breakdown 1'!X256&gt;0, SUM('Demand breakdown 1'!N256:W256)&gt;0,SUM('Demand breakdown 1'!N256:W256)&lt;'Demand breakdown 1'!X256),('Demand breakdown 1'!T256 /'Demand breakdown 1'!X256)*Doku!$H$9,AND('Demand breakdown 1'!X256 = 0, SUM('Demand breakdown 1'!N256:W256)&gt;0), 'Demand breakdown 1'!T256/SUM('Demand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1'!T256 /'Demand breakdown 1'!Y256)*Doku!$H$9)</f>
        <v>4.8990104036196844E-2</v>
      </c>
      <c r="U256" s="27" cm="1">
        <f t="array" ref="U256">_xlfn.IFS(AND('Demand breakdown 1'!X256&gt;0, SUM('Demand breakdown 1'!N256:W256)&gt;0,SUM('Demand breakdown 1'!N256:W256)&lt;'Demand breakdown 1'!X256),('Demand breakdown 1'!U256 /'Demand breakdown 1'!X256)*Doku!$H$9,AND('Demand breakdown 1'!X256 = 0, SUM('Demand breakdown 1'!N256:W256)&gt;0), 'Demand breakdown 1'!U256/SUM('Demand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1'!U256 /'Demand breakdown 1'!Y256)*Doku!$H$9)</f>
        <v>0</v>
      </c>
      <c r="V256" s="27" cm="1">
        <f t="array" ref="V256">_xlfn.IFS(AND('Demand breakdown 1'!X256&gt;0, SUM('Demand breakdown 1'!N256:W256)&gt;0,SUM('Demand breakdown 1'!N256:W256)&lt;'Demand breakdown 1'!X256),('Demand breakdown 1'!V256 /'Demand breakdown 1'!X256)*Doku!$H$9,AND('Demand breakdown 1'!X256 = 0, SUM('Demand breakdown 1'!N256:W256)&gt;0), 'Demand breakdown 1'!V256/SUM('Demand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1'!V256 /'Demand breakdown 1'!Y256)*Doku!$H$9)</f>
        <v>0.18988223946535845</v>
      </c>
      <c r="W256" s="27" cm="1">
        <f t="array" ref="W256">_xlfn.IFS(AND('Demand breakdown 1'!X256&gt;0, SUM('Demand breakdown 1'!N256:W256)&gt;0),('Demand breakdown 1'!W256 /'Demand breakdown 1'!X256)*Doku!$H$9,AND('Demand breakdown 1'!X256 = 0, SUM('Demand breakdown 1'!N256:W256)&gt;0), 'Demand breakdown 1'!W256/SUM('Demand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1'!W256 /'Demand breakdown 1'!Y256)*Doku!$H$9)</f>
        <v>0</v>
      </c>
      <c r="X256" s="90" cm="1">
        <f t="array" ref="X256">_xlfn.IFS(AND('Demand breakdown 1'!Y256&gt;0,'Demand breakdown 1'!X256 &gt; SUM('Demand breakdown 1'!N256:W256)),(('Demand breakdown 1'!Y256-SUM('Demand breakdown 1'!N256:W256))/'Demand breakdown 1'!Y256)*Doku!$H$9,'Demand breakdown 1'!Y256 = 0, 0,'Demand breakdown 1'!X256 &lt; SUM('Demand breakdown 1'!N256:W256),1)</f>
        <v>1</v>
      </c>
      <c r="Y256" s="92">
        <f>IF(X256=1,Doku!$H$10,1-SUM(N256:X256))</f>
        <v>1.934697454094314E-2</v>
      </c>
      <c r="Z256" s="27">
        <f t="shared" si="16"/>
        <v>35.025479017321011</v>
      </c>
      <c r="AA256" s="25">
        <f t="shared" si="17"/>
        <v>36.322718980925494</v>
      </c>
    </row>
    <row r="257" spans="1:27">
      <c r="A257" s="27" t="s">
        <v>1411</v>
      </c>
      <c r="B257" s="27" t="s">
        <v>1442</v>
      </c>
      <c r="C257" s="27">
        <v>9278</v>
      </c>
      <c r="D257" s="27">
        <v>665</v>
      </c>
      <c r="E257" s="27">
        <v>2850.94</v>
      </c>
      <c r="F257" s="27">
        <v>101120</v>
      </c>
      <c r="G257" s="27">
        <v>3</v>
      </c>
      <c r="H257" s="27">
        <v>4.5045876343228044E-3</v>
      </c>
      <c r="I257" s="27">
        <v>7.7043809523809521E-3</v>
      </c>
      <c r="J257" s="27">
        <v>72762.894516183122</v>
      </c>
      <c r="K257" s="29">
        <f t="shared" si="15"/>
        <v>392.95817750425977</v>
      </c>
      <c r="L257" s="28">
        <f t="shared" si="18"/>
        <v>130.9860591680866</v>
      </c>
      <c r="M257" s="27">
        <f t="shared" si="19"/>
        <v>58.943726625638973</v>
      </c>
      <c r="N257" s="87" cm="1">
        <f t="array" ref="N257">_xlfn.IFS(AND('Demand breakdown 1'!X257&gt;0, SUM('Demand breakdown 1'!N257:W257)&gt;0,SUM('Demand breakdown 1'!N257:W257)&lt;'Demand breakdown 1'!X257),('Demand breakdown 1'!N257 /'Demand breakdown 1'!X257)*Doku!$H$9,AND('Demand breakdown 1'!X257 = 0, SUM('Demand breakdown 1'!N257:W257)&gt;0), 'Demand breakdown 1'!N257/SUM('Demand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1'!N257 /'Demand breakdown 1'!Y257)*Doku!$H$9)</f>
        <v>0.10082234375381904</v>
      </c>
      <c r="O257" s="27" cm="1">
        <f t="array" ref="O257">_xlfn.IFS(AND('Demand breakdown 1'!X257&gt;0, SUM('Demand breakdown 1'!N257:W257)&gt;0,SUM('Demand breakdown 1'!N257:W257)&lt;'Demand breakdown 1'!X257),('Demand breakdown 1'!O257 /'Demand breakdown 1'!X257)*Doku!$H$9,AND('Demand breakdown 1'!X257 = 0, SUM('Demand breakdown 1'!N257:W257)&gt;0), 'Demand breakdown 1'!O257/SUM('Demand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1'!O257 /'Demand breakdown 1'!Y257)*Doku!$H$9)</f>
        <v>0.27189732749170653</v>
      </c>
      <c r="P257" s="27" cm="1">
        <f t="array" ref="P257">_xlfn.IFS(AND('Demand breakdown 1'!X257&gt;0, SUM('Demand breakdown 1'!N257:W257)&gt;0,SUM('Demand breakdown 1'!N257:W257)&lt;'Demand breakdown 1'!X257),('Demand breakdown 1'!P257 /'Demand breakdown 1'!X257)*Doku!$H$9,AND('Demand breakdown 1'!X257 = 0, SUM('Demand breakdown 1'!N257:W257)&gt;0), 'Demand breakdown 1'!P257/SUM('Demand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1'!P257 /'Demand breakdown 1'!Y257)*Doku!$H$9)</f>
        <v>0.10820521560764562</v>
      </c>
      <c r="Q257" s="27" cm="1">
        <f t="array" ref="Q257">_xlfn.IFS(AND('Demand breakdown 1'!X257&gt;0, SUM('Demand breakdown 1'!N257:W257)&gt;0,SUM('Demand breakdown 1'!N257:W257)&lt;'Demand breakdown 1'!X257),('Demand breakdown 1'!Q257 /'Demand breakdown 1'!X257)*Doku!$H$9,AND('Demand breakdown 1'!X257 = 0, SUM('Demand breakdown 1'!N257:W257)&gt;0), 'Demand breakdown 1'!Q257/SUM('Demand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1'!Q257 /'Demand breakdown 1'!Y257)*Doku!$H$9)</f>
        <v>0.17603535076467719</v>
      </c>
      <c r="R257" s="27" cm="1">
        <f t="array" ref="R257">_xlfn.IFS(AND('Demand breakdown 1'!X257&gt;0, SUM('Demand breakdown 1'!N257:W257)&gt;0,SUM('Demand breakdown 1'!N257:W257)&lt;'Demand breakdown 1'!X257),('Demand breakdown 1'!R257 /'Demand breakdown 1'!X257)*Doku!$H$9,AND('Demand breakdown 1'!X257 = 0, SUM('Demand breakdown 1'!N257:W257)&gt;0), 'Demand breakdown 1'!R257/SUM('Demand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1'!R257 /'Demand breakdown 1'!Y257)*Doku!$H$9)</f>
        <v>0</v>
      </c>
      <c r="S257" s="27" cm="1">
        <f t="array" ref="S257">_xlfn.IFS(AND('Demand breakdown 1'!X257&gt;0, SUM('Demand breakdown 1'!N257:W257)&gt;0,SUM('Demand breakdown 1'!N257:W257)&lt;'Demand breakdown 1'!X257),('Demand breakdown 1'!S257 /'Demand breakdown 1'!X257)*Doku!$H$9,AND('Demand breakdown 1'!X257 = 0, SUM('Demand breakdown 1'!N257:W257)&gt;0), 'Demand breakdown 1'!S257/SUM('Demand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1'!S257 /'Demand breakdown 1'!Y257)*Doku!$H$9)</f>
        <v>0</v>
      </c>
      <c r="T257" s="27" cm="1">
        <f t="array" ref="T257">_xlfn.IFS(AND('Demand breakdown 1'!X257&gt;0, SUM('Demand breakdown 1'!N257:W257)&gt;0,SUM('Demand breakdown 1'!N257:W257)&lt;'Demand breakdown 1'!X257),('Demand breakdown 1'!T257 /'Demand breakdown 1'!X257)*Doku!$H$9,AND('Demand breakdown 1'!X257 = 0, SUM('Demand breakdown 1'!N257:W257)&gt;0), 'Demand breakdown 1'!T257/SUM('Demand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1'!T257 /'Demand breakdown 1'!Y257)*Doku!$H$9)</f>
        <v>0</v>
      </c>
      <c r="U257" s="27" cm="1">
        <f t="array" ref="U257">_xlfn.IFS(AND('Demand breakdown 1'!X257&gt;0, SUM('Demand breakdown 1'!N257:W257)&gt;0,SUM('Demand breakdown 1'!N257:W257)&lt;'Demand breakdown 1'!X257),('Demand breakdown 1'!U257 /'Demand breakdown 1'!X257)*Doku!$H$9,AND('Demand breakdown 1'!X257 = 0, SUM('Demand breakdown 1'!N257:W257)&gt;0), 'Demand breakdown 1'!U257/SUM('Demand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1'!U257 /'Demand breakdown 1'!Y257)*Doku!$H$9)</f>
        <v>8.5825885300733831E-2</v>
      </c>
      <c r="V257" s="27" cm="1">
        <f t="array" ref="V257">_xlfn.IFS(AND('Demand breakdown 1'!X257&gt;0, SUM('Demand breakdown 1'!N257:W257)&gt;0,SUM('Demand breakdown 1'!N257:W257)&lt;'Demand breakdown 1'!X257),('Demand breakdown 1'!V257 /'Demand breakdown 1'!X257)*Doku!$H$9,AND('Demand breakdown 1'!X257 = 0, SUM('Demand breakdown 1'!N257:W257)&gt;0), 'Demand breakdown 1'!V257/SUM('Demand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1'!V257 /'Demand breakdown 1'!Y257)*Doku!$H$9)</f>
        <v>0.22275508671467342</v>
      </c>
      <c r="W257" s="27" cm="1">
        <f t="array" ref="W257">_xlfn.IFS(AND('Demand breakdown 1'!X257&gt;0, SUM('Demand breakdown 1'!N257:W257)&gt;0),('Demand breakdown 1'!W257 /'Demand breakdown 1'!X257)*Doku!$H$9,AND('Demand breakdown 1'!X257 = 0, SUM('Demand breakdown 1'!N257:W257)&gt;0), 'Demand breakdown 1'!W257/SUM('Demand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1'!W257 /'Demand breakdown 1'!Y257)*Doku!$H$9)</f>
        <v>0</v>
      </c>
      <c r="X257" s="90" cm="1">
        <f t="array" ref="X257">_xlfn.IFS(AND('Demand breakdown 1'!Y257&gt;0,'Demand breakdown 1'!X257 &gt; SUM('Demand breakdown 1'!N257:W257)),(('Demand breakdown 1'!Y257-SUM('Demand breakdown 1'!N257:W257))/'Demand breakdown 1'!Y257)*Doku!$H$9,'Demand breakdown 1'!Y257 = 0, 0,'Demand breakdown 1'!X257 &lt; SUM('Demand breakdown 1'!N257:W257),1)</f>
        <v>1.5111815825801253E-2</v>
      </c>
      <c r="Y257" s="92">
        <f>IF(X257=1,Doku!$H$10,1-SUM(N257:X257))</f>
        <v>1.934697454094314E-2</v>
      </c>
      <c r="Z257" s="27">
        <f t="shared" si="16"/>
        <v>35.366235975383383</v>
      </c>
      <c r="AA257" s="25">
        <f t="shared" si="17"/>
        <v>36.676096567064249</v>
      </c>
    </row>
    <row r="258" spans="1:27">
      <c r="A258" s="27" t="s">
        <v>1411</v>
      </c>
      <c r="B258" s="27" t="s">
        <v>1443</v>
      </c>
      <c r="C258" s="27">
        <v>9279</v>
      </c>
      <c r="D258" s="27">
        <v>1652</v>
      </c>
      <c r="E258" s="27">
        <v>5873.585</v>
      </c>
      <c r="F258" s="27">
        <v>96683</v>
      </c>
      <c r="G258" s="27">
        <v>2</v>
      </c>
      <c r="H258" s="27">
        <v>9.2804753380091864E-3</v>
      </c>
      <c r="I258" s="27">
        <v>7.3663238095238092E-3</v>
      </c>
      <c r="J258" s="27">
        <v>72762.894516183122</v>
      </c>
      <c r="K258" s="29">
        <f t="shared" ref="K258:K321" si="20">H258*J258*$AD$6+I258*J258*$AF$6</f>
        <v>636.27607046815308</v>
      </c>
      <c r="L258" s="28">
        <f t="shared" si="18"/>
        <v>318.13803523407654</v>
      </c>
      <c r="M258" s="27">
        <f t="shared" si="19"/>
        <v>143.16211585533443</v>
      </c>
      <c r="N258" s="87" cm="1">
        <f t="array" ref="N258">_xlfn.IFS(AND('Demand breakdown 1'!X258&gt;0, SUM('Demand breakdown 1'!N258:W258)&gt;0,SUM('Demand breakdown 1'!N258:W258)&lt;'Demand breakdown 1'!X258),('Demand breakdown 1'!N258 /'Demand breakdown 1'!X258)*Doku!$H$9,AND('Demand breakdown 1'!X258 = 0, SUM('Demand breakdown 1'!N258:W258)&gt;0), 'Demand breakdown 1'!N258/SUM('Demand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1'!N258 /'Demand breakdown 1'!Y258)*Doku!$H$9)</f>
        <v>2.8657714927884059E-2</v>
      </c>
      <c r="O258" s="27" cm="1">
        <f t="array" ref="O258">_xlfn.IFS(AND('Demand breakdown 1'!X258&gt;0, SUM('Demand breakdown 1'!N258:W258)&gt;0,SUM('Demand breakdown 1'!N258:W258)&lt;'Demand breakdown 1'!X258),('Demand breakdown 1'!O258 /'Demand breakdown 1'!X258)*Doku!$H$9,AND('Demand breakdown 1'!X258 = 0, SUM('Demand breakdown 1'!N258:W258)&gt;0), 'Demand breakdown 1'!O258/SUM('Demand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1'!O258 /'Demand breakdown 1'!Y258)*Doku!$H$9)</f>
        <v>0</v>
      </c>
      <c r="P258" s="27" cm="1">
        <f t="array" ref="P258">_xlfn.IFS(AND('Demand breakdown 1'!X258&gt;0, SUM('Demand breakdown 1'!N258:W258)&gt;0,SUM('Demand breakdown 1'!N258:W258)&lt;'Demand breakdown 1'!X258),('Demand breakdown 1'!P258 /'Demand breakdown 1'!X258)*Doku!$H$9,AND('Demand breakdown 1'!X258 = 0, SUM('Demand breakdown 1'!N258:W258)&gt;0), 'Demand breakdown 1'!P258/SUM('Demand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1'!P258 /'Demand breakdown 1'!Y258)*Doku!$H$9)</f>
        <v>2.435905768870145E-2</v>
      </c>
      <c r="Q258" s="27" cm="1">
        <f t="array" ref="Q258">_xlfn.IFS(AND('Demand breakdown 1'!X258&gt;0, SUM('Demand breakdown 1'!N258:W258)&gt;0,SUM('Demand breakdown 1'!N258:W258)&lt;'Demand breakdown 1'!X258),('Demand breakdown 1'!Q258 /'Demand breakdown 1'!X258)*Doku!$H$9,AND('Demand breakdown 1'!X258 = 0, SUM('Demand breakdown 1'!N258:W258)&gt;0), 'Demand breakdown 1'!Q258/SUM('Demand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1'!Q258 /'Demand breakdown 1'!Y258)*Doku!$H$9)</f>
        <v>5.8608521870806785E-2</v>
      </c>
      <c r="R258" s="27" cm="1">
        <f t="array" ref="R258">_xlfn.IFS(AND('Demand breakdown 1'!X258&gt;0, SUM('Demand breakdown 1'!N258:W258)&gt;0,SUM('Demand breakdown 1'!N258:W258)&lt;'Demand breakdown 1'!X258),('Demand breakdown 1'!R258 /'Demand breakdown 1'!X258)*Doku!$H$9,AND('Demand breakdown 1'!X258 = 0, SUM('Demand breakdown 1'!N258:W258)&gt;0), 'Demand breakdown 1'!R258/SUM('Demand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1'!R258 /'Demand breakdown 1'!Y258)*Doku!$H$9)</f>
        <v>0</v>
      </c>
      <c r="S258" s="27" cm="1">
        <f t="array" ref="S258">_xlfn.IFS(AND('Demand breakdown 1'!X258&gt;0, SUM('Demand breakdown 1'!N258:W258)&gt;0,SUM('Demand breakdown 1'!N258:W258)&lt;'Demand breakdown 1'!X258),('Demand breakdown 1'!S258 /'Demand breakdown 1'!X258)*Doku!$H$9,AND('Demand breakdown 1'!X258 = 0, SUM('Demand breakdown 1'!N258:W258)&gt;0), 'Demand breakdown 1'!S258/SUM('Demand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1'!S258 /'Demand breakdown 1'!Y258)*Doku!$H$9)</f>
        <v>0</v>
      </c>
      <c r="T258" s="27" cm="1">
        <f t="array" ref="T258">_xlfn.IFS(AND('Demand breakdown 1'!X258&gt;0, SUM('Demand breakdown 1'!N258:W258)&gt;0,SUM('Demand breakdown 1'!N258:W258)&lt;'Demand breakdown 1'!X258),('Demand breakdown 1'!T258 /'Demand breakdown 1'!X258)*Doku!$H$9,AND('Demand breakdown 1'!X258 = 0, SUM('Demand breakdown 1'!N258:W258)&gt;0), 'Demand breakdown 1'!T258/SUM('Demand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1'!T258 /'Demand breakdown 1'!Y258)*Doku!$H$9)</f>
        <v>0</v>
      </c>
      <c r="U258" s="27" cm="1">
        <f t="array" ref="U258">_xlfn.IFS(AND('Demand breakdown 1'!X258&gt;0, SUM('Demand breakdown 1'!N258:W258)&gt;0,SUM('Demand breakdown 1'!N258:W258)&lt;'Demand breakdown 1'!X258),('Demand breakdown 1'!U258 /'Demand breakdown 1'!X258)*Doku!$H$9,AND('Demand breakdown 1'!X258 = 0, SUM('Demand breakdown 1'!N258:W258)&gt;0), 'Demand breakdown 1'!U258/SUM('Demand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1'!U258 /'Demand breakdown 1'!Y258)*Doku!$H$9)</f>
        <v>0</v>
      </c>
      <c r="V258" s="27" cm="1">
        <f t="array" ref="V258">_xlfn.IFS(AND('Demand breakdown 1'!X258&gt;0, SUM('Demand breakdown 1'!N258:W258)&gt;0,SUM('Demand breakdown 1'!N258:W258)&lt;'Demand breakdown 1'!X258),('Demand breakdown 1'!V258 /'Demand breakdown 1'!X258)*Doku!$H$9,AND('Demand breakdown 1'!X258 = 0, SUM('Demand breakdown 1'!N258:W258)&gt;0), 'Demand breakdown 1'!V258/SUM('Demand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1'!V258 /'Demand breakdown 1'!Y258)*Doku!$H$9)</f>
        <v>1.4818135523686391E-2</v>
      </c>
      <c r="W258" s="27" cm="1">
        <f t="array" ref="W258">_xlfn.IFS(AND('Demand breakdown 1'!X258&gt;0, SUM('Demand breakdown 1'!N258:W258)&gt;0),('Demand breakdown 1'!W258 /'Demand breakdown 1'!X258)*Doku!$H$9,AND('Demand breakdown 1'!X258 = 0, SUM('Demand breakdown 1'!N258:W258)&gt;0), 'Demand breakdown 1'!W258/SUM('Demand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1'!W258 /'Demand breakdown 1'!Y258)*Doku!$H$9)</f>
        <v>0</v>
      </c>
      <c r="X258" s="90" cm="1">
        <f t="array" ref="X258">_xlfn.IFS(AND('Demand breakdown 1'!Y258&gt;0,'Demand breakdown 1'!X258 &gt; SUM('Demand breakdown 1'!N258:W258)),(('Demand breakdown 1'!Y258-SUM('Demand breakdown 1'!N258:W258))/'Demand breakdown 1'!Y258)*Doku!$H$9,'Demand breakdown 1'!Y258 = 0, 0,'Demand breakdown 1'!X258 &lt; SUM('Demand breakdown 1'!N258:W258),1)</f>
        <v>0.85420959544797825</v>
      </c>
      <c r="Y258" s="92">
        <f>IF(X258=1,Doku!$H$10,1-SUM(N258:X258))</f>
        <v>1.9346974540943029E-2</v>
      </c>
      <c r="Z258" s="27">
        <f t="shared" ref="Z258:Z321" si="21">L258*$AE$4</f>
        <v>85.897269513200669</v>
      </c>
      <c r="AA258" s="25">
        <f t="shared" ref="AA258:AA321" si="22">L258*$AF$6</f>
        <v>89.078649865541436</v>
      </c>
    </row>
    <row r="259" spans="1:27">
      <c r="A259" s="27" t="s">
        <v>1411</v>
      </c>
      <c r="B259" s="27" t="s">
        <v>1444</v>
      </c>
      <c r="C259" s="27">
        <v>9361</v>
      </c>
      <c r="D259" s="27">
        <v>811</v>
      </c>
      <c r="E259" s="27">
        <v>2594.6149999999998</v>
      </c>
      <c r="F259" s="27">
        <v>42207</v>
      </c>
      <c r="G259" s="27">
        <v>1</v>
      </c>
      <c r="H259" s="27">
        <v>4.0995849245611844E-3</v>
      </c>
      <c r="I259" s="27">
        <v>3.2157714285714284E-3</v>
      </c>
      <c r="J259" s="27">
        <v>72762.894516183122</v>
      </c>
      <c r="K259" s="29">
        <f t="shared" si="20"/>
        <v>280.29119353538914</v>
      </c>
      <c r="L259" s="28">
        <f t="shared" ref="L259:L322" si="23">K259/G259</f>
        <v>280.29119353538914</v>
      </c>
      <c r="M259" s="27">
        <f t="shared" ref="M259:M322" si="24">L259*0.45</f>
        <v>126.13103709092512</v>
      </c>
      <c r="N259" s="87" cm="1">
        <f t="array" ref="N259">_xlfn.IFS(AND('Demand breakdown 1'!X259&gt;0, SUM('Demand breakdown 1'!N259:W259)&gt;0,SUM('Demand breakdown 1'!N259:W259)&lt;'Demand breakdown 1'!X259),('Demand breakdown 1'!N259 /'Demand breakdown 1'!X259)*Doku!$H$9,AND('Demand breakdown 1'!X259 = 0, SUM('Demand breakdown 1'!N259:W259)&gt;0), 'Demand breakdown 1'!N259/SUM('Demand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1'!N259 /'Demand breakdown 1'!Y259)*Doku!$H$9)</f>
        <v>0</v>
      </c>
      <c r="O259" s="27" cm="1">
        <f t="array" ref="O259">_xlfn.IFS(AND('Demand breakdown 1'!X259&gt;0, SUM('Demand breakdown 1'!N259:W259)&gt;0,SUM('Demand breakdown 1'!N259:W259)&lt;'Demand breakdown 1'!X259),('Demand breakdown 1'!O259 /'Demand breakdown 1'!X259)*Doku!$H$9,AND('Demand breakdown 1'!X259 = 0, SUM('Demand breakdown 1'!N259:W259)&gt;0), 'Demand breakdown 1'!O259/SUM('Demand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1'!O259 /'Demand breakdown 1'!Y259)*Doku!$H$9)</f>
        <v>3.9141599312905097E-2</v>
      </c>
      <c r="P259" s="27" cm="1">
        <f t="array" ref="P259">_xlfn.IFS(AND('Demand breakdown 1'!X259&gt;0, SUM('Demand breakdown 1'!N259:W259)&gt;0,SUM('Demand breakdown 1'!N259:W259)&lt;'Demand breakdown 1'!X259),('Demand breakdown 1'!P259 /'Demand breakdown 1'!X259)*Doku!$H$9,AND('Demand breakdown 1'!X259 = 0, SUM('Demand breakdown 1'!N259:W259)&gt;0), 'Demand breakdown 1'!P259/SUM('Demand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1'!P259 /'Demand breakdown 1'!Y259)*Doku!$H$9)</f>
        <v>2.5557753793002305E-2</v>
      </c>
      <c r="Q259" s="27" cm="1">
        <f t="array" ref="Q259">_xlfn.IFS(AND('Demand breakdown 1'!X259&gt;0, SUM('Demand breakdown 1'!N259:W259)&gt;0,SUM('Demand breakdown 1'!N259:W259)&lt;'Demand breakdown 1'!X259),('Demand breakdown 1'!Q259 /'Demand breakdown 1'!X259)*Doku!$H$9,AND('Demand breakdown 1'!X259 = 0, SUM('Demand breakdown 1'!N259:W259)&gt;0), 'Demand breakdown 1'!Q259/SUM('Demand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1'!Q259 /'Demand breakdown 1'!Y259)*Doku!$H$9)</f>
        <v>0</v>
      </c>
      <c r="R259" s="27" cm="1">
        <f t="array" ref="R259">_xlfn.IFS(AND('Demand breakdown 1'!X259&gt;0, SUM('Demand breakdown 1'!N259:W259)&gt;0,SUM('Demand breakdown 1'!N259:W259)&lt;'Demand breakdown 1'!X259),('Demand breakdown 1'!R259 /'Demand breakdown 1'!X259)*Doku!$H$9,AND('Demand breakdown 1'!X259 = 0, SUM('Demand breakdown 1'!N259:W259)&gt;0), 'Demand breakdown 1'!R259/SUM('Demand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1'!R259 /'Demand breakdown 1'!Y259)*Doku!$H$9)</f>
        <v>0</v>
      </c>
      <c r="S259" s="27" cm="1">
        <f t="array" ref="S259">_xlfn.IFS(AND('Demand breakdown 1'!X259&gt;0, SUM('Demand breakdown 1'!N259:W259)&gt;0,SUM('Demand breakdown 1'!N259:W259)&lt;'Demand breakdown 1'!X259),('Demand breakdown 1'!S259 /'Demand breakdown 1'!X259)*Doku!$H$9,AND('Demand breakdown 1'!X259 = 0, SUM('Demand breakdown 1'!N259:W259)&gt;0), 'Demand breakdown 1'!S259/SUM('Demand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1'!S259 /'Demand breakdown 1'!Y259)*Doku!$H$9)</f>
        <v>0</v>
      </c>
      <c r="T259" s="27" cm="1">
        <f t="array" ref="T259">_xlfn.IFS(AND('Demand breakdown 1'!X259&gt;0, SUM('Demand breakdown 1'!N259:W259)&gt;0,SUM('Demand breakdown 1'!N259:W259)&lt;'Demand breakdown 1'!X259),('Demand breakdown 1'!T259 /'Demand breakdown 1'!X259)*Doku!$H$9,AND('Demand breakdown 1'!X259 = 0, SUM('Demand breakdown 1'!N259:W259)&gt;0), 'Demand breakdown 1'!T259/SUM('Demand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1'!T259 /'Demand breakdown 1'!Y259)*Doku!$H$9)</f>
        <v>0</v>
      </c>
      <c r="U259" s="27" cm="1">
        <f t="array" ref="U259">_xlfn.IFS(AND('Demand breakdown 1'!X259&gt;0, SUM('Demand breakdown 1'!N259:W259)&gt;0,SUM('Demand breakdown 1'!N259:W259)&lt;'Demand breakdown 1'!X259),('Demand breakdown 1'!U259 /'Demand breakdown 1'!X259)*Doku!$H$9,AND('Demand breakdown 1'!X259 = 0, SUM('Demand breakdown 1'!N259:W259)&gt;0), 'Demand breakdown 1'!U259/SUM('Demand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1'!U259 /'Demand breakdown 1'!Y259)*Doku!$H$9)</f>
        <v>1.2477013662725535E-2</v>
      </c>
      <c r="V259" s="27" cm="1">
        <f t="array" ref="V259">_xlfn.IFS(AND('Demand breakdown 1'!X259&gt;0, SUM('Demand breakdown 1'!N259:W259)&gt;0,SUM('Demand breakdown 1'!N259:W259)&lt;'Demand breakdown 1'!X259),('Demand breakdown 1'!V259 /'Demand breakdown 1'!X259)*Doku!$H$9,AND('Demand breakdown 1'!X259 = 0, SUM('Demand breakdown 1'!N259:W259)&gt;0), 'Demand breakdown 1'!V259/SUM('Demand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1'!V259 /'Demand breakdown 1'!Y259)*Doku!$H$9)</f>
        <v>0.21140488472085764</v>
      </c>
      <c r="W259" s="27" cm="1">
        <f t="array" ref="W259">_xlfn.IFS(AND('Demand breakdown 1'!X259&gt;0, SUM('Demand breakdown 1'!N259:W259)&gt;0),('Demand breakdown 1'!W259 /'Demand breakdown 1'!X259)*Doku!$H$9,AND('Demand breakdown 1'!X259 = 0, SUM('Demand breakdown 1'!N259:W259)&gt;0), 'Demand breakdown 1'!W259/SUM('Demand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1'!W259 /'Demand breakdown 1'!Y259)*Doku!$H$9)</f>
        <v>0</v>
      </c>
      <c r="X259" s="90" cm="1">
        <f t="array" ref="X259">_xlfn.IFS(AND('Demand breakdown 1'!Y259&gt;0,'Demand breakdown 1'!X259 &gt; SUM('Demand breakdown 1'!N259:W259)),(('Demand breakdown 1'!Y259-SUM('Demand breakdown 1'!N259:W259))/'Demand breakdown 1'!Y259)*Doku!$H$9,'Demand breakdown 1'!Y259 = 0, 0,'Demand breakdown 1'!X259 &lt; SUM('Demand breakdown 1'!N259:W259),1)</f>
        <v>0.69207177396956632</v>
      </c>
      <c r="Y259" s="92">
        <f>IF(X259=1,Doku!$H$10,1-SUM(N259:X259))</f>
        <v>1.934697454094314E-2</v>
      </c>
      <c r="Z259" s="27">
        <f t="shared" si="21"/>
        <v>75.67862225455508</v>
      </c>
      <c r="AA259" s="25">
        <f t="shared" si="22"/>
        <v>78.48153418990897</v>
      </c>
    </row>
    <row r="260" spans="1:27">
      <c r="A260" s="27" t="s">
        <v>1411</v>
      </c>
      <c r="B260" s="27" t="s">
        <v>1445</v>
      </c>
      <c r="C260" s="27">
        <v>9362</v>
      </c>
      <c r="D260" s="27">
        <v>1275</v>
      </c>
      <c r="E260" s="27">
        <v>13239.540999999999</v>
      </c>
      <c r="F260" s="27">
        <v>153094</v>
      </c>
      <c r="G260" s="27">
        <v>1</v>
      </c>
      <c r="H260" s="27">
        <v>2.0918950476933845E-2</v>
      </c>
      <c r="I260" s="27">
        <v>1.1664304761904762E-2</v>
      </c>
      <c r="J260" s="27">
        <v>72762.894516183122</v>
      </c>
      <c r="K260" s="29">
        <f t="shared" si="20"/>
        <v>1333.57284015715</v>
      </c>
      <c r="L260" s="28">
        <f t="shared" si="23"/>
        <v>1333.57284015715</v>
      </c>
      <c r="M260" s="27">
        <f t="shared" si="24"/>
        <v>600.10777807071759</v>
      </c>
      <c r="N260" s="87" cm="1">
        <f t="array" ref="N260">_xlfn.IFS(AND('Demand breakdown 1'!X260&gt;0, SUM('Demand breakdown 1'!N260:W260)&gt;0,SUM('Demand breakdown 1'!N260:W260)&lt;'Demand breakdown 1'!X260),('Demand breakdown 1'!N260 /'Demand breakdown 1'!X260)*Doku!$H$9,AND('Demand breakdown 1'!X260 = 0, SUM('Demand breakdown 1'!N260:W260)&gt;0), 'Demand breakdown 1'!N260/SUM('Demand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1'!N260 /'Demand breakdown 1'!Y260)*Doku!$H$9)</f>
        <v>1.7337979320319677E-2</v>
      </c>
      <c r="O260" s="27" cm="1">
        <f t="array" ref="O260">_xlfn.IFS(AND('Demand breakdown 1'!X260&gt;0, SUM('Demand breakdown 1'!N260:W260)&gt;0,SUM('Demand breakdown 1'!N260:W260)&lt;'Demand breakdown 1'!X260),('Demand breakdown 1'!O260 /'Demand breakdown 1'!X260)*Doku!$H$9,AND('Demand breakdown 1'!X260 = 0, SUM('Demand breakdown 1'!N260:W260)&gt;0), 'Demand breakdown 1'!O260/SUM('Demand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1'!O260 /'Demand breakdown 1'!Y260)*Doku!$H$9)</f>
        <v>0</v>
      </c>
      <c r="P260" s="27" cm="1">
        <f t="array" ref="P260">_xlfn.IFS(AND('Demand breakdown 1'!X260&gt;0, SUM('Demand breakdown 1'!N260:W260)&gt;0,SUM('Demand breakdown 1'!N260:W260)&lt;'Demand breakdown 1'!X260),('Demand breakdown 1'!P260 /'Demand breakdown 1'!X260)*Doku!$H$9,AND('Demand breakdown 1'!X260 = 0, SUM('Demand breakdown 1'!N260:W260)&gt;0), 'Demand breakdown 1'!P260/SUM('Demand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1'!P260 /'Demand breakdown 1'!Y260)*Doku!$H$9)</f>
        <v>6.8310987941221993E-3</v>
      </c>
      <c r="Q260" s="27" cm="1">
        <f t="array" ref="Q260">_xlfn.IFS(AND('Demand breakdown 1'!X260&gt;0, SUM('Demand breakdown 1'!N260:W260)&gt;0,SUM('Demand breakdown 1'!N260:W260)&lt;'Demand breakdown 1'!X260),('Demand breakdown 1'!Q260 /'Demand breakdown 1'!X260)*Doku!$H$9,AND('Demand breakdown 1'!X260 = 0, SUM('Demand breakdown 1'!N260:W260)&gt;0), 'Demand breakdown 1'!Q260/SUM('Demand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1'!Q260 /'Demand breakdown 1'!Y260)*Doku!$H$9)</f>
        <v>3.0577299364166036E-2</v>
      </c>
      <c r="R260" s="27" cm="1">
        <f t="array" ref="R260">_xlfn.IFS(AND('Demand breakdown 1'!X260&gt;0, SUM('Demand breakdown 1'!N260:W260)&gt;0,SUM('Demand breakdown 1'!N260:W260)&lt;'Demand breakdown 1'!X260),('Demand breakdown 1'!R260 /'Demand breakdown 1'!X260)*Doku!$H$9,AND('Demand breakdown 1'!X260 = 0, SUM('Demand breakdown 1'!N260:W260)&gt;0), 'Demand breakdown 1'!R260/SUM('Demand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1'!R260 /'Demand breakdown 1'!Y260)*Doku!$H$9)</f>
        <v>0</v>
      </c>
      <c r="S260" s="27" cm="1">
        <f t="array" ref="S260">_xlfn.IFS(AND('Demand breakdown 1'!X260&gt;0, SUM('Demand breakdown 1'!N260:W260)&gt;0,SUM('Demand breakdown 1'!N260:W260)&lt;'Demand breakdown 1'!X260),('Demand breakdown 1'!S260 /'Demand breakdown 1'!X260)*Doku!$H$9,AND('Demand breakdown 1'!X260 = 0, SUM('Demand breakdown 1'!N260:W260)&gt;0), 'Demand breakdown 1'!S260/SUM('Demand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1'!S260 /'Demand breakdown 1'!Y260)*Doku!$H$9)</f>
        <v>1.6719927524661001E-2</v>
      </c>
      <c r="T260" s="27" cm="1">
        <f t="array" ref="T260">_xlfn.IFS(AND('Demand breakdown 1'!X260&gt;0, SUM('Demand breakdown 1'!N260:W260)&gt;0,SUM('Demand breakdown 1'!N260:W260)&lt;'Demand breakdown 1'!X260),('Demand breakdown 1'!T260 /'Demand breakdown 1'!X260)*Doku!$H$9,AND('Demand breakdown 1'!X260 = 0, SUM('Demand breakdown 1'!N260:W260)&gt;0), 'Demand breakdown 1'!T260/SUM('Demand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1'!T260 /'Demand breakdown 1'!Y260)*Doku!$H$9)</f>
        <v>0</v>
      </c>
      <c r="U260" s="27" cm="1">
        <f t="array" ref="U260">_xlfn.IFS(AND('Demand breakdown 1'!X260&gt;0, SUM('Demand breakdown 1'!N260:W260)&gt;0,SUM('Demand breakdown 1'!N260:W260)&lt;'Demand breakdown 1'!X260),('Demand breakdown 1'!U260 /'Demand breakdown 1'!X260)*Doku!$H$9,AND('Demand breakdown 1'!X260 = 0, SUM('Demand breakdown 1'!N260:W260)&gt;0), 'Demand breakdown 1'!U260/SUM('Demand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1'!U260 /'Demand breakdown 1'!Y260)*Doku!$H$9)</f>
        <v>0</v>
      </c>
      <c r="V260" s="27" cm="1">
        <f t="array" ref="V260">_xlfn.IFS(AND('Demand breakdown 1'!X260&gt;0, SUM('Demand breakdown 1'!N260:W260)&gt;0,SUM('Demand breakdown 1'!N260:W260)&lt;'Demand breakdown 1'!X260),('Demand breakdown 1'!V260 /'Demand breakdown 1'!X260)*Doku!$H$9,AND('Demand breakdown 1'!X260 = 0, SUM('Demand breakdown 1'!N260:W260)&gt;0), 'Demand breakdown 1'!V260/SUM('Demand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1'!V260 /'Demand breakdown 1'!Y260)*Doku!$H$9)</f>
        <v>0.55370935082641937</v>
      </c>
      <c r="W260" s="27" cm="1">
        <f t="array" ref="W260">_xlfn.IFS(AND('Demand breakdown 1'!X260&gt;0, SUM('Demand breakdown 1'!N260:W260)&gt;0),('Demand breakdown 1'!W260 /'Demand breakdown 1'!X260)*Doku!$H$9,AND('Demand breakdown 1'!X260 = 0, SUM('Demand breakdown 1'!N260:W260)&gt;0), 'Demand breakdown 1'!W260/SUM('Demand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1'!W260 /'Demand breakdown 1'!Y260)*Doku!$H$9)</f>
        <v>0</v>
      </c>
      <c r="X260" s="90" cm="1">
        <f t="array" ref="X260">_xlfn.IFS(AND('Demand breakdown 1'!Y260&gt;0,'Demand breakdown 1'!X260 &gt; SUM('Demand breakdown 1'!N260:W260)),(('Demand breakdown 1'!Y260-SUM('Demand breakdown 1'!N260:W260))/'Demand breakdown 1'!Y260)*Doku!$H$9,'Demand breakdown 1'!Y260 = 0, 0,'Demand breakdown 1'!X260 &lt; SUM('Demand breakdown 1'!N260:W260),1)</f>
        <v>0.35547736962936854</v>
      </c>
      <c r="Y260" s="92">
        <f>IF(X260=1,Doku!$H$10,1-SUM(N260:X260))</f>
        <v>1.934697454094314E-2</v>
      </c>
      <c r="Z260" s="27">
        <f t="shared" si="21"/>
        <v>360.06466684243054</v>
      </c>
      <c r="AA260" s="25">
        <f t="shared" si="22"/>
        <v>373.40039524400203</v>
      </c>
    </row>
    <row r="261" spans="1:27">
      <c r="A261" s="27" t="s">
        <v>1411</v>
      </c>
      <c r="B261" s="27" t="s">
        <v>1446</v>
      </c>
      <c r="C261" s="27">
        <v>9363</v>
      </c>
      <c r="D261" s="27">
        <v>741</v>
      </c>
      <c r="E261" s="27">
        <v>2380.7820000000002</v>
      </c>
      <c r="F261" s="27">
        <v>42743</v>
      </c>
      <c r="G261" s="27">
        <v>1</v>
      </c>
      <c r="H261" s="27">
        <v>3.7617211015378493E-3</v>
      </c>
      <c r="I261" s="27">
        <v>3.2566095238095237E-3</v>
      </c>
      <c r="J261" s="27">
        <v>72762.894516183122</v>
      </c>
      <c r="K261" s="29">
        <f t="shared" si="20"/>
        <v>263.42276918473704</v>
      </c>
      <c r="L261" s="28">
        <f t="shared" si="23"/>
        <v>263.42276918473704</v>
      </c>
      <c r="M261" s="27">
        <f t="shared" si="24"/>
        <v>118.54024613313167</v>
      </c>
      <c r="N261" s="87" cm="1">
        <f t="array" ref="N261">_xlfn.IFS(AND('Demand breakdown 1'!X261&gt;0, SUM('Demand breakdown 1'!N261:W261)&gt;0,SUM('Demand breakdown 1'!N261:W261)&lt;'Demand breakdown 1'!X261),('Demand breakdown 1'!N261 /'Demand breakdown 1'!X261)*Doku!$H$9,AND('Demand breakdown 1'!X261 = 0, SUM('Demand breakdown 1'!N261:W261)&gt;0), 'Demand breakdown 1'!N261/SUM('Demand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1'!N261 /'Demand breakdown 1'!Y261)*Doku!$H$9)</f>
        <v>6.5591923851976389E-2</v>
      </c>
      <c r="O261" s="27" cm="1">
        <f t="array" ref="O261">_xlfn.IFS(AND('Demand breakdown 1'!X261&gt;0, SUM('Demand breakdown 1'!N261:W261)&gt;0,SUM('Demand breakdown 1'!N261:W261)&lt;'Demand breakdown 1'!X261),('Demand breakdown 1'!O261 /'Demand breakdown 1'!X261)*Doku!$H$9,AND('Demand breakdown 1'!X261 = 0, SUM('Demand breakdown 1'!N261:W261)&gt;0), 'Demand breakdown 1'!O261/SUM('Demand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1'!O261 /'Demand breakdown 1'!Y261)*Doku!$H$9)</f>
        <v>6.7204840012270894E-2</v>
      </c>
      <c r="P261" s="27" cm="1">
        <f t="array" ref="P261">_xlfn.IFS(AND('Demand breakdown 1'!X261&gt;0, SUM('Demand breakdown 1'!N261:W261)&gt;0,SUM('Demand breakdown 1'!N261:W261)&lt;'Demand breakdown 1'!X261),('Demand breakdown 1'!P261 /'Demand breakdown 1'!X261)*Doku!$H$9,AND('Demand breakdown 1'!X261 = 0, SUM('Demand breakdown 1'!N261:W261)&gt;0), 'Demand breakdown 1'!P261/SUM('Demand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1'!P261 /'Demand breakdown 1'!Y261)*Doku!$H$9)</f>
        <v>0.23279756580250638</v>
      </c>
      <c r="Q261" s="27" cm="1">
        <f t="array" ref="Q261">_xlfn.IFS(AND('Demand breakdown 1'!X261&gt;0, SUM('Demand breakdown 1'!N261:W261)&gt;0,SUM('Demand breakdown 1'!N261:W261)&lt;'Demand breakdown 1'!X261),('Demand breakdown 1'!Q261 /'Demand breakdown 1'!X261)*Doku!$H$9,AND('Demand breakdown 1'!X261 = 0, SUM('Demand breakdown 1'!N261:W261)&gt;0), 'Demand breakdown 1'!Q261/SUM('Demand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1'!Q261 /'Demand breakdown 1'!Y261)*Doku!$H$9)</f>
        <v>0</v>
      </c>
      <c r="R261" s="27" cm="1">
        <f t="array" ref="R261">_xlfn.IFS(AND('Demand breakdown 1'!X261&gt;0, SUM('Demand breakdown 1'!N261:W261)&gt;0,SUM('Demand breakdown 1'!N261:W261)&lt;'Demand breakdown 1'!X261),('Demand breakdown 1'!R261 /'Demand breakdown 1'!X261)*Doku!$H$9,AND('Demand breakdown 1'!X261 = 0, SUM('Demand breakdown 1'!N261:W261)&gt;0), 'Demand breakdown 1'!R261/SUM('Demand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1'!R261 /'Demand breakdown 1'!Y261)*Doku!$H$9)</f>
        <v>0</v>
      </c>
      <c r="S261" s="27" cm="1">
        <f t="array" ref="S261">_xlfn.IFS(AND('Demand breakdown 1'!X261&gt;0, SUM('Demand breakdown 1'!N261:W261)&gt;0,SUM('Demand breakdown 1'!N261:W261)&lt;'Demand breakdown 1'!X261),('Demand breakdown 1'!S261 /'Demand breakdown 1'!X261)*Doku!$H$9,AND('Demand breakdown 1'!X261 = 0, SUM('Demand breakdown 1'!N261:W261)&gt;0), 'Demand breakdown 1'!S261/SUM('Demand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1'!S261 /'Demand breakdown 1'!Y261)*Doku!$H$9)</f>
        <v>0</v>
      </c>
      <c r="T261" s="27" cm="1">
        <f t="array" ref="T261">_xlfn.IFS(AND('Demand breakdown 1'!X261&gt;0, SUM('Demand breakdown 1'!N261:W261)&gt;0,SUM('Demand breakdown 1'!N261:W261)&lt;'Demand breakdown 1'!X261),('Demand breakdown 1'!T261 /'Demand breakdown 1'!X261)*Doku!$H$9,AND('Demand breakdown 1'!X261 = 0, SUM('Demand breakdown 1'!N261:W261)&gt;0), 'Demand breakdown 1'!T261/SUM('Demand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1'!T261 /'Demand breakdown 1'!Y261)*Doku!$H$9)</f>
        <v>0</v>
      </c>
      <c r="U261" s="27" cm="1">
        <f t="array" ref="U261">_xlfn.IFS(AND('Demand breakdown 1'!X261&gt;0, SUM('Demand breakdown 1'!N261:W261)&gt;0,SUM('Demand breakdown 1'!N261:W261)&lt;'Demand breakdown 1'!X261),('Demand breakdown 1'!U261 /'Demand breakdown 1'!X261)*Doku!$H$9,AND('Demand breakdown 1'!X261 = 0, SUM('Demand breakdown 1'!N261:W261)&gt;0), 'Demand breakdown 1'!U261/SUM('Demand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1'!U261 /'Demand breakdown 1'!Y261)*Doku!$H$9)</f>
        <v>0</v>
      </c>
      <c r="V261" s="27" cm="1">
        <f t="array" ref="V261">_xlfn.IFS(AND('Demand breakdown 1'!X261&gt;0, SUM('Demand breakdown 1'!N261:W261)&gt;0,SUM('Demand breakdown 1'!N261:W261)&lt;'Demand breakdown 1'!X261),('Demand breakdown 1'!V261 /'Demand breakdown 1'!X261)*Doku!$H$9,AND('Demand breakdown 1'!X261 = 0, SUM('Demand breakdown 1'!N261:W261)&gt;0), 'Demand breakdown 1'!V261/SUM('Demand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1'!V261 /'Demand breakdown 1'!Y261)*Doku!$H$9)</f>
        <v>0.12061028620868883</v>
      </c>
      <c r="W261" s="27" cm="1">
        <f t="array" ref="W261">_xlfn.IFS(AND('Demand breakdown 1'!X261&gt;0, SUM('Demand breakdown 1'!N261:W261)&gt;0),('Demand breakdown 1'!W261 /'Demand breakdown 1'!X261)*Doku!$H$9,AND('Demand breakdown 1'!X261 = 0, SUM('Demand breakdown 1'!N261:W261)&gt;0), 'Demand breakdown 1'!W261/SUM('Demand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1'!W261 /'Demand breakdown 1'!Y261)*Doku!$H$9)</f>
        <v>2.2222400430724241E-2</v>
      </c>
      <c r="X261" s="90" cm="1">
        <f t="array" ref="X261">_xlfn.IFS(AND('Demand breakdown 1'!Y261&gt;0,'Demand breakdown 1'!X261 &gt; SUM('Demand breakdown 1'!N261:W261)),(('Demand breakdown 1'!Y261-SUM('Demand breakdown 1'!N261:W261))/'Demand breakdown 1'!Y261)*Doku!$H$9,'Demand breakdown 1'!Y261 = 0, 0,'Demand breakdown 1'!X261 &lt; SUM('Demand breakdown 1'!N261:W261),1)</f>
        <v>0.47222600915289009</v>
      </c>
      <c r="Y261" s="92">
        <f>IF(X261=1,Doku!$H$10,1-SUM(N261:X261))</f>
        <v>1.934697454094314E-2</v>
      </c>
      <c r="Z261" s="27">
        <f t="shared" si="21"/>
        <v>71.124147679879002</v>
      </c>
      <c r="AA261" s="25">
        <f t="shared" si="22"/>
        <v>73.758375371726373</v>
      </c>
    </row>
    <row r="262" spans="1:27">
      <c r="A262" s="27" t="s">
        <v>1411</v>
      </c>
      <c r="B262" s="27" t="s">
        <v>1447</v>
      </c>
      <c r="C262" s="27">
        <v>9371</v>
      </c>
      <c r="D262" s="27">
        <v>591</v>
      </c>
      <c r="E262" s="27">
        <v>2861.373</v>
      </c>
      <c r="F262" s="27">
        <v>103049</v>
      </c>
      <c r="G262" s="27">
        <v>3</v>
      </c>
      <c r="H262" s="27">
        <v>4.5210721491806723E-3</v>
      </c>
      <c r="I262" s="27">
        <v>7.8513523809523814E-3</v>
      </c>
      <c r="J262" s="27">
        <v>72762.894516183122</v>
      </c>
      <c r="K262" s="29">
        <f t="shared" si="20"/>
        <v>396.81612807073225</v>
      </c>
      <c r="L262" s="28">
        <f t="shared" si="23"/>
        <v>132.27204269024409</v>
      </c>
      <c r="M262" s="27">
        <f t="shared" si="24"/>
        <v>59.52241921060984</v>
      </c>
      <c r="N262" s="87" cm="1">
        <f t="array" ref="N262">_xlfn.IFS(AND('Demand breakdown 1'!X262&gt;0, SUM('Demand breakdown 1'!N262:W262)&gt;0,SUM('Demand breakdown 1'!N262:W262)&lt;'Demand breakdown 1'!X262),('Demand breakdown 1'!N262 /'Demand breakdown 1'!X262)*Doku!$H$9,AND('Demand breakdown 1'!X262 = 0, SUM('Demand breakdown 1'!N262:W262)&gt;0), 'Demand breakdown 1'!N262/SUM('Demand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1'!N262 /'Demand breakdown 1'!Y262)*Doku!$H$9)</f>
        <v>0</v>
      </c>
      <c r="O262" s="27" cm="1">
        <f t="array" ref="O262">_xlfn.IFS(AND('Demand breakdown 1'!X262&gt;0, SUM('Demand breakdown 1'!N262:W262)&gt;0,SUM('Demand breakdown 1'!N262:W262)&lt;'Demand breakdown 1'!X262),('Demand breakdown 1'!O262 /'Demand breakdown 1'!X262)*Doku!$H$9,AND('Demand breakdown 1'!X262 = 0, SUM('Demand breakdown 1'!N262:W262)&gt;0), 'Demand breakdown 1'!O262/SUM('Demand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1'!O262 /'Demand breakdown 1'!Y262)*Doku!$H$9)</f>
        <v>0.10406050586815117</v>
      </c>
      <c r="P262" s="27" cm="1">
        <f t="array" ref="P262">_xlfn.IFS(AND('Demand breakdown 1'!X262&gt;0, SUM('Demand breakdown 1'!N262:W262)&gt;0,SUM('Demand breakdown 1'!N262:W262)&lt;'Demand breakdown 1'!X262),('Demand breakdown 1'!P262 /'Demand breakdown 1'!X262)*Doku!$H$9,AND('Demand breakdown 1'!X262 = 0, SUM('Demand breakdown 1'!N262:W262)&gt;0), 'Demand breakdown 1'!P262/SUM('Demand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1'!P262 /'Demand breakdown 1'!Y262)*Doku!$H$9)</f>
        <v>0.22865426624378163</v>
      </c>
      <c r="Q262" s="27" cm="1">
        <f t="array" ref="Q262">_xlfn.IFS(AND('Demand breakdown 1'!X262&gt;0, SUM('Demand breakdown 1'!N262:W262)&gt;0,SUM('Demand breakdown 1'!N262:W262)&lt;'Demand breakdown 1'!X262),('Demand breakdown 1'!Q262 /'Demand breakdown 1'!X262)*Doku!$H$9,AND('Demand breakdown 1'!X262 = 0, SUM('Demand breakdown 1'!N262:W262)&gt;0), 'Demand breakdown 1'!Q262/SUM('Demand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1'!Q262 /'Demand breakdown 1'!Y262)*Doku!$H$9)</f>
        <v>1.6223806030600918E-2</v>
      </c>
      <c r="R262" s="27" cm="1">
        <f t="array" ref="R262">_xlfn.IFS(AND('Demand breakdown 1'!X262&gt;0, SUM('Demand breakdown 1'!N262:W262)&gt;0,SUM('Demand breakdown 1'!N262:W262)&lt;'Demand breakdown 1'!X262),('Demand breakdown 1'!R262 /'Demand breakdown 1'!X262)*Doku!$H$9,AND('Demand breakdown 1'!X262 = 0, SUM('Demand breakdown 1'!N262:W262)&gt;0), 'Demand breakdown 1'!R262/SUM('Demand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1'!R262 /'Demand breakdown 1'!Y262)*Doku!$H$9)</f>
        <v>0</v>
      </c>
      <c r="S262" s="27" cm="1">
        <f t="array" ref="S262">_xlfn.IFS(AND('Demand breakdown 1'!X262&gt;0, SUM('Demand breakdown 1'!N262:W262)&gt;0,SUM('Demand breakdown 1'!N262:W262)&lt;'Demand breakdown 1'!X262),('Demand breakdown 1'!S262 /'Demand breakdown 1'!X262)*Doku!$H$9,AND('Demand breakdown 1'!X262 = 0, SUM('Demand breakdown 1'!N262:W262)&gt;0), 'Demand breakdown 1'!S262/SUM('Demand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1'!S262 /'Demand breakdown 1'!Y262)*Doku!$H$9)</f>
        <v>1.5209818153688359E-2</v>
      </c>
      <c r="T262" s="27" cm="1">
        <f t="array" ref="T262">_xlfn.IFS(AND('Demand breakdown 1'!X262&gt;0, SUM('Demand breakdown 1'!N262:W262)&gt;0,SUM('Demand breakdown 1'!N262:W262)&lt;'Demand breakdown 1'!X262),('Demand breakdown 1'!T262 /'Demand breakdown 1'!X262)*Doku!$H$9,AND('Demand breakdown 1'!X262 = 0, SUM('Demand breakdown 1'!N262:W262)&gt;0), 'Demand breakdown 1'!T262/SUM('Demand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1'!T262 /'Demand breakdown 1'!Y262)*Doku!$H$9)</f>
        <v>5.5769333230190642E-2</v>
      </c>
      <c r="U262" s="27" cm="1">
        <f t="array" ref="U262">_xlfn.IFS(AND('Demand breakdown 1'!X262&gt;0, SUM('Demand breakdown 1'!N262:W262)&gt;0,SUM('Demand breakdown 1'!N262:W262)&lt;'Demand breakdown 1'!X262),('Demand breakdown 1'!U262 /'Demand breakdown 1'!X262)*Doku!$H$9,AND('Demand breakdown 1'!X262 = 0, SUM('Demand breakdown 1'!N262:W262)&gt;0), 'Demand breakdown 1'!U262/SUM('Demand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1'!U262 /'Demand breakdown 1'!Y262)*Doku!$H$9)</f>
        <v>0.1787153633058382</v>
      </c>
      <c r="V262" s="27" cm="1">
        <f t="array" ref="V262">_xlfn.IFS(AND('Demand breakdown 1'!X262&gt;0, SUM('Demand breakdown 1'!N262:W262)&gt;0,SUM('Demand breakdown 1'!N262:W262)&lt;'Demand breakdown 1'!X262),('Demand breakdown 1'!V262 /'Demand breakdown 1'!X262)*Doku!$H$9,AND('Demand breakdown 1'!X262 = 0, SUM('Demand breakdown 1'!N262:W262)&gt;0), 'Demand breakdown 1'!V262/SUM('Demand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1'!V262 /'Demand breakdown 1'!Y262)*Doku!$H$9)</f>
        <v>6.945816956851017E-2</v>
      </c>
      <c r="W262" s="27" cm="1">
        <f t="array" ref="W262">_xlfn.IFS(AND('Demand breakdown 1'!X262&gt;0, SUM('Demand breakdown 1'!N262:W262)&gt;0),('Demand breakdown 1'!W262 /'Demand breakdown 1'!X262)*Doku!$H$9,AND('Demand breakdown 1'!X262 = 0, SUM('Demand breakdown 1'!N262:W262)&gt;0), 'Demand breakdown 1'!W262/SUM('Demand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1'!W262 /'Demand breakdown 1'!Y262)*Doku!$H$9)</f>
        <v>0</v>
      </c>
      <c r="X262" s="90" cm="1">
        <f t="array" ref="X262">_xlfn.IFS(AND('Demand breakdown 1'!Y262&gt;0,'Demand breakdown 1'!X262 &gt; SUM('Demand breakdown 1'!N262:W262)),(('Demand breakdown 1'!Y262-SUM('Demand breakdown 1'!N262:W262))/'Demand breakdown 1'!Y262)*Doku!$H$9,'Demand breakdown 1'!Y262 = 0, 0,'Demand breakdown 1'!X262 &lt; SUM('Demand breakdown 1'!N262:W262),1)</f>
        <v>0.31256176305829575</v>
      </c>
      <c r="Y262" s="92">
        <f>IF(X262=1,Doku!$H$10,1-SUM(N262:X262))</f>
        <v>1.934697454094314E-2</v>
      </c>
      <c r="Z262" s="27">
        <f t="shared" si="21"/>
        <v>35.713451526365908</v>
      </c>
      <c r="AA262" s="25">
        <f t="shared" si="22"/>
        <v>37.036171953268351</v>
      </c>
    </row>
    <row r="263" spans="1:27">
      <c r="A263" s="27" t="s">
        <v>1411</v>
      </c>
      <c r="B263" s="27" t="s">
        <v>1448</v>
      </c>
      <c r="C263" s="27">
        <v>9372</v>
      </c>
      <c r="D263" s="27">
        <v>625</v>
      </c>
      <c r="E263" s="27">
        <v>4821.991</v>
      </c>
      <c r="F263" s="27">
        <v>127998</v>
      </c>
      <c r="G263" s="27">
        <v>4</v>
      </c>
      <c r="H263" s="27">
        <v>7.6189190342188379E-3</v>
      </c>
      <c r="I263" s="27">
        <v>9.7522285714285711E-3</v>
      </c>
      <c r="J263" s="27">
        <v>72762.894516183122</v>
      </c>
      <c r="K263" s="29">
        <f t="shared" si="20"/>
        <v>597.8378195255857</v>
      </c>
      <c r="L263" s="28">
        <f t="shared" si="23"/>
        <v>149.45945488139643</v>
      </c>
      <c r="M263" s="27">
        <f t="shared" si="24"/>
        <v>67.256754696628391</v>
      </c>
      <c r="N263" s="87" cm="1">
        <f t="array" ref="N263">_xlfn.IFS(AND('Demand breakdown 1'!X263&gt;0, SUM('Demand breakdown 1'!N263:W263)&gt;0,SUM('Demand breakdown 1'!N263:W263)&lt;'Demand breakdown 1'!X263),('Demand breakdown 1'!N263 /'Demand breakdown 1'!X263)*Doku!$H$9,AND('Demand breakdown 1'!X263 = 0, SUM('Demand breakdown 1'!N263:W263)&gt;0), 'Demand breakdown 1'!N263/SUM('Demand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1'!N263 /'Demand breakdown 1'!Y263)*Doku!$H$9)</f>
        <v>0.16760856468840205</v>
      </c>
      <c r="O263" s="27" cm="1">
        <f t="array" ref="O263">_xlfn.IFS(AND('Demand breakdown 1'!X263&gt;0, SUM('Demand breakdown 1'!N263:W263)&gt;0,SUM('Demand breakdown 1'!N263:W263)&lt;'Demand breakdown 1'!X263),('Demand breakdown 1'!O263 /'Demand breakdown 1'!X263)*Doku!$H$9,AND('Demand breakdown 1'!X263 = 0, SUM('Demand breakdown 1'!N263:W263)&gt;0), 'Demand breakdown 1'!O263/SUM('Demand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1'!O263 /'Demand breakdown 1'!Y263)*Doku!$H$9)</f>
        <v>7.1824817488177248E-2</v>
      </c>
      <c r="P263" s="27" cm="1">
        <f t="array" ref="P263">_xlfn.IFS(AND('Demand breakdown 1'!X263&gt;0, SUM('Demand breakdown 1'!N263:W263)&gt;0,SUM('Demand breakdown 1'!N263:W263)&lt;'Demand breakdown 1'!X263),('Demand breakdown 1'!P263 /'Demand breakdown 1'!X263)*Doku!$H$9,AND('Demand breakdown 1'!X263 = 0, SUM('Demand breakdown 1'!N263:W263)&gt;0), 'Demand breakdown 1'!P263/SUM('Demand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1'!P263 /'Demand breakdown 1'!Y263)*Doku!$H$9)</f>
        <v>5.0308555230503316E-2</v>
      </c>
      <c r="Q263" s="27" cm="1">
        <f t="array" ref="Q263">_xlfn.IFS(AND('Demand breakdown 1'!X263&gt;0, SUM('Demand breakdown 1'!N263:W263)&gt;0,SUM('Demand breakdown 1'!N263:W263)&lt;'Demand breakdown 1'!X263),('Demand breakdown 1'!Q263 /'Demand breakdown 1'!X263)*Doku!$H$9,AND('Demand breakdown 1'!X263 = 0, SUM('Demand breakdown 1'!N263:W263)&gt;0), 'Demand breakdown 1'!Q263/SUM('Demand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1'!Q263 /'Demand breakdown 1'!Y263)*Doku!$H$9)</f>
        <v>7.2084675728004227E-2</v>
      </c>
      <c r="R263" s="27" cm="1">
        <f t="array" ref="R263">_xlfn.IFS(AND('Demand breakdown 1'!X263&gt;0, SUM('Demand breakdown 1'!N263:W263)&gt;0,SUM('Demand breakdown 1'!N263:W263)&lt;'Demand breakdown 1'!X263),('Demand breakdown 1'!R263 /'Demand breakdown 1'!X263)*Doku!$H$9,AND('Demand breakdown 1'!X263 = 0, SUM('Demand breakdown 1'!N263:W263)&gt;0), 'Demand breakdown 1'!R263/SUM('Demand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1'!R263 /'Demand breakdown 1'!Y263)*Doku!$H$9)</f>
        <v>3.0663272299583634E-2</v>
      </c>
      <c r="S263" s="27" cm="1">
        <f t="array" ref="S263">_xlfn.IFS(AND('Demand breakdown 1'!X263&gt;0, SUM('Demand breakdown 1'!N263:W263)&gt;0,SUM('Demand breakdown 1'!N263:W263)&lt;'Demand breakdown 1'!X263),('Demand breakdown 1'!S263 /'Demand breakdown 1'!X263)*Doku!$H$9,AND('Demand breakdown 1'!X263 = 0, SUM('Demand breakdown 1'!N263:W263)&gt;0), 'Demand breakdown 1'!S263/SUM('Demand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1'!S263 /'Demand breakdown 1'!Y263)*Doku!$H$9)</f>
        <v>0</v>
      </c>
      <c r="T263" s="27" cm="1">
        <f t="array" ref="T263">_xlfn.IFS(AND('Demand breakdown 1'!X263&gt;0, SUM('Demand breakdown 1'!N263:W263)&gt;0,SUM('Demand breakdown 1'!N263:W263)&lt;'Demand breakdown 1'!X263),('Demand breakdown 1'!T263 /'Demand breakdown 1'!X263)*Doku!$H$9,AND('Demand breakdown 1'!X263 = 0, SUM('Demand breakdown 1'!N263:W263)&gt;0), 'Demand breakdown 1'!T263/SUM('Demand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1'!T263 /'Demand breakdown 1'!Y263)*Doku!$H$9)</f>
        <v>9.6147548735982576E-3</v>
      </c>
      <c r="U263" s="27" cm="1">
        <f t="array" ref="U263">_xlfn.IFS(AND('Demand breakdown 1'!X263&gt;0, SUM('Demand breakdown 1'!N263:W263)&gt;0,SUM('Demand breakdown 1'!N263:W263)&lt;'Demand breakdown 1'!X263),('Demand breakdown 1'!U263 /'Demand breakdown 1'!X263)*Doku!$H$9,AND('Demand breakdown 1'!X263 = 0, SUM('Demand breakdown 1'!N263:W263)&gt;0), 'Demand breakdown 1'!U263/SUM('Demand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1'!U263 /'Demand breakdown 1'!Y263)*Doku!$H$9)</f>
        <v>0</v>
      </c>
      <c r="V263" s="27" cm="1">
        <f t="array" ref="V263">_xlfn.IFS(AND('Demand breakdown 1'!X263&gt;0, SUM('Demand breakdown 1'!N263:W263)&gt;0,SUM('Demand breakdown 1'!N263:W263)&lt;'Demand breakdown 1'!X263),('Demand breakdown 1'!V263 /'Demand breakdown 1'!X263)*Doku!$H$9,AND('Demand breakdown 1'!X263 = 0, SUM('Demand breakdown 1'!N263:W263)&gt;0), 'Demand breakdown 1'!V263/SUM('Demand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1'!V263 /'Demand breakdown 1'!Y263)*Doku!$H$9)</f>
        <v>0.54112879861570296</v>
      </c>
      <c r="W263" s="27" cm="1">
        <f t="array" ref="W263">_xlfn.IFS(AND('Demand breakdown 1'!X263&gt;0, SUM('Demand breakdown 1'!N263:W263)&gt;0),('Demand breakdown 1'!W263 /'Demand breakdown 1'!X263)*Doku!$H$9,AND('Demand breakdown 1'!X263 = 0, SUM('Demand breakdown 1'!N263:W263)&gt;0), 'Demand breakdown 1'!W263/SUM('Demand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1'!W263 /'Demand breakdown 1'!Y263)*Doku!$H$9)</f>
        <v>1.3564600118968352E-2</v>
      </c>
      <c r="X263" s="90" cm="1">
        <f t="array" ref="X263">_xlfn.IFS(AND('Demand breakdown 1'!Y263&gt;0,'Demand breakdown 1'!X263 &gt; SUM('Demand breakdown 1'!N263:W263)),(('Demand breakdown 1'!Y263-SUM('Demand breakdown 1'!N263:W263))/'Demand breakdown 1'!Y263)*Doku!$H$9,'Demand breakdown 1'!Y263 = 0, 0,'Demand breakdown 1'!X263 &lt; SUM('Demand breakdown 1'!N263:W263),1)</f>
        <v>2.3854986416116757E-2</v>
      </c>
      <c r="Y263" s="92">
        <f>IF(X263=1,Doku!$H$10,1-SUM(N263:X263))</f>
        <v>1.9346974540943362E-2</v>
      </c>
      <c r="Z263" s="27">
        <f t="shared" si="21"/>
        <v>40.354052817977035</v>
      </c>
      <c r="AA263" s="25">
        <f t="shared" si="22"/>
        <v>41.848647366791006</v>
      </c>
    </row>
    <row r="264" spans="1:27">
      <c r="A264" s="27" t="s">
        <v>1411</v>
      </c>
      <c r="B264" s="27" t="s">
        <v>1449</v>
      </c>
      <c r="C264" s="27">
        <v>9373</v>
      </c>
      <c r="D264" s="27">
        <v>732</v>
      </c>
      <c r="E264" s="27">
        <v>5240.9089999999997</v>
      </c>
      <c r="F264" s="27">
        <v>134573</v>
      </c>
      <c r="G264" s="27">
        <v>4</v>
      </c>
      <c r="H264" s="27">
        <v>8.2808245259497204E-3</v>
      </c>
      <c r="I264" s="27">
        <v>1.0253180952380953E-2</v>
      </c>
      <c r="J264" s="27">
        <v>72762.894516183122</v>
      </c>
      <c r="K264" s="29">
        <f t="shared" si="20"/>
        <v>642.7207830180264</v>
      </c>
      <c r="L264" s="28">
        <f t="shared" si="23"/>
        <v>160.6801957545066</v>
      </c>
      <c r="M264" s="27">
        <f t="shared" si="24"/>
        <v>72.306088089527975</v>
      </c>
      <c r="N264" s="87" cm="1">
        <f t="array" ref="N264">_xlfn.IFS(AND('Demand breakdown 1'!X264&gt;0, SUM('Demand breakdown 1'!N264:W264)&gt;0,SUM('Demand breakdown 1'!N264:W264)&lt;'Demand breakdown 1'!X264),('Demand breakdown 1'!N264 /'Demand breakdown 1'!X264)*Doku!$H$9,AND('Demand breakdown 1'!X264 = 0, SUM('Demand breakdown 1'!N264:W264)&gt;0), 'Demand breakdown 1'!N264/SUM('Demand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1'!N264 /'Demand breakdown 1'!Y264)*Doku!$H$9)</f>
        <v>0.14271553154785524</v>
      </c>
      <c r="O264" s="27" cm="1">
        <f t="array" ref="O264">_xlfn.IFS(AND('Demand breakdown 1'!X264&gt;0, SUM('Demand breakdown 1'!N264:W264)&gt;0,SUM('Demand breakdown 1'!N264:W264)&lt;'Demand breakdown 1'!X264),('Demand breakdown 1'!O264 /'Demand breakdown 1'!X264)*Doku!$H$9,AND('Demand breakdown 1'!X264 = 0, SUM('Demand breakdown 1'!N264:W264)&gt;0), 'Demand breakdown 1'!O264/SUM('Demand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1'!O264 /'Demand breakdown 1'!Y264)*Doku!$H$9)</f>
        <v>7.5323907096226772E-2</v>
      </c>
      <c r="P264" s="27" cm="1">
        <f t="array" ref="P264">_xlfn.IFS(AND('Demand breakdown 1'!X264&gt;0, SUM('Demand breakdown 1'!N264:W264)&gt;0,SUM('Demand breakdown 1'!N264:W264)&lt;'Demand breakdown 1'!X264),('Demand breakdown 1'!P264 /'Demand breakdown 1'!X264)*Doku!$H$9,AND('Demand breakdown 1'!X264 = 0, SUM('Demand breakdown 1'!N264:W264)&gt;0), 'Demand breakdown 1'!P264/SUM('Demand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1'!P264 /'Demand breakdown 1'!Y264)*Doku!$H$9)</f>
        <v>0.120098692602513</v>
      </c>
      <c r="Q264" s="27" cm="1">
        <f t="array" ref="Q264">_xlfn.IFS(AND('Demand breakdown 1'!X264&gt;0, SUM('Demand breakdown 1'!N264:W264)&gt;0,SUM('Demand breakdown 1'!N264:W264)&lt;'Demand breakdown 1'!X264),('Demand breakdown 1'!Q264 /'Demand breakdown 1'!X264)*Doku!$H$9,AND('Demand breakdown 1'!X264 = 0, SUM('Demand breakdown 1'!N264:W264)&gt;0), 'Demand breakdown 1'!Q264/SUM('Demand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1'!Q264 /'Demand breakdown 1'!Y264)*Doku!$H$9)</f>
        <v>0.12763763891762711</v>
      </c>
      <c r="R264" s="27" cm="1">
        <f t="array" ref="R264">_xlfn.IFS(AND('Demand breakdown 1'!X264&gt;0, SUM('Demand breakdown 1'!N264:W264)&gt;0,SUM('Demand breakdown 1'!N264:W264)&lt;'Demand breakdown 1'!X264),('Demand breakdown 1'!R264 /'Demand breakdown 1'!X264)*Doku!$H$9,AND('Demand breakdown 1'!X264 = 0, SUM('Demand breakdown 1'!N264:W264)&gt;0), 'Demand breakdown 1'!R264/SUM('Demand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1'!R264 /'Demand breakdown 1'!Y264)*Doku!$H$9)</f>
        <v>0</v>
      </c>
      <c r="S264" s="27" cm="1">
        <f t="array" ref="S264">_xlfn.IFS(AND('Demand breakdown 1'!X264&gt;0, SUM('Demand breakdown 1'!N264:W264)&gt;0,SUM('Demand breakdown 1'!N264:W264)&lt;'Demand breakdown 1'!X264),('Demand breakdown 1'!S264 /'Demand breakdown 1'!X264)*Doku!$H$9,AND('Demand breakdown 1'!X264 = 0, SUM('Demand breakdown 1'!N264:W264)&gt;0), 'Demand breakdown 1'!S264/SUM('Demand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1'!S264 /'Demand breakdown 1'!Y264)*Doku!$H$9)</f>
        <v>9.9645203469333928E-3</v>
      </c>
      <c r="T264" s="27" cm="1">
        <f t="array" ref="T264">_xlfn.IFS(AND('Demand breakdown 1'!X264&gt;0, SUM('Demand breakdown 1'!N264:W264)&gt;0,SUM('Demand breakdown 1'!N264:W264)&lt;'Demand breakdown 1'!X264),('Demand breakdown 1'!T264 /'Demand breakdown 1'!X264)*Doku!$H$9,AND('Demand breakdown 1'!X264 = 0, SUM('Demand breakdown 1'!N264:W264)&gt;0), 'Demand breakdown 1'!T264/SUM('Demand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1'!T264 /'Demand breakdown 1'!Y264)*Doku!$H$9)</f>
        <v>4.2808103858865174E-2</v>
      </c>
      <c r="U264" s="27" cm="1">
        <f t="array" ref="U264">_xlfn.IFS(AND('Demand breakdown 1'!X264&gt;0, SUM('Demand breakdown 1'!N264:W264)&gt;0,SUM('Demand breakdown 1'!N264:W264)&lt;'Demand breakdown 1'!X264),('Demand breakdown 1'!U264 /'Demand breakdown 1'!X264)*Doku!$H$9,AND('Demand breakdown 1'!X264 = 0, SUM('Demand breakdown 1'!N264:W264)&gt;0), 'Demand breakdown 1'!U264/SUM('Demand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1'!U264 /'Demand breakdown 1'!Y264)*Doku!$H$9)</f>
        <v>3.7956955795226545E-2</v>
      </c>
      <c r="V264" s="27" cm="1">
        <f t="array" ref="V264">_xlfn.IFS(AND('Demand breakdown 1'!X264&gt;0, SUM('Demand breakdown 1'!N264:W264)&gt;0,SUM('Demand breakdown 1'!N264:W264)&lt;'Demand breakdown 1'!X264),('Demand breakdown 1'!V264 /'Demand breakdown 1'!X264)*Doku!$H$9,AND('Demand breakdown 1'!X264 = 0, SUM('Demand breakdown 1'!N264:W264)&gt;0), 'Demand breakdown 1'!V264/SUM('Demand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1'!V264 /'Demand breakdown 1'!Y264)*Doku!$H$9)</f>
        <v>0.24629409831203133</v>
      </c>
      <c r="W264" s="27" cm="1">
        <f t="array" ref="W264">_xlfn.IFS(AND('Demand breakdown 1'!X264&gt;0, SUM('Demand breakdown 1'!N264:W264)&gt;0),('Demand breakdown 1'!W264 /'Demand breakdown 1'!X264)*Doku!$H$9,AND('Demand breakdown 1'!X264 = 0, SUM('Demand breakdown 1'!N264:W264)&gt;0), 'Demand breakdown 1'!W264/SUM('Demand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1'!W264 /'Demand breakdown 1'!Y264)*Doku!$H$9)</f>
        <v>2.6353534075442265E-2</v>
      </c>
      <c r="X264" s="90" cm="1">
        <f t="array" ref="X264">_xlfn.IFS(AND('Demand breakdown 1'!Y264&gt;0,'Demand breakdown 1'!X264 &gt; SUM('Demand breakdown 1'!N264:W264)),(('Demand breakdown 1'!Y264-SUM('Demand breakdown 1'!N264:W264))/'Demand breakdown 1'!Y264)*Doku!$H$9,'Demand breakdown 1'!Y264 = 0, 0,'Demand breakdown 1'!X264 &lt; SUM('Demand breakdown 1'!N264:W264),1)</f>
        <v>0.15150004290633604</v>
      </c>
      <c r="Y264" s="92">
        <f>IF(X264=1,Doku!$H$10,1-SUM(N264:X264))</f>
        <v>1.9346974540943251E-2</v>
      </c>
      <c r="Z264" s="27">
        <f t="shared" si="21"/>
        <v>43.383652853716782</v>
      </c>
      <c r="AA264" s="25">
        <f t="shared" si="22"/>
        <v>44.990454811261849</v>
      </c>
    </row>
    <row r="265" spans="1:27">
      <c r="A265" s="27" t="s">
        <v>1411</v>
      </c>
      <c r="B265" s="27" t="s">
        <v>1450</v>
      </c>
      <c r="C265" s="27">
        <v>9374</v>
      </c>
      <c r="D265" s="27">
        <v>583</v>
      </c>
      <c r="E265" s="27">
        <v>3039.3829999999998</v>
      </c>
      <c r="F265" s="27">
        <v>94450</v>
      </c>
      <c r="G265" s="27">
        <v>2</v>
      </c>
      <c r="H265" s="27">
        <v>4.8023343450830066E-3</v>
      </c>
      <c r="I265" s="27">
        <v>7.1961904761904758E-3</v>
      </c>
      <c r="J265" s="27">
        <v>72762.894516183122</v>
      </c>
      <c r="K265" s="29">
        <f t="shared" si="20"/>
        <v>398.2032397060317</v>
      </c>
      <c r="L265" s="28">
        <f t="shared" si="23"/>
        <v>199.10161985301585</v>
      </c>
      <c r="M265" s="27">
        <f t="shared" si="24"/>
        <v>89.595728933857131</v>
      </c>
      <c r="N265" s="87" cm="1">
        <f t="array" ref="N265">_xlfn.IFS(AND('Demand breakdown 1'!X265&gt;0, SUM('Demand breakdown 1'!N265:W265)&gt;0,SUM('Demand breakdown 1'!N265:W265)&lt;'Demand breakdown 1'!X265),('Demand breakdown 1'!N265 /'Demand breakdown 1'!X265)*Doku!$H$9,AND('Demand breakdown 1'!X265 = 0, SUM('Demand breakdown 1'!N265:W265)&gt;0), 'Demand breakdown 1'!N265/SUM('Demand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1'!N265 /'Demand breakdown 1'!Y265)*Doku!$H$9)</f>
        <v>0.26960403406682326</v>
      </c>
      <c r="O265" s="27" cm="1">
        <f t="array" ref="O265">_xlfn.IFS(AND('Demand breakdown 1'!X265&gt;0, SUM('Demand breakdown 1'!N265:W265)&gt;0,SUM('Demand breakdown 1'!N265:W265)&lt;'Demand breakdown 1'!X265),('Demand breakdown 1'!O265 /'Demand breakdown 1'!X265)*Doku!$H$9,AND('Demand breakdown 1'!X265 = 0, SUM('Demand breakdown 1'!N265:W265)&gt;0), 'Demand breakdown 1'!O265/SUM('Demand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1'!O265 /'Demand breakdown 1'!Y265)*Doku!$H$9)</f>
        <v>4.5165413765208495E-2</v>
      </c>
      <c r="P265" s="27" cm="1">
        <f t="array" ref="P265">_xlfn.IFS(AND('Demand breakdown 1'!X265&gt;0, SUM('Demand breakdown 1'!N265:W265)&gt;0,SUM('Demand breakdown 1'!N265:W265)&lt;'Demand breakdown 1'!X265),('Demand breakdown 1'!P265 /'Demand breakdown 1'!X265)*Doku!$H$9,AND('Demand breakdown 1'!X265 = 0, SUM('Demand breakdown 1'!N265:W265)&gt;0), 'Demand breakdown 1'!P265/SUM('Demand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1'!P265 /'Demand breakdown 1'!Y265)*Doku!$H$9)</f>
        <v>9.1474255727004544E-2</v>
      </c>
      <c r="Q265" s="27" cm="1">
        <f t="array" ref="Q265">_xlfn.IFS(AND('Demand breakdown 1'!X265&gt;0, SUM('Demand breakdown 1'!N265:W265)&gt;0,SUM('Demand breakdown 1'!N265:W265)&lt;'Demand breakdown 1'!X265),('Demand breakdown 1'!Q265 /'Demand breakdown 1'!X265)*Doku!$H$9,AND('Demand breakdown 1'!X265 = 0, SUM('Demand breakdown 1'!N265:W265)&gt;0), 'Demand breakdown 1'!Q265/SUM('Demand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1'!Q265 /'Demand breakdown 1'!Y265)*Doku!$H$9)</f>
        <v>5.2434350157800826E-2</v>
      </c>
      <c r="R265" s="27" cm="1">
        <f t="array" ref="R265">_xlfn.IFS(AND('Demand breakdown 1'!X265&gt;0, SUM('Demand breakdown 1'!N265:W265)&gt;0,SUM('Demand breakdown 1'!N265:W265)&lt;'Demand breakdown 1'!X265),('Demand breakdown 1'!R265 /'Demand breakdown 1'!X265)*Doku!$H$9,AND('Demand breakdown 1'!X265 = 0, SUM('Demand breakdown 1'!N265:W265)&gt;0), 'Demand breakdown 1'!R265/SUM('Demand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1'!R265 /'Demand breakdown 1'!Y265)*Doku!$H$9)</f>
        <v>0</v>
      </c>
      <c r="S265" s="27" cm="1">
        <f t="array" ref="S265">_xlfn.IFS(AND('Demand breakdown 1'!X265&gt;0, SUM('Demand breakdown 1'!N265:W265)&gt;0,SUM('Demand breakdown 1'!N265:W265)&lt;'Demand breakdown 1'!X265),('Demand breakdown 1'!S265 /'Demand breakdown 1'!X265)*Doku!$H$9,AND('Demand breakdown 1'!X265 = 0, SUM('Demand breakdown 1'!N265:W265)&gt;0), 'Demand breakdown 1'!S265/SUM('Demand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1'!S265 /'Demand breakdown 1'!Y265)*Doku!$H$9)</f>
        <v>0</v>
      </c>
      <c r="T265" s="27" cm="1">
        <f t="array" ref="T265">_xlfn.IFS(AND('Demand breakdown 1'!X265&gt;0, SUM('Demand breakdown 1'!N265:W265)&gt;0,SUM('Demand breakdown 1'!N265:W265)&lt;'Demand breakdown 1'!X265),('Demand breakdown 1'!T265 /'Demand breakdown 1'!X265)*Doku!$H$9,AND('Demand breakdown 1'!X265 = 0, SUM('Demand breakdown 1'!N265:W265)&gt;0), 'Demand breakdown 1'!T265/SUM('Demand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1'!T265 /'Demand breakdown 1'!Y265)*Doku!$H$9)</f>
        <v>1.3802811801664081E-2</v>
      </c>
      <c r="U265" s="27" cm="1">
        <f t="array" ref="U265">_xlfn.IFS(AND('Demand breakdown 1'!X265&gt;0, SUM('Demand breakdown 1'!N265:W265)&gt;0,SUM('Demand breakdown 1'!N265:W265)&lt;'Demand breakdown 1'!X265),('Demand breakdown 1'!U265 /'Demand breakdown 1'!X265)*Doku!$H$9,AND('Demand breakdown 1'!X265 = 0, SUM('Demand breakdown 1'!N265:W265)&gt;0), 'Demand breakdown 1'!U265/SUM('Demand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1'!U265 /'Demand breakdown 1'!Y265)*Doku!$H$9)</f>
        <v>0.14268350424560441</v>
      </c>
      <c r="V265" s="27" cm="1">
        <f t="array" ref="V265">_xlfn.IFS(AND('Demand breakdown 1'!X265&gt;0, SUM('Demand breakdown 1'!N265:W265)&gt;0,SUM('Demand breakdown 1'!N265:W265)&lt;'Demand breakdown 1'!X265),('Demand breakdown 1'!V265 /'Demand breakdown 1'!X265)*Doku!$H$9,AND('Demand breakdown 1'!X265 = 0, SUM('Demand breakdown 1'!N265:W265)&gt;0), 'Demand breakdown 1'!V265/SUM('Demand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1'!V265 /'Demand breakdown 1'!Y265)*Doku!$H$9)</f>
        <v>0.32783719865017524</v>
      </c>
      <c r="W265" s="27" cm="1">
        <f t="array" ref="W265">_xlfn.IFS(AND('Demand breakdown 1'!X265&gt;0, SUM('Demand breakdown 1'!N265:W265)&gt;0),('Demand breakdown 1'!W265 /'Demand breakdown 1'!X265)*Doku!$H$9,AND('Demand breakdown 1'!X265 = 0, SUM('Demand breakdown 1'!N265:W265)&gt;0), 'Demand breakdown 1'!W265/SUM('Demand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1'!W265 /'Demand breakdown 1'!Y265)*Doku!$H$9)</f>
        <v>0</v>
      </c>
      <c r="X265" s="90" cm="1">
        <f t="array" ref="X265">_xlfn.IFS(AND('Demand breakdown 1'!Y265&gt;0,'Demand breakdown 1'!X265 &gt; SUM('Demand breakdown 1'!N265:W265)),(('Demand breakdown 1'!Y265-SUM('Demand breakdown 1'!N265:W265))/'Demand breakdown 1'!Y265)*Doku!$H$9,'Demand breakdown 1'!Y265 = 0, 0,'Demand breakdown 1'!X265 &lt; SUM('Demand breakdown 1'!N265:W265),1)</f>
        <v>3.7651457044775988E-2</v>
      </c>
      <c r="Y265" s="92">
        <f>IF(X265=1,Doku!$H$10,1-SUM(N265:X265))</f>
        <v>1.934697454094314E-2</v>
      </c>
      <c r="Z265" s="27">
        <f t="shared" si="21"/>
        <v>53.757437360314285</v>
      </c>
      <c r="AA265" s="25">
        <f t="shared" si="22"/>
        <v>55.748453558844446</v>
      </c>
    </row>
    <row r="266" spans="1:27">
      <c r="A266" s="27" t="s">
        <v>1411</v>
      </c>
      <c r="B266" s="27" t="s">
        <v>1445</v>
      </c>
      <c r="C266" s="27">
        <v>9375</v>
      </c>
      <c r="D266" s="27">
        <v>1275</v>
      </c>
      <c r="E266" s="27">
        <v>13239.540999999999</v>
      </c>
      <c r="F266" s="27">
        <v>153094</v>
      </c>
      <c r="G266" s="27">
        <v>3</v>
      </c>
      <c r="H266" s="27">
        <v>2.0918950476933845E-2</v>
      </c>
      <c r="I266" s="27">
        <v>1.1664304761904762E-2</v>
      </c>
      <c r="J266" s="27">
        <v>72762.894516183122</v>
      </c>
      <c r="K266" s="29">
        <f t="shared" si="20"/>
        <v>1333.57284015715</v>
      </c>
      <c r="L266" s="28">
        <f t="shared" si="23"/>
        <v>444.52428005238335</v>
      </c>
      <c r="M266" s="27">
        <f t="shared" si="24"/>
        <v>200.0359260235725</v>
      </c>
      <c r="N266" s="87" cm="1">
        <f t="array" ref="N266">_xlfn.IFS(AND('Demand breakdown 1'!X266&gt;0, SUM('Demand breakdown 1'!N266:W266)&gt;0,SUM('Demand breakdown 1'!N266:W266)&lt;'Demand breakdown 1'!X266),('Demand breakdown 1'!N266 /'Demand breakdown 1'!X266)*Doku!$H$9,AND('Demand breakdown 1'!X266 = 0, SUM('Demand breakdown 1'!N266:W266)&gt;0), 'Demand breakdown 1'!N266/SUM('Demand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1'!N266 /'Demand breakdown 1'!Y266)*Doku!$H$9)</f>
        <v>6.6672151599362059E-2</v>
      </c>
      <c r="O266" s="27" cm="1">
        <f t="array" ref="O266">_xlfn.IFS(AND('Demand breakdown 1'!X266&gt;0, SUM('Demand breakdown 1'!N266:W266)&gt;0,SUM('Demand breakdown 1'!N266:W266)&lt;'Demand breakdown 1'!X266),('Demand breakdown 1'!O266 /'Demand breakdown 1'!X266)*Doku!$H$9,AND('Demand breakdown 1'!X266 = 0, SUM('Demand breakdown 1'!N266:W266)&gt;0), 'Demand breakdown 1'!O266/SUM('Demand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1'!O266 /'Demand breakdown 1'!Y266)*Doku!$H$9)</f>
        <v>0</v>
      </c>
      <c r="P266" s="27" cm="1">
        <f t="array" ref="P266">_xlfn.IFS(AND('Demand breakdown 1'!X266&gt;0, SUM('Demand breakdown 1'!N266:W266)&gt;0,SUM('Demand breakdown 1'!N266:W266)&lt;'Demand breakdown 1'!X266),('Demand breakdown 1'!P266 /'Demand breakdown 1'!X266)*Doku!$H$9,AND('Demand breakdown 1'!X266 = 0, SUM('Demand breakdown 1'!N266:W266)&gt;0), 'Demand breakdown 1'!P266/SUM('Demand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1'!P266 /'Demand breakdown 1'!Y266)*Doku!$H$9)</f>
        <v>0</v>
      </c>
      <c r="Q266" s="27" cm="1">
        <f t="array" ref="Q266">_xlfn.IFS(AND('Demand breakdown 1'!X266&gt;0, SUM('Demand breakdown 1'!N266:W266)&gt;0,SUM('Demand breakdown 1'!N266:W266)&lt;'Demand breakdown 1'!X266),('Demand breakdown 1'!Q266 /'Demand breakdown 1'!X266)*Doku!$H$9,AND('Demand breakdown 1'!X266 = 0, SUM('Demand breakdown 1'!N266:W266)&gt;0), 'Demand breakdown 1'!Q266/SUM('Demand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1'!Q266 /'Demand breakdown 1'!Y266)*Doku!$H$9)</f>
        <v>8.0619288511925097E-2</v>
      </c>
      <c r="R266" s="27" cm="1">
        <f t="array" ref="R266">_xlfn.IFS(AND('Demand breakdown 1'!X266&gt;0, SUM('Demand breakdown 1'!N266:W266)&gt;0,SUM('Demand breakdown 1'!N266:W266)&lt;'Demand breakdown 1'!X266),('Demand breakdown 1'!R266 /'Demand breakdown 1'!X266)*Doku!$H$9,AND('Demand breakdown 1'!X266 = 0, SUM('Demand breakdown 1'!N266:W266)&gt;0), 'Demand breakdown 1'!R266/SUM('Demand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1'!R266 /'Demand breakdown 1'!Y266)*Doku!$H$9)</f>
        <v>0</v>
      </c>
      <c r="S266" s="27" cm="1">
        <f t="array" ref="S266">_xlfn.IFS(AND('Demand breakdown 1'!X266&gt;0, SUM('Demand breakdown 1'!N266:W266)&gt;0,SUM('Demand breakdown 1'!N266:W266)&lt;'Demand breakdown 1'!X266),('Demand breakdown 1'!S266 /'Demand breakdown 1'!X266)*Doku!$H$9,AND('Demand breakdown 1'!X266 = 0, SUM('Demand breakdown 1'!N266:W266)&gt;0), 'Demand breakdown 1'!S266/SUM('Demand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1'!S266 /'Demand breakdown 1'!Y266)*Doku!$H$9)</f>
        <v>0</v>
      </c>
      <c r="T266" s="27" cm="1">
        <f t="array" ref="T266">_xlfn.IFS(AND('Demand breakdown 1'!X266&gt;0, SUM('Demand breakdown 1'!N266:W266)&gt;0,SUM('Demand breakdown 1'!N266:W266)&lt;'Demand breakdown 1'!X266),('Demand breakdown 1'!T266 /'Demand breakdown 1'!X266)*Doku!$H$9,AND('Demand breakdown 1'!X266 = 0, SUM('Demand breakdown 1'!N266:W266)&gt;0), 'Demand breakdown 1'!T266/SUM('Demand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1'!T266 /'Demand breakdown 1'!Y266)*Doku!$H$9)</f>
        <v>1.2576609007860316E-2</v>
      </c>
      <c r="U266" s="27" cm="1">
        <f t="array" ref="U266">_xlfn.IFS(AND('Demand breakdown 1'!X266&gt;0, SUM('Demand breakdown 1'!N266:W266)&gt;0,SUM('Demand breakdown 1'!N266:W266)&lt;'Demand breakdown 1'!X266),('Demand breakdown 1'!U266 /'Demand breakdown 1'!X266)*Doku!$H$9,AND('Demand breakdown 1'!X266 = 0, SUM('Demand breakdown 1'!N266:W266)&gt;0), 'Demand breakdown 1'!U266/SUM('Demand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1'!U266 /'Demand breakdown 1'!Y266)*Doku!$H$9)</f>
        <v>6.0383847095431896E-2</v>
      </c>
      <c r="V266" s="27" cm="1">
        <f t="array" ref="V266">_xlfn.IFS(AND('Demand breakdown 1'!X266&gt;0, SUM('Demand breakdown 1'!N266:W266)&gt;0,SUM('Demand breakdown 1'!N266:W266)&lt;'Demand breakdown 1'!X266),('Demand breakdown 1'!V266 /'Demand breakdown 1'!X266)*Doku!$H$9,AND('Demand breakdown 1'!X266 = 0, SUM('Demand breakdown 1'!N266:W266)&gt;0), 'Demand breakdown 1'!V266/SUM('Demand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1'!V266 /'Demand breakdown 1'!Y266)*Doku!$H$9)</f>
        <v>0.76040112924447745</v>
      </c>
      <c r="W266" s="27" cm="1">
        <f t="array" ref="W266">_xlfn.IFS(AND('Demand breakdown 1'!X266&gt;0, SUM('Demand breakdown 1'!N266:W266)&gt;0),('Demand breakdown 1'!W266 /'Demand breakdown 1'!X266)*Doku!$H$9,AND('Demand breakdown 1'!X266 = 0, SUM('Demand breakdown 1'!N266:W266)&gt;0), 'Demand breakdown 1'!W266/SUM('Demand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1'!W266 /'Demand breakdown 1'!Y266)*Doku!$H$9)</f>
        <v>0</v>
      </c>
      <c r="X266" s="90" cm="1">
        <f t="array" ref="X266">_xlfn.IFS(AND('Demand breakdown 1'!Y266&gt;0,'Demand breakdown 1'!X266 &gt; SUM('Demand breakdown 1'!N266:W266)),(('Demand breakdown 1'!Y266-SUM('Demand breakdown 1'!N266:W266))/'Demand breakdown 1'!Y266)*Doku!$H$9,'Demand breakdown 1'!Y266 = 0, 0,'Demand breakdown 1'!X266 &lt; SUM('Demand breakdown 1'!N266:W266),1)</f>
        <v>1</v>
      </c>
      <c r="Y266" s="92">
        <f>IF(X266=1,Doku!$H$10,1-SUM(N266:X266))</f>
        <v>1.934697454094314E-2</v>
      </c>
      <c r="Z266" s="27">
        <f t="shared" si="21"/>
        <v>120.02155561414351</v>
      </c>
      <c r="AA266" s="25">
        <f t="shared" si="22"/>
        <v>124.46679841466735</v>
      </c>
    </row>
    <row r="267" spans="1:27">
      <c r="A267" s="27" t="s">
        <v>1411</v>
      </c>
      <c r="B267" s="27" t="s">
        <v>1451</v>
      </c>
      <c r="C267" s="27">
        <v>9376</v>
      </c>
      <c r="D267" s="27">
        <v>693</v>
      </c>
      <c r="E267" s="27">
        <v>5385.741</v>
      </c>
      <c r="F267" s="27">
        <v>147872</v>
      </c>
      <c r="G267" s="27">
        <v>2</v>
      </c>
      <c r="H267" s="27">
        <v>8.5096642897659492E-3</v>
      </c>
      <c r="I267" s="27">
        <v>1.1266438095238095E-2</v>
      </c>
      <c r="J267" s="27">
        <v>72762.894516183122</v>
      </c>
      <c r="K267" s="29">
        <f t="shared" si="20"/>
        <v>675.35324073588311</v>
      </c>
      <c r="L267" s="28">
        <f t="shared" si="23"/>
        <v>337.67662036794155</v>
      </c>
      <c r="M267" s="27">
        <f t="shared" si="24"/>
        <v>151.9544791655737</v>
      </c>
      <c r="N267" s="87" cm="1">
        <f t="array" ref="N267">_xlfn.IFS(AND('Demand breakdown 1'!X267&gt;0, SUM('Demand breakdown 1'!N267:W267)&gt;0,SUM('Demand breakdown 1'!N267:W267)&lt;'Demand breakdown 1'!X267),('Demand breakdown 1'!N267 /'Demand breakdown 1'!X267)*Doku!$H$9,AND('Demand breakdown 1'!X267 = 0, SUM('Demand breakdown 1'!N267:W267)&gt;0), 'Demand breakdown 1'!N267/SUM('Demand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1'!N267 /'Demand breakdown 1'!Y267)*Doku!$H$9)</f>
        <v>0.21724384737078761</v>
      </c>
      <c r="O267" s="27" cm="1">
        <f t="array" ref="O267">_xlfn.IFS(AND('Demand breakdown 1'!X267&gt;0, SUM('Demand breakdown 1'!N267:W267)&gt;0,SUM('Demand breakdown 1'!N267:W267)&lt;'Demand breakdown 1'!X267),('Demand breakdown 1'!O267 /'Demand breakdown 1'!X267)*Doku!$H$9,AND('Demand breakdown 1'!X267 = 0, SUM('Demand breakdown 1'!N267:W267)&gt;0), 'Demand breakdown 1'!O267/SUM('Demand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1'!O267 /'Demand breakdown 1'!Y267)*Doku!$H$9)</f>
        <v>8.1812372457310947E-2</v>
      </c>
      <c r="P267" s="27" cm="1">
        <f t="array" ref="P267">_xlfn.IFS(AND('Demand breakdown 1'!X267&gt;0, SUM('Demand breakdown 1'!N267:W267)&gt;0,SUM('Demand breakdown 1'!N267:W267)&lt;'Demand breakdown 1'!X267),('Demand breakdown 1'!P267 /'Demand breakdown 1'!X267)*Doku!$H$9,AND('Demand breakdown 1'!X267 = 0, SUM('Demand breakdown 1'!N267:W267)&gt;0), 'Demand breakdown 1'!P267/SUM('Demand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1'!P267 /'Demand breakdown 1'!Y267)*Doku!$H$9)</f>
        <v>0.16512377358543939</v>
      </c>
      <c r="Q267" s="27" cm="1">
        <f t="array" ref="Q267">_xlfn.IFS(AND('Demand breakdown 1'!X267&gt;0, SUM('Demand breakdown 1'!N267:W267)&gt;0,SUM('Demand breakdown 1'!N267:W267)&lt;'Demand breakdown 1'!X267),('Demand breakdown 1'!Q267 /'Demand breakdown 1'!X267)*Doku!$H$9,AND('Demand breakdown 1'!X267 = 0, SUM('Demand breakdown 1'!N267:W267)&gt;0), 'Demand breakdown 1'!Q267/SUM('Demand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1'!Q267 /'Demand breakdown 1'!Y267)*Doku!$H$9)</f>
        <v>0.14056276536358286</v>
      </c>
      <c r="R267" s="27" cm="1">
        <f t="array" ref="R267">_xlfn.IFS(AND('Demand breakdown 1'!X267&gt;0, SUM('Demand breakdown 1'!N267:W267)&gt;0,SUM('Demand breakdown 1'!N267:W267)&lt;'Demand breakdown 1'!X267),('Demand breakdown 1'!R267 /'Demand breakdown 1'!X267)*Doku!$H$9,AND('Demand breakdown 1'!X267 = 0, SUM('Demand breakdown 1'!N267:W267)&gt;0), 'Demand breakdown 1'!R267/SUM('Demand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1'!R267 /'Demand breakdown 1'!Y267)*Doku!$H$9)</f>
        <v>0</v>
      </c>
      <c r="S267" s="27" cm="1">
        <f t="array" ref="S267">_xlfn.IFS(AND('Demand breakdown 1'!X267&gt;0, SUM('Demand breakdown 1'!N267:W267)&gt;0,SUM('Demand breakdown 1'!N267:W267)&lt;'Demand breakdown 1'!X267),('Demand breakdown 1'!S267 /'Demand breakdown 1'!X267)*Doku!$H$9,AND('Demand breakdown 1'!X267 = 0, SUM('Demand breakdown 1'!N267:W267)&gt;0), 'Demand breakdown 1'!S267/SUM('Demand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1'!S267 /'Demand breakdown 1'!Y267)*Doku!$H$9)</f>
        <v>0</v>
      </c>
      <c r="T267" s="27" cm="1">
        <f t="array" ref="T267">_xlfn.IFS(AND('Demand breakdown 1'!X267&gt;0, SUM('Demand breakdown 1'!N267:W267)&gt;0,SUM('Demand breakdown 1'!N267:W267)&lt;'Demand breakdown 1'!X267),('Demand breakdown 1'!T267 /'Demand breakdown 1'!X267)*Doku!$H$9,AND('Demand breakdown 1'!X267 = 0, SUM('Demand breakdown 1'!N267:W267)&gt;0), 'Demand breakdown 1'!T267/SUM('Demand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1'!T267 /'Demand breakdown 1'!Y267)*Doku!$H$9)</f>
        <v>0</v>
      </c>
      <c r="U267" s="27" cm="1">
        <f t="array" ref="U267">_xlfn.IFS(AND('Demand breakdown 1'!X267&gt;0, SUM('Demand breakdown 1'!N267:W267)&gt;0,SUM('Demand breakdown 1'!N267:W267)&lt;'Demand breakdown 1'!X267),('Demand breakdown 1'!U267 /'Demand breakdown 1'!X267)*Doku!$H$9,AND('Demand breakdown 1'!X267 = 0, SUM('Demand breakdown 1'!N267:W267)&gt;0), 'Demand breakdown 1'!U267/SUM('Demand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1'!U267 /'Demand breakdown 1'!Y267)*Doku!$H$9)</f>
        <v>0.14125462475011402</v>
      </c>
      <c r="V267" s="27" cm="1">
        <f t="array" ref="V267">_xlfn.IFS(AND('Demand breakdown 1'!X267&gt;0, SUM('Demand breakdown 1'!N267:W267)&gt;0,SUM('Demand breakdown 1'!N267:W267)&lt;'Demand breakdown 1'!X267),('Demand breakdown 1'!V267 /'Demand breakdown 1'!X267)*Doku!$H$9,AND('Demand breakdown 1'!X267 = 0, SUM('Demand breakdown 1'!N267:W267)&gt;0), 'Demand breakdown 1'!V267/SUM('Demand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1'!V267 /'Demand breakdown 1'!Y267)*Doku!$H$9)</f>
        <v>0.16829479577370726</v>
      </c>
      <c r="W267" s="27" cm="1">
        <f t="array" ref="W267">_xlfn.IFS(AND('Demand breakdown 1'!X267&gt;0, SUM('Demand breakdown 1'!N267:W267)&gt;0),('Demand breakdown 1'!W267 /'Demand breakdown 1'!X267)*Doku!$H$9,AND('Demand breakdown 1'!X267 = 0, SUM('Demand breakdown 1'!N267:W267)&gt;0), 'Demand breakdown 1'!W267/SUM('Demand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1'!W267 /'Demand breakdown 1'!Y267)*Doku!$H$9)</f>
        <v>6.6360846158114786E-2</v>
      </c>
      <c r="X267" s="90" cm="1">
        <f t="array" ref="X267">_xlfn.IFS(AND('Demand breakdown 1'!Y267&gt;0,'Demand breakdown 1'!X267 &gt; SUM('Demand breakdown 1'!N267:W267)),(('Demand breakdown 1'!Y267-SUM('Demand breakdown 1'!N267:W267))/'Demand breakdown 1'!Y267)*Doku!$H$9,'Demand breakdown 1'!Y267 = 0, 0,'Demand breakdown 1'!X267 &lt; SUM('Demand breakdown 1'!N267:W267),1)</f>
        <v>1</v>
      </c>
      <c r="Y267" s="92">
        <f>IF(X267=1,Doku!$H$10,1-SUM(N267:X267))</f>
        <v>1.934697454094314E-2</v>
      </c>
      <c r="Z267" s="27">
        <f t="shared" si="21"/>
        <v>91.172687499344221</v>
      </c>
      <c r="AA267" s="25">
        <f t="shared" si="22"/>
        <v>94.549453703023644</v>
      </c>
    </row>
    <row r="268" spans="1:27">
      <c r="A268" s="27" t="s">
        <v>1411</v>
      </c>
      <c r="B268" s="27" t="s">
        <v>1452</v>
      </c>
      <c r="C268" s="27">
        <v>9377</v>
      </c>
      <c r="D268" s="27">
        <v>600</v>
      </c>
      <c r="E268" s="27">
        <v>2645.7510000000002</v>
      </c>
      <c r="F268" s="27">
        <v>72046</v>
      </c>
      <c r="G268" s="27">
        <v>2</v>
      </c>
      <c r="H268" s="27">
        <v>4.1803816418785368E-3</v>
      </c>
      <c r="I268" s="27">
        <v>5.4892190476190476E-3</v>
      </c>
      <c r="J268" s="27">
        <v>72762.894516183122</v>
      </c>
      <c r="K268" s="29">
        <f t="shared" si="20"/>
        <v>330.84241191136124</v>
      </c>
      <c r="L268" s="28">
        <f t="shared" si="23"/>
        <v>165.42120595568062</v>
      </c>
      <c r="M268" s="27">
        <f t="shared" si="24"/>
        <v>74.439542680056277</v>
      </c>
      <c r="N268" s="87" cm="1">
        <f t="array" ref="N268">_xlfn.IFS(AND('Demand breakdown 1'!X268&gt;0, SUM('Demand breakdown 1'!N268:W268)&gt;0,SUM('Demand breakdown 1'!N268:W268)&lt;'Demand breakdown 1'!X268),('Demand breakdown 1'!N268 /'Demand breakdown 1'!X268)*Doku!$H$9,AND('Demand breakdown 1'!X268 = 0, SUM('Demand breakdown 1'!N268:W268)&gt;0), 'Demand breakdown 1'!N268/SUM('Demand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1'!N268 /'Demand breakdown 1'!Y268)*Doku!$H$9)</f>
        <v>8.2115873307360643E-2</v>
      </c>
      <c r="O268" s="27" cm="1">
        <f t="array" ref="O268">_xlfn.IFS(AND('Demand breakdown 1'!X268&gt;0, SUM('Demand breakdown 1'!N268:W268)&gt;0,SUM('Demand breakdown 1'!N268:W268)&lt;'Demand breakdown 1'!X268),('Demand breakdown 1'!O268 /'Demand breakdown 1'!X268)*Doku!$H$9,AND('Demand breakdown 1'!X268 = 0, SUM('Demand breakdown 1'!N268:W268)&gt;0), 'Demand breakdown 1'!O268/SUM('Demand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1'!O268 /'Demand breakdown 1'!Y268)*Doku!$H$9)</f>
        <v>7.9089166438659847E-2</v>
      </c>
      <c r="P268" s="27" cm="1">
        <f t="array" ref="P268">_xlfn.IFS(AND('Demand breakdown 1'!X268&gt;0, SUM('Demand breakdown 1'!N268:W268)&gt;0,SUM('Demand breakdown 1'!N268:W268)&lt;'Demand breakdown 1'!X268),('Demand breakdown 1'!P268 /'Demand breakdown 1'!X268)*Doku!$H$9,AND('Demand breakdown 1'!X268 = 0, SUM('Demand breakdown 1'!N268:W268)&gt;0), 'Demand breakdown 1'!P268/SUM('Demand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1'!P268 /'Demand breakdown 1'!Y268)*Doku!$H$9)</f>
        <v>0.24082058998793265</v>
      </c>
      <c r="Q268" s="27" cm="1">
        <f t="array" ref="Q268">_xlfn.IFS(AND('Demand breakdown 1'!X268&gt;0, SUM('Demand breakdown 1'!N268:W268)&gt;0,SUM('Demand breakdown 1'!N268:W268)&lt;'Demand breakdown 1'!X268),('Demand breakdown 1'!Q268 /'Demand breakdown 1'!X268)*Doku!$H$9,AND('Demand breakdown 1'!X268 = 0, SUM('Demand breakdown 1'!N268:W268)&gt;0), 'Demand breakdown 1'!Q268/SUM('Demand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1'!Q268 /'Demand breakdown 1'!Y268)*Doku!$H$9)</f>
        <v>0.23371440864402643</v>
      </c>
      <c r="R268" s="27" cm="1">
        <f t="array" ref="R268">_xlfn.IFS(AND('Demand breakdown 1'!X268&gt;0, SUM('Demand breakdown 1'!N268:W268)&gt;0,SUM('Demand breakdown 1'!N268:W268)&lt;'Demand breakdown 1'!X268),('Demand breakdown 1'!R268 /'Demand breakdown 1'!X268)*Doku!$H$9,AND('Demand breakdown 1'!X268 = 0, SUM('Demand breakdown 1'!N268:W268)&gt;0), 'Demand breakdown 1'!R268/SUM('Demand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1'!R268 /'Demand breakdown 1'!Y268)*Doku!$H$9)</f>
        <v>0</v>
      </c>
      <c r="S268" s="27" cm="1">
        <f t="array" ref="S268">_xlfn.IFS(AND('Demand breakdown 1'!X268&gt;0, SUM('Demand breakdown 1'!N268:W268)&gt;0,SUM('Demand breakdown 1'!N268:W268)&lt;'Demand breakdown 1'!X268),('Demand breakdown 1'!S268 /'Demand breakdown 1'!X268)*Doku!$H$9,AND('Demand breakdown 1'!X268 = 0, SUM('Demand breakdown 1'!N268:W268)&gt;0), 'Demand breakdown 1'!S268/SUM('Demand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1'!S268 /'Demand breakdown 1'!Y268)*Doku!$H$9)</f>
        <v>0</v>
      </c>
      <c r="T268" s="27" cm="1">
        <f t="array" ref="T268">_xlfn.IFS(AND('Demand breakdown 1'!X268&gt;0, SUM('Demand breakdown 1'!N268:W268)&gt;0,SUM('Demand breakdown 1'!N268:W268)&lt;'Demand breakdown 1'!X268),('Demand breakdown 1'!T268 /'Demand breakdown 1'!X268)*Doku!$H$9,AND('Demand breakdown 1'!X268 = 0, SUM('Demand breakdown 1'!N268:W268)&gt;0), 'Demand breakdown 1'!T268/SUM('Demand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1'!T268 /'Demand breakdown 1'!Y268)*Doku!$H$9)</f>
        <v>0.10961942702729392</v>
      </c>
      <c r="U268" s="27" cm="1">
        <f t="array" ref="U268">_xlfn.IFS(AND('Demand breakdown 1'!X268&gt;0, SUM('Demand breakdown 1'!N268:W268)&gt;0,SUM('Demand breakdown 1'!N268:W268)&lt;'Demand breakdown 1'!X268),('Demand breakdown 1'!U268 /'Demand breakdown 1'!X268)*Doku!$H$9,AND('Demand breakdown 1'!X268 = 0, SUM('Demand breakdown 1'!N268:W268)&gt;0), 'Demand breakdown 1'!U268/SUM('Demand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1'!U268 /'Demand breakdown 1'!Y268)*Doku!$H$9)</f>
        <v>0</v>
      </c>
      <c r="V268" s="27" cm="1">
        <f t="array" ref="V268">_xlfn.IFS(AND('Demand breakdown 1'!X268&gt;0, SUM('Demand breakdown 1'!N268:W268)&gt;0,SUM('Demand breakdown 1'!N268:W268)&lt;'Demand breakdown 1'!X268),('Demand breakdown 1'!V268 /'Demand breakdown 1'!X268)*Doku!$H$9,AND('Demand breakdown 1'!X268 = 0, SUM('Demand breakdown 1'!N268:W268)&gt;0), 'Demand breakdown 1'!V268/SUM('Demand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1'!V268 /'Demand breakdown 1'!Y268)*Doku!$H$9)</f>
        <v>0.23529356005378338</v>
      </c>
      <c r="W268" s="27" cm="1">
        <f t="array" ref="W268">_xlfn.IFS(AND('Demand breakdown 1'!X268&gt;0, SUM('Demand breakdown 1'!N268:W268)&gt;0),('Demand breakdown 1'!W268 /'Demand breakdown 1'!X268)*Doku!$H$9,AND('Demand breakdown 1'!X268 = 0, SUM('Demand breakdown 1'!N268:W268)&gt;0), 'Demand breakdown 1'!W268/SUM('Demand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1'!W268 /'Demand breakdown 1'!Y268)*Doku!$H$9)</f>
        <v>0</v>
      </c>
      <c r="X268" s="90" cm="1">
        <f t="array" ref="X268">_xlfn.IFS(AND('Demand breakdown 1'!Y268&gt;0,'Demand breakdown 1'!X268 &gt; SUM('Demand breakdown 1'!N268:W268)),(('Demand breakdown 1'!Y268-SUM('Demand breakdown 1'!N268:W268))/'Demand breakdown 1'!Y268)*Doku!$H$9,'Demand breakdown 1'!Y268 = 0, 0,'Demand breakdown 1'!X268 &lt; SUM('Demand breakdown 1'!N268:W268),1)</f>
        <v>1</v>
      </c>
      <c r="Y268" s="92">
        <f>IF(X268=1,Doku!$H$10,1-SUM(N268:X268))</f>
        <v>1.934697454094314E-2</v>
      </c>
      <c r="Z268" s="27">
        <f t="shared" si="21"/>
        <v>44.663725608033772</v>
      </c>
      <c r="AA268" s="25">
        <f t="shared" si="22"/>
        <v>46.317937667590577</v>
      </c>
    </row>
    <row r="269" spans="1:27">
      <c r="A269" s="27" t="s">
        <v>1411</v>
      </c>
      <c r="B269" s="27" t="s">
        <v>1453</v>
      </c>
      <c r="C269" s="27">
        <v>9461</v>
      </c>
      <c r="D269" s="27">
        <v>808</v>
      </c>
      <c r="E269" s="27">
        <v>4948.42</v>
      </c>
      <c r="F269" s="27">
        <v>77373</v>
      </c>
      <c r="G269" s="27">
        <v>1</v>
      </c>
      <c r="H269" s="27">
        <v>7.8186813968149638E-3</v>
      </c>
      <c r="I269" s="27">
        <v>5.8950857142857143E-3</v>
      </c>
      <c r="J269" s="27">
        <v>72762.894516183122</v>
      </c>
      <c r="K269" s="29">
        <f t="shared" si="20"/>
        <v>529.71930060498539</v>
      </c>
      <c r="L269" s="28">
        <f t="shared" si="23"/>
        <v>529.71930060498539</v>
      </c>
      <c r="M269" s="27">
        <f t="shared" si="24"/>
        <v>238.37368527224342</v>
      </c>
      <c r="N269" s="87" cm="1">
        <f t="array" ref="N269">_xlfn.IFS(AND('Demand breakdown 1'!X269&gt;0, SUM('Demand breakdown 1'!N269:W269)&gt;0,SUM('Demand breakdown 1'!N269:W269)&lt;'Demand breakdown 1'!X269),('Demand breakdown 1'!N269 /'Demand breakdown 1'!X269)*Doku!$H$9,AND('Demand breakdown 1'!X269 = 0, SUM('Demand breakdown 1'!N269:W269)&gt;0), 'Demand breakdown 1'!N269/SUM('Demand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1'!N269 /'Demand breakdown 1'!Y269)*Doku!$H$9)</f>
        <v>1.5103204171775103E-2</v>
      </c>
      <c r="O269" s="27" cm="1">
        <f t="array" ref="O269">_xlfn.IFS(AND('Demand breakdown 1'!X269&gt;0, SUM('Demand breakdown 1'!N269:W269)&gt;0,SUM('Demand breakdown 1'!N269:W269)&lt;'Demand breakdown 1'!X269),('Demand breakdown 1'!O269 /'Demand breakdown 1'!X269)*Doku!$H$9,AND('Demand breakdown 1'!X269 = 0, SUM('Demand breakdown 1'!N269:W269)&gt;0), 'Demand breakdown 1'!O269/SUM('Demand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1'!O269 /'Demand breakdown 1'!Y269)*Doku!$H$9)</f>
        <v>0</v>
      </c>
      <c r="P269" s="27" cm="1">
        <f t="array" ref="P269">_xlfn.IFS(AND('Demand breakdown 1'!X269&gt;0, SUM('Demand breakdown 1'!N269:W269)&gt;0,SUM('Demand breakdown 1'!N269:W269)&lt;'Demand breakdown 1'!X269),('Demand breakdown 1'!P269 /'Demand breakdown 1'!X269)*Doku!$H$9,AND('Demand breakdown 1'!X269 = 0, SUM('Demand breakdown 1'!N269:W269)&gt;0), 'Demand breakdown 1'!P269/SUM('Demand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1'!P269 /'Demand breakdown 1'!Y269)*Doku!$H$9)</f>
        <v>3.0799984053357959E-2</v>
      </c>
      <c r="Q269" s="27" cm="1">
        <f t="array" ref="Q269">_xlfn.IFS(AND('Demand breakdown 1'!X269&gt;0, SUM('Demand breakdown 1'!N269:W269)&gt;0,SUM('Demand breakdown 1'!N269:W269)&lt;'Demand breakdown 1'!X269),('Demand breakdown 1'!Q269 /'Demand breakdown 1'!X269)*Doku!$H$9,AND('Demand breakdown 1'!X269 = 0, SUM('Demand breakdown 1'!N269:W269)&gt;0), 'Demand breakdown 1'!Q269/SUM('Demand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1'!Q269 /'Demand breakdown 1'!Y269)*Doku!$H$9)</f>
        <v>0.11792370768180736</v>
      </c>
      <c r="R269" s="27" cm="1">
        <f t="array" ref="R269">_xlfn.IFS(AND('Demand breakdown 1'!X269&gt;0, SUM('Demand breakdown 1'!N269:W269)&gt;0,SUM('Demand breakdown 1'!N269:W269)&lt;'Demand breakdown 1'!X269),('Demand breakdown 1'!R269 /'Demand breakdown 1'!X269)*Doku!$H$9,AND('Demand breakdown 1'!X269 = 0, SUM('Demand breakdown 1'!N269:W269)&gt;0), 'Demand breakdown 1'!R269/SUM('Demand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1'!R269 /'Demand breakdown 1'!Y269)*Doku!$H$9)</f>
        <v>0</v>
      </c>
      <c r="S269" s="27" cm="1">
        <f t="array" ref="S269">_xlfn.IFS(AND('Demand breakdown 1'!X269&gt;0, SUM('Demand breakdown 1'!N269:W269)&gt;0,SUM('Demand breakdown 1'!N269:W269)&lt;'Demand breakdown 1'!X269),('Demand breakdown 1'!S269 /'Demand breakdown 1'!X269)*Doku!$H$9,AND('Demand breakdown 1'!X269 = 0, SUM('Demand breakdown 1'!N269:W269)&gt;0), 'Demand breakdown 1'!S269/SUM('Demand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1'!S269 /'Demand breakdown 1'!Y269)*Doku!$H$9)</f>
        <v>0</v>
      </c>
      <c r="T269" s="27" cm="1">
        <f t="array" ref="T269">_xlfn.IFS(AND('Demand breakdown 1'!X269&gt;0, SUM('Demand breakdown 1'!N269:W269)&gt;0,SUM('Demand breakdown 1'!N269:W269)&lt;'Demand breakdown 1'!X269),('Demand breakdown 1'!T269 /'Demand breakdown 1'!X269)*Doku!$H$9,AND('Demand breakdown 1'!X269 = 0, SUM('Demand breakdown 1'!N269:W269)&gt;0), 'Demand breakdown 1'!T269/SUM('Demand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1'!T269 /'Demand breakdown 1'!Y269)*Doku!$H$9)</f>
        <v>0</v>
      </c>
      <c r="U269" s="27" cm="1">
        <f t="array" ref="U269">_xlfn.IFS(AND('Demand breakdown 1'!X269&gt;0, SUM('Demand breakdown 1'!N269:W269)&gt;0,SUM('Demand breakdown 1'!N269:W269)&lt;'Demand breakdown 1'!X269),('Demand breakdown 1'!U269 /'Demand breakdown 1'!X269)*Doku!$H$9,AND('Demand breakdown 1'!X269 = 0, SUM('Demand breakdown 1'!N269:W269)&gt;0), 'Demand breakdown 1'!U269/SUM('Demand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1'!U269 /'Demand breakdown 1'!Y269)*Doku!$H$9)</f>
        <v>0</v>
      </c>
      <c r="V269" s="27" cm="1">
        <f t="array" ref="V269">_xlfn.IFS(AND('Demand breakdown 1'!X269&gt;0, SUM('Demand breakdown 1'!N269:W269)&gt;0,SUM('Demand breakdown 1'!N269:W269)&lt;'Demand breakdown 1'!X269),('Demand breakdown 1'!V269 /'Demand breakdown 1'!X269)*Doku!$H$9,AND('Demand breakdown 1'!X269 = 0, SUM('Demand breakdown 1'!N269:W269)&gt;0), 'Demand breakdown 1'!V269/SUM('Demand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1'!V269 /'Demand breakdown 1'!Y269)*Doku!$H$9)</f>
        <v>0.14179864178740817</v>
      </c>
      <c r="W269" s="27" cm="1">
        <f t="array" ref="W269">_xlfn.IFS(AND('Demand breakdown 1'!X269&gt;0, SUM('Demand breakdown 1'!N269:W269)&gt;0),('Demand breakdown 1'!W269 /'Demand breakdown 1'!X269)*Doku!$H$9,AND('Demand breakdown 1'!X269 = 0, SUM('Demand breakdown 1'!N269:W269)&gt;0), 'Demand breakdown 1'!W269/SUM('Demand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1'!W269 /'Demand breakdown 1'!Y269)*Doku!$H$9)</f>
        <v>0</v>
      </c>
      <c r="X269" s="90" cm="1">
        <f t="array" ref="X269">_xlfn.IFS(AND('Demand breakdown 1'!Y269&gt;0,'Demand breakdown 1'!X269 &gt; SUM('Demand breakdown 1'!N269:W269)),(('Demand breakdown 1'!Y269-SUM('Demand breakdown 1'!N269:W269))/'Demand breakdown 1'!Y269)*Doku!$H$9,'Demand breakdown 1'!Y269 = 0, 0,'Demand breakdown 1'!X269 &lt; SUM('Demand breakdown 1'!N269:W269),1)</f>
        <v>0.67502748776470822</v>
      </c>
      <c r="Y269" s="92">
        <f>IF(X269=1,Doku!$H$10,1-SUM(N269:X269))</f>
        <v>1.934697454094314E-2</v>
      </c>
      <c r="Z269" s="27">
        <f t="shared" si="21"/>
        <v>143.02421116334605</v>
      </c>
      <c r="AA269" s="25">
        <f t="shared" si="22"/>
        <v>148.32140416939592</v>
      </c>
    </row>
    <row r="270" spans="1:27">
      <c r="A270" s="27" t="s">
        <v>1411</v>
      </c>
      <c r="B270" s="27" t="s">
        <v>1454</v>
      </c>
      <c r="C270" s="27">
        <v>9462</v>
      </c>
      <c r="D270" s="27">
        <v>886</v>
      </c>
      <c r="E270" s="27">
        <v>4753.5420000000004</v>
      </c>
      <c r="F270" s="27">
        <v>74783</v>
      </c>
      <c r="G270" s="27">
        <v>1</v>
      </c>
      <c r="H270" s="27">
        <v>7.5107671548451018E-3</v>
      </c>
      <c r="I270" s="27">
        <v>5.6977523809523811E-3</v>
      </c>
      <c r="J270" s="27">
        <v>72762.894516183122</v>
      </c>
      <c r="K270" s="29">
        <f t="shared" si="20"/>
        <v>509.56750145387639</v>
      </c>
      <c r="L270" s="28">
        <f t="shared" si="23"/>
        <v>509.56750145387639</v>
      </c>
      <c r="M270" s="27">
        <f t="shared" si="24"/>
        <v>229.30537565424439</v>
      </c>
      <c r="N270" s="87" cm="1">
        <f t="array" ref="N270">_xlfn.IFS(AND('Demand breakdown 1'!X270&gt;0, SUM('Demand breakdown 1'!N270:W270)&gt;0,SUM('Demand breakdown 1'!N270:W270)&lt;'Demand breakdown 1'!X270),('Demand breakdown 1'!N270 /'Demand breakdown 1'!X270)*Doku!$H$9,AND('Demand breakdown 1'!X270 = 0, SUM('Demand breakdown 1'!N270:W270)&gt;0), 'Demand breakdown 1'!N270/SUM('Demand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1'!N270 /'Demand breakdown 1'!Y270)*Doku!$H$9)</f>
        <v>3.3326364593325955E-2</v>
      </c>
      <c r="O270" s="27" cm="1">
        <f t="array" ref="O270">_xlfn.IFS(AND('Demand breakdown 1'!X270&gt;0, SUM('Demand breakdown 1'!N270:W270)&gt;0,SUM('Demand breakdown 1'!N270:W270)&lt;'Demand breakdown 1'!X270),('Demand breakdown 1'!O270 /'Demand breakdown 1'!X270)*Doku!$H$9,AND('Demand breakdown 1'!X270 = 0, SUM('Demand breakdown 1'!N270:W270)&gt;0), 'Demand breakdown 1'!O270/SUM('Demand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1'!O270 /'Demand breakdown 1'!Y270)*Doku!$H$9)</f>
        <v>0</v>
      </c>
      <c r="P270" s="27" cm="1">
        <f t="array" ref="P270">_xlfn.IFS(AND('Demand breakdown 1'!X270&gt;0, SUM('Demand breakdown 1'!N270:W270)&gt;0,SUM('Demand breakdown 1'!N270:W270)&lt;'Demand breakdown 1'!X270),('Demand breakdown 1'!P270 /'Demand breakdown 1'!X270)*Doku!$H$9,AND('Demand breakdown 1'!X270 = 0, SUM('Demand breakdown 1'!N270:W270)&gt;0), 'Demand breakdown 1'!P270/SUM('Demand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1'!P270 /'Demand breakdown 1'!Y270)*Doku!$H$9)</f>
        <v>2.4417336434714068E-2</v>
      </c>
      <c r="Q270" s="27" cm="1">
        <f t="array" ref="Q270">_xlfn.IFS(AND('Demand breakdown 1'!X270&gt;0, SUM('Demand breakdown 1'!N270:W270)&gt;0,SUM('Demand breakdown 1'!N270:W270)&lt;'Demand breakdown 1'!X270),('Demand breakdown 1'!Q270 /'Demand breakdown 1'!X270)*Doku!$H$9,AND('Demand breakdown 1'!X270 = 0, SUM('Demand breakdown 1'!N270:W270)&gt;0), 'Demand breakdown 1'!Q270/SUM('Demand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1'!Q270 /'Demand breakdown 1'!Y270)*Doku!$H$9)</f>
        <v>5.9228539054475338E-2</v>
      </c>
      <c r="R270" s="27" cm="1">
        <f t="array" ref="R270">_xlfn.IFS(AND('Demand breakdown 1'!X270&gt;0, SUM('Demand breakdown 1'!N270:W270)&gt;0,SUM('Demand breakdown 1'!N270:W270)&lt;'Demand breakdown 1'!X270),('Demand breakdown 1'!R270 /'Demand breakdown 1'!X270)*Doku!$H$9,AND('Demand breakdown 1'!X270 = 0, SUM('Demand breakdown 1'!N270:W270)&gt;0), 'Demand breakdown 1'!R270/SUM('Demand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1'!R270 /'Demand breakdown 1'!Y270)*Doku!$H$9)</f>
        <v>0</v>
      </c>
      <c r="S270" s="27" cm="1">
        <f t="array" ref="S270">_xlfn.IFS(AND('Demand breakdown 1'!X270&gt;0, SUM('Demand breakdown 1'!N270:W270)&gt;0,SUM('Demand breakdown 1'!N270:W270)&lt;'Demand breakdown 1'!X270),('Demand breakdown 1'!S270 /'Demand breakdown 1'!X270)*Doku!$H$9,AND('Demand breakdown 1'!X270 = 0, SUM('Demand breakdown 1'!N270:W270)&gt;0), 'Demand breakdown 1'!S270/SUM('Demand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1'!S270 /'Demand breakdown 1'!Y270)*Doku!$H$9)</f>
        <v>0</v>
      </c>
      <c r="T270" s="27" cm="1">
        <f t="array" ref="T270">_xlfn.IFS(AND('Demand breakdown 1'!X270&gt;0, SUM('Demand breakdown 1'!N270:W270)&gt;0,SUM('Demand breakdown 1'!N270:W270)&lt;'Demand breakdown 1'!X270),('Demand breakdown 1'!T270 /'Demand breakdown 1'!X270)*Doku!$H$9,AND('Demand breakdown 1'!X270 = 0, SUM('Demand breakdown 1'!N270:W270)&gt;0), 'Demand breakdown 1'!T270/SUM('Demand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1'!T270 /'Demand breakdown 1'!Y270)*Doku!$H$9)</f>
        <v>0</v>
      </c>
      <c r="U270" s="27" cm="1">
        <f t="array" ref="U270">_xlfn.IFS(AND('Demand breakdown 1'!X270&gt;0, SUM('Demand breakdown 1'!N270:W270)&gt;0,SUM('Demand breakdown 1'!N270:W270)&lt;'Demand breakdown 1'!X270),('Demand breakdown 1'!U270 /'Demand breakdown 1'!X270)*Doku!$H$9,AND('Demand breakdown 1'!X270 = 0, SUM('Demand breakdown 1'!N270:W270)&gt;0), 'Demand breakdown 1'!U270/SUM('Demand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1'!U270 /'Demand breakdown 1'!Y270)*Doku!$H$9)</f>
        <v>0</v>
      </c>
      <c r="V270" s="27" cm="1">
        <f t="array" ref="V270">_xlfn.IFS(AND('Demand breakdown 1'!X270&gt;0, SUM('Demand breakdown 1'!N270:W270)&gt;0,SUM('Demand breakdown 1'!N270:W270)&lt;'Demand breakdown 1'!X270),('Demand breakdown 1'!V270 /'Demand breakdown 1'!X270)*Doku!$H$9,AND('Demand breakdown 1'!X270 = 0, SUM('Demand breakdown 1'!N270:W270)&gt;0), 'Demand breakdown 1'!V270/SUM('Demand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1'!V270 /'Demand breakdown 1'!Y270)*Doku!$H$9)</f>
        <v>0.3057116514427376</v>
      </c>
      <c r="W270" s="27" cm="1">
        <f t="array" ref="W270">_xlfn.IFS(AND('Demand breakdown 1'!X270&gt;0, SUM('Demand breakdown 1'!N270:W270)&gt;0),('Demand breakdown 1'!W270 /'Demand breakdown 1'!X270)*Doku!$H$9,AND('Demand breakdown 1'!X270 = 0, SUM('Demand breakdown 1'!N270:W270)&gt;0), 'Demand breakdown 1'!W270/SUM('Demand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1'!W270 /'Demand breakdown 1'!Y270)*Doku!$H$9)</f>
        <v>1.7653074314286522E-2</v>
      </c>
      <c r="X270" s="90" cm="1">
        <f t="array" ref="X270">_xlfn.IFS(AND('Demand breakdown 1'!Y270&gt;0,'Demand breakdown 1'!X270 &gt; SUM('Demand breakdown 1'!N270:W270)),(('Demand breakdown 1'!Y270-SUM('Demand breakdown 1'!N270:W270))/'Demand breakdown 1'!Y270)*Doku!$H$9,'Demand breakdown 1'!Y270 = 0, 0,'Demand breakdown 1'!X270 &lt; SUM('Demand breakdown 1'!N270:W270),1)</f>
        <v>0.54031605961951734</v>
      </c>
      <c r="Y270" s="92">
        <f>IF(X270=1,Doku!$H$10,1-SUM(N270:X270))</f>
        <v>1.934697454094314E-2</v>
      </c>
      <c r="Z270" s="27">
        <f t="shared" si="21"/>
        <v>137.58322539254664</v>
      </c>
      <c r="AA270" s="25">
        <f t="shared" si="22"/>
        <v>142.67890040708539</v>
      </c>
    </row>
    <row r="271" spans="1:27">
      <c r="A271" s="27" t="s">
        <v>1411</v>
      </c>
      <c r="B271" s="27" t="s">
        <v>1455</v>
      </c>
      <c r="C271" s="27">
        <v>9463</v>
      </c>
      <c r="D271" s="27">
        <v>1573</v>
      </c>
      <c r="E271" s="27">
        <v>4043.56</v>
      </c>
      <c r="F271" s="27">
        <v>41072</v>
      </c>
      <c r="G271" s="27">
        <v>1</v>
      </c>
      <c r="H271" s="27">
        <v>6.3889700851797373E-3</v>
      </c>
      <c r="I271" s="27">
        <v>3.1292952380952382E-3</v>
      </c>
      <c r="J271" s="27">
        <v>72762.894516183122</v>
      </c>
      <c r="K271" s="29">
        <f t="shared" si="20"/>
        <v>398.46861079945262</v>
      </c>
      <c r="L271" s="28">
        <f t="shared" si="23"/>
        <v>398.46861079945262</v>
      </c>
      <c r="M271" s="27">
        <f t="shared" si="24"/>
        <v>179.31087485975368</v>
      </c>
      <c r="N271" s="87" cm="1">
        <f t="array" ref="N271">_xlfn.IFS(AND('Demand breakdown 1'!X271&gt;0, SUM('Demand breakdown 1'!N271:W271)&gt;0,SUM('Demand breakdown 1'!N271:W271)&lt;'Demand breakdown 1'!X271),('Demand breakdown 1'!N271 /'Demand breakdown 1'!X271)*Doku!$H$9,AND('Demand breakdown 1'!X271 = 0, SUM('Demand breakdown 1'!N271:W271)&gt;0), 'Demand breakdown 1'!N271/SUM('Demand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1'!N271 /'Demand breakdown 1'!Y271)*Doku!$H$9)</f>
        <v>0</v>
      </c>
      <c r="O271" s="27" cm="1">
        <f t="array" ref="O271">_xlfn.IFS(AND('Demand breakdown 1'!X271&gt;0, SUM('Demand breakdown 1'!N271:W271)&gt;0,SUM('Demand breakdown 1'!N271:W271)&lt;'Demand breakdown 1'!X271),('Demand breakdown 1'!O271 /'Demand breakdown 1'!X271)*Doku!$H$9,AND('Demand breakdown 1'!X271 = 0, SUM('Demand breakdown 1'!N271:W271)&gt;0), 'Demand breakdown 1'!O271/SUM('Demand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1'!O271 /'Demand breakdown 1'!Y271)*Doku!$H$9)</f>
        <v>8.2181406547839106E-2</v>
      </c>
      <c r="P271" s="27" cm="1">
        <f t="array" ref="P271">_xlfn.IFS(AND('Demand breakdown 1'!X271&gt;0, SUM('Demand breakdown 1'!N271:W271)&gt;0,SUM('Demand breakdown 1'!N271:W271)&lt;'Demand breakdown 1'!X271),('Demand breakdown 1'!P271 /'Demand breakdown 1'!X271)*Doku!$H$9,AND('Demand breakdown 1'!X271 = 0, SUM('Demand breakdown 1'!N271:W271)&gt;0), 'Demand breakdown 1'!P271/SUM('Demand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1'!P271 /'Demand breakdown 1'!Y271)*Doku!$H$9)</f>
        <v>0</v>
      </c>
      <c r="Q271" s="27" cm="1">
        <f t="array" ref="Q271">_xlfn.IFS(AND('Demand breakdown 1'!X271&gt;0, SUM('Demand breakdown 1'!N271:W271)&gt;0,SUM('Demand breakdown 1'!N271:W271)&lt;'Demand breakdown 1'!X271),('Demand breakdown 1'!Q271 /'Demand breakdown 1'!X271)*Doku!$H$9,AND('Demand breakdown 1'!X271 = 0, SUM('Demand breakdown 1'!N271:W271)&gt;0), 'Demand breakdown 1'!Q271/SUM('Demand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1'!Q271 /'Demand breakdown 1'!Y271)*Doku!$H$9)</f>
        <v>3.0888484765580135E-2</v>
      </c>
      <c r="R271" s="27" cm="1">
        <f t="array" ref="R271">_xlfn.IFS(AND('Demand breakdown 1'!X271&gt;0, SUM('Demand breakdown 1'!N271:W271)&gt;0,SUM('Demand breakdown 1'!N271:W271)&lt;'Demand breakdown 1'!X271),('Demand breakdown 1'!R271 /'Demand breakdown 1'!X271)*Doku!$H$9,AND('Demand breakdown 1'!X271 = 0, SUM('Demand breakdown 1'!N271:W271)&gt;0), 'Demand breakdown 1'!R271/SUM('Demand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1'!R271 /'Demand breakdown 1'!Y271)*Doku!$H$9)</f>
        <v>0</v>
      </c>
      <c r="S271" s="27" cm="1">
        <f t="array" ref="S271">_xlfn.IFS(AND('Demand breakdown 1'!X271&gt;0, SUM('Demand breakdown 1'!N271:W271)&gt;0,SUM('Demand breakdown 1'!N271:W271)&lt;'Demand breakdown 1'!X271),('Demand breakdown 1'!S271 /'Demand breakdown 1'!X271)*Doku!$H$9,AND('Demand breakdown 1'!X271 = 0, SUM('Demand breakdown 1'!N271:W271)&gt;0), 'Demand breakdown 1'!S271/SUM('Demand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1'!S271 /'Demand breakdown 1'!Y271)*Doku!$H$9)</f>
        <v>0</v>
      </c>
      <c r="T271" s="27" cm="1">
        <f t="array" ref="T271">_xlfn.IFS(AND('Demand breakdown 1'!X271&gt;0, SUM('Demand breakdown 1'!N271:W271)&gt;0,SUM('Demand breakdown 1'!N271:W271)&lt;'Demand breakdown 1'!X271),('Demand breakdown 1'!T271 /'Demand breakdown 1'!X271)*Doku!$H$9,AND('Demand breakdown 1'!X271 = 0, SUM('Demand breakdown 1'!N271:W271)&gt;0), 'Demand breakdown 1'!T271/SUM('Demand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1'!T271 /'Demand breakdown 1'!Y271)*Doku!$H$9)</f>
        <v>0</v>
      </c>
      <c r="U271" s="27" cm="1">
        <f t="array" ref="U271">_xlfn.IFS(AND('Demand breakdown 1'!X271&gt;0, SUM('Demand breakdown 1'!N271:W271)&gt;0,SUM('Demand breakdown 1'!N271:W271)&lt;'Demand breakdown 1'!X271),('Demand breakdown 1'!U271 /'Demand breakdown 1'!X271)*Doku!$H$9,AND('Demand breakdown 1'!X271 = 0, SUM('Demand breakdown 1'!N271:W271)&gt;0), 'Demand breakdown 1'!U271/SUM('Demand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1'!U271 /'Demand breakdown 1'!Y271)*Doku!$H$9)</f>
        <v>0</v>
      </c>
      <c r="V271" s="27" cm="1">
        <f t="array" ref="V271">_xlfn.IFS(AND('Demand breakdown 1'!X271&gt;0, SUM('Demand breakdown 1'!N271:W271)&gt;0,SUM('Demand breakdown 1'!N271:W271)&lt;'Demand breakdown 1'!X271),('Demand breakdown 1'!V271 /'Demand breakdown 1'!X271)*Doku!$H$9,AND('Demand breakdown 1'!X271 = 0, SUM('Demand breakdown 1'!N271:W271)&gt;0), 'Demand breakdown 1'!V271/SUM('Demand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1'!V271 /'Demand breakdown 1'!Y271)*Doku!$H$9)</f>
        <v>0.4257876166408619</v>
      </c>
      <c r="W271" s="27" cm="1">
        <f t="array" ref="W271">_xlfn.IFS(AND('Demand breakdown 1'!X271&gt;0, SUM('Demand breakdown 1'!N271:W271)&gt;0),('Demand breakdown 1'!W271 /'Demand breakdown 1'!X271)*Doku!$H$9,AND('Demand breakdown 1'!X271 = 0, SUM('Demand breakdown 1'!N271:W271)&gt;0), 'Demand breakdown 1'!W271/SUM('Demand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1'!W271 /'Demand breakdown 1'!Y271)*Doku!$H$9)</f>
        <v>0</v>
      </c>
      <c r="X271" s="90" cm="1">
        <f t="array" ref="X271">_xlfn.IFS(AND('Demand breakdown 1'!Y271&gt;0,'Demand breakdown 1'!X271 &gt; SUM('Demand breakdown 1'!N271:W271)),(('Demand breakdown 1'!Y271-SUM('Demand breakdown 1'!N271:W271))/'Demand breakdown 1'!Y271)*Doku!$H$9,'Demand breakdown 1'!Y271 = 0, 0,'Demand breakdown 1'!X271 &lt; SUM('Demand breakdown 1'!N271:W271),1)</f>
        <v>0.44179551750477569</v>
      </c>
      <c r="Y271" s="92">
        <f>IF(X271=1,Doku!$H$10,1-SUM(N271:X271))</f>
        <v>1.934697454094314E-2</v>
      </c>
      <c r="Z271" s="27">
        <f t="shared" si="21"/>
        <v>107.58652491585221</v>
      </c>
      <c r="AA271" s="25">
        <f t="shared" si="22"/>
        <v>111.57121102384674</v>
      </c>
    </row>
    <row r="272" spans="1:27">
      <c r="A272" s="27" t="s">
        <v>1411</v>
      </c>
      <c r="B272" s="27" t="s">
        <v>1456</v>
      </c>
      <c r="C272" s="27">
        <v>9464</v>
      </c>
      <c r="D272" s="27">
        <v>692</v>
      </c>
      <c r="E272" s="27">
        <v>1981.4739999999999</v>
      </c>
      <c r="F272" s="27">
        <v>45825</v>
      </c>
      <c r="G272" s="27">
        <v>1</v>
      </c>
      <c r="H272" s="27">
        <v>3.1308001143946014E-3</v>
      </c>
      <c r="I272" s="27">
        <v>3.4914285714285715E-3</v>
      </c>
      <c r="J272" s="27">
        <v>72762.894516183122</v>
      </c>
      <c r="K272" s="29">
        <f t="shared" si="20"/>
        <v>235.1533821809835</v>
      </c>
      <c r="L272" s="28">
        <f t="shared" si="23"/>
        <v>235.1533821809835</v>
      </c>
      <c r="M272" s="27">
        <f t="shared" si="24"/>
        <v>105.81902198144257</v>
      </c>
      <c r="N272" s="87" cm="1">
        <f t="array" ref="N272">_xlfn.IFS(AND('Demand breakdown 1'!X272&gt;0, SUM('Demand breakdown 1'!N272:W272)&gt;0,SUM('Demand breakdown 1'!N272:W272)&lt;'Demand breakdown 1'!X272),('Demand breakdown 1'!N272 /'Demand breakdown 1'!X272)*Doku!$H$9,AND('Demand breakdown 1'!X272 = 0, SUM('Demand breakdown 1'!N272:W272)&gt;0), 'Demand breakdown 1'!N272/SUM('Demand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1'!N272 /'Demand breakdown 1'!Y272)*Doku!$H$9)</f>
        <v>0</v>
      </c>
      <c r="O272" s="27" cm="1">
        <f t="array" ref="O272">_xlfn.IFS(AND('Demand breakdown 1'!X272&gt;0, SUM('Demand breakdown 1'!N272:W272)&gt;0,SUM('Demand breakdown 1'!N272:W272)&lt;'Demand breakdown 1'!X272),('Demand breakdown 1'!O272 /'Demand breakdown 1'!X272)*Doku!$H$9,AND('Demand breakdown 1'!X272 = 0, SUM('Demand breakdown 1'!N272:W272)&gt;0), 'Demand breakdown 1'!O272/SUM('Demand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1'!O272 /'Demand breakdown 1'!Y272)*Doku!$H$9)</f>
        <v>0</v>
      </c>
      <c r="P272" s="27" cm="1">
        <f t="array" ref="P272">_xlfn.IFS(AND('Demand breakdown 1'!X272&gt;0, SUM('Demand breakdown 1'!N272:W272)&gt;0,SUM('Demand breakdown 1'!N272:W272)&lt;'Demand breakdown 1'!X272),('Demand breakdown 1'!P272 /'Demand breakdown 1'!X272)*Doku!$H$9,AND('Demand breakdown 1'!X272 = 0, SUM('Demand breakdown 1'!N272:W272)&gt;0), 'Demand breakdown 1'!P272/SUM('Demand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1'!P272 /'Demand breakdown 1'!Y272)*Doku!$H$9)</f>
        <v>0</v>
      </c>
      <c r="Q272" s="27" cm="1">
        <f t="array" ref="Q272">_xlfn.IFS(AND('Demand breakdown 1'!X272&gt;0, SUM('Demand breakdown 1'!N272:W272)&gt;0,SUM('Demand breakdown 1'!N272:W272)&lt;'Demand breakdown 1'!X272),('Demand breakdown 1'!Q272 /'Demand breakdown 1'!X272)*Doku!$H$9,AND('Demand breakdown 1'!X272 = 0, SUM('Demand breakdown 1'!N272:W272)&gt;0), 'Demand breakdown 1'!Q272/SUM('Demand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1'!Q272 /'Demand breakdown 1'!Y272)*Doku!$H$9)</f>
        <v>0.14583388275483397</v>
      </c>
      <c r="R272" s="27" cm="1">
        <f t="array" ref="R272">_xlfn.IFS(AND('Demand breakdown 1'!X272&gt;0, SUM('Demand breakdown 1'!N272:W272)&gt;0,SUM('Demand breakdown 1'!N272:W272)&lt;'Demand breakdown 1'!X272),('Demand breakdown 1'!R272 /'Demand breakdown 1'!X272)*Doku!$H$9,AND('Demand breakdown 1'!X272 = 0, SUM('Demand breakdown 1'!N272:W272)&gt;0), 'Demand breakdown 1'!R272/SUM('Demand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1'!R272 /'Demand breakdown 1'!Y272)*Doku!$H$9)</f>
        <v>0.19400164329976999</v>
      </c>
      <c r="S272" s="27" cm="1">
        <f t="array" ref="S272">_xlfn.IFS(AND('Demand breakdown 1'!X272&gt;0, SUM('Demand breakdown 1'!N272:W272)&gt;0,SUM('Demand breakdown 1'!N272:W272)&lt;'Demand breakdown 1'!X272),('Demand breakdown 1'!S272 /'Demand breakdown 1'!X272)*Doku!$H$9,AND('Demand breakdown 1'!X272 = 0, SUM('Demand breakdown 1'!N272:W272)&gt;0), 'Demand breakdown 1'!S272/SUM('Demand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1'!S272 /'Demand breakdown 1'!Y272)*Doku!$H$9)</f>
        <v>0</v>
      </c>
      <c r="T272" s="27" cm="1">
        <f t="array" ref="T272">_xlfn.IFS(AND('Demand breakdown 1'!X272&gt;0, SUM('Demand breakdown 1'!N272:W272)&gt;0,SUM('Demand breakdown 1'!N272:W272)&lt;'Demand breakdown 1'!X272),('Demand breakdown 1'!T272 /'Demand breakdown 1'!X272)*Doku!$H$9,AND('Demand breakdown 1'!X272 = 0, SUM('Demand breakdown 1'!N272:W272)&gt;0), 'Demand breakdown 1'!T272/SUM('Demand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1'!T272 /'Demand breakdown 1'!Y272)*Doku!$H$9)</f>
        <v>0</v>
      </c>
      <c r="U272" s="27" cm="1">
        <f t="array" ref="U272">_xlfn.IFS(AND('Demand breakdown 1'!X272&gt;0, SUM('Demand breakdown 1'!N272:W272)&gt;0,SUM('Demand breakdown 1'!N272:W272)&lt;'Demand breakdown 1'!X272),('Demand breakdown 1'!U272 /'Demand breakdown 1'!X272)*Doku!$H$9,AND('Demand breakdown 1'!X272 = 0, SUM('Demand breakdown 1'!N272:W272)&gt;0), 'Demand breakdown 1'!U272/SUM('Demand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1'!U272 /'Demand breakdown 1'!Y272)*Doku!$H$9)</f>
        <v>0</v>
      </c>
      <c r="V272" s="27" cm="1">
        <f t="array" ref="V272">_xlfn.IFS(AND('Demand breakdown 1'!X272&gt;0, SUM('Demand breakdown 1'!N272:W272)&gt;0,SUM('Demand breakdown 1'!N272:W272)&lt;'Demand breakdown 1'!X272),('Demand breakdown 1'!V272 /'Demand breakdown 1'!X272)*Doku!$H$9,AND('Demand breakdown 1'!X272 = 0, SUM('Demand breakdown 1'!N272:W272)&gt;0), 'Demand breakdown 1'!V272/SUM('Demand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1'!V272 /'Demand breakdown 1'!Y272)*Doku!$H$9)</f>
        <v>0.33291640023046948</v>
      </c>
      <c r="W272" s="27" cm="1">
        <f t="array" ref="W272">_xlfn.IFS(AND('Demand breakdown 1'!X272&gt;0, SUM('Demand breakdown 1'!N272:W272)&gt;0),('Demand breakdown 1'!W272 /'Demand breakdown 1'!X272)*Doku!$H$9,AND('Demand breakdown 1'!X272 = 0, SUM('Demand breakdown 1'!N272:W272)&gt;0), 'Demand breakdown 1'!W272/SUM('Demand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1'!W272 /'Demand breakdown 1'!Y272)*Doku!$H$9)</f>
        <v>0</v>
      </c>
      <c r="X272" s="90" cm="1">
        <f t="array" ref="X272">_xlfn.IFS(AND('Demand breakdown 1'!Y272&gt;0,'Demand breakdown 1'!X272 &gt; SUM('Demand breakdown 1'!N272:W272)),(('Demand breakdown 1'!Y272-SUM('Demand breakdown 1'!N272:W272))/'Demand breakdown 1'!Y272)*Doku!$H$9,'Demand breakdown 1'!Y272 = 0, 0,'Demand breakdown 1'!X272 &lt; SUM('Demand breakdown 1'!N272:W272),1)</f>
        <v>0.30790109917398339</v>
      </c>
      <c r="Y272" s="92">
        <f>IF(X272=1,Doku!$H$10,1-SUM(N272:X272))</f>
        <v>1.934697454094314E-2</v>
      </c>
      <c r="Z272" s="27">
        <f t="shared" si="21"/>
        <v>63.49141318886555</v>
      </c>
      <c r="AA272" s="25">
        <f t="shared" si="22"/>
        <v>65.842947010675388</v>
      </c>
    </row>
    <row r="273" spans="1:27">
      <c r="A273" s="27" t="s">
        <v>1411</v>
      </c>
      <c r="B273" s="27" t="s">
        <v>1453</v>
      </c>
      <c r="C273" s="27">
        <v>9471</v>
      </c>
      <c r="D273" s="27">
        <v>808</v>
      </c>
      <c r="E273" s="27">
        <v>4948.42</v>
      </c>
      <c r="F273" s="27">
        <v>77373</v>
      </c>
      <c r="G273" s="27">
        <v>3</v>
      </c>
      <c r="H273" s="27">
        <v>7.8186813968149638E-3</v>
      </c>
      <c r="I273" s="27">
        <v>5.8950857142857143E-3</v>
      </c>
      <c r="J273" s="27">
        <v>72762.894516183122</v>
      </c>
      <c r="K273" s="29">
        <f t="shared" si="20"/>
        <v>529.71930060498539</v>
      </c>
      <c r="L273" s="28">
        <f t="shared" si="23"/>
        <v>176.57310020166179</v>
      </c>
      <c r="M273" s="27">
        <f t="shared" si="24"/>
        <v>79.457895090747812</v>
      </c>
      <c r="N273" s="87" cm="1">
        <f t="array" ref="N273">_xlfn.IFS(AND('Demand breakdown 1'!X273&gt;0, SUM('Demand breakdown 1'!N273:W273)&gt;0,SUM('Demand breakdown 1'!N273:W273)&lt;'Demand breakdown 1'!X273),('Demand breakdown 1'!N273 /'Demand breakdown 1'!X273)*Doku!$H$9,AND('Demand breakdown 1'!X273 = 0, SUM('Demand breakdown 1'!N273:W273)&gt;0), 'Demand breakdown 1'!N273/SUM('Demand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1'!N273 /'Demand breakdown 1'!Y273)*Doku!$H$9)</f>
        <v>3.9033532663371187E-2</v>
      </c>
      <c r="O273" s="27" cm="1">
        <f t="array" ref="O273">_xlfn.IFS(AND('Demand breakdown 1'!X273&gt;0, SUM('Demand breakdown 1'!N273:W273)&gt;0,SUM('Demand breakdown 1'!N273:W273)&lt;'Demand breakdown 1'!X273),('Demand breakdown 1'!O273 /'Demand breakdown 1'!X273)*Doku!$H$9,AND('Demand breakdown 1'!X273 = 0, SUM('Demand breakdown 1'!N273:W273)&gt;0), 'Demand breakdown 1'!O273/SUM('Demand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1'!O273 /'Demand breakdown 1'!Y273)*Doku!$H$9)</f>
        <v>0.13764908765210856</v>
      </c>
      <c r="P273" s="27" cm="1">
        <f t="array" ref="P273">_xlfn.IFS(AND('Demand breakdown 1'!X273&gt;0, SUM('Demand breakdown 1'!N273:W273)&gt;0,SUM('Demand breakdown 1'!N273:W273)&lt;'Demand breakdown 1'!X273),('Demand breakdown 1'!P273 /'Demand breakdown 1'!X273)*Doku!$H$9,AND('Demand breakdown 1'!X273 = 0, SUM('Demand breakdown 1'!N273:W273)&gt;0), 'Demand breakdown 1'!P273/SUM('Demand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1'!P273 /'Demand breakdown 1'!Y273)*Doku!$H$9)</f>
        <v>6.0699722599867972E-2</v>
      </c>
      <c r="Q273" s="27" cm="1">
        <f t="array" ref="Q273">_xlfn.IFS(AND('Demand breakdown 1'!X273&gt;0, SUM('Demand breakdown 1'!N273:W273)&gt;0,SUM('Demand breakdown 1'!N273:W273)&lt;'Demand breakdown 1'!X273),('Demand breakdown 1'!Q273 /'Demand breakdown 1'!X273)*Doku!$H$9,AND('Demand breakdown 1'!X273 = 0, SUM('Demand breakdown 1'!N273:W273)&gt;0), 'Demand breakdown 1'!Q273/SUM('Demand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1'!Q273 /'Demand breakdown 1'!Y273)*Doku!$H$9)</f>
        <v>0.12053967575781148</v>
      </c>
      <c r="R273" s="27" cm="1">
        <f t="array" ref="R273">_xlfn.IFS(AND('Demand breakdown 1'!X273&gt;0, SUM('Demand breakdown 1'!N273:W273)&gt;0,SUM('Demand breakdown 1'!N273:W273)&lt;'Demand breakdown 1'!X273),('Demand breakdown 1'!R273 /'Demand breakdown 1'!X273)*Doku!$H$9,AND('Demand breakdown 1'!X273 = 0, SUM('Demand breakdown 1'!N273:W273)&gt;0), 'Demand breakdown 1'!R273/SUM('Demand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1'!R273 /'Demand breakdown 1'!Y273)*Doku!$H$9)</f>
        <v>6.7663855079456228E-2</v>
      </c>
      <c r="S273" s="27" cm="1">
        <f t="array" ref="S273">_xlfn.IFS(AND('Demand breakdown 1'!X273&gt;0, SUM('Demand breakdown 1'!N273:W273)&gt;0,SUM('Demand breakdown 1'!N273:W273)&lt;'Demand breakdown 1'!X273),('Demand breakdown 1'!S273 /'Demand breakdown 1'!X273)*Doku!$H$9,AND('Demand breakdown 1'!X273 = 0, SUM('Demand breakdown 1'!N273:W273)&gt;0), 'Demand breakdown 1'!S273/SUM('Demand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1'!S273 /'Demand breakdown 1'!Y273)*Doku!$H$9)</f>
        <v>0</v>
      </c>
      <c r="T273" s="27" cm="1">
        <f t="array" ref="T273">_xlfn.IFS(AND('Demand breakdown 1'!X273&gt;0, SUM('Demand breakdown 1'!N273:W273)&gt;0,SUM('Demand breakdown 1'!N273:W273)&lt;'Demand breakdown 1'!X273),('Demand breakdown 1'!T273 /'Demand breakdown 1'!X273)*Doku!$H$9,AND('Demand breakdown 1'!X273 = 0, SUM('Demand breakdown 1'!N273:W273)&gt;0), 'Demand breakdown 1'!T273/SUM('Demand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1'!T273 /'Demand breakdown 1'!Y273)*Doku!$H$9)</f>
        <v>9.0275791402069927E-3</v>
      </c>
      <c r="U273" s="27" cm="1">
        <f t="array" ref="U273">_xlfn.IFS(AND('Demand breakdown 1'!X273&gt;0, SUM('Demand breakdown 1'!N273:W273)&gt;0,SUM('Demand breakdown 1'!N273:W273)&lt;'Demand breakdown 1'!X273),('Demand breakdown 1'!U273 /'Demand breakdown 1'!X273)*Doku!$H$9,AND('Demand breakdown 1'!X273 = 0, SUM('Demand breakdown 1'!N273:W273)&gt;0), 'Demand breakdown 1'!U273/SUM('Demand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1'!U273 /'Demand breakdown 1'!Y273)*Doku!$H$9)</f>
        <v>0</v>
      </c>
      <c r="V273" s="27" cm="1">
        <f t="array" ref="V273">_xlfn.IFS(AND('Demand breakdown 1'!X273&gt;0, SUM('Demand breakdown 1'!N273:W273)&gt;0,SUM('Demand breakdown 1'!N273:W273)&lt;'Demand breakdown 1'!X273),('Demand breakdown 1'!V273 /'Demand breakdown 1'!X273)*Doku!$H$9,AND('Demand breakdown 1'!X273 = 0, SUM('Demand breakdown 1'!N273:W273)&gt;0), 'Demand breakdown 1'!V273/SUM('Demand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1'!V273 /'Demand breakdown 1'!Y273)*Doku!$H$9)</f>
        <v>0.30100528161775891</v>
      </c>
      <c r="W273" s="27" cm="1">
        <f t="array" ref="W273">_xlfn.IFS(AND('Demand breakdown 1'!X273&gt;0, SUM('Demand breakdown 1'!N273:W273)&gt;0),('Demand breakdown 1'!W273 /'Demand breakdown 1'!X273)*Doku!$H$9,AND('Demand breakdown 1'!X273 = 0, SUM('Demand breakdown 1'!N273:W273)&gt;0), 'Demand breakdown 1'!W273/SUM('Demand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1'!W273 /'Demand breakdown 1'!Y273)*Doku!$H$9)</f>
        <v>0</v>
      </c>
      <c r="X273" s="90" cm="1">
        <f t="array" ref="X273">_xlfn.IFS(AND('Demand breakdown 1'!Y273&gt;0,'Demand breakdown 1'!X273 &gt; SUM('Demand breakdown 1'!N273:W273)),(('Demand breakdown 1'!Y273-SUM('Demand breakdown 1'!N273:W273))/'Demand breakdown 1'!Y273)*Doku!$H$9,'Demand breakdown 1'!Y273 = 0, 0,'Demand breakdown 1'!X273 &lt; SUM('Demand breakdown 1'!N273:W273),1)</f>
        <v>0.24503429094847554</v>
      </c>
      <c r="Y273" s="92">
        <f>IF(X273=1,Doku!$H$10,1-SUM(N273:X273))</f>
        <v>1.934697454094314E-2</v>
      </c>
      <c r="Z273" s="27">
        <f t="shared" si="21"/>
        <v>47.674737054448684</v>
      </c>
      <c r="AA273" s="25">
        <f t="shared" si="22"/>
        <v>49.440468056465306</v>
      </c>
    </row>
    <row r="274" spans="1:27">
      <c r="A274" s="27" t="s">
        <v>1411</v>
      </c>
      <c r="B274" s="27" t="s">
        <v>1454</v>
      </c>
      <c r="C274" s="27">
        <v>9472</v>
      </c>
      <c r="D274" s="27">
        <v>886</v>
      </c>
      <c r="E274" s="27">
        <v>4753.5420000000004</v>
      </c>
      <c r="F274" s="27">
        <v>74783</v>
      </c>
      <c r="G274" s="27">
        <v>3</v>
      </c>
      <c r="H274" s="27">
        <v>7.5107671548451018E-3</v>
      </c>
      <c r="I274" s="27">
        <v>5.6977523809523811E-3</v>
      </c>
      <c r="J274" s="27">
        <v>72762.894516183122</v>
      </c>
      <c r="K274" s="29">
        <f t="shared" si="20"/>
        <v>509.56750145387639</v>
      </c>
      <c r="L274" s="28">
        <f t="shared" si="23"/>
        <v>169.8558338179588</v>
      </c>
      <c r="M274" s="27">
        <f t="shared" si="24"/>
        <v>76.435125218081467</v>
      </c>
      <c r="N274" s="87" cm="1">
        <f t="array" ref="N274">_xlfn.IFS(AND('Demand breakdown 1'!X274&gt;0, SUM('Demand breakdown 1'!N274:W274)&gt;0,SUM('Demand breakdown 1'!N274:W274)&lt;'Demand breakdown 1'!X274),('Demand breakdown 1'!N274 /'Demand breakdown 1'!X274)*Doku!$H$9,AND('Demand breakdown 1'!X274 = 0, SUM('Demand breakdown 1'!N274:W274)&gt;0), 'Demand breakdown 1'!N274/SUM('Demand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1'!N274 /'Demand breakdown 1'!Y274)*Doku!$H$9)</f>
        <v>0.11306794704270826</v>
      </c>
      <c r="O274" s="27" cm="1">
        <f t="array" ref="O274">_xlfn.IFS(AND('Demand breakdown 1'!X274&gt;0, SUM('Demand breakdown 1'!N274:W274)&gt;0,SUM('Demand breakdown 1'!N274:W274)&lt;'Demand breakdown 1'!X274),('Demand breakdown 1'!O274 /'Demand breakdown 1'!X274)*Doku!$H$9,AND('Demand breakdown 1'!X274 = 0, SUM('Demand breakdown 1'!N274:W274)&gt;0), 'Demand breakdown 1'!O274/SUM('Demand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1'!O274 /'Demand breakdown 1'!Y274)*Doku!$H$9)</f>
        <v>8.3000016527195797E-2</v>
      </c>
      <c r="P274" s="27" cm="1">
        <f t="array" ref="P274">_xlfn.IFS(AND('Demand breakdown 1'!X274&gt;0, SUM('Demand breakdown 1'!N274:W274)&gt;0,SUM('Demand breakdown 1'!N274:W274)&lt;'Demand breakdown 1'!X274),('Demand breakdown 1'!P274 /'Demand breakdown 1'!X274)*Doku!$H$9,AND('Demand breakdown 1'!X274 = 0, SUM('Demand breakdown 1'!N274:W274)&gt;0), 'Demand breakdown 1'!P274/SUM('Demand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1'!P274 /'Demand breakdown 1'!Y274)*Doku!$H$9)</f>
        <v>0.13405285688165963</v>
      </c>
      <c r="Q274" s="27" cm="1">
        <f t="array" ref="Q274">_xlfn.IFS(AND('Demand breakdown 1'!X274&gt;0, SUM('Demand breakdown 1'!N274:W274)&gt;0,SUM('Demand breakdown 1'!N274:W274)&lt;'Demand breakdown 1'!X274),('Demand breakdown 1'!Q274 /'Demand breakdown 1'!X274)*Doku!$H$9,AND('Demand breakdown 1'!X274 = 0, SUM('Demand breakdown 1'!N274:W274)&gt;0), 'Demand breakdown 1'!Q274/SUM('Demand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1'!Q274 /'Demand breakdown 1'!Y274)*Doku!$H$9)</f>
        <v>3.4922648463329556E-2</v>
      </c>
      <c r="R274" s="27" cm="1">
        <f t="array" ref="R274">_xlfn.IFS(AND('Demand breakdown 1'!X274&gt;0, SUM('Demand breakdown 1'!N274:W274)&gt;0,SUM('Demand breakdown 1'!N274:W274)&lt;'Demand breakdown 1'!X274),('Demand breakdown 1'!R274 /'Demand breakdown 1'!X274)*Doku!$H$9,AND('Demand breakdown 1'!X274 = 0, SUM('Demand breakdown 1'!N274:W274)&gt;0), 'Demand breakdown 1'!R274/SUM('Demand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1'!R274 /'Demand breakdown 1'!Y274)*Doku!$H$9)</f>
        <v>0</v>
      </c>
      <c r="S274" s="27" cm="1">
        <f t="array" ref="S274">_xlfn.IFS(AND('Demand breakdown 1'!X274&gt;0, SUM('Demand breakdown 1'!N274:W274)&gt;0,SUM('Demand breakdown 1'!N274:W274)&lt;'Demand breakdown 1'!X274),('Demand breakdown 1'!S274 /'Demand breakdown 1'!X274)*Doku!$H$9,AND('Demand breakdown 1'!X274 = 0, SUM('Demand breakdown 1'!N274:W274)&gt;0), 'Demand breakdown 1'!S274/SUM('Demand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1'!S274 /'Demand breakdown 1'!Y274)*Doku!$H$9)</f>
        <v>0</v>
      </c>
      <c r="T274" s="27" cm="1">
        <f t="array" ref="T274">_xlfn.IFS(AND('Demand breakdown 1'!X274&gt;0, SUM('Demand breakdown 1'!N274:W274)&gt;0,SUM('Demand breakdown 1'!N274:W274)&lt;'Demand breakdown 1'!X274),('Demand breakdown 1'!T274 /'Demand breakdown 1'!X274)*Doku!$H$9,AND('Demand breakdown 1'!X274 = 0, SUM('Demand breakdown 1'!N274:W274)&gt;0), 'Demand breakdown 1'!T274/SUM('Demand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1'!T274 /'Demand breakdown 1'!Y274)*Doku!$H$9)</f>
        <v>0</v>
      </c>
      <c r="U274" s="27" cm="1">
        <f t="array" ref="U274">_xlfn.IFS(AND('Demand breakdown 1'!X274&gt;0, SUM('Demand breakdown 1'!N274:W274)&gt;0,SUM('Demand breakdown 1'!N274:W274)&lt;'Demand breakdown 1'!X274),('Demand breakdown 1'!U274 /'Demand breakdown 1'!X274)*Doku!$H$9,AND('Demand breakdown 1'!X274 = 0, SUM('Demand breakdown 1'!N274:W274)&gt;0), 'Demand breakdown 1'!U274/SUM('Demand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1'!U274 /'Demand breakdown 1'!Y274)*Doku!$H$9)</f>
        <v>0</v>
      </c>
      <c r="V274" s="27" cm="1">
        <f t="array" ref="V274">_xlfn.IFS(AND('Demand breakdown 1'!X274&gt;0, SUM('Demand breakdown 1'!N274:W274)&gt;0,SUM('Demand breakdown 1'!N274:W274)&lt;'Demand breakdown 1'!X274),('Demand breakdown 1'!V274 /'Demand breakdown 1'!X274)*Doku!$H$9,AND('Demand breakdown 1'!X274 = 0, SUM('Demand breakdown 1'!N274:W274)&gt;0), 'Demand breakdown 1'!V274/SUM('Demand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1'!V274 /'Demand breakdown 1'!Y274)*Doku!$H$9)</f>
        <v>0.47403971703362591</v>
      </c>
      <c r="W274" s="27" cm="1">
        <f t="array" ref="W274">_xlfn.IFS(AND('Demand breakdown 1'!X274&gt;0, SUM('Demand breakdown 1'!N274:W274)&gt;0),('Demand breakdown 1'!W274 /'Demand breakdown 1'!X274)*Doku!$H$9,AND('Demand breakdown 1'!X274 = 0, SUM('Demand breakdown 1'!N274:W274)&gt;0), 'Demand breakdown 1'!W274/SUM('Demand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1'!W274 /'Demand breakdown 1'!Y274)*Doku!$H$9)</f>
        <v>0</v>
      </c>
      <c r="X274" s="90" cm="1">
        <f t="array" ref="X274">_xlfn.IFS(AND('Demand breakdown 1'!Y274&gt;0,'Demand breakdown 1'!X274 &gt; SUM('Demand breakdown 1'!N274:W274)),(('Demand breakdown 1'!Y274-SUM('Demand breakdown 1'!N274:W274))/'Demand breakdown 1'!Y274)*Doku!$H$9,'Demand breakdown 1'!Y274 = 0, 0,'Demand breakdown 1'!X274 &lt; SUM('Demand breakdown 1'!N274:W274),1)</f>
        <v>0.14156983951053775</v>
      </c>
      <c r="Y274" s="92">
        <f>IF(X274=1,Doku!$H$10,1-SUM(N274:X274))</f>
        <v>1.934697454094314E-2</v>
      </c>
      <c r="Z274" s="27">
        <f t="shared" si="21"/>
        <v>45.861075130848882</v>
      </c>
      <c r="AA274" s="25">
        <f t="shared" si="22"/>
        <v>47.559633469028469</v>
      </c>
    </row>
    <row r="275" spans="1:27">
      <c r="A275" s="27" t="s">
        <v>1411</v>
      </c>
      <c r="B275" s="27" t="s">
        <v>1455</v>
      </c>
      <c r="C275" s="27">
        <v>9473</v>
      </c>
      <c r="D275" s="27">
        <v>1573</v>
      </c>
      <c r="E275" s="27">
        <v>4043.56</v>
      </c>
      <c r="F275" s="27">
        <v>41072</v>
      </c>
      <c r="G275" s="27">
        <v>3</v>
      </c>
      <c r="H275" s="27">
        <v>6.3889700851797373E-3</v>
      </c>
      <c r="I275" s="27">
        <v>3.1292952380952382E-3</v>
      </c>
      <c r="J275" s="27">
        <v>72762.894516183122</v>
      </c>
      <c r="K275" s="29">
        <f t="shared" si="20"/>
        <v>398.46861079945262</v>
      </c>
      <c r="L275" s="28">
        <f t="shared" si="23"/>
        <v>132.82287026648422</v>
      </c>
      <c r="M275" s="27">
        <f t="shared" si="24"/>
        <v>59.770291619917899</v>
      </c>
      <c r="N275" s="87" cm="1">
        <f t="array" ref="N275">_xlfn.IFS(AND('Demand breakdown 1'!X275&gt;0, SUM('Demand breakdown 1'!N275:W275)&gt;0,SUM('Demand breakdown 1'!N275:W275)&lt;'Demand breakdown 1'!X275),('Demand breakdown 1'!N275 /'Demand breakdown 1'!X275)*Doku!$H$9,AND('Demand breakdown 1'!X275 = 0, SUM('Demand breakdown 1'!N275:W275)&gt;0), 'Demand breakdown 1'!N275/SUM('Demand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1'!N275 /'Demand breakdown 1'!Y275)*Doku!$H$9)</f>
        <v>8.7933236323327335E-2</v>
      </c>
      <c r="O275" s="27" cm="1">
        <f t="array" ref="O275">_xlfn.IFS(AND('Demand breakdown 1'!X275&gt;0, SUM('Demand breakdown 1'!N275:W275)&gt;0,SUM('Demand breakdown 1'!N275:W275)&lt;'Demand breakdown 1'!X275),('Demand breakdown 1'!O275 /'Demand breakdown 1'!X275)*Doku!$H$9,AND('Demand breakdown 1'!X275 = 0, SUM('Demand breakdown 1'!N275:W275)&gt;0), 'Demand breakdown 1'!O275/SUM('Demand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1'!O275 /'Demand breakdown 1'!Y275)*Doku!$H$9)</f>
        <v>0.11364865154603095</v>
      </c>
      <c r="P275" s="27" cm="1">
        <f t="array" ref="P275">_xlfn.IFS(AND('Demand breakdown 1'!X275&gt;0, SUM('Demand breakdown 1'!N275:W275)&gt;0,SUM('Demand breakdown 1'!N275:W275)&lt;'Demand breakdown 1'!X275),('Demand breakdown 1'!P275 /'Demand breakdown 1'!X275)*Doku!$H$9,AND('Demand breakdown 1'!X275 = 0, SUM('Demand breakdown 1'!N275:W275)&gt;0), 'Demand breakdown 1'!P275/SUM('Demand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1'!P275 /'Demand breakdown 1'!Y275)*Doku!$H$9)</f>
        <v>5.1045580779149495E-2</v>
      </c>
      <c r="Q275" s="27" cm="1">
        <f t="array" ref="Q275">_xlfn.IFS(AND('Demand breakdown 1'!X275&gt;0, SUM('Demand breakdown 1'!N275:W275)&gt;0,SUM('Demand breakdown 1'!N275:W275)&lt;'Demand breakdown 1'!X275),('Demand breakdown 1'!Q275 /'Demand breakdown 1'!X275)*Doku!$H$9,AND('Demand breakdown 1'!X275 = 0, SUM('Demand breakdown 1'!N275:W275)&gt;0), 'Demand breakdown 1'!Q275/SUM('Demand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1'!Q275 /'Demand breakdown 1'!Y275)*Doku!$H$9)</f>
        <v>4.9986144196940731E-2</v>
      </c>
      <c r="R275" s="27" cm="1">
        <f t="array" ref="R275">_xlfn.IFS(AND('Demand breakdown 1'!X275&gt;0, SUM('Demand breakdown 1'!N275:W275)&gt;0,SUM('Demand breakdown 1'!N275:W275)&lt;'Demand breakdown 1'!X275),('Demand breakdown 1'!R275 /'Demand breakdown 1'!X275)*Doku!$H$9,AND('Demand breakdown 1'!X275 = 0, SUM('Demand breakdown 1'!N275:W275)&gt;0), 'Demand breakdown 1'!R275/SUM('Demand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1'!R275 /'Demand breakdown 1'!Y275)*Doku!$H$9)</f>
        <v>0</v>
      </c>
      <c r="S275" s="27" cm="1">
        <f t="array" ref="S275">_xlfn.IFS(AND('Demand breakdown 1'!X275&gt;0, SUM('Demand breakdown 1'!N275:W275)&gt;0,SUM('Demand breakdown 1'!N275:W275)&lt;'Demand breakdown 1'!X275),('Demand breakdown 1'!S275 /'Demand breakdown 1'!X275)*Doku!$H$9,AND('Demand breakdown 1'!X275 = 0, SUM('Demand breakdown 1'!N275:W275)&gt;0), 'Demand breakdown 1'!S275/SUM('Demand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1'!S275 /'Demand breakdown 1'!Y275)*Doku!$H$9)</f>
        <v>0.12857707611351807</v>
      </c>
      <c r="T275" s="27" cm="1">
        <f t="array" ref="T275">_xlfn.IFS(AND('Demand breakdown 1'!X275&gt;0, SUM('Demand breakdown 1'!N275:W275)&gt;0,SUM('Demand breakdown 1'!N275:W275)&lt;'Demand breakdown 1'!X275),('Demand breakdown 1'!T275 /'Demand breakdown 1'!X275)*Doku!$H$9,AND('Demand breakdown 1'!X275 = 0, SUM('Demand breakdown 1'!N275:W275)&gt;0), 'Demand breakdown 1'!T275/SUM('Demand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1'!T275 /'Demand breakdown 1'!Y275)*Doku!$H$9)</f>
        <v>0.16739097998898456</v>
      </c>
      <c r="U275" s="27" cm="1">
        <f t="array" ref="U275">_xlfn.IFS(AND('Demand breakdown 1'!X275&gt;0, SUM('Demand breakdown 1'!N275:W275)&gt;0,SUM('Demand breakdown 1'!N275:W275)&lt;'Demand breakdown 1'!X275),('Demand breakdown 1'!U275 /'Demand breakdown 1'!X275)*Doku!$H$9,AND('Demand breakdown 1'!X275 = 0, SUM('Demand breakdown 1'!N275:W275)&gt;0), 'Demand breakdown 1'!U275/SUM('Demand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1'!U275 /'Demand breakdown 1'!Y275)*Doku!$H$9)</f>
        <v>0.15804867558223457</v>
      </c>
      <c r="V275" s="27" cm="1">
        <f t="array" ref="V275">_xlfn.IFS(AND('Demand breakdown 1'!X275&gt;0, SUM('Demand breakdown 1'!N275:W275)&gt;0,SUM('Demand breakdown 1'!N275:W275)&lt;'Demand breakdown 1'!X275),('Demand breakdown 1'!V275 /'Demand breakdown 1'!X275)*Doku!$H$9,AND('Demand breakdown 1'!X275 = 0, SUM('Demand breakdown 1'!N275:W275)&gt;0), 'Demand breakdown 1'!V275/SUM('Demand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1'!V275 /'Demand breakdown 1'!Y275)*Doku!$H$9)</f>
        <v>7.310112417240465E-2</v>
      </c>
      <c r="W275" s="27" cm="1">
        <f t="array" ref="W275">_xlfn.IFS(AND('Demand breakdown 1'!X275&gt;0, SUM('Demand breakdown 1'!N275:W275)&gt;0),('Demand breakdown 1'!W275 /'Demand breakdown 1'!X275)*Doku!$H$9,AND('Demand breakdown 1'!X275 = 0, SUM('Demand breakdown 1'!N275:W275)&gt;0), 'Demand breakdown 1'!W275/SUM('Demand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1'!W275 /'Demand breakdown 1'!Y275)*Doku!$H$9)</f>
        <v>0.15092155675646651</v>
      </c>
      <c r="X275" s="90" cm="1">
        <f t="array" ref="X275">_xlfn.IFS(AND('Demand breakdown 1'!Y275&gt;0,'Demand breakdown 1'!X275 &gt; SUM('Demand breakdown 1'!N275:W275)),(('Demand breakdown 1'!Y275-SUM('Demand breakdown 1'!N275:W275))/'Demand breakdown 1'!Y275)*Doku!$H$9,'Demand breakdown 1'!Y275 = 0, 0,'Demand breakdown 1'!X275 &lt; SUM('Demand breakdown 1'!N275:W275),1)</f>
        <v>1</v>
      </c>
      <c r="Y275" s="92">
        <f>IF(X275=1,Doku!$H$10,1-SUM(N275:X275))</f>
        <v>1.934697454094314E-2</v>
      </c>
      <c r="Z275" s="27">
        <f t="shared" si="21"/>
        <v>35.862174971950743</v>
      </c>
      <c r="AA275" s="25">
        <f t="shared" si="22"/>
        <v>37.190403674615581</v>
      </c>
    </row>
    <row r="276" spans="1:27">
      <c r="A276" s="27" t="s">
        <v>1411</v>
      </c>
      <c r="B276" s="27" t="s">
        <v>1457</v>
      </c>
      <c r="C276" s="27">
        <v>9474</v>
      </c>
      <c r="D276" s="27">
        <v>666</v>
      </c>
      <c r="E276" s="27">
        <v>3536.8890000000001</v>
      </c>
      <c r="F276" s="27">
        <v>116203</v>
      </c>
      <c r="G276" s="27">
        <v>3</v>
      </c>
      <c r="H276" s="27">
        <v>5.5884117004820688E-3</v>
      </c>
      <c r="I276" s="27">
        <v>8.8535619047619054E-3</v>
      </c>
      <c r="J276" s="27">
        <v>72762.894516183122</v>
      </c>
      <c r="K276" s="29">
        <f t="shared" si="20"/>
        <v>473.15190944536243</v>
      </c>
      <c r="L276" s="28">
        <f t="shared" si="23"/>
        <v>157.71730314845414</v>
      </c>
      <c r="M276" s="27">
        <f t="shared" si="24"/>
        <v>70.972786416804368</v>
      </c>
      <c r="N276" s="87" cm="1">
        <f t="array" ref="N276">_xlfn.IFS(AND('Demand breakdown 1'!X276&gt;0, SUM('Demand breakdown 1'!N276:W276)&gt;0,SUM('Demand breakdown 1'!N276:W276)&lt;'Demand breakdown 1'!X276),('Demand breakdown 1'!N276 /'Demand breakdown 1'!X276)*Doku!$H$9,AND('Demand breakdown 1'!X276 = 0, SUM('Demand breakdown 1'!N276:W276)&gt;0), 'Demand breakdown 1'!N276/SUM('Demand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1'!N276 /'Demand breakdown 1'!Y276)*Doku!$H$9)</f>
        <v>0.10457247663935357</v>
      </c>
      <c r="O276" s="27" cm="1">
        <f t="array" ref="O276">_xlfn.IFS(AND('Demand breakdown 1'!X276&gt;0, SUM('Demand breakdown 1'!N276:W276)&gt;0,SUM('Demand breakdown 1'!N276:W276)&lt;'Demand breakdown 1'!X276),('Demand breakdown 1'!O276 /'Demand breakdown 1'!X276)*Doku!$H$9,AND('Demand breakdown 1'!X276 = 0, SUM('Demand breakdown 1'!N276:W276)&gt;0), 'Demand breakdown 1'!O276/SUM('Demand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1'!O276 /'Demand breakdown 1'!Y276)*Doku!$H$9)</f>
        <v>8.3478884776800807E-2</v>
      </c>
      <c r="P276" s="27" cm="1">
        <f t="array" ref="P276">_xlfn.IFS(AND('Demand breakdown 1'!X276&gt;0, SUM('Demand breakdown 1'!N276:W276)&gt;0,SUM('Demand breakdown 1'!N276:W276)&lt;'Demand breakdown 1'!X276),('Demand breakdown 1'!P276 /'Demand breakdown 1'!X276)*Doku!$H$9,AND('Demand breakdown 1'!X276 = 0, SUM('Demand breakdown 1'!N276:W276)&gt;0), 'Demand breakdown 1'!P276/SUM('Demand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1'!P276 /'Demand breakdown 1'!Y276)*Doku!$H$9)</f>
        <v>2.6267491753367594E-2</v>
      </c>
      <c r="Q276" s="27" cm="1">
        <f t="array" ref="Q276">_xlfn.IFS(AND('Demand breakdown 1'!X276&gt;0, SUM('Demand breakdown 1'!N276:W276)&gt;0,SUM('Demand breakdown 1'!N276:W276)&lt;'Demand breakdown 1'!X276),('Demand breakdown 1'!Q276 /'Demand breakdown 1'!X276)*Doku!$H$9,AND('Demand breakdown 1'!X276 = 0, SUM('Demand breakdown 1'!N276:W276)&gt;0), 'Demand breakdown 1'!Q276/SUM('Demand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1'!Q276 /'Demand breakdown 1'!Y276)*Doku!$H$9)</f>
        <v>9.9398576748538733E-2</v>
      </c>
      <c r="R276" s="27" cm="1">
        <f t="array" ref="R276">_xlfn.IFS(AND('Demand breakdown 1'!X276&gt;0, SUM('Demand breakdown 1'!N276:W276)&gt;0,SUM('Demand breakdown 1'!N276:W276)&lt;'Demand breakdown 1'!X276),('Demand breakdown 1'!R276 /'Demand breakdown 1'!X276)*Doku!$H$9,AND('Demand breakdown 1'!X276 = 0, SUM('Demand breakdown 1'!N276:W276)&gt;0), 'Demand breakdown 1'!R276/SUM('Demand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1'!R276 /'Demand breakdown 1'!Y276)*Doku!$H$9)</f>
        <v>0</v>
      </c>
      <c r="S276" s="27" cm="1">
        <f t="array" ref="S276">_xlfn.IFS(AND('Demand breakdown 1'!X276&gt;0, SUM('Demand breakdown 1'!N276:W276)&gt;0,SUM('Demand breakdown 1'!N276:W276)&lt;'Demand breakdown 1'!X276),('Demand breakdown 1'!S276 /'Demand breakdown 1'!X276)*Doku!$H$9,AND('Demand breakdown 1'!X276 = 0, SUM('Demand breakdown 1'!N276:W276)&gt;0), 'Demand breakdown 1'!S276/SUM('Demand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1'!S276 /'Demand breakdown 1'!Y276)*Doku!$H$9)</f>
        <v>0</v>
      </c>
      <c r="T276" s="27" cm="1">
        <f t="array" ref="T276">_xlfn.IFS(AND('Demand breakdown 1'!X276&gt;0, SUM('Demand breakdown 1'!N276:W276)&gt;0,SUM('Demand breakdown 1'!N276:W276)&lt;'Demand breakdown 1'!X276),('Demand breakdown 1'!T276 /'Demand breakdown 1'!X276)*Doku!$H$9,AND('Demand breakdown 1'!X276 = 0, SUM('Demand breakdown 1'!N276:W276)&gt;0), 'Demand breakdown 1'!T276/SUM('Demand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1'!T276 /'Demand breakdown 1'!Y276)*Doku!$H$9)</f>
        <v>1.1044286305393192E-2</v>
      </c>
      <c r="U276" s="27" cm="1">
        <f t="array" ref="U276">_xlfn.IFS(AND('Demand breakdown 1'!X276&gt;0, SUM('Demand breakdown 1'!N276:W276)&gt;0,SUM('Demand breakdown 1'!N276:W276)&lt;'Demand breakdown 1'!X276),('Demand breakdown 1'!U276 /'Demand breakdown 1'!X276)*Doku!$H$9,AND('Demand breakdown 1'!X276 = 0, SUM('Demand breakdown 1'!N276:W276)&gt;0), 'Demand breakdown 1'!U276/SUM('Demand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1'!U276 /'Demand breakdown 1'!Y276)*Doku!$H$9)</f>
        <v>0</v>
      </c>
      <c r="V276" s="27" cm="1">
        <f t="array" ref="V276">_xlfn.IFS(AND('Demand breakdown 1'!X276&gt;0, SUM('Demand breakdown 1'!N276:W276)&gt;0,SUM('Demand breakdown 1'!N276:W276)&lt;'Demand breakdown 1'!X276),('Demand breakdown 1'!V276 /'Demand breakdown 1'!X276)*Doku!$H$9,AND('Demand breakdown 1'!X276 = 0, SUM('Demand breakdown 1'!N276:W276)&gt;0), 'Demand breakdown 1'!V276/SUM('Demand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1'!V276 /'Demand breakdown 1'!Y276)*Doku!$H$9)</f>
        <v>0.48336164749189309</v>
      </c>
      <c r="W276" s="27" cm="1">
        <f t="array" ref="W276">_xlfn.IFS(AND('Demand breakdown 1'!X276&gt;0, SUM('Demand breakdown 1'!N276:W276)&gt;0),('Demand breakdown 1'!W276 /'Demand breakdown 1'!X276)*Doku!$H$9,AND('Demand breakdown 1'!X276 = 0, SUM('Demand breakdown 1'!N276:W276)&gt;0), 'Demand breakdown 1'!W276/SUM('Demand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1'!W276 /'Demand breakdown 1'!Y276)*Doku!$H$9)</f>
        <v>0</v>
      </c>
      <c r="X276" s="90" cm="1">
        <f t="array" ref="X276">_xlfn.IFS(AND('Demand breakdown 1'!Y276&gt;0,'Demand breakdown 1'!X276 &gt; SUM('Demand breakdown 1'!N276:W276)),(('Demand breakdown 1'!Y276-SUM('Demand breakdown 1'!N276:W276))/'Demand breakdown 1'!Y276)*Doku!$H$9,'Demand breakdown 1'!Y276 = 0, 0,'Demand breakdown 1'!X276 &lt; SUM('Demand breakdown 1'!N276:W276),1)</f>
        <v>0.1725296617437099</v>
      </c>
      <c r="Y276" s="92">
        <f>IF(X276=1,Doku!$H$10,1-SUM(N276:X276))</f>
        <v>1.9346974540943251E-2</v>
      </c>
      <c r="Z276" s="27">
        <f t="shared" si="21"/>
        <v>42.583671850082617</v>
      </c>
      <c r="AA276" s="25">
        <f t="shared" si="22"/>
        <v>44.160844881567165</v>
      </c>
    </row>
    <row r="277" spans="1:27">
      <c r="A277" s="27" t="s">
        <v>1411</v>
      </c>
      <c r="B277" s="27" t="s">
        <v>1456</v>
      </c>
      <c r="C277" s="27">
        <v>9475</v>
      </c>
      <c r="D277" s="27">
        <v>692</v>
      </c>
      <c r="E277" s="27">
        <v>1981.4739999999999</v>
      </c>
      <c r="F277" s="27">
        <v>45825</v>
      </c>
      <c r="G277" s="27">
        <v>2</v>
      </c>
      <c r="H277" s="27">
        <v>3.1308001143946014E-3</v>
      </c>
      <c r="I277" s="27">
        <v>3.4914285714285715E-3</v>
      </c>
      <c r="J277" s="27">
        <v>72762.894516183122</v>
      </c>
      <c r="K277" s="29">
        <f t="shared" si="20"/>
        <v>235.1533821809835</v>
      </c>
      <c r="L277" s="28">
        <f t="shared" si="23"/>
        <v>117.57669109049175</v>
      </c>
      <c r="M277" s="27">
        <f t="shared" si="24"/>
        <v>52.909510990721287</v>
      </c>
      <c r="N277" s="87" cm="1">
        <f t="array" ref="N277">_xlfn.IFS(AND('Demand breakdown 1'!X277&gt;0, SUM('Demand breakdown 1'!N277:W277)&gt;0,SUM('Demand breakdown 1'!N277:W277)&lt;'Demand breakdown 1'!X277),('Demand breakdown 1'!N277 /'Demand breakdown 1'!X277)*Doku!$H$9,AND('Demand breakdown 1'!X277 = 0, SUM('Demand breakdown 1'!N277:W277)&gt;0), 'Demand breakdown 1'!N277/SUM('Demand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1'!N277 /'Demand breakdown 1'!Y277)*Doku!$H$9)</f>
        <v>0.13135624063906967</v>
      </c>
      <c r="O277" s="27" cm="1">
        <f t="array" ref="O277">_xlfn.IFS(AND('Demand breakdown 1'!X277&gt;0, SUM('Demand breakdown 1'!N277:W277)&gt;0,SUM('Demand breakdown 1'!N277:W277)&lt;'Demand breakdown 1'!X277),('Demand breakdown 1'!O277 /'Demand breakdown 1'!X277)*Doku!$H$9,AND('Demand breakdown 1'!X277 = 0, SUM('Demand breakdown 1'!N277:W277)&gt;0), 'Demand breakdown 1'!O277/SUM('Demand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1'!O277 /'Demand breakdown 1'!Y277)*Doku!$H$9)</f>
        <v>0.49278067736780284</v>
      </c>
      <c r="P277" s="27" cm="1">
        <f t="array" ref="P277">_xlfn.IFS(AND('Demand breakdown 1'!X277&gt;0, SUM('Demand breakdown 1'!N277:W277)&gt;0,SUM('Demand breakdown 1'!N277:W277)&lt;'Demand breakdown 1'!X277),('Demand breakdown 1'!P277 /'Demand breakdown 1'!X277)*Doku!$H$9,AND('Demand breakdown 1'!X277 = 0, SUM('Demand breakdown 1'!N277:W277)&gt;0), 'Demand breakdown 1'!P277/SUM('Demand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1'!P277 /'Demand breakdown 1'!Y277)*Doku!$H$9)</f>
        <v>1.9243767163612223E-2</v>
      </c>
      <c r="Q277" s="27" cm="1">
        <f t="array" ref="Q277">_xlfn.IFS(AND('Demand breakdown 1'!X277&gt;0, SUM('Demand breakdown 1'!N277:W277)&gt;0,SUM('Demand breakdown 1'!N277:W277)&lt;'Demand breakdown 1'!X277),('Demand breakdown 1'!Q277 /'Demand breakdown 1'!X277)*Doku!$H$9,AND('Demand breakdown 1'!X277 = 0, SUM('Demand breakdown 1'!N277:W277)&gt;0), 'Demand breakdown 1'!Q277/SUM('Demand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1'!Q277 /'Demand breakdown 1'!Y277)*Doku!$H$9)</f>
        <v>3.3111745119575688E-2</v>
      </c>
      <c r="R277" s="27" cm="1">
        <f t="array" ref="R277">_xlfn.IFS(AND('Demand breakdown 1'!X277&gt;0, SUM('Demand breakdown 1'!N277:W277)&gt;0,SUM('Demand breakdown 1'!N277:W277)&lt;'Demand breakdown 1'!X277),('Demand breakdown 1'!R277 /'Demand breakdown 1'!X277)*Doku!$H$9,AND('Demand breakdown 1'!X277 = 0, SUM('Demand breakdown 1'!N277:W277)&gt;0), 'Demand breakdown 1'!R277/SUM('Demand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1'!R277 /'Demand breakdown 1'!Y277)*Doku!$H$9)</f>
        <v>0.25297373271355822</v>
      </c>
      <c r="S277" s="27" cm="1">
        <f t="array" ref="S277">_xlfn.IFS(AND('Demand breakdown 1'!X277&gt;0, SUM('Demand breakdown 1'!N277:W277)&gt;0,SUM('Demand breakdown 1'!N277:W277)&lt;'Demand breakdown 1'!X277),('Demand breakdown 1'!S277 /'Demand breakdown 1'!X277)*Doku!$H$9,AND('Demand breakdown 1'!X277 = 0, SUM('Demand breakdown 1'!N277:W277)&gt;0), 'Demand breakdown 1'!S277/SUM('Demand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1'!S277 /'Demand breakdown 1'!Y277)*Doku!$H$9)</f>
        <v>8.6480087253480026E-3</v>
      </c>
      <c r="T277" s="27" cm="1">
        <f t="array" ref="T277">_xlfn.IFS(AND('Demand breakdown 1'!X277&gt;0, SUM('Demand breakdown 1'!N277:W277)&gt;0,SUM('Demand breakdown 1'!N277:W277)&lt;'Demand breakdown 1'!X277),('Demand breakdown 1'!T277 /'Demand breakdown 1'!X277)*Doku!$H$9,AND('Demand breakdown 1'!X277 = 0, SUM('Demand breakdown 1'!N277:W277)&gt;0), 'Demand breakdown 1'!T277/SUM('Demand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1'!T277 /'Demand breakdown 1'!Y277)*Doku!$H$9)</f>
        <v>6.5444390353984888E-3</v>
      </c>
      <c r="U277" s="27" cm="1">
        <f t="array" ref="U277">_xlfn.IFS(AND('Demand breakdown 1'!X277&gt;0, SUM('Demand breakdown 1'!N277:W277)&gt;0,SUM('Demand breakdown 1'!N277:W277)&lt;'Demand breakdown 1'!X277),('Demand breakdown 1'!U277 /'Demand breakdown 1'!X277)*Doku!$H$9,AND('Demand breakdown 1'!X277 = 0, SUM('Demand breakdown 1'!N277:W277)&gt;0), 'Demand breakdown 1'!U277/SUM('Demand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1'!U277 /'Demand breakdown 1'!Y277)*Doku!$H$9)</f>
        <v>0</v>
      </c>
      <c r="V277" s="27" cm="1">
        <f t="array" ref="V277">_xlfn.IFS(AND('Demand breakdown 1'!X277&gt;0, SUM('Demand breakdown 1'!N277:W277)&gt;0,SUM('Demand breakdown 1'!N277:W277)&lt;'Demand breakdown 1'!X277),('Demand breakdown 1'!V277 /'Demand breakdown 1'!X277)*Doku!$H$9,AND('Demand breakdown 1'!X277 = 0, SUM('Demand breakdown 1'!N277:W277)&gt;0), 'Demand breakdown 1'!V277/SUM('Demand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1'!V277 /'Demand breakdown 1'!Y277)*Doku!$H$9)</f>
        <v>3.5994414694691688E-2</v>
      </c>
      <c r="W277" s="27" cm="1">
        <f t="array" ref="W277">_xlfn.IFS(AND('Demand breakdown 1'!X277&gt;0, SUM('Demand breakdown 1'!N277:W277)&gt;0),('Demand breakdown 1'!W277 /'Demand breakdown 1'!X277)*Doku!$H$9,AND('Demand breakdown 1'!X277 = 0, SUM('Demand breakdown 1'!N277:W277)&gt;0), 'Demand breakdown 1'!W277/SUM('Demand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1'!W277 /'Demand breakdown 1'!Y277)*Doku!$H$9)</f>
        <v>0</v>
      </c>
      <c r="X277" s="90" cm="1">
        <f t="array" ref="X277">_xlfn.IFS(AND('Demand breakdown 1'!Y277&gt;0,'Demand breakdown 1'!X277 &gt; SUM('Demand breakdown 1'!N277:W277)),(('Demand breakdown 1'!Y277-SUM('Demand breakdown 1'!N277:W277))/'Demand breakdown 1'!Y277)*Doku!$H$9,'Demand breakdown 1'!Y277 = 0, 0,'Demand breakdown 1'!X277 &lt; SUM('Demand breakdown 1'!N277:W277),1)</f>
        <v>1</v>
      </c>
      <c r="Y277" s="92">
        <f>IF(X277=1,Doku!$H$10,1-SUM(N277:X277))</f>
        <v>1.934697454094314E-2</v>
      </c>
      <c r="Z277" s="27">
        <f t="shared" si="21"/>
        <v>31.745706594432775</v>
      </c>
      <c r="AA277" s="25">
        <f t="shared" si="22"/>
        <v>32.921473505337694</v>
      </c>
    </row>
    <row r="278" spans="1:27">
      <c r="A278" s="27" t="s">
        <v>1411</v>
      </c>
      <c r="B278" s="27" t="s">
        <v>1458</v>
      </c>
      <c r="C278" s="27">
        <v>9476</v>
      </c>
      <c r="D278" s="27">
        <v>681</v>
      </c>
      <c r="E278" s="27">
        <v>2224.8229999999999</v>
      </c>
      <c r="F278" s="27">
        <v>66743</v>
      </c>
      <c r="G278" s="27">
        <v>3</v>
      </c>
      <c r="H278" s="27">
        <v>3.51530027792832E-3</v>
      </c>
      <c r="I278" s="27">
        <v>5.0851809523809527E-3</v>
      </c>
      <c r="J278" s="27">
        <v>72762.894516183122</v>
      </c>
      <c r="K278" s="29">
        <f t="shared" si="20"/>
        <v>287.76756065270115</v>
      </c>
      <c r="L278" s="28">
        <f t="shared" si="23"/>
        <v>95.922520217567055</v>
      </c>
      <c r="M278" s="27">
        <f t="shared" si="24"/>
        <v>43.165134097905174</v>
      </c>
      <c r="N278" s="87" cm="1">
        <f t="array" ref="N278">_xlfn.IFS(AND('Demand breakdown 1'!X278&gt;0, SUM('Demand breakdown 1'!N278:W278)&gt;0,SUM('Demand breakdown 1'!N278:W278)&lt;'Demand breakdown 1'!X278),('Demand breakdown 1'!N278 /'Demand breakdown 1'!X278)*Doku!$H$9,AND('Demand breakdown 1'!X278 = 0, SUM('Demand breakdown 1'!N278:W278)&gt;0), 'Demand breakdown 1'!N278/SUM('Demand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1'!N278 /'Demand breakdown 1'!Y278)*Doku!$H$9)</f>
        <v>0.176165802489539</v>
      </c>
      <c r="O278" s="27" cm="1">
        <f t="array" ref="O278">_xlfn.IFS(AND('Demand breakdown 1'!X278&gt;0, SUM('Demand breakdown 1'!N278:W278)&gt;0,SUM('Demand breakdown 1'!N278:W278)&lt;'Demand breakdown 1'!X278),('Demand breakdown 1'!O278 /'Demand breakdown 1'!X278)*Doku!$H$9,AND('Demand breakdown 1'!X278 = 0, SUM('Demand breakdown 1'!N278:W278)&gt;0), 'Demand breakdown 1'!O278/SUM('Demand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1'!O278 /'Demand breakdown 1'!Y278)*Doku!$H$9)</f>
        <v>0.24111036213571041</v>
      </c>
      <c r="P278" s="27" cm="1">
        <f t="array" ref="P278">_xlfn.IFS(AND('Demand breakdown 1'!X278&gt;0, SUM('Demand breakdown 1'!N278:W278)&gt;0,SUM('Demand breakdown 1'!N278:W278)&lt;'Demand breakdown 1'!X278),('Demand breakdown 1'!P278 /'Demand breakdown 1'!X278)*Doku!$H$9,AND('Demand breakdown 1'!X278 = 0, SUM('Demand breakdown 1'!N278:W278)&gt;0), 'Demand breakdown 1'!P278/SUM('Demand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1'!P278 /'Demand breakdown 1'!Y278)*Doku!$H$9)</f>
        <v>0.2085889563219695</v>
      </c>
      <c r="Q278" s="27" cm="1">
        <f t="array" ref="Q278">_xlfn.IFS(AND('Demand breakdown 1'!X278&gt;0, SUM('Demand breakdown 1'!N278:W278)&gt;0,SUM('Demand breakdown 1'!N278:W278)&lt;'Demand breakdown 1'!X278),('Demand breakdown 1'!Q278 /'Demand breakdown 1'!X278)*Doku!$H$9,AND('Demand breakdown 1'!X278 = 0, SUM('Demand breakdown 1'!N278:W278)&gt;0), 'Demand breakdown 1'!Q278/SUM('Demand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1'!Q278 /'Demand breakdown 1'!Y278)*Doku!$H$9)</f>
        <v>4.2150099982159649E-2</v>
      </c>
      <c r="R278" s="27" cm="1">
        <f t="array" ref="R278">_xlfn.IFS(AND('Demand breakdown 1'!X278&gt;0, SUM('Demand breakdown 1'!N278:W278)&gt;0,SUM('Demand breakdown 1'!N278:W278)&lt;'Demand breakdown 1'!X278),('Demand breakdown 1'!R278 /'Demand breakdown 1'!X278)*Doku!$H$9,AND('Demand breakdown 1'!X278 = 0, SUM('Demand breakdown 1'!N278:W278)&gt;0), 'Demand breakdown 1'!R278/SUM('Demand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1'!R278 /'Demand breakdown 1'!Y278)*Doku!$H$9)</f>
        <v>0</v>
      </c>
      <c r="S278" s="27" cm="1">
        <f t="array" ref="S278">_xlfn.IFS(AND('Demand breakdown 1'!X278&gt;0, SUM('Demand breakdown 1'!N278:W278)&gt;0,SUM('Demand breakdown 1'!N278:W278)&lt;'Demand breakdown 1'!X278),('Demand breakdown 1'!S278 /'Demand breakdown 1'!X278)*Doku!$H$9,AND('Demand breakdown 1'!X278 = 0, SUM('Demand breakdown 1'!N278:W278)&gt;0), 'Demand breakdown 1'!S278/SUM('Demand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1'!S278 /'Demand breakdown 1'!Y278)*Doku!$H$9)</f>
        <v>0</v>
      </c>
      <c r="T278" s="27" cm="1">
        <f t="array" ref="T278">_xlfn.IFS(AND('Demand breakdown 1'!X278&gt;0, SUM('Demand breakdown 1'!N278:W278)&gt;0,SUM('Demand breakdown 1'!N278:W278)&lt;'Demand breakdown 1'!X278),('Demand breakdown 1'!T278 /'Demand breakdown 1'!X278)*Doku!$H$9,AND('Demand breakdown 1'!X278 = 0, SUM('Demand breakdown 1'!N278:W278)&gt;0), 'Demand breakdown 1'!T278/SUM('Demand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1'!T278 /'Demand breakdown 1'!Y278)*Doku!$H$9)</f>
        <v>7.5654025609004485E-2</v>
      </c>
      <c r="U278" s="27" cm="1">
        <f t="array" ref="U278">_xlfn.IFS(AND('Demand breakdown 1'!X278&gt;0, SUM('Demand breakdown 1'!N278:W278)&gt;0,SUM('Demand breakdown 1'!N278:W278)&lt;'Demand breakdown 1'!X278),('Demand breakdown 1'!U278 /'Demand breakdown 1'!X278)*Doku!$H$9,AND('Demand breakdown 1'!X278 = 0, SUM('Demand breakdown 1'!N278:W278)&gt;0), 'Demand breakdown 1'!U278/SUM('Demand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1'!U278 /'Demand breakdown 1'!Y278)*Doku!$H$9)</f>
        <v>0</v>
      </c>
      <c r="V278" s="27" cm="1">
        <f t="array" ref="V278">_xlfn.IFS(AND('Demand breakdown 1'!X278&gt;0, SUM('Demand breakdown 1'!N278:W278)&gt;0,SUM('Demand breakdown 1'!N278:W278)&lt;'Demand breakdown 1'!X278),('Demand breakdown 1'!V278 /'Demand breakdown 1'!X278)*Doku!$H$9,AND('Demand breakdown 1'!X278 = 0, SUM('Demand breakdown 1'!N278:W278)&gt;0), 'Demand breakdown 1'!V278/SUM('Demand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1'!V278 /'Demand breakdown 1'!Y278)*Doku!$H$9)</f>
        <v>0.19935327007879233</v>
      </c>
      <c r="W278" s="27" cm="1">
        <f t="array" ref="W278">_xlfn.IFS(AND('Demand breakdown 1'!X278&gt;0, SUM('Demand breakdown 1'!N278:W278)&gt;0),('Demand breakdown 1'!W278 /'Demand breakdown 1'!X278)*Doku!$H$9,AND('Demand breakdown 1'!X278 = 0, SUM('Demand breakdown 1'!N278:W278)&gt;0), 'Demand breakdown 1'!W278/SUM('Demand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1'!W278 /'Demand breakdown 1'!Y278)*Doku!$H$9)</f>
        <v>3.7630508841881453E-2</v>
      </c>
      <c r="X278" s="90" cm="1">
        <f t="array" ref="X278">_xlfn.IFS(AND('Demand breakdown 1'!Y278&gt;0,'Demand breakdown 1'!X278 &gt; SUM('Demand breakdown 1'!N278:W278)),(('Demand breakdown 1'!Y278-SUM('Demand breakdown 1'!N278:W278))/'Demand breakdown 1'!Y278)*Doku!$H$9,'Demand breakdown 1'!Y278 = 0, 0,'Demand breakdown 1'!X278 &lt; SUM('Demand breakdown 1'!N278:W278),1)</f>
        <v>1</v>
      </c>
      <c r="Y278" s="92">
        <f>IF(X278=1,Doku!$H$10,1-SUM(N278:X278))</f>
        <v>1.934697454094314E-2</v>
      </c>
      <c r="Z278" s="27">
        <f t="shared" si="21"/>
        <v>25.899080458743107</v>
      </c>
      <c r="AA278" s="25">
        <f t="shared" si="22"/>
        <v>26.858305660918777</v>
      </c>
    </row>
    <row r="279" spans="1:27">
      <c r="A279" s="27" t="s">
        <v>1411</v>
      </c>
      <c r="B279" s="27" t="s">
        <v>1459</v>
      </c>
      <c r="C279" s="27">
        <v>9477</v>
      </c>
      <c r="D279" s="27">
        <v>697</v>
      </c>
      <c r="E279" s="27">
        <v>2542.8829999999998</v>
      </c>
      <c r="F279" s="27">
        <v>71566</v>
      </c>
      <c r="G279" s="27">
        <v>2</v>
      </c>
      <c r="H279" s="27">
        <v>4.0178465058295426E-3</v>
      </c>
      <c r="I279" s="27">
        <v>5.4526476190476193E-3</v>
      </c>
      <c r="J279" s="27">
        <v>72762.894516183122</v>
      </c>
      <c r="K279" s="29">
        <f t="shared" si="20"/>
        <v>321.5822204606709</v>
      </c>
      <c r="L279" s="28">
        <f t="shared" si="23"/>
        <v>160.79111023033545</v>
      </c>
      <c r="M279" s="27">
        <f t="shared" si="24"/>
        <v>72.355999603650957</v>
      </c>
      <c r="N279" s="87" cm="1">
        <f t="array" ref="N279">_xlfn.IFS(AND('Demand breakdown 1'!X279&gt;0, SUM('Demand breakdown 1'!N279:W279)&gt;0,SUM('Demand breakdown 1'!N279:W279)&lt;'Demand breakdown 1'!X279),('Demand breakdown 1'!N279 /'Demand breakdown 1'!X279)*Doku!$H$9,AND('Demand breakdown 1'!X279 = 0, SUM('Demand breakdown 1'!N279:W279)&gt;0), 'Demand breakdown 1'!N279/SUM('Demand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1'!N279 /'Demand breakdown 1'!Y279)*Doku!$H$9)</f>
        <v>0.11918437482060239</v>
      </c>
      <c r="O279" s="27" cm="1">
        <f t="array" ref="O279">_xlfn.IFS(AND('Demand breakdown 1'!X279&gt;0, SUM('Demand breakdown 1'!N279:W279)&gt;0,SUM('Demand breakdown 1'!N279:W279)&lt;'Demand breakdown 1'!X279),('Demand breakdown 1'!O279 /'Demand breakdown 1'!X279)*Doku!$H$9,AND('Demand breakdown 1'!X279 = 0, SUM('Demand breakdown 1'!N279:W279)&gt;0), 'Demand breakdown 1'!O279/SUM('Demand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1'!O279 /'Demand breakdown 1'!Y279)*Doku!$H$9)</f>
        <v>3.8273643378582564E-2</v>
      </c>
      <c r="P279" s="27" cm="1">
        <f t="array" ref="P279">_xlfn.IFS(AND('Demand breakdown 1'!X279&gt;0, SUM('Demand breakdown 1'!N279:W279)&gt;0,SUM('Demand breakdown 1'!N279:W279)&lt;'Demand breakdown 1'!X279),('Demand breakdown 1'!P279 /'Demand breakdown 1'!X279)*Doku!$H$9,AND('Demand breakdown 1'!X279 = 0, SUM('Demand breakdown 1'!N279:W279)&gt;0), 'Demand breakdown 1'!P279/SUM('Demand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1'!P279 /'Demand breakdown 1'!Y279)*Doku!$H$9)</f>
        <v>0</v>
      </c>
      <c r="Q279" s="27" cm="1">
        <f t="array" ref="Q279">_xlfn.IFS(AND('Demand breakdown 1'!X279&gt;0, SUM('Demand breakdown 1'!N279:W279)&gt;0,SUM('Demand breakdown 1'!N279:W279)&lt;'Demand breakdown 1'!X279),('Demand breakdown 1'!Q279 /'Demand breakdown 1'!X279)*Doku!$H$9,AND('Demand breakdown 1'!X279 = 0, SUM('Demand breakdown 1'!N279:W279)&gt;0), 'Demand breakdown 1'!Q279/SUM('Demand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1'!Q279 /'Demand breakdown 1'!Y279)*Doku!$H$9)</f>
        <v>0.30843320429515725</v>
      </c>
      <c r="R279" s="27" cm="1">
        <f t="array" ref="R279">_xlfn.IFS(AND('Demand breakdown 1'!X279&gt;0, SUM('Demand breakdown 1'!N279:W279)&gt;0,SUM('Demand breakdown 1'!N279:W279)&lt;'Demand breakdown 1'!X279),('Demand breakdown 1'!R279 /'Demand breakdown 1'!X279)*Doku!$H$9,AND('Demand breakdown 1'!X279 = 0, SUM('Demand breakdown 1'!N279:W279)&gt;0), 'Demand breakdown 1'!R279/SUM('Demand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1'!R279 /'Demand breakdown 1'!Y279)*Doku!$H$9)</f>
        <v>7.2433181768587845E-2</v>
      </c>
      <c r="S279" s="27" cm="1">
        <f t="array" ref="S279">_xlfn.IFS(AND('Demand breakdown 1'!X279&gt;0, SUM('Demand breakdown 1'!N279:W279)&gt;0,SUM('Demand breakdown 1'!N279:W279)&lt;'Demand breakdown 1'!X279),('Demand breakdown 1'!S279 /'Demand breakdown 1'!X279)*Doku!$H$9,AND('Demand breakdown 1'!X279 = 0, SUM('Demand breakdown 1'!N279:W279)&gt;0), 'Demand breakdown 1'!S279/SUM('Demand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1'!S279 /'Demand breakdown 1'!Y279)*Doku!$H$9)</f>
        <v>7.8167994782968292E-2</v>
      </c>
      <c r="T279" s="27" cm="1">
        <f t="array" ref="T279">_xlfn.IFS(AND('Demand breakdown 1'!X279&gt;0, SUM('Demand breakdown 1'!N279:W279)&gt;0,SUM('Demand breakdown 1'!N279:W279)&lt;'Demand breakdown 1'!X279),('Demand breakdown 1'!T279 /'Demand breakdown 1'!X279)*Doku!$H$9,AND('Demand breakdown 1'!X279 = 0, SUM('Demand breakdown 1'!N279:W279)&gt;0), 'Demand breakdown 1'!T279/SUM('Demand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1'!T279 /'Demand breakdown 1'!Y279)*Doku!$H$9)</f>
        <v>5.0366618648036987E-2</v>
      </c>
      <c r="U279" s="27" cm="1">
        <f t="array" ref="U279">_xlfn.IFS(AND('Demand breakdown 1'!X279&gt;0, SUM('Demand breakdown 1'!N279:W279)&gt;0,SUM('Demand breakdown 1'!N279:W279)&lt;'Demand breakdown 1'!X279),('Demand breakdown 1'!U279 /'Demand breakdown 1'!X279)*Doku!$H$9,AND('Demand breakdown 1'!X279 = 0, SUM('Demand breakdown 1'!N279:W279)&gt;0), 'Demand breakdown 1'!U279/SUM('Demand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1'!U279 /'Demand breakdown 1'!Y279)*Doku!$H$9)</f>
        <v>7.7045966149719952E-2</v>
      </c>
      <c r="V279" s="27" cm="1">
        <f t="array" ref="V279">_xlfn.IFS(AND('Demand breakdown 1'!X279&gt;0, SUM('Demand breakdown 1'!N279:W279)&gt;0,SUM('Demand breakdown 1'!N279:W279)&lt;'Demand breakdown 1'!X279),('Demand breakdown 1'!V279 /'Demand breakdown 1'!X279)*Doku!$H$9,AND('Demand breakdown 1'!X279 = 0, SUM('Demand breakdown 1'!N279:W279)&gt;0), 'Demand breakdown 1'!V279/SUM('Demand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1'!V279 /'Demand breakdown 1'!Y279)*Doku!$H$9)</f>
        <v>0.23674804161540161</v>
      </c>
      <c r="W279" s="27" cm="1">
        <f t="array" ref="W279">_xlfn.IFS(AND('Demand breakdown 1'!X279&gt;0, SUM('Demand breakdown 1'!N279:W279)&gt;0),('Demand breakdown 1'!W279 /'Demand breakdown 1'!X279)*Doku!$H$9,AND('Demand breakdown 1'!X279 = 0, SUM('Demand breakdown 1'!N279:W279)&gt;0), 'Demand breakdown 1'!W279/SUM('Demand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1'!W279 /'Demand breakdown 1'!Y279)*Doku!$H$9)</f>
        <v>0</v>
      </c>
      <c r="X279" s="90" cm="1">
        <f t="array" ref="X279">_xlfn.IFS(AND('Demand breakdown 1'!Y279&gt;0,'Demand breakdown 1'!X279 &gt; SUM('Demand breakdown 1'!N279:W279)),(('Demand breakdown 1'!Y279-SUM('Demand breakdown 1'!N279:W279))/'Demand breakdown 1'!Y279)*Doku!$H$9,'Demand breakdown 1'!Y279 = 0, 0,'Demand breakdown 1'!X279 &lt; SUM('Demand breakdown 1'!N279:W279),1)</f>
        <v>1</v>
      </c>
      <c r="Y279" s="92">
        <f>IF(X279=1,Doku!$H$10,1-SUM(N279:X279))</f>
        <v>1.934697454094314E-2</v>
      </c>
      <c r="Z279" s="27">
        <f t="shared" si="21"/>
        <v>43.413599762190572</v>
      </c>
      <c r="AA279" s="25">
        <f t="shared" si="22"/>
        <v>45.021510864493926</v>
      </c>
    </row>
    <row r="280" spans="1:27">
      <c r="A280" s="27" t="s">
        <v>1411</v>
      </c>
      <c r="B280" s="27" t="s">
        <v>1460</v>
      </c>
      <c r="C280" s="27">
        <v>9478</v>
      </c>
      <c r="D280" s="27">
        <v>625</v>
      </c>
      <c r="E280" s="27">
        <v>2419.2759999999998</v>
      </c>
      <c r="F280" s="27">
        <v>66776</v>
      </c>
      <c r="G280" s="27">
        <v>2</v>
      </c>
      <c r="H280" s="27">
        <v>3.8225430046279251E-3</v>
      </c>
      <c r="I280" s="27">
        <v>5.0876952380952377E-3</v>
      </c>
      <c r="J280" s="27">
        <v>72762.894516183122</v>
      </c>
      <c r="K280" s="29">
        <f t="shared" si="20"/>
        <v>303.9150122123101</v>
      </c>
      <c r="L280" s="28">
        <f t="shared" si="23"/>
        <v>151.95750610615505</v>
      </c>
      <c r="M280" s="27">
        <f t="shared" si="24"/>
        <v>68.380877747769773</v>
      </c>
      <c r="N280" s="87" cm="1">
        <f t="array" ref="N280">_xlfn.IFS(AND('Demand breakdown 1'!X280&gt;0, SUM('Demand breakdown 1'!N280:W280)&gt;0,SUM('Demand breakdown 1'!N280:W280)&lt;'Demand breakdown 1'!X280),('Demand breakdown 1'!N280 /'Demand breakdown 1'!X280)*Doku!$H$9,AND('Demand breakdown 1'!X280 = 0, SUM('Demand breakdown 1'!N280:W280)&gt;0), 'Demand breakdown 1'!N280/SUM('Demand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1'!N280 /'Demand breakdown 1'!Y280)*Doku!$H$9)</f>
        <v>8.1846232599569066E-2</v>
      </c>
      <c r="O280" s="27" cm="1">
        <f t="array" ref="O280">_xlfn.IFS(AND('Demand breakdown 1'!X280&gt;0, SUM('Demand breakdown 1'!N280:W280)&gt;0,SUM('Demand breakdown 1'!N280:W280)&lt;'Demand breakdown 1'!X280),('Demand breakdown 1'!O280 /'Demand breakdown 1'!X280)*Doku!$H$9,AND('Demand breakdown 1'!X280 = 0, SUM('Demand breakdown 1'!N280:W280)&gt;0), 'Demand breakdown 1'!O280/SUM('Demand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1'!O280 /'Demand breakdown 1'!Y280)*Doku!$H$9)</f>
        <v>0.29159284702904575</v>
      </c>
      <c r="P280" s="27" cm="1">
        <f t="array" ref="P280">_xlfn.IFS(AND('Demand breakdown 1'!X280&gt;0, SUM('Demand breakdown 1'!N280:W280)&gt;0,SUM('Demand breakdown 1'!N280:W280)&lt;'Demand breakdown 1'!X280),('Demand breakdown 1'!P280 /'Demand breakdown 1'!X280)*Doku!$H$9,AND('Demand breakdown 1'!X280 = 0, SUM('Demand breakdown 1'!N280:W280)&gt;0), 'Demand breakdown 1'!P280/SUM('Demand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1'!P280 /'Demand breakdown 1'!Y280)*Doku!$H$9)</f>
        <v>8.6476676951532452E-2</v>
      </c>
      <c r="Q280" s="27" cm="1">
        <f t="array" ref="Q280">_xlfn.IFS(AND('Demand breakdown 1'!X280&gt;0, SUM('Demand breakdown 1'!N280:W280)&gt;0,SUM('Demand breakdown 1'!N280:W280)&lt;'Demand breakdown 1'!X280),('Demand breakdown 1'!Q280 /'Demand breakdown 1'!X280)*Doku!$H$9,AND('Demand breakdown 1'!X280 = 0, SUM('Demand breakdown 1'!N280:W280)&gt;0), 'Demand breakdown 1'!Q280/SUM('Demand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1'!Q280 /'Demand breakdown 1'!Y280)*Doku!$H$9)</f>
        <v>1.3641038766594844E-2</v>
      </c>
      <c r="R280" s="27" cm="1">
        <f t="array" ref="R280">_xlfn.IFS(AND('Demand breakdown 1'!X280&gt;0, SUM('Demand breakdown 1'!N280:W280)&gt;0,SUM('Demand breakdown 1'!N280:W280)&lt;'Demand breakdown 1'!X280),('Demand breakdown 1'!R280 /'Demand breakdown 1'!X280)*Doku!$H$9,AND('Demand breakdown 1'!X280 = 0, SUM('Demand breakdown 1'!N280:W280)&gt;0), 'Demand breakdown 1'!R280/SUM('Demand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1'!R280 /'Demand breakdown 1'!Y280)*Doku!$H$9)</f>
        <v>0</v>
      </c>
      <c r="S280" s="27" cm="1">
        <f t="array" ref="S280">_xlfn.IFS(AND('Demand breakdown 1'!X280&gt;0, SUM('Demand breakdown 1'!N280:W280)&gt;0,SUM('Demand breakdown 1'!N280:W280)&lt;'Demand breakdown 1'!X280),('Demand breakdown 1'!S280 /'Demand breakdown 1'!X280)*Doku!$H$9,AND('Demand breakdown 1'!X280 = 0, SUM('Demand breakdown 1'!N280:W280)&gt;0), 'Demand breakdown 1'!S280/SUM('Demand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1'!S280 /'Demand breakdown 1'!Y280)*Doku!$H$9)</f>
        <v>0</v>
      </c>
      <c r="T280" s="27" cm="1">
        <f t="array" ref="T280">_xlfn.IFS(AND('Demand breakdown 1'!X280&gt;0, SUM('Demand breakdown 1'!N280:W280)&gt;0,SUM('Demand breakdown 1'!N280:W280)&lt;'Demand breakdown 1'!X280),('Demand breakdown 1'!T280 /'Demand breakdown 1'!X280)*Doku!$H$9,AND('Demand breakdown 1'!X280 = 0, SUM('Demand breakdown 1'!N280:W280)&gt;0), 'Demand breakdown 1'!T280/SUM('Demand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1'!T280 /'Demand breakdown 1'!Y280)*Doku!$H$9)</f>
        <v>0.12151787745287701</v>
      </c>
      <c r="U280" s="27" cm="1">
        <f t="array" ref="U280">_xlfn.IFS(AND('Demand breakdown 1'!X280&gt;0, SUM('Demand breakdown 1'!N280:W280)&gt;0,SUM('Demand breakdown 1'!N280:W280)&lt;'Demand breakdown 1'!X280),('Demand breakdown 1'!U280 /'Demand breakdown 1'!X280)*Doku!$H$9,AND('Demand breakdown 1'!X280 = 0, SUM('Demand breakdown 1'!N280:W280)&gt;0), 'Demand breakdown 1'!U280/SUM('Demand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1'!U280 /'Demand breakdown 1'!Y280)*Doku!$H$9)</f>
        <v>0</v>
      </c>
      <c r="V280" s="27" cm="1">
        <f t="array" ref="V280">_xlfn.IFS(AND('Demand breakdown 1'!X280&gt;0, SUM('Demand breakdown 1'!N280:W280)&gt;0,SUM('Demand breakdown 1'!N280:W280)&lt;'Demand breakdown 1'!X280),('Demand breakdown 1'!V280 /'Demand breakdown 1'!X280)*Doku!$H$9,AND('Demand breakdown 1'!X280 = 0, SUM('Demand breakdown 1'!N280:W280)&gt;0), 'Demand breakdown 1'!V280/SUM('Demand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1'!V280 /'Demand breakdown 1'!Y280)*Doku!$H$9)</f>
        <v>0.25041943643996595</v>
      </c>
      <c r="W280" s="27" cm="1">
        <f t="array" ref="W280">_xlfn.IFS(AND('Demand breakdown 1'!X280&gt;0, SUM('Demand breakdown 1'!N280:W280)&gt;0),('Demand breakdown 1'!W280 /'Demand breakdown 1'!X280)*Doku!$H$9,AND('Demand breakdown 1'!X280 = 0, SUM('Demand breakdown 1'!N280:W280)&gt;0), 'Demand breakdown 1'!W280/SUM('Demand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1'!W280 /'Demand breakdown 1'!Y280)*Doku!$H$9)</f>
        <v>0</v>
      </c>
      <c r="X280" s="90" cm="1">
        <f t="array" ref="X280">_xlfn.IFS(AND('Demand breakdown 1'!Y280&gt;0,'Demand breakdown 1'!X280 &gt; SUM('Demand breakdown 1'!N280:W280)),(('Demand breakdown 1'!Y280-SUM('Demand breakdown 1'!N280:W280))/'Demand breakdown 1'!Y280)*Doku!$H$9,'Demand breakdown 1'!Y280 = 0, 0,'Demand breakdown 1'!X280 &lt; SUM('Demand breakdown 1'!N280:W280),1)</f>
        <v>0.13515891621947185</v>
      </c>
      <c r="Y280" s="92">
        <f>IF(X280=1,Doku!$H$10,1-SUM(N280:X280))</f>
        <v>1.9346974540943029E-2</v>
      </c>
      <c r="Z280" s="27">
        <f t="shared" si="21"/>
        <v>41.028526648661867</v>
      </c>
      <c r="AA280" s="25">
        <f t="shared" si="22"/>
        <v>42.548101709723419</v>
      </c>
    </row>
    <row r="281" spans="1:27">
      <c r="A281" s="27" t="s">
        <v>1411</v>
      </c>
      <c r="B281" s="27" t="s">
        <v>1461</v>
      </c>
      <c r="C281" s="27">
        <v>9479</v>
      </c>
      <c r="D281" s="27">
        <v>626</v>
      </c>
      <c r="E281" s="27">
        <v>2561.009</v>
      </c>
      <c r="F281" s="27">
        <v>72655</v>
      </c>
      <c r="G281" s="27">
        <v>1</v>
      </c>
      <c r="H281" s="27">
        <v>4.0464862370970314E-3</v>
      </c>
      <c r="I281" s="27">
        <v>5.5356190476190479E-3</v>
      </c>
      <c r="J281" s="27">
        <v>72762.894516183122</v>
      </c>
      <c r="K281" s="29">
        <f t="shared" si="20"/>
        <v>324.77306304260628</v>
      </c>
      <c r="L281" s="28">
        <f t="shared" si="23"/>
        <v>324.77306304260628</v>
      </c>
      <c r="M281" s="27">
        <f t="shared" si="24"/>
        <v>146.14787836917284</v>
      </c>
      <c r="N281" s="87" cm="1">
        <f t="array" ref="N281">_xlfn.IFS(AND('Demand breakdown 1'!X281&gt;0, SUM('Demand breakdown 1'!N281:W281)&gt;0,SUM('Demand breakdown 1'!N281:W281)&lt;'Demand breakdown 1'!X281),('Demand breakdown 1'!N281 /'Demand breakdown 1'!X281)*Doku!$H$9,AND('Demand breakdown 1'!X281 = 0, SUM('Demand breakdown 1'!N281:W281)&gt;0), 'Demand breakdown 1'!N281/SUM('Demand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1'!N281 /'Demand breakdown 1'!Y281)*Doku!$H$9)</f>
        <v>0.19469883648921657</v>
      </c>
      <c r="O281" s="27" cm="1">
        <f t="array" ref="O281">_xlfn.IFS(AND('Demand breakdown 1'!X281&gt;0, SUM('Demand breakdown 1'!N281:W281)&gt;0,SUM('Demand breakdown 1'!N281:W281)&lt;'Demand breakdown 1'!X281),('Demand breakdown 1'!O281 /'Demand breakdown 1'!X281)*Doku!$H$9,AND('Demand breakdown 1'!X281 = 0, SUM('Demand breakdown 1'!N281:W281)&gt;0), 'Demand breakdown 1'!O281/SUM('Demand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1'!O281 /'Demand breakdown 1'!Y281)*Doku!$H$9)</f>
        <v>5.4450593825953603E-2</v>
      </c>
      <c r="P281" s="27" cm="1">
        <f t="array" ref="P281">_xlfn.IFS(AND('Demand breakdown 1'!X281&gt;0, SUM('Demand breakdown 1'!N281:W281)&gt;0,SUM('Demand breakdown 1'!N281:W281)&lt;'Demand breakdown 1'!X281),('Demand breakdown 1'!P281 /'Demand breakdown 1'!X281)*Doku!$H$9,AND('Demand breakdown 1'!X281 = 0, SUM('Demand breakdown 1'!N281:W281)&gt;0), 'Demand breakdown 1'!P281/SUM('Demand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1'!P281 /'Demand breakdown 1'!Y281)*Doku!$H$9)</f>
        <v>0.37475458499735004</v>
      </c>
      <c r="Q281" s="27" cm="1">
        <f t="array" ref="Q281">_xlfn.IFS(AND('Demand breakdown 1'!X281&gt;0, SUM('Demand breakdown 1'!N281:W281)&gt;0,SUM('Demand breakdown 1'!N281:W281)&lt;'Demand breakdown 1'!X281),('Demand breakdown 1'!Q281 /'Demand breakdown 1'!X281)*Doku!$H$9,AND('Demand breakdown 1'!X281 = 0, SUM('Demand breakdown 1'!N281:W281)&gt;0), 'Demand breakdown 1'!Q281/SUM('Demand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1'!Q281 /'Demand breakdown 1'!Y281)*Doku!$H$9)</f>
        <v>6.1609436838927584E-2</v>
      </c>
      <c r="R281" s="27" cm="1">
        <f t="array" ref="R281">_xlfn.IFS(AND('Demand breakdown 1'!X281&gt;0, SUM('Demand breakdown 1'!N281:W281)&gt;0,SUM('Demand breakdown 1'!N281:W281)&lt;'Demand breakdown 1'!X281),('Demand breakdown 1'!R281 /'Demand breakdown 1'!X281)*Doku!$H$9,AND('Demand breakdown 1'!X281 = 0, SUM('Demand breakdown 1'!N281:W281)&gt;0), 'Demand breakdown 1'!R281/SUM('Demand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1'!R281 /'Demand breakdown 1'!Y281)*Doku!$H$9)</f>
        <v>4.0241375118384035E-2</v>
      </c>
      <c r="S281" s="27" cm="1">
        <f t="array" ref="S281">_xlfn.IFS(AND('Demand breakdown 1'!X281&gt;0, SUM('Demand breakdown 1'!N281:W281)&gt;0,SUM('Demand breakdown 1'!N281:W281)&lt;'Demand breakdown 1'!X281),('Demand breakdown 1'!S281 /'Demand breakdown 1'!X281)*Doku!$H$9,AND('Demand breakdown 1'!X281 = 0, SUM('Demand breakdown 1'!N281:W281)&gt;0), 'Demand breakdown 1'!S281/SUM('Demand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1'!S281 /'Demand breakdown 1'!Y281)*Doku!$H$9)</f>
        <v>2.7008362276220017E-2</v>
      </c>
      <c r="T281" s="27" cm="1">
        <f t="array" ref="T281">_xlfn.IFS(AND('Demand breakdown 1'!X281&gt;0, SUM('Demand breakdown 1'!N281:W281)&gt;0,SUM('Demand breakdown 1'!N281:W281)&lt;'Demand breakdown 1'!X281),('Demand breakdown 1'!T281 /'Demand breakdown 1'!X281)*Doku!$H$9,AND('Demand breakdown 1'!X281 = 0, SUM('Demand breakdown 1'!N281:W281)&gt;0), 'Demand breakdown 1'!T281/SUM('Demand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1'!T281 /'Demand breakdown 1'!Y281)*Doku!$H$9)</f>
        <v>0</v>
      </c>
      <c r="U281" s="27" cm="1">
        <f t="array" ref="U281">_xlfn.IFS(AND('Demand breakdown 1'!X281&gt;0, SUM('Demand breakdown 1'!N281:W281)&gt;0,SUM('Demand breakdown 1'!N281:W281)&lt;'Demand breakdown 1'!X281),('Demand breakdown 1'!U281 /'Demand breakdown 1'!X281)*Doku!$H$9,AND('Demand breakdown 1'!X281 = 0, SUM('Demand breakdown 1'!N281:W281)&gt;0), 'Demand breakdown 1'!U281/SUM('Demand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1'!U281 /'Demand breakdown 1'!Y281)*Doku!$H$9)</f>
        <v>0</v>
      </c>
      <c r="V281" s="27" cm="1">
        <f t="array" ref="V281">_xlfn.IFS(AND('Demand breakdown 1'!X281&gt;0, SUM('Demand breakdown 1'!N281:W281)&gt;0,SUM('Demand breakdown 1'!N281:W281)&lt;'Demand breakdown 1'!X281),('Demand breakdown 1'!V281 /'Demand breakdown 1'!X281)*Doku!$H$9,AND('Demand breakdown 1'!X281 = 0, SUM('Demand breakdown 1'!N281:W281)&gt;0), 'Demand breakdown 1'!V281/SUM('Demand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1'!V281 /'Demand breakdown 1'!Y281)*Doku!$H$9)</f>
        <v>0.22788983591300505</v>
      </c>
      <c r="W281" s="27" cm="1">
        <f t="array" ref="W281">_xlfn.IFS(AND('Demand breakdown 1'!X281&gt;0, SUM('Demand breakdown 1'!N281:W281)&gt;0),('Demand breakdown 1'!W281 /'Demand breakdown 1'!X281)*Doku!$H$9,AND('Demand breakdown 1'!X281 = 0, SUM('Demand breakdown 1'!N281:W281)&gt;0), 'Demand breakdown 1'!W281/SUM('Demand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1'!W281 /'Demand breakdown 1'!Y281)*Doku!$H$9)</f>
        <v>0</v>
      </c>
      <c r="X281" s="90" cm="1">
        <f t="array" ref="X281">_xlfn.IFS(AND('Demand breakdown 1'!Y281&gt;0,'Demand breakdown 1'!X281 &gt; SUM('Demand breakdown 1'!N281:W281)),(('Demand breakdown 1'!Y281-SUM('Demand breakdown 1'!N281:W281))/'Demand breakdown 1'!Y281)*Doku!$H$9,'Demand breakdown 1'!Y281 = 0, 0,'Demand breakdown 1'!X281 &lt; SUM('Demand breakdown 1'!N281:W281),1)</f>
        <v>1</v>
      </c>
      <c r="Y281" s="92">
        <f>IF(X281=1,Doku!$H$10,1-SUM(N281:X281))</f>
        <v>1.934697454094314E-2</v>
      </c>
      <c r="Z281" s="27">
        <f t="shared" si="21"/>
        <v>87.688727021503695</v>
      </c>
      <c r="AA281" s="25">
        <f t="shared" si="22"/>
        <v>90.936457651929771</v>
      </c>
    </row>
    <row r="282" spans="1:27">
      <c r="A282" s="27" t="s">
        <v>1411</v>
      </c>
      <c r="B282" s="27" t="s">
        <v>1462</v>
      </c>
      <c r="C282" s="27">
        <v>9561</v>
      </c>
      <c r="D282" s="27">
        <v>809</v>
      </c>
      <c r="E282" s="27">
        <v>2430.7489999999998</v>
      </c>
      <c r="F282" s="27">
        <v>41798</v>
      </c>
      <c r="G282" s="27">
        <v>1</v>
      </c>
      <c r="H282" s="27">
        <v>3.8406707568530104E-3</v>
      </c>
      <c r="I282" s="27">
        <v>3.1846095238095237E-3</v>
      </c>
      <c r="J282" s="27">
        <v>72762.894516183122</v>
      </c>
      <c r="K282" s="29">
        <f t="shared" si="20"/>
        <v>266.09198514937668</v>
      </c>
      <c r="L282" s="28">
        <f t="shared" si="23"/>
        <v>266.09198514937668</v>
      </c>
      <c r="M282" s="27">
        <f t="shared" si="24"/>
        <v>119.7413933172195</v>
      </c>
      <c r="N282" s="87" cm="1">
        <f t="array" ref="N282">_xlfn.IFS(AND('Demand breakdown 1'!X282&gt;0, SUM('Demand breakdown 1'!N282:W282)&gt;0,SUM('Demand breakdown 1'!N282:W282)&lt;'Demand breakdown 1'!X282),('Demand breakdown 1'!N282 /'Demand breakdown 1'!X282)*Doku!$H$9,AND('Demand breakdown 1'!X282 = 0, SUM('Demand breakdown 1'!N282:W282)&gt;0), 'Demand breakdown 1'!N282/SUM('Demand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1'!N282 /'Demand breakdown 1'!Y282)*Doku!$H$9)</f>
        <v>0</v>
      </c>
      <c r="O282" s="27" cm="1">
        <f t="array" ref="O282">_xlfn.IFS(AND('Demand breakdown 1'!X282&gt;0, SUM('Demand breakdown 1'!N282:W282)&gt;0,SUM('Demand breakdown 1'!N282:W282)&lt;'Demand breakdown 1'!X282),('Demand breakdown 1'!O282 /'Demand breakdown 1'!X282)*Doku!$H$9,AND('Demand breakdown 1'!X282 = 0, SUM('Demand breakdown 1'!N282:W282)&gt;0), 'Demand breakdown 1'!O282/SUM('Demand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1'!O282 /'Demand breakdown 1'!Y282)*Doku!$H$9)</f>
        <v>0</v>
      </c>
      <c r="P282" s="27" cm="1">
        <f t="array" ref="P282">_xlfn.IFS(AND('Demand breakdown 1'!X282&gt;0, SUM('Demand breakdown 1'!N282:W282)&gt;0,SUM('Demand breakdown 1'!N282:W282)&lt;'Demand breakdown 1'!X282),('Demand breakdown 1'!P282 /'Demand breakdown 1'!X282)*Doku!$H$9,AND('Demand breakdown 1'!X282 = 0, SUM('Demand breakdown 1'!N282:W282)&gt;0), 'Demand breakdown 1'!P282/SUM('Demand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1'!P282 /'Demand breakdown 1'!Y282)*Doku!$H$9)</f>
        <v>0</v>
      </c>
      <c r="Q282" s="27" cm="1">
        <f t="array" ref="Q282">_xlfn.IFS(AND('Demand breakdown 1'!X282&gt;0, SUM('Demand breakdown 1'!N282:W282)&gt;0,SUM('Demand breakdown 1'!N282:W282)&lt;'Demand breakdown 1'!X282),('Demand breakdown 1'!Q282 /'Demand breakdown 1'!X282)*Doku!$H$9,AND('Demand breakdown 1'!X282 = 0, SUM('Demand breakdown 1'!N282:W282)&gt;0), 'Demand breakdown 1'!Q282/SUM('Demand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1'!Q282 /'Demand breakdown 1'!Y282)*Doku!$H$9)</f>
        <v>0</v>
      </c>
      <c r="R282" s="27" cm="1">
        <f t="array" ref="R282">_xlfn.IFS(AND('Demand breakdown 1'!X282&gt;0, SUM('Demand breakdown 1'!N282:W282)&gt;0,SUM('Demand breakdown 1'!N282:W282)&lt;'Demand breakdown 1'!X282),('Demand breakdown 1'!R282 /'Demand breakdown 1'!X282)*Doku!$H$9,AND('Demand breakdown 1'!X282 = 0, SUM('Demand breakdown 1'!N282:W282)&gt;0), 'Demand breakdown 1'!R282/SUM('Demand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1'!R282 /'Demand breakdown 1'!Y282)*Doku!$H$9)</f>
        <v>0</v>
      </c>
      <c r="S282" s="27" cm="1">
        <f t="array" ref="S282">_xlfn.IFS(AND('Demand breakdown 1'!X282&gt;0, SUM('Demand breakdown 1'!N282:W282)&gt;0,SUM('Demand breakdown 1'!N282:W282)&lt;'Demand breakdown 1'!X282),('Demand breakdown 1'!S282 /'Demand breakdown 1'!X282)*Doku!$H$9,AND('Demand breakdown 1'!X282 = 0, SUM('Demand breakdown 1'!N282:W282)&gt;0), 'Demand breakdown 1'!S282/SUM('Demand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1'!S282 /'Demand breakdown 1'!Y282)*Doku!$H$9)</f>
        <v>0</v>
      </c>
      <c r="T282" s="27" cm="1">
        <f t="array" ref="T282">_xlfn.IFS(AND('Demand breakdown 1'!X282&gt;0, SUM('Demand breakdown 1'!N282:W282)&gt;0,SUM('Demand breakdown 1'!N282:W282)&lt;'Demand breakdown 1'!X282),('Demand breakdown 1'!T282 /'Demand breakdown 1'!X282)*Doku!$H$9,AND('Demand breakdown 1'!X282 = 0, SUM('Demand breakdown 1'!N282:W282)&gt;0), 'Demand breakdown 1'!T282/SUM('Demand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1'!T282 /'Demand breakdown 1'!Y282)*Doku!$H$9)</f>
        <v>0</v>
      </c>
      <c r="U282" s="27" cm="1">
        <f t="array" ref="U282">_xlfn.IFS(AND('Demand breakdown 1'!X282&gt;0, SUM('Demand breakdown 1'!N282:W282)&gt;0,SUM('Demand breakdown 1'!N282:W282)&lt;'Demand breakdown 1'!X282),('Demand breakdown 1'!U282 /'Demand breakdown 1'!X282)*Doku!$H$9,AND('Demand breakdown 1'!X282 = 0, SUM('Demand breakdown 1'!N282:W282)&gt;0), 'Demand breakdown 1'!U282/SUM('Demand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1'!U282 /'Demand breakdown 1'!Y282)*Doku!$H$9)</f>
        <v>0</v>
      </c>
      <c r="V282" s="27" cm="1">
        <f t="array" ref="V282">_xlfn.IFS(AND('Demand breakdown 1'!X282&gt;0, SUM('Demand breakdown 1'!N282:W282)&gt;0,SUM('Demand breakdown 1'!N282:W282)&lt;'Demand breakdown 1'!X282),('Demand breakdown 1'!V282 /'Demand breakdown 1'!X282)*Doku!$H$9,AND('Demand breakdown 1'!X282 = 0, SUM('Demand breakdown 1'!N282:W282)&gt;0), 'Demand breakdown 1'!V282/SUM('Demand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1'!V282 /'Demand breakdown 1'!Y282)*Doku!$H$9)</f>
        <v>0</v>
      </c>
      <c r="W282" s="27" cm="1">
        <f t="array" ref="W282">_xlfn.IFS(AND('Demand breakdown 1'!X282&gt;0, SUM('Demand breakdown 1'!N282:W282)&gt;0),('Demand breakdown 1'!W282 /'Demand breakdown 1'!X282)*Doku!$H$9,AND('Demand breakdown 1'!X282 = 0, SUM('Demand breakdown 1'!N282:W282)&gt;0), 'Demand breakdown 1'!W282/SUM('Demand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1'!W282 /'Demand breakdown 1'!Y282)*Doku!$H$9)</f>
        <v>0</v>
      </c>
      <c r="X282" s="90" cm="1">
        <f t="array" ref="X282">_xlfn.IFS(AND('Demand breakdown 1'!Y282&gt;0,'Demand breakdown 1'!X282 &gt; SUM('Demand breakdown 1'!N282:W282)),(('Demand breakdown 1'!Y282-SUM('Demand breakdown 1'!N282:W282))/'Demand breakdown 1'!Y282)*Doku!$H$9,'Demand breakdown 1'!Y282 = 0, 0,'Demand breakdown 1'!X282 &lt; SUM('Demand breakdown 1'!N282:W282),1)</f>
        <v>0</v>
      </c>
      <c r="Y282" s="92">
        <f>IF(X282=1,Doku!$H$10,1-SUM(N282:X282))</f>
        <v>1</v>
      </c>
      <c r="Z282" s="27">
        <f t="shared" si="21"/>
        <v>71.844835990331703</v>
      </c>
      <c r="AA282" s="25">
        <f t="shared" si="22"/>
        <v>74.505755841825476</v>
      </c>
    </row>
    <row r="283" spans="1:27">
      <c r="A283" s="27" t="s">
        <v>1411</v>
      </c>
      <c r="B283" s="27" t="s">
        <v>1463</v>
      </c>
      <c r="C283" s="27">
        <v>9562</v>
      </c>
      <c r="D283" s="27">
        <v>1046</v>
      </c>
      <c r="E283" s="27">
        <v>10935.843000000001</v>
      </c>
      <c r="F283" s="27">
        <v>112528</v>
      </c>
      <c r="G283" s="27">
        <v>1</v>
      </c>
      <c r="H283" s="27">
        <v>1.727902486502543E-2</v>
      </c>
      <c r="I283" s="27">
        <v>8.5735619047619047E-3</v>
      </c>
      <c r="J283" s="27">
        <v>72762.894516183122</v>
      </c>
      <c r="K283" s="29">
        <f t="shared" si="20"/>
        <v>1079.9101523305362</v>
      </c>
      <c r="L283" s="28">
        <f t="shared" si="23"/>
        <v>1079.9101523305362</v>
      </c>
      <c r="M283" s="27">
        <f t="shared" si="24"/>
        <v>485.95956854874129</v>
      </c>
      <c r="N283" s="87" cm="1">
        <f t="array" ref="N283">_xlfn.IFS(AND('Demand breakdown 1'!X283&gt;0, SUM('Demand breakdown 1'!N283:W283)&gt;0,SUM('Demand breakdown 1'!N283:W283)&lt;'Demand breakdown 1'!X283),('Demand breakdown 1'!N283 /'Demand breakdown 1'!X283)*Doku!$H$9,AND('Demand breakdown 1'!X283 = 0, SUM('Demand breakdown 1'!N283:W283)&gt;0), 'Demand breakdown 1'!N283/SUM('Demand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1'!N283 /'Demand breakdown 1'!Y283)*Doku!$H$9)</f>
        <v>0</v>
      </c>
      <c r="O283" s="27" cm="1">
        <f t="array" ref="O283">_xlfn.IFS(AND('Demand breakdown 1'!X283&gt;0, SUM('Demand breakdown 1'!N283:W283)&gt;0,SUM('Demand breakdown 1'!N283:W283)&lt;'Demand breakdown 1'!X283),('Demand breakdown 1'!O283 /'Demand breakdown 1'!X283)*Doku!$H$9,AND('Demand breakdown 1'!X283 = 0, SUM('Demand breakdown 1'!N283:W283)&gt;0), 'Demand breakdown 1'!O283/SUM('Demand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1'!O283 /'Demand breakdown 1'!Y283)*Doku!$H$9)</f>
        <v>1.965873543609703E-2</v>
      </c>
      <c r="P283" s="27" cm="1">
        <f t="array" ref="P283">_xlfn.IFS(AND('Demand breakdown 1'!X283&gt;0, SUM('Demand breakdown 1'!N283:W283)&gt;0,SUM('Demand breakdown 1'!N283:W283)&lt;'Demand breakdown 1'!X283),('Demand breakdown 1'!P283 /'Demand breakdown 1'!X283)*Doku!$H$9,AND('Demand breakdown 1'!X283 = 0, SUM('Demand breakdown 1'!N283:W283)&gt;0), 'Demand breakdown 1'!P283/SUM('Demand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1'!P283 /'Demand breakdown 1'!Y283)*Doku!$H$9)</f>
        <v>0</v>
      </c>
      <c r="Q283" s="27" cm="1">
        <f t="array" ref="Q283">_xlfn.IFS(AND('Demand breakdown 1'!X283&gt;0, SUM('Demand breakdown 1'!N283:W283)&gt;0,SUM('Demand breakdown 1'!N283:W283)&lt;'Demand breakdown 1'!X283),('Demand breakdown 1'!Q283 /'Demand breakdown 1'!X283)*Doku!$H$9,AND('Demand breakdown 1'!X283 = 0, SUM('Demand breakdown 1'!N283:W283)&gt;0), 'Demand breakdown 1'!Q283/SUM('Demand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1'!Q283 /'Demand breakdown 1'!Y283)*Doku!$H$9)</f>
        <v>0</v>
      </c>
      <c r="R283" s="27" cm="1">
        <f t="array" ref="R283">_xlfn.IFS(AND('Demand breakdown 1'!X283&gt;0, SUM('Demand breakdown 1'!N283:W283)&gt;0,SUM('Demand breakdown 1'!N283:W283)&lt;'Demand breakdown 1'!X283),('Demand breakdown 1'!R283 /'Demand breakdown 1'!X283)*Doku!$H$9,AND('Demand breakdown 1'!X283 = 0, SUM('Demand breakdown 1'!N283:W283)&gt;0), 'Demand breakdown 1'!R283/SUM('Demand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1'!R283 /'Demand breakdown 1'!Y283)*Doku!$H$9)</f>
        <v>0</v>
      </c>
      <c r="S283" s="27" cm="1">
        <f t="array" ref="S283">_xlfn.IFS(AND('Demand breakdown 1'!X283&gt;0, SUM('Demand breakdown 1'!N283:W283)&gt;0,SUM('Demand breakdown 1'!N283:W283)&lt;'Demand breakdown 1'!X283),('Demand breakdown 1'!S283 /'Demand breakdown 1'!X283)*Doku!$H$9,AND('Demand breakdown 1'!X283 = 0, SUM('Demand breakdown 1'!N283:W283)&gt;0), 'Demand breakdown 1'!S283/SUM('Demand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1'!S283 /'Demand breakdown 1'!Y283)*Doku!$H$9)</f>
        <v>0</v>
      </c>
      <c r="T283" s="27" cm="1">
        <f t="array" ref="T283">_xlfn.IFS(AND('Demand breakdown 1'!X283&gt;0, SUM('Demand breakdown 1'!N283:W283)&gt;0,SUM('Demand breakdown 1'!N283:W283)&lt;'Demand breakdown 1'!X283),('Demand breakdown 1'!T283 /'Demand breakdown 1'!X283)*Doku!$H$9,AND('Demand breakdown 1'!X283 = 0, SUM('Demand breakdown 1'!N283:W283)&gt;0), 'Demand breakdown 1'!T283/SUM('Demand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1'!T283 /'Demand breakdown 1'!Y283)*Doku!$H$9)</f>
        <v>0</v>
      </c>
      <c r="U283" s="27" cm="1">
        <f t="array" ref="U283">_xlfn.IFS(AND('Demand breakdown 1'!X283&gt;0, SUM('Demand breakdown 1'!N283:W283)&gt;0,SUM('Demand breakdown 1'!N283:W283)&lt;'Demand breakdown 1'!X283),('Demand breakdown 1'!U283 /'Demand breakdown 1'!X283)*Doku!$H$9,AND('Demand breakdown 1'!X283 = 0, SUM('Demand breakdown 1'!N283:W283)&gt;0), 'Demand breakdown 1'!U283/SUM('Demand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1'!U283 /'Demand breakdown 1'!Y283)*Doku!$H$9)</f>
        <v>0</v>
      </c>
      <c r="V283" s="27" cm="1">
        <f t="array" ref="V283">_xlfn.IFS(AND('Demand breakdown 1'!X283&gt;0, SUM('Demand breakdown 1'!N283:W283)&gt;0,SUM('Demand breakdown 1'!N283:W283)&lt;'Demand breakdown 1'!X283),('Demand breakdown 1'!V283 /'Demand breakdown 1'!X283)*Doku!$H$9,AND('Demand breakdown 1'!X283 = 0, SUM('Demand breakdown 1'!N283:W283)&gt;0), 'Demand breakdown 1'!V283/SUM('Demand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1'!V283 /'Demand breakdown 1'!Y283)*Doku!$H$9)</f>
        <v>0.67179176290888565</v>
      </c>
      <c r="W283" s="27" cm="1">
        <f t="array" ref="W283">_xlfn.IFS(AND('Demand breakdown 1'!X283&gt;0, SUM('Demand breakdown 1'!N283:W283)&gt;0),('Demand breakdown 1'!W283 /'Demand breakdown 1'!X283)*Doku!$H$9,AND('Demand breakdown 1'!X283 = 0, SUM('Demand breakdown 1'!N283:W283)&gt;0), 'Demand breakdown 1'!W283/SUM('Demand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1'!W283 /'Demand breakdown 1'!Y283)*Doku!$H$9)</f>
        <v>1.2282851967922477E-2</v>
      </c>
      <c r="X283" s="90" cm="1">
        <f t="array" ref="X283">_xlfn.IFS(AND('Demand breakdown 1'!Y283&gt;0,'Demand breakdown 1'!X283 &gt; SUM('Demand breakdown 1'!N283:W283)),(('Demand breakdown 1'!Y283-SUM('Demand breakdown 1'!N283:W283))/'Demand breakdown 1'!Y283)*Doku!$H$9,'Demand breakdown 1'!Y283 = 0, 0,'Demand breakdown 1'!X283 &lt; SUM('Demand breakdown 1'!N283:W283),1)</f>
        <v>0.27691967514615168</v>
      </c>
      <c r="Y283" s="92">
        <f>IF(X283=1,Doku!$H$10,1-SUM(N283:X283))</f>
        <v>1.934697454094314E-2</v>
      </c>
      <c r="Z283" s="27">
        <f t="shared" si="21"/>
        <v>291.57574112924482</v>
      </c>
      <c r="AA283" s="25">
        <f t="shared" si="22"/>
        <v>302.37484265255017</v>
      </c>
    </row>
    <row r="284" spans="1:27">
      <c r="A284" s="27" t="s">
        <v>1411</v>
      </c>
      <c r="B284" s="27" t="s">
        <v>1464</v>
      </c>
      <c r="C284" s="27">
        <v>9563</v>
      </c>
      <c r="D284" s="27">
        <v>751</v>
      </c>
      <c r="E284" s="27">
        <v>4787.4350000000004</v>
      </c>
      <c r="F284" s="27">
        <v>128497</v>
      </c>
      <c r="G284" s="27">
        <v>1</v>
      </c>
      <c r="H284" s="27">
        <v>7.5643193126211693E-3</v>
      </c>
      <c r="I284" s="27">
        <v>9.7902476190476189E-3</v>
      </c>
      <c r="J284" s="27">
        <v>72762.894516183122</v>
      </c>
      <c r="K284" s="29">
        <f t="shared" si="20"/>
        <v>595.75196446808718</v>
      </c>
      <c r="L284" s="28">
        <f t="shared" si="23"/>
        <v>595.75196446808718</v>
      </c>
      <c r="M284" s="27">
        <f t="shared" si="24"/>
        <v>268.08838401063923</v>
      </c>
      <c r="N284" s="87" cm="1">
        <f t="array" ref="N284">_xlfn.IFS(AND('Demand breakdown 1'!X284&gt;0, SUM('Demand breakdown 1'!N284:W284)&gt;0,SUM('Demand breakdown 1'!N284:W284)&lt;'Demand breakdown 1'!X284),('Demand breakdown 1'!N284 /'Demand breakdown 1'!X284)*Doku!$H$9,AND('Demand breakdown 1'!X284 = 0, SUM('Demand breakdown 1'!N284:W284)&gt;0), 'Demand breakdown 1'!N284/SUM('Demand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1'!N284 /'Demand breakdown 1'!Y284)*Doku!$H$9)</f>
        <v>0.18667092960506806</v>
      </c>
      <c r="O284" s="27" cm="1">
        <f t="array" ref="O284">_xlfn.IFS(AND('Demand breakdown 1'!X284&gt;0, SUM('Demand breakdown 1'!N284:W284)&gt;0,SUM('Demand breakdown 1'!N284:W284)&lt;'Demand breakdown 1'!X284),('Demand breakdown 1'!O284 /'Demand breakdown 1'!X284)*Doku!$H$9,AND('Demand breakdown 1'!X284 = 0, SUM('Demand breakdown 1'!N284:W284)&gt;0), 'Demand breakdown 1'!O284/SUM('Demand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1'!O284 /'Demand breakdown 1'!Y284)*Doku!$H$9)</f>
        <v>2.1126608587060069E-2</v>
      </c>
      <c r="P284" s="27" cm="1">
        <f t="array" ref="P284">_xlfn.IFS(AND('Demand breakdown 1'!X284&gt;0, SUM('Demand breakdown 1'!N284:W284)&gt;0,SUM('Demand breakdown 1'!N284:W284)&lt;'Demand breakdown 1'!X284),('Demand breakdown 1'!P284 /'Demand breakdown 1'!X284)*Doku!$H$9,AND('Demand breakdown 1'!X284 = 0, SUM('Demand breakdown 1'!N284:W284)&gt;0), 'Demand breakdown 1'!P284/SUM('Demand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1'!P284 /'Demand breakdown 1'!Y284)*Doku!$H$9)</f>
        <v>0</v>
      </c>
      <c r="Q284" s="27" cm="1">
        <f t="array" ref="Q284">_xlfn.IFS(AND('Demand breakdown 1'!X284&gt;0, SUM('Demand breakdown 1'!N284:W284)&gt;0,SUM('Demand breakdown 1'!N284:W284)&lt;'Demand breakdown 1'!X284),('Demand breakdown 1'!Q284 /'Demand breakdown 1'!X284)*Doku!$H$9,AND('Demand breakdown 1'!X284 = 0, SUM('Demand breakdown 1'!N284:W284)&gt;0), 'Demand breakdown 1'!Q284/SUM('Demand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1'!Q284 /'Demand breakdown 1'!Y284)*Doku!$H$9)</f>
        <v>8.2824714261708135E-2</v>
      </c>
      <c r="R284" s="27" cm="1">
        <f t="array" ref="R284">_xlfn.IFS(AND('Demand breakdown 1'!X284&gt;0, SUM('Demand breakdown 1'!N284:W284)&gt;0,SUM('Demand breakdown 1'!N284:W284)&lt;'Demand breakdown 1'!X284),('Demand breakdown 1'!R284 /'Demand breakdown 1'!X284)*Doku!$H$9,AND('Demand breakdown 1'!X284 = 0, SUM('Demand breakdown 1'!N284:W284)&gt;0), 'Demand breakdown 1'!R284/SUM('Demand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1'!R284 /'Demand breakdown 1'!Y284)*Doku!$H$9)</f>
        <v>0</v>
      </c>
      <c r="S284" s="27" cm="1">
        <f t="array" ref="S284">_xlfn.IFS(AND('Demand breakdown 1'!X284&gt;0, SUM('Demand breakdown 1'!N284:W284)&gt;0,SUM('Demand breakdown 1'!N284:W284)&lt;'Demand breakdown 1'!X284),('Demand breakdown 1'!S284 /'Demand breakdown 1'!X284)*Doku!$H$9,AND('Demand breakdown 1'!X284 = 0, SUM('Demand breakdown 1'!N284:W284)&gt;0), 'Demand breakdown 1'!S284/SUM('Demand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1'!S284 /'Demand breakdown 1'!Y284)*Doku!$H$9)</f>
        <v>0</v>
      </c>
      <c r="T284" s="27" cm="1">
        <f t="array" ref="T284">_xlfn.IFS(AND('Demand breakdown 1'!X284&gt;0, SUM('Demand breakdown 1'!N284:W284)&gt;0,SUM('Demand breakdown 1'!N284:W284)&lt;'Demand breakdown 1'!X284),('Demand breakdown 1'!T284 /'Demand breakdown 1'!X284)*Doku!$H$9,AND('Demand breakdown 1'!X284 = 0, SUM('Demand breakdown 1'!N284:W284)&gt;0), 'Demand breakdown 1'!T284/SUM('Demand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1'!T284 /'Demand breakdown 1'!Y284)*Doku!$H$9)</f>
        <v>0</v>
      </c>
      <c r="U284" s="27" cm="1">
        <f t="array" ref="U284">_xlfn.IFS(AND('Demand breakdown 1'!X284&gt;0, SUM('Demand breakdown 1'!N284:W284)&gt;0,SUM('Demand breakdown 1'!N284:W284)&lt;'Demand breakdown 1'!X284),('Demand breakdown 1'!U284 /'Demand breakdown 1'!X284)*Doku!$H$9,AND('Demand breakdown 1'!X284 = 0, SUM('Demand breakdown 1'!N284:W284)&gt;0), 'Demand breakdown 1'!U284/SUM('Demand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1'!U284 /'Demand breakdown 1'!Y284)*Doku!$H$9)</f>
        <v>0</v>
      </c>
      <c r="V284" s="27" cm="1">
        <f t="array" ref="V284">_xlfn.IFS(AND('Demand breakdown 1'!X284&gt;0, SUM('Demand breakdown 1'!N284:W284)&gt;0,SUM('Demand breakdown 1'!N284:W284)&lt;'Demand breakdown 1'!X284),('Demand breakdown 1'!V284 /'Demand breakdown 1'!X284)*Doku!$H$9,AND('Demand breakdown 1'!X284 = 0, SUM('Demand breakdown 1'!N284:W284)&gt;0), 'Demand breakdown 1'!V284/SUM('Demand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1'!V284 /'Demand breakdown 1'!Y284)*Doku!$H$9)</f>
        <v>1.9655103511344439E-2</v>
      </c>
      <c r="W284" s="27" cm="1">
        <f t="array" ref="W284">_xlfn.IFS(AND('Demand breakdown 1'!X284&gt;0, SUM('Demand breakdown 1'!N284:W284)&gt;0),('Demand breakdown 1'!W284 /'Demand breakdown 1'!X284)*Doku!$H$9,AND('Demand breakdown 1'!X284 = 0, SUM('Demand breakdown 1'!N284:W284)&gt;0), 'Demand breakdown 1'!W284/SUM('Demand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1'!W284 /'Demand breakdown 1'!Y284)*Doku!$H$9)</f>
        <v>0.14031851972002585</v>
      </c>
      <c r="X284" s="90" cm="1">
        <f t="array" ref="X284">_xlfn.IFS(AND('Demand breakdown 1'!Y284&gt;0,'Demand breakdown 1'!X284 &gt; SUM('Demand breakdown 1'!N284:W284)),(('Demand breakdown 1'!Y284-SUM('Demand breakdown 1'!N284:W284))/'Demand breakdown 1'!Y284)*Doku!$H$9,'Demand breakdown 1'!Y284 = 0, 0,'Demand breakdown 1'!X284 &lt; SUM('Demand breakdown 1'!N284:W284),1)</f>
        <v>0.53005714977385032</v>
      </c>
      <c r="Y284" s="92">
        <f>IF(X284=1,Doku!$H$10,1-SUM(N284:X284))</f>
        <v>1.934697454094314E-2</v>
      </c>
      <c r="Z284" s="27">
        <f t="shared" si="21"/>
        <v>160.85303040638354</v>
      </c>
      <c r="AA284" s="25">
        <f t="shared" si="22"/>
        <v>166.81055005106444</v>
      </c>
    </row>
    <row r="285" spans="1:27">
      <c r="A285" s="27" t="s">
        <v>1411</v>
      </c>
      <c r="B285" s="27" t="s">
        <v>1465</v>
      </c>
      <c r="C285" s="27">
        <v>9564</v>
      </c>
      <c r="D285" s="27">
        <v>929</v>
      </c>
      <c r="E285" s="27">
        <v>31374.248</v>
      </c>
      <c r="F285" s="27">
        <v>518370</v>
      </c>
      <c r="G285" s="27">
        <v>1</v>
      </c>
      <c r="H285" s="27">
        <v>4.9572439117265527E-2</v>
      </c>
      <c r="I285" s="27">
        <v>3.9494857142857144E-2</v>
      </c>
      <c r="J285" s="27">
        <v>72762.894516183122</v>
      </c>
      <c r="K285" s="29">
        <f t="shared" si="20"/>
        <v>3401.7174288285232</v>
      </c>
      <c r="L285" s="28">
        <f t="shared" si="23"/>
        <v>3401.7174288285232</v>
      </c>
      <c r="M285" s="27">
        <f t="shared" si="24"/>
        <v>1530.7728429728354</v>
      </c>
      <c r="N285" s="87" cm="1">
        <f t="array" ref="N285">_xlfn.IFS(AND('Demand breakdown 1'!X285&gt;0, SUM('Demand breakdown 1'!N285:W285)&gt;0,SUM('Demand breakdown 1'!N285:W285)&lt;'Demand breakdown 1'!X285),('Demand breakdown 1'!N285 /'Demand breakdown 1'!X285)*Doku!$H$9,AND('Demand breakdown 1'!X285 = 0, SUM('Demand breakdown 1'!N285:W285)&gt;0), 'Demand breakdown 1'!N285/SUM('Demand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1'!N285 /'Demand breakdown 1'!Y285)*Doku!$H$9)</f>
        <v>7.6172623380802718E-2</v>
      </c>
      <c r="O285" s="27" cm="1">
        <f t="array" ref="O285">_xlfn.IFS(AND('Demand breakdown 1'!X285&gt;0, SUM('Demand breakdown 1'!N285:W285)&gt;0,SUM('Demand breakdown 1'!N285:W285)&lt;'Demand breakdown 1'!X285),('Demand breakdown 1'!O285 /'Demand breakdown 1'!X285)*Doku!$H$9,AND('Demand breakdown 1'!X285 = 0, SUM('Demand breakdown 1'!N285:W285)&gt;0), 'Demand breakdown 1'!O285/SUM('Demand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1'!O285 /'Demand breakdown 1'!Y285)*Doku!$H$9)</f>
        <v>2.0989171770987608E-2</v>
      </c>
      <c r="P285" s="27" cm="1">
        <f t="array" ref="P285">_xlfn.IFS(AND('Demand breakdown 1'!X285&gt;0, SUM('Demand breakdown 1'!N285:W285)&gt;0,SUM('Demand breakdown 1'!N285:W285)&lt;'Demand breakdown 1'!X285),('Demand breakdown 1'!P285 /'Demand breakdown 1'!X285)*Doku!$H$9,AND('Demand breakdown 1'!X285 = 0, SUM('Demand breakdown 1'!N285:W285)&gt;0), 'Demand breakdown 1'!P285/SUM('Demand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1'!P285 /'Demand breakdown 1'!Y285)*Doku!$H$9)</f>
        <v>2.5251873322711363E-3</v>
      </c>
      <c r="Q285" s="27" cm="1">
        <f t="array" ref="Q285">_xlfn.IFS(AND('Demand breakdown 1'!X285&gt;0, SUM('Demand breakdown 1'!N285:W285)&gt;0,SUM('Demand breakdown 1'!N285:W285)&lt;'Demand breakdown 1'!X285),('Demand breakdown 1'!Q285 /'Demand breakdown 1'!X285)*Doku!$H$9,AND('Demand breakdown 1'!X285 = 0, SUM('Demand breakdown 1'!N285:W285)&gt;0), 'Demand breakdown 1'!Q285/SUM('Demand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1'!Q285 /'Demand breakdown 1'!Y285)*Doku!$H$9)</f>
        <v>5.0341578651607148E-2</v>
      </c>
      <c r="R285" s="27" cm="1">
        <f t="array" ref="R285">_xlfn.IFS(AND('Demand breakdown 1'!X285&gt;0, SUM('Demand breakdown 1'!N285:W285)&gt;0,SUM('Demand breakdown 1'!N285:W285)&lt;'Demand breakdown 1'!X285),('Demand breakdown 1'!R285 /'Demand breakdown 1'!X285)*Doku!$H$9,AND('Demand breakdown 1'!X285 = 0, SUM('Demand breakdown 1'!N285:W285)&gt;0), 'Demand breakdown 1'!R285/SUM('Demand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1'!R285 /'Demand breakdown 1'!Y285)*Doku!$H$9)</f>
        <v>0</v>
      </c>
      <c r="S285" s="27" cm="1">
        <f t="array" ref="S285">_xlfn.IFS(AND('Demand breakdown 1'!X285&gt;0, SUM('Demand breakdown 1'!N285:W285)&gt;0,SUM('Demand breakdown 1'!N285:W285)&lt;'Demand breakdown 1'!X285),('Demand breakdown 1'!S285 /'Demand breakdown 1'!X285)*Doku!$H$9,AND('Demand breakdown 1'!X285 = 0, SUM('Demand breakdown 1'!N285:W285)&gt;0), 'Demand breakdown 1'!S285/SUM('Demand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1'!S285 /'Demand breakdown 1'!Y285)*Doku!$H$9)</f>
        <v>4.9345403832454317E-2</v>
      </c>
      <c r="T285" s="27" cm="1">
        <f t="array" ref="T285">_xlfn.IFS(AND('Demand breakdown 1'!X285&gt;0, SUM('Demand breakdown 1'!N285:W285)&gt;0,SUM('Demand breakdown 1'!N285:W285)&lt;'Demand breakdown 1'!X285),('Demand breakdown 1'!T285 /'Demand breakdown 1'!X285)*Doku!$H$9,AND('Demand breakdown 1'!X285 = 0, SUM('Demand breakdown 1'!N285:W285)&gt;0), 'Demand breakdown 1'!T285/SUM('Demand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1'!T285 /'Demand breakdown 1'!Y285)*Doku!$H$9)</f>
        <v>0</v>
      </c>
      <c r="U285" s="27" cm="1">
        <f t="array" ref="U285">_xlfn.IFS(AND('Demand breakdown 1'!X285&gt;0, SUM('Demand breakdown 1'!N285:W285)&gt;0,SUM('Demand breakdown 1'!N285:W285)&lt;'Demand breakdown 1'!X285),('Demand breakdown 1'!U285 /'Demand breakdown 1'!X285)*Doku!$H$9,AND('Demand breakdown 1'!X285 = 0, SUM('Demand breakdown 1'!N285:W285)&gt;0), 'Demand breakdown 1'!U285/SUM('Demand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1'!U285 /'Demand breakdown 1'!Y285)*Doku!$H$9)</f>
        <v>0</v>
      </c>
      <c r="V285" s="27" cm="1">
        <f t="array" ref="V285">_xlfn.IFS(AND('Demand breakdown 1'!X285&gt;0, SUM('Demand breakdown 1'!N285:W285)&gt;0,SUM('Demand breakdown 1'!N285:W285)&lt;'Demand breakdown 1'!X285),('Demand breakdown 1'!V285 /'Demand breakdown 1'!X285)*Doku!$H$9,AND('Demand breakdown 1'!X285 = 0, SUM('Demand breakdown 1'!N285:W285)&gt;0), 'Demand breakdown 1'!V285/SUM('Demand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1'!V285 /'Demand breakdown 1'!Y285)*Doku!$H$9)</f>
        <v>0.63815422252055698</v>
      </c>
      <c r="W285" s="27" cm="1">
        <f t="array" ref="W285">_xlfn.IFS(AND('Demand breakdown 1'!X285&gt;0, SUM('Demand breakdown 1'!N285:W285)&gt;0),('Demand breakdown 1'!W285 /'Demand breakdown 1'!X285)*Doku!$H$9,AND('Demand breakdown 1'!X285 = 0, SUM('Demand breakdown 1'!N285:W285)&gt;0), 'Demand breakdown 1'!W285/SUM('Demand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1'!W285 /'Demand breakdown 1'!Y285)*Doku!$H$9)</f>
        <v>3.926782135962914E-2</v>
      </c>
      <c r="X285" s="90" cm="1">
        <f t="array" ref="X285">_xlfn.IFS(AND('Demand breakdown 1'!Y285&gt;0,'Demand breakdown 1'!X285 &gt; SUM('Demand breakdown 1'!N285:W285)),(('Demand breakdown 1'!Y285-SUM('Demand breakdown 1'!N285:W285))/'Demand breakdown 1'!Y285)*Doku!$H$9,'Demand breakdown 1'!Y285 = 0, 0,'Demand breakdown 1'!X285 &lt; SUM('Demand breakdown 1'!N285:W285),1)</f>
        <v>0.10385701661074774</v>
      </c>
      <c r="Y285" s="92">
        <f>IF(X285=1,Doku!$H$10,1-SUM(N285:X285))</f>
        <v>1.934697454094314E-2</v>
      </c>
      <c r="Z285" s="27">
        <f t="shared" si="21"/>
        <v>918.46370578370136</v>
      </c>
      <c r="AA285" s="25">
        <f t="shared" si="22"/>
        <v>952.48088007198658</v>
      </c>
    </row>
    <row r="286" spans="1:27">
      <c r="A286" s="27" t="s">
        <v>1411</v>
      </c>
      <c r="B286" s="27" t="s">
        <v>1466</v>
      </c>
      <c r="C286" s="27">
        <v>9565</v>
      </c>
      <c r="D286" s="27">
        <v>829</v>
      </c>
      <c r="E286" s="27">
        <v>1472.991</v>
      </c>
      <c r="F286" s="27">
        <v>40981</v>
      </c>
      <c r="G286" s="27">
        <v>1</v>
      </c>
      <c r="H286" s="27">
        <v>2.3273787045917423E-3</v>
      </c>
      <c r="I286" s="27">
        <v>3.1223619047619049E-3</v>
      </c>
      <c r="J286" s="27">
        <v>72762.894516183122</v>
      </c>
      <c r="K286" s="29">
        <f t="shared" si="20"/>
        <v>185.54348922753326</v>
      </c>
      <c r="L286" s="28">
        <f t="shared" si="23"/>
        <v>185.54348922753326</v>
      </c>
      <c r="M286" s="27">
        <f t="shared" si="24"/>
        <v>83.494570152389969</v>
      </c>
      <c r="N286" s="87" cm="1">
        <f t="array" ref="N286">_xlfn.IFS(AND('Demand breakdown 1'!X286&gt;0, SUM('Demand breakdown 1'!N286:W286)&gt;0,SUM('Demand breakdown 1'!N286:W286)&lt;'Demand breakdown 1'!X286),('Demand breakdown 1'!N286 /'Demand breakdown 1'!X286)*Doku!$H$9,AND('Demand breakdown 1'!X286 = 0, SUM('Demand breakdown 1'!N286:W286)&gt;0), 'Demand breakdown 1'!N286/SUM('Demand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1'!N286 /'Demand breakdown 1'!Y286)*Doku!$H$9)</f>
        <v>0.33004016281165832</v>
      </c>
      <c r="O286" s="27" cm="1">
        <f t="array" ref="O286">_xlfn.IFS(AND('Demand breakdown 1'!X286&gt;0, SUM('Demand breakdown 1'!N286:W286)&gt;0,SUM('Demand breakdown 1'!N286:W286)&lt;'Demand breakdown 1'!X286),('Demand breakdown 1'!O286 /'Demand breakdown 1'!X286)*Doku!$H$9,AND('Demand breakdown 1'!X286 = 0, SUM('Demand breakdown 1'!N286:W286)&gt;0), 'Demand breakdown 1'!O286/SUM('Demand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1'!O286 /'Demand breakdown 1'!Y286)*Doku!$H$9)</f>
        <v>0</v>
      </c>
      <c r="P286" s="27" cm="1">
        <f t="array" ref="P286">_xlfn.IFS(AND('Demand breakdown 1'!X286&gt;0, SUM('Demand breakdown 1'!N286:W286)&gt;0,SUM('Demand breakdown 1'!N286:W286)&lt;'Demand breakdown 1'!X286),('Demand breakdown 1'!P286 /'Demand breakdown 1'!X286)*Doku!$H$9,AND('Demand breakdown 1'!X286 = 0, SUM('Demand breakdown 1'!N286:W286)&gt;0), 'Demand breakdown 1'!P286/SUM('Demand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1'!P286 /'Demand breakdown 1'!Y286)*Doku!$H$9)</f>
        <v>0</v>
      </c>
      <c r="Q286" s="27" cm="1">
        <f t="array" ref="Q286">_xlfn.IFS(AND('Demand breakdown 1'!X286&gt;0, SUM('Demand breakdown 1'!N286:W286)&gt;0,SUM('Demand breakdown 1'!N286:W286)&lt;'Demand breakdown 1'!X286),('Demand breakdown 1'!Q286 /'Demand breakdown 1'!X286)*Doku!$H$9,AND('Demand breakdown 1'!X286 = 0, SUM('Demand breakdown 1'!N286:W286)&gt;0), 'Demand breakdown 1'!Q286/SUM('Demand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1'!Q286 /'Demand breakdown 1'!Y286)*Doku!$H$9)</f>
        <v>0.12153580378387953</v>
      </c>
      <c r="R286" s="27" cm="1">
        <f t="array" ref="R286">_xlfn.IFS(AND('Demand breakdown 1'!X286&gt;0, SUM('Demand breakdown 1'!N286:W286)&gt;0,SUM('Demand breakdown 1'!N286:W286)&lt;'Demand breakdown 1'!X286),('Demand breakdown 1'!R286 /'Demand breakdown 1'!X286)*Doku!$H$9,AND('Demand breakdown 1'!X286 = 0, SUM('Demand breakdown 1'!N286:W286)&gt;0), 'Demand breakdown 1'!R286/SUM('Demand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1'!R286 /'Demand breakdown 1'!Y286)*Doku!$H$9)</f>
        <v>0</v>
      </c>
      <c r="S286" s="27" cm="1">
        <f t="array" ref="S286">_xlfn.IFS(AND('Demand breakdown 1'!X286&gt;0, SUM('Demand breakdown 1'!N286:W286)&gt;0,SUM('Demand breakdown 1'!N286:W286)&lt;'Demand breakdown 1'!X286),('Demand breakdown 1'!S286 /'Demand breakdown 1'!X286)*Doku!$H$9,AND('Demand breakdown 1'!X286 = 0, SUM('Demand breakdown 1'!N286:W286)&gt;0), 'Demand breakdown 1'!S286/SUM('Demand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1'!S286 /'Demand breakdown 1'!Y286)*Doku!$H$9)</f>
        <v>0</v>
      </c>
      <c r="T286" s="27" cm="1">
        <f t="array" ref="T286">_xlfn.IFS(AND('Demand breakdown 1'!X286&gt;0, SUM('Demand breakdown 1'!N286:W286)&gt;0,SUM('Demand breakdown 1'!N286:W286)&lt;'Demand breakdown 1'!X286),('Demand breakdown 1'!T286 /'Demand breakdown 1'!X286)*Doku!$H$9,AND('Demand breakdown 1'!X286 = 0, SUM('Demand breakdown 1'!N286:W286)&gt;0), 'Demand breakdown 1'!T286/SUM('Demand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1'!T286 /'Demand breakdown 1'!Y286)*Doku!$H$9)</f>
        <v>0</v>
      </c>
      <c r="U286" s="27" cm="1">
        <f t="array" ref="U286">_xlfn.IFS(AND('Demand breakdown 1'!X286&gt;0, SUM('Demand breakdown 1'!N286:W286)&gt;0,SUM('Demand breakdown 1'!N286:W286)&lt;'Demand breakdown 1'!X286),('Demand breakdown 1'!U286 /'Demand breakdown 1'!X286)*Doku!$H$9,AND('Demand breakdown 1'!X286 = 0, SUM('Demand breakdown 1'!N286:W286)&gt;0), 'Demand breakdown 1'!U286/SUM('Demand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1'!U286 /'Demand breakdown 1'!Y286)*Doku!$H$9)</f>
        <v>0</v>
      </c>
      <c r="V286" s="27" cm="1">
        <f t="array" ref="V286">_xlfn.IFS(AND('Demand breakdown 1'!X286&gt;0, SUM('Demand breakdown 1'!N286:W286)&gt;0,SUM('Demand breakdown 1'!N286:W286)&lt;'Demand breakdown 1'!X286),('Demand breakdown 1'!V286 /'Demand breakdown 1'!X286)*Doku!$H$9,AND('Demand breakdown 1'!X286 = 0, SUM('Demand breakdown 1'!N286:W286)&gt;0), 'Demand breakdown 1'!V286/SUM('Demand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1'!V286 /'Demand breakdown 1'!Y286)*Doku!$H$9)</f>
        <v>0.39939483344919829</v>
      </c>
      <c r="W286" s="27" cm="1">
        <f t="array" ref="W286">_xlfn.IFS(AND('Demand breakdown 1'!X286&gt;0, SUM('Demand breakdown 1'!N286:W286)&gt;0),('Demand breakdown 1'!W286 /'Demand breakdown 1'!X286)*Doku!$H$9,AND('Demand breakdown 1'!X286 = 0, SUM('Demand breakdown 1'!N286:W286)&gt;0), 'Demand breakdown 1'!W286/SUM('Demand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1'!W286 /'Demand breakdown 1'!Y286)*Doku!$H$9)</f>
        <v>0</v>
      </c>
      <c r="X286" s="90" cm="1">
        <f t="array" ref="X286">_xlfn.IFS(AND('Demand breakdown 1'!Y286&gt;0,'Demand breakdown 1'!X286 &gt; SUM('Demand breakdown 1'!N286:W286)),(('Demand breakdown 1'!Y286-SUM('Demand breakdown 1'!N286:W286))/'Demand breakdown 1'!Y286)*Doku!$H$9,'Demand breakdown 1'!Y286 = 0, 0,'Demand breakdown 1'!X286 &lt; SUM('Demand breakdown 1'!N286:W286),1)</f>
        <v>0.1296822254143207</v>
      </c>
      <c r="Y286" s="92">
        <f>IF(X286=1,Doku!$H$10,1-SUM(N286:X286))</f>
        <v>1.934697454094314E-2</v>
      </c>
      <c r="Z286" s="27">
        <f t="shared" si="21"/>
        <v>50.096742091433981</v>
      </c>
      <c r="AA286" s="25">
        <f t="shared" si="22"/>
        <v>51.952176983709315</v>
      </c>
    </row>
    <row r="287" spans="1:27">
      <c r="A287" s="27" t="s">
        <v>1411</v>
      </c>
      <c r="B287" s="27" t="s">
        <v>1462</v>
      </c>
      <c r="C287" s="27">
        <v>9571</v>
      </c>
      <c r="D287" s="27">
        <v>809</v>
      </c>
      <c r="E287" s="27">
        <v>2430.7489999999998</v>
      </c>
      <c r="F287" s="27">
        <v>41798</v>
      </c>
      <c r="G287" s="27">
        <v>4</v>
      </c>
      <c r="H287" s="27">
        <v>3.8406707568530104E-3</v>
      </c>
      <c r="I287" s="27">
        <v>3.1846095238095237E-3</v>
      </c>
      <c r="J287" s="27">
        <v>72762.894516183122</v>
      </c>
      <c r="K287" s="29">
        <f t="shared" si="20"/>
        <v>266.09198514937668</v>
      </c>
      <c r="L287" s="28">
        <f t="shared" si="23"/>
        <v>66.522996287344171</v>
      </c>
      <c r="M287" s="27">
        <f t="shared" si="24"/>
        <v>29.935348329304876</v>
      </c>
      <c r="N287" s="87" cm="1">
        <f t="array" ref="N287">_xlfn.IFS(AND('Demand breakdown 1'!X287&gt;0, SUM('Demand breakdown 1'!N287:W287)&gt;0,SUM('Demand breakdown 1'!N287:W287)&lt;'Demand breakdown 1'!X287),('Demand breakdown 1'!N287 /'Demand breakdown 1'!X287)*Doku!$H$9,AND('Demand breakdown 1'!X287 = 0, SUM('Demand breakdown 1'!N287:W287)&gt;0), 'Demand breakdown 1'!N287/SUM('Demand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1'!N287 /'Demand breakdown 1'!Y287)*Doku!$H$9)</f>
        <v>7.9788657014254499E-2</v>
      </c>
      <c r="O287" s="27" cm="1">
        <f t="array" ref="O287">_xlfn.IFS(AND('Demand breakdown 1'!X287&gt;0, SUM('Demand breakdown 1'!N287:W287)&gt;0,SUM('Demand breakdown 1'!N287:W287)&lt;'Demand breakdown 1'!X287),('Demand breakdown 1'!O287 /'Demand breakdown 1'!X287)*Doku!$H$9,AND('Demand breakdown 1'!X287 = 0, SUM('Demand breakdown 1'!N287:W287)&gt;0), 'Demand breakdown 1'!O287/SUM('Demand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1'!O287 /'Demand breakdown 1'!Y287)*Doku!$H$9)</f>
        <v>8.586736395382806E-2</v>
      </c>
      <c r="P287" s="27" cm="1">
        <f t="array" ref="P287">_xlfn.IFS(AND('Demand breakdown 1'!X287&gt;0, SUM('Demand breakdown 1'!N287:W287)&gt;0,SUM('Demand breakdown 1'!N287:W287)&lt;'Demand breakdown 1'!X287),('Demand breakdown 1'!P287 /'Demand breakdown 1'!X287)*Doku!$H$9,AND('Demand breakdown 1'!X287 = 0, SUM('Demand breakdown 1'!N287:W287)&gt;0), 'Demand breakdown 1'!P287/SUM('Demand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1'!P287 /'Demand breakdown 1'!Y287)*Doku!$H$9)</f>
        <v>4.6468337493629032E-2</v>
      </c>
      <c r="Q287" s="27" cm="1">
        <f t="array" ref="Q287">_xlfn.IFS(AND('Demand breakdown 1'!X287&gt;0, SUM('Demand breakdown 1'!N287:W287)&gt;0,SUM('Demand breakdown 1'!N287:W287)&lt;'Demand breakdown 1'!X287),('Demand breakdown 1'!Q287 /'Demand breakdown 1'!X287)*Doku!$H$9,AND('Demand breakdown 1'!X287 = 0, SUM('Demand breakdown 1'!N287:W287)&gt;0), 'Demand breakdown 1'!Q287/SUM('Demand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1'!Q287 /'Demand breakdown 1'!Y287)*Doku!$H$9)</f>
        <v>5.795033949060132E-2</v>
      </c>
      <c r="R287" s="27" cm="1">
        <f t="array" ref="R287">_xlfn.IFS(AND('Demand breakdown 1'!X287&gt;0, SUM('Demand breakdown 1'!N287:W287)&gt;0,SUM('Demand breakdown 1'!N287:W287)&lt;'Demand breakdown 1'!X287),('Demand breakdown 1'!R287 /'Demand breakdown 1'!X287)*Doku!$H$9,AND('Demand breakdown 1'!X287 = 0, SUM('Demand breakdown 1'!N287:W287)&gt;0), 'Demand breakdown 1'!R287/SUM('Demand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1'!R287 /'Demand breakdown 1'!Y287)*Doku!$H$9)</f>
        <v>1.1256864702914008E-2</v>
      </c>
      <c r="S287" s="27" cm="1">
        <f t="array" ref="S287">_xlfn.IFS(AND('Demand breakdown 1'!X287&gt;0, SUM('Demand breakdown 1'!N287:W287)&gt;0,SUM('Demand breakdown 1'!N287:W287)&lt;'Demand breakdown 1'!X287),('Demand breakdown 1'!S287 /'Demand breakdown 1'!X287)*Doku!$H$9,AND('Demand breakdown 1'!X287 = 0, SUM('Demand breakdown 1'!N287:W287)&gt;0), 'Demand breakdown 1'!S287/SUM('Demand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1'!S287 /'Demand breakdown 1'!Y287)*Doku!$H$9)</f>
        <v>3.3455401897060436E-2</v>
      </c>
      <c r="T287" s="27" cm="1">
        <f t="array" ref="T287">_xlfn.IFS(AND('Demand breakdown 1'!X287&gt;0, SUM('Demand breakdown 1'!N287:W287)&gt;0,SUM('Demand breakdown 1'!N287:W287)&lt;'Demand breakdown 1'!X287),('Demand breakdown 1'!T287 /'Demand breakdown 1'!X287)*Doku!$H$9,AND('Demand breakdown 1'!X287 = 0, SUM('Demand breakdown 1'!N287:W287)&gt;0), 'Demand breakdown 1'!T287/SUM('Demand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1'!T287 /'Demand breakdown 1'!Y287)*Doku!$H$9)</f>
        <v>0.15836157264059428</v>
      </c>
      <c r="U287" s="27" cm="1">
        <f t="array" ref="U287">_xlfn.IFS(AND('Demand breakdown 1'!X287&gt;0, SUM('Demand breakdown 1'!N287:W287)&gt;0,SUM('Demand breakdown 1'!N287:W287)&lt;'Demand breakdown 1'!X287),('Demand breakdown 1'!U287 /'Demand breakdown 1'!X287)*Doku!$H$9,AND('Demand breakdown 1'!X287 = 0, SUM('Demand breakdown 1'!N287:W287)&gt;0), 'Demand breakdown 1'!U287/SUM('Demand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1'!U287 /'Demand breakdown 1'!Y287)*Doku!$H$9)</f>
        <v>9.7034173739118768E-2</v>
      </c>
      <c r="V287" s="27" cm="1">
        <f t="array" ref="V287">_xlfn.IFS(AND('Demand breakdown 1'!X287&gt;0, SUM('Demand breakdown 1'!N287:W287)&gt;0,SUM('Demand breakdown 1'!N287:W287)&lt;'Demand breakdown 1'!X287),('Demand breakdown 1'!V287 /'Demand breakdown 1'!X287)*Doku!$H$9,AND('Demand breakdown 1'!X287 = 0, SUM('Demand breakdown 1'!N287:W287)&gt;0), 'Demand breakdown 1'!V287/SUM('Demand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1'!V287 /'Demand breakdown 1'!Y287)*Doku!$H$9)</f>
        <v>0.21464589615516433</v>
      </c>
      <c r="W287" s="27" cm="1">
        <f t="array" ref="W287">_xlfn.IFS(AND('Demand breakdown 1'!X287&gt;0, SUM('Demand breakdown 1'!N287:W287)&gt;0),('Demand breakdown 1'!W287 /'Demand breakdown 1'!X287)*Doku!$H$9,AND('Demand breakdown 1'!X287 = 0, SUM('Demand breakdown 1'!N287:W287)&gt;0), 'Demand breakdown 1'!W287/SUM('Demand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1'!W287 /'Demand breakdown 1'!Y287)*Doku!$H$9)</f>
        <v>0.14638426859669379</v>
      </c>
      <c r="X287" s="90" cm="1">
        <f t="array" ref="X287">_xlfn.IFS(AND('Demand breakdown 1'!Y287&gt;0,'Demand breakdown 1'!X287 &gt; SUM('Demand breakdown 1'!N287:W287)),(('Demand breakdown 1'!Y287-SUM('Demand breakdown 1'!N287:W287))/'Demand breakdown 1'!Y287)*Doku!$H$9,'Demand breakdown 1'!Y287 = 0, 0,'Demand breakdown 1'!X287 &lt; SUM('Demand breakdown 1'!N287:W287),1)</f>
        <v>4.9440149775198325E-2</v>
      </c>
      <c r="Y287" s="92">
        <f>IF(X287=1,Doku!$H$10,1-SUM(N287:X287))</f>
        <v>1.9346974540943251E-2</v>
      </c>
      <c r="Z287" s="27">
        <f t="shared" si="21"/>
        <v>17.961208997582926</v>
      </c>
      <c r="AA287" s="25">
        <f t="shared" si="22"/>
        <v>18.626438960456369</v>
      </c>
    </row>
    <row r="288" spans="1:27">
      <c r="A288" s="27" t="s">
        <v>1411</v>
      </c>
      <c r="B288" s="27" t="s">
        <v>1467</v>
      </c>
      <c r="C288" s="27">
        <v>9572</v>
      </c>
      <c r="D288" s="27">
        <v>951</v>
      </c>
      <c r="E288" s="27">
        <v>5237.6670000000004</v>
      </c>
      <c r="F288" s="27">
        <v>137262</v>
      </c>
      <c r="G288" s="27">
        <v>3</v>
      </c>
      <c r="H288" s="27">
        <v>8.2757020494646054E-3</v>
      </c>
      <c r="I288" s="27">
        <v>1.0458057142857143E-2</v>
      </c>
      <c r="J288" s="27">
        <v>72762.894516183122</v>
      </c>
      <c r="K288" s="29">
        <f t="shared" si="20"/>
        <v>646.62648784061889</v>
      </c>
      <c r="L288" s="28">
        <f t="shared" si="23"/>
        <v>215.54216261353963</v>
      </c>
      <c r="M288" s="27">
        <f t="shared" si="24"/>
        <v>96.993973176092837</v>
      </c>
      <c r="N288" s="87" cm="1">
        <f t="array" ref="N288">_xlfn.IFS(AND('Demand breakdown 1'!X288&gt;0, SUM('Demand breakdown 1'!N288:W288)&gt;0,SUM('Demand breakdown 1'!N288:W288)&lt;'Demand breakdown 1'!X288),('Demand breakdown 1'!N288 /'Demand breakdown 1'!X288)*Doku!$H$9,AND('Demand breakdown 1'!X288 = 0, SUM('Demand breakdown 1'!N288:W288)&gt;0), 'Demand breakdown 1'!N288/SUM('Demand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1'!N288 /'Demand breakdown 1'!Y288)*Doku!$H$9)</f>
        <v>0.23021322345989842</v>
      </c>
      <c r="O288" s="27" cm="1">
        <f t="array" ref="O288">_xlfn.IFS(AND('Demand breakdown 1'!X288&gt;0, SUM('Demand breakdown 1'!N288:W288)&gt;0,SUM('Demand breakdown 1'!N288:W288)&lt;'Demand breakdown 1'!X288),('Demand breakdown 1'!O288 /'Demand breakdown 1'!X288)*Doku!$H$9,AND('Demand breakdown 1'!X288 = 0, SUM('Demand breakdown 1'!N288:W288)&gt;0), 'Demand breakdown 1'!O288/SUM('Demand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1'!O288 /'Demand breakdown 1'!Y288)*Doku!$H$9)</f>
        <v>0</v>
      </c>
      <c r="P288" s="27" cm="1">
        <f t="array" ref="P288">_xlfn.IFS(AND('Demand breakdown 1'!X288&gt;0, SUM('Demand breakdown 1'!N288:W288)&gt;0,SUM('Demand breakdown 1'!N288:W288)&lt;'Demand breakdown 1'!X288),('Demand breakdown 1'!P288 /'Demand breakdown 1'!X288)*Doku!$H$9,AND('Demand breakdown 1'!X288 = 0, SUM('Demand breakdown 1'!N288:W288)&gt;0), 'Demand breakdown 1'!P288/SUM('Demand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1'!P288 /'Demand breakdown 1'!Y288)*Doku!$H$9)</f>
        <v>0</v>
      </c>
      <c r="Q288" s="27" cm="1">
        <f t="array" ref="Q288">_xlfn.IFS(AND('Demand breakdown 1'!X288&gt;0, SUM('Demand breakdown 1'!N288:W288)&gt;0,SUM('Demand breakdown 1'!N288:W288)&lt;'Demand breakdown 1'!X288),('Demand breakdown 1'!Q288 /'Demand breakdown 1'!X288)*Doku!$H$9,AND('Demand breakdown 1'!X288 = 0, SUM('Demand breakdown 1'!N288:W288)&gt;0), 'Demand breakdown 1'!Q288/SUM('Demand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1'!Q288 /'Demand breakdown 1'!Y288)*Doku!$H$9)</f>
        <v>0.59558165768979721</v>
      </c>
      <c r="R288" s="27" cm="1">
        <f t="array" ref="R288">_xlfn.IFS(AND('Demand breakdown 1'!X288&gt;0, SUM('Demand breakdown 1'!N288:W288)&gt;0,SUM('Demand breakdown 1'!N288:W288)&lt;'Demand breakdown 1'!X288),('Demand breakdown 1'!R288 /'Demand breakdown 1'!X288)*Doku!$H$9,AND('Demand breakdown 1'!X288 = 0, SUM('Demand breakdown 1'!N288:W288)&gt;0), 'Demand breakdown 1'!R288/SUM('Demand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1'!R288 /'Demand breakdown 1'!Y288)*Doku!$H$9)</f>
        <v>0</v>
      </c>
      <c r="S288" s="27" cm="1">
        <f t="array" ref="S288">_xlfn.IFS(AND('Demand breakdown 1'!X288&gt;0, SUM('Demand breakdown 1'!N288:W288)&gt;0,SUM('Demand breakdown 1'!N288:W288)&lt;'Demand breakdown 1'!X288),('Demand breakdown 1'!S288 /'Demand breakdown 1'!X288)*Doku!$H$9,AND('Demand breakdown 1'!X288 = 0, SUM('Demand breakdown 1'!N288:W288)&gt;0), 'Demand breakdown 1'!S288/SUM('Demand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1'!S288 /'Demand breakdown 1'!Y288)*Doku!$H$9)</f>
        <v>0</v>
      </c>
      <c r="T288" s="27" cm="1">
        <f t="array" ref="T288">_xlfn.IFS(AND('Demand breakdown 1'!X288&gt;0, SUM('Demand breakdown 1'!N288:W288)&gt;0,SUM('Demand breakdown 1'!N288:W288)&lt;'Demand breakdown 1'!X288),('Demand breakdown 1'!T288 /'Demand breakdown 1'!X288)*Doku!$H$9,AND('Demand breakdown 1'!X288 = 0, SUM('Demand breakdown 1'!N288:W288)&gt;0), 'Demand breakdown 1'!T288/SUM('Demand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1'!T288 /'Demand breakdown 1'!Y288)*Doku!$H$9)</f>
        <v>0</v>
      </c>
      <c r="U288" s="27" cm="1">
        <f t="array" ref="U288">_xlfn.IFS(AND('Demand breakdown 1'!X288&gt;0, SUM('Demand breakdown 1'!N288:W288)&gt;0,SUM('Demand breakdown 1'!N288:W288)&lt;'Demand breakdown 1'!X288),('Demand breakdown 1'!U288 /'Demand breakdown 1'!X288)*Doku!$H$9,AND('Demand breakdown 1'!X288 = 0, SUM('Demand breakdown 1'!N288:W288)&gt;0), 'Demand breakdown 1'!U288/SUM('Demand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1'!U288 /'Demand breakdown 1'!Y288)*Doku!$H$9)</f>
        <v>0</v>
      </c>
      <c r="V288" s="27" cm="1">
        <f t="array" ref="V288">_xlfn.IFS(AND('Demand breakdown 1'!X288&gt;0, SUM('Demand breakdown 1'!N288:W288)&gt;0,SUM('Demand breakdown 1'!N288:W288)&lt;'Demand breakdown 1'!X288),('Demand breakdown 1'!V288 /'Demand breakdown 1'!X288)*Doku!$H$9,AND('Demand breakdown 1'!X288 = 0, SUM('Demand breakdown 1'!N288:W288)&gt;0), 'Demand breakdown 1'!V288/SUM('Demand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1'!V288 /'Demand breakdown 1'!Y288)*Doku!$H$9)</f>
        <v>0</v>
      </c>
      <c r="W288" s="27" cm="1">
        <f t="array" ref="W288">_xlfn.IFS(AND('Demand breakdown 1'!X288&gt;0, SUM('Demand breakdown 1'!N288:W288)&gt;0),('Demand breakdown 1'!W288 /'Demand breakdown 1'!X288)*Doku!$H$9,AND('Demand breakdown 1'!X288 = 0, SUM('Demand breakdown 1'!N288:W288)&gt;0), 'Demand breakdown 1'!W288/SUM('Demand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1'!W288 /'Demand breakdown 1'!Y288)*Doku!$H$9)</f>
        <v>0.15485814430936112</v>
      </c>
      <c r="X288" s="90" cm="1">
        <f t="array" ref="X288">_xlfn.IFS(AND('Demand breakdown 1'!Y288&gt;0,'Demand breakdown 1'!X288 &gt; SUM('Demand breakdown 1'!N288:W288)),(('Demand breakdown 1'!Y288-SUM('Demand breakdown 1'!N288:W288))/'Demand breakdown 1'!Y288)*Doku!$H$9,'Demand breakdown 1'!Y288 = 0, 0,'Demand breakdown 1'!X288 &lt; SUM('Demand breakdown 1'!N288:W288),1)</f>
        <v>1</v>
      </c>
      <c r="Y288" s="92">
        <f>IF(X288=1,Doku!$H$10,1-SUM(N288:X288))</f>
        <v>1.934697454094314E-2</v>
      </c>
      <c r="Z288" s="27">
        <f t="shared" si="21"/>
        <v>58.196383905655701</v>
      </c>
      <c r="AA288" s="25">
        <f t="shared" si="22"/>
        <v>60.351805531791101</v>
      </c>
    </row>
    <row r="289" spans="1:27">
      <c r="A289" s="27" t="s">
        <v>1411</v>
      </c>
      <c r="B289" s="27" t="s">
        <v>1464</v>
      </c>
      <c r="C289" s="27">
        <v>9573</v>
      </c>
      <c r="D289" s="27">
        <v>751</v>
      </c>
      <c r="E289" s="27">
        <v>4787.4350000000004</v>
      </c>
      <c r="F289" s="27">
        <v>128497</v>
      </c>
      <c r="G289" s="27">
        <v>2</v>
      </c>
      <c r="H289" s="27">
        <v>7.5643193126211693E-3</v>
      </c>
      <c r="I289" s="27">
        <v>9.7902476190476189E-3</v>
      </c>
      <c r="J289" s="27">
        <v>72762.894516183122</v>
      </c>
      <c r="K289" s="29">
        <f t="shared" si="20"/>
        <v>595.75196446808718</v>
      </c>
      <c r="L289" s="28">
        <f t="shared" si="23"/>
        <v>297.87598223404359</v>
      </c>
      <c r="M289" s="27">
        <f t="shared" si="24"/>
        <v>134.04419200531962</v>
      </c>
      <c r="N289" s="87" cm="1">
        <f t="array" ref="N289">_xlfn.IFS(AND('Demand breakdown 1'!X289&gt;0, SUM('Demand breakdown 1'!N289:W289)&gt;0,SUM('Demand breakdown 1'!N289:W289)&lt;'Demand breakdown 1'!X289),('Demand breakdown 1'!N289 /'Demand breakdown 1'!X289)*Doku!$H$9,AND('Demand breakdown 1'!X289 = 0, SUM('Demand breakdown 1'!N289:W289)&gt;0), 'Demand breakdown 1'!N289/SUM('Demand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1'!N289 /'Demand breakdown 1'!Y289)*Doku!$H$9)</f>
        <v>8.1453848419424615E-2</v>
      </c>
      <c r="O289" s="27" cm="1">
        <f t="array" ref="O289">_xlfn.IFS(AND('Demand breakdown 1'!X289&gt;0, SUM('Demand breakdown 1'!N289:W289)&gt;0,SUM('Demand breakdown 1'!N289:W289)&lt;'Demand breakdown 1'!X289),('Demand breakdown 1'!O289 /'Demand breakdown 1'!X289)*Doku!$H$9,AND('Demand breakdown 1'!X289 = 0, SUM('Demand breakdown 1'!N289:W289)&gt;0), 'Demand breakdown 1'!O289/SUM('Demand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1'!O289 /'Demand breakdown 1'!Y289)*Doku!$H$9)</f>
        <v>0.15505092799524328</v>
      </c>
      <c r="P289" s="27" cm="1">
        <f t="array" ref="P289">_xlfn.IFS(AND('Demand breakdown 1'!X289&gt;0, SUM('Demand breakdown 1'!N289:W289)&gt;0,SUM('Demand breakdown 1'!N289:W289)&lt;'Demand breakdown 1'!X289),('Demand breakdown 1'!P289 /'Demand breakdown 1'!X289)*Doku!$H$9,AND('Demand breakdown 1'!X289 = 0, SUM('Demand breakdown 1'!N289:W289)&gt;0), 'Demand breakdown 1'!P289/SUM('Demand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1'!P289 /'Demand breakdown 1'!Y289)*Doku!$H$9)</f>
        <v>3.3351182030000627E-2</v>
      </c>
      <c r="Q289" s="27" cm="1">
        <f t="array" ref="Q289">_xlfn.IFS(AND('Demand breakdown 1'!X289&gt;0, SUM('Demand breakdown 1'!N289:W289)&gt;0,SUM('Demand breakdown 1'!N289:W289)&lt;'Demand breakdown 1'!X289),('Demand breakdown 1'!Q289 /'Demand breakdown 1'!X289)*Doku!$H$9,AND('Demand breakdown 1'!X289 = 0, SUM('Demand breakdown 1'!N289:W289)&gt;0), 'Demand breakdown 1'!Q289/SUM('Demand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1'!Q289 /'Demand breakdown 1'!Y289)*Doku!$H$9)</f>
        <v>0.15248545245447401</v>
      </c>
      <c r="R289" s="27" cm="1">
        <f t="array" ref="R289">_xlfn.IFS(AND('Demand breakdown 1'!X289&gt;0, SUM('Demand breakdown 1'!N289:W289)&gt;0,SUM('Demand breakdown 1'!N289:W289)&lt;'Demand breakdown 1'!X289),('Demand breakdown 1'!R289 /'Demand breakdown 1'!X289)*Doku!$H$9,AND('Demand breakdown 1'!X289 = 0, SUM('Demand breakdown 1'!N289:W289)&gt;0), 'Demand breakdown 1'!R289/SUM('Demand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1'!R289 /'Demand breakdown 1'!Y289)*Doku!$H$9)</f>
        <v>0</v>
      </c>
      <c r="S289" s="27" cm="1">
        <f t="array" ref="S289">_xlfn.IFS(AND('Demand breakdown 1'!X289&gt;0, SUM('Demand breakdown 1'!N289:W289)&gt;0,SUM('Demand breakdown 1'!N289:W289)&lt;'Demand breakdown 1'!X289),('Demand breakdown 1'!S289 /'Demand breakdown 1'!X289)*Doku!$H$9,AND('Demand breakdown 1'!X289 = 0, SUM('Demand breakdown 1'!N289:W289)&gt;0), 'Demand breakdown 1'!S289/SUM('Demand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1'!S289 /'Demand breakdown 1'!Y289)*Doku!$H$9)</f>
        <v>6.6381679617405098E-2</v>
      </c>
      <c r="T289" s="27" cm="1">
        <f t="array" ref="T289">_xlfn.IFS(AND('Demand breakdown 1'!X289&gt;0, SUM('Demand breakdown 1'!N289:W289)&gt;0,SUM('Demand breakdown 1'!N289:W289)&lt;'Demand breakdown 1'!X289),('Demand breakdown 1'!T289 /'Demand breakdown 1'!X289)*Doku!$H$9,AND('Demand breakdown 1'!X289 = 0, SUM('Demand breakdown 1'!N289:W289)&gt;0), 'Demand breakdown 1'!T289/SUM('Demand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1'!T289 /'Demand breakdown 1'!Y289)*Doku!$H$9)</f>
        <v>0</v>
      </c>
      <c r="U289" s="27" cm="1">
        <f t="array" ref="U289">_xlfn.IFS(AND('Demand breakdown 1'!X289&gt;0, SUM('Demand breakdown 1'!N289:W289)&gt;0,SUM('Demand breakdown 1'!N289:W289)&lt;'Demand breakdown 1'!X289),('Demand breakdown 1'!U289 /'Demand breakdown 1'!X289)*Doku!$H$9,AND('Demand breakdown 1'!X289 = 0, SUM('Demand breakdown 1'!N289:W289)&gt;0), 'Demand breakdown 1'!U289/SUM('Demand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1'!U289 /'Demand breakdown 1'!Y289)*Doku!$H$9)</f>
        <v>2.3249622088221591E-2</v>
      </c>
      <c r="V289" s="27" cm="1">
        <f t="array" ref="V289">_xlfn.IFS(AND('Demand breakdown 1'!X289&gt;0, SUM('Demand breakdown 1'!N289:W289)&gt;0,SUM('Demand breakdown 1'!N289:W289)&lt;'Demand breakdown 1'!X289),('Demand breakdown 1'!V289 /'Demand breakdown 1'!X289)*Doku!$H$9,AND('Demand breakdown 1'!X289 = 0, SUM('Demand breakdown 1'!N289:W289)&gt;0), 'Demand breakdown 1'!V289/SUM('Demand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1'!V289 /'Demand breakdown 1'!Y289)*Doku!$H$9)</f>
        <v>0.20892591435139815</v>
      </c>
      <c r="W289" s="27" cm="1">
        <f t="array" ref="W289">_xlfn.IFS(AND('Demand breakdown 1'!X289&gt;0, SUM('Demand breakdown 1'!N289:W289)&gt;0),('Demand breakdown 1'!W289 /'Demand breakdown 1'!X289)*Doku!$H$9,AND('Demand breakdown 1'!X289 = 0, SUM('Demand breakdown 1'!N289:W289)&gt;0), 'Demand breakdown 1'!W289/SUM('Demand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1'!W289 /'Demand breakdown 1'!Y289)*Doku!$H$9)</f>
        <v>0</v>
      </c>
      <c r="X289" s="90" cm="1">
        <f t="array" ref="X289">_xlfn.IFS(AND('Demand breakdown 1'!Y289&gt;0,'Demand breakdown 1'!X289 &gt; SUM('Demand breakdown 1'!N289:W289)),(('Demand breakdown 1'!Y289-SUM('Demand breakdown 1'!N289:W289))/'Demand breakdown 1'!Y289)*Doku!$H$9,'Demand breakdown 1'!Y289 = 0, 0,'Demand breakdown 1'!X289 &lt; SUM('Demand breakdown 1'!N289:W289),1)</f>
        <v>0.25975439850288945</v>
      </c>
      <c r="Y289" s="92">
        <f>IF(X289=1,Doku!$H$10,1-SUM(N289:X289))</f>
        <v>1.934697454094314E-2</v>
      </c>
      <c r="Z289" s="27">
        <f t="shared" si="21"/>
        <v>80.426515203191769</v>
      </c>
      <c r="AA289" s="25">
        <f t="shared" si="22"/>
        <v>83.40527502553222</v>
      </c>
    </row>
    <row r="290" spans="1:27">
      <c r="A290" s="27" t="s">
        <v>1411</v>
      </c>
      <c r="B290" s="27" t="s">
        <v>1468</v>
      </c>
      <c r="C290" s="27">
        <v>9574</v>
      </c>
      <c r="D290" s="27">
        <v>831</v>
      </c>
      <c r="E290" s="27">
        <v>5459.6450000000004</v>
      </c>
      <c r="F290" s="27">
        <v>170792</v>
      </c>
      <c r="G290" s="27">
        <v>1</v>
      </c>
      <c r="H290" s="27">
        <v>8.6264352651379307E-3</v>
      </c>
      <c r="I290" s="27">
        <v>1.3012723809523809E-2</v>
      </c>
      <c r="J290" s="27">
        <v>72762.894516183122</v>
      </c>
      <c r="K290" s="29">
        <f t="shared" si="20"/>
        <v>717.04893343626725</v>
      </c>
      <c r="L290" s="28">
        <f t="shared" si="23"/>
        <v>717.04893343626725</v>
      </c>
      <c r="M290" s="27">
        <f t="shared" si="24"/>
        <v>322.67202004632026</v>
      </c>
      <c r="N290" s="87" cm="1">
        <f t="array" ref="N290">_xlfn.IFS(AND('Demand breakdown 1'!X290&gt;0, SUM('Demand breakdown 1'!N290:W290)&gt;0,SUM('Demand breakdown 1'!N290:W290)&lt;'Demand breakdown 1'!X290),('Demand breakdown 1'!N290 /'Demand breakdown 1'!X290)*Doku!$H$9,AND('Demand breakdown 1'!X290 = 0, SUM('Demand breakdown 1'!N290:W290)&gt;0), 'Demand breakdown 1'!N290/SUM('Demand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1'!N290 /'Demand breakdown 1'!Y290)*Doku!$H$9)</f>
        <v>0.26358495338425719</v>
      </c>
      <c r="O290" s="27" cm="1">
        <f t="array" ref="O290">_xlfn.IFS(AND('Demand breakdown 1'!X290&gt;0, SUM('Demand breakdown 1'!N290:W290)&gt;0,SUM('Demand breakdown 1'!N290:W290)&lt;'Demand breakdown 1'!X290),('Demand breakdown 1'!O290 /'Demand breakdown 1'!X290)*Doku!$H$9,AND('Demand breakdown 1'!X290 = 0, SUM('Demand breakdown 1'!N290:W290)&gt;0), 'Demand breakdown 1'!O290/SUM('Demand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1'!O290 /'Demand breakdown 1'!Y290)*Doku!$H$9)</f>
        <v>0.20581676150938907</v>
      </c>
      <c r="P290" s="27" cm="1">
        <f t="array" ref="P290">_xlfn.IFS(AND('Demand breakdown 1'!X290&gt;0, SUM('Demand breakdown 1'!N290:W290)&gt;0,SUM('Demand breakdown 1'!N290:W290)&lt;'Demand breakdown 1'!X290),('Demand breakdown 1'!P290 /'Demand breakdown 1'!X290)*Doku!$H$9,AND('Demand breakdown 1'!X290 = 0, SUM('Demand breakdown 1'!N290:W290)&gt;0), 'Demand breakdown 1'!P290/SUM('Demand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1'!P290 /'Demand breakdown 1'!Y290)*Doku!$H$9)</f>
        <v>9.4217839718017671E-2</v>
      </c>
      <c r="Q290" s="27" cm="1">
        <f t="array" ref="Q290">_xlfn.IFS(AND('Demand breakdown 1'!X290&gt;0, SUM('Demand breakdown 1'!N290:W290)&gt;0,SUM('Demand breakdown 1'!N290:W290)&lt;'Demand breakdown 1'!X290),('Demand breakdown 1'!Q290 /'Demand breakdown 1'!X290)*Doku!$H$9,AND('Demand breakdown 1'!X290 = 0, SUM('Demand breakdown 1'!N290:W290)&gt;0), 'Demand breakdown 1'!Q290/SUM('Demand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1'!Q290 /'Demand breakdown 1'!Y290)*Doku!$H$9)</f>
        <v>2.9362216318092674E-2</v>
      </c>
      <c r="R290" s="27" cm="1">
        <f t="array" ref="R290">_xlfn.IFS(AND('Demand breakdown 1'!X290&gt;0, SUM('Demand breakdown 1'!N290:W290)&gt;0,SUM('Demand breakdown 1'!N290:W290)&lt;'Demand breakdown 1'!X290),('Demand breakdown 1'!R290 /'Demand breakdown 1'!X290)*Doku!$H$9,AND('Demand breakdown 1'!X290 = 0, SUM('Demand breakdown 1'!N290:W290)&gt;0), 'Demand breakdown 1'!R290/SUM('Demand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1'!R290 /'Demand breakdown 1'!Y290)*Doku!$H$9)</f>
        <v>0</v>
      </c>
      <c r="S290" s="27" cm="1">
        <f t="array" ref="S290">_xlfn.IFS(AND('Demand breakdown 1'!X290&gt;0, SUM('Demand breakdown 1'!N290:W290)&gt;0,SUM('Demand breakdown 1'!N290:W290)&lt;'Demand breakdown 1'!X290),('Demand breakdown 1'!S290 /'Demand breakdown 1'!X290)*Doku!$H$9,AND('Demand breakdown 1'!X290 = 0, SUM('Demand breakdown 1'!N290:W290)&gt;0), 'Demand breakdown 1'!S290/SUM('Demand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1'!S290 /'Demand breakdown 1'!Y290)*Doku!$H$9)</f>
        <v>4.2074593497956558E-2</v>
      </c>
      <c r="T290" s="27" cm="1">
        <f t="array" ref="T290">_xlfn.IFS(AND('Demand breakdown 1'!X290&gt;0, SUM('Demand breakdown 1'!N290:W290)&gt;0,SUM('Demand breakdown 1'!N290:W290)&lt;'Demand breakdown 1'!X290),('Demand breakdown 1'!T290 /'Demand breakdown 1'!X290)*Doku!$H$9,AND('Demand breakdown 1'!X290 = 0, SUM('Demand breakdown 1'!N290:W290)&gt;0), 'Demand breakdown 1'!T290/SUM('Demand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1'!T290 /'Demand breakdown 1'!Y290)*Doku!$H$9)</f>
        <v>0</v>
      </c>
      <c r="U290" s="27" cm="1">
        <f t="array" ref="U290">_xlfn.IFS(AND('Demand breakdown 1'!X290&gt;0, SUM('Demand breakdown 1'!N290:W290)&gt;0,SUM('Demand breakdown 1'!N290:W290)&lt;'Demand breakdown 1'!X290),('Demand breakdown 1'!U290 /'Demand breakdown 1'!X290)*Doku!$H$9,AND('Demand breakdown 1'!X290 = 0, SUM('Demand breakdown 1'!N290:W290)&gt;0), 'Demand breakdown 1'!U290/SUM('Demand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1'!U290 /'Demand breakdown 1'!Y290)*Doku!$H$9)</f>
        <v>8.7299156562605049E-2</v>
      </c>
      <c r="V290" s="27" cm="1">
        <f t="array" ref="V290">_xlfn.IFS(AND('Demand breakdown 1'!X290&gt;0, SUM('Demand breakdown 1'!N290:W290)&gt;0,SUM('Demand breakdown 1'!N290:W290)&lt;'Demand breakdown 1'!X290),('Demand breakdown 1'!V290 /'Demand breakdown 1'!X290)*Doku!$H$9,AND('Demand breakdown 1'!X290 = 0, SUM('Demand breakdown 1'!N290:W290)&gt;0), 'Demand breakdown 1'!V290/SUM('Demand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1'!V290 /'Demand breakdown 1'!Y290)*Doku!$H$9)</f>
        <v>0.20159805226828381</v>
      </c>
      <c r="W290" s="27" cm="1">
        <f t="array" ref="W290">_xlfn.IFS(AND('Demand breakdown 1'!X290&gt;0, SUM('Demand breakdown 1'!N290:W290)&gt;0),('Demand breakdown 1'!W290 /'Demand breakdown 1'!X290)*Doku!$H$9,AND('Demand breakdown 1'!X290 = 0, SUM('Demand breakdown 1'!N290:W290)&gt;0), 'Demand breakdown 1'!W290/SUM('Demand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1'!W290 /'Demand breakdown 1'!Y290)*Doku!$H$9)</f>
        <v>1.7099834790613357E-2</v>
      </c>
      <c r="X290" s="90" cm="1">
        <f t="array" ref="X290">_xlfn.IFS(AND('Demand breakdown 1'!Y290&gt;0,'Demand breakdown 1'!X290 &gt; SUM('Demand breakdown 1'!N290:W290)),(('Demand breakdown 1'!Y290-SUM('Demand breakdown 1'!N290:W290))/'Demand breakdown 1'!Y290)*Doku!$H$9,'Demand breakdown 1'!Y290 = 0, 0,'Demand breakdown 1'!X290 &lt; SUM('Demand breakdown 1'!N290:W290),1)</f>
        <v>3.9599617409841463E-2</v>
      </c>
      <c r="Y290" s="92">
        <f>IF(X290=1,Doku!$H$10,1-SUM(N290:X290))</f>
        <v>1.9346974540943251E-2</v>
      </c>
      <c r="Z290" s="27">
        <f t="shared" si="21"/>
        <v>193.60321202779218</v>
      </c>
      <c r="AA290" s="25">
        <f t="shared" si="22"/>
        <v>200.77370136215484</v>
      </c>
    </row>
    <row r="291" spans="1:27">
      <c r="A291" s="27" t="s">
        <v>1411</v>
      </c>
      <c r="B291" s="27" t="s">
        <v>1469</v>
      </c>
      <c r="C291" s="27">
        <v>9575</v>
      </c>
      <c r="D291" s="27">
        <v>638</v>
      </c>
      <c r="E291" s="27">
        <v>3019.1790000000001</v>
      </c>
      <c r="F291" s="27">
        <v>101014</v>
      </c>
      <c r="G291" s="27">
        <v>4</v>
      </c>
      <c r="H291" s="27">
        <v>4.7704112991529424E-3</v>
      </c>
      <c r="I291" s="27">
        <v>7.6963047619047617E-3</v>
      </c>
      <c r="J291" s="27">
        <v>72762.894516183122</v>
      </c>
      <c r="K291" s="29">
        <f t="shared" si="20"/>
        <v>406.71994782989771</v>
      </c>
      <c r="L291" s="28">
        <f t="shared" si="23"/>
        <v>101.67998695747443</v>
      </c>
      <c r="M291" s="27">
        <f t="shared" si="24"/>
        <v>45.755994130863492</v>
      </c>
      <c r="N291" s="87" cm="1">
        <f t="array" ref="N291">_xlfn.IFS(AND('Demand breakdown 1'!X291&gt;0, SUM('Demand breakdown 1'!N291:W291)&gt;0,SUM('Demand breakdown 1'!N291:W291)&lt;'Demand breakdown 1'!X291),('Demand breakdown 1'!N291 /'Demand breakdown 1'!X291)*Doku!$H$9,AND('Demand breakdown 1'!X291 = 0, SUM('Demand breakdown 1'!N291:W291)&gt;0), 'Demand breakdown 1'!N291/SUM('Demand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1'!N291 /'Demand breakdown 1'!Y291)*Doku!$H$9)</f>
        <v>0.10980401955341125</v>
      </c>
      <c r="O291" s="27" cm="1">
        <f t="array" ref="O291">_xlfn.IFS(AND('Demand breakdown 1'!X291&gt;0, SUM('Demand breakdown 1'!N291:W291)&gt;0,SUM('Demand breakdown 1'!N291:W291)&lt;'Demand breakdown 1'!X291),('Demand breakdown 1'!O291 /'Demand breakdown 1'!X291)*Doku!$H$9,AND('Demand breakdown 1'!X291 = 0, SUM('Demand breakdown 1'!N291:W291)&gt;0), 'Demand breakdown 1'!O291/SUM('Demand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1'!O291 /'Demand breakdown 1'!Y291)*Doku!$H$9)</f>
        <v>0.16121778009016047</v>
      </c>
      <c r="P291" s="27" cm="1">
        <f t="array" ref="P291">_xlfn.IFS(AND('Demand breakdown 1'!X291&gt;0, SUM('Demand breakdown 1'!N291:W291)&gt;0,SUM('Demand breakdown 1'!N291:W291)&lt;'Demand breakdown 1'!X291),('Demand breakdown 1'!P291 /'Demand breakdown 1'!X291)*Doku!$H$9,AND('Demand breakdown 1'!X291 = 0, SUM('Demand breakdown 1'!N291:W291)&gt;0), 'Demand breakdown 1'!P291/SUM('Demand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1'!P291 /'Demand breakdown 1'!Y291)*Doku!$H$9)</f>
        <v>0.26889851749751126</v>
      </c>
      <c r="Q291" s="27" cm="1">
        <f t="array" ref="Q291">_xlfn.IFS(AND('Demand breakdown 1'!X291&gt;0, SUM('Demand breakdown 1'!N291:W291)&gt;0,SUM('Demand breakdown 1'!N291:W291)&lt;'Demand breakdown 1'!X291),('Demand breakdown 1'!Q291 /'Demand breakdown 1'!X291)*Doku!$H$9,AND('Demand breakdown 1'!X291 = 0, SUM('Demand breakdown 1'!N291:W291)&gt;0), 'Demand breakdown 1'!Q291/SUM('Demand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1'!Q291 /'Demand breakdown 1'!Y291)*Doku!$H$9)</f>
        <v>0.21020493245998342</v>
      </c>
      <c r="R291" s="27" cm="1">
        <f t="array" ref="R291">_xlfn.IFS(AND('Demand breakdown 1'!X291&gt;0, SUM('Demand breakdown 1'!N291:W291)&gt;0,SUM('Demand breakdown 1'!N291:W291)&lt;'Demand breakdown 1'!X291),('Demand breakdown 1'!R291 /'Demand breakdown 1'!X291)*Doku!$H$9,AND('Demand breakdown 1'!X291 = 0, SUM('Demand breakdown 1'!N291:W291)&gt;0), 'Demand breakdown 1'!R291/SUM('Demand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1'!R291 /'Demand breakdown 1'!Y291)*Doku!$H$9)</f>
        <v>0</v>
      </c>
      <c r="S291" s="27" cm="1">
        <f t="array" ref="S291">_xlfn.IFS(AND('Demand breakdown 1'!X291&gt;0, SUM('Demand breakdown 1'!N291:W291)&gt;0,SUM('Demand breakdown 1'!N291:W291)&lt;'Demand breakdown 1'!X291),('Demand breakdown 1'!S291 /'Demand breakdown 1'!X291)*Doku!$H$9,AND('Demand breakdown 1'!X291 = 0, SUM('Demand breakdown 1'!N291:W291)&gt;0), 'Demand breakdown 1'!S291/SUM('Demand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1'!S291 /'Demand breakdown 1'!Y291)*Doku!$H$9)</f>
        <v>3.3365862295235464E-2</v>
      </c>
      <c r="T291" s="27" cm="1">
        <f t="array" ref="T291">_xlfn.IFS(AND('Demand breakdown 1'!X291&gt;0, SUM('Demand breakdown 1'!N291:W291)&gt;0,SUM('Demand breakdown 1'!N291:W291)&lt;'Demand breakdown 1'!X291),('Demand breakdown 1'!T291 /'Demand breakdown 1'!X291)*Doku!$H$9,AND('Demand breakdown 1'!X291 = 0, SUM('Demand breakdown 1'!N291:W291)&gt;0), 'Demand breakdown 1'!T291/SUM('Demand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1'!T291 /'Demand breakdown 1'!Y291)*Doku!$H$9)</f>
        <v>9.1756121311897532E-2</v>
      </c>
      <c r="U291" s="27" cm="1">
        <f t="array" ref="U291">_xlfn.IFS(AND('Demand breakdown 1'!X291&gt;0, SUM('Demand breakdown 1'!N291:W291)&gt;0,SUM('Demand breakdown 1'!N291:W291)&lt;'Demand breakdown 1'!X291),('Demand breakdown 1'!U291 /'Demand breakdown 1'!X291)*Doku!$H$9,AND('Demand breakdown 1'!X291 = 0, SUM('Demand breakdown 1'!N291:W291)&gt;0), 'Demand breakdown 1'!U291/SUM('Demand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1'!U291 /'Demand breakdown 1'!Y291)*Doku!$H$9)</f>
        <v>0</v>
      </c>
      <c r="V291" s="27" cm="1">
        <f t="array" ref="V291">_xlfn.IFS(AND('Demand breakdown 1'!X291&gt;0, SUM('Demand breakdown 1'!N291:W291)&gt;0,SUM('Demand breakdown 1'!N291:W291)&lt;'Demand breakdown 1'!X291),('Demand breakdown 1'!V291 /'Demand breakdown 1'!X291)*Doku!$H$9,AND('Demand breakdown 1'!X291 = 0, SUM('Demand breakdown 1'!N291:W291)&gt;0), 'Demand breakdown 1'!V291/SUM('Demand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1'!V291 /'Demand breakdown 1'!Y291)*Doku!$H$9)</f>
        <v>6.6883387600903815E-2</v>
      </c>
      <c r="W291" s="27" cm="1">
        <f t="array" ref="W291">_xlfn.IFS(AND('Demand breakdown 1'!X291&gt;0, SUM('Demand breakdown 1'!N291:W291)&gt;0),('Demand breakdown 1'!W291 /'Demand breakdown 1'!X291)*Doku!$H$9,AND('Demand breakdown 1'!X291 = 0, SUM('Demand breakdown 1'!N291:W291)&gt;0), 'Demand breakdown 1'!W291/SUM('Demand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1'!W291 /'Demand breakdown 1'!Y291)*Doku!$H$9)</f>
        <v>3.852240464995367E-2</v>
      </c>
      <c r="X291" s="90" cm="1">
        <f t="array" ref="X291">_xlfn.IFS(AND('Demand breakdown 1'!Y291&gt;0,'Demand breakdown 1'!X291 &gt; SUM('Demand breakdown 1'!N291:W291)),(('Demand breakdown 1'!Y291-SUM('Demand breakdown 1'!N291:W291))/'Demand breakdown 1'!Y291)*Doku!$H$9,'Demand breakdown 1'!Y291 = 0, 0,'Demand breakdown 1'!X291 &lt; SUM('Demand breakdown 1'!N291:W291),1)</f>
        <v>1</v>
      </c>
      <c r="Y291" s="92">
        <f>IF(X291=1,Doku!$H$10,1-SUM(N291:X291))</f>
        <v>1.934697454094314E-2</v>
      </c>
      <c r="Z291" s="27">
        <f t="shared" si="21"/>
        <v>27.453596478518097</v>
      </c>
      <c r="AA291" s="25">
        <f t="shared" si="22"/>
        <v>28.470396348092841</v>
      </c>
    </row>
    <row r="292" spans="1:27">
      <c r="A292" s="27" t="s">
        <v>1411</v>
      </c>
      <c r="B292" s="27" t="s">
        <v>1470</v>
      </c>
      <c r="C292" s="27">
        <v>9576</v>
      </c>
      <c r="D292" s="27">
        <v>736</v>
      </c>
      <c r="E292" s="27">
        <v>3758.3969999999999</v>
      </c>
      <c r="F292" s="27">
        <v>126749</v>
      </c>
      <c r="G292" s="27">
        <v>3</v>
      </c>
      <c r="H292" s="27">
        <v>5.9384022992682852E-3</v>
      </c>
      <c r="I292" s="27">
        <v>9.6570666666666669E-3</v>
      </c>
      <c r="J292" s="27">
        <v>72762.894516183122</v>
      </c>
      <c r="K292" s="29">
        <f t="shared" si="20"/>
        <v>507.85795936602477</v>
      </c>
      <c r="L292" s="28">
        <f t="shared" si="23"/>
        <v>169.2859864553416</v>
      </c>
      <c r="M292" s="27">
        <f t="shared" si="24"/>
        <v>76.178693904903724</v>
      </c>
      <c r="N292" s="87" cm="1">
        <f t="array" ref="N292">_xlfn.IFS(AND('Demand breakdown 1'!X292&gt;0, SUM('Demand breakdown 1'!N292:W292)&gt;0,SUM('Demand breakdown 1'!N292:W292)&lt;'Demand breakdown 1'!X292),('Demand breakdown 1'!N292 /'Demand breakdown 1'!X292)*Doku!$H$9,AND('Demand breakdown 1'!X292 = 0, SUM('Demand breakdown 1'!N292:W292)&gt;0), 'Demand breakdown 1'!N292/SUM('Demand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1'!N292 /'Demand breakdown 1'!Y292)*Doku!$H$9)</f>
        <v>0.24955248843180214</v>
      </c>
      <c r="O292" s="27" cm="1">
        <f t="array" ref="O292">_xlfn.IFS(AND('Demand breakdown 1'!X292&gt;0, SUM('Demand breakdown 1'!N292:W292)&gt;0,SUM('Demand breakdown 1'!N292:W292)&lt;'Demand breakdown 1'!X292),('Demand breakdown 1'!O292 /'Demand breakdown 1'!X292)*Doku!$H$9,AND('Demand breakdown 1'!X292 = 0, SUM('Demand breakdown 1'!N292:W292)&gt;0), 'Demand breakdown 1'!O292/SUM('Demand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1'!O292 /'Demand breakdown 1'!Y292)*Doku!$H$9)</f>
        <v>0.11867356861467188</v>
      </c>
      <c r="P292" s="27" cm="1">
        <f t="array" ref="P292">_xlfn.IFS(AND('Demand breakdown 1'!X292&gt;0, SUM('Demand breakdown 1'!N292:W292)&gt;0,SUM('Demand breakdown 1'!N292:W292)&lt;'Demand breakdown 1'!X292),('Demand breakdown 1'!P292 /'Demand breakdown 1'!X292)*Doku!$H$9,AND('Demand breakdown 1'!X292 = 0, SUM('Demand breakdown 1'!N292:W292)&gt;0), 'Demand breakdown 1'!P292/SUM('Demand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1'!P292 /'Demand breakdown 1'!Y292)*Doku!$H$9)</f>
        <v>1.8401914120629501E-2</v>
      </c>
      <c r="Q292" s="27" cm="1">
        <f t="array" ref="Q292">_xlfn.IFS(AND('Demand breakdown 1'!X292&gt;0, SUM('Demand breakdown 1'!N292:W292)&gt;0,SUM('Demand breakdown 1'!N292:W292)&lt;'Demand breakdown 1'!X292),('Demand breakdown 1'!Q292 /'Demand breakdown 1'!X292)*Doku!$H$9,AND('Demand breakdown 1'!X292 = 0, SUM('Demand breakdown 1'!N292:W292)&gt;0), 'Demand breakdown 1'!Q292/SUM('Demand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1'!Q292 /'Demand breakdown 1'!Y292)*Doku!$H$9)</f>
        <v>0.14355370760429853</v>
      </c>
      <c r="R292" s="27" cm="1">
        <f t="array" ref="R292">_xlfn.IFS(AND('Demand breakdown 1'!X292&gt;0, SUM('Demand breakdown 1'!N292:W292)&gt;0,SUM('Demand breakdown 1'!N292:W292)&lt;'Demand breakdown 1'!X292),('Demand breakdown 1'!R292 /'Demand breakdown 1'!X292)*Doku!$H$9,AND('Demand breakdown 1'!X292 = 0, SUM('Demand breakdown 1'!N292:W292)&gt;0), 'Demand breakdown 1'!R292/SUM('Demand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1'!R292 /'Demand breakdown 1'!Y292)*Doku!$H$9)</f>
        <v>0</v>
      </c>
      <c r="S292" s="27" cm="1">
        <f t="array" ref="S292">_xlfn.IFS(AND('Demand breakdown 1'!X292&gt;0, SUM('Demand breakdown 1'!N292:W292)&gt;0,SUM('Demand breakdown 1'!N292:W292)&lt;'Demand breakdown 1'!X292),('Demand breakdown 1'!S292 /'Demand breakdown 1'!X292)*Doku!$H$9,AND('Demand breakdown 1'!X292 = 0, SUM('Demand breakdown 1'!N292:W292)&gt;0), 'Demand breakdown 1'!S292/SUM('Demand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1'!S292 /'Demand breakdown 1'!Y292)*Doku!$H$9)</f>
        <v>4.0089884334228561E-2</v>
      </c>
      <c r="T292" s="27" cm="1">
        <f t="array" ref="T292">_xlfn.IFS(AND('Demand breakdown 1'!X292&gt;0, SUM('Demand breakdown 1'!N292:W292)&gt;0,SUM('Demand breakdown 1'!N292:W292)&lt;'Demand breakdown 1'!X292),('Demand breakdown 1'!T292 /'Demand breakdown 1'!X292)*Doku!$H$9,AND('Demand breakdown 1'!X292 = 0, SUM('Demand breakdown 1'!N292:W292)&gt;0), 'Demand breakdown 1'!T292/SUM('Demand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1'!T292 /'Demand breakdown 1'!Y292)*Doku!$H$9)</f>
        <v>9.9896105226274429E-2</v>
      </c>
      <c r="U292" s="27" cm="1">
        <f t="array" ref="U292">_xlfn.IFS(AND('Demand breakdown 1'!X292&gt;0, SUM('Demand breakdown 1'!N292:W292)&gt;0,SUM('Demand breakdown 1'!N292:W292)&lt;'Demand breakdown 1'!X292),('Demand breakdown 1'!U292 /'Demand breakdown 1'!X292)*Doku!$H$9,AND('Demand breakdown 1'!X292 = 0, SUM('Demand breakdown 1'!N292:W292)&gt;0), 'Demand breakdown 1'!U292/SUM('Demand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1'!U292 /'Demand breakdown 1'!Y292)*Doku!$H$9)</f>
        <v>0</v>
      </c>
      <c r="V292" s="27" cm="1">
        <f t="array" ref="V292">_xlfn.IFS(AND('Demand breakdown 1'!X292&gt;0, SUM('Demand breakdown 1'!N292:W292)&gt;0,SUM('Demand breakdown 1'!N292:W292)&lt;'Demand breakdown 1'!X292),('Demand breakdown 1'!V292 /'Demand breakdown 1'!X292)*Doku!$H$9,AND('Demand breakdown 1'!X292 = 0, SUM('Demand breakdown 1'!N292:W292)&gt;0), 'Demand breakdown 1'!V292/SUM('Demand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1'!V292 /'Demand breakdown 1'!Y292)*Doku!$H$9)</f>
        <v>0.31048535712715181</v>
      </c>
      <c r="W292" s="27" cm="1">
        <f t="array" ref="W292">_xlfn.IFS(AND('Demand breakdown 1'!X292&gt;0, SUM('Demand breakdown 1'!N292:W292)&gt;0),('Demand breakdown 1'!W292 /'Demand breakdown 1'!X292)*Doku!$H$9,AND('Demand breakdown 1'!X292 = 0, SUM('Demand breakdown 1'!N292:W292)&gt;0), 'Demand breakdown 1'!W292/SUM('Demand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1'!W292 /'Demand breakdown 1'!Y292)*Doku!$H$9)</f>
        <v>0</v>
      </c>
      <c r="X292" s="90" cm="1">
        <f t="array" ref="X292">_xlfn.IFS(AND('Demand breakdown 1'!Y292&gt;0,'Demand breakdown 1'!X292 &gt; SUM('Demand breakdown 1'!N292:W292)),(('Demand breakdown 1'!Y292-SUM('Demand breakdown 1'!N292:W292))/'Demand breakdown 1'!Y292)*Doku!$H$9,'Demand breakdown 1'!Y292 = 0, 0,'Demand breakdown 1'!X292 &lt; SUM('Demand breakdown 1'!N292:W292),1)</f>
        <v>1</v>
      </c>
      <c r="Y292" s="92">
        <f>IF(X292=1,Doku!$H$10,1-SUM(N292:X292))</f>
        <v>1.934697454094314E-2</v>
      </c>
      <c r="Z292" s="27">
        <f t="shared" si="21"/>
        <v>45.707216342942232</v>
      </c>
      <c r="AA292" s="25">
        <f t="shared" si="22"/>
        <v>47.400076207495651</v>
      </c>
    </row>
    <row r="293" spans="1:27">
      <c r="A293" s="27" t="s">
        <v>1411</v>
      </c>
      <c r="B293" s="27" t="s">
        <v>1471</v>
      </c>
      <c r="C293" s="27">
        <v>9577</v>
      </c>
      <c r="D293" s="27">
        <v>634</v>
      </c>
      <c r="E293" s="27">
        <v>3023.5639999999999</v>
      </c>
      <c r="F293" s="27">
        <v>94734</v>
      </c>
      <c r="G293" s="27">
        <v>3</v>
      </c>
      <c r="H293" s="27">
        <v>4.777339756706067E-3</v>
      </c>
      <c r="I293" s="27">
        <v>7.217828571428571E-3</v>
      </c>
      <c r="J293" s="27">
        <v>72762.894516183122</v>
      </c>
      <c r="K293" s="29">
        <f t="shared" si="20"/>
        <v>397.33463723937342</v>
      </c>
      <c r="L293" s="28">
        <f t="shared" si="23"/>
        <v>132.44487907979115</v>
      </c>
      <c r="M293" s="27">
        <f t="shared" si="24"/>
        <v>59.600195585906022</v>
      </c>
      <c r="N293" s="87" cm="1">
        <f t="array" ref="N293">_xlfn.IFS(AND('Demand breakdown 1'!X293&gt;0, SUM('Demand breakdown 1'!N293:W293)&gt;0,SUM('Demand breakdown 1'!N293:W293)&lt;'Demand breakdown 1'!X293),('Demand breakdown 1'!N293 /'Demand breakdown 1'!X293)*Doku!$H$9,AND('Demand breakdown 1'!X293 = 0, SUM('Demand breakdown 1'!N293:W293)&gt;0), 'Demand breakdown 1'!N293/SUM('Demand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1'!N293 /'Demand breakdown 1'!Y293)*Doku!$H$9)</f>
        <v>0.35090296888957939</v>
      </c>
      <c r="O293" s="27" cm="1">
        <f t="array" ref="O293">_xlfn.IFS(AND('Demand breakdown 1'!X293&gt;0, SUM('Demand breakdown 1'!N293:W293)&gt;0,SUM('Demand breakdown 1'!N293:W293)&lt;'Demand breakdown 1'!X293),('Demand breakdown 1'!O293 /'Demand breakdown 1'!X293)*Doku!$H$9,AND('Demand breakdown 1'!X293 = 0, SUM('Demand breakdown 1'!N293:W293)&gt;0), 'Demand breakdown 1'!O293/SUM('Demand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1'!O293 /'Demand breakdown 1'!Y293)*Doku!$H$9)</f>
        <v>0.20261257686682654</v>
      </c>
      <c r="P293" s="27" cm="1">
        <f t="array" ref="P293">_xlfn.IFS(AND('Demand breakdown 1'!X293&gt;0, SUM('Demand breakdown 1'!N293:W293)&gt;0,SUM('Demand breakdown 1'!N293:W293)&lt;'Demand breakdown 1'!X293),('Demand breakdown 1'!P293 /'Demand breakdown 1'!X293)*Doku!$H$9,AND('Demand breakdown 1'!X293 = 0, SUM('Demand breakdown 1'!N293:W293)&gt;0), 'Demand breakdown 1'!P293/SUM('Demand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1'!P293 /'Demand breakdown 1'!Y293)*Doku!$H$9)</f>
        <v>0.11109039677305882</v>
      </c>
      <c r="Q293" s="27" cm="1">
        <f t="array" ref="Q293">_xlfn.IFS(AND('Demand breakdown 1'!X293&gt;0, SUM('Demand breakdown 1'!N293:W293)&gt;0,SUM('Demand breakdown 1'!N293:W293)&lt;'Demand breakdown 1'!X293),('Demand breakdown 1'!Q293 /'Demand breakdown 1'!X293)*Doku!$H$9,AND('Demand breakdown 1'!X293 = 0, SUM('Demand breakdown 1'!N293:W293)&gt;0), 'Demand breakdown 1'!Q293/SUM('Demand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1'!Q293 /'Demand breakdown 1'!Y293)*Doku!$H$9)</f>
        <v>7.7967113331550458E-2</v>
      </c>
      <c r="R293" s="27" cm="1">
        <f t="array" ref="R293">_xlfn.IFS(AND('Demand breakdown 1'!X293&gt;0, SUM('Demand breakdown 1'!N293:W293)&gt;0,SUM('Demand breakdown 1'!N293:W293)&lt;'Demand breakdown 1'!X293),('Demand breakdown 1'!R293 /'Demand breakdown 1'!X293)*Doku!$H$9,AND('Demand breakdown 1'!X293 = 0, SUM('Demand breakdown 1'!N293:W293)&gt;0), 'Demand breakdown 1'!R293/SUM('Demand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1'!R293 /'Demand breakdown 1'!Y293)*Doku!$H$9)</f>
        <v>0</v>
      </c>
      <c r="S293" s="27" cm="1">
        <f t="array" ref="S293">_xlfn.IFS(AND('Demand breakdown 1'!X293&gt;0, SUM('Demand breakdown 1'!N293:W293)&gt;0,SUM('Demand breakdown 1'!N293:W293)&lt;'Demand breakdown 1'!X293),('Demand breakdown 1'!S293 /'Demand breakdown 1'!X293)*Doku!$H$9,AND('Demand breakdown 1'!X293 = 0, SUM('Demand breakdown 1'!N293:W293)&gt;0), 'Demand breakdown 1'!S293/SUM('Demand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1'!S293 /'Demand breakdown 1'!Y293)*Doku!$H$9)</f>
        <v>0</v>
      </c>
      <c r="T293" s="27" cm="1">
        <f t="array" ref="T293">_xlfn.IFS(AND('Demand breakdown 1'!X293&gt;0, SUM('Demand breakdown 1'!N293:W293)&gt;0,SUM('Demand breakdown 1'!N293:W293)&lt;'Demand breakdown 1'!X293),('Demand breakdown 1'!T293 /'Demand breakdown 1'!X293)*Doku!$H$9,AND('Demand breakdown 1'!X293 = 0, SUM('Demand breakdown 1'!N293:W293)&gt;0), 'Demand breakdown 1'!T293/SUM('Demand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1'!T293 /'Demand breakdown 1'!Y293)*Doku!$H$9)</f>
        <v>1.4064655738240475E-2</v>
      </c>
      <c r="U293" s="27" cm="1">
        <f t="array" ref="U293">_xlfn.IFS(AND('Demand breakdown 1'!X293&gt;0, SUM('Demand breakdown 1'!N293:W293)&gt;0,SUM('Demand breakdown 1'!N293:W293)&lt;'Demand breakdown 1'!X293),('Demand breakdown 1'!U293 /'Demand breakdown 1'!X293)*Doku!$H$9,AND('Demand breakdown 1'!X293 = 0, SUM('Demand breakdown 1'!N293:W293)&gt;0), 'Demand breakdown 1'!U293/SUM('Demand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1'!U293 /'Demand breakdown 1'!Y293)*Doku!$H$9)</f>
        <v>0</v>
      </c>
      <c r="V293" s="27" cm="1">
        <f t="array" ref="V293">_xlfn.IFS(AND('Demand breakdown 1'!X293&gt;0, SUM('Demand breakdown 1'!N293:W293)&gt;0,SUM('Demand breakdown 1'!N293:W293)&lt;'Demand breakdown 1'!X293),('Demand breakdown 1'!V293 /'Demand breakdown 1'!X293)*Doku!$H$9,AND('Demand breakdown 1'!X293 = 0, SUM('Demand breakdown 1'!N293:W293)&gt;0), 'Demand breakdown 1'!V293/SUM('Demand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1'!V293 /'Demand breakdown 1'!Y293)*Doku!$H$9)</f>
        <v>0.10609642480803141</v>
      </c>
      <c r="W293" s="27" cm="1">
        <f t="array" ref="W293">_xlfn.IFS(AND('Demand breakdown 1'!X293&gt;0, SUM('Demand breakdown 1'!N293:W293)&gt;0),('Demand breakdown 1'!W293 /'Demand breakdown 1'!X293)*Doku!$H$9,AND('Demand breakdown 1'!X293 = 0, SUM('Demand breakdown 1'!N293:W293)&gt;0), 'Demand breakdown 1'!W293/SUM('Demand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1'!W293 /'Demand breakdown 1'!Y293)*Doku!$H$9)</f>
        <v>0</v>
      </c>
      <c r="X293" s="90" cm="1">
        <f t="array" ref="X293">_xlfn.IFS(AND('Demand breakdown 1'!Y293&gt;0,'Demand breakdown 1'!X293 &gt; SUM('Demand breakdown 1'!N293:W293)),(('Demand breakdown 1'!Y293-SUM('Demand breakdown 1'!N293:W293))/'Demand breakdown 1'!Y293)*Doku!$H$9,'Demand breakdown 1'!Y293 = 0, 0,'Demand breakdown 1'!X293 &lt; SUM('Demand breakdown 1'!N293:W293),1)</f>
        <v>0.11791888905176978</v>
      </c>
      <c r="Y293" s="92">
        <f>IF(X293=1,Doku!$H$10,1-SUM(N293:X293))</f>
        <v>1.934697454094314E-2</v>
      </c>
      <c r="Z293" s="27">
        <f t="shared" si="21"/>
        <v>35.760117351543613</v>
      </c>
      <c r="AA293" s="25">
        <f t="shared" si="22"/>
        <v>37.084566142341522</v>
      </c>
    </row>
    <row r="294" spans="1:27">
      <c r="A294" s="27" t="s">
        <v>1411</v>
      </c>
      <c r="B294" s="27" t="s">
        <v>1472</v>
      </c>
      <c r="C294" s="27">
        <v>9661</v>
      </c>
      <c r="D294" s="27">
        <v>968</v>
      </c>
      <c r="E294" s="27">
        <v>5232.009</v>
      </c>
      <c r="F294" s="27">
        <v>71002</v>
      </c>
      <c r="G294" s="27">
        <v>1</v>
      </c>
      <c r="H294" s="27">
        <v>8.266762206172569E-3</v>
      </c>
      <c r="I294" s="27">
        <v>5.4096761904761908E-3</v>
      </c>
      <c r="J294" s="27">
        <v>72762.894516183122</v>
      </c>
      <c r="K294" s="29">
        <f t="shared" si="20"/>
        <v>543.30438885064621</v>
      </c>
      <c r="L294" s="28">
        <f t="shared" si="23"/>
        <v>543.30438885064621</v>
      </c>
      <c r="M294" s="27">
        <f t="shared" si="24"/>
        <v>244.4869749827908</v>
      </c>
      <c r="N294" s="87" cm="1">
        <f t="array" ref="N294">_xlfn.IFS(AND('Demand breakdown 1'!X294&gt;0, SUM('Demand breakdown 1'!N294:W294)&gt;0,SUM('Demand breakdown 1'!N294:W294)&lt;'Demand breakdown 1'!X294),('Demand breakdown 1'!N294 /'Demand breakdown 1'!X294)*Doku!$H$9,AND('Demand breakdown 1'!X294 = 0, SUM('Demand breakdown 1'!N294:W294)&gt;0), 'Demand breakdown 1'!N294/SUM('Demand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1'!N294 /'Demand breakdown 1'!Y294)*Doku!$H$9)</f>
        <v>4.3348385781635072E-2</v>
      </c>
      <c r="O294" s="27" cm="1">
        <f t="array" ref="O294">_xlfn.IFS(AND('Demand breakdown 1'!X294&gt;0, SUM('Demand breakdown 1'!N294:W294)&gt;0,SUM('Demand breakdown 1'!N294:W294)&lt;'Demand breakdown 1'!X294),('Demand breakdown 1'!O294 /'Demand breakdown 1'!X294)*Doku!$H$9,AND('Demand breakdown 1'!X294 = 0, SUM('Demand breakdown 1'!N294:W294)&gt;0), 'Demand breakdown 1'!O294/SUM('Demand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1'!O294 /'Demand breakdown 1'!Y294)*Doku!$H$9)</f>
        <v>0</v>
      </c>
      <c r="P294" s="27" cm="1">
        <f t="array" ref="P294">_xlfn.IFS(AND('Demand breakdown 1'!X294&gt;0, SUM('Demand breakdown 1'!N294:W294)&gt;0,SUM('Demand breakdown 1'!N294:W294)&lt;'Demand breakdown 1'!X294),('Demand breakdown 1'!P294 /'Demand breakdown 1'!X294)*Doku!$H$9,AND('Demand breakdown 1'!X294 = 0, SUM('Demand breakdown 1'!N294:W294)&gt;0), 'Demand breakdown 1'!P294/SUM('Demand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1'!P294 /'Demand breakdown 1'!Y294)*Doku!$H$9)</f>
        <v>0</v>
      </c>
      <c r="Q294" s="27" cm="1">
        <f t="array" ref="Q294">_xlfn.IFS(AND('Demand breakdown 1'!X294&gt;0, SUM('Demand breakdown 1'!N294:W294)&gt;0,SUM('Demand breakdown 1'!N294:W294)&lt;'Demand breakdown 1'!X294),('Demand breakdown 1'!Q294 /'Demand breakdown 1'!X294)*Doku!$H$9,AND('Demand breakdown 1'!X294 = 0, SUM('Demand breakdown 1'!N294:W294)&gt;0), 'Demand breakdown 1'!Q294/SUM('Demand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1'!Q294 /'Demand breakdown 1'!Y294)*Doku!$H$9)</f>
        <v>0</v>
      </c>
      <c r="R294" s="27" cm="1">
        <f t="array" ref="R294">_xlfn.IFS(AND('Demand breakdown 1'!X294&gt;0, SUM('Demand breakdown 1'!N294:W294)&gt;0,SUM('Demand breakdown 1'!N294:W294)&lt;'Demand breakdown 1'!X294),('Demand breakdown 1'!R294 /'Demand breakdown 1'!X294)*Doku!$H$9,AND('Demand breakdown 1'!X294 = 0, SUM('Demand breakdown 1'!N294:W294)&gt;0), 'Demand breakdown 1'!R294/SUM('Demand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1'!R294 /'Demand breakdown 1'!Y294)*Doku!$H$9)</f>
        <v>0</v>
      </c>
      <c r="S294" s="27" cm="1">
        <f t="array" ref="S294">_xlfn.IFS(AND('Demand breakdown 1'!X294&gt;0, SUM('Demand breakdown 1'!N294:W294)&gt;0,SUM('Demand breakdown 1'!N294:W294)&lt;'Demand breakdown 1'!X294),('Demand breakdown 1'!S294 /'Demand breakdown 1'!X294)*Doku!$H$9,AND('Demand breakdown 1'!X294 = 0, SUM('Demand breakdown 1'!N294:W294)&gt;0), 'Demand breakdown 1'!S294/SUM('Demand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1'!S294 /'Demand breakdown 1'!Y294)*Doku!$H$9)</f>
        <v>0</v>
      </c>
      <c r="T294" s="27" cm="1">
        <f t="array" ref="T294">_xlfn.IFS(AND('Demand breakdown 1'!X294&gt;0, SUM('Demand breakdown 1'!N294:W294)&gt;0,SUM('Demand breakdown 1'!N294:W294)&lt;'Demand breakdown 1'!X294),('Demand breakdown 1'!T294 /'Demand breakdown 1'!X294)*Doku!$H$9,AND('Demand breakdown 1'!X294 = 0, SUM('Demand breakdown 1'!N294:W294)&gt;0), 'Demand breakdown 1'!T294/SUM('Demand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1'!T294 /'Demand breakdown 1'!Y294)*Doku!$H$9)</f>
        <v>0</v>
      </c>
      <c r="U294" s="27" cm="1">
        <f t="array" ref="U294">_xlfn.IFS(AND('Demand breakdown 1'!X294&gt;0, SUM('Demand breakdown 1'!N294:W294)&gt;0,SUM('Demand breakdown 1'!N294:W294)&lt;'Demand breakdown 1'!X294),('Demand breakdown 1'!U294 /'Demand breakdown 1'!X294)*Doku!$H$9,AND('Demand breakdown 1'!X294 = 0, SUM('Demand breakdown 1'!N294:W294)&gt;0), 'Demand breakdown 1'!U294/SUM('Demand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1'!U294 /'Demand breakdown 1'!Y294)*Doku!$H$9)</f>
        <v>0</v>
      </c>
      <c r="V294" s="27" cm="1">
        <f t="array" ref="V294">_xlfn.IFS(AND('Demand breakdown 1'!X294&gt;0, SUM('Demand breakdown 1'!N294:W294)&gt;0,SUM('Demand breakdown 1'!N294:W294)&lt;'Demand breakdown 1'!X294),('Demand breakdown 1'!V294 /'Demand breakdown 1'!X294)*Doku!$H$9,AND('Demand breakdown 1'!X294 = 0, SUM('Demand breakdown 1'!N294:W294)&gt;0), 'Demand breakdown 1'!V294/SUM('Demand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1'!V294 /'Demand breakdown 1'!Y294)*Doku!$H$9)</f>
        <v>0.54550192203572012</v>
      </c>
      <c r="W294" s="27" cm="1">
        <f t="array" ref="W294">_xlfn.IFS(AND('Demand breakdown 1'!X294&gt;0, SUM('Demand breakdown 1'!N294:W294)&gt;0),('Demand breakdown 1'!W294 /'Demand breakdown 1'!X294)*Doku!$H$9,AND('Demand breakdown 1'!X294 = 0, SUM('Demand breakdown 1'!N294:W294)&gt;0), 'Demand breakdown 1'!W294/SUM('Demand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1'!W294 /'Demand breakdown 1'!Y294)*Doku!$H$9)</f>
        <v>3.4386940644085519E-2</v>
      </c>
      <c r="X294" s="90" cm="1">
        <f t="array" ref="X294">_xlfn.IFS(AND('Demand breakdown 1'!Y294&gt;0,'Demand breakdown 1'!X294 &gt; SUM('Demand breakdown 1'!N294:W294)),(('Demand breakdown 1'!Y294-SUM('Demand breakdown 1'!N294:W294))/'Demand breakdown 1'!Y294)*Doku!$H$9,'Demand breakdown 1'!Y294 = 0, 0,'Demand breakdown 1'!X294 &lt; SUM('Demand breakdown 1'!N294:W294),1)</f>
        <v>0.35741577699761612</v>
      </c>
      <c r="Y294" s="92">
        <f>IF(X294=1,Doku!$H$10,1-SUM(N294:X294))</f>
        <v>1.934697454094314E-2</v>
      </c>
      <c r="Z294" s="27">
        <f t="shared" si="21"/>
        <v>146.69218498967447</v>
      </c>
      <c r="AA294" s="25">
        <f t="shared" si="22"/>
        <v>152.12522887818096</v>
      </c>
    </row>
    <row r="295" spans="1:27">
      <c r="A295" s="27" t="s">
        <v>1411</v>
      </c>
      <c r="B295" s="27" t="s">
        <v>1473</v>
      </c>
      <c r="C295" s="27">
        <v>9662</v>
      </c>
      <c r="D295" s="27">
        <v>1194</v>
      </c>
      <c r="E295" s="27">
        <v>5676.4260000000004</v>
      </c>
      <c r="F295" s="27">
        <v>53426</v>
      </c>
      <c r="G295" s="27">
        <v>1</v>
      </c>
      <c r="H295" s="27">
        <v>8.9689570340829548E-3</v>
      </c>
      <c r="I295" s="27">
        <v>4.0705523809523806E-3</v>
      </c>
      <c r="J295" s="27">
        <v>72762.894516183122</v>
      </c>
      <c r="K295" s="29">
        <f t="shared" si="20"/>
        <v>552.80908629062685</v>
      </c>
      <c r="L295" s="28">
        <f t="shared" si="23"/>
        <v>552.80908629062685</v>
      </c>
      <c r="M295" s="27">
        <f t="shared" si="24"/>
        <v>248.7640888307821</v>
      </c>
      <c r="N295" s="87" cm="1">
        <f t="array" ref="N295">_xlfn.IFS(AND('Demand breakdown 1'!X295&gt;0, SUM('Demand breakdown 1'!N295:W295)&gt;0,SUM('Demand breakdown 1'!N295:W295)&lt;'Demand breakdown 1'!X295),('Demand breakdown 1'!N295 /'Demand breakdown 1'!X295)*Doku!$H$9,AND('Demand breakdown 1'!X295 = 0, SUM('Demand breakdown 1'!N295:W295)&gt;0), 'Demand breakdown 1'!N295/SUM('Demand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1'!N295 /'Demand breakdown 1'!Y295)*Doku!$H$9)</f>
        <v>1.7069749506199956E-2</v>
      </c>
      <c r="O295" s="27" cm="1">
        <f t="array" ref="O295">_xlfn.IFS(AND('Demand breakdown 1'!X295&gt;0, SUM('Demand breakdown 1'!N295:W295)&gt;0,SUM('Demand breakdown 1'!N295:W295)&lt;'Demand breakdown 1'!X295),('Demand breakdown 1'!O295 /'Demand breakdown 1'!X295)*Doku!$H$9,AND('Demand breakdown 1'!X295 = 0, SUM('Demand breakdown 1'!N295:W295)&gt;0), 'Demand breakdown 1'!O295/SUM('Demand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1'!O295 /'Demand breakdown 1'!Y295)*Doku!$H$9)</f>
        <v>0</v>
      </c>
      <c r="P295" s="27" cm="1">
        <f t="array" ref="P295">_xlfn.IFS(AND('Demand breakdown 1'!X295&gt;0, SUM('Demand breakdown 1'!N295:W295)&gt;0,SUM('Demand breakdown 1'!N295:W295)&lt;'Demand breakdown 1'!X295),('Demand breakdown 1'!P295 /'Demand breakdown 1'!X295)*Doku!$H$9,AND('Demand breakdown 1'!X295 = 0, SUM('Demand breakdown 1'!N295:W295)&gt;0), 'Demand breakdown 1'!P295/SUM('Demand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1'!P295 /'Demand breakdown 1'!Y295)*Doku!$H$9)</f>
        <v>0</v>
      </c>
      <c r="Q295" s="27" cm="1">
        <f t="array" ref="Q295">_xlfn.IFS(AND('Demand breakdown 1'!X295&gt;0, SUM('Demand breakdown 1'!N295:W295)&gt;0,SUM('Demand breakdown 1'!N295:W295)&lt;'Demand breakdown 1'!X295),('Demand breakdown 1'!Q295 /'Demand breakdown 1'!X295)*Doku!$H$9,AND('Demand breakdown 1'!X295 = 0, SUM('Demand breakdown 1'!N295:W295)&gt;0), 'Demand breakdown 1'!Q295/SUM('Demand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1'!Q295 /'Demand breakdown 1'!Y295)*Doku!$H$9)</f>
        <v>1.3802811801664081E-2</v>
      </c>
      <c r="R295" s="27" cm="1">
        <f t="array" ref="R295">_xlfn.IFS(AND('Demand breakdown 1'!X295&gt;0, SUM('Demand breakdown 1'!N295:W295)&gt;0,SUM('Demand breakdown 1'!N295:W295)&lt;'Demand breakdown 1'!X295),('Demand breakdown 1'!R295 /'Demand breakdown 1'!X295)*Doku!$H$9,AND('Demand breakdown 1'!X295 = 0, SUM('Demand breakdown 1'!N295:W295)&gt;0), 'Demand breakdown 1'!R295/SUM('Demand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1'!R295 /'Demand breakdown 1'!Y295)*Doku!$H$9)</f>
        <v>0</v>
      </c>
      <c r="S295" s="27" cm="1">
        <f t="array" ref="S295">_xlfn.IFS(AND('Demand breakdown 1'!X295&gt;0, SUM('Demand breakdown 1'!N295:W295)&gt;0,SUM('Demand breakdown 1'!N295:W295)&lt;'Demand breakdown 1'!X295),('Demand breakdown 1'!S295 /'Demand breakdown 1'!X295)*Doku!$H$9,AND('Demand breakdown 1'!X295 = 0, SUM('Demand breakdown 1'!N295:W295)&gt;0), 'Demand breakdown 1'!S295/SUM('Demand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1'!S295 /'Demand breakdown 1'!Y295)*Doku!$H$9)</f>
        <v>0</v>
      </c>
      <c r="T295" s="27" cm="1">
        <f t="array" ref="T295">_xlfn.IFS(AND('Demand breakdown 1'!X295&gt;0, SUM('Demand breakdown 1'!N295:W295)&gt;0,SUM('Demand breakdown 1'!N295:W295)&lt;'Demand breakdown 1'!X295),('Demand breakdown 1'!T295 /'Demand breakdown 1'!X295)*Doku!$H$9,AND('Demand breakdown 1'!X295 = 0, SUM('Demand breakdown 1'!N295:W295)&gt;0), 'Demand breakdown 1'!T295/SUM('Demand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1'!T295 /'Demand breakdown 1'!Y295)*Doku!$H$9)</f>
        <v>0</v>
      </c>
      <c r="U295" s="27" cm="1">
        <f t="array" ref="U295">_xlfn.IFS(AND('Demand breakdown 1'!X295&gt;0, SUM('Demand breakdown 1'!N295:W295)&gt;0,SUM('Demand breakdown 1'!N295:W295)&lt;'Demand breakdown 1'!X295),('Demand breakdown 1'!U295 /'Demand breakdown 1'!X295)*Doku!$H$9,AND('Demand breakdown 1'!X295 = 0, SUM('Demand breakdown 1'!N295:W295)&gt;0), 'Demand breakdown 1'!U295/SUM('Demand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1'!U295 /'Demand breakdown 1'!Y295)*Doku!$H$9)</f>
        <v>0</v>
      </c>
      <c r="V295" s="27" cm="1">
        <f t="array" ref="V295">_xlfn.IFS(AND('Demand breakdown 1'!X295&gt;0, SUM('Demand breakdown 1'!N295:W295)&gt;0,SUM('Demand breakdown 1'!N295:W295)&lt;'Demand breakdown 1'!X295),('Demand breakdown 1'!V295 /'Demand breakdown 1'!X295)*Doku!$H$9,AND('Demand breakdown 1'!X295 = 0, SUM('Demand breakdown 1'!N295:W295)&gt;0), 'Demand breakdown 1'!V295/SUM('Demand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1'!V295 /'Demand breakdown 1'!Y295)*Doku!$H$9)</f>
        <v>0.94978046415119277</v>
      </c>
      <c r="W295" s="27" cm="1">
        <f t="array" ref="W295">_xlfn.IFS(AND('Demand breakdown 1'!X295&gt;0, SUM('Demand breakdown 1'!N295:W295)&gt;0),('Demand breakdown 1'!W295 /'Demand breakdown 1'!X295)*Doku!$H$9,AND('Demand breakdown 1'!X295 = 0, SUM('Demand breakdown 1'!N295:W295)&gt;0), 'Demand breakdown 1'!W295/SUM('Demand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1'!W295 /'Demand breakdown 1'!Y295)*Doku!$H$9)</f>
        <v>0</v>
      </c>
      <c r="X295" s="90" cm="1">
        <f t="array" ref="X295">_xlfn.IFS(AND('Demand breakdown 1'!Y295&gt;0,'Demand breakdown 1'!X295 &gt; SUM('Demand breakdown 1'!N295:W295)),(('Demand breakdown 1'!Y295-SUM('Demand breakdown 1'!N295:W295))/'Demand breakdown 1'!Y295)*Doku!$H$9,'Demand breakdown 1'!Y295 = 0, 0,'Demand breakdown 1'!X295 &lt; SUM('Demand breakdown 1'!N295:W295),1)</f>
        <v>1</v>
      </c>
      <c r="Y295" s="92">
        <f>IF(X295=1,Doku!$H$10,1-SUM(N295:X295))</f>
        <v>1.934697454094314E-2</v>
      </c>
      <c r="Z295" s="27">
        <f t="shared" si="21"/>
        <v>149.25845329846925</v>
      </c>
      <c r="AA295" s="25">
        <f t="shared" si="22"/>
        <v>154.78654416137553</v>
      </c>
    </row>
    <row r="296" spans="1:27">
      <c r="A296" s="27" t="s">
        <v>1411</v>
      </c>
      <c r="B296" s="27" t="s">
        <v>1474</v>
      </c>
      <c r="C296" s="27">
        <v>9663</v>
      </c>
      <c r="D296" s="27">
        <v>829</v>
      </c>
      <c r="E296" s="27">
        <v>8161.2160000000003</v>
      </c>
      <c r="F296" s="27">
        <v>127934</v>
      </c>
      <c r="G296" s="27">
        <v>1</v>
      </c>
      <c r="H296" s="27">
        <v>1.2895014512630018E-2</v>
      </c>
      <c r="I296" s="27">
        <v>9.7473523809523815E-3</v>
      </c>
      <c r="J296" s="27">
        <v>72762.894516183122</v>
      </c>
      <c r="K296" s="29">
        <f t="shared" si="20"/>
        <v>874.14933862239218</v>
      </c>
      <c r="L296" s="28">
        <f t="shared" si="23"/>
        <v>874.14933862239218</v>
      </c>
      <c r="M296" s="27">
        <f t="shared" si="24"/>
        <v>393.36720238007649</v>
      </c>
      <c r="N296" s="87" cm="1">
        <f t="array" ref="N296">_xlfn.IFS(AND('Demand breakdown 1'!X296&gt;0, SUM('Demand breakdown 1'!N296:W296)&gt;0,SUM('Demand breakdown 1'!N296:W296)&lt;'Demand breakdown 1'!X296),('Demand breakdown 1'!N296 /'Demand breakdown 1'!X296)*Doku!$H$9,AND('Demand breakdown 1'!X296 = 0, SUM('Demand breakdown 1'!N296:W296)&gt;0), 'Demand breakdown 1'!N296/SUM('Demand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1'!N296 /'Demand breakdown 1'!Y296)*Doku!$H$9)</f>
        <v>2.6125728231982528E-2</v>
      </c>
      <c r="O296" s="27" cm="1">
        <f t="array" ref="O296">_xlfn.IFS(AND('Demand breakdown 1'!X296&gt;0, SUM('Demand breakdown 1'!N296:W296)&gt;0,SUM('Demand breakdown 1'!N296:W296)&lt;'Demand breakdown 1'!X296),('Demand breakdown 1'!O296 /'Demand breakdown 1'!X296)*Doku!$H$9,AND('Demand breakdown 1'!X296 = 0, SUM('Demand breakdown 1'!N296:W296)&gt;0), 'Demand breakdown 1'!O296/SUM('Demand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1'!O296 /'Demand breakdown 1'!Y296)*Doku!$H$9)</f>
        <v>0</v>
      </c>
      <c r="P296" s="27" cm="1">
        <f t="array" ref="P296">_xlfn.IFS(AND('Demand breakdown 1'!X296&gt;0, SUM('Demand breakdown 1'!N296:W296)&gt;0,SUM('Demand breakdown 1'!N296:W296)&lt;'Demand breakdown 1'!X296),('Demand breakdown 1'!P296 /'Demand breakdown 1'!X296)*Doku!$H$9,AND('Demand breakdown 1'!X296 = 0, SUM('Demand breakdown 1'!N296:W296)&gt;0), 'Demand breakdown 1'!P296/SUM('Demand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1'!P296 /'Demand breakdown 1'!Y296)*Doku!$H$9)</f>
        <v>1.1980306316323479E-2</v>
      </c>
      <c r="Q296" s="27" cm="1">
        <f t="array" ref="Q296">_xlfn.IFS(AND('Demand breakdown 1'!X296&gt;0, SUM('Demand breakdown 1'!N296:W296)&gt;0,SUM('Demand breakdown 1'!N296:W296)&lt;'Demand breakdown 1'!X296),('Demand breakdown 1'!Q296 /'Demand breakdown 1'!X296)*Doku!$H$9,AND('Demand breakdown 1'!X296 = 0, SUM('Demand breakdown 1'!N296:W296)&gt;0), 'Demand breakdown 1'!Q296/SUM('Demand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1'!Q296 /'Demand breakdown 1'!Y296)*Doku!$H$9)</f>
        <v>0.18923110338192867</v>
      </c>
      <c r="R296" s="27" cm="1">
        <f t="array" ref="R296">_xlfn.IFS(AND('Demand breakdown 1'!X296&gt;0, SUM('Demand breakdown 1'!N296:W296)&gt;0,SUM('Demand breakdown 1'!N296:W296)&lt;'Demand breakdown 1'!X296),('Demand breakdown 1'!R296 /'Demand breakdown 1'!X296)*Doku!$H$9,AND('Demand breakdown 1'!X296 = 0, SUM('Demand breakdown 1'!N296:W296)&gt;0), 'Demand breakdown 1'!R296/SUM('Demand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1'!R296 /'Demand breakdown 1'!Y296)*Doku!$H$9)</f>
        <v>0</v>
      </c>
      <c r="S296" s="27" cm="1">
        <f t="array" ref="S296">_xlfn.IFS(AND('Demand breakdown 1'!X296&gt;0, SUM('Demand breakdown 1'!N296:W296)&gt;0,SUM('Demand breakdown 1'!N296:W296)&lt;'Demand breakdown 1'!X296),('Demand breakdown 1'!S296 /'Demand breakdown 1'!X296)*Doku!$H$9,AND('Demand breakdown 1'!X296 = 0, SUM('Demand breakdown 1'!N296:W296)&gt;0), 'Demand breakdown 1'!S296/SUM('Demand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1'!S296 /'Demand breakdown 1'!Y296)*Doku!$H$9)</f>
        <v>7.0149745418472423E-2</v>
      </c>
      <c r="T296" s="27" cm="1">
        <f t="array" ref="T296">_xlfn.IFS(AND('Demand breakdown 1'!X296&gt;0, SUM('Demand breakdown 1'!N296:W296)&gt;0,SUM('Demand breakdown 1'!N296:W296)&lt;'Demand breakdown 1'!X296),('Demand breakdown 1'!T296 /'Demand breakdown 1'!X296)*Doku!$H$9,AND('Demand breakdown 1'!X296 = 0, SUM('Demand breakdown 1'!N296:W296)&gt;0), 'Demand breakdown 1'!T296/SUM('Demand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1'!T296 /'Demand breakdown 1'!Y296)*Doku!$H$9)</f>
        <v>0</v>
      </c>
      <c r="U296" s="27" cm="1">
        <f t="array" ref="U296">_xlfn.IFS(AND('Demand breakdown 1'!X296&gt;0, SUM('Demand breakdown 1'!N296:W296)&gt;0,SUM('Demand breakdown 1'!N296:W296)&lt;'Demand breakdown 1'!X296),('Demand breakdown 1'!U296 /'Demand breakdown 1'!X296)*Doku!$H$9,AND('Demand breakdown 1'!X296 = 0, SUM('Demand breakdown 1'!N296:W296)&gt;0), 'Demand breakdown 1'!U296/SUM('Demand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1'!U296 /'Demand breakdown 1'!Y296)*Doku!$H$9)</f>
        <v>0</v>
      </c>
      <c r="V296" s="27" cm="1">
        <f t="array" ref="V296">_xlfn.IFS(AND('Demand breakdown 1'!X296&gt;0, SUM('Demand breakdown 1'!N296:W296)&gt;0,SUM('Demand breakdown 1'!N296:W296)&lt;'Demand breakdown 1'!X296),('Demand breakdown 1'!V296 /'Demand breakdown 1'!X296)*Doku!$H$9,AND('Demand breakdown 1'!X296 = 0, SUM('Demand breakdown 1'!N296:W296)&gt;0), 'Demand breakdown 1'!V296/SUM('Demand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1'!V296 /'Demand breakdown 1'!Y296)*Doku!$H$9)</f>
        <v>0.28160936895357963</v>
      </c>
      <c r="W296" s="27" cm="1">
        <f t="array" ref="W296">_xlfn.IFS(AND('Demand breakdown 1'!X296&gt;0, SUM('Demand breakdown 1'!N296:W296)&gt;0),('Demand breakdown 1'!W296 /'Demand breakdown 1'!X296)*Doku!$H$9,AND('Demand breakdown 1'!X296 = 0, SUM('Demand breakdown 1'!N296:W296)&gt;0), 'Demand breakdown 1'!W296/SUM('Demand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1'!W296 /'Demand breakdown 1'!Y296)*Doku!$H$9)</f>
        <v>0</v>
      </c>
      <c r="X296" s="90" cm="1">
        <f t="array" ref="X296">_xlfn.IFS(AND('Demand breakdown 1'!Y296&gt;0,'Demand breakdown 1'!X296 &gt; SUM('Demand breakdown 1'!N296:W296)),(('Demand breakdown 1'!Y296-SUM('Demand breakdown 1'!N296:W296))/'Demand breakdown 1'!Y296)*Doku!$H$9,'Demand breakdown 1'!Y296 = 0, 0,'Demand breakdown 1'!X296 &lt; SUM('Demand breakdown 1'!N296:W296),1)</f>
        <v>0.40155677315677013</v>
      </c>
      <c r="Y296" s="92">
        <f>IF(X296=1,Doku!$H$10,1-SUM(N296:X296))</f>
        <v>1.934697454094314E-2</v>
      </c>
      <c r="Z296" s="27">
        <f t="shared" si="21"/>
        <v>236.02032142804592</v>
      </c>
      <c r="AA296" s="25">
        <f t="shared" si="22"/>
        <v>244.76181481426983</v>
      </c>
    </row>
    <row r="297" spans="1:27">
      <c r="A297" s="27" t="s">
        <v>1411</v>
      </c>
      <c r="B297" s="27" t="s">
        <v>1472</v>
      </c>
      <c r="C297" s="27">
        <v>9671</v>
      </c>
      <c r="D297" s="27">
        <v>968</v>
      </c>
      <c r="E297" s="27">
        <v>5232.009</v>
      </c>
      <c r="F297" s="27">
        <v>71002</v>
      </c>
      <c r="G297" s="27">
        <v>3</v>
      </c>
      <c r="H297" s="27">
        <v>8.266762206172569E-3</v>
      </c>
      <c r="I297" s="27">
        <v>5.4096761904761908E-3</v>
      </c>
      <c r="J297" s="27">
        <v>72762.894516183122</v>
      </c>
      <c r="K297" s="29">
        <f t="shared" si="20"/>
        <v>543.30438885064621</v>
      </c>
      <c r="L297" s="28">
        <f t="shared" si="23"/>
        <v>181.10146295021539</v>
      </c>
      <c r="M297" s="27">
        <f t="shared" si="24"/>
        <v>81.495658327596928</v>
      </c>
      <c r="N297" s="87" cm="1">
        <f t="array" ref="N297">_xlfn.IFS(AND('Demand breakdown 1'!X297&gt;0, SUM('Demand breakdown 1'!N297:W297)&gt;0,SUM('Demand breakdown 1'!N297:W297)&lt;'Demand breakdown 1'!X297),('Demand breakdown 1'!N297 /'Demand breakdown 1'!X297)*Doku!$H$9,AND('Demand breakdown 1'!X297 = 0, SUM('Demand breakdown 1'!N297:W297)&gt;0), 'Demand breakdown 1'!N297/SUM('Demand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1'!N297 /'Demand breakdown 1'!Y297)*Doku!$H$9)</f>
        <v>7.5264404942302257E-2</v>
      </c>
      <c r="O297" s="27" cm="1">
        <f t="array" ref="O297">_xlfn.IFS(AND('Demand breakdown 1'!X297&gt;0, SUM('Demand breakdown 1'!N297:W297)&gt;0,SUM('Demand breakdown 1'!N297:W297)&lt;'Demand breakdown 1'!X297),('Demand breakdown 1'!O297 /'Demand breakdown 1'!X297)*Doku!$H$9,AND('Demand breakdown 1'!X297 = 0, SUM('Demand breakdown 1'!N297:W297)&gt;0), 'Demand breakdown 1'!O297/SUM('Demand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1'!O297 /'Demand breakdown 1'!Y297)*Doku!$H$9)</f>
        <v>6.8045311970628436E-2</v>
      </c>
      <c r="P297" s="27" cm="1">
        <f t="array" ref="P297">_xlfn.IFS(AND('Demand breakdown 1'!X297&gt;0, SUM('Demand breakdown 1'!N297:W297)&gt;0,SUM('Demand breakdown 1'!N297:W297)&lt;'Demand breakdown 1'!X297),('Demand breakdown 1'!P297 /'Demand breakdown 1'!X297)*Doku!$H$9,AND('Demand breakdown 1'!X297 = 0, SUM('Demand breakdown 1'!N297:W297)&gt;0), 'Demand breakdown 1'!P297/SUM('Demand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1'!P297 /'Demand breakdown 1'!Y297)*Doku!$H$9)</f>
        <v>6.2827551703973111E-2</v>
      </c>
      <c r="Q297" s="27" cm="1">
        <f t="array" ref="Q297">_xlfn.IFS(AND('Demand breakdown 1'!X297&gt;0, SUM('Demand breakdown 1'!N297:W297)&gt;0,SUM('Demand breakdown 1'!N297:W297)&lt;'Demand breakdown 1'!X297),('Demand breakdown 1'!Q297 /'Demand breakdown 1'!X297)*Doku!$H$9,AND('Demand breakdown 1'!X297 = 0, SUM('Demand breakdown 1'!N297:W297)&gt;0), 'Demand breakdown 1'!Q297/SUM('Demand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1'!Q297 /'Demand breakdown 1'!Y297)*Doku!$H$9)</f>
        <v>7.0832882524047042E-2</v>
      </c>
      <c r="R297" s="27" cm="1">
        <f t="array" ref="R297">_xlfn.IFS(AND('Demand breakdown 1'!X297&gt;0, SUM('Demand breakdown 1'!N297:W297)&gt;0,SUM('Demand breakdown 1'!N297:W297)&lt;'Demand breakdown 1'!X297),('Demand breakdown 1'!R297 /'Demand breakdown 1'!X297)*Doku!$H$9,AND('Demand breakdown 1'!X297 = 0, SUM('Demand breakdown 1'!N297:W297)&gt;0), 'Demand breakdown 1'!R297/SUM('Demand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1'!R297 /'Demand breakdown 1'!Y297)*Doku!$H$9)</f>
        <v>1.9155613033748343E-2</v>
      </c>
      <c r="S297" s="27" cm="1">
        <f t="array" ref="S297">_xlfn.IFS(AND('Demand breakdown 1'!X297&gt;0, SUM('Demand breakdown 1'!N297:W297)&gt;0,SUM('Demand breakdown 1'!N297:W297)&lt;'Demand breakdown 1'!X297),('Demand breakdown 1'!S297 /'Demand breakdown 1'!X297)*Doku!$H$9,AND('Demand breakdown 1'!X297 = 0, SUM('Demand breakdown 1'!N297:W297)&gt;0), 'Demand breakdown 1'!S297/SUM('Demand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1'!S297 /'Demand breakdown 1'!Y297)*Doku!$H$9)</f>
        <v>9.520625582445072E-2</v>
      </c>
      <c r="T297" s="27" cm="1">
        <f t="array" ref="T297">_xlfn.IFS(AND('Demand breakdown 1'!X297&gt;0, SUM('Demand breakdown 1'!N297:W297)&gt;0,SUM('Demand breakdown 1'!N297:W297)&lt;'Demand breakdown 1'!X297),('Demand breakdown 1'!T297 /'Demand breakdown 1'!X297)*Doku!$H$9,AND('Demand breakdown 1'!X297 = 0, SUM('Demand breakdown 1'!N297:W297)&gt;0), 'Demand breakdown 1'!T297/SUM('Demand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1'!T297 /'Demand breakdown 1'!Y297)*Doku!$H$9)</f>
        <v>1.2865710246547394E-2</v>
      </c>
      <c r="U297" s="27" cm="1">
        <f t="array" ref="U297">_xlfn.IFS(AND('Demand breakdown 1'!X297&gt;0, SUM('Demand breakdown 1'!N297:W297)&gt;0,SUM('Demand breakdown 1'!N297:W297)&lt;'Demand breakdown 1'!X297),('Demand breakdown 1'!U297 /'Demand breakdown 1'!X297)*Doku!$H$9,AND('Demand breakdown 1'!X297 = 0, SUM('Demand breakdown 1'!N297:W297)&gt;0), 'Demand breakdown 1'!U297/SUM('Demand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1'!U297 /'Demand breakdown 1'!Y297)*Doku!$H$9)</f>
        <v>0.13673390945358424</v>
      </c>
      <c r="V297" s="27" cm="1">
        <f t="array" ref="V297">_xlfn.IFS(AND('Demand breakdown 1'!X297&gt;0, SUM('Demand breakdown 1'!N297:W297)&gt;0,SUM('Demand breakdown 1'!N297:W297)&lt;'Demand breakdown 1'!X297),('Demand breakdown 1'!V297 /'Demand breakdown 1'!X297)*Doku!$H$9,AND('Demand breakdown 1'!X297 = 0, SUM('Demand breakdown 1'!N297:W297)&gt;0), 'Demand breakdown 1'!V297/SUM('Demand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1'!V297 /'Demand breakdown 1'!Y297)*Doku!$H$9)</f>
        <v>0.32943365847964962</v>
      </c>
      <c r="W297" s="27" cm="1">
        <f t="array" ref="W297">_xlfn.IFS(AND('Demand breakdown 1'!X297&gt;0, SUM('Demand breakdown 1'!N297:W297)&gt;0),('Demand breakdown 1'!W297 /'Demand breakdown 1'!X297)*Doku!$H$9,AND('Demand breakdown 1'!X297 = 0, SUM('Demand breakdown 1'!N297:W297)&gt;0), 'Demand breakdown 1'!W297/SUM('Demand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1'!W297 /'Demand breakdown 1'!Y297)*Doku!$H$9)</f>
        <v>3.1592466272077485E-2</v>
      </c>
      <c r="X297" s="90" cm="1">
        <f t="array" ref="X297">_xlfn.IFS(AND('Demand breakdown 1'!Y297&gt;0,'Demand breakdown 1'!X297 &gt; SUM('Demand breakdown 1'!N297:W297)),(('Demand breakdown 1'!Y297-SUM('Demand breakdown 1'!N297:W297))/'Demand breakdown 1'!Y297)*Doku!$H$9,'Demand breakdown 1'!Y297 = 0, 0,'Demand breakdown 1'!X297 &lt; SUM('Demand breakdown 1'!N297:W297),1)</f>
        <v>7.8695261008048217E-2</v>
      </c>
      <c r="Y297" s="92">
        <f>IF(X297=1,Doku!$H$10,1-SUM(N297:X297))</f>
        <v>1.934697454094314E-2</v>
      </c>
      <c r="Z297" s="27">
        <f t="shared" si="21"/>
        <v>48.897394996558162</v>
      </c>
      <c r="AA297" s="25">
        <f t="shared" si="22"/>
        <v>50.708409626060316</v>
      </c>
    </row>
    <row r="298" spans="1:27">
      <c r="A298" s="27" t="s">
        <v>1411</v>
      </c>
      <c r="B298" s="27" t="s">
        <v>1475</v>
      </c>
      <c r="C298" s="27">
        <v>9672</v>
      </c>
      <c r="D298" s="27">
        <v>583</v>
      </c>
      <c r="E298" s="27">
        <v>3374.6379999999999</v>
      </c>
      <c r="F298" s="27">
        <v>103235</v>
      </c>
      <c r="G298" s="27">
        <v>3</v>
      </c>
      <c r="H298" s="27">
        <v>5.3320492908008723E-3</v>
      </c>
      <c r="I298" s="27">
        <v>7.8655238095238101E-3</v>
      </c>
      <c r="J298" s="27">
        <v>72762.894516183122</v>
      </c>
      <c r="K298" s="29">
        <f t="shared" si="20"/>
        <v>439.59136306790987</v>
      </c>
      <c r="L298" s="28">
        <f t="shared" si="23"/>
        <v>146.53045435596997</v>
      </c>
      <c r="M298" s="27">
        <f t="shared" si="24"/>
        <v>65.938704460186486</v>
      </c>
      <c r="N298" s="87" cm="1">
        <f t="array" ref="N298">_xlfn.IFS(AND('Demand breakdown 1'!X298&gt;0, SUM('Demand breakdown 1'!N298:W298)&gt;0,SUM('Demand breakdown 1'!N298:W298)&lt;'Demand breakdown 1'!X298),('Demand breakdown 1'!N298 /'Demand breakdown 1'!X298)*Doku!$H$9,AND('Demand breakdown 1'!X298 = 0, SUM('Demand breakdown 1'!N298:W298)&gt;0), 'Demand breakdown 1'!N298/SUM('Demand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1'!N298 /'Demand breakdown 1'!Y298)*Doku!$H$9)</f>
        <v>0.31748641699236962</v>
      </c>
      <c r="O298" s="27" cm="1">
        <f t="array" ref="O298">_xlfn.IFS(AND('Demand breakdown 1'!X298&gt;0, SUM('Demand breakdown 1'!N298:W298)&gt;0,SUM('Demand breakdown 1'!N298:W298)&lt;'Demand breakdown 1'!X298),('Demand breakdown 1'!O298 /'Demand breakdown 1'!X298)*Doku!$H$9,AND('Demand breakdown 1'!X298 = 0, SUM('Demand breakdown 1'!N298:W298)&gt;0), 'Demand breakdown 1'!O298/SUM('Demand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1'!O298 /'Demand breakdown 1'!Y298)*Doku!$H$9)</f>
        <v>0.16425938176439203</v>
      </c>
      <c r="P298" s="27" cm="1">
        <f t="array" ref="P298">_xlfn.IFS(AND('Demand breakdown 1'!X298&gt;0, SUM('Demand breakdown 1'!N298:W298)&gt;0,SUM('Demand breakdown 1'!N298:W298)&lt;'Demand breakdown 1'!X298),('Demand breakdown 1'!P298 /'Demand breakdown 1'!X298)*Doku!$H$9,AND('Demand breakdown 1'!X298 = 0, SUM('Demand breakdown 1'!N298:W298)&gt;0), 'Demand breakdown 1'!P298/SUM('Demand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1'!P298 /'Demand breakdown 1'!Y298)*Doku!$H$9)</f>
        <v>0</v>
      </c>
      <c r="Q298" s="27" cm="1">
        <f t="array" ref="Q298">_xlfn.IFS(AND('Demand breakdown 1'!X298&gt;0, SUM('Demand breakdown 1'!N298:W298)&gt;0,SUM('Demand breakdown 1'!N298:W298)&lt;'Demand breakdown 1'!X298),('Demand breakdown 1'!Q298 /'Demand breakdown 1'!X298)*Doku!$H$9,AND('Demand breakdown 1'!X298 = 0, SUM('Demand breakdown 1'!N298:W298)&gt;0), 'Demand breakdown 1'!Q298/SUM('Demand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1'!Q298 /'Demand breakdown 1'!Y298)*Doku!$H$9)</f>
        <v>4.9032651272952844E-2</v>
      </c>
      <c r="R298" s="27" cm="1">
        <f t="array" ref="R298">_xlfn.IFS(AND('Demand breakdown 1'!X298&gt;0, SUM('Demand breakdown 1'!N298:W298)&gt;0,SUM('Demand breakdown 1'!N298:W298)&lt;'Demand breakdown 1'!X298),('Demand breakdown 1'!R298 /'Demand breakdown 1'!X298)*Doku!$H$9,AND('Demand breakdown 1'!X298 = 0, SUM('Demand breakdown 1'!N298:W298)&gt;0), 'Demand breakdown 1'!R298/SUM('Demand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1'!R298 /'Demand breakdown 1'!Y298)*Doku!$H$9)</f>
        <v>0</v>
      </c>
      <c r="S298" s="27" cm="1">
        <f t="array" ref="S298">_xlfn.IFS(AND('Demand breakdown 1'!X298&gt;0, SUM('Demand breakdown 1'!N298:W298)&gt;0,SUM('Demand breakdown 1'!N298:W298)&lt;'Demand breakdown 1'!X298),('Demand breakdown 1'!S298 /'Demand breakdown 1'!X298)*Doku!$H$9,AND('Demand breakdown 1'!X298 = 0, SUM('Demand breakdown 1'!N298:W298)&gt;0), 'Demand breakdown 1'!S298/SUM('Demand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1'!S298 /'Demand breakdown 1'!Y298)*Doku!$H$9)</f>
        <v>0</v>
      </c>
      <c r="T298" s="27" cm="1">
        <f t="array" ref="T298">_xlfn.IFS(AND('Demand breakdown 1'!X298&gt;0, SUM('Demand breakdown 1'!N298:W298)&gt;0,SUM('Demand breakdown 1'!N298:W298)&lt;'Demand breakdown 1'!X298),('Demand breakdown 1'!T298 /'Demand breakdown 1'!X298)*Doku!$H$9,AND('Demand breakdown 1'!X298 = 0, SUM('Demand breakdown 1'!N298:W298)&gt;0), 'Demand breakdown 1'!T298/SUM('Demand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1'!T298 /'Demand breakdown 1'!Y298)*Doku!$H$9)</f>
        <v>0.25006652149205949</v>
      </c>
      <c r="U298" s="27" cm="1">
        <f t="array" ref="U298">_xlfn.IFS(AND('Demand breakdown 1'!X298&gt;0, SUM('Demand breakdown 1'!N298:W298)&gt;0,SUM('Demand breakdown 1'!N298:W298)&lt;'Demand breakdown 1'!X298),('Demand breakdown 1'!U298 /'Demand breakdown 1'!X298)*Doku!$H$9,AND('Demand breakdown 1'!X298 = 0, SUM('Demand breakdown 1'!N298:W298)&gt;0), 'Demand breakdown 1'!U298/SUM('Demand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1'!U298 /'Demand breakdown 1'!Y298)*Doku!$H$9)</f>
        <v>0</v>
      </c>
      <c r="V298" s="27" cm="1">
        <f t="array" ref="V298">_xlfn.IFS(AND('Demand breakdown 1'!X298&gt;0, SUM('Demand breakdown 1'!N298:W298)&gt;0,SUM('Demand breakdown 1'!N298:W298)&lt;'Demand breakdown 1'!X298),('Demand breakdown 1'!V298 /'Demand breakdown 1'!X298)*Doku!$H$9,AND('Demand breakdown 1'!X298 = 0, SUM('Demand breakdown 1'!N298:W298)&gt;0), 'Demand breakdown 1'!V298/SUM('Demand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1'!V298 /'Demand breakdown 1'!Y298)*Doku!$H$9)</f>
        <v>0.17038846317351111</v>
      </c>
      <c r="W298" s="27" cm="1">
        <f t="array" ref="W298">_xlfn.IFS(AND('Demand breakdown 1'!X298&gt;0, SUM('Demand breakdown 1'!N298:W298)&gt;0),('Demand breakdown 1'!W298 /'Demand breakdown 1'!X298)*Doku!$H$9,AND('Demand breakdown 1'!X298 = 0, SUM('Demand breakdown 1'!N298:W298)&gt;0), 'Demand breakdown 1'!W298/SUM('Demand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1'!W298 /'Demand breakdown 1'!Y298)*Doku!$H$9)</f>
        <v>2.9419590763771705E-2</v>
      </c>
      <c r="X298" s="90" cm="1">
        <f t="array" ref="X298">_xlfn.IFS(AND('Demand breakdown 1'!Y298&gt;0,'Demand breakdown 1'!X298 &gt; SUM('Demand breakdown 1'!N298:W298)),(('Demand breakdown 1'!Y298-SUM('Demand breakdown 1'!N298:W298))/'Demand breakdown 1'!Y298)*Doku!$H$9,'Demand breakdown 1'!Y298 = 0, 0,'Demand breakdown 1'!X298 &lt; SUM('Demand breakdown 1'!N298:W298),1)</f>
        <v>1</v>
      </c>
      <c r="Y298" s="92">
        <f>IF(X298=1,Doku!$H$10,1-SUM(N298:X298))</f>
        <v>1.934697454094314E-2</v>
      </c>
      <c r="Z298" s="27">
        <f t="shared" si="21"/>
        <v>39.563222676111891</v>
      </c>
      <c r="AA298" s="25">
        <f t="shared" si="22"/>
        <v>41.028527219671595</v>
      </c>
    </row>
    <row r="299" spans="1:27">
      <c r="A299" s="27" t="s">
        <v>1411</v>
      </c>
      <c r="B299" s="27" t="s">
        <v>1476</v>
      </c>
      <c r="C299" s="27">
        <v>9673</v>
      </c>
      <c r="D299" s="27">
        <v>602</v>
      </c>
      <c r="E299" s="27">
        <v>3234.8139999999999</v>
      </c>
      <c r="F299" s="27">
        <v>79635</v>
      </c>
      <c r="G299" s="27">
        <v>3</v>
      </c>
      <c r="H299" s="27">
        <v>5.111122346922169E-3</v>
      </c>
      <c r="I299" s="27">
        <v>6.0674285714285717E-3</v>
      </c>
      <c r="J299" s="27">
        <v>72762.894516183122</v>
      </c>
      <c r="K299" s="29">
        <f t="shared" si="20"/>
        <v>391.38346669130419</v>
      </c>
      <c r="L299" s="28">
        <f t="shared" si="23"/>
        <v>130.46115556376807</v>
      </c>
      <c r="M299" s="27">
        <f t="shared" si="24"/>
        <v>58.707520003695635</v>
      </c>
      <c r="N299" s="87" cm="1">
        <f t="array" ref="N299">_xlfn.IFS(AND('Demand breakdown 1'!X299&gt;0, SUM('Demand breakdown 1'!N299:W299)&gt;0,SUM('Demand breakdown 1'!N299:W299)&lt;'Demand breakdown 1'!X299),('Demand breakdown 1'!N299 /'Demand breakdown 1'!X299)*Doku!$H$9,AND('Demand breakdown 1'!X299 = 0, SUM('Demand breakdown 1'!N299:W299)&gt;0), 'Demand breakdown 1'!N299/SUM('Demand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1'!N299 /'Demand breakdown 1'!Y299)*Doku!$H$9)</f>
        <v>0.32231519551585774</v>
      </c>
      <c r="O299" s="27" cm="1">
        <f t="array" ref="O299">_xlfn.IFS(AND('Demand breakdown 1'!X299&gt;0, SUM('Demand breakdown 1'!N299:W299)&gt;0,SUM('Demand breakdown 1'!N299:W299)&lt;'Demand breakdown 1'!X299),('Demand breakdown 1'!O299 /'Demand breakdown 1'!X299)*Doku!$H$9,AND('Demand breakdown 1'!X299 = 0, SUM('Demand breakdown 1'!N299:W299)&gt;0), 'Demand breakdown 1'!O299/SUM('Demand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1'!O299 /'Demand breakdown 1'!Y299)*Doku!$H$9)</f>
        <v>0.16334698036184639</v>
      </c>
      <c r="P299" s="27" cm="1">
        <f t="array" ref="P299">_xlfn.IFS(AND('Demand breakdown 1'!X299&gt;0, SUM('Demand breakdown 1'!N299:W299)&gt;0,SUM('Demand breakdown 1'!N299:W299)&lt;'Demand breakdown 1'!X299),('Demand breakdown 1'!P299 /'Demand breakdown 1'!X299)*Doku!$H$9,AND('Demand breakdown 1'!X299 = 0, SUM('Demand breakdown 1'!N299:W299)&gt;0), 'Demand breakdown 1'!P299/SUM('Demand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1'!P299 /'Demand breakdown 1'!Y299)*Doku!$H$9)</f>
        <v>6.2064237293661909E-2</v>
      </c>
      <c r="Q299" s="27" cm="1">
        <f t="array" ref="Q299">_xlfn.IFS(AND('Demand breakdown 1'!X299&gt;0, SUM('Demand breakdown 1'!N299:W299)&gt;0,SUM('Demand breakdown 1'!N299:W299)&lt;'Demand breakdown 1'!X299),('Demand breakdown 1'!Q299 /'Demand breakdown 1'!X299)*Doku!$H$9,AND('Demand breakdown 1'!X299 = 0, SUM('Demand breakdown 1'!N299:W299)&gt;0), 'Demand breakdown 1'!Q299/SUM('Demand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1'!Q299 /'Demand breakdown 1'!Y299)*Doku!$H$9)</f>
        <v>9.0811782788578932E-2</v>
      </c>
      <c r="R299" s="27" cm="1">
        <f t="array" ref="R299">_xlfn.IFS(AND('Demand breakdown 1'!X299&gt;0, SUM('Demand breakdown 1'!N299:W299)&gt;0,SUM('Demand breakdown 1'!N299:W299)&lt;'Demand breakdown 1'!X299),('Demand breakdown 1'!R299 /'Demand breakdown 1'!X299)*Doku!$H$9,AND('Demand breakdown 1'!X299 = 0, SUM('Demand breakdown 1'!N299:W299)&gt;0), 'Demand breakdown 1'!R299/SUM('Demand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1'!R299 /'Demand breakdown 1'!Y299)*Doku!$H$9)</f>
        <v>0</v>
      </c>
      <c r="S299" s="27" cm="1">
        <f t="array" ref="S299">_xlfn.IFS(AND('Demand breakdown 1'!X299&gt;0, SUM('Demand breakdown 1'!N299:W299)&gt;0,SUM('Demand breakdown 1'!N299:W299)&lt;'Demand breakdown 1'!X299),('Demand breakdown 1'!S299 /'Demand breakdown 1'!X299)*Doku!$H$9,AND('Demand breakdown 1'!X299 = 0, SUM('Demand breakdown 1'!N299:W299)&gt;0), 'Demand breakdown 1'!S299/SUM('Demand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1'!S299 /'Demand breakdown 1'!Y299)*Doku!$H$9)</f>
        <v>0</v>
      </c>
      <c r="T299" s="27" cm="1">
        <f t="array" ref="T299">_xlfn.IFS(AND('Demand breakdown 1'!X299&gt;0, SUM('Demand breakdown 1'!N299:W299)&gt;0,SUM('Demand breakdown 1'!N299:W299)&lt;'Demand breakdown 1'!X299),('Demand breakdown 1'!T299 /'Demand breakdown 1'!X299)*Doku!$H$9,AND('Demand breakdown 1'!X299 = 0, SUM('Demand breakdown 1'!N299:W299)&gt;0), 'Demand breakdown 1'!T299/SUM('Demand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1'!T299 /'Demand breakdown 1'!Y299)*Doku!$H$9)</f>
        <v>5.9018139757776672E-2</v>
      </c>
      <c r="U299" s="27" cm="1">
        <f t="array" ref="U299">_xlfn.IFS(AND('Demand breakdown 1'!X299&gt;0, SUM('Demand breakdown 1'!N299:W299)&gt;0,SUM('Demand breakdown 1'!N299:W299)&lt;'Demand breakdown 1'!X299),('Demand breakdown 1'!U299 /'Demand breakdown 1'!X299)*Doku!$H$9,AND('Demand breakdown 1'!X299 = 0, SUM('Demand breakdown 1'!N299:W299)&gt;0), 'Demand breakdown 1'!U299/SUM('Demand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1'!U299 /'Demand breakdown 1'!Y299)*Doku!$H$9)</f>
        <v>0</v>
      </c>
      <c r="V299" s="27" cm="1">
        <f t="array" ref="V299">_xlfn.IFS(AND('Demand breakdown 1'!X299&gt;0, SUM('Demand breakdown 1'!N299:W299)&gt;0,SUM('Demand breakdown 1'!N299:W299)&lt;'Demand breakdown 1'!X299),('Demand breakdown 1'!V299 /'Demand breakdown 1'!X299)*Doku!$H$9,AND('Demand breakdown 1'!X299 = 0, SUM('Demand breakdown 1'!N299:W299)&gt;0), 'Demand breakdown 1'!V299/SUM('Demand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1'!V299 /'Demand breakdown 1'!Y299)*Doku!$H$9)</f>
        <v>0.28309668974133517</v>
      </c>
      <c r="W299" s="27" cm="1">
        <f t="array" ref="W299">_xlfn.IFS(AND('Demand breakdown 1'!X299&gt;0, SUM('Demand breakdown 1'!N299:W299)&gt;0),('Demand breakdown 1'!W299 /'Demand breakdown 1'!X299)*Doku!$H$9,AND('Demand breakdown 1'!X299 = 0, SUM('Demand breakdown 1'!N299:W299)&gt;0), 'Demand breakdown 1'!W299/SUM('Demand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1'!W299 /'Demand breakdown 1'!Y299)*Doku!$H$9)</f>
        <v>0</v>
      </c>
      <c r="X299" s="90" cm="1">
        <f t="array" ref="X299">_xlfn.IFS(AND('Demand breakdown 1'!Y299&gt;0,'Demand breakdown 1'!X299 &gt; SUM('Demand breakdown 1'!N299:W299)),(('Demand breakdown 1'!Y299-SUM('Demand breakdown 1'!N299:W299))/'Demand breakdown 1'!Y299)*Doku!$H$9,'Demand breakdown 1'!Y299 = 0, 0,'Demand breakdown 1'!X299 &lt; SUM('Demand breakdown 1'!N299:W299),1)</f>
        <v>1</v>
      </c>
      <c r="Y299" s="92">
        <f>IF(X299=1,Doku!$H$10,1-SUM(N299:X299))</f>
        <v>1.934697454094314E-2</v>
      </c>
      <c r="Z299" s="27">
        <f t="shared" si="21"/>
        <v>35.224512002217381</v>
      </c>
      <c r="AA299" s="25">
        <f t="shared" si="22"/>
        <v>36.529123557855065</v>
      </c>
    </row>
    <row r="300" spans="1:27">
      <c r="A300" s="27" t="s">
        <v>1411</v>
      </c>
      <c r="B300" s="27" t="s">
        <v>1477</v>
      </c>
      <c r="C300" s="27">
        <v>9674</v>
      </c>
      <c r="D300" s="27">
        <v>621</v>
      </c>
      <c r="E300" s="27">
        <v>2736.422</v>
      </c>
      <c r="F300" s="27">
        <v>84384</v>
      </c>
      <c r="G300" s="27">
        <v>2</v>
      </c>
      <c r="H300" s="27">
        <v>4.3236450796891122E-3</v>
      </c>
      <c r="I300" s="27">
        <v>6.4292571428571426E-3</v>
      </c>
      <c r="J300" s="27">
        <v>72762.894516183122</v>
      </c>
      <c r="K300" s="29">
        <f t="shared" si="20"/>
        <v>357.4998508232365</v>
      </c>
      <c r="L300" s="28">
        <f t="shared" si="23"/>
        <v>178.74992541161825</v>
      </c>
      <c r="M300" s="27">
        <f t="shared" si="24"/>
        <v>80.437466435228217</v>
      </c>
      <c r="N300" s="87" cm="1">
        <f t="array" ref="N300">_xlfn.IFS(AND('Demand breakdown 1'!X300&gt;0, SUM('Demand breakdown 1'!N300:W300)&gt;0,SUM('Demand breakdown 1'!N300:W300)&lt;'Demand breakdown 1'!X300),('Demand breakdown 1'!N300 /'Demand breakdown 1'!X300)*Doku!$H$9,AND('Demand breakdown 1'!X300 = 0, SUM('Demand breakdown 1'!N300:W300)&gt;0), 'Demand breakdown 1'!N300/SUM('Demand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1'!N300 /'Demand breakdown 1'!Y300)*Doku!$H$9)</f>
        <v>0.10982466363621415</v>
      </c>
      <c r="O300" s="27" cm="1">
        <f t="array" ref="O300">_xlfn.IFS(AND('Demand breakdown 1'!X300&gt;0, SUM('Demand breakdown 1'!N300:W300)&gt;0,SUM('Demand breakdown 1'!N300:W300)&lt;'Demand breakdown 1'!X300),('Demand breakdown 1'!O300 /'Demand breakdown 1'!X300)*Doku!$H$9,AND('Demand breakdown 1'!X300 = 0, SUM('Demand breakdown 1'!N300:W300)&gt;0), 'Demand breakdown 1'!O300/SUM('Demand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1'!O300 /'Demand breakdown 1'!Y300)*Doku!$H$9)</f>
        <v>0.52970095001389461</v>
      </c>
      <c r="P300" s="27" cm="1">
        <f t="array" ref="P300">_xlfn.IFS(AND('Demand breakdown 1'!X300&gt;0, SUM('Demand breakdown 1'!N300:W300)&gt;0,SUM('Demand breakdown 1'!N300:W300)&lt;'Demand breakdown 1'!X300),('Demand breakdown 1'!P300 /'Demand breakdown 1'!X300)*Doku!$H$9,AND('Demand breakdown 1'!X300 = 0, SUM('Demand breakdown 1'!N300:W300)&gt;0), 'Demand breakdown 1'!P300/SUM('Demand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1'!P300 /'Demand breakdown 1'!Y300)*Doku!$H$9)</f>
        <v>1.3419090733685329E-2</v>
      </c>
      <c r="Q300" s="27" cm="1">
        <f t="array" ref="Q300">_xlfn.IFS(AND('Demand breakdown 1'!X300&gt;0, SUM('Demand breakdown 1'!N300:W300)&gt;0,SUM('Demand breakdown 1'!N300:W300)&lt;'Demand breakdown 1'!X300),('Demand breakdown 1'!Q300 /'Demand breakdown 1'!X300)*Doku!$H$9,AND('Demand breakdown 1'!X300 = 0, SUM('Demand breakdown 1'!N300:W300)&gt;0), 'Demand breakdown 1'!Q300/SUM('Demand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1'!Q300 /'Demand breakdown 1'!Y300)*Doku!$H$9)</f>
        <v>0.21735395648903474</v>
      </c>
      <c r="R300" s="27" cm="1">
        <f t="array" ref="R300">_xlfn.IFS(AND('Demand breakdown 1'!X300&gt;0, SUM('Demand breakdown 1'!N300:W300)&gt;0,SUM('Demand breakdown 1'!N300:W300)&lt;'Demand breakdown 1'!X300),('Demand breakdown 1'!R300 /'Demand breakdown 1'!X300)*Doku!$H$9,AND('Demand breakdown 1'!X300 = 0, SUM('Demand breakdown 1'!N300:W300)&gt;0), 'Demand breakdown 1'!R300/SUM('Demand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1'!R300 /'Demand breakdown 1'!Y300)*Doku!$H$9)</f>
        <v>0</v>
      </c>
      <c r="S300" s="27" cm="1">
        <f t="array" ref="S300">_xlfn.IFS(AND('Demand breakdown 1'!X300&gt;0, SUM('Demand breakdown 1'!N300:W300)&gt;0,SUM('Demand breakdown 1'!N300:W300)&lt;'Demand breakdown 1'!X300),('Demand breakdown 1'!S300 /'Demand breakdown 1'!X300)*Doku!$H$9,AND('Demand breakdown 1'!X300 = 0, SUM('Demand breakdown 1'!N300:W300)&gt;0), 'Demand breakdown 1'!S300/SUM('Demand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1'!S300 /'Demand breakdown 1'!Y300)*Doku!$H$9)</f>
        <v>0</v>
      </c>
      <c r="T300" s="27" cm="1">
        <f t="array" ref="T300">_xlfn.IFS(AND('Demand breakdown 1'!X300&gt;0, SUM('Demand breakdown 1'!N300:W300)&gt;0,SUM('Demand breakdown 1'!N300:W300)&lt;'Demand breakdown 1'!X300),('Demand breakdown 1'!T300 /'Demand breakdown 1'!X300)*Doku!$H$9,AND('Demand breakdown 1'!X300 = 0, SUM('Demand breakdown 1'!N300:W300)&gt;0), 'Demand breakdown 1'!T300/SUM('Demand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1'!T300 /'Demand breakdown 1'!Y300)*Doku!$H$9)</f>
        <v>3.7255633484310581E-2</v>
      </c>
      <c r="U300" s="27" cm="1">
        <f t="array" ref="U300">_xlfn.IFS(AND('Demand breakdown 1'!X300&gt;0, SUM('Demand breakdown 1'!N300:W300)&gt;0,SUM('Demand breakdown 1'!N300:W300)&lt;'Demand breakdown 1'!X300),('Demand breakdown 1'!U300 /'Demand breakdown 1'!X300)*Doku!$H$9,AND('Demand breakdown 1'!X300 = 0, SUM('Demand breakdown 1'!N300:W300)&gt;0), 'Demand breakdown 1'!U300/SUM('Demand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1'!U300 /'Demand breakdown 1'!Y300)*Doku!$H$9)</f>
        <v>0</v>
      </c>
      <c r="V300" s="27" cm="1">
        <f t="array" ref="V300">_xlfn.IFS(AND('Demand breakdown 1'!X300&gt;0, SUM('Demand breakdown 1'!N300:W300)&gt;0,SUM('Demand breakdown 1'!N300:W300)&lt;'Demand breakdown 1'!X300),('Demand breakdown 1'!V300 /'Demand breakdown 1'!X300)*Doku!$H$9,AND('Demand breakdown 1'!X300 = 0, SUM('Demand breakdown 1'!N300:W300)&gt;0), 'Demand breakdown 1'!V300/SUM('Demand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1'!V300 /'Demand breakdown 1'!Y300)*Doku!$H$9)</f>
        <v>7.3098731101917461E-2</v>
      </c>
      <c r="W300" s="27" cm="1">
        <f t="array" ref="W300">_xlfn.IFS(AND('Demand breakdown 1'!X300&gt;0, SUM('Demand breakdown 1'!N300:W300)&gt;0),('Demand breakdown 1'!W300 /'Demand breakdown 1'!X300)*Doku!$H$9,AND('Demand breakdown 1'!X300 = 0, SUM('Demand breakdown 1'!N300:W300)&gt;0), 'Demand breakdown 1'!W300/SUM('Demand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1'!W300 /'Demand breakdown 1'!Y300)*Doku!$H$9)</f>
        <v>0</v>
      </c>
      <c r="X300" s="90" cm="1">
        <f t="array" ref="X300">_xlfn.IFS(AND('Demand breakdown 1'!Y300&gt;0,'Demand breakdown 1'!X300 &gt; SUM('Demand breakdown 1'!N300:W300)),(('Demand breakdown 1'!Y300-SUM('Demand breakdown 1'!N300:W300))/'Demand breakdown 1'!Y300)*Doku!$H$9,'Demand breakdown 1'!Y300 = 0, 0,'Demand breakdown 1'!X300 &lt; SUM('Demand breakdown 1'!N300:W300),1)</f>
        <v>1</v>
      </c>
      <c r="Y300" s="92">
        <f>IF(X300=1,Doku!$H$10,1-SUM(N300:X300))</f>
        <v>1.934697454094314E-2</v>
      </c>
      <c r="Z300" s="27">
        <f t="shared" si="21"/>
        <v>48.262479861136931</v>
      </c>
      <c r="AA300" s="25">
        <f t="shared" si="22"/>
        <v>50.049979115253116</v>
      </c>
    </row>
    <row r="301" spans="1:27">
      <c r="A301" s="27" t="s">
        <v>1411</v>
      </c>
      <c r="B301" s="27" t="s">
        <v>1478</v>
      </c>
      <c r="C301" s="27">
        <v>9675</v>
      </c>
      <c r="D301" s="27">
        <v>703</v>
      </c>
      <c r="E301" s="27">
        <v>3220.4850000000001</v>
      </c>
      <c r="F301" s="27">
        <v>91155</v>
      </c>
      <c r="G301" s="27">
        <v>2</v>
      </c>
      <c r="H301" s="27">
        <v>5.0884820120809552E-3</v>
      </c>
      <c r="I301" s="27">
        <v>6.9451428571428572E-3</v>
      </c>
      <c r="J301" s="27">
        <v>72762.894516183122</v>
      </c>
      <c r="K301" s="29">
        <f t="shared" si="20"/>
        <v>408.07956471458044</v>
      </c>
      <c r="L301" s="28">
        <f t="shared" si="23"/>
        <v>204.03978235729022</v>
      </c>
      <c r="M301" s="27">
        <f t="shared" si="24"/>
        <v>91.817902060780597</v>
      </c>
      <c r="N301" s="87" cm="1">
        <f t="array" ref="N301">_xlfn.IFS(AND('Demand breakdown 1'!X301&gt;0, SUM('Demand breakdown 1'!N301:W301)&gt;0,SUM('Demand breakdown 1'!N301:W301)&lt;'Demand breakdown 1'!X301),('Demand breakdown 1'!N301 /'Demand breakdown 1'!X301)*Doku!$H$9,AND('Demand breakdown 1'!X301 = 0, SUM('Demand breakdown 1'!N301:W301)&gt;0), 'Demand breakdown 1'!N301/SUM('Demand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1'!N301 /'Demand breakdown 1'!Y301)*Doku!$H$9)</f>
        <v>4.5937116065366226E-2</v>
      </c>
      <c r="O301" s="27" cm="1">
        <f t="array" ref="O301">_xlfn.IFS(AND('Demand breakdown 1'!X301&gt;0, SUM('Demand breakdown 1'!N301:W301)&gt;0,SUM('Demand breakdown 1'!N301:W301)&lt;'Demand breakdown 1'!X301),('Demand breakdown 1'!O301 /'Demand breakdown 1'!X301)*Doku!$H$9,AND('Demand breakdown 1'!X301 = 0, SUM('Demand breakdown 1'!N301:W301)&gt;0), 'Demand breakdown 1'!O301/SUM('Demand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1'!O301 /'Demand breakdown 1'!Y301)*Doku!$H$9)</f>
        <v>4.8129569332122348E-2</v>
      </c>
      <c r="P301" s="27" cm="1">
        <f t="array" ref="P301">_xlfn.IFS(AND('Demand breakdown 1'!X301&gt;0, SUM('Demand breakdown 1'!N301:W301)&gt;0,SUM('Demand breakdown 1'!N301:W301)&lt;'Demand breakdown 1'!X301),('Demand breakdown 1'!P301 /'Demand breakdown 1'!X301)*Doku!$H$9,AND('Demand breakdown 1'!X301 = 0, SUM('Demand breakdown 1'!N301:W301)&gt;0), 'Demand breakdown 1'!P301/SUM('Demand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1'!P301 /'Demand breakdown 1'!Y301)*Doku!$H$9)</f>
        <v>0.19826041683666018</v>
      </c>
      <c r="Q301" s="27" cm="1">
        <f t="array" ref="Q301">_xlfn.IFS(AND('Demand breakdown 1'!X301&gt;0, SUM('Demand breakdown 1'!N301:W301)&gt;0,SUM('Demand breakdown 1'!N301:W301)&lt;'Demand breakdown 1'!X301),('Demand breakdown 1'!Q301 /'Demand breakdown 1'!X301)*Doku!$H$9,AND('Demand breakdown 1'!X301 = 0, SUM('Demand breakdown 1'!N301:W301)&gt;0), 'Demand breakdown 1'!Q301/SUM('Demand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1'!Q301 /'Demand breakdown 1'!Y301)*Doku!$H$9)</f>
        <v>0.1611975163748306</v>
      </c>
      <c r="R301" s="27" cm="1">
        <f t="array" ref="R301">_xlfn.IFS(AND('Demand breakdown 1'!X301&gt;0, SUM('Demand breakdown 1'!N301:W301)&gt;0,SUM('Demand breakdown 1'!N301:W301)&lt;'Demand breakdown 1'!X301),('Demand breakdown 1'!R301 /'Demand breakdown 1'!X301)*Doku!$H$9,AND('Demand breakdown 1'!X301 = 0, SUM('Demand breakdown 1'!N301:W301)&gt;0), 'Demand breakdown 1'!R301/SUM('Demand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1'!R301 /'Demand breakdown 1'!Y301)*Doku!$H$9)</f>
        <v>0</v>
      </c>
      <c r="S301" s="27" cm="1">
        <f t="array" ref="S301">_xlfn.IFS(AND('Demand breakdown 1'!X301&gt;0, SUM('Demand breakdown 1'!N301:W301)&gt;0,SUM('Demand breakdown 1'!N301:W301)&lt;'Demand breakdown 1'!X301),('Demand breakdown 1'!S301 /'Demand breakdown 1'!X301)*Doku!$H$9,AND('Demand breakdown 1'!X301 = 0, SUM('Demand breakdown 1'!N301:W301)&gt;0), 'Demand breakdown 1'!S301/SUM('Demand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1'!S301 /'Demand breakdown 1'!Y301)*Doku!$H$9)</f>
        <v>8.2478003844634815E-3</v>
      </c>
      <c r="T301" s="27" cm="1">
        <f t="array" ref="T301">_xlfn.IFS(AND('Demand breakdown 1'!X301&gt;0, SUM('Demand breakdown 1'!N301:W301)&gt;0,SUM('Demand breakdown 1'!N301:W301)&lt;'Demand breakdown 1'!X301),('Demand breakdown 1'!T301 /'Demand breakdown 1'!X301)*Doku!$H$9,AND('Demand breakdown 1'!X301 = 0, SUM('Demand breakdown 1'!N301:W301)&gt;0), 'Demand breakdown 1'!T301/SUM('Demand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1'!T301 /'Demand breakdown 1'!Y301)*Doku!$H$9)</f>
        <v>1.7330821061024532E-2</v>
      </c>
      <c r="U301" s="27" cm="1">
        <f t="array" ref="U301">_xlfn.IFS(AND('Demand breakdown 1'!X301&gt;0, SUM('Demand breakdown 1'!N301:W301)&gt;0,SUM('Demand breakdown 1'!N301:W301)&lt;'Demand breakdown 1'!X301),('Demand breakdown 1'!U301 /'Demand breakdown 1'!X301)*Doku!$H$9,AND('Demand breakdown 1'!X301 = 0, SUM('Demand breakdown 1'!N301:W301)&gt;0), 'Demand breakdown 1'!U301/SUM('Demand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1'!U301 /'Demand breakdown 1'!Y301)*Doku!$H$9)</f>
        <v>0</v>
      </c>
      <c r="V301" s="27" cm="1">
        <f t="array" ref="V301">_xlfn.IFS(AND('Demand breakdown 1'!X301&gt;0, SUM('Demand breakdown 1'!N301:W301)&gt;0,SUM('Demand breakdown 1'!N301:W301)&lt;'Demand breakdown 1'!X301),('Demand breakdown 1'!V301 /'Demand breakdown 1'!X301)*Doku!$H$9,AND('Demand breakdown 1'!X301 = 0, SUM('Demand breakdown 1'!N301:W301)&gt;0), 'Demand breakdown 1'!V301/SUM('Demand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1'!V301 /'Demand breakdown 1'!Y301)*Doku!$H$9)</f>
        <v>0.19272708240151379</v>
      </c>
      <c r="W301" s="27" cm="1">
        <f t="array" ref="W301">_xlfn.IFS(AND('Demand breakdown 1'!X301&gt;0, SUM('Demand breakdown 1'!N301:W301)&gt;0),('Demand breakdown 1'!W301 /'Demand breakdown 1'!X301)*Doku!$H$9,AND('Demand breakdown 1'!X301 = 0, SUM('Demand breakdown 1'!N301:W301)&gt;0), 'Demand breakdown 1'!W301/SUM('Demand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1'!W301 /'Demand breakdown 1'!Y301)*Doku!$H$9)</f>
        <v>0</v>
      </c>
      <c r="X301" s="90" cm="1">
        <f t="array" ref="X301">_xlfn.IFS(AND('Demand breakdown 1'!Y301&gt;0,'Demand breakdown 1'!X301 &gt; SUM('Demand breakdown 1'!N301:W301)),(('Demand breakdown 1'!Y301-SUM('Demand breakdown 1'!N301:W301))/'Demand breakdown 1'!Y301)*Doku!$H$9,'Demand breakdown 1'!Y301 = 0, 0,'Demand breakdown 1'!X301 &lt; SUM('Demand breakdown 1'!N301:W301),1)</f>
        <v>0.30882270300307568</v>
      </c>
      <c r="Y301" s="92">
        <f>IF(X301=1,Doku!$H$10,1-SUM(N301:X301))</f>
        <v>1.934697454094314E-2</v>
      </c>
      <c r="Z301" s="27">
        <f t="shared" si="21"/>
        <v>55.090741236468361</v>
      </c>
      <c r="AA301" s="25">
        <f t="shared" si="22"/>
        <v>57.131139060041271</v>
      </c>
    </row>
    <row r="302" spans="1:27">
      <c r="A302" s="27" t="s">
        <v>1411</v>
      </c>
      <c r="B302" s="27" t="s">
        <v>1479</v>
      </c>
      <c r="C302" s="27">
        <v>9676</v>
      </c>
      <c r="D302" s="27">
        <v>727</v>
      </c>
      <c r="E302" s="27">
        <v>4424.2259999999997</v>
      </c>
      <c r="F302" s="27">
        <v>128743</v>
      </c>
      <c r="G302" s="27">
        <v>4</v>
      </c>
      <c r="H302" s="27">
        <v>6.9904360425156065E-3</v>
      </c>
      <c r="I302" s="27">
        <v>9.808990476190476E-3</v>
      </c>
      <c r="J302" s="27">
        <v>72762.894516183122</v>
      </c>
      <c r="K302" s="29">
        <f t="shared" si="20"/>
        <v>566.06849048845697</v>
      </c>
      <c r="L302" s="28">
        <f t="shared" si="23"/>
        <v>141.51712262211424</v>
      </c>
      <c r="M302" s="27">
        <f t="shared" si="24"/>
        <v>63.682705179951412</v>
      </c>
      <c r="N302" s="87" cm="1">
        <f t="array" ref="N302">_xlfn.IFS(AND('Demand breakdown 1'!X302&gt;0, SUM('Demand breakdown 1'!N302:W302)&gt;0,SUM('Demand breakdown 1'!N302:W302)&lt;'Demand breakdown 1'!X302),('Demand breakdown 1'!N302 /'Demand breakdown 1'!X302)*Doku!$H$9,AND('Demand breakdown 1'!X302 = 0, SUM('Demand breakdown 1'!N302:W302)&gt;0), 'Demand breakdown 1'!N302/SUM('Demand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1'!N302 /'Demand breakdown 1'!Y302)*Doku!$H$9)</f>
        <v>0.10579261115989293</v>
      </c>
      <c r="O302" s="27" cm="1">
        <f t="array" ref="O302">_xlfn.IFS(AND('Demand breakdown 1'!X302&gt;0, SUM('Demand breakdown 1'!N302:W302)&gt;0,SUM('Demand breakdown 1'!N302:W302)&lt;'Demand breakdown 1'!X302),('Demand breakdown 1'!O302 /'Demand breakdown 1'!X302)*Doku!$H$9,AND('Demand breakdown 1'!X302 = 0, SUM('Demand breakdown 1'!N302:W302)&gt;0), 'Demand breakdown 1'!O302/SUM('Demand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1'!O302 /'Demand breakdown 1'!Y302)*Doku!$H$9)</f>
        <v>0.22004514258566349</v>
      </c>
      <c r="P302" s="27" cm="1">
        <f t="array" ref="P302">_xlfn.IFS(AND('Demand breakdown 1'!X302&gt;0, SUM('Demand breakdown 1'!N302:W302)&gt;0,SUM('Demand breakdown 1'!N302:W302)&lt;'Demand breakdown 1'!X302),('Demand breakdown 1'!P302 /'Demand breakdown 1'!X302)*Doku!$H$9,AND('Demand breakdown 1'!X302 = 0, SUM('Demand breakdown 1'!N302:W302)&gt;0), 'Demand breakdown 1'!P302/SUM('Demand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1'!P302 /'Demand breakdown 1'!Y302)*Doku!$H$9)</f>
        <v>9.2361397541901577E-2</v>
      </c>
      <c r="Q302" s="27" cm="1">
        <f t="array" ref="Q302">_xlfn.IFS(AND('Demand breakdown 1'!X302&gt;0, SUM('Demand breakdown 1'!N302:W302)&gt;0,SUM('Demand breakdown 1'!N302:W302)&lt;'Demand breakdown 1'!X302),('Demand breakdown 1'!Q302 /'Demand breakdown 1'!X302)*Doku!$H$9,AND('Demand breakdown 1'!X302 = 0, SUM('Demand breakdown 1'!N302:W302)&gt;0), 'Demand breakdown 1'!Q302/SUM('Demand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1'!Q302 /'Demand breakdown 1'!Y302)*Doku!$H$9)</f>
        <v>0.12157864794467496</v>
      </c>
      <c r="R302" s="27" cm="1">
        <f t="array" ref="R302">_xlfn.IFS(AND('Demand breakdown 1'!X302&gt;0, SUM('Demand breakdown 1'!N302:W302)&gt;0,SUM('Demand breakdown 1'!N302:W302)&lt;'Demand breakdown 1'!X302),('Demand breakdown 1'!R302 /'Demand breakdown 1'!X302)*Doku!$H$9,AND('Demand breakdown 1'!X302 = 0, SUM('Demand breakdown 1'!N302:W302)&gt;0), 'Demand breakdown 1'!R302/SUM('Demand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1'!R302 /'Demand breakdown 1'!Y302)*Doku!$H$9)</f>
        <v>7.3784459226108323E-2</v>
      </c>
      <c r="S302" s="27" cm="1">
        <f t="array" ref="S302">_xlfn.IFS(AND('Demand breakdown 1'!X302&gt;0, SUM('Demand breakdown 1'!N302:W302)&gt;0,SUM('Demand breakdown 1'!N302:W302)&lt;'Demand breakdown 1'!X302),('Demand breakdown 1'!S302 /'Demand breakdown 1'!X302)*Doku!$H$9,AND('Demand breakdown 1'!X302 = 0, SUM('Demand breakdown 1'!N302:W302)&gt;0), 'Demand breakdown 1'!S302/SUM('Demand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1'!S302 /'Demand breakdown 1'!Y302)*Doku!$H$9)</f>
        <v>0</v>
      </c>
      <c r="T302" s="27" cm="1">
        <f t="array" ref="T302">_xlfn.IFS(AND('Demand breakdown 1'!X302&gt;0, SUM('Demand breakdown 1'!N302:W302)&gt;0,SUM('Demand breakdown 1'!N302:W302)&lt;'Demand breakdown 1'!X302),('Demand breakdown 1'!T302 /'Demand breakdown 1'!X302)*Doku!$H$9,AND('Demand breakdown 1'!X302 = 0, SUM('Demand breakdown 1'!N302:W302)&gt;0), 'Demand breakdown 1'!T302/SUM('Demand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1'!T302 /'Demand breakdown 1'!Y302)*Doku!$H$9)</f>
        <v>7.2912302497667336E-2</v>
      </c>
      <c r="U302" s="27" cm="1">
        <f t="array" ref="U302">_xlfn.IFS(AND('Demand breakdown 1'!X302&gt;0, SUM('Demand breakdown 1'!N302:W302)&gt;0,SUM('Demand breakdown 1'!N302:W302)&lt;'Demand breakdown 1'!X302),('Demand breakdown 1'!U302 /'Demand breakdown 1'!X302)*Doku!$H$9,AND('Demand breakdown 1'!X302 = 0, SUM('Demand breakdown 1'!N302:W302)&gt;0), 'Demand breakdown 1'!U302/SUM('Demand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1'!U302 /'Demand breakdown 1'!Y302)*Doku!$H$9)</f>
        <v>0</v>
      </c>
      <c r="V302" s="27" cm="1">
        <f t="array" ref="V302">_xlfn.IFS(AND('Demand breakdown 1'!X302&gt;0, SUM('Demand breakdown 1'!N302:W302)&gt;0,SUM('Demand breakdown 1'!N302:W302)&lt;'Demand breakdown 1'!X302),('Demand breakdown 1'!V302 /'Demand breakdown 1'!X302)*Doku!$H$9,AND('Demand breakdown 1'!X302 = 0, SUM('Demand breakdown 1'!N302:W302)&gt;0), 'Demand breakdown 1'!V302/SUM('Demand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1'!V302 /'Demand breakdown 1'!Y302)*Doku!$H$9)</f>
        <v>0.29417846450314827</v>
      </c>
      <c r="W302" s="27" cm="1">
        <f t="array" ref="W302">_xlfn.IFS(AND('Demand breakdown 1'!X302&gt;0, SUM('Demand breakdown 1'!N302:W302)&gt;0),('Demand breakdown 1'!W302 /'Demand breakdown 1'!X302)*Doku!$H$9,AND('Demand breakdown 1'!X302 = 0, SUM('Demand breakdown 1'!N302:W302)&gt;0), 'Demand breakdown 1'!W302/SUM('Demand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1'!W302 /'Demand breakdown 1'!Y302)*Doku!$H$9)</f>
        <v>0</v>
      </c>
      <c r="X302" s="90" cm="1">
        <f t="array" ref="X302">_xlfn.IFS(AND('Demand breakdown 1'!Y302&gt;0,'Demand breakdown 1'!X302 &gt; SUM('Demand breakdown 1'!N302:W302)),(('Demand breakdown 1'!Y302-SUM('Demand breakdown 1'!N302:W302))/'Demand breakdown 1'!Y302)*Doku!$H$9,'Demand breakdown 1'!Y302 = 0, 0,'Demand breakdown 1'!X302 &lt; SUM('Demand breakdown 1'!N302:W302),1)</f>
        <v>1</v>
      </c>
      <c r="Y302" s="92">
        <f>IF(X302=1,Doku!$H$10,1-SUM(N302:X302))</f>
        <v>1.934697454094314E-2</v>
      </c>
      <c r="Z302" s="27">
        <f t="shared" si="21"/>
        <v>38.209623107970849</v>
      </c>
      <c r="AA302" s="25">
        <f t="shared" si="22"/>
        <v>39.624794334191989</v>
      </c>
    </row>
    <row r="303" spans="1:27">
      <c r="A303" s="27" t="s">
        <v>1411</v>
      </c>
      <c r="B303" s="27" t="s">
        <v>1480</v>
      </c>
      <c r="C303" s="27">
        <v>9677</v>
      </c>
      <c r="D303" s="27">
        <v>740</v>
      </c>
      <c r="E303" s="27">
        <v>4683.1880000000001</v>
      </c>
      <c r="F303" s="27">
        <v>126158</v>
      </c>
      <c r="G303" s="27">
        <v>3</v>
      </c>
      <c r="H303" s="27">
        <v>7.3996053070246818E-3</v>
      </c>
      <c r="I303" s="27">
        <v>9.612038095238095E-3</v>
      </c>
      <c r="J303" s="27">
        <v>72762.894516183122</v>
      </c>
      <c r="K303" s="29">
        <f t="shared" si="20"/>
        <v>583.49194422244273</v>
      </c>
      <c r="L303" s="28">
        <f t="shared" si="23"/>
        <v>194.49731474081423</v>
      </c>
      <c r="M303" s="27">
        <f t="shared" si="24"/>
        <v>87.5237916333664</v>
      </c>
      <c r="N303" s="87" cm="1">
        <f t="array" ref="N303">_xlfn.IFS(AND('Demand breakdown 1'!X303&gt;0, SUM('Demand breakdown 1'!N303:W303)&gt;0,SUM('Demand breakdown 1'!N303:W303)&lt;'Demand breakdown 1'!X303),('Demand breakdown 1'!N303 /'Demand breakdown 1'!X303)*Doku!$H$9,AND('Demand breakdown 1'!X303 = 0, SUM('Demand breakdown 1'!N303:W303)&gt;0), 'Demand breakdown 1'!N303/SUM('Demand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1'!N303 /'Demand breakdown 1'!Y303)*Doku!$H$9)</f>
        <v>0.23079958292506411</v>
      </c>
      <c r="O303" s="27" cm="1">
        <f t="array" ref="O303">_xlfn.IFS(AND('Demand breakdown 1'!X303&gt;0, SUM('Demand breakdown 1'!N303:W303)&gt;0,SUM('Demand breakdown 1'!N303:W303)&lt;'Demand breakdown 1'!X303),('Demand breakdown 1'!O303 /'Demand breakdown 1'!X303)*Doku!$H$9,AND('Demand breakdown 1'!X303 = 0, SUM('Demand breakdown 1'!N303:W303)&gt;0), 'Demand breakdown 1'!O303/SUM('Demand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1'!O303 /'Demand breakdown 1'!Y303)*Doku!$H$9)</f>
        <v>2.9475858163769093E-2</v>
      </c>
      <c r="P303" s="27" cm="1">
        <f t="array" ref="P303">_xlfn.IFS(AND('Demand breakdown 1'!X303&gt;0, SUM('Demand breakdown 1'!N303:W303)&gt;0,SUM('Demand breakdown 1'!N303:W303)&lt;'Demand breakdown 1'!X303),('Demand breakdown 1'!P303 /'Demand breakdown 1'!X303)*Doku!$H$9,AND('Demand breakdown 1'!X303 = 0, SUM('Demand breakdown 1'!N303:W303)&gt;0), 'Demand breakdown 1'!P303/SUM('Demand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1'!P303 /'Demand breakdown 1'!Y303)*Doku!$H$9)</f>
        <v>4.8937151557360947E-2</v>
      </c>
      <c r="Q303" s="27" cm="1">
        <f t="array" ref="Q303">_xlfn.IFS(AND('Demand breakdown 1'!X303&gt;0, SUM('Demand breakdown 1'!N303:W303)&gt;0,SUM('Demand breakdown 1'!N303:W303)&lt;'Demand breakdown 1'!X303),('Demand breakdown 1'!Q303 /'Demand breakdown 1'!X303)*Doku!$H$9,AND('Demand breakdown 1'!X303 = 0, SUM('Demand breakdown 1'!N303:W303)&gt;0), 'Demand breakdown 1'!Q303/SUM('Demand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1'!Q303 /'Demand breakdown 1'!Y303)*Doku!$H$9)</f>
        <v>3.4121790273645133E-2</v>
      </c>
      <c r="R303" s="27" cm="1">
        <f t="array" ref="R303">_xlfn.IFS(AND('Demand breakdown 1'!X303&gt;0, SUM('Demand breakdown 1'!N303:W303)&gt;0,SUM('Demand breakdown 1'!N303:W303)&lt;'Demand breakdown 1'!X303),('Demand breakdown 1'!R303 /'Demand breakdown 1'!X303)*Doku!$H$9,AND('Demand breakdown 1'!X303 = 0, SUM('Demand breakdown 1'!N303:W303)&gt;0), 'Demand breakdown 1'!R303/SUM('Demand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1'!R303 /'Demand breakdown 1'!Y303)*Doku!$H$9)</f>
        <v>0</v>
      </c>
      <c r="S303" s="27" cm="1">
        <f t="array" ref="S303">_xlfn.IFS(AND('Demand breakdown 1'!X303&gt;0, SUM('Demand breakdown 1'!N303:W303)&gt;0,SUM('Demand breakdown 1'!N303:W303)&lt;'Demand breakdown 1'!X303),('Demand breakdown 1'!S303 /'Demand breakdown 1'!X303)*Doku!$H$9,AND('Demand breakdown 1'!X303 = 0, SUM('Demand breakdown 1'!N303:W303)&gt;0), 'Demand breakdown 1'!S303/SUM('Demand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1'!S303 /'Demand breakdown 1'!Y303)*Doku!$H$9)</f>
        <v>1.6364005320341161E-2</v>
      </c>
      <c r="T303" s="27" cm="1">
        <f t="array" ref="T303">_xlfn.IFS(AND('Demand breakdown 1'!X303&gt;0, SUM('Demand breakdown 1'!N303:W303)&gt;0,SUM('Demand breakdown 1'!N303:W303)&lt;'Demand breakdown 1'!X303),('Demand breakdown 1'!T303 /'Demand breakdown 1'!X303)*Doku!$H$9,AND('Demand breakdown 1'!X303 = 0, SUM('Demand breakdown 1'!N303:W303)&gt;0), 'Demand breakdown 1'!T303/SUM('Demand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1'!T303 /'Demand breakdown 1'!Y303)*Doku!$H$9)</f>
        <v>3.288287504434486E-2</v>
      </c>
      <c r="U303" s="27" cm="1">
        <f t="array" ref="U303">_xlfn.IFS(AND('Demand breakdown 1'!X303&gt;0, SUM('Demand breakdown 1'!N303:W303)&gt;0,SUM('Demand breakdown 1'!N303:W303)&lt;'Demand breakdown 1'!X303),('Demand breakdown 1'!U303 /'Demand breakdown 1'!X303)*Doku!$H$9,AND('Demand breakdown 1'!X303 = 0, SUM('Demand breakdown 1'!N303:W303)&gt;0), 'Demand breakdown 1'!U303/SUM('Demand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1'!U303 /'Demand breakdown 1'!Y303)*Doku!$H$9)</f>
        <v>3.5154219631395367E-2</v>
      </c>
      <c r="V303" s="27" cm="1">
        <f t="array" ref="V303">_xlfn.IFS(AND('Demand breakdown 1'!X303&gt;0, SUM('Demand breakdown 1'!N303:W303)&gt;0,SUM('Demand breakdown 1'!N303:W303)&lt;'Demand breakdown 1'!X303),('Demand breakdown 1'!V303 /'Demand breakdown 1'!X303)*Doku!$H$9,AND('Demand breakdown 1'!X303 = 0, SUM('Demand breakdown 1'!N303:W303)&gt;0), 'Demand breakdown 1'!V303/SUM('Demand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1'!V303 /'Demand breakdown 1'!Y303)*Doku!$H$9)</f>
        <v>0.55291754254313619</v>
      </c>
      <c r="W303" s="27" cm="1">
        <f t="array" ref="W303">_xlfn.IFS(AND('Demand breakdown 1'!X303&gt;0, SUM('Demand breakdown 1'!N303:W303)&gt;0),('Demand breakdown 1'!W303 /'Demand breakdown 1'!X303)*Doku!$H$9,AND('Demand breakdown 1'!X303 = 0, SUM('Demand breakdown 1'!N303:W303)&gt;0), 'Demand breakdown 1'!W303/SUM('Demand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1'!W303 /'Demand breakdown 1'!Y303)*Doku!$H$9)</f>
        <v>0</v>
      </c>
      <c r="X303" s="90" cm="1">
        <f t="array" ref="X303">_xlfn.IFS(AND('Demand breakdown 1'!Y303&gt;0,'Demand breakdown 1'!X303 &gt; SUM('Demand breakdown 1'!N303:W303)),(('Demand breakdown 1'!Y303-SUM('Demand breakdown 1'!N303:W303))/'Demand breakdown 1'!Y303)*Doku!$H$9,'Demand breakdown 1'!Y303 = 0, 0,'Demand breakdown 1'!X303 &lt; SUM('Demand breakdown 1'!N303:W303),1)</f>
        <v>1</v>
      </c>
      <c r="Y303" s="92">
        <f>IF(X303=1,Doku!$H$10,1-SUM(N303:X303))</f>
        <v>1.934697454094314E-2</v>
      </c>
      <c r="Z303" s="27">
        <f t="shared" si="21"/>
        <v>52.514274980019849</v>
      </c>
      <c r="AA303" s="25">
        <f t="shared" si="22"/>
        <v>54.45924812742799</v>
      </c>
    </row>
    <row r="304" spans="1:27">
      <c r="A304" s="27" t="s">
        <v>1411</v>
      </c>
      <c r="B304" s="27" t="s">
        <v>1473</v>
      </c>
      <c r="C304" s="27">
        <v>9678</v>
      </c>
      <c r="D304" s="27">
        <v>1194</v>
      </c>
      <c r="E304" s="27">
        <v>5676.4260000000004</v>
      </c>
      <c r="F304" s="27">
        <v>53426</v>
      </c>
      <c r="G304" s="27">
        <v>3</v>
      </c>
      <c r="H304" s="27">
        <v>8.9689570340829548E-3</v>
      </c>
      <c r="I304" s="27">
        <v>4.0705523809523806E-3</v>
      </c>
      <c r="J304" s="27">
        <v>72762.894516183122</v>
      </c>
      <c r="K304" s="29">
        <f t="shared" si="20"/>
        <v>552.80908629062685</v>
      </c>
      <c r="L304" s="28">
        <f t="shared" si="23"/>
        <v>184.26969543020894</v>
      </c>
      <c r="M304" s="27">
        <f t="shared" si="24"/>
        <v>82.921362943594019</v>
      </c>
      <c r="N304" s="87" cm="1">
        <f t="array" ref="N304">_xlfn.IFS(AND('Demand breakdown 1'!X304&gt;0, SUM('Demand breakdown 1'!N304:W304)&gt;0,SUM('Demand breakdown 1'!N304:W304)&lt;'Demand breakdown 1'!X304),('Demand breakdown 1'!N304 /'Demand breakdown 1'!X304)*Doku!$H$9,AND('Demand breakdown 1'!X304 = 0, SUM('Demand breakdown 1'!N304:W304)&gt;0), 'Demand breakdown 1'!N304/SUM('Demand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1'!N304 /'Demand breakdown 1'!Y304)*Doku!$H$9)</f>
        <v>0.20402420945123514</v>
      </c>
      <c r="O304" s="27" cm="1">
        <f t="array" ref="O304">_xlfn.IFS(AND('Demand breakdown 1'!X304&gt;0, SUM('Demand breakdown 1'!N304:W304)&gt;0,SUM('Demand breakdown 1'!N304:W304)&lt;'Demand breakdown 1'!X304),('Demand breakdown 1'!O304 /'Demand breakdown 1'!X304)*Doku!$H$9,AND('Demand breakdown 1'!X304 = 0, SUM('Demand breakdown 1'!N304:W304)&gt;0), 'Demand breakdown 1'!O304/SUM('Demand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1'!O304 /'Demand breakdown 1'!Y304)*Doku!$H$9)</f>
        <v>0</v>
      </c>
      <c r="P304" s="27" cm="1">
        <f t="array" ref="P304">_xlfn.IFS(AND('Demand breakdown 1'!X304&gt;0, SUM('Demand breakdown 1'!N304:W304)&gt;0,SUM('Demand breakdown 1'!N304:W304)&lt;'Demand breakdown 1'!X304),('Demand breakdown 1'!P304 /'Demand breakdown 1'!X304)*Doku!$H$9,AND('Demand breakdown 1'!X304 = 0, SUM('Demand breakdown 1'!N304:W304)&gt;0), 'Demand breakdown 1'!P304/SUM('Demand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1'!P304 /'Demand breakdown 1'!Y304)*Doku!$H$9)</f>
        <v>0.12413329436190594</v>
      </c>
      <c r="Q304" s="27" cm="1">
        <f t="array" ref="Q304">_xlfn.IFS(AND('Demand breakdown 1'!X304&gt;0, SUM('Demand breakdown 1'!N304:W304)&gt;0,SUM('Demand breakdown 1'!N304:W304)&lt;'Demand breakdown 1'!X304),('Demand breakdown 1'!Q304 /'Demand breakdown 1'!X304)*Doku!$H$9,AND('Demand breakdown 1'!X304 = 0, SUM('Demand breakdown 1'!N304:W304)&gt;0), 'Demand breakdown 1'!Q304/SUM('Demand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1'!Q304 /'Demand breakdown 1'!Y304)*Doku!$H$9)</f>
        <v>0.39786312295482668</v>
      </c>
      <c r="R304" s="27" cm="1">
        <f t="array" ref="R304">_xlfn.IFS(AND('Demand breakdown 1'!X304&gt;0, SUM('Demand breakdown 1'!N304:W304)&gt;0,SUM('Demand breakdown 1'!N304:W304)&lt;'Demand breakdown 1'!X304),('Demand breakdown 1'!R304 /'Demand breakdown 1'!X304)*Doku!$H$9,AND('Demand breakdown 1'!X304 = 0, SUM('Demand breakdown 1'!N304:W304)&gt;0), 'Demand breakdown 1'!R304/SUM('Demand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1'!R304 /'Demand breakdown 1'!Y304)*Doku!$H$9)</f>
        <v>0</v>
      </c>
      <c r="S304" s="27" cm="1">
        <f t="array" ref="S304">_xlfn.IFS(AND('Demand breakdown 1'!X304&gt;0, SUM('Demand breakdown 1'!N304:W304)&gt;0,SUM('Demand breakdown 1'!N304:W304)&lt;'Demand breakdown 1'!X304),('Demand breakdown 1'!S304 /'Demand breakdown 1'!X304)*Doku!$H$9,AND('Demand breakdown 1'!X304 = 0, SUM('Demand breakdown 1'!N304:W304)&gt;0), 'Demand breakdown 1'!S304/SUM('Demand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1'!S304 /'Demand breakdown 1'!Y304)*Doku!$H$9)</f>
        <v>0</v>
      </c>
      <c r="T304" s="27" cm="1">
        <f t="array" ref="T304">_xlfn.IFS(AND('Demand breakdown 1'!X304&gt;0, SUM('Demand breakdown 1'!N304:W304)&gt;0,SUM('Demand breakdown 1'!N304:W304)&lt;'Demand breakdown 1'!X304),('Demand breakdown 1'!T304 /'Demand breakdown 1'!X304)*Doku!$H$9,AND('Demand breakdown 1'!X304 = 0, SUM('Demand breakdown 1'!N304:W304)&gt;0), 'Demand breakdown 1'!T304/SUM('Demand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1'!T304 /'Demand breakdown 1'!Y304)*Doku!$H$9)</f>
        <v>6.206664718095297E-2</v>
      </c>
      <c r="U304" s="27" cm="1">
        <f t="array" ref="U304">_xlfn.IFS(AND('Demand breakdown 1'!X304&gt;0, SUM('Demand breakdown 1'!N304:W304)&gt;0,SUM('Demand breakdown 1'!N304:W304)&lt;'Demand breakdown 1'!X304),('Demand breakdown 1'!U304 /'Demand breakdown 1'!X304)*Doku!$H$9,AND('Demand breakdown 1'!X304 = 0, SUM('Demand breakdown 1'!N304:W304)&gt;0), 'Demand breakdown 1'!U304/SUM('Demand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1'!U304 /'Demand breakdown 1'!Y304)*Doku!$H$9)</f>
        <v>0</v>
      </c>
      <c r="V304" s="27" cm="1">
        <f t="array" ref="V304">_xlfn.IFS(AND('Demand breakdown 1'!X304&gt;0, SUM('Demand breakdown 1'!N304:W304)&gt;0,SUM('Demand breakdown 1'!N304:W304)&lt;'Demand breakdown 1'!X304),('Demand breakdown 1'!V304 /'Demand breakdown 1'!X304)*Doku!$H$9,AND('Demand breakdown 1'!X304 = 0, SUM('Demand breakdown 1'!N304:W304)&gt;0), 'Demand breakdown 1'!V304/SUM('Demand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1'!V304 /'Demand breakdown 1'!Y304)*Doku!$H$9)</f>
        <v>0.19256575151013611</v>
      </c>
      <c r="W304" s="27" cm="1">
        <f t="array" ref="W304">_xlfn.IFS(AND('Demand breakdown 1'!X304&gt;0, SUM('Demand breakdown 1'!N304:W304)&gt;0),('Demand breakdown 1'!W304 /'Demand breakdown 1'!X304)*Doku!$H$9,AND('Demand breakdown 1'!X304 = 0, SUM('Demand breakdown 1'!N304:W304)&gt;0), 'Demand breakdown 1'!W304/SUM('Demand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1'!W304 /'Demand breakdown 1'!Y304)*Doku!$H$9)</f>
        <v>0</v>
      </c>
      <c r="X304" s="90" cm="1">
        <f t="array" ref="X304">_xlfn.IFS(AND('Demand breakdown 1'!Y304&gt;0,'Demand breakdown 1'!X304 &gt; SUM('Demand breakdown 1'!N304:W304)),(('Demand breakdown 1'!Y304-SUM('Demand breakdown 1'!N304:W304))/'Demand breakdown 1'!Y304)*Doku!$H$9,'Demand breakdown 1'!Y304 = 0, 0,'Demand breakdown 1'!X304 &lt; SUM('Demand breakdown 1'!N304:W304),1)</f>
        <v>1</v>
      </c>
      <c r="Y304" s="92">
        <f>IF(X304=1,Doku!$H$10,1-SUM(N304:X304))</f>
        <v>1.934697454094314E-2</v>
      </c>
      <c r="Z304" s="27">
        <f t="shared" si="21"/>
        <v>49.752817766156419</v>
      </c>
      <c r="AA304" s="25">
        <f t="shared" si="22"/>
        <v>51.59551472045851</v>
      </c>
    </row>
    <row r="305" spans="1:27">
      <c r="A305" s="27" t="s">
        <v>1411</v>
      </c>
      <c r="B305" s="27" t="s">
        <v>1474</v>
      </c>
      <c r="C305" s="27">
        <v>9679</v>
      </c>
      <c r="D305" s="27">
        <v>829</v>
      </c>
      <c r="E305" s="27">
        <v>8161.2160000000003</v>
      </c>
      <c r="F305" s="27">
        <v>127934</v>
      </c>
      <c r="G305" s="27">
        <v>4</v>
      </c>
      <c r="H305" s="27">
        <v>1.2895014512630018E-2</v>
      </c>
      <c r="I305" s="27">
        <v>9.7473523809523815E-3</v>
      </c>
      <c r="J305" s="27">
        <v>72762.894516183122</v>
      </c>
      <c r="K305" s="29">
        <f t="shared" si="20"/>
        <v>874.14933862239218</v>
      </c>
      <c r="L305" s="28">
        <f t="shared" si="23"/>
        <v>218.53733465559804</v>
      </c>
      <c r="M305" s="27">
        <f t="shared" si="24"/>
        <v>98.341800595019123</v>
      </c>
      <c r="N305" s="87" cm="1">
        <f t="array" ref="N305">_xlfn.IFS(AND('Demand breakdown 1'!X305&gt;0, SUM('Demand breakdown 1'!N305:W305)&gt;0,SUM('Demand breakdown 1'!N305:W305)&lt;'Demand breakdown 1'!X305),('Demand breakdown 1'!N305 /'Demand breakdown 1'!X305)*Doku!$H$9,AND('Demand breakdown 1'!X305 = 0, SUM('Demand breakdown 1'!N305:W305)&gt;0), 'Demand breakdown 1'!N305/SUM('Demand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1'!N305 /'Demand breakdown 1'!Y305)*Doku!$H$9)</f>
        <v>3.9245206833235582E-2</v>
      </c>
      <c r="O305" s="27" cm="1">
        <f t="array" ref="O305">_xlfn.IFS(AND('Demand breakdown 1'!X305&gt;0, SUM('Demand breakdown 1'!N305:W305)&gt;0,SUM('Demand breakdown 1'!N305:W305)&lt;'Demand breakdown 1'!X305),('Demand breakdown 1'!O305 /'Demand breakdown 1'!X305)*Doku!$H$9,AND('Demand breakdown 1'!X305 = 0, SUM('Demand breakdown 1'!N305:W305)&gt;0), 'Demand breakdown 1'!O305/SUM('Demand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1'!O305 /'Demand breakdown 1'!Y305)*Doku!$H$9)</f>
        <v>0.15698082733294233</v>
      </c>
      <c r="P305" s="27" cm="1">
        <f t="array" ref="P305">_xlfn.IFS(AND('Demand breakdown 1'!X305&gt;0, SUM('Demand breakdown 1'!N305:W305)&gt;0,SUM('Demand breakdown 1'!N305:W305)&lt;'Demand breakdown 1'!X305),('Demand breakdown 1'!P305 /'Demand breakdown 1'!X305)*Doku!$H$9,AND('Demand breakdown 1'!X305 = 0, SUM('Demand breakdown 1'!N305:W305)&gt;0), 'Demand breakdown 1'!P305/SUM('Demand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1'!P305 /'Demand breakdown 1'!Y305)*Doku!$H$9)</f>
        <v>4.9384545984679423E-2</v>
      </c>
      <c r="Q305" s="27" cm="1">
        <f t="array" ref="Q305">_xlfn.IFS(AND('Demand breakdown 1'!X305&gt;0, SUM('Demand breakdown 1'!N305:W305)&gt;0,SUM('Demand breakdown 1'!N305:W305)&lt;'Demand breakdown 1'!X305),('Demand breakdown 1'!Q305 /'Demand breakdown 1'!X305)*Doku!$H$9,AND('Demand breakdown 1'!X305 = 0, SUM('Demand breakdown 1'!N305:W305)&gt;0), 'Demand breakdown 1'!Q305/SUM('Demand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1'!Q305 /'Demand breakdown 1'!Y305)*Doku!$H$9)</f>
        <v>0.24537200746494098</v>
      </c>
      <c r="R305" s="27" cm="1">
        <f t="array" ref="R305">_xlfn.IFS(AND('Demand breakdown 1'!X305&gt;0, SUM('Demand breakdown 1'!N305:W305)&gt;0,SUM('Demand breakdown 1'!N305:W305)&lt;'Demand breakdown 1'!X305),('Demand breakdown 1'!R305 /'Demand breakdown 1'!X305)*Doku!$H$9,AND('Demand breakdown 1'!X305 = 0, SUM('Demand breakdown 1'!N305:W305)&gt;0), 'Demand breakdown 1'!R305/SUM('Demand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1'!R305 /'Demand breakdown 1'!Y305)*Doku!$H$9)</f>
        <v>0</v>
      </c>
      <c r="S305" s="27" cm="1">
        <f t="array" ref="S305">_xlfn.IFS(AND('Demand breakdown 1'!X305&gt;0, SUM('Demand breakdown 1'!N305:W305)&gt;0,SUM('Demand breakdown 1'!N305:W305)&lt;'Demand breakdown 1'!X305),('Demand breakdown 1'!S305 /'Demand breakdown 1'!X305)*Doku!$H$9,AND('Demand breakdown 1'!X305 = 0, SUM('Demand breakdown 1'!N305:W305)&gt;0), 'Demand breakdown 1'!S305/SUM('Demand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1'!S305 /'Demand breakdown 1'!Y305)*Doku!$H$9)</f>
        <v>8.6840457673542565E-2</v>
      </c>
      <c r="T305" s="27" cm="1">
        <f t="array" ref="T305">_xlfn.IFS(AND('Demand breakdown 1'!X305&gt;0, SUM('Demand breakdown 1'!N305:W305)&gt;0,SUM('Demand breakdown 1'!N305:W305)&lt;'Demand breakdown 1'!X305),('Demand breakdown 1'!T305 /'Demand breakdown 1'!X305)*Doku!$H$9,AND('Demand breakdown 1'!X305 = 0, SUM('Demand breakdown 1'!N305:W305)&gt;0), 'Demand breakdown 1'!T305/SUM('Demand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1'!T305 /'Demand breakdown 1'!Y305)*Doku!$H$9)</f>
        <v>0</v>
      </c>
      <c r="U305" s="27" cm="1">
        <f t="array" ref="U305">_xlfn.IFS(AND('Demand breakdown 1'!X305&gt;0, SUM('Demand breakdown 1'!N305:W305)&gt;0,SUM('Demand breakdown 1'!N305:W305)&lt;'Demand breakdown 1'!X305),('Demand breakdown 1'!U305 /'Demand breakdown 1'!X305)*Doku!$H$9,AND('Demand breakdown 1'!X305 = 0, SUM('Demand breakdown 1'!N305:W305)&gt;0), 'Demand breakdown 1'!U305/SUM('Demand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1'!U305 /'Demand breakdown 1'!Y305)*Doku!$H$9)</f>
        <v>0</v>
      </c>
      <c r="V305" s="27" cm="1">
        <f t="array" ref="V305">_xlfn.IFS(AND('Demand breakdown 1'!X305&gt;0, SUM('Demand breakdown 1'!N305:W305)&gt;0,SUM('Demand breakdown 1'!N305:W305)&lt;'Demand breakdown 1'!X305),('Demand breakdown 1'!V305 /'Demand breakdown 1'!X305)*Doku!$H$9,AND('Demand breakdown 1'!X305 = 0, SUM('Demand breakdown 1'!N305:W305)&gt;0), 'Demand breakdown 1'!V305/SUM('Demand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1'!V305 /'Demand breakdown 1'!Y305)*Doku!$H$9)</f>
        <v>0.22437761110430432</v>
      </c>
      <c r="W305" s="27" cm="1">
        <f t="array" ref="W305">_xlfn.IFS(AND('Demand breakdown 1'!X305&gt;0, SUM('Demand breakdown 1'!N305:W305)&gt;0),('Demand breakdown 1'!W305 /'Demand breakdown 1'!X305)*Doku!$H$9,AND('Demand breakdown 1'!X305 = 0, SUM('Demand breakdown 1'!N305:W305)&gt;0), 'Demand breakdown 1'!W305/SUM('Demand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1'!W305 /'Demand breakdown 1'!Y305)*Doku!$H$9)</f>
        <v>4.9503832327637581E-2</v>
      </c>
      <c r="X305" s="90" cm="1">
        <f t="array" ref="X305">_xlfn.IFS(AND('Demand breakdown 1'!Y305&gt;0,'Demand breakdown 1'!X305 &gt; SUM('Demand breakdown 1'!N305:W305)),(('Demand breakdown 1'!Y305-SUM('Demand breakdown 1'!N305:W305))/'Demand breakdown 1'!Y305)*Doku!$H$9,'Demand breakdown 1'!Y305 = 0, 0,'Demand breakdown 1'!X305 &lt; SUM('Demand breakdown 1'!N305:W305),1)</f>
        <v>0.12894853673777404</v>
      </c>
      <c r="Y305" s="92">
        <f>IF(X305=1,Doku!$H$10,1-SUM(N305:X305))</f>
        <v>1.9346974540943251E-2</v>
      </c>
      <c r="Z305" s="27">
        <f t="shared" si="21"/>
        <v>59.005080357011479</v>
      </c>
      <c r="AA305" s="25">
        <f t="shared" si="22"/>
        <v>61.190453703567457</v>
      </c>
    </row>
    <row r="306" spans="1:27">
      <c r="A306" s="27" t="s">
        <v>1411</v>
      </c>
      <c r="B306" s="27" t="s">
        <v>1481</v>
      </c>
      <c r="C306" s="27">
        <v>9761</v>
      </c>
      <c r="D306" s="27">
        <v>736</v>
      </c>
      <c r="E306" s="27">
        <v>14537.186</v>
      </c>
      <c r="F306" s="27">
        <v>296582</v>
      </c>
      <c r="G306" s="27">
        <v>1</v>
      </c>
      <c r="H306" s="27">
        <v>2.2969276201340819E-2</v>
      </c>
      <c r="I306" s="27">
        <v>2.2596723809523808E-2</v>
      </c>
      <c r="J306" s="27">
        <v>72762.894516183122</v>
      </c>
      <c r="K306" s="29">
        <f t="shared" si="20"/>
        <v>1663.7207840427282</v>
      </c>
      <c r="L306" s="28">
        <f t="shared" si="23"/>
        <v>1663.7207840427282</v>
      </c>
      <c r="M306" s="27">
        <f t="shared" si="24"/>
        <v>748.67435281922769</v>
      </c>
      <c r="N306" s="87" cm="1">
        <f t="array" ref="N306">_xlfn.IFS(AND('Demand breakdown 1'!X306&gt;0, SUM('Demand breakdown 1'!N306:W306)&gt;0,SUM('Demand breakdown 1'!N306:W306)&lt;'Demand breakdown 1'!X306),('Demand breakdown 1'!N306 /'Demand breakdown 1'!X306)*Doku!$H$9,AND('Demand breakdown 1'!X306 = 0, SUM('Demand breakdown 1'!N306:W306)&gt;0), 'Demand breakdown 1'!N306/SUM('Demand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1'!N306 /'Demand breakdown 1'!Y306)*Doku!$H$9)</f>
        <v>3.5551610696155374E-2</v>
      </c>
      <c r="O306" s="27" cm="1">
        <f t="array" ref="O306">_xlfn.IFS(AND('Demand breakdown 1'!X306&gt;0, SUM('Demand breakdown 1'!N306:W306)&gt;0,SUM('Demand breakdown 1'!N306:W306)&lt;'Demand breakdown 1'!X306),('Demand breakdown 1'!O306 /'Demand breakdown 1'!X306)*Doku!$H$9,AND('Demand breakdown 1'!X306 = 0, SUM('Demand breakdown 1'!N306:W306)&gt;0), 'Demand breakdown 1'!O306/SUM('Demand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1'!O306 /'Demand breakdown 1'!Y306)*Doku!$H$9)</f>
        <v>2.1736030547700281E-2</v>
      </c>
      <c r="P306" s="27" cm="1">
        <f t="array" ref="P306">_xlfn.IFS(AND('Demand breakdown 1'!X306&gt;0, SUM('Demand breakdown 1'!N306:W306)&gt;0,SUM('Demand breakdown 1'!N306:W306)&lt;'Demand breakdown 1'!X306),('Demand breakdown 1'!P306 /'Demand breakdown 1'!X306)*Doku!$H$9,AND('Demand breakdown 1'!X306 = 0, SUM('Demand breakdown 1'!N306:W306)&gt;0), 'Demand breakdown 1'!P306/SUM('Demand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1'!P306 /'Demand breakdown 1'!Y306)*Doku!$H$9)</f>
        <v>0</v>
      </c>
      <c r="Q306" s="27" cm="1">
        <f t="array" ref="Q306">_xlfn.IFS(AND('Demand breakdown 1'!X306&gt;0, SUM('Demand breakdown 1'!N306:W306)&gt;0,SUM('Demand breakdown 1'!N306:W306)&lt;'Demand breakdown 1'!X306),('Demand breakdown 1'!Q306 /'Demand breakdown 1'!X306)*Doku!$H$9,AND('Demand breakdown 1'!X306 = 0, SUM('Demand breakdown 1'!N306:W306)&gt;0), 'Demand breakdown 1'!Q306/SUM('Demand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1'!Q306 /'Demand breakdown 1'!Y306)*Doku!$H$9)</f>
        <v>5.9168296133174147E-2</v>
      </c>
      <c r="R306" s="27" cm="1">
        <f t="array" ref="R306">_xlfn.IFS(AND('Demand breakdown 1'!X306&gt;0, SUM('Demand breakdown 1'!N306:W306)&gt;0,SUM('Demand breakdown 1'!N306:W306)&lt;'Demand breakdown 1'!X306),('Demand breakdown 1'!R306 /'Demand breakdown 1'!X306)*Doku!$H$9,AND('Demand breakdown 1'!X306 = 0, SUM('Demand breakdown 1'!N306:W306)&gt;0), 'Demand breakdown 1'!R306/SUM('Demand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1'!R306 /'Demand breakdown 1'!Y306)*Doku!$H$9)</f>
        <v>1.9349045495872963E-2</v>
      </c>
      <c r="S306" s="27" cm="1">
        <f t="array" ref="S306">_xlfn.IFS(AND('Demand breakdown 1'!X306&gt;0, SUM('Demand breakdown 1'!N306:W306)&gt;0,SUM('Demand breakdown 1'!N306:W306)&lt;'Demand breakdown 1'!X306),('Demand breakdown 1'!S306 /'Demand breakdown 1'!X306)*Doku!$H$9,AND('Demand breakdown 1'!X306 = 0, SUM('Demand breakdown 1'!N306:W306)&gt;0), 'Demand breakdown 1'!S306/SUM('Demand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1'!S306 /'Demand breakdown 1'!Y306)*Doku!$H$9)</f>
        <v>1.746839060655447E-2</v>
      </c>
      <c r="T306" s="27" cm="1">
        <f t="array" ref="T306">_xlfn.IFS(AND('Demand breakdown 1'!X306&gt;0, SUM('Demand breakdown 1'!N306:W306)&gt;0,SUM('Demand breakdown 1'!N306:W306)&lt;'Demand breakdown 1'!X306),('Demand breakdown 1'!T306 /'Demand breakdown 1'!X306)*Doku!$H$9,AND('Demand breakdown 1'!X306 = 0, SUM('Demand breakdown 1'!N306:W306)&gt;0), 'Demand breakdown 1'!T306/SUM('Demand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1'!T306 /'Demand breakdown 1'!Y306)*Doku!$H$9)</f>
        <v>0</v>
      </c>
      <c r="U306" s="27" cm="1">
        <f t="array" ref="U306">_xlfn.IFS(AND('Demand breakdown 1'!X306&gt;0, SUM('Demand breakdown 1'!N306:W306)&gt;0,SUM('Demand breakdown 1'!N306:W306)&lt;'Demand breakdown 1'!X306),('Demand breakdown 1'!U306 /'Demand breakdown 1'!X306)*Doku!$H$9,AND('Demand breakdown 1'!X306 = 0, SUM('Demand breakdown 1'!N306:W306)&gt;0), 'Demand breakdown 1'!U306/SUM('Demand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1'!U306 /'Demand breakdown 1'!Y306)*Doku!$H$9)</f>
        <v>0</v>
      </c>
      <c r="V306" s="27" cm="1">
        <f t="array" ref="V306">_xlfn.IFS(AND('Demand breakdown 1'!X306&gt;0, SUM('Demand breakdown 1'!N306:W306)&gt;0,SUM('Demand breakdown 1'!N306:W306)&lt;'Demand breakdown 1'!X306),('Demand breakdown 1'!V306 /'Demand breakdown 1'!X306)*Doku!$H$9,AND('Demand breakdown 1'!X306 = 0, SUM('Demand breakdown 1'!N306:W306)&gt;0), 'Demand breakdown 1'!V306/SUM('Demand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1'!V306 /'Demand breakdown 1'!Y306)*Doku!$H$9)</f>
        <v>0.60835569025435343</v>
      </c>
      <c r="W306" s="27" cm="1">
        <f t="array" ref="W306">_xlfn.IFS(AND('Demand breakdown 1'!X306&gt;0, SUM('Demand breakdown 1'!N306:W306)&gt;0),('Demand breakdown 1'!W306 /'Demand breakdown 1'!X306)*Doku!$H$9,AND('Demand breakdown 1'!X306 = 0, SUM('Demand breakdown 1'!N306:W306)&gt;0), 'Demand breakdown 1'!W306/SUM('Demand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1'!W306 /'Demand breakdown 1'!Y306)*Doku!$H$9)</f>
        <v>8.3544476813956162E-3</v>
      </c>
      <c r="X306" s="90" cm="1">
        <f t="array" ref="X306">_xlfn.IFS(AND('Demand breakdown 1'!Y306&gt;0,'Demand breakdown 1'!X306 &gt; SUM('Demand breakdown 1'!N306:W306)),(('Demand breakdown 1'!Y306-SUM('Demand breakdown 1'!N306:W306))/'Demand breakdown 1'!Y306)*Doku!$H$9,'Demand breakdown 1'!Y306 = 0, 0,'Demand breakdown 1'!X306 &lt; SUM('Demand breakdown 1'!N306:W306),1)</f>
        <v>0.21066951404385051</v>
      </c>
      <c r="Y306" s="92">
        <f>IF(X306=1,Doku!$H$10,1-SUM(N306:X306))</f>
        <v>1.9346974540943251E-2</v>
      </c>
      <c r="Z306" s="27">
        <f t="shared" si="21"/>
        <v>449.20461169153663</v>
      </c>
      <c r="AA306" s="25">
        <f t="shared" si="22"/>
        <v>465.84181953196395</v>
      </c>
    </row>
    <row r="307" spans="1:27">
      <c r="A307" s="27" t="s">
        <v>1411</v>
      </c>
      <c r="B307" s="27" t="s">
        <v>1482</v>
      </c>
      <c r="C307" s="27">
        <v>9762</v>
      </c>
      <c r="D307" s="27">
        <v>652</v>
      </c>
      <c r="E307" s="27">
        <v>1701.19</v>
      </c>
      <c r="F307" s="27">
        <v>44398</v>
      </c>
      <c r="G307" s="27">
        <v>1</v>
      </c>
      <c r="H307" s="27">
        <v>2.6879413237857028E-3</v>
      </c>
      <c r="I307" s="27">
        <v>3.3827047619047618E-3</v>
      </c>
      <c r="J307" s="27">
        <v>72762.894516183122</v>
      </c>
      <c r="K307" s="29">
        <f t="shared" si="20"/>
        <v>209.73723066154491</v>
      </c>
      <c r="L307" s="28">
        <f t="shared" si="23"/>
        <v>209.73723066154491</v>
      </c>
      <c r="M307" s="27">
        <f t="shared" si="24"/>
        <v>94.381753797695211</v>
      </c>
      <c r="N307" s="87" cm="1">
        <f t="array" ref="N307">_xlfn.IFS(AND('Demand breakdown 1'!X307&gt;0, SUM('Demand breakdown 1'!N307:W307)&gt;0,SUM('Demand breakdown 1'!N307:W307)&lt;'Demand breakdown 1'!X307),('Demand breakdown 1'!N307 /'Demand breakdown 1'!X307)*Doku!$H$9,AND('Demand breakdown 1'!X307 = 0, SUM('Demand breakdown 1'!N307:W307)&gt;0), 'Demand breakdown 1'!N307/SUM('Demand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1'!N307 /'Demand breakdown 1'!Y307)*Doku!$H$9)</f>
        <v>0.20727363574971613</v>
      </c>
      <c r="O307" s="27" cm="1">
        <f t="array" ref="O307">_xlfn.IFS(AND('Demand breakdown 1'!X307&gt;0, SUM('Demand breakdown 1'!N307:W307)&gt;0,SUM('Demand breakdown 1'!N307:W307)&lt;'Demand breakdown 1'!X307),('Demand breakdown 1'!O307 /'Demand breakdown 1'!X307)*Doku!$H$9,AND('Demand breakdown 1'!X307 = 0, SUM('Demand breakdown 1'!N307:W307)&gt;0), 'Demand breakdown 1'!O307/SUM('Demand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1'!O307 /'Demand breakdown 1'!Y307)*Doku!$H$9)</f>
        <v>0.16382908169657562</v>
      </c>
      <c r="P307" s="27" cm="1">
        <f t="array" ref="P307">_xlfn.IFS(AND('Demand breakdown 1'!X307&gt;0, SUM('Demand breakdown 1'!N307:W307)&gt;0,SUM('Demand breakdown 1'!N307:W307)&lt;'Demand breakdown 1'!X307),('Demand breakdown 1'!P307 /'Demand breakdown 1'!X307)*Doku!$H$9,AND('Demand breakdown 1'!X307 = 0, SUM('Demand breakdown 1'!N307:W307)&gt;0), 'Demand breakdown 1'!P307/SUM('Demand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1'!P307 /'Demand breakdown 1'!Y307)*Doku!$H$9)</f>
        <v>0</v>
      </c>
      <c r="Q307" s="27" cm="1">
        <f t="array" ref="Q307">_xlfn.IFS(AND('Demand breakdown 1'!X307&gt;0, SUM('Demand breakdown 1'!N307:W307)&gt;0,SUM('Demand breakdown 1'!N307:W307)&lt;'Demand breakdown 1'!X307),('Demand breakdown 1'!Q307 /'Demand breakdown 1'!X307)*Doku!$H$9,AND('Demand breakdown 1'!X307 = 0, SUM('Demand breakdown 1'!N307:W307)&gt;0), 'Demand breakdown 1'!Q307/SUM('Demand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1'!Q307 /'Demand breakdown 1'!Y307)*Doku!$H$9)</f>
        <v>0</v>
      </c>
      <c r="R307" s="27" cm="1">
        <f t="array" ref="R307">_xlfn.IFS(AND('Demand breakdown 1'!X307&gt;0, SUM('Demand breakdown 1'!N307:W307)&gt;0,SUM('Demand breakdown 1'!N307:W307)&lt;'Demand breakdown 1'!X307),('Demand breakdown 1'!R307 /'Demand breakdown 1'!X307)*Doku!$H$9,AND('Demand breakdown 1'!X307 = 0, SUM('Demand breakdown 1'!N307:W307)&gt;0), 'Demand breakdown 1'!R307/SUM('Demand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1'!R307 /'Demand breakdown 1'!Y307)*Doku!$H$9)</f>
        <v>0</v>
      </c>
      <c r="S307" s="27" cm="1">
        <f t="array" ref="S307">_xlfn.IFS(AND('Demand breakdown 1'!X307&gt;0, SUM('Demand breakdown 1'!N307:W307)&gt;0,SUM('Demand breakdown 1'!N307:W307)&lt;'Demand breakdown 1'!X307),('Demand breakdown 1'!S307 /'Demand breakdown 1'!X307)*Doku!$H$9,AND('Demand breakdown 1'!X307 = 0, SUM('Demand breakdown 1'!N307:W307)&gt;0), 'Demand breakdown 1'!S307/SUM('Demand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1'!S307 /'Demand breakdown 1'!Y307)*Doku!$H$9)</f>
        <v>0</v>
      </c>
      <c r="T307" s="27" cm="1">
        <f t="array" ref="T307">_xlfn.IFS(AND('Demand breakdown 1'!X307&gt;0, SUM('Demand breakdown 1'!N307:W307)&gt;0,SUM('Demand breakdown 1'!N307:W307)&lt;'Demand breakdown 1'!X307),('Demand breakdown 1'!T307 /'Demand breakdown 1'!X307)*Doku!$H$9,AND('Demand breakdown 1'!X307 = 0, SUM('Demand breakdown 1'!N307:W307)&gt;0), 'Demand breakdown 1'!T307/SUM('Demand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1'!T307 /'Demand breakdown 1'!Y307)*Doku!$H$9)</f>
        <v>0</v>
      </c>
      <c r="U307" s="27" cm="1">
        <f t="array" ref="U307">_xlfn.IFS(AND('Demand breakdown 1'!X307&gt;0, SUM('Demand breakdown 1'!N307:W307)&gt;0,SUM('Demand breakdown 1'!N307:W307)&lt;'Demand breakdown 1'!X307),('Demand breakdown 1'!U307 /'Demand breakdown 1'!X307)*Doku!$H$9,AND('Demand breakdown 1'!X307 = 0, SUM('Demand breakdown 1'!N307:W307)&gt;0), 'Demand breakdown 1'!U307/SUM('Demand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1'!U307 /'Demand breakdown 1'!Y307)*Doku!$H$9)</f>
        <v>0</v>
      </c>
      <c r="V307" s="27" cm="1">
        <f t="array" ref="V307">_xlfn.IFS(AND('Demand breakdown 1'!X307&gt;0, SUM('Demand breakdown 1'!N307:W307)&gt;0,SUM('Demand breakdown 1'!N307:W307)&lt;'Demand breakdown 1'!X307),('Demand breakdown 1'!V307 /'Demand breakdown 1'!X307)*Doku!$H$9,AND('Demand breakdown 1'!X307 = 0, SUM('Demand breakdown 1'!N307:W307)&gt;0), 'Demand breakdown 1'!V307/SUM('Demand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1'!V307 /'Demand breakdown 1'!Y307)*Doku!$H$9)</f>
        <v>0.24143233092126931</v>
      </c>
      <c r="W307" s="27" cm="1">
        <f t="array" ref="W307">_xlfn.IFS(AND('Demand breakdown 1'!X307&gt;0, SUM('Demand breakdown 1'!N307:W307)&gt;0),('Demand breakdown 1'!W307 /'Demand breakdown 1'!X307)*Doku!$H$9,AND('Demand breakdown 1'!X307 = 0, SUM('Demand breakdown 1'!N307:W307)&gt;0), 'Demand breakdown 1'!W307/SUM('Demand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1'!W307 /'Demand breakdown 1'!Y307)*Doku!$H$9)</f>
        <v>0</v>
      </c>
      <c r="X307" s="90" cm="1">
        <f t="array" ref="X307">_xlfn.IFS(AND('Demand breakdown 1'!Y307&gt;0,'Demand breakdown 1'!X307 &gt; SUM('Demand breakdown 1'!N307:W307)),(('Demand breakdown 1'!Y307-SUM('Demand breakdown 1'!N307:W307))/'Demand breakdown 1'!Y307)*Doku!$H$9,'Demand breakdown 1'!Y307 = 0, 0,'Demand breakdown 1'!X307 &lt; SUM('Demand breakdown 1'!N307:W307),1)</f>
        <v>0.3681179770914958</v>
      </c>
      <c r="Y307" s="92">
        <f>IF(X307=1,Doku!$H$10,1-SUM(N307:X307))</f>
        <v>1.934697454094314E-2</v>
      </c>
      <c r="Z307" s="27">
        <f t="shared" si="21"/>
        <v>56.629052278617131</v>
      </c>
      <c r="AA307" s="25">
        <f t="shared" si="22"/>
        <v>58.726424585232579</v>
      </c>
    </row>
    <row r="308" spans="1:27">
      <c r="A308" s="27" t="s">
        <v>1411</v>
      </c>
      <c r="B308" s="27" t="s">
        <v>1483</v>
      </c>
      <c r="C308" s="27">
        <v>9763</v>
      </c>
      <c r="D308" s="27">
        <v>803</v>
      </c>
      <c r="E308" s="27">
        <v>3659.0250000000001</v>
      </c>
      <c r="F308" s="27">
        <v>69151</v>
      </c>
      <c r="G308" s="27">
        <v>1</v>
      </c>
      <c r="H308" s="27">
        <v>5.7813909688306311E-3</v>
      </c>
      <c r="I308" s="27">
        <v>5.2686476190476192E-3</v>
      </c>
      <c r="J308" s="27">
        <v>72762.894516183122</v>
      </c>
      <c r="K308" s="29">
        <f t="shared" si="20"/>
        <v>410.22430794507898</v>
      </c>
      <c r="L308" s="28">
        <f t="shared" si="23"/>
        <v>410.22430794507898</v>
      </c>
      <c r="M308" s="27">
        <f t="shared" si="24"/>
        <v>184.60093857528554</v>
      </c>
      <c r="N308" s="87" cm="1">
        <f t="array" ref="N308">_xlfn.IFS(AND('Demand breakdown 1'!X308&gt;0, SUM('Demand breakdown 1'!N308:W308)&gt;0,SUM('Demand breakdown 1'!N308:W308)&lt;'Demand breakdown 1'!X308),('Demand breakdown 1'!N308 /'Demand breakdown 1'!X308)*Doku!$H$9,AND('Demand breakdown 1'!X308 = 0, SUM('Demand breakdown 1'!N308:W308)&gt;0), 'Demand breakdown 1'!N308/SUM('Demand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1'!N308 /'Demand breakdown 1'!Y308)*Doku!$H$9)</f>
        <v>7.3089936454865181E-2</v>
      </c>
      <c r="O308" s="27" cm="1">
        <f t="array" ref="O308">_xlfn.IFS(AND('Demand breakdown 1'!X308&gt;0, SUM('Demand breakdown 1'!N308:W308)&gt;0,SUM('Demand breakdown 1'!N308:W308)&lt;'Demand breakdown 1'!X308),('Demand breakdown 1'!O308 /'Demand breakdown 1'!X308)*Doku!$H$9,AND('Demand breakdown 1'!X308 = 0, SUM('Demand breakdown 1'!N308:W308)&gt;0), 'Demand breakdown 1'!O308/SUM('Demand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1'!O308 /'Demand breakdown 1'!Y308)*Doku!$H$9)</f>
        <v>0</v>
      </c>
      <c r="P308" s="27" cm="1">
        <f t="array" ref="P308">_xlfn.IFS(AND('Demand breakdown 1'!X308&gt;0, SUM('Demand breakdown 1'!N308:W308)&gt;0,SUM('Demand breakdown 1'!N308:W308)&lt;'Demand breakdown 1'!X308),('Demand breakdown 1'!P308 /'Demand breakdown 1'!X308)*Doku!$H$9,AND('Demand breakdown 1'!X308 = 0, SUM('Demand breakdown 1'!N308:W308)&gt;0), 'Demand breakdown 1'!P308/SUM('Demand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1'!P308 /'Demand breakdown 1'!Y308)*Doku!$H$9)</f>
        <v>2.6918488791913758E-2</v>
      </c>
      <c r="Q308" s="27" cm="1">
        <f t="array" ref="Q308">_xlfn.IFS(AND('Demand breakdown 1'!X308&gt;0, SUM('Demand breakdown 1'!N308:W308)&gt;0,SUM('Demand breakdown 1'!N308:W308)&lt;'Demand breakdown 1'!X308),('Demand breakdown 1'!Q308 /'Demand breakdown 1'!X308)*Doku!$H$9,AND('Demand breakdown 1'!X308 = 0, SUM('Demand breakdown 1'!N308:W308)&gt;0), 'Demand breakdown 1'!Q308/SUM('Demand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1'!Q308 /'Demand breakdown 1'!Y308)*Doku!$H$9)</f>
        <v>0</v>
      </c>
      <c r="R308" s="27" cm="1">
        <f t="array" ref="R308">_xlfn.IFS(AND('Demand breakdown 1'!X308&gt;0, SUM('Demand breakdown 1'!N308:W308)&gt;0,SUM('Demand breakdown 1'!N308:W308)&lt;'Demand breakdown 1'!X308),('Demand breakdown 1'!R308 /'Demand breakdown 1'!X308)*Doku!$H$9,AND('Demand breakdown 1'!X308 = 0, SUM('Demand breakdown 1'!N308:W308)&gt;0), 'Demand breakdown 1'!R308/SUM('Demand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1'!R308 /'Demand breakdown 1'!Y308)*Doku!$H$9)</f>
        <v>0</v>
      </c>
      <c r="S308" s="27" cm="1">
        <f t="array" ref="S308">_xlfn.IFS(AND('Demand breakdown 1'!X308&gt;0, SUM('Demand breakdown 1'!N308:W308)&gt;0,SUM('Demand breakdown 1'!N308:W308)&lt;'Demand breakdown 1'!X308),('Demand breakdown 1'!S308 /'Demand breakdown 1'!X308)*Doku!$H$9,AND('Demand breakdown 1'!X308 = 0, SUM('Demand breakdown 1'!N308:W308)&gt;0), 'Demand breakdown 1'!S308/SUM('Demand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1'!S308 /'Demand breakdown 1'!Y308)*Doku!$H$9)</f>
        <v>0</v>
      </c>
      <c r="T308" s="27" cm="1">
        <f t="array" ref="T308">_xlfn.IFS(AND('Demand breakdown 1'!X308&gt;0, SUM('Demand breakdown 1'!N308:W308)&gt;0,SUM('Demand breakdown 1'!N308:W308)&lt;'Demand breakdown 1'!X308),('Demand breakdown 1'!T308 /'Demand breakdown 1'!X308)*Doku!$H$9,AND('Demand breakdown 1'!X308 = 0, SUM('Demand breakdown 1'!N308:W308)&gt;0), 'Demand breakdown 1'!T308/SUM('Demand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1'!T308 /'Demand breakdown 1'!Y308)*Doku!$H$9)</f>
        <v>0</v>
      </c>
      <c r="U308" s="27" cm="1">
        <f t="array" ref="U308">_xlfn.IFS(AND('Demand breakdown 1'!X308&gt;0, SUM('Demand breakdown 1'!N308:W308)&gt;0,SUM('Demand breakdown 1'!N308:W308)&lt;'Demand breakdown 1'!X308),('Demand breakdown 1'!U308 /'Demand breakdown 1'!X308)*Doku!$H$9,AND('Demand breakdown 1'!X308 = 0, SUM('Demand breakdown 1'!N308:W308)&gt;0), 'Demand breakdown 1'!U308/SUM('Demand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1'!U308 /'Demand breakdown 1'!Y308)*Doku!$H$9)</f>
        <v>0</v>
      </c>
      <c r="V308" s="27" cm="1">
        <f t="array" ref="V308">_xlfn.IFS(AND('Demand breakdown 1'!X308&gt;0, SUM('Demand breakdown 1'!N308:W308)&gt;0,SUM('Demand breakdown 1'!N308:W308)&lt;'Demand breakdown 1'!X308),('Demand breakdown 1'!V308 /'Demand breakdown 1'!X308)*Doku!$H$9,AND('Demand breakdown 1'!X308 = 0, SUM('Demand breakdown 1'!N308:W308)&gt;0), 'Demand breakdown 1'!V308/SUM('Demand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1'!V308 /'Demand breakdown 1'!Y308)*Doku!$H$9)</f>
        <v>0.37828498818835099</v>
      </c>
      <c r="W308" s="27" cm="1">
        <f t="array" ref="W308">_xlfn.IFS(AND('Demand breakdown 1'!X308&gt;0, SUM('Demand breakdown 1'!N308:W308)&gt;0),('Demand breakdown 1'!W308 /'Demand breakdown 1'!X308)*Doku!$H$9,AND('Demand breakdown 1'!X308 = 0, SUM('Demand breakdown 1'!N308:W308)&gt;0), 'Demand breakdown 1'!W308/SUM('Demand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1'!W308 /'Demand breakdown 1'!Y308)*Doku!$H$9)</f>
        <v>0</v>
      </c>
      <c r="X308" s="90" cm="1">
        <f t="array" ref="X308">_xlfn.IFS(AND('Demand breakdown 1'!Y308&gt;0,'Demand breakdown 1'!X308 &gt; SUM('Demand breakdown 1'!N308:W308)),(('Demand breakdown 1'!Y308-SUM('Demand breakdown 1'!N308:W308))/'Demand breakdown 1'!Y308)*Doku!$H$9,'Demand breakdown 1'!Y308 = 0, 0,'Demand breakdown 1'!X308 &lt; SUM('Demand breakdown 1'!N308:W308),1)</f>
        <v>0.50235961202392698</v>
      </c>
      <c r="Y308" s="92">
        <f>IF(X308=1,Doku!$H$10,1-SUM(N308:X308))</f>
        <v>1.934697454094314E-2</v>
      </c>
      <c r="Z308" s="27">
        <f t="shared" si="21"/>
        <v>110.76056314517133</v>
      </c>
      <c r="AA308" s="25">
        <f t="shared" si="22"/>
        <v>114.86280622462212</v>
      </c>
    </row>
    <row r="309" spans="1:27">
      <c r="A309" s="27" t="s">
        <v>1411</v>
      </c>
      <c r="B309" s="27" t="s">
        <v>1484</v>
      </c>
      <c r="C309" s="27">
        <v>9764</v>
      </c>
      <c r="D309" s="27">
        <v>948</v>
      </c>
      <c r="E309" s="27">
        <v>2714.7220000000002</v>
      </c>
      <c r="F309" s="27">
        <v>44100</v>
      </c>
      <c r="G309" s="27">
        <v>1</v>
      </c>
      <c r="H309" s="27">
        <v>4.2893583000077427E-3</v>
      </c>
      <c r="I309" s="27">
        <v>3.3600000000000001E-3</v>
      </c>
      <c r="J309" s="27">
        <v>72762.894516183122</v>
      </c>
      <c r="K309" s="29">
        <f t="shared" si="20"/>
        <v>293.17174153924122</v>
      </c>
      <c r="L309" s="28">
        <f t="shared" si="23"/>
        <v>293.17174153924122</v>
      </c>
      <c r="M309" s="27">
        <f t="shared" si="24"/>
        <v>131.92728369265856</v>
      </c>
      <c r="N309" s="87" cm="1">
        <f t="array" ref="N309">_xlfn.IFS(AND('Demand breakdown 1'!X309&gt;0, SUM('Demand breakdown 1'!N309:W309)&gt;0,SUM('Demand breakdown 1'!N309:W309)&lt;'Demand breakdown 1'!X309),('Demand breakdown 1'!N309 /'Demand breakdown 1'!X309)*Doku!$H$9,AND('Demand breakdown 1'!X309 = 0, SUM('Demand breakdown 1'!N309:W309)&gt;0), 'Demand breakdown 1'!N309/SUM('Demand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1'!N309 /'Demand breakdown 1'!Y309)*Doku!$H$9)</f>
        <v>0.40199309247743692</v>
      </c>
      <c r="O309" s="27" cm="1">
        <f t="array" ref="O309">_xlfn.IFS(AND('Demand breakdown 1'!X309&gt;0, SUM('Demand breakdown 1'!N309:W309)&gt;0,SUM('Demand breakdown 1'!N309:W309)&lt;'Demand breakdown 1'!X309),('Demand breakdown 1'!O309 /'Demand breakdown 1'!X309)*Doku!$H$9,AND('Demand breakdown 1'!X309 = 0, SUM('Demand breakdown 1'!N309:W309)&gt;0), 'Demand breakdown 1'!O309/SUM('Demand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1'!O309 /'Demand breakdown 1'!Y309)*Doku!$H$9)</f>
        <v>0.12551916367589847</v>
      </c>
      <c r="P309" s="27" cm="1">
        <f t="array" ref="P309">_xlfn.IFS(AND('Demand breakdown 1'!X309&gt;0, SUM('Demand breakdown 1'!N309:W309)&gt;0,SUM('Demand breakdown 1'!N309:W309)&lt;'Demand breakdown 1'!X309),('Demand breakdown 1'!P309 /'Demand breakdown 1'!X309)*Doku!$H$9,AND('Demand breakdown 1'!X309 = 0, SUM('Demand breakdown 1'!N309:W309)&gt;0), 'Demand breakdown 1'!P309/SUM('Demand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1'!P309 /'Demand breakdown 1'!Y309)*Doku!$H$9)</f>
        <v>0</v>
      </c>
      <c r="Q309" s="27" cm="1">
        <f t="array" ref="Q309">_xlfn.IFS(AND('Demand breakdown 1'!X309&gt;0, SUM('Demand breakdown 1'!N309:W309)&gt;0,SUM('Demand breakdown 1'!N309:W309)&lt;'Demand breakdown 1'!X309),('Demand breakdown 1'!Q309 /'Demand breakdown 1'!X309)*Doku!$H$9,AND('Demand breakdown 1'!X309 = 0, SUM('Demand breakdown 1'!N309:W309)&gt;0), 'Demand breakdown 1'!Q309/SUM('Demand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1'!Q309 /'Demand breakdown 1'!Y309)*Doku!$H$9)</f>
        <v>0.22781451733246766</v>
      </c>
      <c r="R309" s="27" cm="1">
        <f t="array" ref="R309">_xlfn.IFS(AND('Demand breakdown 1'!X309&gt;0, SUM('Demand breakdown 1'!N309:W309)&gt;0,SUM('Demand breakdown 1'!N309:W309)&lt;'Demand breakdown 1'!X309),('Demand breakdown 1'!R309 /'Demand breakdown 1'!X309)*Doku!$H$9,AND('Demand breakdown 1'!X309 = 0, SUM('Demand breakdown 1'!N309:W309)&gt;0), 'Demand breakdown 1'!R309/SUM('Demand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1'!R309 /'Demand breakdown 1'!Y309)*Doku!$H$9)</f>
        <v>0</v>
      </c>
      <c r="S309" s="27" cm="1">
        <f t="array" ref="S309">_xlfn.IFS(AND('Demand breakdown 1'!X309&gt;0, SUM('Demand breakdown 1'!N309:W309)&gt;0,SUM('Demand breakdown 1'!N309:W309)&lt;'Demand breakdown 1'!X309),('Demand breakdown 1'!S309 /'Demand breakdown 1'!X309)*Doku!$H$9,AND('Demand breakdown 1'!X309 = 0, SUM('Demand breakdown 1'!N309:W309)&gt;0), 'Demand breakdown 1'!S309/SUM('Demand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1'!S309 /'Demand breakdown 1'!Y309)*Doku!$H$9)</f>
        <v>0</v>
      </c>
      <c r="T309" s="27" cm="1">
        <f t="array" ref="T309">_xlfn.IFS(AND('Demand breakdown 1'!X309&gt;0, SUM('Demand breakdown 1'!N309:W309)&gt;0,SUM('Demand breakdown 1'!N309:W309)&lt;'Demand breakdown 1'!X309),('Demand breakdown 1'!T309 /'Demand breakdown 1'!X309)*Doku!$H$9,AND('Demand breakdown 1'!X309 = 0, SUM('Demand breakdown 1'!N309:W309)&gt;0), 'Demand breakdown 1'!T309/SUM('Demand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1'!T309 /'Demand breakdown 1'!Y309)*Doku!$H$9)</f>
        <v>0</v>
      </c>
      <c r="U309" s="27" cm="1">
        <f t="array" ref="U309">_xlfn.IFS(AND('Demand breakdown 1'!X309&gt;0, SUM('Demand breakdown 1'!N309:W309)&gt;0,SUM('Demand breakdown 1'!N309:W309)&lt;'Demand breakdown 1'!X309),('Demand breakdown 1'!U309 /'Demand breakdown 1'!X309)*Doku!$H$9,AND('Demand breakdown 1'!X309 = 0, SUM('Demand breakdown 1'!N309:W309)&gt;0), 'Demand breakdown 1'!U309/SUM('Demand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1'!U309 /'Demand breakdown 1'!Y309)*Doku!$H$9)</f>
        <v>0</v>
      </c>
      <c r="V309" s="27" cm="1">
        <f t="array" ref="V309">_xlfn.IFS(AND('Demand breakdown 1'!X309&gt;0, SUM('Demand breakdown 1'!N309:W309)&gt;0,SUM('Demand breakdown 1'!N309:W309)&lt;'Demand breakdown 1'!X309),('Demand breakdown 1'!V309 /'Demand breakdown 1'!X309)*Doku!$H$9,AND('Demand breakdown 1'!X309 = 0, SUM('Demand breakdown 1'!N309:W309)&gt;0), 'Demand breakdown 1'!V309/SUM('Demand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1'!V309 /'Demand breakdown 1'!Y309)*Doku!$H$9)</f>
        <v>0.22532625197325384</v>
      </c>
      <c r="W309" s="27" cm="1">
        <f t="array" ref="W309">_xlfn.IFS(AND('Demand breakdown 1'!X309&gt;0, SUM('Demand breakdown 1'!N309:W309)&gt;0),('Demand breakdown 1'!W309 /'Demand breakdown 1'!X309)*Doku!$H$9,AND('Demand breakdown 1'!X309 = 0, SUM('Demand breakdown 1'!N309:W309)&gt;0), 'Demand breakdown 1'!W309/SUM('Demand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1'!W309 /'Demand breakdown 1'!Y309)*Doku!$H$9)</f>
        <v>0</v>
      </c>
      <c r="X309" s="90" cm="1">
        <f t="array" ref="X309">_xlfn.IFS(AND('Demand breakdown 1'!Y309&gt;0,'Demand breakdown 1'!X309 &gt; SUM('Demand breakdown 1'!N309:W309)),(('Demand breakdown 1'!Y309-SUM('Demand breakdown 1'!N309:W309))/'Demand breakdown 1'!Y309)*Doku!$H$9,'Demand breakdown 1'!Y309 = 0, 0,'Demand breakdown 1'!X309 &lt; SUM('Demand breakdown 1'!N309:W309),1)</f>
        <v>1</v>
      </c>
      <c r="Y309" s="92">
        <f>IF(X309=1,Doku!$H$10,1-SUM(N309:X309))</f>
        <v>1.934697454094314E-2</v>
      </c>
      <c r="Z309" s="27">
        <f t="shared" si="21"/>
        <v>79.156370215595132</v>
      </c>
      <c r="AA309" s="25">
        <f t="shared" si="22"/>
        <v>82.088087630987545</v>
      </c>
    </row>
    <row r="310" spans="1:27">
      <c r="A310" s="27" t="s">
        <v>1411</v>
      </c>
      <c r="B310" s="27" t="s">
        <v>1485</v>
      </c>
      <c r="C310" s="27">
        <v>9771</v>
      </c>
      <c r="D310" s="27">
        <v>766</v>
      </c>
      <c r="E310" s="27">
        <v>3688.288</v>
      </c>
      <c r="F310" s="27">
        <v>134655</v>
      </c>
      <c r="G310" s="27">
        <v>4</v>
      </c>
      <c r="H310" s="27">
        <v>5.8276275602507201E-3</v>
      </c>
      <c r="I310" s="27">
        <v>1.0259428571428572E-2</v>
      </c>
      <c r="J310" s="27">
        <v>72762.894516183122</v>
      </c>
      <c r="K310" s="29">
        <f t="shared" si="20"/>
        <v>514.32683690417809</v>
      </c>
      <c r="L310" s="28">
        <f t="shared" si="23"/>
        <v>128.58170922604452</v>
      </c>
      <c r="M310" s="27">
        <f t="shared" si="24"/>
        <v>57.86176915172004</v>
      </c>
      <c r="N310" s="87" cm="1">
        <f t="array" ref="N310">_xlfn.IFS(AND('Demand breakdown 1'!X310&gt;0, SUM('Demand breakdown 1'!N310:W310)&gt;0,SUM('Demand breakdown 1'!N310:W310)&lt;'Demand breakdown 1'!X310),('Demand breakdown 1'!N310 /'Demand breakdown 1'!X310)*Doku!$H$9,AND('Demand breakdown 1'!X310 = 0, SUM('Demand breakdown 1'!N310:W310)&gt;0), 'Demand breakdown 1'!N310/SUM('Demand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1'!N310 /'Demand breakdown 1'!Y310)*Doku!$H$9)</f>
        <v>0.15385415815524084</v>
      </c>
      <c r="O310" s="27" cm="1">
        <f t="array" ref="O310">_xlfn.IFS(AND('Demand breakdown 1'!X310&gt;0, SUM('Demand breakdown 1'!N310:W310)&gt;0,SUM('Demand breakdown 1'!N310:W310)&lt;'Demand breakdown 1'!X310),('Demand breakdown 1'!O310 /'Demand breakdown 1'!X310)*Doku!$H$9,AND('Demand breakdown 1'!X310 = 0, SUM('Demand breakdown 1'!N310:W310)&gt;0), 'Demand breakdown 1'!O310/SUM('Demand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1'!O310 /'Demand breakdown 1'!Y310)*Doku!$H$9)</f>
        <v>3.4784418365532713E-2</v>
      </c>
      <c r="P310" s="27" cm="1">
        <f t="array" ref="P310">_xlfn.IFS(AND('Demand breakdown 1'!X310&gt;0, SUM('Demand breakdown 1'!N310:W310)&gt;0,SUM('Demand breakdown 1'!N310:W310)&lt;'Demand breakdown 1'!X310),('Demand breakdown 1'!P310 /'Demand breakdown 1'!X310)*Doku!$H$9,AND('Demand breakdown 1'!X310 = 0, SUM('Demand breakdown 1'!N310:W310)&gt;0), 'Demand breakdown 1'!P310/SUM('Demand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1'!P310 /'Demand breakdown 1'!Y310)*Doku!$H$9)</f>
        <v>1.3951991981779604E-2</v>
      </c>
      <c r="Q310" s="27" cm="1">
        <f t="array" ref="Q310">_xlfn.IFS(AND('Demand breakdown 1'!X310&gt;0, SUM('Demand breakdown 1'!N310:W310)&gt;0,SUM('Demand breakdown 1'!N310:W310)&lt;'Demand breakdown 1'!X310),('Demand breakdown 1'!Q310 /'Demand breakdown 1'!X310)*Doku!$H$9,AND('Demand breakdown 1'!X310 = 0, SUM('Demand breakdown 1'!N310:W310)&gt;0), 'Demand breakdown 1'!Q310/SUM('Demand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1'!Q310 /'Demand breakdown 1'!Y310)*Doku!$H$9)</f>
        <v>0.33370106849571496</v>
      </c>
      <c r="R310" s="27" cm="1">
        <f t="array" ref="R310">_xlfn.IFS(AND('Demand breakdown 1'!X310&gt;0, SUM('Demand breakdown 1'!N310:W310)&gt;0,SUM('Demand breakdown 1'!N310:W310)&lt;'Demand breakdown 1'!X310),('Demand breakdown 1'!R310 /'Demand breakdown 1'!X310)*Doku!$H$9,AND('Demand breakdown 1'!X310 = 0, SUM('Demand breakdown 1'!N310:W310)&gt;0), 'Demand breakdown 1'!R310/SUM('Demand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1'!R310 /'Demand breakdown 1'!Y310)*Doku!$H$9)</f>
        <v>0</v>
      </c>
      <c r="S310" s="27" cm="1">
        <f t="array" ref="S310">_xlfn.IFS(AND('Demand breakdown 1'!X310&gt;0, SUM('Demand breakdown 1'!N310:W310)&gt;0,SUM('Demand breakdown 1'!N310:W310)&lt;'Demand breakdown 1'!X310),('Demand breakdown 1'!S310 /'Demand breakdown 1'!X310)*Doku!$H$9,AND('Demand breakdown 1'!X310 = 0, SUM('Demand breakdown 1'!N310:W310)&gt;0), 'Demand breakdown 1'!S310/SUM('Demand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1'!S310 /'Demand breakdown 1'!Y310)*Doku!$H$9)</f>
        <v>0</v>
      </c>
      <c r="T310" s="27" cm="1">
        <f t="array" ref="T310">_xlfn.IFS(AND('Demand breakdown 1'!X310&gt;0, SUM('Demand breakdown 1'!N310:W310)&gt;0,SUM('Demand breakdown 1'!N310:W310)&lt;'Demand breakdown 1'!X310),('Demand breakdown 1'!T310 /'Demand breakdown 1'!X310)*Doku!$H$9,AND('Demand breakdown 1'!X310 = 0, SUM('Demand breakdown 1'!N310:W310)&gt;0), 'Demand breakdown 1'!T310/SUM('Demand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1'!T310 /'Demand breakdown 1'!Y310)*Doku!$H$9)</f>
        <v>8.1418473756686455E-2</v>
      </c>
      <c r="U310" s="27" cm="1">
        <f t="array" ref="U310">_xlfn.IFS(AND('Demand breakdown 1'!X310&gt;0, SUM('Demand breakdown 1'!N310:W310)&gt;0,SUM('Demand breakdown 1'!N310:W310)&lt;'Demand breakdown 1'!X310),('Demand breakdown 1'!U310 /'Demand breakdown 1'!X310)*Doku!$H$9,AND('Demand breakdown 1'!X310 = 0, SUM('Demand breakdown 1'!N310:W310)&gt;0), 'Demand breakdown 1'!U310/SUM('Demand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1'!U310 /'Demand breakdown 1'!Y310)*Doku!$H$9)</f>
        <v>0</v>
      </c>
      <c r="V310" s="27" cm="1">
        <f t="array" ref="V310">_xlfn.IFS(AND('Demand breakdown 1'!X310&gt;0, SUM('Demand breakdown 1'!N310:W310)&gt;0,SUM('Demand breakdown 1'!N310:W310)&lt;'Demand breakdown 1'!X310),('Demand breakdown 1'!V310 /'Demand breakdown 1'!X310)*Doku!$H$9,AND('Demand breakdown 1'!X310 = 0, SUM('Demand breakdown 1'!N310:W310)&gt;0), 'Demand breakdown 1'!V310/SUM('Demand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1'!V310 /'Demand breakdown 1'!Y310)*Doku!$H$9)</f>
        <v>0.20889763337102887</v>
      </c>
      <c r="W310" s="27" cm="1">
        <f t="array" ref="W310">_xlfn.IFS(AND('Demand breakdown 1'!X310&gt;0, SUM('Demand breakdown 1'!N310:W310)&gt;0),('Demand breakdown 1'!W310 /'Demand breakdown 1'!X310)*Doku!$H$9,AND('Demand breakdown 1'!X310 = 0, SUM('Demand breakdown 1'!N310:W310)&gt;0), 'Demand breakdown 1'!W310/SUM('Demand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1'!W310 /'Demand breakdown 1'!Y310)*Doku!$H$9)</f>
        <v>1.146739066995584E-2</v>
      </c>
      <c r="X310" s="90" cm="1">
        <f t="array" ref="X310">_xlfn.IFS(AND('Demand breakdown 1'!Y310&gt;0,'Demand breakdown 1'!X310 &gt; SUM('Demand breakdown 1'!N310:W310)),(('Demand breakdown 1'!Y310-SUM('Demand breakdown 1'!N310:W310))/'Demand breakdown 1'!Y310)*Doku!$H$9,'Demand breakdown 1'!Y310 = 0, 0,'Demand breakdown 1'!X310 &lt; SUM('Demand breakdown 1'!N310:W310),1)</f>
        <v>0.1425778906631176</v>
      </c>
      <c r="Y310" s="92">
        <f>IF(X310=1,Doku!$H$10,1-SUM(N310:X310))</f>
        <v>1.934697454094314E-2</v>
      </c>
      <c r="Z310" s="27">
        <f t="shared" si="21"/>
        <v>34.717061491032027</v>
      </c>
      <c r="AA310" s="25">
        <f t="shared" si="22"/>
        <v>36.002878583292471</v>
      </c>
    </row>
    <row r="311" spans="1:27">
      <c r="A311" s="27" t="s">
        <v>1411</v>
      </c>
      <c r="B311" s="27" t="s">
        <v>1481</v>
      </c>
      <c r="C311" s="27">
        <v>9772</v>
      </c>
      <c r="D311" s="27">
        <v>736</v>
      </c>
      <c r="E311" s="27">
        <v>14537.186</v>
      </c>
      <c r="F311" s="27">
        <v>296582</v>
      </c>
      <c r="G311" s="27">
        <v>6</v>
      </c>
      <c r="H311" s="27">
        <v>2.2969276201340819E-2</v>
      </c>
      <c r="I311" s="27">
        <v>2.2596723809523808E-2</v>
      </c>
      <c r="J311" s="27">
        <v>72762.894516183122</v>
      </c>
      <c r="K311" s="29">
        <f t="shared" si="20"/>
        <v>1663.7207840427282</v>
      </c>
      <c r="L311" s="28">
        <f t="shared" si="23"/>
        <v>277.28679734045471</v>
      </c>
      <c r="M311" s="27">
        <f t="shared" si="24"/>
        <v>124.77905880320462</v>
      </c>
      <c r="N311" s="87" cm="1">
        <f t="array" ref="N311">_xlfn.IFS(AND('Demand breakdown 1'!X311&gt;0, SUM('Demand breakdown 1'!N311:W311)&gt;0,SUM('Demand breakdown 1'!N311:W311)&lt;'Demand breakdown 1'!X311),('Demand breakdown 1'!N311 /'Demand breakdown 1'!X311)*Doku!$H$9,AND('Demand breakdown 1'!X311 = 0, SUM('Demand breakdown 1'!N311:W311)&gt;0), 'Demand breakdown 1'!N311/SUM('Demand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1'!N311 /'Demand breakdown 1'!Y311)*Doku!$H$9)</f>
        <v>0.18591699431967651</v>
      </c>
      <c r="O311" s="27" cm="1">
        <f t="array" ref="O311">_xlfn.IFS(AND('Demand breakdown 1'!X311&gt;0, SUM('Demand breakdown 1'!N311:W311)&gt;0,SUM('Demand breakdown 1'!N311:W311)&lt;'Demand breakdown 1'!X311),('Demand breakdown 1'!O311 /'Demand breakdown 1'!X311)*Doku!$H$9,AND('Demand breakdown 1'!X311 = 0, SUM('Demand breakdown 1'!N311:W311)&gt;0), 'Demand breakdown 1'!O311/SUM('Demand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1'!O311 /'Demand breakdown 1'!Y311)*Doku!$H$9)</f>
        <v>0.25511505186627931</v>
      </c>
      <c r="P311" s="27" cm="1">
        <f t="array" ref="P311">_xlfn.IFS(AND('Demand breakdown 1'!X311&gt;0, SUM('Demand breakdown 1'!N311:W311)&gt;0,SUM('Demand breakdown 1'!N311:W311)&lt;'Demand breakdown 1'!X311),('Demand breakdown 1'!P311 /'Demand breakdown 1'!X311)*Doku!$H$9,AND('Demand breakdown 1'!X311 = 0, SUM('Demand breakdown 1'!N311:W311)&gt;0), 'Demand breakdown 1'!P311/SUM('Demand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1'!P311 /'Demand breakdown 1'!Y311)*Doku!$H$9)</f>
        <v>9.9433498476241292E-2</v>
      </c>
      <c r="Q311" s="27" cm="1">
        <f t="array" ref="Q311">_xlfn.IFS(AND('Demand breakdown 1'!X311&gt;0, SUM('Demand breakdown 1'!N311:W311)&gt;0,SUM('Demand breakdown 1'!N311:W311)&lt;'Demand breakdown 1'!X311),('Demand breakdown 1'!Q311 /'Demand breakdown 1'!X311)*Doku!$H$9,AND('Demand breakdown 1'!X311 = 0, SUM('Demand breakdown 1'!N311:W311)&gt;0), 'Demand breakdown 1'!Q311/SUM('Demand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1'!Q311 /'Demand breakdown 1'!Y311)*Doku!$H$9)</f>
        <v>0.16086155444316044</v>
      </c>
      <c r="R311" s="27" cm="1">
        <f t="array" ref="R311">_xlfn.IFS(AND('Demand breakdown 1'!X311&gt;0, SUM('Demand breakdown 1'!N311:W311)&gt;0,SUM('Demand breakdown 1'!N311:W311)&lt;'Demand breakdown 1'!X311),('Demand breakdown 1'!R311 /'Demand breakdown 1'!X311)*Doku!$H$9,AND('Demand breakdown 1'!X311 = 0, SUM('Demand breakdown 1'!N311:W311)&gt;0), 'Demand breakdown 1'!R311/SUM('Demand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1'!R311 /'Demand breakdown 1'!Y311)*Doku!$H$9)</f>
        <v>0</v>
      </c>
      <c r="S311" s="27" cm="1">
        <f t="array" ref="S311">_xlfn.IFS(AND('Demand breakdown 1'!X311&gt;0, SUM('Demand breakdown 1'!N311:W311)&gt;0,SUM('Demand breakdown 1'!N311:W311)&lt;'Demand breakdown 1'!X311),('Demand breakdown 1'!S311 /'Demand breakdown 1'!X311)*Doku!$H$9,AND('Demand breakdown 1'!X311 = 0, SUM('Demand breakdown 1'!N311:W311)&gt;0), 'Demand breakdown 1'!S311/SUM('Demand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1'!S311 /'Demand breakdown 1'!Y311)*Doku!$H$9)</f>
        <v>2.049478677539741E-2</v>
      </c>
      <c r="T311" s="27" cm="1">
        <f t="array" ref="T311">_xlfn.IFS(AND('Demand breakdown 1'!X311&gt;0, SUM('Demand breakdown 1'!N311:W311)&gt;0,SUM('Demand breakdown 1'!N311:W311)&lt;'Demand breakdown 1'!X311),('Demand breakdown 1'!T311 /'Demand breakdown 1'!X311)*Doku!$H$9,AND('Demand breakdown 1'!X311 = 0, SUM('Demand breakdown 1'!N311:W311)&gt;0), 'Demand breakdown 1'!T311/SUM('Demand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1'!T311 /'Demand breakdown 1'!Y311)*Doku!$H$9)</f>
        <v>4.30728348438984E-2</v>
      </c>
      <c r="U311" s="27" cm="1">
        <f t="array" ref="U311">_xlfn.IFS(AND('Demand breakdown 1'!X311&gt;0, SUM('Demand breakdown 1'!N311:W311)&gt;0,SUM('Demand breakdown 1'!N311:W311)&lt;'Demand breakdown 1'!X311),('Demand breakdown 1'!U311 /'Demand breakdown 1'!X311)*Doku!$H$9,AND('Demand breakdown 1'!X311 = 0, SUM('Demand breakdown 1'!N311:W311)&gt;0), 'Demand breakdown 1'!U311/SUM('Demand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1'!U311 /'Demand breakdown 1'!Y311)*Doku!$H$9)</f>
        <v>6.4975230601122563E-2</v>
      </c>
      <c r="V311" s="27" cm="1">
        <f t="array" ref="V311">_xlfn.IFS(AND('Demand breakdown 1'!X311&gt;0, SUM('Demand breakdown 1'!N311:W311)&gt;0,SUM('Demand breakdown 1'!N311:W311)&lt;'Demand breakdown 1'!X311),('Demand breakdown 1'!V311 /'Demand breakdown 1'!X311)*Doku!$H$9,AND('Demand breakdown 1'!X311 = 0, SUM('Demand breakdown 1'!N311:W311)&gt;0), 'Demand breakdown 1'!V311/SUM('Demand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1'!V311 /'Demand breakdown 1'!Y311)*Doku!$H$9)</f>
        <v>0.1313017658247988</v>
      </c>
      <c r="W311" s="27" cm="1">
        <f t="array" ref="W311">_xlfn.IFS(AND('Demand breakdown 1'!X311&gt;0, SUM('Demand breakdown 1'!N311:W311)&gt;0),('Demand breakdown 1'!W311 /'Demand breakdown 1'!X311)*Doku!$H$9,AND('Demand breakdown 1'!X311 = 0, SUM('Demand breakdown 1'!N311:W311)&gt;0), 'Demand breakdown 1'!W311/SUM('Demand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1'!W311 /'Demand breakdown 1'!Y311)*Doku!$H$9)</f>
        <v>1.9481308308482152E-2</v>
      </c>
      <c r="X311" s="90" cm="1">
        <f t="array" ref="X311">_xlfn.IFS(AND('Demand breakdown 1'!Y311&gt;0,'Demand breakdown 1'!X311 &gt; SUM('Demand breakdown 1'!N311:W311)),(('Demand breakdown 1'!Y311-SUM('Demand breakdown 1'!N311:W311))/'Demand breakdown 1'!Y311)*Doku!$H$9,'Demand breakdown 1'!Y311 = 0, 0,'Demand breakdown 1'!X311 &lt; SUM('Demand breakdown 1'!N311:W311),1)</f>
        <v>1</v>
      </c>
      <c r="Y311" s="92">
        <f>IF(X311=1,Doku!$H$10,1-SUM(N311:X311))</f>
        <v>1.934697454094314E-2</v>
      </c>
      <c r="Z311" s="27">
        <f t="shared" si="21"/>
        <v>74.867435281922781</v>
      </c>
      <c r="AA311" s="25">
        <f t="shared" si="22"/>
        <v>77.640303255327325</v>
      </c>
    </row>
    <row r="312" spans="1:27">
      <c r="A312" s="27" t="s">
        <v>1411</v>
      </c>
      <c r="B312" s="27" t="s">
        <v>1486</v>
      </c>
      <c r="C312" s="27">
        <v>9773</v>
      </c>
      <c r="D312" s="27">
        <v>767</v>
      </c>
      <c r="E312" s="27">
        <v>3416.0169999999998</v>
      </c>
      <c r="F312" s="27">
        <v>96562</v>
      </c>
      <c r="G312" s="27">
        <v>6</v>
      </c>
      <c r="H312" s="27">
        <v>5.397429597549048E-3</v>
      </c>
      <c r="I312" s="27">
        <v>7.3571047619047621E-3</v>
      </c>
      <c r="J312" s="27">
        <v>72762.894516183122</v>
      </c>
      <c r="K312" s="29">
        <f t="shared" si="20"/>
        <v>432.65825890058574</v>
      </c>
      <c r="L312" s="28">
        <f t="shared" si="23"/>
        <v>72.109709816764294</v>
      </c>
      <c r="M312" s="27">
        <f t="shared" si="24"/>
        <v>32.449369417543934</v>
      </c>
      <c r="N312" s="87" cm="1">
        <f t="array" ref="N312">_xlfn.IFS(AND('Demand breakdown 1'!X312&gt;0, SUM('Demand breakdown 1'!N312:W312)&gt;0,SUM('Demand breakdown 1'!N312:W312)&lt;'Demand breakdown 1'!X312),('Demand breakdown 1'!N312 /'Demand breakdown 1'!X312)*Doku!$H$9,AND('Demand breakdown 1'!X312 = 0, SUM('Demand breakdown 1'!N312:W312)&gt;0), 'Demand breakdown 1'!N312/SUM('Demand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1'!N312 /'Demand breakdown 1'!Y312)*Doku!$H$9)</f>
        <v>0.15295186861998591</v>
      </c>
      <c r="O312" s="27" cm="1">
        <f t="array" ref="O312">_xlfn.IFS(AND('Demand breakdown 1'!X312&gt;0, SUM('Demand breakdown 1'!N312:W312)&gt;0,SUM('Demand breakdown 1'!N312:W312)&lt;'Demand breakdown 1'!X312),('Demand breakdown 1'!O312 /'Demand breakdown 1'!X312)*Doku!$H$9,AND('Demand breakdown 1'!X312 = 0, SUM('Demand breakdown 1'!N312:W312)&gt;0), 'Demand breakdown 1'!O312/SUM('Demand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1'!O312 /'Demand breakdown 1'!Y312)*Doku!$H$9)</f>
        <v>6.310487543276605E-2</v>
      </c>
      <c r="P312" s="27" cm="1">
        <f t="array" ref="P312">_xlfn.IFS(AND('Demand breakdown 1'!X312&gt;0, SUM('Demand breakdown 1'!N312:W312)&gt;0,SUM('Demand breakdown 1'!N312:W312)&lt;'Demand breakdown 1'!X312),('Demand breakdown 1'!P312 /'Demand breakdown 1'!X312)*Doku!$H$9,AND('Demand breakdown 1'!X312 = 0, SUM('Demand breakdown 1'!N312:W312)&gt;0), 'Demand breakdown 1'!P312/SUM('Demand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1'!P312 /'Demand breakdown 1'!Y312)*Doku!$H$9)</f>
        <v>9.5635683310897376E-2</v>
      </c>
      <c r="Q312" s="27" cm="1">
        <f t="array" ref="Q312">_xlfn.IFS(AND('Demand breakdown 1'!X312&gt;0, SUM('Demand breakdown 1'!N312:W312)&gt;0,SUM('Demand breakdown 1'!N312:W312)&lt;'Demand breakdown 1'!X312),('Demand breakdown 1'!Q312 /'Demand breakdown 1'!X312)*Doku!$H$9,AND('Demand breakdown 1'!X312 = 0, SUM('Demand breakdown 1'!N312:W312)&gt;0), 'Demand breakdown 1'!Q312/SUM('Demand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1'!Q312 /'Demand breakdown 1'!Y312)*Doku!$H$9)</f>
        <v>0.12131790005679054</v>
      </c>
      <c r="R312" s="27" cm="1">
        <f t="array" ref="R312">_xlfn.IFS(AND('Demand breakdown 1'!X312&gt;0, SUM('Demand breakdown 1'!N312:W312)&gt;0,SUM('Demand breakdown 1'!N312:W312)&lt;'Demand breakdown 1'!X312),('Demand breakdown 1'!R312 /'Demand breakdown 1'!X312)*Doku!$H$9,AND('Demand breakdown 1'!X312 = 0, SUM('Demand breakdown 1'!N312:W312)&gt;0), 'Demand breakdown 1'!R312/SUM('Demand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1'!R312 /'Demand breakdown 1'!Y312)*Doku!$H$9)</f>
        <v>0</v>
      </c>
      <c r="S312" s="27" cm="1">
        <f t="array" ref="S312">_xlfn.IFS(AND('Demand breakdown 1'!X312&gt;0, SUM('Demand breakdown 1'!N312:W312)&gt;0,SUM('Demand breakdown 1'!N312:W312)&lt;'Demand breakdown 1'!X312),('Demand breakdown 1'!S312 /'Demand breakdown 1'!X312)*Doku!$H$9,AND('Demand breakdown 1'!X312 = 0, SUM('Demand breakdown 1'!N312:W312)&gt;0), 'Demand breakdown 1'!S312/SUM('Demand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1'!S312 /'Demand breakdown 1'!Y312)*Doku!$H$9)</f>
        <v>0</v>
      </c>
      <c r="T312" s="27" cm="1">
        <f t="array" ref="T312">_xlfn.IFS(AND('Demand breakdown 1'!X312&gt;0, SUM('Demand breakdown 1'!N312:W312)&gt;0,SUM('Demand breakdown 1'!N312:W312)&lt;'Demand breakdown 1'!X312),('Demand breakdown 1'!T312 /'Demand breakdown 1'!X312)*Doku!$H$9,AND('Demand breakdown 1'!X312 = 0, SUM('Demand breakdown 1'!N312:W312)&gt;0), 'Demand breakdown 1'!T312/SUM('Demand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1'!T312 /'Demand breakdown 1'!Y312)*Doku!$H$9)</f>
        <v>0</v>
      </c>
      <c r="U312" s="27" cm="1">
        <f t="array" ref="U312">_xlfn.IFS(AND('Demand breakdown 1'!X312&gt;0, SUM('Demand breakdown 1'!N312:W312)&gt;0,SUM('Demand breakdown 1'!N312:W312)&lt;'Demand breakdown 1'!X312),('Demand breakdown 1'!U312 /'Demand breakdown 1'!X312)*Doku!$H$9,AND('Demand breakdown 1'!X312 = 0, SUM('Demand breakdown 1'!N312:W312)&gt;0), 'Demand breakdown 1'!U312/SUM('Demand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1'!U312 /'Demand breakdown 1'!Y312)*Doku!$H$9)</f>
        <v>1.3452589724039274E-2</v>
      </c>
      <c r="V312" s="27" cm="1">
        <f t="array" ref="V312">_xlfn.IFS(AND('Demand breakdown 1'!X312&gt;0, SUM('Demand breakdown 1'!N312:W312)&gt;0,SUM('Demand breakdown 1'!N312:W312)&lt;'Demand breakdown 1'!X312),('Demand breakdown 1'!V312 /'Demand breakdown 1'!X312)*Doku!$H$9,AND('Demand breakdown 1'!X312 = 0, SUM('Demand breakdown 1'!N312:W312)&gt;0), 'Demand breakdown 1'!V312/SUM('Demand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1'!V312 /'Demand breakdown 1'!Y312)*Doku!$H$9)</f>
        <v>0.16355087870559262</v>
      </c>
      <c r="W312" s="27" cm="1">
        <f t="array" ref="W312">_xlfn.IFS(AND('Demand breakdown 1'!X312&gt;0, SUM('Demand breakdown 1'!N312:W312)&gt;0),('Demand breakdown 1'!W312 /'Demand breakdown 1'!X312)*Doku!$H$9,AND('Demand breakdown 1'!X312 = 0, SUM('Demand breakdown 1'!N312:W312)&gt;0), 'Demand breakdown 1'!W312/SUM('Demand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1'!W312 /'Demand breakdown 1'!Y312)*Doku!$H$9)</f>
        <v>0</v>
      </c>
      <c r="X312" s="90" cm="1">
        <f t="array" ref="X312">_xlfn.IFS(AND('Demand breakdown 1'!Y312&gt;0,'Demand breakdown 1'!X312 &gt; SUM('Demand breakdown 1'!N312:W312)),(('Demand breakdown 1'!Y312-SUM('Demand breakdown 1'!N312:W312))/'Demand breakdown 1'!Y312)*Doku!$H$9,'Demand breakdown 1'!Y312 = 0, 0,'Demand breakdown 1'!X312 &lt; SUM('Demand breakdown 1'!N312:W312),1)</f>
        <v>0.37063922960898504</v>
      </c>
      <c r="Y312" s="92">
        <f>IF(X312=1,Doku!$H$10,1-SUM(N312:X312))</f>
        <v>1.934697454094314E-2</v>
      </c>
      <c r="Z312" s="27">
        <f t="shared" si="21"/>
        <v>19.46962165052636</v>
      </c>
      <c r="AA312" s="25">
        <f t="shared" si="22"/>
        <v>20.190718748694003</v>
      </c>
    </row>
    <row r="313" spans="1:27">
      <c r="A313" s="27" t="s">
        <v>1411</v>
      </c>
      <c r="B313" s="27" t="s">
        <v>1487</v>
      </c>
      <c r="C313" s="27">
        <v>9774</v>
      </c>
      <c r="D313" s="27">
        <v>780</v>
      </c>
      <c r="E313" s="27">
        <v>5638.1409999999996</v>
      </c>
      <c r="F313" s="27">
        <v>127027</v>
      </c>
      <c r="G313" s="27">
        <v>7</v>
      </c>
      <c r="H313" s="27">
        <v>8.9084653585022513E-3</v>
      </c>
      <c r="I313" s="27">
        <v>9.6782476190476197E-3</v>
      </c>
      <c r="J313" s="27">
        <v>72762.894516183122</v>
      </c>
      <c r="K313" s="29">
        <f t="shared" si="20"/>
        <v>663.8889691006284</v>
      </c>
      <c r="L313" s="28">
        <f t="shared" si="23"/>
        <v>94.841281300089776</v>
      </c>
      <c r="M313" s="27">
        <f t="shared" si="24"/>
        <v>42.678576585040403</v>
      </c>
      <c r="N313" s="87" cm="1">
        <f t="array" ref="N313">_xlfn.IFS(AND('Demand breakdown 1'!X313&gt;0, SUM('Demand breakdown 1'!N313:W313)&gt;0,SUM('Demand breakdown 1'!N313:W313)&lt;'Demand breakdown 1'!X313),('Demand breakdown 1'!N313 /'Demand breakdown 1'!X313)*Doku!$H$9,AND('Demand breakdown 1'!X313 = 0, SUM('Demand breakdown 1'!N313:W313)&gt;0), 'Demand breakdown 1'!N313/SUM('Demand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1'!N313 /'Demand breakdown 1'!Y313)*Doku!$H$9)</f>
        <v>0.27930654868394145</v>
      </c>
      <c r="O313" s="27" cm="1">
        <f t="array" ref="O313">_xlfn.IFS(AND('Demand breakdown 1'!X313&gt;0, SUM('Demand breakdown 1'!N313:W313)&gt;0,SUM('Demand breakdown 1'!N313:W313)&lt;'Demand breakdown 1'!X313),('Demand breakdown 1'!O313 /'Demand breakdown 1'!X313)*Doku!$H$9,AND('Demand breakdown 1'!X313 = 0, SUM('Demand breakdown 1'!N313:W313)&gt;0), 'Demand breakdown 1'!O313/SUM('Demand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1'!O313 /'Demand breakdown 1'!Y313)*Doku!$H$9)</f>
        <v>0.16278682940659567</v>
      </c>
      <c r="P313" s="27" cm="1">
        <f t="array" ref="P313">_xlfn.IFS(AND('Demand breakdown 1'!X313&gt;0, SUM('Demand breakdown 1'!N313:W313)&gt;0,SUM('Demand breakdown 1'!N313:W313)&lt;'Demand breakdown 1'!X313),('Demand breakdown 1'!P313 /'Demand breakdown 1'!X313)*Doku!$H$9,AND('Demand breakdown 1'!X313 = 0, SUM('Demand breakdown 1'!N313:W313)&gt;0), 'Demand breakdown 1'!P313/SUM('Demand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1'!P313 /'Demand breakdown 1'!Y313)*Doku!$H$9)</f>
        <v>6.1602101305233458E-3</v>
      </c>
      <c r="Q313" s="27" cm="1">
        <f t="array" ref="Q313">_xlfn.IFS(AND('Demand breakdown 1'!X313&gt;0, SUM('Demand breakdown 1'!N313:W313)&gt;0,SUM('Demand breakdown 1'!N313:W313)&lt;'Demand breakdown 1'!X313),('Demand breakdown 1'!Q313 /'Demand breakdown 1'!X313)*Doku!$H$9,AND('Demand breakdown 1'!X313 = 0, SUM('Demand breakdown 1'!N313:W313)&gt;0), 'Demand breakdown 1'!Q313/SUM('Demand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1'!Q313 /'Demand breakdown 1'!Y313)*Doku!$H$9)</f>
        <v>9.9808510944543141E-2</v>
      </c>
      <c r="R313" s="27" cm="1">
        <f t="array" ref="R313">_xlfn.IFS(AND('Demand breakdown 1'!X313&gt;0, SUM('Demand breakdown 1'!N313:W313)&gt;0,SUM('Demand breakdown 1'!N313:W313)&lt;'Demand breakdown 1'!X313),('Demand breakdown 1'!R313 /'Demand breakdown 1'!X313)*Doku!$H$9,AND('Demand breakdown 1'!X313 = 0, SUM('Demand breakdown 1'!N313:W313)&gt;0), 'Demand breakdown 1'!R313/SUM('Demand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1'!R313 /'Demand breakdown 1'!Y313)*Doku!$H$9)</f>
        <v>6.3633659965299669E-2</v>
      </c>
      <c r="S313" s="27" cm="1">
        <f t="array" ref="S313">_xlfn.IFS(AND('Demand breakdown 1'!X313&gt;0, SUM('Demand breakdown 1'!N313:W313)&gt;0,SUM('Demand breakdown 1'!N313:W313)&lt;'Demand breakdown 1'!X313),('Demand breakdown 1'!S313 /'Demand breakdown 1'!X313)*Doku!$H$9,AND('Demand breakdown 1'!X313 = 0, SUM('Demand breakdown 1'!N313:W313)&gt;0), 'Demand breakdown 1'!S313/SUM('Demand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1'!S313 /'Demand breakdown 1'!Y313)*Doku!$H$9)</f>
        <v>0</v>
      </c>
      <c r="T313" s="27" cm="1">
        <f t="array" ref="T313">_xlfn.IFS(AND('Demand breakdown 1'!X313&gt;0, SUM('Demand breakdown 1'!N313:W313)&gt;0,SUM('Demand breakdown 1'!N313:W313)&lt;'Demand breakdown 1'!X313),('Demand breakdown 1'!T313 /'Demand breakdown 1'!X313)*Doku!$H$9,AND('Demand breakdown 1'!X313 = 0, SUM('Demand breakdown 1'!N313:W313)&gt;0), 'Demand breakdown 1'!T313/SUM('Demand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1'!T313 /'Demand breakdown 1'!Y313)*Doku!$H$9)</f>
        <v>1.821849379027117E-2</v>
      </c>
      <c r="U313" s="27" cm="1">
        <f t="array" ref="U313">_xlfn.IFS(AND('Demand breakdown 1'!X313&gt;0, SUM('Demand breakdown 1'!N313:W313)&gt;0,SUM('Demand breakdown 1'!N313:W313)&lt;'Demand breakdown 1'!X313),('Demand breakdown 1'!U313 /'Demand breakdown 1'!X313)*Doku!$H$9,AND('Demand breakdown 1'!X313 = 0, SUM('Demand breakdown 1'!N313:W313)&gt;0), 'Demand breakdown 1'!U313/SUM('Demand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1'!U313 /'Demand breakdown 1'!Y313)*Doku!$H$9)</f>
        <v>0.17825288888322871</v>
      </c>
      <c r="V313" s="27" cm="1">
        <f t="array" ref="V313">_xlfn.IFS(AND('Demand breakdown 1'!X313&gt;0, SUM('Demand breakdown 1'!N313:W313)&gt;0,SUM('Demand breakdown 1'!N313:W313)&lt;'Demand breakdown 1'!X313),('Demand breakdown 1'!V313 /'Demand breakdown 1'!X313)*Doku!$H$9,AND('Demand breakdown 1'!X313 = 0, SUM('Demand breakdown 1'!N313:W313)&gt;0), 'Demand breakdown 1'!V313/SUM('Demand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1'!V313 /'Demand breakdown 1'!Y313)*Doku!$H$9)</f>
        <v>0.17248588365465367</v>
      </c>
      <c r="W313" s="27" cm="1">
        <f t="array" ref="W313">_xlfn.IFS(AND('Demand breakdown 1'!X313&gt;0, SUM('Demand breakdown 1'!N313:W313)&gt;0),('Demand breakdown 1'!W313 /'Demand breakdown 1'!X313)*Doku!$H$9,AND('Demand breakdown 1'!X313 = 0, SUM('Demand breakdown 1'!N313:W313)&gt;0), 'Demand breakdown 1'!W313/SUM('Demand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1'!W313 /'Demand breakdown 1'!Y313)*Doku!$H$9)</f>
        <v>0</v>
      </c>
      <c r="X313" s="90" cm="1">
        <f t="array" ref="X313">_xlfn.IFS(AND('Demand breakdown 1'!Y313&gt;0,'Demand breakdown 1'!X313 &gt; SUM('Demand breakdown 1'!N313:W313)),(('Demand breakdown 1'!Y313-SUM('Demand breakdown 1'!N313:W313))/'Demand breakdown 1'!Y313)*Doku!$H$9,'Demand breakdown 1'!Y313 = 0, 0,'Demand breakdown 1'!X313 &lt; SUM('Demand breakdown 1'!N313:W313),1)</f>
        <v>1</v>
      </c>
      <c r="Y313" s="92">
        <f>IF(X313=1,Doku!$H$10,1-SUM(N313:X313))</f>
        <v>1.934697454094314E-2</v>
      </c>
      <c r="Z313" s="27">
        <f t="shared" si="21"/>
        <v>25.60714595102424</v>
      </c>
      <c r="AA313" s="25">
        <f t="shared" si="22"/>
        <v>26.55555876402514</v>
      </c>
    </row>
    <row r="314" spans="1:27">
      <c r="A314" s="27" t="s">
        <v>1411</v>
      </c>
      <c r="B314" s="27" t="s">
        <v>1488</v>
      </c>
      <c r="C314" s="27">
        <v>9775</v>
      </c>
      <c r="D314" s="27">
        <v>842</v>
      </c>
      <c r="E314" s="27">
        <v>6801.8850000000002</v>
      </c>
      <c r="F314" s="27">
        <v>175204</v>
      </c>
      <c r="G314" s="27">
        <v>4</v>
      </c>
      <c r="H314" s="27">
        <v>1.0747222691844013E-2</v>
      </c>
      <c r="I314" s="27">
        <v>1.3348876190476191E-2</v>
      </c>
      <c r="J314" s="27">
        <v>72762.894516183122</v>
      </c>
      <c r="K314" s="29">
        <f t="shared" si="20"/>
        <v>835.00410601339263</v>
      </c>
      <c r="L314" s="28">
        <f t="shared" si="23"/>
        <v>208.75102650334816</v>
      </c>
      <c r="M314" s="27">
        <f t="shared" si="24"/>
        <v>93.937961926506674</v>
      </c>
      <c r="N314" s="87" cm="1">
        <f t="array" ref="N314">_xlfn.IFS(AND('Demand breakdown 1'!X314&gt;0, SUM('Demand breakdown 1'!N314:W314)&gt;0,SUM('Demand breakdown 1'!N314:W314)&lt;'Demand breakdown 1'!X314),('Demand breakdown 1'!N314 /'Demand breakdown 1'!X314)*Doku!$H$9,AND('Demand breakdown 1'!X314 = 0, SUM('Demand breakdown 1'!N314:W314)&gt;0), 'Demand breakdown 1'!N314/SUM('Demand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1'!N314 /'Demand breakdown 1'!Y314)*Doku!$H$9)</f>
        <v>0.29816228668071743</v>
      </c>
      <c r="O314" s="27" cm="1">
        <f t="array" ref="O314">_xlfn.IFS(AND('Demand breakdown 1'!X314&gt;0, SUM('Demand breakdown 1'!N314:W314)&gt;0,SUM('Demand breakdown 1'!N314:W314)&lt;'Demand breakdown 1'!X314),('Demand breakdown 1'!O314 /'Demand breakdown 1'!X314)*Doku!$H$9,AND('Demand breakdown 1'!X314 = 0, SUM('Demand breakdown 1'!N314:W314)&gt;0), 'Demand breakdown 1'!O314/SUM('Demand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1'!O314 /'Demand breakdown 1'!Y314)*Doku!$H$9)</f>
        <v>5.7615074891858818E-2</v>
      </c>
      <c r="P314" s="27" cm="1">
        <f t="array" ref="P314">_xlfn.IFS(AND('Demand breakdown 1'!X314&gt;0, SUM('Demand breakdown 1'!N314:W314)&gt;0,SUM('Demand breakdown 1'!N314:W314)&lt;'Demand breakdown 1'!X314),('Demand breakdown 1'!P314 /'Demand breakdown 1'!X314)*Doku!$H$9,AND('Demand breakdown 1'!X314 = 0, SUM('Demand breakdown 1'!N314:W314)&gt;0), 'Demand breakdown 1'!P314/SUM('Demand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1'!P314 /'Demand breakdown 1'!Y314)*Doku!$H$9)</f>
        <v>1.098447644451611E-2</v>
      </c>
      <c r="Q314" s="27" cm="1">
        <f t="array" ref="Q314">_xlfn.IFS(AND('Demand breakdown 1'!X314&gt;0, SUM('Demand breakdown 1'!N314:W314)&gt;0,SUM('Demand breakdown 1'!N314:W314)&lt;'Demand breakdown 1'!X314),('Demand breakdown 1'!Q314 /'Demand breakdown 1'!X314)*Doku!$H$9,AND('Demand breakdown 1'!X314 = 0, SUM('Demand breakdown 1'!N314:W314)&gt;0), 'Demand breakdown 1'!Q314/SUM('Demand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1'!Q314 /'Demand breakdown 1'!Y314)*Doku!$H$9)</f>
        <v>0.14091758302556268</v>
      </c>
      <c r="R314" s="27" cm="1">
        <f t="array" ref="R314">_xlfn.IFS(AND('Demand breakdown 1'!X314&gt;0, SUM('Demand breakdown 1'!N314:W314)&gt;0,SUM('Demand breakdown 1'!N314:W314)&lt;'Demand breakdown 1'!X314),('Demand breakdown 1'!R314 /'Demand breakdown 1'!X314)*Doku!$H$9,AND('Demand breakdown 1'!X314 = 0, SUM('Demand breakdown 1'!N314:W314)&gt;0), 'Demand breakdown 1'!R314/SUM('Demand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1'!R314 /'Demand breakdown 1'!Y314)*Doku!$H$9)</f>
        <v>0</v>
      </c>
      <c r="S314" s="27" cm="1">
        <f t="array" ref="S314">_xlfn.IFS(AND('Demand breakdown 1'!X314&gt;0, SUM('Demand breakdown 1'!N314:W314)&gt;0,SUM('Demand breakdown 1'!N314:W314)&lt;'Demand breakdown 1'!X314),('Demand breakdown 1'!S314 /'Demand breakdown 1'!X314)*Doku!$H$9,AND('Demand breakdown 1'!X314 = 0, SUM('Demand breakdown 1'!N314:W314)&gt;0), 'Demand breakdown 1'!S314/SUM('Demand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1'!S314 /'Demand breakdown 1'!Y314)*Doku!$H$9)</f>
        <v>4.9579738037504621E-3</v>
      </c>
      <c r="T314" s="27" cm="1">
        <f t="array" ref="T314">_xlfn.IFS(AND('Demand breakdown 1'!X314&gt;0, SUM('Demand breakdown 1'!N314:W314)&gt;0,SUM('Demand breakdown 1'!N314:W314)&lt;'Demand breakdown 1'!X314),('Demand breakdown 1'!T314 /'Demand breakdown 1'!X314)*Doku!$H$9,AND('Demand breakdown 1'!X314 = 0, SUM('Demand breakdown 1'!N314:W314)&gt;0), 'Demand breakdown 1'!T314/SUM('Demand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1'!T314 /'Demand breakdown 1'!Y314)*Doku!$H$9)</f>
        <v>2.1071388665939463E-2</v>
      </c>
      <c r="U314" s="27" cm="1">
        <f t="array" ref="U314">_xlfn.IFS(AND('Demand breakdown 1'!X314&gt;0, SUM('Demand breakdown 1'!N314:W314)&gt;0,SUM('Demand breakdown 1'!N314:W314)&lt;'Demand breakdown 1'!X314),('Demand breakdown 1'!U314 /'Demand breakdown 1'!X314)*Doku!$H$9,AND('Demand breakdown 1'!X314 = 0, SUM('Demand breakdown 1'!N314:W314)&gt;0), 'Demand breakdown 1'!U314/SUM('Demand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1'!U314 /'Demand breakdown 1'!Y314)*Doku!$H$9)</f>
        <v>0</v>
      </c>
      <c r="V314" s="27" cm="1">
        <f t="array" ref="V314">_xlfn.IFS(AND('Demand breakdown 1'!X314&gt;0, SUM('Demand breakdown 1'!N314:W314)&gt;0,SUM('Demand breakdown 1'!N314:W314)&lt;'Demand breakdown 1'!X314),('Demand breakdown 1'!V314 /'Demand breakdown 1'!X314)*Doku!$H$9,AND('Demand breakdown 1'!X314 = 0, SUM('Demand breakdown 1'!N314:W314)&gt;0), 'Demand breakdown 1'!V314/SUM('Demand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1'!V314 /'Demand breakdown 1'!Y314)*Doku!$H$9)</f>
        <v>0.21323561471475044</v>
      </c>
      <c r="W314" s="27" cm="1">
        <f t="array" ref="W314">_xlfn.IFS(AND('Demand breakdown 1'!X314&gt;0, SUM('Demand breakdown 1'!N314:W314)&gt;0),('Demand breakdown 1'!W314 /'Demand breakdown 1'!X314)*Doku!$H$9,AND('Demand breakdown 1'!X314 = 0, SUM('Demand breakdown 1'!N314:W314)&gt;0), 'Demand breakdown 1'!W314/SUM('Demand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1'!W314 /'Demand breakdown 1'!Y314)*Doku!$H$9)</f>
        <v>0</v>
      </c>
      <c r="X314" s="90" cm="1">
        <f t="array" ref="X314">_xlfn.IFS(AND('Demand breakdown 1'!Y314&gt;0,'Demand breakdown 1'!X314 &gt; SUM('Demand breakdown 1'!N314:W314)),(('Demand breakdown 1'!Y314-SUM('Demand breakdown 1'!N314:W314))/'Demand breakdown 1'!Y314)*Doku!$H$9,'Demand breakdown 1'!Y314 = 0, 0,'Demand breakdown 1'!X314 &lt; SUM('Demand breakdown 1'!N314:W314),1)</f>
        <v>0.23370862723196142</v>
      </c>
      <c r="Y314" s="92">
        <f>IF(X314=1,Doku!$H$10,1-SUM(N314:X314))</f>
        <v>1.9346974540943251E-2</v>
      </c>
      <c r="Z314" s="27">
        <f t="shared" si="21"/>
        <v>56.362777155904006</v>
      </c>
      <c r="AA314" s="25">
        <f t="shared" si="22"/>
        <v>58.450287420937492</v>
      </c>
    </row>
    <row r="315" spans="1:27">
      <c r="A315" s="27" t="s">
        <v>1411</v>
      </c>
      <c r="B315" s="27" t="s">
        <v>1489</v>
      </c>
      <c r="C315" s="27">
        <v>9776</v>
      </c>
      <c r="D315" s="27">
        <v>741</v>
      </c>
      <c r="E315" s="27">
        <v>3088.556</v>
      </c>
      <c r="F315" s="27">
        <v>81981</v>
      </c>
      <c r="G315" s="27">
        <v>2</v>
      </c>
      <c r="H315" s="27">
        <v>4.8800294518697353E-3</v>
      </c>
      <c r="I315" s="27">
        <v>6.2461714285714284E-3</v>
      </c>
      <c r="J315" s="27">
        <v>72762.894516183122</v>
      </c>
      <c r="K315" s="29">
        <f t="shared" si="20"/>
        <v>382.91831271482954</v>
      </c>
      <c r="L315" s="28">
        <f t="shared" si="23"/>
        <v>191.45915635741477</v>
      </c>
      <c r="M315" s="27">
        <f t="shared" si="24"/>
        <v>86.156620360836655</v>
      </c>
      <c r="N315" s="87" cm="1">
        <f t="array" ref="N315">_xlfn.IFS(AND('Demand breakdown 1'!X315&gt;0, SUM('Demand breakdown 1'!N315:W315)&gt;0,SUM('Demand breakdown 1'!N315:W315)&lt;'Demand breakdown 1'!X315),('Demand breakdown 1'!N315 /'Demand breakdown 1'!X315)*Doku!$H$9,AND('Demand breakdown 1'!X315 = 0, SUM('Demand breakdown 1'!N315:W315)&gt;0), 'Demand breakdown 1'!N315/SUM('Demand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1'!N315 /'Demand breakdown 1'!Y315)*Doku!$H$9)</f>
        <v>0.10235396559010153</v>
      </c>
      <c r="O315" s="27" cm="1">
        <f t="array" ref="O315">_xlfn.IFS(AND('Demand breakdown 1'!X315&gt;0, SUM('Demand breakdown 1'!N315:W315)&gt;0,SUM('Demand breakdown 1'!N315:W315)&lt;'Demand breakdown 1'!X315),('Demand breakdown 1'!O315 /'Demand breakdown 1'!X315)*Doku!$H$9,AND('Demand breakdown 1'!X315 = 0, SUM('Demand breakdown 1'!N315:W315)&gt;0), 'Demand breakdown 1'!O315/SUM('Demand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1'!O315 /'Demand breakdown 1'!Y315)*Doku!$H$9)</f>
        <v>0.1629373097088532</v>
      </c>
      <c r="P315" s="27" cm="1">
        <f t="array" ref="P315">_xlfn.IFS(AND('Demand breakdown 1'!X315&gt;0, SUM('Demand breakdown 1'!N315:W315)&gt;0,SUM('Demand breakdown 1'!N315:W315)&lt;'Demand breakdown 1'!X315),('Demand breakdown 1'!P315 /'Demand breakdown 1'!X315)*Doku!$H$9,AND('Demand breakdown 1'!X315 = 0, SUM('Demand breakdown 1'!N315:W315)&gt;0), 'Demand breakdown 1'!P315/SUM('Demand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1'!P315 /'Demand breakdown 1'!Y315)*Doku!$H$9)</f>
        <v>0</v>
      </c>
      <c r="Q315" s="27" cm="1">
        <f t="array" ref="Q315">_xlfn.IFS(AND('Demand breakdown 1'!X315&gt;0, SUM('Demand breakdown 1'!N315:W315)&gt;0,SUM('Demand breakdown 1'!N315:W315)&lt;'Demand breakdown 1'!X315),('Demand breakdown 1'!Q315 /'Demand breakdown 1'!X315)*Doku!$H$9,AND('Demand breakdown 1'!X315 = 0, SUM('Demand breakdown 1'!N315:W315)&gt;0), 'Demand breakdown 1'!Q315/SUM('Demand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1'!Q315 /'Demand breakdown 1'!Y315)*Doku!$H$9)</f>
        <v>0.18693150257693775</v>
      </c>
      <c r="R315" s="27" cm="1">
        <f t="array" ref="R315">_xlfn.IFS(AND('Demand breakdown 1'!X315&gt;0, SUM('Demand breakdown 1'!N315:W315)&gt;0,SUM('Demand breakdown 1'!N315:W315)&lt;'Demand breakdown 1'!X315),('Demand breakdown 1'!R315 /'Demand breakdown 1'!X315)*Doku!$H$9,AND('Demand breakdown 1'!X315 = 0, SUM('Demand breakdown 1'!N315:W315)&gt;0), 'Demand breakdown 1'!R315/SUM('Demand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1'!R315 /'Demand breakdown 1'!Y315)*Doku!$H$9)</f>
        <v>0</v>
      </c>
      <c r="S315" s="27" cm="1">
        <f t="array" ref="S315">_xlfn.IFS(AND('Demand breakdown 1'!X315&gt;0, SUM('Demand breakdown 1'!N315:W315)&gt;0,SUM('Demand breakdown 1'!N315:W315)&lt;'Demand breakdown 1'!X315),('Demand breakdown 1'!S315 /'Demand breakdown 1'!X315)*Doku!$H$9,AND('Demand breakdown 1'!X315 = 0, SUM('Demand breakdown 1'!N315:W315)&gt;0), 'Demand breakdown 1'!S315/SUM('Demand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1'!S315 /'Demand breakdown 1'!Y315)*Doku!$H$9)</f>
        <v>1.9689586838594297E-2</v>
      </c>
      <c r="T315" s="27" cm="1">
        <f t="array" ref="T315">_xlfn.IFS(AND('Demand breakdown 1'!X315&gt;0, SUM('Demand breakdown 1'!N315:W315)&gt;0,SUM('Demand breakdown 1'!N315:W315)&lt;'Demand breakdown 1'!X315),('Demand breakdown 1'!T315 /'Demand breakdown 1'!X315)*Doku!$H$9,AND('Demand breakdown 1'!X315 = 0, SUM('Demand breakdown 1'!N315:W315)&gt;0), 'Demand breakdown 1'!T315/SUM('Demand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1'!T315 /'Demand breakdown 1'!Y315)*Doku!$H$9)</f>
        <v>0</v>
      </c>
      <c r="U315" s="27" cm="1">
        <f t="array" ref="U315">_xlfn.IFS(AND('Demand breakdown 1'!X315&gt;0, SUM('Demand breakdown 1'!N315:W315)&gt;0,SUM('Demand breakdown 1'!N315:W315)&lt;'Demand breakdown 1'!X315),('Demand breakdown 1'!U315 /'Demand breakdown 1'!X315)*Doku!$H$9,AND('Demand breakdown 1'!X315 = 0, SUM('Demand breakdown 1'!N315:W315)&gt;0), 'Demand breakdown 1'!U315/SUM('Demand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1'!U315 /'Demand breakdown 1'!Y315)*Doku!$H$9)</f>
        <v>0</v>
      </c>
      <c r="V315" s="27" cm="1">
        <f t="array" ref="V315">_xlfn.IFS(AND('Demand breakdown 1'!X315&gt;0, SUM('Demand breakdown 1'!N315:W315)&gt;0,SUM('Demand breakdown 1'!N315:W315)&lt;'Demand breakdown 1'!X315),('Demand breakdown 1'!V315 /'Demand breakdown 1'!X315)*Doku!$H$9,AND('Demand breakdown 1'!X315 = 0, SUM('Demand breakdown 1'!N315:W315)&gt;0), 'Demand breakdown 1'!V315/SUM('Demand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1'!V315 /'Demand breakdown 1'!Y315)*Doku!$H$9)</f>
        <v>0.23563732265135523</v>
      </c>
      <c r="W315" s="27" cm="1">
        <f t="array" ref="W315">_xlfn.IFS(AND('Demand breakdown 1'!X315&gt;0, SUM('Demand breakdown 1'!N315:W315)&gt;0),('Demand breakdown 1'!W315 /'Demand breakdown 1'!X315)*Doku!$H$9,AND('Demand breakdown 1'!X315 = 0, SUM('Demand breakdown 1'!N315:W315)&gt;0), 'Demand breakdown 1'!W315/SUM('Demand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1'!W315 /'Demand breakdown 1'!Y315)*Doku!$H$9)</f>
        <v>0</v>
      </c>
      <c r="X315" s="90" cm="1">
        <f t="array" ref="X315">_xlfn.IFS(AND('Demand breakdown 1'!Y315&gt;0,'Demand breakdown 1'!X315 &gt; SUM('Demand breakdown 1'!N315:W315)),(('Demand breakdown 1'!Y315-SUM('Demand breakdown 1'!N315:W315))/'Demand breakdown 1'!Y315)*Doku!$H$9,'Demand breakdown 1'!Y315 = 0, 0,'Demand breakdown 1'!X315 &lt; SUM('Demand breakdown 1'!N315:W315),1)</f>
        <v>0.27310333809321485</v>
      </c>
      <c r="Y315" s="92">
        <f>IF(X315=1,Doku!$H$10,1-SUM(N315:X315))</f>
        <v>1.934697454094314E-2</v>
      </c>
      <c r="Z315" s="27">
        <f t="shared" si="21"/>
        <v>51.69397221650199</v>
      </c>
      <c r="AA315" s="25">
        <f t="shared" si="22"/>
        <v>53.608563780076139</v>
      </c>
    </row>
    <row r="316" spans="1:27">
      <c r="A316" s="27" t="s">
        <v>1411</v>
      </c>
      <c r="B316" s="27" t="s">
        <v>1490</v>
      </c>
      <c r="C316" s="27">
        <v>9777</v>
      </c>
      <c r="D316" s="27">
        <v>760</v>
      </c>
      <c r="E316" s="27">
        <v>5052.2879999999996</v>
      </c>
      <c r="F316" s="27">
        <v>141182</v>
      </c>
      <c r="G316" s="27">
        <v>5</v>
      </c>
      <c r="H316" s="27">
        <v>7.9827965687939741E-3</v>
      </c>
      <c r="I316" s="27">
        <v>1.075672380952381E-2</v>
      </c>
      <c r="J316" s="27">
        <v>72762.894516183122</v>
      </c>
      <c r="K316" s="29">
        <f t="shared" si="20"/>
        <v>637.36629773888626</v>
      </c>
      <c r="L316" s="28">
        <f t="shared" si="23"/>
        <v>127.47325954777725</v>
      </c>
      <c r="M316" s="27">
        <f t="shared" si="24"/>
        <v>57.362966796499762</v>
      </c>
      <c r="N316" s="87" cm="1">
        <f t="array" ref="N316">_xlfn.IFS(AND('Demand breakdown 1'!X316&gt;0, SUM('Demand breakdown 1'!N316:W316)&gt;0,SUM('Demand breakdown 1'!N316:W316)&lt;'Demand breakdown 1'!X316),('Demand breakdown 1'!N316 /'Demand breakdown 1'!X316)*Doku!$H$9,AND('Demand breakdown 1'!X316 = 0, SUM('Demand breakdown 1'!N316:W316)&gt;0), 'Demand breakdown 1'!N316/SUM('Demand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1'!N316 /'Demand breakdown 1'!Y316)*Doku!$H$9)</f>
        <v>0.11108575833779563</v>
      </c>
      <c r="O316" s="27" cm="1">
        <f t="array" ref="O316">_xlfn.IFS(AND('Demand breakdown 1'!X316&gt;0, SUM('Demand breakdown 1'!N316:W316)&gt;0,SUM('Demand breakdown 1'!N316:W316)&lt;'Demand breakdown 1'!X316),('Demand breakdown 1'!O316 /'Demand breakdown 1'!X316)*Doku!$H$9,AND('Demand breakdown 1'!X316 = 0, SUM('Demand breakdown 1'!N316:W316)&gt;0), 'Demand breakdown 1'!O316/SUM('Demand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1'!O316 /'Demand breakdown 1'!Y316)*Doku!$H$9)</f>
        <v>0.12731522164780007</v>
      </c>
      <c r="P316" s="27" cm="1">
        <f t="array" ref="P316">_xlfn.IFS(AND('Demand breakdown 1'!X316&gt;0, SUM('Demand breakdown 1'!N316:W316)&gt;0,SUM('Demand breakdown 1'!N316:W316)&lt;'Demand breakdown 1'!X316),('Demand breakdown 1'!P316 /'Demand breakdown 1'!X316)*Doku!$H$9,AND('Demand breakdown 1'!X316 = 0, SUM('Demand breakdown 1'!N316:W316)&gt;0), 'Demand breakdown 1'!P316/SUM('Demand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1'!P316 /'Demand breakdown 1'!Y316)*Doku!$H$9)</f>
        <v>1.2110622242692716E-2</v>
      </c>
      <c r="Q316" s="27" cm="1">
        <f t="array" ref="Q316">_xlfn.IFS(AND('Demand breakdown 1'!X316&gt;0, SUM('Demand breakdown 1'!N316:W316)&gt;0,SUM('Demand breakdown 1'!N316:W316)&lt;'Demand breakdown 1'!X316),('Demand breakdown 1'!Q316 /'Demand breakdown 1'!X316)*Doku!$H$9,AND('Demand breakdown 1'!X316 = 0, SUM('Demand breakdown 1'!N316:W316)&gt;0), 'Demand breakdown 1'!Q316/SUM('Demand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1'!Q316 /'Demand breakdown 1'!Y316)*Doku!$H$9)</f>
        <v>0.1614339797426958</v>
      </c>
      <c r="R316" s="27" cm="1">
        <f t="array" ref="R316">_xlfn.IFS(AND('Demand breakdown 1'!X316&gt;0, SUM('Demand breakdown 1'!N316:W316)&gt;0,SUM('Demand breakdown 1'!N316:W316)&lt;'Demand breakdown 1'!X316),('Demand breakdown 1'!R316 /'Demand breakdown 1'!X316)*Doku!$H$9,AND('Demand breakdown 1'!X316 = 0, SUM('Demand breakdown 1'!N316:W316)&gt;0), 'Demand breakdown 1'!R316/SUM('Demand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1'!R316 /'Demand breakdown 1'!Y316)*Doku!$H$9)</f>
        <v>0</v>
      </c>
      <c r="S316" s="27" cm="1">
        <f t="array" ref="S316">_xlfn.IFS(AND('Demand breakdown 1'!X316&gt;0, SUM('Demand breakdown 1'!N316:W316)&gt;0,SUM('Demand breakdown 1'!N316:W316)&lt;'Demand breakdown 1'!X316),('Demand breakdown 1'!S316 /'Demand breakdown 1'!X316)*Doku!$H$9,AND('Demand breakdown 1'!X316 = 0, SUM('Demand breakdown 1'!N316:W316)&gt;0), 'Demand breakdown 1'!S316/SUM('Demand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1'!S316 /'Demand breakdown 1'!Y316)*Doku!$H$9)</f>
        <v>0</v>
      </c>
      <c r="T316" s="27" cm="1">
        <f t="array" ref="T316">_xlfn.IFS(AND('Demand breakdown 1'!X316&gt;0, SUM('Demand breakdown 1'!N316:W316)&gt;0,SUM('Demand breakdown 1'!N316:W316)&lt;'Demand breakdown 1'!X316),('Demand breakdown 1'!T316 /'Demand breakdown 1'!X316)*Doku!$H$9,AND('Demand breakdown 1'!X316 = 0, SUM('Demand breakdown 1'!N316:W316)&gt;0), 'Demand breakdown 1'!T316/SUM('Demand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1'!T316 /'Demand breakdown 1'!Y316)*Doku!$H$9)</f>
        <v>4.7704786093043391E-2</v>
      </c>
      <c r="U316" s="27" cm="1">
        <f t="array" ref="U316">_xlfn.IFS(AND('Demand breakdown 1'!X316&gt;0, SUM('Demand breakdown 1'!N316:W316)&gt;0,SUM('Demand breakdown 1'!N316:W316)&lt;'Demand breakdown 1'!X316),('Demand breakdown 1'!U316 /'Demand breakdown 1'!X316)*Doku!$H$9,AND('Demand breakdown 1'!X316 = 0, SUM('Demand breakdown 1'!N316:W316)&gt;0), 'Demand breakdown 1'!U316/SUM('Demand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1'!U316 /'Demand breakdown 1'!Y316)*Doku!$H$9)</f>
        <v>0</v>
      </c>
      <c r="V316" s="27" cm="1">
        <f t="array" ref="V316">_xlfn.IFS(AND('Demand breakdown 1'!X316&gt;0, SUM('Demand breakdown 1'!N316:W316)&gt;0,SUM('Demand breakdown 1'!N316:W316)&lt;'Demand breakdown 1'!X316),('Demand breakdown 1'!V316 /'Demand breakdown 1'!X316)*Doku!$H$9,AND('Demand breakdown 1'!X316 = 0, SUM('Demand breakdown 1'!N316:W316)&gt;0), 'Demand breakdown 1'!V316/SUM('Demand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1'!V316 /'Demand breakdown 1'!Y316)*Doku!$H$9)</f>
        <v>0.52100265739502927</v>
      </c>
      <c r="W316" s="27" cm="1">
        <f t="array" ref="W316">_xlfn.IFS(AND('Demand breakdown 1'!X316&gt;0, SUM('Demand breakdown 1'!N316:W316)&gt;0),('Demand breakdown 1'!W316 /'Demand breakdown 1'!X316)*Doku!$H$9,AND('Demand breakdown 1'!X316 = 0, SUM('Demand breakdown 1'!N316:W316)&gt;0), 'Demand breakdown 1'!W316/SUM('Demand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1'!W316 /'Demand breakdown 1'!Y316)*Doku!$H$9)</f>
        <v>0</v>
      </c>
      <c r="X316" s="90" cm="1">
        <f t="array" ref="X316">_xlfn.IFS(AND('Demand breakdown 1'!Y316&gt;0,'Demand breakdown 1'!X316 &gt; SUM('Demand breakdown 1'!N316:W316)),(('Demand breakdown 1'!Y316-SUM('Demand breakdown 1'!N316:W316))/'Demand breakdown 1'!Y316)*Doku!$H$9,'Demand breakdown 1'!Y316 = 0, 0,'Demand breakdown 1'!X316 &lt; SUM('Demand breakdown 1'!N316:W316),1)</f>
        <v>1</v>
      </c>
      <c r="Y316" s="92">
        <f>IF(X316=1,Doku!$H$10,1-SUM(N316:X316))</f>
        <v>1.934697454094314E-2</v>
      </c>
      <c r="Z316" s="27">
        <f t="shared" si="21"/>
        <v>34.417780077899856</v>
      </c>
      <c r="AA316" s="25">
        <f t="shared" si="22"/>
        <v>35.692512673377635</v>
      </c>
    </row>
    <row r="317" spans="1:27">
      <c r="A317" s="27" t="s">
        <v>1411</v>
      </c>
      <c r="B317" s="27" t="s">
        <v>1491</v>
      </c>
      <c r="C317" s="27">
        <v>9778</v>
      </c>
      <c r="D317" s="27">
        <v>761</v>
      </c>
      <c r="E317" s="27">
        <v>5469.8969999999999</v>
      </c>
      <c r="F317" s="27">
        <v>145341</v>
      </c>
      <c r="G317" s="27">
        <v>4</v>
      </c>
      <c r="H317" s="27">
        <v>8.6426337934924647E-3</v>
      </c>
      <c r="I317" s="27">
        <v>1.1073599999999999E-2</v>
      </c>
      <c r="J317" s="27">
        <v>72762.894516183122</v>
      </c>
      <c r="K317" s="29">
        <f t="shared" si="20"/>
        <v>678.3906096017156</v>
      </c>
      <c r="L317" s="28">
        <f t="shared" si="23"/>
        <v>169.5976524004289</v>
      </c>
      <c r="M317" s="27">
        <f t="shared" si="24"/>
        <v>76.318943580193007</v>
      </c>
      <c r="N317" s="87" cm="1">
        <f t="array" ref="N317">_xlfn.IFS(AND('Demand breakdown 1'!X317&gt;0, SUM('Demand breakdown 1'!N317:W317)&gt;0,SUM('Demand breakdown 1'!N317:W317)&lt;'Demand breakdown 1'!X317),('Demand breakdown 1'!N317 /'Demand breakdown 1'!X317)*Doku!$H$9,AND('Demand breakdown 1'!X317 = 0, SUM('Demand breakdown 1'!N317:W317)&gt;0), 'Demand breakdown 1'!N317/SUM('Demand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1'!N317 /'Demand breakdown 1'!Y317)*Doku!$H$9)</f>
        <v>9.0807714524857558E-2</v>
      </c>
      <c r="O317" s="27" cm="1">
        <f t="array" ref="O317">_xlfn.IFS(AND('Demand breakdown 1'!X317&gt;0, SUM('Demand breakdown 1'!N317:W317)&gt;0,SUM('Demand breakdown 1'!N317:W317)&lt;'Demand breakdown 1'!X317),('Demand breakdown 1'!O317 /'Demand breakdown 1'!X317)*Doku!$H$9,AND('Demand breakdown 1'!X317 = 0, SUM('Demand breakdown 1'!N317:W317)&gt;0), 'Demand breakdown 1'!O317/SUM('Demand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1'!O317 /'Demand breakdown 1'!Y317)*Doku!$H$9)</f>
        <v>6.1856440276245504E-2</v>
      </c>
      <c r="P317" s="27" cm="1">
        <f t="array" ref="P317">_xlfn.IFS(AND('Demand breakdown 1'!X317&gt;0, SUM('Demand breakdown 1'!N317:W317)&gt;0,SUM('Demand breakdown 1'!N317:W317)&lt;'Demand breakdown 1'!X317),('Demand breakdown 1'!P317 /'Demand breakdown 1'!X317)*Doku!$H$9,AND('Demand breakdown 1'!X317 = 0, SUM('Demand breakdown 1'!N317:W317)&gt;0), 'Demand breakdown 1'!P317/SUM('Demand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1'!P317 /'Demand breakdown 1'!Y317)*Doku!$H$9)</f>
        <v>3.1499337839536949E-2</v>
      </c>
      <c r="Q317" s="27" cm="1">
        <f t="array" ref="Q317">_xlfn.IFS(AND('Demand breakdown 1'!X317&gt;0, SUM('Demand breakdown 1'!N317:W317)&gt;0,SUM('Demand breakdown 1'!N317:W317)&lt;'Demand breakdown 1'!X317),('Demand breakdown 1'!Q317 /'Demand breakdown 1'!X317)*Doku!$H$9,AND('Demand breakdown 1'!X317 = 0, SUM('Demand breakdown 1'!N317:W317)&gt;0), 'Demand breakdown 1'!Q317/SUM('Demand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1'!Q317 /'Demand breakdown 1'!Y317)*Doku!$H$9)</f>
        <v>0.10293298264718978</v>
      </c>
      <c r="R317" s="27" cm="1">
        <f t="array" ref="R317">_xlfn.IFS(AND('Demand breakdown 1'!X317&gt;0, SUM('Demand breakdown 1'!N317:W317)&gt;0,SUM('Demand breakdown 1'!N317:W317)&lt;'Demand breakdown 1'!X317),('Demand breakdown 1'!R317 /'Demand breakdown 1'!X317)*Doku!$H$9,AND('Demand breakdown 1'!X317 = 0, SUM('Demand breakdown 1'!N317:W317)&gt;0), 'Demand breakdown 1'!R317/SUM('Demand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1'!R317 /'Demand breakdown 1'!Y317)*Doku!$H$9)</f>
        <v>0</v>
      </c>
      <c r="S317" s="27" cm="1">
        <f t="array" ref="S317">_xlfn.IFS(AND('Demand breakdown 1'!X317&gt;0, SUM('Demand breakdown 1'!N317:W317)&gt;0,SUM('Demand breakdown 1'!N317:W317)&lt;'Demand breakdown 1'!X317),('Demand breakdown 1'!S317 /'Demand breakdown 1'!X317)*Doku!$H$9,AND('Demand breakdown 1'!X317 = 0, SUM('Demand breakdown 1'!N317:W317)&gt;0), 'Demand breakdown 1'!S317/SUM('Demand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1'!S317 /'Demand breakdown 1'!Y317)*Doku!$H$9)</f>
        <v>5.4475842288738939E-2</v>
      </c>
      <c r="T317" s="27" cm="1">
        <f t="array" ref="T317">_xlfn.IFS(AND('Demand breakdown 1'!X317&gt;0, SUM('Demand breakdown 1'!N317:W317)&gt;0,SUM('Demand breakdown 1'!N317:W317)&lt;'Demand breakdown 1'!X317),('Demand breakdown 1'!T317 /'Demand breakdown 1'!X317)*Doku!$H$9,AND('Demand breakdown 1'!X317 = 0, SUM('Demand breakdown 1'!N317:W317)&gt;0), 'Demand breakdown 1'!T317/SUM('Demand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1'!T317 /'Demand breakdown 1'!Y317)*Doku!$H$9)</f>
        <v>2.1307083475837405E-2</v>
      </c>
      <c r="U317" s="27" cm="1">
        <f t="array" ref="U317">_xlfn.IFS(AND('Demand breakdown 1'!X317&gt;0, SUM('Demand breakdown 1'!N317:W317)&gt;0,SUM('Demand breakdown 1'!N317:W317)&lt;'Demand breakdown 1'!X317),('Demand breakdown 1'!U317 /'Demand breakdown 1'!X317)*Doku!$H$9,AND('Demand breakdown 1'!X317 = 0, SUM('Demand breakdown 1'!N317:W317)&gt;0), 'Demand breakdown 1'!U317/SUM('Demand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1'!U317 /'Demand breakdown 1'!Y317)*Doku!$H$9)</f>
        <v>0</v>
      </c>
      <c r="V317" s="27" cm="1">
        <f t="array" ref="V317">_xlfn.IFS(AND('Demand breakdown 1'!X317&gt;0, SUM('Demand breakdown 1'!N317:W317)&gt;0,SUM('Demand breakdown 1'!N317:W317)&lt;'Demand breakdown 1'!X317),('Demand breakdown 1'!V317 /'Demand breakdown 1'!X317)*Doku!$H$9,AND('Demand breakdown 1'!X317 = 0, SUM('Demand breakdown 1'!N317:W317)&gt;0), 'Demand breakdown 1'!V317/SUM('Demand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1'!V317 /'Demand breakdown 1'!Y317)*Doku!$H$9)</f>
        <v>0.51462098110507093</v>
      </c>
      <c r="W317" s="27" cm="1">
        <f t="array" ref="W317">_xlfn.IFS(AND('Demand breakdown 1'!X317&gt;0, SUM('Demand breakdown 1'!N317:W317)&gt;0),('Demand breakdown 1'!W317 /'Demand breakdown 1'!X317)*Doku!$H$9,AND('Demand breakdown 1'!X317 = 0, SUM('Demand breakdown 1'!N317:W317)&gt;0), 'Demand breakdown 1'!W317/SUM('Demand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1'!W317 /'Demand breakdown 1'!Y317)*Doku!$H$9)</f>
        <v>0</v>
      </c>
      <c r="X317" s="90" cm="1">
        <f t="array" ref="X317">_xlfn.IFS(AND('Demand breakdown 1'!Y317&gt;0,'Demand breakdown 1'!X317 &gt; SUM('Demand breakdown 1'!N317:W317)),(('Demand breakdown 1'!Y317-SUM('Demand breakdown 1'!N317:W317))/'Demand breakdown 1'!Y317)*Doku!$H$9,'Demand breakdown 1'!Y317 = 0, 0,'Demand breakdown 1'!X317 &lt; SUM('Demand breakdown 1'!N317:W317),1)</f>
        <v>0.10315264330157986</v>
      </c>
      <c r="Y317" s="92">
        <f>IF(X317=1,Doku!$H$10,1-SUM(N317:X317))</f>
        <v>1.934697454094314E-2</v>
      </c>
      <c r="Z317" s="27">
        <f t="shared" si="21"/>
        <v>45.791366148115806</v>
      </c>
      <c r="AA317" s="25">
        <f t="shared" si="22"/>
        <v>47.487342672120093</v>
      </c>
    </row>
    <row r="318" spans="1:27">
      <c r="A318" s="27" t="s">
        <v>1411</v>
      </c>
      <c r="B318" s="27" t="s">
        <v>1492</v>
      </c>
      <c r="C318" s="27">
        <v>9779</v>
      </c>
      <c r="D318" s="27">
        <v>813</v>
      </c>
      <c r="E318" s="27">
        <v>6611.9750000000004</v>
      </c>
      <c r="F318" s="27">
        <v>133783</v>
      </c>
      <c r="G318" s="27">
        <v>4</v>
      </c>
      <c r="H318" s="27">
        <v>1.0447158068374476E-2</v>
      </c>
      <c r="I318" s="27">
        <v>1.0192990476190477E-2</v>
      </c>
      <c r="J318" s="27">
        <v>72762.894516183122</v>
      </c>
      <c r="K318" s="29">
        <f t="shared" si="20"/>
        <v>754.98714900715879</v>
      </c>
      <c r="L318" s="28">
        <f t="shared" si="23"/>
        <v>188.7467872517897</v>
      </c>
      <c r="M318" s="27">
        <f t="shared" si="24"/>
        <v>84.936054263305365</v>
      </c>
      <c r="N318" s="87" cm="1">
        <f t="array" ref="N318">_xlfn.IFS(AND('Demand breakdown 1'!X318&gt;0, SUM('Demand breakdown 1'!N318:W318)&gt;0,SUM('Demand breakdown 1'!N318:W318)&lt;'Demand breakdown 1'!X318),('Demand breakdown 1'!N318 /'Demand breakdown 1'!X318)*Doku!$H$9,AND('Demand breakdown 1'!X318 = 0, SUM('Demand breakdown 1'!N318:W318)&gt;0), 'Demand breakdown 1'!N318/SUM('Demand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1'!N318 /'Demand breakdown 1'!Y318)*Doku!$H$9)</f>
        <v>3.2058803575728337E-2</v>
      </c>
      <c r="O318" s="27" cm="1">
        <f t="array" ref="O318">_xlfn.IFS(AND('Demand breakdown 1'!X318&gt;0, SUM('Demand breakdown 1'!N318:W318)&gt;0,SUM('Demand breakdown 1'!N318:W318)&lt;'Demand breakdown 1'!X318),('Demand breakdown 1'!O318 /'Demand breakdown 1'!X318)*Doku!$H$9,AND('Demand breakdown 1'!X318 = 0, SUM('Demand breakdown 1'!N318:W318)&gt;0), 'Demand breakdown 1'!O318/SUM('Demand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1'!O318 /'Demand breakdown 1'!Y318)*Doku!$H$9)</f>
        <v>4.6275835814713388E-2</v>
      </c>
      <c r="P318" s="27" cm="1">
        <f t="array" ref="P318">_xlfn.IFS(AND('Demand breakdown 1'!X318&gt;0, SUM('Demand breakdown 1'!N318:W318)&gt;0,SUM('Demand breakdown 1'!N318:W318)&lt;'Demand breakdown 1'!X318),('Demand breakdown 1'!P318 /'Demand breakdown 1'!X318)*Doku!$H$9,AND('Demand breakdown 1'!X318 = 0, SUM('Demand breakdown 1'!N318:W318)&gt;0), 'Demand breakdown 1'!P318/SUM('Demand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1'!P318 /'Demand breakdown 1'!Y318)*Doku!$H$9)</f>
        <v>3.8744433467149071E-2</v>
      </c>
      <c r="Q318" s="27" cm="1">
        <f t="array" ref="Q318">_xlfn.IFS(AND('Demand breakdown 1'!X318&gt;0, SUM('Demand breakdown 1'!N318:W318)&gt;0,SUM('Demand breakdown 1'!N318:W318)&lt;'Demand breakdown 1'!X318),('Demand breakdown 1'!Q318 /'Demand breakdown 1'!X318)*Doku!$H$9,AND('Demand breakdown 1'!X318 = 0, SUM('Demand breakdown 1'!N318:W318)&gt;0), 'Demand breakdown 1'!Q318/SUM('Demand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1'!Q318 /'Demand breakdown 1'!Y318)*Doku!$H$9)</f>
        <v>0.12086491147080494</v>
      </c>
      <c r="R318" s="27" cm="1">
        <f t="array" ref="R318">_xlfn.IFS(AND('Demand breakdown 1'!X318&gt;0, SUM('Demand breakdown 1'!N318:W318)&gt;0,SUM('Demand breakdown 1'!N318:W318)&lt;'Demand breakdown 1'!X318),('Demand breakdown 1'!R318 /'Demand breakdown 1'!X318)*Doku!$H$9,AND('Demand breakdown 1'!X318 = 0, SUM('Demand breakdown 1'!N318:W318)&gt;0), 'Demand breakdown 1'!R318/SUM('Demand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1'!R318 /'Demand breakdown 1'!Y318)*Doku!$H$9)</f>
        <v>0</v>
      </c>
      <c r="S318" s="27" cm="1">
        <f t="array" ref="S318">_xlfn.IFS(AND('Demand breakdown 1'!X318&gt;0, SUM('Demand breakdown 1'!N318:W318)&gt;0,SUM('Demand breakdown 1'!N318:W318)&lt;'Demand breakdown 1'!X318),('Demand breakdown 1'!S318 /'Demand breakdown 1'!X318)*Doku!$H$9,AND('Demand breakdown 1'!X318 = 0, SUM('Demand breakdown 1'!N318:W318)&gt;0), 'Demand breakdown 1'!S318/SUM('Demand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1'!S318 /'Demand breakdown 1'!Y318)*Doku!$H$9)</f>
        <v>8.7758961044613115E-2</v>
      </c>
      <c r="T318" s="27" cm="1">
        <f t="array" ref="T318">_xlfn.IFS(AND('Demand breakdown 1'!X318&gt;0, SUM('Demand breakdown 1'!N318:W318)&gt;0,SUM('Demand breakdown 1'!N318:W318)&lt;'Demand breakdown 1'!X318),('Demand breakdown 1'!T318 /'Demand breakdown 1'!X318)*Doku!$H$9,AND('Demand breakdown 1'!X318 = 0, SUM('Demand breakdown 1'!N318:W318)&gt;0), 'Demand breakdown 1'!T318/SUM('Demand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1'!T318 /'Demand breakdown 1'!Y318)*Doku!$H$9)</f>
        <v>4.0234603985116336E-2</v>
      </c>
      <c r="U318" s="27" cm="1">
        <f t="array" ref="U318">_xlfn.IFS(AND('Demand breakdown 1'!X318&gt;0, SUM('Demand breakdown 1'!N318:W318)&gt;0,SUM('Demand breakdown 1'!N318:W318)&lt;'Demand breakdown 1'!X318),('Demand breakdown 1'!U318 /'Demand breakdown 1'!X318)*Doku!$H$9,AND('Demand breakdown 1'!X318 = 0, SUM('Demand breakdown 1'!N318:W318)&gt;0), 'Demand breakdown 1'!U318/SUM('Demand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1'!U318 /'Demand breakdown 1'!Y318)*Doku!$H$9)</f>
        <v>0.11409873182165625</v>
      </c>
      <c r="V318" s="27" cm="1">
        <f t="array" ref="V318">_xlfn.IFS(AND('Demand breakdown 1'!X318&gt;0, SUM('Demand breakdown 1'!N318:W318)&gt;0,SUM('Demand breakdown 1'!N318:W318)&lt;'Demand breakdown 1'!X318),('Demand breakdown 1'!V318 /'Demand breakdown 1'!X318)*Doku!$H$9,AND('Demand breakdown 1'!X318 = 0, SUM('Demand breakdown 1'!N318:W318)&gt;0), 'Demand breakdown 1'!V318/SUM('Demand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1'!V318 /'Demand breakdown 1'!Y318)*Doku!$H$9)</f>
        <v>0.18780176014274025</v>
      </c>
      <c r="W318" s="27" cm="1">
        <f t="array" ref="W318">_xlfn.IFS(AND('Demand breakdown 1'!X318&gt;0, SUM('Demand breakdown 1'!N318:W318)&gt;0),('Demand breakdown 1'!W318 /'Demand breakdown 1'!X318)*Doku!$H$9,AND('Demand breakdown 1'!X318 = 0, SUM('Demand breakdown 1'!N318:W318)&gt;0), 'Demand breakdown 1'!W318/SUM('Demand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1'!W318 /'Demand breakdown 1'!Y318)*Doku!$H$9)</f>
        <v>1.7116823517191637E-2</v>
      </c>
      <c r="X318" s="90" cm="1">
        <f t="array" ref="X318">_xlfn.IFS(AND('Demand breakdown 1'!Y318&gt;0,'Demand breakdown 1'!X318 &gt; SUM('Demand breakdown 1'!N318:W318)),(('Demand breakdown 1'!Y318-SUM('Demand breakdown 1'!N318:W318))/'Demand breakdown 1'!Y318)*Doku!$H$9,'Demand breakdown 1'!Y318 = 0, 0,'Demand breakdown 1'!X318 &lt; SUM('Demand breakdown 1'!N318:W318),1)</f>
        <v>0.29569816061934351</v>
      </c>
      <c r="Y318" s="92">
        <f>IF(X318=1,Doku!$H$10,1-SUM(N318:X318))</f>
        <v>1.934697454094314E-2</v>
      </c>
      <c r="Z318" s="27">
        <f t="shared" si="21"/>
        <v>50.961632557983222</v>
      </c>
      <c r="AA318" s="25">
        <f t="shared" si="22"/>
        <v>52.849100430501117</v>
      </c>
    </row>
    <row r="319" spans="1:27">
      <c r="A319" s="27" t="s">
        <v>1411</v>
      </c>
      <c r="B319" s="27" t="s">
        <v>1493</v>
      </c>
      <c r="C319" s="27">
        <v>9780</v>
      </c>
      <c r="D319" s="27">
        <v>689</v>
      </c>
      <c r="E319" s="27">
        <v>5047.509</v>
      </c>
      <c r="F319" s="27">
        <v>156008</v>
      </c>
      <c r="G319" s="27">
        <v>2</v>
      </c>
      <c r="H319" s="27">
        <v>7.9752455770844225E-3</v>
      </c>
      <c r="I319" s="27">
        <v>1.188632380952381E-2</v>
      </c>
      <c r="J319" s="27">
        <v>72762.894516183122</v>
      </c>
      <c r="K319" s="29">
        <f t="shared" si="20"/>
        <v>659.98473707007747</v>
      </c>
      <c r="L319" s="28">
        <f t="shared" si="23"/>
        <v>329.99236853503874</v>
      </c>
      <c r="M319" s="27">
        <f t="shared" si="24"/>
        <v>148.49656584076743</v>
      </c>
      <c r="N319" s="87" cm="1">
        <f t="array" ref="N319">_xlfn.IFS(AND('Demand breakdown 1'!X319&gt;0, SUM('Demand breakdown 1'!N319:W319)&gt;0,SUM('Demand breakdown 1'!N319:W319)&lt;'Demand breakdown 1'!X319),('Demand breakdown 1'!N319 /'Demand breakdown 1'!X319)*Doku!$H$9,AND('Demand breakdown 1'!X319 = 0, SUM('Demand breakdown 1'!N319:W319)&gt;0), 'Demand breakdown 1'!N319/SUM('Demand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1'!N319 /'Demand breakdown 1'!Y319)*Doku!$H$9)</f>
        <v>4.9633372648259157E-2</v>
      </c>
      <c r="O319" s="27" cm="1">
        <f t="array" ref="O319">_xlfn.IFS(AND('Demand breakdown 1'!X319&gt;0, SUM('Demand breakdown 1'!N319:W319)&gt;0,SUM('Demand breakdown 1'!N319:W319)&lt;'Demand breakdown 1'!X319),('Demand breakdown 1'!O319 /'Demand breakdown 1'!X319)*Doku!$H$9,AND('Demand breakdown 1'!X319 = 0, SUM('Demand breakdown 1'!N319:W319)&gt;0), 'Demand breakdown 1'!O319/SUM('Demand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1'!O319 /'Demand breakdown 1'!Y319)*Doku!$H$9)</f>
        <v>8.2623808833113946E-2</v>
      </c>
      <c r="P319" s="27" cm="1">
        <f t="array" ref="P319">_xlfn.IFS(AND('Demand breakdown 1'!X319&gt;0, SUM('Demand breakdown 1'!N319:W319)&gt;0,SUM('Demand breakdown 1'!N319:W319)&lt;'Demand breakdown 1'!X319),('Demand breakdown 1'!P319 /'Demand breakdown 1'!X319)*Doku!$H$9,AND('Demand breakdown 1'!X319 = 0, SUM('Demand breakdown 1'!N319:W319)&gt;0), 'Demand breakdown 1'!P319/SUM('Demand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1'!P319 /'Demand breakdown 1'!Y319)*Doku!$H$9)</f>
        <v>2.087752976474393E-2</v>
      </c>
      <c r="Q319" s="27" cm="1">
        <f t="array" ref="Q319">_xlfn.IFS(AND('Demand breakdown 1'!X319&gt;0, SUM('Demand breakdown 1'!N319:W319)&gt;0,SUM('Demand breakdown 1'!N319:W319)&lt;'Demand breakdown 1'!X319),('Demand breakdown 1'!Q319 /'Demand breakdown 1'!X319)*Doku!$H$9,AND('Demand breakdown 1'!X319 = 0, SUM('Demand breakdown 1'!N319:W319)&gt;0), 'Demand breakdown 1'!Q319/SUM('Demand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1'!Q319 /'Demand breakdown 1'!Y319)*Doku!$H$9)</f>
        <v>0.25131818848880433</v>
      </c>
      <c r="R319" s="27" cm="1">
        <f t="array" ref="R319">_xlfn.IFS(AND('Demand breakdown 1'!X319&gt;0, SUM('Demand breakdown 1'!N319:W319)&gt;0,SUM('Demand breakdown 1'!N319:W319)&lt;'Demand breakdown 1'!X319),('Demand breakdown 1'!R319 /'Demand breakdown 1'!X319)*Doku!$H$9,AND('Demand breakdown 1'!X319 = 0, SUM('Demand breakdown 1'!N319:W319)&gt;0), 'Demand breakdown 1'!R319/SUM('Demand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1'!R319 /'Demand breakdown 1'!Y319)*Doku!$H$9)</f>
        <v>1.9006430399035747E-2</v>
      </c>
      <c r="S319" s="27" cm="1">
        <f t="array" ref="S319">_xlfn.IFS(AND('Demand breakdown 1'!X319&gt;0, SUM('Demand breakdown 1'!N319:W319)&gt;0,SUM('Demand breakdown 1'!N319:W319)&lt;'Demand breakdown 1'!X319),('Demand breakdown 1'!S319 /'Demand breakdown 1'!X319)*Doku!$H$9,AND('Demand breakdown 1'!X319 = 0, SUM('Demand breakdown 1'!N319:W319)&gt;0), 'Demand breakdown 1'!S319/SUM('Demand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1'!S319 /'Demand breakdown 1'!Y319)*Doku!$H$9)</f>
        <v>3.8111339712056137E-2</v>
      </c>
      <c r="T319" s="27" cm="1">
        <f t="array" ref="T319">_xlfn.IFS(AND('Demand breakdown 1'!X319&gt;0, SUM('Demand breakdown 1'!N319:W319)&gt;0,SUM('Demand breakdown 1'!N319:W319)&lt;'Demand breakdown 1'!X319),('Demand breakdown 1'!T319 /'Demand breakdown 1'!X319)*Doku!$H$9,AND('Demand breakdown 1'!X319 = 0, SUM('Demand breakdown 1'!N319:W319)&gt;0), 'Demand breakdown 1'!T319/SUM('Demand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1'!T319 /'Demand breakdown 1'!Y319)*Doku!$H$9)</f>
        <v>7.976792032755935E-3</v>
      </c>
      <c r="U319" s="27" cm="1">
        <f t="array" ref="U319">_xlfn.IFS(AND('Demand breakdown 1'!X319&gt;0, SUM('Demand breakdown 1'!N319:W319)&gt;0,SUM('Demand breakdown 1'!N319:W319)&lt;'Demand breakdown 1'!X319),('Demand breakdown 1'!U319 /'Demand breakdown 1'!X319)*Doku!$H$9,AND('Demand breakdown 1'!X319 = 0, SUM('Demand breakdown 1'!N319:W319)&gt;0), 'Demand breakdown 1'!U319/SUM('Demand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1'!U319 /'Demand breakdown 1'!Y319)*Doku!$H$9)</f>
        <v>0</v>
      </c>
      <c r="V319" s="27" cm="1">
        <f t="array" ref="V319">_xlfn.IFS(AND('Demand breakdown 1'!X319&gt;0, SUM('Demand breakdown 1'!N319:W319)&gt;0,SUM('Demand breakdown 1'!N319:W319)&lt;'Demand breakdown 1'!X319),('Demand breakdown 1'!V319 /'Demand breakdown 1'!X319)*Doku!$H$9,AND('Demand breakdown 1'!X319 = 0, SUM('Demand breakdown 1'!N319:W319)&gt;0), 'Demand breakdown 1'!V319/SUM('Demand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1'!V319 /'Demand breakdown 1'!Y319)*Doku!$H$9)</f>
        <v>0.51110556358028769</v>
      </c>
      <c r="W319" s="27" cm="1">
        <f t="array" ref="W319">_xlfn.IFS(AND('Demand breakdown 1'!X319&gt;0, SUM('Demand breakdown 1'!N319:W319)&gt;0),('Demand breakdown 1'!W319 /'Demand breakdown 1'!X319)*Doku!$H$9,AND('Demand breakdown 1'!X319 = 0, SUM('Demand breakdown 1'!N319:W319)&gt;0), 'Demand breakdown 1'!W319/SUM('Demand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1'!W319 /'Demand breakdown 1'!Y319)*Doku!$H$9)</f>
        <v>0</v>
      </c>
      <c r="X319" s="90" cm="1">
        <f t="array" ref="X319">_xlfn.IFS(AND('Demand breakdown 1'!Y319&gt;0,'Demand breakdown 1'!X319 &gt; SUM('Demand breakdown 1'!N319:W319)),(('Demand breakdown 1'!Y319-SUM('Demand breakdown 1'!N319:W319))/'Demand breakdown 1'!Y319)*Doku!$H$9,'Demand breakdown 1'!Y319 = 0, 0,'Demand breakdown 1'!X319 &lt; SUM('Demand breakdown 1'!N319:W319),1)</f>
        <v>1</v>
      </c>
      <c r="Y319" s="92">
        <f>IF(X319=1,Doku!$H$10,1-SUM(N319:X319))</f>
        <v>1.934697454094314E-2</v>
      </c>
      <c r="Z319" s="27">
        <f t="shared" si="21"/>
        <v>89.09793950446047</v>
      </c>
      <c r="AA319" s="25">
        <f t="shared" si="22"/>
        <v>92.397863189810849</v>
      </c>
    </row>
    <row r="320" spans="1:27">
      <c r="A320" s="27" t="s">
        <v>1494</v>
      </c>
      <c r="B320" s="27" t="s">
        <v>1495</v>
      </c>
      <c r="C320" s="27">
        <v>10041</v>
      </c>
      <c r="D320" s="27">
        <v>619</v>
      </c>
      <c r="E320" s="27">
        <v>14814.968000000001</v>
      </c>
      <c r="F320" s="27">
        <v>328714</v>
      </c>
      <c r="G320" s="27">
        <v>2</v>
      </c>
      <c r="H320" s="27">
        <v>0.40865495269357022</v>
      </c>
      <c r="I320" s="27">
        <v>0.33304356636271532</v>
      </c>
      <c r="J320" s="27">
        <v>7791.7843367432497</v>
      </c>
      <c r="K320" s="29">
        <f t="shared" si="20"/>
        <v>3019.1899271364987</v>
      </c>
      <c r="L320" s="28">
        <f t="shared" si="23"/>
        <v>1509.5949635682493</v>
      </c>
      <c r="M320" s="27">
        <f t="shared" si="24"/>
        <v>679.31773360571219</v>
      </c>
      <c r="N320" s="87" cm="1">
        <f t="array" ref="N320">_xlfn.IFS(AND('Demand breakdown 1'!X320&gt;0, SUM('Demand breakdown 1'!N320:W320)&gt;0,SUM('Demand breakdown 1'!N320:W320)&lt;'Demand breakdown 1'!X320),('Demand breakdown 1'!N320 /'Demand breakdown 1'!X320)*Doku!$H$9,AND('Demand breakdown 1'!X320 = 0, SUM('Demand breakdown 1'!N320:W320)&gt;0), 'Demand breakdown 1'!N320/SUM('Demand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1'!N320 /'Demand breakdown 1'!Y320)*Doku!$H$9)</f>
        <v>0.30612785933823944</v>
      </c>
      <c r="O320" s="27" cm="1">
        <f t="array" ref="O320">_xlfn.IFS(AND('Demand breakdown 1'!X320&gt;0, SUM('Demand breakdown 1'!N320:W320)&gt;0,SUM('Demand breakdown 1'!N320:W320)&lt;'Demand breakdown 1'!X320),('Demand breakdown 1'!O320 /'Demand breakdown 1'!X320)*Doku!$H$9,AND('Demand breakdown 1'!X320 = 0, SUM('Demand breakdown 1'!N320:W320)&gt;0), 'Demand breakdown 1'!O320/SUM('Demand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1'!O320 /'Demand breakdown 1'!Y320)*Doku!$H$9)</f>
        <v>0</v>
      </c>
      <c r="P320" s="27" cm="1">
        <f t="array" ref="P320">_xlfn.IFS(AND('Demand breakdown 1'!X320&gt;0, SUM('Demand breakdown 1'!N320:W320)&gt;0,SUM('Demand breakdown 1'!N320:W320)&lt;'Demand breakdown 1'!X320),('Demand breakdown 1'!P320 /'Demand breakdown 1'!X320)*Doku!$H$9,AND('Demand breakdown 1'!X320 = 0, SUM('Demand breakdown 1'!N320:W320)&gt;0), 'Demand breakdown 1'!P320/SUM('Demand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1'!P320 /'Demand breakdown 1'!Y320)*Doku!$H$9)</f>
        <v>4.2662740960406976E-3</v>
      </c>
      <c r="Q320" s="27" cm="1">
        <f t="array" ref="Q320">_xlfn.IFS(AND('Demand breakdown 1'!X320&gt;0, SUM('Demand breakdown 1'!N320:W320)&gt;0,SUM('Demand breakdown 1'!N320:W320)&lt;'Demand breakdown 1'!X320),('Demand breakdown 1'!Q320 /'Demand breakdown 1'!X320)*Doku!$H$9,AND('Demand breakdown 1'!X320 = 0, SUM('Demand breakdown 1'!N320:W320)&gt;0), 'Demand breakdown 1'!Q320/SUM('Demand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1'!Q320 /'Demand breakdown 1'!Y320)*Doku!$H$9)</f>
        <v>4.6702085583254012E-2</v>
      </c>
      <c r="R320" s="27" cm="1">
        <f t="array" ref="R320">_xlfn.IFS(AND('Demand breakdown 1'!X320&gt;0, SUM('Demand breakdown 1'!N320:W320)&gt;0,SUM('Demand breakdown 1'!N320:W320)&lt;'Demand breakdown 1'!X320),('Demand breakdown 1'!R320 /'Demand breakdown 1'!X320)*Doku!$H$9,AND('Demand breakdown 1'!X320 = 0, SUM('Demand breakdown 1'!N320:W320)&gt;0), 'Demand breakdown 1'!R320/SUM('Demand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1'!R320 /'Demand breakdown 1'!Y320)*Doku!$H$9)</f>
        <v>0</v>
      </c>
      <c r="S320" s="27" cm="1">
        <f t="array" ref="S320">_xlfn.IFS(AND('Demand breakdown 1'!X320&gt;0, SUM('Demand breakdown 1'!N320:W320)&gt;0,SUM('Demand breakdown 1'!N320:W320)&lt;'Demand breakdown 1'!X320),('Demand breakdown 1'!S320 /'Demand breakdown 1'!X320)*Doku!$H$9,AND('Demand breakdown 1'!X320 = 0, SUM('Demand breakdown 1'!N320:W320)&gt;0), 'Demand breakdown 1'!S320/SUM('Demand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1'!S320 /'Demand breakdown 1'!Y320)*Doku!$H$9)</f>
        <v>1.493195933614244E-2</v>
      </c>
      <c r="T320" s="27" cm="1">
        <f t="array" ref="T320">_xlfn.IFS(AND('Demand breakdown 1'!X320&gt;0, SUM('Demand breakdown 1'!N320:W320)&gt;0,SUM('Demand breakdown 1'!N320:W320)&lt;'Demand breakdown 1'!X320),('Demand breakdown 1'!T320 /'Demand breakdown 1'!X320)*Doku!$H$9,AND('Demand breakdown 1'!X320 = 0, SUM('Demand breakdown 1'!N320:W320)&gt;0), 'Demand breakdown 1'!T320/SUM('Demand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1'!T320 /'Demand breakdown 1'!Y320)*Doku!$H$9)</f>
        <v>6.5355688279772383E-3</v>
      </c>
      <c r="U320" s="27" cm="1">
        <f t="array" ref="U320">_xlfn.IFS(AND('Demand breakdown 1'!X320&gt;0, SUM('Demand breakdown 1'!N320:W320)&gt;0,SUM('Demand breakdown 1'!N320:W320)&lt;'Demand breakdown 1'!X320),('Demand breakdown 1'!U320 /'Demand breakdown 1'!X320)*Doku!$H$9,AND('Demand breakdown 1'!X320 = 0, SUM('Demand breakdown 1'!N320:W320)&gt;0), 'Demand breakdown 1'!U320/SUM('Demand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1'!U320 /'Demand breakdown 1'!Y320)*Doku!$H$9)</f>
        <v>0.32169522119932409</v>
      </c>
      <c r="V320" s="27" cm="1">
        <f t="array" ref="V320">_xlfn.IFS(AND('Demand breakdown 1'!X320&gt;0, SUM('Demand breakdown 1'!N320:W320)&gt;0,SUM('Demand breakdown 1'!N320:W320)&lt;'Demand breakdown 1'!X320),('Demand breakdown 1'!V320 /'Demand breakdown 1'!X320)*Doku!$H$9,AND('Demand breakdown 1'!X320 = 0, SUM('Demand breakdown 1'!N320:W320)&gt;0), 'Demand breakdown 1'!V320/SUM('Demand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1'!V320 /'Demand breakdown 1'!Y320)*Doku!$H$9)</f>
        <v>0.27181612299135888</v>
      </c>
      <c r="W320" s="27" cm="1">
        <f t="array" ref="W320">_xlfn.IFS(AND('Demand breakdown 1'!X320&gt;0, SUM('Demand breakdown 1'!N320:W320)&gt;0),('Demand breakdown 1'!W320 /'Demand breakdown 1'!X320)*Doku!$H$9,AND('Demand breakdown 1'!X320 = 0, SUM('Demand breakdown 1'!N320:W320)&gt;0), 'Demand breakdown 1'!W320/SUM('Demand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1'!W320 /'Demand breakdown 1'!Y320)*Doku!$H$9)</f>
        <v>8.5779340867201247E-3</v>
      </c>
      <c r="X320" s="90" cm="1">
        <f t="array" ref="X320">_xlfn.IFS(AND('Demand breakdown 1'!Y320&gt;0,'Demand breakdown 1'!X320 &gt; SUM('Demand breakdown 1'!N320:W320)),(('Demand breakdown 1'!Y320-SUM('Demand breakdown 1'!N320:W320))/'Demand breakdown 1'!Y320)*Doku!$H$9,'Demand breakdown 1'!Y320 = 0, 0,'Demand breakdown 1'!X320 &lt; SUM('Demand breakdown 1'!N320:W320),1)</f>
        <v>1</v>
      </c>
      <c r="Y320" s="92">
        <f>IF(X320=1,Doku!$H$10,1-SUM(N320:X320))</f>
        <v>1.934697454094314E-2</v>
      </c>
      <c r="Z320" s="27">
        <f t="shared" si="21"/>
        <v>407.59064016342734</v>
      </c>
      <c r="AA320" s="25">
        <f t="shared" si="22"/>
        <v>422.68658979910987</v>
      </c>
    </row>
    <row r="321" spans="1:27">
      <c r="A321" s="27" t="s">
        <v>1494</v>
      </c>
      <c r="B321" s="27" t="s">
        <v>1496</v>
      </c>
      <c r="C321" s="27">
        <v>10042</v>
      </c>
      <c r="D321" s="27">
        <v>480</v>
      </c>
      <c r="E321" s="27">
        <v>2791.98</v>
      </c>
      <c r="F321" s="27">
        <v>103243</v>
      </c>
      <c r="G321" s="27">
        <v>5</v>
      </c>
      <c r="H321" s="27">
        <v>7.7013764378120436E-2</v>
      </c>
      <c r="I321" s="27">
        <v>0.10460283687943263</v>
      </c>
      <c r="J321" s="27">
        <v>7791.7843367432497</v>
      </c>
      <c r="K321" s="29">
        <f t="shared" si="20"/>
        <v>660.26571182975363</v>
      </c>
      <c r="L321" s="28">
        <f t="shared" si="23"/>
        <v>132.05314236595072</v>
      </c>
      <c r="M321" s="27">
        <f t="shared" si="24"/>
        <v>59.423914064677824</v>
      </c>
      <c r="N321" s="87" cm="1">
        <f t="array" ref="N321">_xlfn.IFS(AND('Demand breakdown 1'!X321&gt;0, SUM('Demand breakdown 1'!N321:W321)&gt;0,SUM('Demand breakdown 1'!N321:W321)&lt;'Demand breakdown 1'!X321),('Demand breakdown 1'!N321 /'Demand breakdown 1'!X321)*Doku!$H$9,AND('Demand breakdown 1'!X321 = 0, SUM('Demand breakdown 1'!N321:W321)&gt;0), 'Demand breakdown 1'!N321/SUM('Demand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1'!N321 /'Demand breakdown 1'!Y321)*Doku!$H$9)</f>
        <v>9.8764105176874131E-2</v>
      </c>
      <c r="O321" s="27" cm="1">
        <f t="array" ref="O321">_xlfn.IFS(AND('Demand breakdown 1'!X321&gt;0, SUM('Demand breakdown 1'!N321:W321)&gt;0,SUM('Demand breakdown 1'!N321:W321)&lt;'Demand breakdown 1'!X321),('Demand breakdown 1'!O321 /'Demand breakdown 1'!X321)*Doku!$H$9,AND('Demand breakdown 1'!X321 = 0, SUM('Demand breakdown 1'!N321:W321)&gt;0), 'Demand breakdown 1'!O321/SUM('Demand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1'!O321 /'Demand breakdown 1'!Y321)*Doku!$H$9)</f>
        <v>0.15855055249306366</v>
      </c>
      <c r="P321" s="27" cm="1">
        <f t="array" ref="P321">_xlfn.IFS(AND('Demand breakdown 1'!X321&gt;0, SUM('Demand breakdown 1'!N321:W321)&gt;0,SUM('Demand breakdown 1'!N321:W321)&lt;'Demand breakdown 1'!X321),('Demand breakdown 1'!P321 /'Demand breakdown 1'!X321)*Doku!$H$9,AND('Demand breakdown 1'!X321 = 0, SUM('Demand breakdown 1'!N321:W321)&gt;0), 'Demand breakdown 1'!P321/SUM('Demand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1'!P321 /'Demand breakdown 1'!Y321)*Doku!$H$9)</f>
        <v>0.41167239437719078</v>
      </c>
      <c r="Q321" s="27" cm="1">
        <f t="array" ref="Q321">_xlfn.IFS(AND('Demand breakdown 1'!X321&gt;0, SUM('Demand breakdown 1'!N321:W321)&gt;0,SUM('Demand breakdown 1'!N321:W321)&lt;'Demand breakdown 1'!X321),('Demand breakdown 1'!Q321 /'Demand breakdown 1'!X321)*Doku!$H$9,AND('Demand breakdown 1'!X321 = 0, SUM('Demand breakdown 1'!N321:W321)&gt;0), 'Demand breakdown 1'!Q321/SUM('Demand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1'!Q321 /'Demand breakdown 1'!Y321)*Doku!$H$9)</f>
        <v>7.6247131512335226E-2</v>
      </c>
      <c r="R321" s="27" cm="1">
        <f t="array" ref="R321">_xlfn.IFS(AND('Demand breakdown 1'!X321&gt;0, SUM('Demand breakdown 1'!N321:W321)&gt;0,SUM('Demand breakdown 1'!N321:W321)&lt;'Demand breakdown 1'!X321),('Demand breakdown 1'!R321 /'Demand breakdown 1'!X321)*Doku!$H$9,AND('Demand breakdown 1'!X321 = 0, SUM('Demand breakdown 1'!N321:W321)&gt;0), 'Demand breakdown 1'!R321/SUM('Demand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1'!R321 /'Demand breakdown 1'!Y321)*Doku!$H$9)</f>
        <v>0</v>
      </c>
      <c r="S321" s="27" cm="1">
        <f t="array" ref="S321">_xlfn.IFS(AND('Demand breakdown 1'!X321&gt;0, SUM('Demand breakdown 1'!N321:W321)&gt;0,SUM('Demand breakdown 1'!N321:W321)&lt;'Demand breakdown 1'!X321),('Demand breakdown 1'!S321 /'Demand breakdown 1'!X321)*Doku!$H$9,AND('Demand breakdown 1'!X321 = 0, SUM('Demand breakdown 1'!N321:W321)&gt;0), 'Demand breakdown 1'!S321/SUM('Demand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1'!S321 /'Demand breakdown 1'!Y321)*Doku!$H$9)</f>
        <v>0</v>
      </c>
      <c r="T321" s="27" cm="1">
        <f t="array" ref="T321">_xlfn.IFS(AND('Demand breakdown 1'!X321&gt;0, SUM('Demand breakdown 1'!N321:W321)&gt;0,SUM('Demand breakdown 1'!N321:W321)&lt;'Demand breakdown 1'!X321),('Demand breakdown 1'!T321 /'Demand breakdown 1'!X321)*Doku!$H$9,AND('Demand breakdown 1'!X321 = 0, SUM('Demand breakdown 1'!N321:W321)&gt;0), 'Demand breakdown 1'!T321/SUM('Demand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1'!T321 /'Demand breakdown 1'!Y321)*Doku!$H$9)</f>
        <v>0</v>
      </c>
      <c r="U321" s="27" cm="1">
        <f t="array" ref="U321">_xlfn.IFS(AND('Demand breakdown 1'!X321&gt;0, SUM('Demand breakdown 1'!N321:W321)&gt;0,SUM('Demand breakdown 1'!N321:W321)&lt;'Demand breakdown 1'!X321),('Demand breakdown 1'!U321 /'Demand breakdown 1'!X321)*Doku!$H$9,AND('Demand breakdown 1'!X321 = 0, SUM('Demand breakdown 1'!N321:W321)&gt;0), 'Demand breakdown 1'!U321/SUM('Demand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1'!U321 /'Demand breakdown 1'!Y321)*Doku!$H$9)</f>
        <v>0</v>
      </c>
      <c r="V321" s="27" cm="1">
        <f t="array" ref="V321">_xlfn.IFS(AND('Demand breakdown 1'!X321&gt;0, SUM('Demand breakdown 1'!N321:W321)&gt;0,SUM('Demand breakdown 1'!N321:W321)&lt;'Demand breakdown 1'!X321),('Demand breakdown 1'!V321 /'Demand breakdown 1'!X321)*Doku!$H$9,AND('Demand breakdown 1'!X321 = 0, SUM('Demand breakdown 1'!N321:W321)&gt;0), 'Demand breakdown 1'!V321/SUM('Demand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1'!V321 /'Demand breakdown 1'!Y321)*Doku!$H$9)</f>
        <v>0.23541884189959308</v>
      </c>
      <c r="W321" s="27" cm="1">
        <f t="array" ref="W321">_xlfn.IFS(AND('Demand breakdown 1'!X321&gt;0, SUM('Demand breakdown 1'!N321:W321)&gt;0),('Demand breakdown 1'!W321 /'Demand breakdown 1'!X321)*Doku!$H$9,AND('Demand breakdown 1'!X321 = 0, SUM('Demand breakdown 1'!N321:W321)&gt;0), 'Demand breakdown 1'!W321/SUM('Demand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1'!W321 /'Demand breakdown 1'!Y321)*Doku!$H$9)</f>
        <v>0</v>
      </c>
      <c r="X321" s="90" cm="1">
        <f t="array" ref="X321">_xlfn.IFS(AND('Demand breakdown 1'!Y321&gt;0,'Demand breakdown 1'!X321 &gt; SUM('Demand breakdown 1'!N321:W321)),(('Demand breakdown 1'!Y321-SUM('Demand breakdown 1'!N321:W321))/'Demand breakdown 1'!Y321)*Doku!$H$9,'Demand breakdown 1'!Y321 = 0, 0,'Demand breakdown 1'!X321 &lt; SUM('Demand breakdown 1'!N321:W321),1)</f>
        <v>1</v>
      </c>
      <c r="Y321" s="92">
        <f>IF(X321=1,Doku!$H$10,1-SUM(N321:X321))</f>
        <v>1.934697454094314E-2</v>
      </c>
      <c r="Z321" s="27">
        <f t="shared" si="21"/>
        <v>35.6543484388067</v>
      </c>
      <c r="AA321" s="25">
        <f t="shared" si="22"/>
        <v>36.974879862466203</v>
      </c>
    </row>
    <row r="322" spans="1:27">
      <c r="A322" s="27" t="s">
        <v>1494</v>
      </c>
      <c r="B322" s="27" t="s">
        <v>1497</v>
      </c>
      <c r="C322" s="27">
        <v>10043</v>
      </c>
      <c r="D322" s="27">
        <v>489</v>
      </c>
      <c r="E322" s="27">
        <v>3388.5729999999999</v>
      </c>
      <c r="F322" s="27">
        <v>131408</v>
      </c>
      <c r="G322" s="27">
        <v>2</v>
      </c>
      <c r="H322" s="27">
        <v>9.3470140402173607E-2</v>
      </c>
      <c r="I322" s="27">
        <v>0.1331388044579534</v>
      </c>
      <c r="J322" s="27">
        <v>7791.7843367432497</v>
      </c>
      <c r="K322" s="29">
        <f t="shared" ref="K322:K385" si="25">H322*J322*$AD$6+I322*J322*$AF$6</f>
        <v>814.84428500866818</v>
      </c>
      <c r="L322" s="28">
        <f t="shared" si="23"/>
        <v>407.42214250433409</v>
      </c>
      <c r="M322" s="27">
        <f t="shared" si="24"/>
        <v>183.33996412695035</v>
      </c>
      <c r="N322" s="87" cm="1">
        <f t="array" ref="N322">_xlfn.IFS(AND('Demand breakdown 1'!X322&gt;0, SUM('Demand breakdown 1'!N322:W322)&gt;0,SUM('Demand breakdown 1'!N322:W322)&lt;'Demand breakdown 1'!X322),('Demand breakdown 1'!N322 /'Demand breakdown 1'!X322)*Doku!$H$9,AND('Demand breakdown 1'!X322 = 0, SUM('Demand breakdown 1'!N322:W322)&gt;0), 'Demand breakdown 1'!N322/SUM('Demand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1'!N322 /'Demand breakdown 1'!Y322)*Doku!$H$9)</f>
        <v>0.25250117110891934</v>
      </c>
      <c r="O322" s="27" cm="1">
        <f t="array" ref="O322">_xlfn.IFS(AND('Demand breakdown 1'!X322&gt;0, SUM('Demand breakdown 1'!N322:W322)&gt;0,SUM('Demand breakdown 1'!N322:W322)&lt;'Demand breakdown 1'!X322),('Demand breakdown 1'!O322 /'Demand breakdown 1'!X322)*Doku!$H$9,AND('Demand breakdown 1'!X322 = 0, SUM('Demand breakdown 1'!N322:W322)&gt;0), 'Demand breakdown 1'!O322/SUM('Demand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1'!O322 /'Demand breakdown 1'!Y322)*Doku!$H$9)</f>
        <v>0.10766547397537678</v>
      </c>
      <c r="P322" s="27" cm="1">
        <f t="array" ref="P322">_xlfn.IFS(AND('Demand breakdown 1'!X322&gt;0, SUM('Demand breakdown 1'!N322:W322)&gt;0,SUM('Demand breakdown 1'!N322:W322)&lt;'Demand breakdown 1'!X322),('Demand breakdown 1'!P322 /'Demand breakdown 1'!X322)*Doku!$H$9,AND('Demand breakdown 1'!X322 = 0, SUM('Demand breakdown 1'!N322:W322)&gt;0), 'Demand breakdown 1'!P322/SUM('Demand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1'!P322 /'Demand breakdown 1'!Y322)*Doku!$H$9)</f>
        <v>3.8451954991205999E-3</v>
      </c>
      <c r="Q322" s="27" cm="1">
        <f t="array" ref="Q322">_xlfn.IFS(AND('Demand breakdown 1'!X322&gt;0, SUM('Demand breakdown 1'!N322:W322)&gt;0,SUM('Demand breakdown 1'!N322:W322)&lt;'Demand breakdown 1'!X322),('Demand breakdown 1'!Q322 /'Demand breakdown 1'!X322)*Doku!$H$9,AND('Demand breakdown 1'!X322 = 0, SUM('Demand breakdown 1'!N322:W322)&gt;0), 'Demand breakdown 1'!Q322/SUM('Demand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1'!Q322 /'Demand breakdown 1'!Y322)*Doku!$H$9)</f>
        <v>8.3697088697525054E-2</v>
      </c>
      <c r="R322" s="27" cm="1">
        <f t="array" ref="R322">_xlfn.IFS(AND('Demand breakdown 1'!X322&gt;0, SUM('Demand breakdown 1'!N322:W322)&gt;0,SUM('Demand breakdown 1'!N322:W322)&lt;'Demand breakdown 1'!X322),('Demand breakdown 1'!R322 /'Demand breakdown 1'!X322)*Doku!$H$9,AND('Demand breakdown 1'!X322 = 0, SUM('Demand breakdown 1'!N322:W322)&gt;0), 'Demand breakdown 1'!R322/SUM('Demand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1'!R322 /'Demand breakdown 1'!Y322)*Doku!$H$9)</f>
        <v>0</v>
      </c>
      <c r="S322" s="27" cm="1">
        <f t="array" ref="S322">_xlfn.IFS(AND('Demand breakdown 1'!X322&gt;0, SUM('Demand breakdown 1'!N322:W322)&gt;0,SUM('Demand breakdown 1'!N322:W322)&lt;'Demand breakdown 1'!X322),('Demand breakdown 1'!S322 /'Demand breakdown 1'!X322)*Doku!$H$9,AND('Demand breakdown 1'!X322 = 0, SUM('Demand breakdown 1'!N322:W322)&gt;0), 'Demand breakdown 1'!S322/SUM('Demand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1'!S322 /'Demand breakdown 1'!Y322)*Doku!$H$9)</f>
        <v>0</v>
      </c>
      <c r="T322" s="27" cm="1">
        <f t="array" ref="T322">_xlfn.IFS(AND('Demand breakdown 1'!X322&gt;0, SUM('Demand breakdown 1'!N322:W322)&gt;0,SUM('Demand breakdown 1'!N322:W322)&lt;'Demand breakdown 1'!X322),('Demand breakdown 1'!T322 /'Demand breakdown 1'!X322)*Doku!$H$9,AND('Demand breakdown 1'!X322 = 0, SUM('Demand breakdown 1'!N322:W322)&gt;0), 'Demand breakdown 1'!T322/SUM('Demand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1'!T322 /'Demand breakdown 1'!Y322)*Doku!$H$9)</f>
        <v>0</v>
      </c>
      <c r="U322" s="27" cm="1">
        <f t="array" ref="U322">_xlfn.IFS(AND('Demand breakdown 1'!X322&gt;0, SUM('Demand breakdown 1'!N322:W322)&gt;0,SUM('Demand breakdown 1'!N322:W322)&lt;'Demand breakdown 1'!X322),('Demand breakdown 1'!U322 /'Demand breakdown 1'!X322)*Doku!$H$9,AND('Demand breakdown 1'!X322 = 0, SUM('Demand breakdown 1'!N322:W322)&gt;0), 'Demand breakdown 1'!U322/SUM('Demand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1'!U322 /'Demand breakdown 1'!Y322)*Doku!$H$9)</f>
        <v>0.1636771550792335</v>
      </c>
      <c r="V322" s="27" cm="1">
        <f t="array" ref="V322">_xlfn.IFS(AND('Demand breakdown 1'!X322&gt;0, SUM('Demand breakdown 1'!N322:W322)&gt;0,SUM('Demand breakdown 1'!N322:W322)&lt;'Demand breakdown 1'!X322),('Demand breakdown 1'!V322 /'Demand breakdown 1'!X322)*Doku!$H$9,AND('Demand breakdown 1'!X322 = 0, SUM('Demand breakdown 1'!N322:W322)&gt;0), 'Demand breakdown 1'!V322/SUM('Demand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1'!V322 /'Demand breakdown 1'!Y322)*Doku!$H$9)</f>
        <v>0.27416243908729876</v>
      </c>
      <c r="W322" s="27" cm="1">
        <f t="array" ref="W322">_xlfn.IFS(AND('Demand breakdown 1'!X322&gt;0, SUM('Demand breakdown 1'!N322:W322)&gt;0),('Demand breakdown 1'!W322 /'Demand breakdown 1'!X322)*Doku!$H$9,AND('Demand breakdown 1'!X322 = 0, SUM('Demand breakdown 1'!N322:W322)&gt;0), 'Demand breakdown 1'!W322/SUM('Demand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1'!W322 /'Demand breakdown 1'!Y322)*Doku!$H$9)</f>
        <v>0</v>
      </c>
      <c r="X322" s="90" cm="1">
        <f t="array" ref="X322">_xlfn.IFS(AND('Demand breakdown 1'!Y322&gt;0,'Demand breakdown 1'!X322 &gt; SUM('Demand breakdown 1'!N322:W322)),(('Demand breakdown 1'!Y322-SUM('Demand breakdown 1'!N322:W322))/'Demand breakdown 1'!Y322)*Doku!$H$9,'Demand breakdown 1'!Y322 = 0, 0,'Demand breakdown 1'!X322 &lt; SUM('Demand breakdown 1'!N322:W322),1)</f>
        <v>9.5104502011582825E-2</v>
      </c>
      <c r="Y322" s="92">
        <f>IF(X322=1,Doku!$H$10,1-SUM(N322:X322))</f>
        <v>1.934697454094314E-2</v>
      </c>
      <c r="Z322" s="27">
        <f t="shared" ref="Z322:Z385" si="26">L322*$AE$4</f>
        <v>110.00397847617022</v>
      </c>
      <c r="AA322" s="25">
        <f t="shared" ref="AA322:AA385" si="27">L322*$AF$6</f>
        <v>114.07819990121355</v>
      </c>
    </row>
    <row r="323" spans="1:27">
      <c r="A323" s="27" t="s">
        <v>1494</v>
      </c>
      <c r="B323" s="27" t="s">
        <v>1498</v>
      </c>
      <c r="C323" s="27">
        <v>10044</v>
      </c>
      <c r="D323" s="27">
        <v>608</v>
      </c>
      <c r="E323" s="27">
        <v>6390.7489999999998</v>
      </c>
      <c r="F323" s="27">
        <v>194319</v>
      </c>
      <c r="G323" s="27">
        <v>5</v>
      </c>
      <c r="H323" s="27">
        <v>0.17628193528811409</v>
      </c>
      <c r="I323" s="27">
        <v>0.19687841945288753</v>
      </c>
      <c r="J323" s="27">
        <v>7791.7843367432497</v>
      </c>
      <c r="K323" s="29">
        <f t="shared" si="25"/>
        <v>1418.4861637866918</v>
      </c>
      <c r="L323" s="28">
        <f t="shared" ref="L323:L386" si="28">K323/G323</f>
        <v>283.69723275733838</v>
      </c>
      <c r="M323" s="27">
        <f t="shared" ref="M323:M386" si="29">L323*0.45</f>
        <v>127.66375474080228</v>
      </c>
      <c r="N323" s="87" cm="1">
        <f t="array" ref="N323">_xlfn.IFS(AND('Demand breakdown 1'!X323&gt;0, SUM('Demand breakdown 1'!N323:W323)&gt;0,SUM('Demand breakdown 1'!N323:W323)&lt;'Demand breakdown 1'!X323),('Demand breakdown 1'!N323 /'Demand breakdown 1'!X323)*Doku!$H$9,AND('Demand breakdown 1'!X323 = 0, SUM('Demand breakdown 1'!N323:W323)&gt;0), 'Demand breakdown 1'!N323/SUM('Demand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1'!N323 /'Demand breakdown 1'!Y323)*Doku!$H$9)</f>
        <v>0.40438536233377431</v>
      </c>
      <c r="O323" s="27" cm="1">
        <f t="array" ref="O323">_xlfn.IFS(AND('Demand breakdown 1'!X323&gt;0, SUM('Demand breakdown 1'!N323:W323)&gt;0,SUM('Demand breakdown 1'!N323:W323)&lt;'Demand breakdown 1'!X323),('Demand breakdown 1'!O323 /'Demand breakdown 1'!X323)*Doku!$H$9,AND('Demand breakdown 1'!X323 = 0, SUM('Demand breakdown 1'!N323:W323)&gt;0), 'Demand breakdown 1'!O323/SUM('Demand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1'!O323 /'Demand breakdown 1'!Y323)*Doku!$H$9)</f>
        <v>1.1330983317898622E-2</v>
      </c>
      <c r="P323" s="27" cm="1">
        <f t="array" ref="P323">_xlfn.IFS(AND('Demand breakdown 1'!X323&gt;0, SUM('Demand breakdown 1'!N323:W323)&gt;0,SUM('Demand breakdown 1'!N323:W323)&lt;'Demand breakdown 1'!X323),('Demand breakdown 1'!P323 /'Demand breakdown 1'!X323)*Doku!$H$9,AND('Demand breakdown 1'!X323 = 0, SUM('Demand breakdown 1'!N323:W323)&gt;0), 'Demand breakdown 1'!P323/SUM('Demand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1'!P323 /'Demand breakdown 1'!Y323)*Doku!$H$9)</f>
        <v>1.8608961064395045E-2</v>
      </c>
      <c r="Q323" s="27" cm="1">
        <f t="array" ref="Q323">_xlfn.IFS(AND('Demand breakdown 1'!X323&gt;0, SUM('Demand breakdown 1'!N323:W323)&gt;0,SUM('Demand breakdown 1'!N323:W323)&lt;'Demand breakdown 1'!X323),('Demand breakdown 1'!Q323 /'Demand breakdown 1'!X323)*Doku!$H$9,AND('Demand breakdown 1'!X323 = 0, SUM('Demand breakdown 1'!N323:W323)&gt;0), 'Demand breakdown 1'!Q323/SUM('Demand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1'!Q323 /'Demand breakdown 1'!Y323)*Doku!$H$9)</f>
        <v>8.9994155967156361E-2</v>
      </c>
      <c r="R323" s="27" cm="1">
        <f t="array" ref="R323">_xlfn.IFS(AND('Demand breakdown 1'!X323&gt;0, SUM('Demand breakdown 1'!N323:W323)&gt;0,SUM('Demand breakdown 1'!N323:W323)&lt;'Demand breakdown 1'!X323),('Demand breakdown 1'!R323 /'Demand breakdown 1'!X323)*Doku!$H$9,AND('Demand breakdown 1'!X323 = 0, SUM('Demand breakdown 1'!N323:W323)&gt;0), 'Demand breakdown 1'!R323/SUM('Demand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1'!R323 /'Demand breakdown 1'!Y323)*Doku!$H$9)</f>
        <v>0</v>
      </c>
      <c r="S323" s="27" cm="1">
        <f t="array" ref="S323">_xlfn.IFS(AND('Demand breakdown 1'!X323&gt;0, SUM('Demand breakdown 1'!N323:W323)&gt;0,SUM('Demand breakdown 1'!N323:W323)&lt;'Demand breakdown 1'!X323),('Demand breakdown 1'!S323 /'Demand breakdown 1'!X323)*Doku!$H$9,AND('Demand breakdown 1'!X323 = 0, SUM('Demand breakdown 1'!N323:W323)&gt;0), 'Demand breakdown 1'!S323/SUM('Demand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1'!S323 /'Demand breakdown 1'!Y323)*Doku!$H$9)</f>
        <v>0</v>
      </c>
      <c r="T323" s="27" cm="1">
        <f t="array" ref="T323">_xlfn.IFS(AND('Demand breakdown 1'!X323&gt;0, SUM('Demand breakdown 1'!N323:W323)&gt;0,SUM('Demand breakdown 1'!N323:W323)&lt;'Demand breakdown 1'!X323),('Demand breakdown 1'!T323 /'Demand breakdown 1'!X323)*Doku!$H$9,AND('Demand breakdown 1'!X323 = 0, SUM('Demand breakdown 1'!N323:W323)&gt;0), 'Demand breakdown 1'!T323/SUM('Demand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1'!T323 /'Demand breakdown 1'!Y323)*Doku!$H$9)</f>
        <v>0</v>
      </c>
      <c r="U323" s="27" cm="1">
        <f t="array" ref="U323">_xlfn.IFS(AND('Demand breakdown 1'!X323&gt;0, SUM('Demand breakdown 1'!N323:W323)&gt;0,SUM('Demand breakdown 1'!N323:W323)&lt;'Demand breakdown 1'!X323),('Demand breakdown 1'!U323 /'Demand breakdown 1'!X323)*Doku!$H$9,AND('Demand breakdown 1'!X323 = 0, SUM('Demand breakdown 1'!N323:W323)&gt;0), 'Demand breakdown 1'!U323/SUM('Demand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1'!U323 /'Demand breakdown 1'!Y323)*Doku!$H$9)</f>
        <v>0.3574489429746327</v>
      </c>
      <c r="V323" s="27" cm="1">
        <f t="array" ref="V323">_xlfn.IFS(AND('Demand breakdown 1'!X323&gt;0, SUM('Demand breakdown 1'!N323:W323)&gt;0,SUM('Demand breakdown 1'!N323:W323)&lt;'Demand breakdown 1'!X323),('Demand breakdown 1'!V323 /'Demand breakdown 1'!X323)*Doku!$H$9,AND('Demand breakdown 1'!X323 = 0, SUM('Demand breakdown 1'!N323:W323)&gt;0), 'Demand breakdown 1'!V323/SUM('Demand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1'!V323 /'Demand breakdown 1'!Y323)*Doku!$H$9)</f>
        <v>4.7633710640243056E-2</v>
      </c>
      <c r="W323" s="27" cm="1">
        <f t="array" ref="W323">_xlfn.IFS(AND('Demand breakdown 1'!X323&gt;0, SUM('Demand breakdown 1'!N323:W323)&gt;0),('Demand breakdown 1'!W323 /'Demand breakdown 1'!X323)*Doku!$H$9,AND('Demand breakdown 1'!X323 = 0, SUM('Demand breakdown 1'!N323:W323)&gt;0), 'Demand breakdown 1'!W323/SUM('Demand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1'!W323 /'Demand breakdown 1'!Y323)*Doku!$H$9)</f>
        <v>0</v>
      </c>
      <c r="X323" s="90" cm="1">
        <f t="array" ref="X323">_xlfn.IFS(AND('Demand breakdown 1'!Y323&gt;0,'Demand breakdown 1'!X323 &gt; SUM('Demand breakdown 1'!N323:W323)),(('Demand breakdown 1'!Y323-SUM('Demand breakdown 1'!N323:W323))/'Demand breakdown 1'!Y323)*Doku!$H$9,'Demand breakdown 1'!Y323 = 0, 0,'Demand breakdown 1'!X323 &lt; SUM('Demand breakdown 1'!N323:W323),1)</f>
        <v>5.1250909160956842E-2</v>
      </c>
      <c r="Y323" s="92">
        <f>IF(X323=1,Doku!$H$10,1-SUM(N323:X323))</f>
        <v>1.934697454094314E-2</v>
      </c>
      <c r="Z323" s="27">
        <f t="shared" si="26"/>
        <v>76.598252844481365</v>
      </c>
      <c r="AA323" s="25">
        <f t="shared" si="27"/>
        <v>79.435225172054757</v>
      </c>
    </row>
    <row r="324" spans="1:27">
      <c r="A324" s="27" t="s">
        <v>1494</v>
      </c>
      <c r="B324" s="27" t="s">
        <v>1499</v>
      </c>
      <c r="C324" s="27">
        <v>10045</v>
      </c>
      <c r="D324" s="27">
        <v>717</v>
      </c>
      <c r="E324" s="27">
        <v>5674.0240000000003</v>
      </c>
      <c r="F324" s="27">
        <v>142196</v>
      </c>
      <c r="G324" s="27">
        <v>1</v>
      </c>
      <c r="H324" s="27">
        <v>0.15651184729539624</v>
      </c>
      <c r="I324" s="27">
        <v>0.14406889564336373</v>
      </c>
      <c r="J324" s="27">
        <v>7791.7843367432497</v>
      </c>
      <c r="K324" s="29">
        <f t="shared" si="25"/>
        <v>1192.359777451175</v>
      </c>
      <c r="L324" s="28">
        <f t="shared" si="28"/>
        <v>1192.359777451175</v>
      </c>
      <c r="M324" s="27">
        <f t="shared" si="29"/>
        <v>536.56189985302876</v>
      </c>
      <c r="N324" s="87" cm="1">
        <f t="array" ref="N324">_xlfn.IFS(AND('Demand breakdown 1'!X324&gt;0, SUM('Demand breakdown 1'!N324:W324)&gt;0,SUM('Demand breakdown 1'!N324:W324)&lt;'Demand breakdown 1'!X324),('Demand breakdown 1'!N324 /'Demand breakdown 1'!X324)*Doku!$H$9,AND('Demand breakdown 1'!X324 = 0, SUM('Demand breakdown 1'!N324:W324)&gt;0), 'Demand breakdown 1'!N324/SUM('Demand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1'!N324 /'Demand breakdown 1'!Y324)*Doku!$H$9)</f>
        <v>0.14527816435631269</v>
      </c>
      <c r="O324" s="27" cm="1">
        <f t="array" ref="O324">_xlfn.IFS(AND('Demand breakdown 1'!X324&gt;0, SUM('Demand breakdown 1'!N324:W324)&gt;0,SUM('Demand breakdown 1'!N324:W324)&lt;'Demand breakdown 1'!X324),('Demand breakdown 1'!O324 /'Demand breakdown 1'!X324)*Doku!$H$9,AND('Demand breakdown 1'!X324 = 0, SUM('Demand breakdown 1'!N324:W324)&gt;0), 'Demand breakdown 1'!O324/SUM('Demand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1'!O324 /'Demand breakdown 1'!Y324)*Doku!$H$9)</f>
        <v>0.1200654388417112</v>
      </c>
      <c r="P324" s="27" cm="1">
        <f t="array" ref="P324">_xlfn.IFS(AND('Demand breakdown 1'!X324&gt;0, SUM('Demand breakdown 1'!N324:W324)&gt;0,SUM('Demand breakdown 1'!N324:W324)&lt;'Demand breakdown 1'!X324),('Demand breakdown 1'!P324 /'Demand breakdown 1'!X324)*Doku!$H$9,AND('Demand breakdown 1'!X324 = 0, SUM('Demand breakdown 1'!N324:W324)&gt;0), 'Demand breakdown 1'!P324/SUM('Demand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1'!P324 /'Demand breakdown 1'!Y324)*Doku!$H$9)</f>
        <v>7.624816183851261E-3</v>
      </c>
      <c r="Q324" s="27" cm="1">
        <f t="array" ref="Q324">_xlfn.IFS(AND('Demand breakdown 1'!X324&gt;0, SUM('Demand breakdown 1'!N324:W324)&gt;0,SUM('Demand breakdown 1'!N324:W324)&lt;'Demand breakdown 1'!X324),('Demand breakdown 1'!Q324 /'Demand breakdown 1'!X324)*Doku!$H$9,AND('Demand breakdown 1'!X324 = 0, SUM('Demand breakdown 1'!N324:W324)&gt;0), 'Demand breakdown 1'!Q324/SUM('Demand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1'!Q324 /'Demand breakdown 1'!Y324)*Doku!$H$9)</f>
        <v>4.7934677742478261E-2</v>
      </c>
      <c r="R324" s="27" cm="1">
        <f t="array" ref="R324">_xlfn.IFS(AND('Demand breakdown 1'!X324&gt;0, SUM('Demand breakdown 1'!N324:W324)&gt;0,SUM('Demand breakdown 1'!N324:W324)&lt;'Demand breakdown 1'!X324),('Demand breakdown 1'!R324 /'Demand breakdown 1'!X324)*Doku!$H$9,AND('Demand breakdown 1'!X324 = 0, SUM('Demand breakdown 1'!N324:W324)&gt;0), 'Demand breakdown 1'!R324/SUM('Demand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1'!R324 /'Demand breakdown 1'!Y324)*Doku!$H$9)</f>
        <v>0</v>
      </c>
      <c r="S324" s="27" cm="1">
        <f t="array" ref="S324">_xlfn.IFS(AND('Demand breakdown 1'!X324&gt;0, SUM('Demand breakdown 1'!N324:W324)&gt;0,SUM('Demand breakdown 1'!N324:W324)&lt;'Demand breakdown 1'!X324),('Demand breakdown 1'!S324 /'Demand breakdown 1'!X324)*Doku!$H$9,AND('Demand breakdown 1'!X324 = 0, SUM('Demand breakdown 1'!N324:W324)&gt;0), 'Demand breakdown 1'!S324/SUM('Demand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1'!S324 /'Demand breakdown 1'!Y324)*Doku!$H$9)</f>
        <v>0</v>
      </c>
      <c r="T324" s="27" cm="1">
        <f t="array" ref="T324">_xlfn.IFS(AND('Demand breakdown 1'!X324&gt;0, SUM('Demand breakdown 1'!N324:W324)&gt;0,SUM('Demand breakdown 1'!N324:W324)&lt;'Demand breakdown 1'!X324),('Demand breakdown 1'!T324 /'Demand breakdown 1'!X324)*Doku!$H$9,AND('Demand breakdown 1'!X324 = 0, SUM('Demand breakdown 1'!N324:W324)&gt;0), 'Demand breakdown 1'!T324/SUM('Demand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1'!T324 /'Demand breakdown 1'!Y324)*Doku!$H$9)</f>
        <v>0</v>
      </c>
      <c r="U324" s="27" cm="1">
        <f t="array" ref="U324">_xlfn.IFS(AND('Demand breakdown 1'!X324&gt;0, SUM('Demand breakdown 1'!N324:W324)&gt;0,SUM('Demand breakdown 1'!N324:W324)&lt;'Demand breakdown 1'!X324),('Demand breakdown 1'!U324 /'Demand breakdown 1'!X324)*Doku!$H$9,AND('Demand breakdown 1'!X324 = 0, SUM('Demand breakdown 1'!N324:W324)&gt;0), 'Demand breakdown 1'!U324/SUM('Demand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1'!U324 /'Demand breakdown 1'!Y324)*Doku!$H$9)</f>
        <v>0</v>
      </c>
      <c r="V324" s="27" cm="1">
        <f t="array" ref="V324">_xlfn.IFS(AND('Demand breakdown 1'!X324&gt;0, SUM('Demand breakdown 1'!N324:W324)&gt;0,SUM('Demand breakdown 1'!N324:W324)&lt;'Demand breakdown 1'!X324),('Demand breakdown 1'!V324 /'Demand breakdown 1'!X324)*Doku!$H$9,AND('Demand breakdown 1'!X324 = 0, SUM('Demand breakdown 1'!N324:W324)&gt;0), 'Demand breakdown 1'!V324/SUM('Demand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1'!V324 /'Demand breakdown 1'!Y324)*Doku!$H$9)</f>
        <v>0.59687061087187665</v>
      </c>
      <c r="W324" s="27" cm="1">
        <f t="array" ref="W324">_xlfn.IFS(AND('Demand breakdown 1'!X324&gt;0, SUM('Demand breakdown 1'!N324:W324)&gt;0),('Demand breakdown 1'!W324 /'Demand breakdown 1'!X324)*Doku!$H$9,AND('Demand breakdown 1'!X324 = 0, SUM('Demand breakdown 1'!N324:W324)&gt;0), 'Demand breakdown 1'!W324/SUM('Demand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1'!W324 /'Demand breakdown 1'!Y324)*Doku!$H$9)</f>
        <v>0</v>
      </c>
      <c r="X324" s="90" cm="1">
        <f t="array" ref="X324">_xlfn.IFS(AND('Demand breakdown 1'!Y324&gt;0,'Demand breakdown 1'!X324 &gt; SUM('Demand breakdown 1'!N324:W324)),(('Demand breakdown 1'!Y324-SUM('Demand breakdown 1'!N324:W324))/'Demand breakdown 1'!Y324)*Doku!$H$9,'Demand breakdown 1'!Y324 = 0, 0,'Demand breakdown 1'!X324 &lt; SUM('Demand breakdown 1'!N324:W324),1)</f>
        <v>6.2879317462826739E-2</v>
      </c>
      <c r="Y324" s="92">
        <f>IF(X324=1,Doku!$H$10,1-SUM(N324:X324))</f>
        <v>1.9346974540943251E-2</v>
      </c>
      <c r="Z324" s="27">
        <f t="shared" si="26"/>
        <v>321.93713991181727</v>
      </c>
      <c r="AA324" s="25">
        <f t="shared" si="27"/>
        <v>333.860737686329</v>
      </c>
    </row>
    <row r="325" spans="1:27">
      <c r="A325" s="27" t="s">
        <v>1494</v>
      </c>
      <c r="B325" s="27" t="s">
        <v>1500</v>
      </c>
      <c r="C325" s="27">
        <v>10046</v>
      </c>
      <c r="D325" s="27">
        <v>565</v>
      </c>
      <c r="E325" s="27">
        <v>2649.3939999999998</v>
      </c>
      <c r="F325" s="27">
        <v>87007</v>
      </c>
      <c r="G325" s="27">
        <v>3</v>
      </c>
      <c r="H325" s="27">
        <v>7.3080682977960443E-2</v>
      </c>
      <c r="I325" s="27">
        <v>8.8152988855116521E-2</v>
      </c>
      <c r="J325" s="27">
        <v>7791.7843367432497</v>
      </c>
      <c r="K325" s="29">
        <f t="shared" si="25"/>
        <v>602.31216486479502</v>
      </c>
      <c r="L325" s="28">
        <f t="shared" si="28"/>
        <v>200.77072162159834</v>
      </c>
      <c r="M325" s="27">
        <f t="shared" si="29"/>
        <v>90.346824729719259</v>
      </c>
      <c r="N325" s="87" cm="1">
        <f t="array" ref="N325">_xlfn.IFS(AND('Demand breakdown 1'!X325&gt;0, SUM('Demand breakdown 1'!N325:W325)&gt;0,SUM('Demand breakdown 1'!N325:W325)&lt;'Demand breakdown 1'!X325),('Demand breakdown 1'!N325 /'Demand breakdown 1'!X325)*Doku!$H$9,AND('Demand breakdown 1'!X325 = 0, SUM('Demand breakdown 1'!N325:W325)&gt;0), 'Demand breakdown 1'!N325/SUM('Demand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1'!N325 /'Demand breakdown 1'!Y325)*Doku!$H$9)</f>
        <v>0.39380131537335022</v>
      </c>
      <c r="O325" s="27" cm="1">
        <f t="array" ref="O325">_xlfn.IFS(AND('Demand breakdown 1'!X325&gt;0, SUM('Demand breakdown 1'!N325:W325)&gt;0,SUM('Demand breakdown 1'!N325:W325)&lt;'Demand breakdown 1'!X325),('Demand breakdown 1'!O325 /'Demand breakdown 1'!X325)*Doku!$H$9,AND('Demand breakdown 1'!X325 = 0, SUM('Demand breakdown 1'!N325:W325)&gt;0), 'Demand breakdown 1'!O325/SUM('Demand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1'!O325 /'Demand breakdown 1'!Y325)*Doku!$H$9)</f>
        <v>8.7929261413512941E-2</v>
      </c>
      <c r="P325" s="27" cm="1">
        <f t="array" ref="P325">_xlfn.IFS(AND('Demand breakdown 1'!X325&gt;0, SUM('Demand breakdown 1'!N325:W325)&gt;0,SUM('Demand breakdown 1'!N325:W325)&lt;'Demand breakdown 1'!X325),('Demand breakdown 1'!P325 /'Demand breakdown 1'!X325)*Doku!$H$9,AND('Demand breakdown 1'!X325 = 0, SUM('Demand breakdown 1'!N325:W325)&gt;0), 'Demand breakdown 1'!P325/SUM('Demand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1'!P325 /'Demand breakdown 1'!Y325)*Doku!$H$9)</f>
        <v>3.4025579773049818E-3</v>
      </c>
      <c r="Q325" s="27" cm="1">
        <f t="array" ref="Q325">_xlfn.IFS(AND('Demand breakdown 1'!X325&gt;0, SUM('Demand breakdown 1'!N325:W325)&gt;0,SUM('Demand breakdown 1'!N325:W325)&lt;'Demand breakdown 1'!X325),('Demand breakdown 1'!Q325 /'Demand breakdown 1'!X325)*Doku!$H$9,AND('Demand breakdown 1'!X325 = 0, SUM('Demand breakdown 1'!N325:W325)&gt;0), 'Demand breakdown 1'!Q325/SUM('Demand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1'!Q325 /'Demand breakdown 1'!Y325)*Doku!$H$9)</f>
        <v>0.45737542494931177</v>
      </c>
      <c r="R325" s="27" cm="1">
        <f t="array" ref="R325">_xlfn.IFS(AND('Demand breakdown 1'!X325&gt;0, SUM('Demand breakdown 1'!N325:W325)&gt;0,SUM('Demand breakdown 1'!N325:W325)&lt;'Demand breakdown 1'!X325),('Demand breakdown 1'!R325 /'Demand breakdown 1'!X325)*Doku!$H$9,AND('Demand breakdown 1'!X325 = 0, SUM('Demand breakdown 1'!N325:W325)&gt;0), 'Demand breakdown 1'!R325/SUM('Demand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1'!R325 /'Demand breakdown 1'!Y325)*Doku!$H$9)</f>
        <v>0</v>
      </c>
      <c r="S325" s="27" cm="1">
        <f t="array" ref="S325">_xlfn.IFS(AND('Demand breakdown 1'!X325&gt;0, SUM('Demand breakdown 1'!N325:W325)&gt;0,SUM('Demand breakdown 1'!N325:W325)&lt;'Demand breakdown 1'!X325),('Demand breakdown 1'!S325 /'Demand breakdown 1'!X325)*Doku!$H$9,AND('Demand breakdown 1'!X325 = 0, SUM('Demand breakdown 1'!N325:W325)&gt;0), 'Demand breakdown 1'!S325/SUM('Demand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1'!S325 /'Demand breakdown 1'!Y325)*Doku!$H$9)</f>
        <v>0</v>
      </c>
      <c r="T325" s="27" cm="1">
        <f t="array" ref="T325">_xlfn.IFS(AND('Demand breakdown 1'!X325&gt;0, SUM('Demand breakdown 1'!N325:W325)&gt;0,SUM('Demand breakdown 1'!N325:W325)&lt;'Demand breakdown 1'!X325),('Demand breakdown 1'!T325 /'Demand breakdown 1'!X325)*Doku!$H$9,AND('Demand breakdown 1'!X325 = 0, SUM('Demand breakdown 1'!N325:W325)&gt;0), 'Demand breakdown 1'!T325/SUM('Demand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1'!T325 /'Demand breakdown 1'!Y325)*Doku!$H$9)</f>
        <v>0</v>
      </c>
      <c r="U325" s="27" cm="1">
        <f t="array" ref="U325">_xlfn.IFS(AND('Demand breakdown 1'!X325&gt;0, SUM('Demand breakdown 1'!N325:W325)&gt;0,SUM('Demand breakdown 1'!N325:W325)&lt;'Demand breakdown 1'!X325),('Demand breakdown 1'!U325 /'Demand breakdown 1'!X325)*Doku!$H$9,AND('Demand breakdown 1'!X325 = 0, SUM('Demand breakdown 1'!N325:W325)&gt;0), 'Demand breakdown 1'!U325/SUM('Demand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1'!U325 /'Demand breakdown 1'!Y325)*Doku!$H$9)</f>
        <v>0</v>
      </c>
      <c r="V325" s="27" cm="1">
        <f t="array" ref="V325">_xlfn.IFS(AND('Demand breakdown 1'!X325&gt;0, SUM('Demand breakdown 1'!N325:W325)&gt;0,SUM('Demand breakdown 1'!N325:W325)&lt;'Demand breakdown 1'!X325),('Demand breakdown 1'!V325 /'Demand breakdown 1'!X325)*Doku!$H$9,AND('Demand breakdown 1'!X325 = 0, SUM('Demand breakdown 1'!N325:W325)&gt;0), 'Demand breakdown 1'!V325/SUM('Demand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1'!V325 /'Demand breakdown 1'!Y325)*Doku!$H$9)</f>
        <v>3.8144465745576901E-2</v>
      </c>
      <c r="W325" s="27" cm="1">
        <f t="array" ref="W325">_xlfn.IFS(AND('Demand breakdown 1'!X325&gt;0, SUM('Demand breakdown 1'!N325:W325)&gt;0),('Demand breakdown 1'!W325 /'Demand breakdown 1'!X325)*Doku!$H$9,AND('Demand breakdown 1'!X325 = 0, SUM('Demand breakdown 1'!N325:W325)&gt;0), 'Demand breakdown 1'!W325/SUM('Demand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1'!W325 /'Demand breakdown 1'!Y325)*Doku!$H$9)</f>
        <v>0</v>
      </c>
      <c r="X325" s="90" cm="1">
        <f t="array" ref="X325">_xlfn.IFS(AND('Demand breakdown 1'!Y325&gt;0,'Demand breakdown 1'!X325 &gt; SUM('Demand breakdown 1'!N325:W325)),(('Demand breakdown 1'!Y325-SUM('Demand breakdown 1'!N325:W325))/'Demand breakdown 1'!Y325)*Doku!$H$9,'Demand breakdown 1'!Y325 = 0, 0,'Demand breakdown 1'!X325 &lt; SUM('Demand breakdown 1'!N325:W325),1)</f>
        <v>1</v>
      </c>
      <c r="Y325" s="92">
        <f>IF(X325=1,Doku!$H$10,1-SUM(N325:X325))</f>
        <v>1.934697454094314E-2</v>
      </c>
      <c r="Z325" s="27">
        <f t="shared" si="26"/>
        <v>54.208094837831553</v>
      </c>
      <c r="AA325" s="25">
        <f t="shared" si="27"/>
        <v>56.215802054047543</v>
      </c>
    </row>
    <row r="326" spans="1:27">
      <c r="A326" s="27" t="s">
        <v>1501</v>
      </c>
      <c r="B326" s="27" t="s">
        <v>1502</v>
      </c>
      <c r="C326" s="27">
        <v>11000</v>
      </c>
      <c r="D326" s="27">
        <v>665</v>
      </c>
      <c r="E326" s="27">
        <v>145547.125</v>
      </c>
      <c r="F326" s="27">
        <v>3669491</v>
      </c>
      <c r="G326" s="27">
        <v>2</v>
      </c>
      <c r="H326" s="27">
        <v>0.94948252017404811</v>
      </c>
      <c r="I326" s="27">
        <v>1.0001338239302262</v>
      </c>
      <c r="J326" s="27">
        <v>12105.354687237967</v>
      </c>
      <c r="K326" s="29">
        <f t="shared" si="25"/>
        <v>11665.505235294508</v>
      </c>
      <c r="L326" s="28">
        <f t="shared" si="28"/>
        <v>5832.7526176472538</v>
      </c>
      <c r="M326" s="27">
        <f t="shared" si="29"/>
        <v>2624.7386779412641</v>
      </c>
      <c r="N326" s="87" cm="1">
        <f t="array" ref="N326">_xlfn.IFS(AND('Demand breakdown 1'!X326&gt;0, SUM('Demand breakdown 1'!N326:W326)&gt;0,SUM('Demand breakdown 1'!N326:W326)&lt;'Demand breakdown 1'!X326),('Demand breakdown 1'!N326 /'Demand breakdown 1'!X326)*Doku!$H$9,AND('Demand breakdown 1'!X326 = 0, SUM('Demand breakdown 1'!N326:W326)&gt;0), 'Demand breakdown 1'!N326/SUM('Demand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1'!N326 /'Demand breakdown 1'!Y326)*Doku!$H$9)</f>
        <v>0</v>
      </c>
      <c r="O326" s="27" cm="1">
        <f t="array" ref="O326">_xlfn.IFS(AND('Demand breakdown 1'!X326&gt;0, SUM('Demand breakdown 1'!N326:W326)&gt;0,SUM('Demand breakdown 1'!N326:W326)&lt;'Demand breakdown 1'!X326),('Demand breakdown 1'!O326 /'Demand breakdown 1'!X326)*Doku!$H$9,AND('Demand breakdown 1'!X326 = 0, SUM('Demand breakdown 1'!N326:W326)&gt;0), 'Demand breakdown 1'!O326/SUM('Demand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1'!O326 /'Demand breakdown 1'!Y326)*Doku!$H$9)</f>
        <v>0</v>
      </c>
      <c r="P326" s="27" cm="1">
        <f t="array" ref="P326">_xlfn.IFS(AND('Demand breakdown 1'!X326&gt;0, SUM('Demand breakdown 1'!N326:W326)&gt;0,SUM('Demand breakdown 1'!N326:W326)&lt;'Demand breakdown 1'!X326),('Demand breakdown 1'!P326 /'Demand breakdown 1'!X326)*Doku!$H$9,AND('Demand breakdown 1'!X326 = 0, SUM('Demand breakdown 1'!N326:W326)&gt;0), 'Demand breakdown 1'!P326/SUM('Demand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1'!P326 /'Demand breakdown 1'!Y326)*Doku!$H$9)</f>
        <v>0</v>
      </c>
      <c r="Q326" s="27" cm="1">
        <f t="array" ref="Q326">_xlfn.IFS(AND('Demand breakdown 1'!X326&gt;0, SUM('Demand breakdown 1'!N326:W326)&gt;0,SUM('Demand breakdown 1'!N326:W326)&lt;'Demand breakdown 1'!X326),('Demand breakdown 1'!Q326 /'Demand breakdown 1'!X326)*Doku!$H$9,AND('Demand breakdown 1'!X326 = 0, SUM('Demand breakdown 1'!N326:W326)&gt;0), 'Demand breakdown 1'!Q326/SUM('Demand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1'!Q326 /'Demand breakdown 1'!Y326)*Doku!$H$9)</f>
        <v>0</v>
      </c>
      <c r="R326" s="27" cm="1">
        <f t="array" ref="R326">_xlfn.IFS(AND('Demand breakdown 1'!X326&gt;0, SUM('Demand breakdown 1'!N326:W326)&gt;0,SUM('Demand breakdown 1'!N326:W326)&lt;'Demand breakdown 1'!X326),('Demand breakdown 1'!R326 /'Demand breakdown 1'!X326)*Doku!$H$9,AND('Demand breakdown 1'!X326 = 0, SUM('Demand breakdown 1'!N326:W326)&gt;0), 'Demand breakdown 1'!R326/SUM('Demand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1'!R326 /'Demand breakdown 1'!Y326)*Doku!$H$9)</f>
        <v>0</v>
      </c>
      <c r="S326" s="27" cm="1">
        <f t="array" ref="S326">_xlfn.IFS(AND('Demand breakdown 1'!X326&gt;0, SUM('Demand breakdown 1'!N326:W326)&gt;0,SUM('Demand breakdown 1'!N326:W326)&lt;'Demand breakdown 1'!X326),('Demand breakdown 1'!S326 /'Demand breakdown 1'!X326)*Doku!$H$9,AND('Demand breakdown 1'!X326 = 0, SUM('Demand breakdown 1'!N326:W326)&gt;0), 'Demand breakdown 1'!S326/SUM('Demand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1'!S326 /'Demand breakdown 1'!Y326)*Doku!$H$9)</f>
        <v>0</v>
      </c>
      <c r="T326" s="27" cm="1">
        <f t="array" ref="T326">_xlfn.IFS(AND('Demand breakdown 1'!X326&gt;0, SUM('Demand breakdown 1'!N326:W326)&gt;0,SUM('Demand breakdown 1'!N326:W326)&lt;'Demand breakdown 1'!X326),('Demand breakdown 1'!T326 /'Demand breakdown 1'!X326)*Doku!$H$9,AND('Demand breakdown 1'!X326 = 0, SUM('Demand breakdown 1'!N326:W326)&gt;0), 'Demand breakdown 1'!T326/SUM('Demand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1'!T326 /'Demand breakdown 1'!Y326)*Doku!$H$9)</f>
        <v>0</v>
      </c>
      <c r="U326" s="27" cm="1">
        <f t="array" ref="U326">_xlfn.IFS(AND('Demand breakdown 1'!X326&gt;0, SUM('Demand breakdown 1'!N326:W326)&gt;0,SUM('Demand breakdown 1'!N326:W326)&lt;'Demand breakdown 1'!X326),('Demand breakdown 1'!U326 /'Demand breakdown 1'!X326)*Doku!$H$9,AND('Demand breakdown 1'!X326 = 0, SUM('Demand breakdown 1'!N326:W326)&gt;0), 'Demand breakdown 1'!U326/SUM('Demand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1'!U326 /'Demand breakdown 1'!Y326)*Doku!$H$9)</f>
        <v>0</v>
      </c>
      <c r="V326" s="27" cm="1">
        <f t="array" ref="V326">_xlfn.IFS(AND('Demand breakdown 1'!X326&gt;0, SUM('Demand breakdown 1'!N326:W326)&gt;0,SUM('Demand breakdown 1'!N326:W326)&lt;'Demand breakdown 1'!X326),('Demand breakdown 1'!V326 /'Demand breakdown 1'!X326)*Doku!$H$9,AND('Demand breakdown 1'!X326 = 0, SUM('Demand breakdown 1'!N326:W326)&gt;0), 'Demand breakdown 1'!V326/SUM('Demand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1'!V326 /'Demand breakdown 1'!Y326)*Doku!$H$9)</f>
        <v>0</v>
      </c>
      <c r="W326" s="27" cm="1">
        <f t="array" ref="W326">_xlfn.IFS(AND('Demand breakdown 1'!X326&gt;0, SUM('Demand breakdown 1'!N326:W326)&gt;0),('Demand breakdown 1'!W326 /'Demand breakdown 1'!X326)*Doku!$H$9,AND('Demand breakdown 1'!X326 = 0, SUM('Demand breakdown 1'!N326:W326)&gt;0), 'Demand breakdown 1'!W326/SUM('Demand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1'!W326 /'Demand breakdown 1'!Y326)*Doku!$H$9)</f>
        <v>0</v>
      </c>
      <c r="X326" s="90" cm="1">
        <f t="array" ref="X326">_xlfn.IFS(AND('Demand breakdown 1'!Y326&gt;0,'Demand breakdown 1'!X326 &gt; SUM('Demand breakdown 1'!N326:W326)),(('Demand breakdown 1'!Y326-SUM('Demand breakdown 1'!N326:W326))/'Demand breakdown 1'!Y326)*Doku!$H$9,'Demand breakdown 1'!Y326 = 0, 0,'Demand breakdown 1'!X326 &lt; SUM('Demand breakdown 1'!N326:W326),1)</f>
        <v>0</v>
      </c>
      <c r="Y326" s="92">
        <f>IF(X326=1,Doku!$H$10,1-SUM(N326:X326))</f>
        <v>1</v>
      </c>
      <c r="Z326" s="27">
        <f t="shared" si="26"/>
        <v>1574.8432067647586</v>
      </c>
      <c r="AA326" s="25">
        <f t="shared" si="27"/>
        <v>1633.1707329412313</v>
      </c>
    </row>
    <row r="327" spans="1:27">
      <c r="A327" s="27" t="s">
        <v>1503</v>
      </c>
      <c r="B327" s="27" t="s">
        <v>1504</v>
      </c>
      <c r="C327" s="27">
        <v>12051</v>
      </c>
      <c r="D327" s="27">
        <v>440</v>
      </c>
      <c r="E327" s="27">
        <v>2283.2339999999999</v>
      </c>
      <c r="F327" s="27">
        <v>72184</v>
      </c>
      <c r="G327" s="27">
        <v>1</v>
      </c>
      <c r="H327" s="27">
        <v>3.071752993407776E-2</v>
      </c>
      <c r="I327" s="27">
        <v>2.862172878667724E-2</v>
      </c>
      <c r="J327" s="27">
        <v>19281.160489686401</v>
      </c>
      <c r="K327" s="29">
        <f t="shared" si="25"/>
        <v>580.95497058799992</v>
      </c>
      <c r="L327" s="28">
        <f t="shared" si="28"/>
        <v>580.95497058799992</v>
      </c>
      <c r="M327" s="27">
        <f t="shared" si="29"/>
        <v>261.42973676459997</v>
      </c>
      <c r="N327" s="87" cm="1">
        <f t="array" ref="N327">_xlfn.IFS(AND('Demand breakdown 1'!X327&gt;0, SUM('Demand breakdown 1'!N327:W327)&gt;0,SUM('Demand breakdown 1'!N327:W327)&lt;'Demand breakdown 1'!X327),('Demand breakdown 1'!N327 /'Demand breakdown 1'!X327)*Doku!$H$9,AND('Demand breakdown 1'!X327 = 0, SUM('Demand breakdown 1'!N327:W327)&gt;0), 'Demand breakdown 1'!N327/SUM('Demand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1'!N327 /'Demand breakdown 1'!Y327)*Doku!$H$9)</f>
        <v>0.35058394761554507</v>
      </c>
      <c r="O327" s="27" cm="1">
        <f t="array" ref="O327">_xlfn.IFS(AND('Demand breakdown 1'!X327&gt;0, SUM('Demand breakdown 1'!N327:W327)&gt;0,SUM('Demand breakdown 1'!N327:W327)&lt;'Demand breakdown 1'!X327),('Demand breakdown 1'!O327 /'Demand breakdown 1'!X327)*Doku!$H$9,AND('Demand breakdown 1'!X327 = 0, SUM('Demand breakdown 1'!N327:W327)&gt;0), 'Demand breakdown 1'!O327/SUM('Demand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1'!O327 /'Demand breakdown 1'!Y327)*Doku!$H$9)</f>
        <v>0</v>
      </c>
      <c r="P327" s="27" cm="1">
        <f t="array" ref="P327">_xlfn.IFS(AND('Demand breakdown 1'!X327&gt;0, SUM('Demand breakdown 1'!N327:W327)&gt;0,SUM('Demand breakdown 1'!N327:W327)&lt;'Demand breakdown 1'!X327),('Demand breakdown 1'!P327 /'Demand breakdown 1'!X327)*Doku!$H$9,AND('Demand breakdown 1'!X327 = 0, SUM('Demand breakdown 1'!N327:W327)&gt;0), 'Demand breakdown 1'!P327/SUM('Demand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1'!P327 /'Demand breakdown 1'!Y327)*Doku!$H$9)</f>
        <v>2.415788546594512E-2</v>
      </c>
      <c r="Q327" s="27" cm="1">
        <f t="array" ref="Q327">_xlfn.IFS(AND('Demand breakdown 1'!X327&gt;0, SUM('Demand breakdown 1'!N327:W327)&gt;0,SUM('Demand breakdown 1'!N327:W327)&lt;'Demand breakdown 1'!X327),('Demand breakdown 1'!Q327 /'Demand breakdown 1'!X327)*Doku!$H$9,AND('Demand breakdown 1'!X327 = 0, SUM('Demand breakdown 1'!N327:W327)&gt;0), 'Demand breakdown 1'!Q327/SUM('Demand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1'!Q327 /'Demand breakdown 1'!Y327)*Doku!$H$9)</f>
        <v>0</v>
      </c>
      <c r="R327" s="27" cm="1">
        <f t="array" ref="R327">_xlfn.IFS(AND('Demand breakdown 1'!X327&gt;0, SUM('Demand breakdown 1'!N327:W327)&gt;0,SUM('Demand breakdown 1'!N327:W327)&lt;'Demand breakdown 1'!X327),('Demand breakdown 1'!R327 /'Demand breakdown 1'!X327)*Doku!$H$9,AND('Demand breakdown 1'!X327 = 0, SUM('Demand breakdown 1'!N327:W327)&gt;0), 'Demand breakdown 1'!R327/SUM('Demand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1'!R327 /'Demand breakdown 1'!Y327)*Doku!$H$9)</f>
        <v>0</v>
      </c>
      <c r="S327" s="27" cm="1">
        <f t="array" ref="S327">_xlfn.IFS(AND('Demand breakdown 1'!X327&gt;0, SUM('Demand breakdown 1'!N327:W327)&gt;0,SUM('Demand breakdown 1'!N327:W327)&lt;'Demand breakdown 1'!X327),('Demand breakdown 1'!S327 /'Demand breakdown 1'!X327)*Doku!$H$9,AND('Demand breakdown 1'!X327 = 0, SUM('Demand breakdown 1'!N327:W327)&gt;0), 'Demand breakdown 1'!S327/SUM('Demand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1'!S327 /'Demand breakdown 1'!Y327)*Doku!$H$9)</f>
        <v>0</v>
      </c>
      <c r="T327" s="27" cm="1">
        <f t="array" ref="T327">_xlfn.IFS(AND('Demand breakdown 1'!X327&gt;0, SUM('Demand breakdown 1'!N327:W327)&gt;0,SUM('Demand breakdown 1'!N327:W327)&lt;'Demand breakdown 1'!X327),('Demand breakdown 1'!T327 /'Demand breakdown 1'!X327)*Doku!$H$9,AND('Demand breakdown 1'!X327 = 0, SUM('Demand breakdown 1'!N327:W327)&gt;0), 'Demand breakdown 1'!T327/SUM('Demand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1'!T327 /'Demand breakdown 1'!Y327)*Doku!$H$9)</f>
        <v>0</v>
      </c>
      <c r="U327" s="27" cm="1">
        <f t="array" ref="U327">_xlfn.IFS(AND('Demand breakdown 1'!X327&gt;0, SUM('Demand breakdown 1'!N327:W327)&gt;0,SUM('Demand breakdown 1'!N327:W327)&lt;'Demand breakdown 1'!X327),('Demand breakdown 1'!U327 /'Demand breakdown 1'!X327)*Doku!$H$9,AND('Demand breakdown 1'!X327 = 0, SUM('Demand breakdown 1'!N327:W327)&gt;0), 'Demand breakdown 1'!U327/SUM('Demand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1'!U327 /'Demand breakdown 1'!Y327)*Doku!$H$9)</f>
        <v>0</v>
      </c>
      <c r="V327" s="27" cm="1">
        <f t="array" ref="V327">_xlfn.IFS(AND('Demand breakdown 1'!X327&gt;0, SUM('Demand breakdown 1'!N327:W327)&gt;0,SUM('Demand breakdown 1'!N327:W327)&lt;'Demand breakdown 1'!X327),('Demand breakdown 1'!V327 /'Demand breakdown 1'!X327)*Doku!$H$9,AND('Demand breakdown 1'!X327 = 0, SUM('Demand breakdown 1'!N327:W327)&gt;0), 'Demand breakdown 1'!V327/SUM('Demand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1'!V327 /'Demand breakdown 1'!Y327)*Doku!$H$9)</f>
        <v>7.1295222960472193E-2</v>
      </c>
      <c r="W327" s="27" cm="1">
        <f t="array" ref="W327">_xlfn.IFS(AND('Demand breakdown 1'!X327&gt;0, SUM('Demand breakdown 1'!N327:W327)&gt;0),('Demand breakdown 1'!W327 /'Demand breakdown 1'!X327)*Doku!$H$9,AND('Demand breakdown 1'!X327 = 0, SUM('Demand breakdown 1'!N327:W327)&gt;0), 'Demand breakdown 1'!W327/SUM('Demand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1'!W327 /'Demand breakdown 1'!Y327)*Doku!$H$9)</f>
        <v>2.6514752340671476E-2</v>
      </c>
      <c r="X327" s="90" cm="1">
        <f t="array" ref="X327">_xlfn.IFS(AND('Demand breakdown 1'!Y327&gt;0,'Demand breakdown 1'!X327 &gt; SUM('Demand breakdown 1'!N327:W327)),(('Demand breakdown 1'!Y327-SUM('Demand breakdown 1'!N327:W327))/'Demand breakdown 1'!Y327)*Doku!$H$9,'Demand breakdown 1'!Y327 = 0, 0,'Demand breakdown 1'!X327 &lt; SUM('Demand breakdown 1'!N327:W327),1)</f>
        <v>0.50810121707642297</v>
      </c>
      <c r="Y327" s="92">
        <f>IF(X327=1,Doku!$H$10,1-SUM(N327:X327))</f>
        <v>1.934697454094314E-2</v>
      </c>
      <c r="Z327" s="27">
        <f t="shared" si="26"/>
        <v>156.85784205875999</v>
      </c>
      <c r="AA327" s="25">
        <f t="shared" si="27"/>
        <v>162.66739176464</v>
      </c>
    </row>
    <row r="328" spans="1:27">
      <c r="A328" s="27" t="s">
        <v>1503</v>
      </c>
      <c r="B328" s="27" t="s">
        <v>1505</v>
      </c>
      <c r="C328" s="27">
        <v>12052</v>
      </c>
      <c r="D328" s="27">
        <v>544</v>
      </c>
      <c r="E328" s="27">
        <v>3528.3679999999999</v>
      </c>
      <c r="F328" s="27">
        <v>99678</v>
      </c>
      <c r="G328" s="27">
        <v>1</v>
      </c>
      <c r="H328" s="27">
        <v>4.7468962733754873E-2</v>
      </c>
      <c r="I328" s="27">
        <v>3.9523394131641555E-2</v>
      </c>
      <c r="J328" s="27">
        <v>19281.160489686401</v>
      </c>
      <c r="K328" s="29">
        <f t="shared" si="25"/>
        <v>872.36074939670584</v>
      </c>
      <c r="L328" s="28">
        <f t="shared" si="28"/>
        <v>872.36074939670584</v>
      </c>
      <c r="M328" s="27">
        <f t="shared" si="29"/>
        <v>392.56233722851766</v>
      </c>
      <c r="N328" s="87" cm="1">
        <f t="array" ref="N328">_xlfn.IFS(AND('Demand breakdown 1'!X328&gt;0, SUM('Demand breakdown 1'!N328:W328)&gt;0,SUM('Demand breakdown 1'!N328:W328)&lt;'Demand breakdown 1'!X328),('Demand breakdown 1'!N328 /'Demand breakdown 1'!X328)*Doku!$H$9,AND('Demand breakdown 1'!X328 = 0, SUM('Demand breakdown 1'!N328:W328)&gt;0), 'Demand breakdown 1'!N328/SUM('Demand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1'!N328 /'Demand breakdown 1'!Y328)*Doku!$H$9)</f>
        <v>0</v>
      </c>
      <c r="O328" s="27" cm="1">
        <f t="array" ref="O328">_xlfn.IFS(AND('Demand breakdown 1'!X328&gt;0, SUM('Demand breakdown 1'!N328:W328)&gt;0,SUM('Demand breakdown 1'!N328:W328)&lt;'Demand breakdown 1'!X328),('Demand breakdown 1'!O328 /'Demand breakdown 1'!X328)*Doku!$H$9,AND('Demand breakdown 1'!X328 = 0, SUM('Demand breakdown 1'!N328:W328)&gt;0), 'Demand breakdown 1'!O328/SUM('Demand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1'!O328 /'Demand breakdown 1'!Y328)*Doku!$H$9)</f>
        <v>0</v>
      </c>
      <c r="P328" s="27" cm="1">
        <f t="array" ref="P328">_xlfn.IFS(AND('Demand breakdown 1'!X328&gt;0, SUM('Demand breakdown 1'!N328:W328)&gt;0,SUM('Demand breakdown 1'!N328:W328)&lt;'Demand breakdown 1'!X328),('Demand breakdown 1'!P328 /'Demand breakdown 1'!X328)*Doku!$H$9,AND('Demand breakdown 1'!X328 = 0, SUM('Demand breakdown 1'!N328:W328)&gt;0), 'Demand breakdown 1'!P328/SUM('Demand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1'!P328 /'Demand breakdown 1'!Y328)*Doku!$H$9)</f>
        <v>0</v>
      </c>
      <c r="Q328" s="27" cm="1">
        <f t="array" ref="Q328">_xlfn.IFS(AND('Demand breakdown 1'!X328&gt;0, SUM('Demand breakdown 1'!N328:W328)&gt;0,SUM('Demand breakdown 1'!N328:W328)&lt;'Demand breakdown 1'!X328),('Demand breakdown 1'!Q328 /'Demand breakdown 1'!X328)*Doku!$H$9,AND('Demand breakdown 1'!X328 = 0, SUM('Demand breakdown 1'!N328:W328)&gt;0), 'Demand breakdown 1'!Q328/SUM('Demand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1'!Q328 /'Demand breakdown 1'!Y328)*Doku!$H$9)</f>
        <v>0.12176441732783289</v>
      </c>
      <c r="R328" s="27" cm="1">
        <f t="array" ref="R328">_xlfn.IFS(AND('Demand breakdown 1'!X328&gt;0, SUM('Demand breakdown 1'!N328:W328)&gt;0,SUM('Demand breakdown 1'!N328:W328)&lt;'Demand breakdown 1'!X328),('Demand breakdown 1'!R328 /'Demand breakdown 1'!X328)*Doku!$H$9,AND('Demand breakdown 1'!X328 = 0, SUM('Demand breakdown 1'!N328:W328)&gt;0), 'Demand breakdown 1'!R328/SUM('Demand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1'!R328 /'Demand breakdown 1'!Y328)*Doku!$H$9)</f>
        <v>0</v>
      </c>
      <c r="S328" s="27" cm="1">
        <f t="array" ref="S328">_xlfn.IFS(AND('Demand breakdown 1'!X328&gt;0, SUM('Demand breakdown 1'!N328:W328)&gt;0,SUM('Demand breakdown 1'!N328:W328)&lt;'Demand breakdown 1'!X328),('Demand breakdown 1'!S328 /'Demand breakdown 1'!X328)*Doku!$H$9,AND('Demand breakdown 1'!X328 = 0, SUM('Demand breakdown 1'!N328:W328)&gt;0), 'Demand breakdown 1'!S328/SUM('Demand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1'!S328 /'Demand breakdown 1'!Y328)*Doku!$H$9)</f>
        <v>0</v>
      </c>
      <c r="T328" s="27" cm="1">
        <f t="array" ref="T328">_xlfn.IFS(AND('Demand breakdown 1'!X328&gt;0, SUM('Demand breakdown 1'!N328:W328)&gt;0,SUM('Demand breakdown 1'!N328:W328)&lt;'Demand breakdown 1'!X328),('Demand breakdown 1'!T328 /'Demand breakdown 1'!X328)*Doku!$H$9,AND('Demand breakdown 1'!X328 = 0, SUM('Demand breakdown 1'!N328:W328)&gt;0), 'Demand breakdown 1'!T328/SUM('Demand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1'!T328 /'Demand breakdown 1'!Y328)*Doku!$H$9)</f>
        <v>0</v>
      </c>
      <c r="U328" s="27" cm="1">
        <f t="array" ref="U328">_xlfn.IFS(AND('Demand breakdown 1'!X328&gt;0, SUM('Demand breakdown 1'!N328:W328)&gt;0,SUM('Demand breakdown 1'!N328:W328)&lt;'Demand breakdown 1'!X328),('Demand breakdown 1'!U328 /'Demand breakdown 1'!X328)*Doku!$H$9,AND('Demand breakdown 1'!X328 = 0, SUM('Demand breakdown 1'!N328:W328)&gt;0), 'Demand breakdown 1'!U328/SUM('Demand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1'!U328 /'Demand breakdown 1'!Y328)*Doku!$H$9)</f>
        <v>0</v>
      </c>
      <c r="V328" s="27" cm="1">
        <f t="array" ref="V328">_xlfn.IFS(AND('Demand breakdown 1'!X328&gt;0, SUM('Demand breakdown 1'!N328:W328)&gt;0,SUM('Demand breakdown 1'!N328:W328)&lt;'Demand breakdown 1'!X328),('Demand breakdown 1'!V328 /'Demand breakdown 1'!X328)*Doku!$H$9,AND('Demand breakdown 1'!X328 = 0, SUM('Demand breakdown 1'!N328:W328)&gt;0), 'Demand breakdown 1'!V328/SUM('Demand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1'!V328 /'Demand breakdown 1'!Y328)*Doku!$H$9)</f>
        <v>0.73140371482154654</v>
      </c>
      <c r="W328" s="27" cm="1">
        <f t="array" ref="W328">_xlfn.IFS(AND('Demand breakdown 1'!X328&gt;0, SUM('Demand breakdown 1'!N328:W328)&gt;0),('Demand breakdown 1'!W328 /'Demand breakdown 1'!X328)*Doku!$H$9,AND('Demand breakdown 1'!X328 = 0, SUM('Demand breakdown 1'!N328:W328)&gt;0), 'Demand breakdown 1'!W328/SUM('Demand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1'!W328 /'Demand breakdown 1'!Y328)*Doku!$H$9)</f>
        <v>0</v>
      </c>
      <c r="X328" s="90" cm="1">
        <f t="array" ref="X328">_xlfn.IFS(AND('Demand breakdown 1'!Y328&gt;0,'Demand breakdown 1'!X328 &gt; SUM('Demand breakdown 1'!N328:W328)),(('Demand breakdown 1'!Y328-SUM('Demand breakdown 1'!N328:W328))/'Demand breakdown 1'!Y328)*Doku!$H$9,'Demand breakdown 1'!Y328 = 0, 0,'Demand breakdown 1'!X328 &lt; SUM('Demand breakdown 1'!N328:W328),1)</f>
        <v>0.12748489330967738</v>
      </c>
      <c r="Y328" s="92">
        <f>IF(X328=1,Doku!$H$10,1-SUM(N328:X328))</f>
        <v>1.9346974540943251E-2</v>
      </c>
      <c r="Z328" s="27">
        <f t="shared" si="26"/>
        <v>235.53740233711059</v>
      </c>
      <c r="AA328" s="25">
        <f t="shared" si="27"/>
        <v>244.26100983107767</v>
      </c>
    </row>
    <row r="329" spans="1:27">
      <c r="A329" s="27" t="s">
        <v>1503</v>
      </c>
      <c r="B329" s="27" t="s">
        <v>1506</v>
      </c>
      <c r="C329" s="27">
        <v>12053</v>
      </c>
      <c r="D329" s="27">
        <v>502</v>
      </c>
      <c r="E329" s="27">
        <v>2164.1019999999999</v>
      </c>
      <c r="F329" s="27">
        <v>57751</v>
      </c>
      <c r="G329" s="27">
        <v>1</v>
      </c>
      <c r="H329" s="27">
        <v>2.9114785416386384E-2</v>
      </c>
      <c r="I329" s="27">
        <v>2.289888977002379E-2</v>
      </c>
      <c r="J329" s="27">
        <v>19281.160489686401</v>
      </c>
      <c r="K329" s="29">
        <f t="shared" si="25"/>
        <v>527.80893940362216</v>
      </c>
      <c r="L329" s="28">
        <f t="shared" si="28"/>
        <v>527.80893940362216</v>
      </c>
      <c r="M329" s="27">
        <f t="shared" si="29"/>
        <v>237.51402273162998</v>
      </c>
      <c r="N329" s="87" cm="1">
        <f t="array" ref="N329">_xlfn.IFS(AND('Demand breakdown 1'!X329&gt;0, SUM('Demand breakdown 1'!N329:W329)&gt;0,SUM('Demand breakdown 1'!N329:W329)&lt;'Demand breakdown 1'!X329),('Demand breakdown 1'!N329 /'Demand breakdown 1'!X329)*Doku!$H$9,AND('Demand breakdown 1'!X329 = 0, SUM('Demand breakdown 1'!N329:W329)&gt;0), 'Demand breakdown 1'!N329/SUM('Demand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1'!N329 /'Demand breakdown 1'!Y329)*Doku!$H$9)</f>
        <v>0</v>
      </c>
      <c r="O329" s="27" cm="1">
        <f t="array" ref="O329">_xlfn.IFS(AND('Demand breakdown 1'!X329&gt;0, SUM('Demand breakdown 1'!N329:W329)&gt;0,SUM('Demand breakdown 1'!N329:W329)&lt;'Demand breakdown 1'!X329),('Demand breakdown 1'!O329 /'Demand breakdown 1'!X329)*Doku!$H$9,AND('Demand breakdown 1'!X329 = 0, SUM('Demand breakdown 1'!N329:W329)&gt;0), 'Demand breakdown 1'!O329/SUM('Demand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1'!O329 /'Demand breakdown 1'!Y329)*Doku!$H$9)</f>
        <v>0</v>
      </c>
      <c r="P329" s="27" cm="1">
        <f t="array" ref="P329">_xlfn.IFS(AND('Demand breakdown 1'!X329&gt;0, SUM('Demand breakdown 1'!N329:W329)&gt;0,SUM('Demand breakdown 1'!N329:W329)&lt;'Demand breakdown 1'!X329),('Demand breakdown 1'!P329 /'Demand breakdown 1'!X329)*Doku!$H$9,AND('Demand breakdown 1'!X329 = 0, SUM('Demand breakdown 1'!N329:W329)&gt;0), 'Demand breakdown 1'!P329/SUM('Demand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1'!P329 /'Demand breakdown 1'!Y329)*Doku!$H$9)</f>
        <v>9.6142453476378131E-3</v>
      </c>
      <c r="Q329" s="27" cm="1">
        <f t="array" ref="Q329">_xlfn.IFS(AND('Demand breakdown 1'!X329&gt;0, SUM('Demand breakdown 1'!N329:W329)&gt;0,SUM('Demand breakdown 1'!N329:W329)&lt;'Demand breakdown 1'!X329),('Demand breakdown 1'!Q329 /'Demand breakdown 1'!X329)*Doku!$H$9,AND('Demand breakdown 1'!X329 = 0, SUM('Demand breakdown 1'!N329:W329)&gt;0), 'Demand breakdown 1'!Q329/SUM('Demand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1'!Q329 /'Demand breakdown 1'!Y329)*Doku!$H$9)</f>
        <v>0</v>
      </c>
      <c r="R329" s="27" cm="1">
        <f t="array" ref="R329">_xlfn.IFS(AND('Demand breakdown 1'!X329&gt;0, SUM('Demand breakdown 1'!N329:W329)&gt;0,SUM('Demand breakdown 1'!N329:W329)&lt;'Demand breakdown 1'!X329),('Demand breakdown 1'!R329 /'Demand breakdown 1'!X329)*Doku!$H$9,AND('Demand breakdown 1'!X329 = 0, SUM('Demand breakdown 1'!N329:W329)&gt;0), 'Demand breakdown 1'!R329/SUM('Demand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1'!R329 /'Demand breakdown 1'!Y329)*Doku!$H$9)</f>
        <v>0</v>
      </c>
      <c r="S329" s="27" cm="1">
        <f t="array" ref="S329">_xlfn.IFS(AND('Demand breakdown 1'!X329&gt;0, SUM('Demand breakdown 1'!N329:W329)&gt;0,SUM('Demand breakdown 1'!N329:W329)&lt;'Demand breakdown 1'!X329),('Demand breakdown 1'!S329 /'Demand breakdown 1'!X329)*Doku!$H$9,AND('Demand breakdown 1'!X329 = 0, SUM('Demand breakdown 1'!N329:W329)&gt;0), 'Demand breakdown 1'!S329/SUM('Demand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1'!S329 /'Demand breakdown 1'!Y329)*Doku!$H$9)</f>
        <v>0</v>
      </c>
      <c r="T329" s="27" cm="1">
        <f t="array" ref="T329">_xlfn.IFS(AND('Demand breakdown 1'!X329&gt;0, SUM('Demand breakdown 1'!N329:W329)&gt;0,SUM('Demand breakdown 1'!N329:W329)&lt;'Demand breakdown 1'!X329),('Demand breakdown 1'!T329 /'Demand breakdown 1'!X329)*Doku!$H$9,AND('Demand breakdown 1'!X329 = 0, SUM('Demand breakdown 1'!N329:W329)&gt;0), 'Demand breakdown 1'!T329/SUM('Demand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1'!T329 /'Demand breakdown 1'!Y329)*Doku!$H$9)</f>
        <v>0</v>
      </c>
      <c r="U329" s="27" cm="1">
        <f t="array" ref="U329">_xlfn.IFS(AND('Demand breakdown 1'!X329&gt;0, SUM('Demand breakdown 1'!N329:W329)&gt;0,SUM('Demand breakdown 1'!N329:W329)&lt;'Demand breakdown 1'!X329),('Demand breakdown 1'!U329 /'Demand breakdown 1'!X329)*Doku!$H$9,AND('Demand breakdown 1'!X329 = 0, SUM('Demand breakdown 1'!N329:W329)&gt;0), 'Demand breakdown 1'!U329/SUM('Demand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1'!U329 /'Demand breakdown 1'!Y329)*Doku!$H$9)</f>
        <v>0</v>
      </c>
      <c r="V329" s="27" cm="1">
        <f t="array" ref="V329">_xlfn.IFS(AND('Demand breakdown 1'!X329&gt;0, SUM('Demand breakdown 1'!N329:W329)&gt;0,SUM('Demand breakdown 1'!N329:W329)&lt;'Demand breakdown 1'!X329),('Demand breakdown 1'!V329 /'Demand breakdown 1'!X329)*Doku!$H$9,AND('Demand breakdown 1'!X329 = 0, SUM('Demand breakdown 1'!N329:W329)&gt;0), 'Demand breakdown 1'!V329/SUM('Demand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1'!V329 /'Demand breakdown 1'!Y329)*Doku!$H$9)</f>
        <v>0</v>
      </c>
      <c r="W329" s="27" cm="1">
        <f t="array" ref="W329">_xlfn.IFS(AND('Demand breakdown 1'!X329&gt;0, SUM('Demand breakdown 1'!N329:W329)&gt;0),('Demand breakdown 1'!W329 /'Demand breakdown 1'!X329)*Doku!$H$9,AND('Demand breakdown 1'!X329 = 0, SUM('Demand breakdown 1'!N329:W329)&gt;0), 'Demand breakdown 1'!W329/SUM('Demand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1'!W329 /'Demand breakdown 1'!Y329)*Doku!$H$9)</f>
        <v>0</v>
      </c>
      <c r="X329" s="90" cm="1">
        <f t="array" ref="X329">_xlfn.IFS(AND('Demand breakdown 1'!Y329&gt;0,'Demand breakdown 1'!X329 &gt; SUM('Demand breakdown 1'!N329:W329)),(('Demand breakdown 1'!Y329-SUM('Demand breakdown 1'!N329:W329))/'Demand breakdown 1'!Y329)*Doku!$H$9,'Demand breakdown 1'!Y329 = 0, 0,'Demand breakdown 1'!X329 &lt; SUM('Demand breakdown 1'!N329:W329),1)</f>
        <v>0.97103878011141909</v>
      </c>
      <c r="Y329" s="92">
        <f>IF(X329=1,Doku!$H$10,1-SUM(N329:X329))</f>
        <v>1.934697454094314E-2</v>
      </c>
      <c r="Z329" s="27">
        <f t="shared" si="26"/>
        <v>142.508413638978</v>
      </c>
      <c r="AA329" s="25">
        <f t="shared" si="27"/>
        <v>147.78650303301421</v>
      </c>
    </row>
    <row r="330" spans="1:27">
      <c r="A330" s="27" t="s">
        <v>1503</v>
      </c>
      <c r="B330" s="27" t="s">
        <v>1507</v>
      </c>
      <c r="C330" s="27">
        <v>12054</v>
      </c>
      <c r="D330" s="27">
        <v>567</v>
      </c>
      <c r="E330" s="27">
        <v>7507.7049999999999</v>
      </c>
      <c r="F330" s="27">
        <v>180334</v>
      </c>
      <c r="G330" s="27">
        <v>1</v>
      </c>
      <c r="H330" s="27">
        <v>0.10100504506928562</v>
      </c>
      <c r="I330" s="27">
        <v>7.1504361617763676E-2</v>
      </c>
      <c r="J330" s="27">
        <v>19281.160489686401</v>
      </c>
      <c r="K330" s="29">
        <f t="shared" si="25"/>
        <v>1788.2284088373196</v>
      </c>
      <c r="L330" s="28">
        <f t="shared" si="28"/>
        <v>1788.2284088373196</v>
      </c>
      <c r="M330" s="27">
        <f t="shared" si="29"/>
        <v>804.70278397679385</v>
      </c>
      <c r="N330" s="87" cm="1">
        <f t="array" ref="N330">_xlfn.IFS(AND('Demand breakdown 1'!X330&gt;0, SUM('Demand breakdown 1'!N330:W330)&gt;0,SUM('Demand breakdown 1'!N330:W330)&lt;'Demand breakdown 1'!X330),('Demand breakdown 1'!N330 /'Demand breakdown 1'!X330)*Doku!$H$9,AND('Demand breakdown 1'!X330 = 0, SUM('Demand breakdown 1'!N330:W330)&gt;0), 'Demand breakdown 1'!N330/SUM('Demand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1'!N330 /'Demand breakdown 1'!Y330)*Doku!$H$9)</f>
        <v>0</v>
      </c>
      <c r="O330" s="27" cm="1">
        <f t="array" ref="O330">_xlfn.IFS(AND('Demand breakdown 1'!X330&gt;0, SUM('Demand breakdown 1'!N330:W330)&gt;0,SUM('Demand breakdown 1'!N330:W330)&lt;'Demand breakdown 1'!X330),('Demand breakdown 1'!O330 /'Demand breakdown 1'!X330)*Doku!$H$9,AND('Demand breakdown 1'!X330 = 0, SUM('Demand breakdown 1'!N330:W330)&gt;0), 'Demand breakdown 1'!O330/SUM('Demand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1'!O330 /'Demand breakdown 1'!Y330)*Doku!$H$9)</f>
        <v>0</v>
      </c>
      <c r="P330" s="27" cm="1">
        <f t="array" ref="P330">_xlfn.IFS(AND('Demand breakdown 1'!X330&gt;0, SUM('Demand breakdown 1'!N330:W330)&gt;0,SUM('Demand breakdown 1'!N330:W330)&lt;'Demand breakdown 1'!X330),('Demand breakdown 1'!P330 /'Demand breakdown 1'!X330)*Doku!$H$9,AND('Demand breakdown 1'!X330 = 0, SUM('Demand breakdown 1'!N330:W330)&gt;0), 'Demand breakdown 1'!P330/SUM('Demand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1'!P330 /'Demand breakdown 1'!Y330)*Doku!$H$9)</f>
        <v>0.14834153555404211</v>
      </c>
      <c r="Q330" s="27" cm="1">
        <f t="array" ref="Q330">_xlfn.IFS(AND('Demand breakdown 1'!X330&gt;0, SUM('Demand breakdown 1'!N330:W330)&gt;0,SUM('Demand breakdown 1'!N330:W330)&lt;'Demand breakdown 1'!X330),('Demand breakdown 1'!Q330 /'Demand breakdown 1'!X330)*Doku!$H$9,AND('Demand breakdown 1'!X330 = 0, SUM('Demand breakdown 1'!N330:W330)&gt;0), 'Demand breakdown 1'!Q330/SUM('Demand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1'!Q330 /'Demand breakdown 1'!Y330)*Doku!$H$9)</f>
        <v>0.1083692654945697</v>
      </c>
      <c r="R330" s="27" cm="1">
        <f t="array" ref="R330">_xlfn.IFS(AND('Demand breakdown 1'!X330&gt;0, SUM('Demand breakdown 1'!N330:W330)&gt;0,SUM('Demand breakdown 1'!N330:W330)&lt;'Demand breakdown 1'!X330),('Demand breakdown 1'!R330 /'Demand breakdown 1'!X330)*Doku!$H$9,AND('Demand breakdown 1'!X330 = 0, SUM('Demand breakdown 1'!N330:W330)&gt;0), 'Demand breakdown 1'!R330/SUM('Demand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1'!R330 /'Demand breakdown 1'!Y330)*Doku!$H$9)</f>
        <v>0</v>
      </c>
      <c r="S330" s="27" cm="1">
        <f t="array" ref="S330">_xlfn.IFS(AND('Demand breakdown 1'!X330&gt;0, SUM('Demand breakdown 1'!N330:W330)&gt;0,SUM('Demand breakdown 1'!N330:W330)&lt;'Demand breakdown 1'!X330),('Demand breakdown 1'!S330 /'Demand breakdown 1'!X330)*Doku!$H$9,AND('Demand breakdown 1'!X330 = 0, SUM('Demand breakdown 1'!N330:W330)&gt;0), 'Demand breakdown 1'!S330/SUM('Demand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1'!S330 /'Demand breakdown 1'!Y330)*Doku!$H$9)</f>
        <v>0.11281062883451107</v>
      </c>
      <c r="T330" s="27" cm="1">
        <f t="array" ref="T330">_xlfn.IFS(AND('Demand breakdown 1'!X330&gt;0, SUM('Demand breakdown 1'!N330:W330)&gt;0,SUM('Demand breakdown 1'!N330:W330)&lt;'Demand breakdown 1'!X330),('Demand breakdown 1'!T330 /'Demand breakdown 1'!X330)*Doku!$H$9,AND('Demand breakdown 1'!X330 = 0, SUM('Demand breakdown 1'!N330:W330)&gt;0), 'Demand breakdown 1'!T330/SUM('Demand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1'!T330 /'Demand breakdown 1'!Y330)*Doku!$H$9)</f>
        <v>0</v>
      </c>
      <c r="U330" s="27" cm="1">
        <f t="array" ref="U330">_xlfn.IFS(AND('Demand breakdown 1'!X330&gt;0, SUM('Demand breakdown 1'!N330:W330)&gt;0,SUM('Demand breakdown 1'!N330:W330)&lt;'Demand breakdown 1'!X330),('Demand breakdown 1'!U330 /'Demand breakdown 1'!X330)*Doku!$H$9,AND('Demand breakdown 1'!X330 = 0, SUM('Demand breakdown 1'!N330:W330)&gt;0), 'Demand breakdown 1'!U330/SUM('Demand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1'!U330 /'Demand breakdown 1'!Y330)*Doku!$H$9)</f>
        <v>0</v>
      </c>
      <c r="V330" s="27" cm="1">
        <f t="array" ref="V330">_xlfn.IFS(AND('Demand breakdown 1'!X330&gt;0, SUM('Demand breakdown 1'!N330:W330)&gt;0,SUM('Demand breakdown 1'!N330:W330)&lt;'Demand breakdown 1'!X330),('Demand breakdown 1'!V330 /'Demand breakdown 1'!X330)*Doku!$H$9,AND('Demand breakdown 1'!X330 = 0, SUM('Demand breakdown 1'!N330:W330)&gt;0), 'Demand breakdown 1'!V330/SUM('Demand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1'!V330 /'Demand breakdown 1'!Y330)*Doku!$H$9)</f>
        <v>7.9056267450956577E-2</v>
      </c>
      <c r="W330" s="27" cm="1">
        <f t="array" ref="W330">_xlfn.IFS(AND('Demand breakdown 1'!X330&gt;0, SUM('Demand breakdown 1'!N330:W330)&gt;0),('Demand breakdown 1'!W330 /'Demand breakdown 1'!X330)*Doku!$H$9,AND('Demand breakdown 1'!X330 = 0, SUM('Demand breakdown 1'!N330:W330)&gt;0), 'Demand breakdown 1'!W330/SUM('Demand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1'!W330 /'Demand breakdown 1'!Y330)*Doku!$H$9)</f>
        <v>0.29668307110808423</v>
      </c>
      <c r="X330" s="90" cm="1">
        <f t="array" ref="X330">_xlfn.IFS(AND('Demand breakdown 1'!Y330&gt;0,'Demand breakdown 1'!X330 &gt; SUM('Demand breakdown 1'!N330:W330)),(('Demand breakdown 1'!Y330-SUM('Demand breakdown 1'!N330:W330))/'Demand breakdown 1'!Y330)*Doku!$H$9,'Demand breakdown 1'!Y330 = 0, 0,'Demand breakdown 1'!X330 &lt; SUM('Demand breakdown 1'!N330:W330),1)</f>
        <v>0.23539225701689317</v>
      </c>
      <c r="Y330" s="92">
        <f>IF(X330=1,Doku!$H$10,1-SUM(N330:X330))</f>
        <v>1.934697454094314E-2</v>
      </c>
      <c r="Z330" s="27">
        <f t="shared" si="26"/>
        <v>482.82167038607633</v>
      </c>
      <c r="AA330" s="25">
        <f t="shared" si="27"/>
        <v>500.70395447444957</v>
      </c>
    </row>
    <row r="331" spans="1:27">
      <c r="A331" s="27" t="s">
        <v>1503</v>
      </c>
      <c r="B331" s="27" t="s">
        <v>1508</v>
      </c>
      <c r="C331" s="27">
        <v>12060</v>
      </c>
      <c r="D331" s="27">
        <v>453</v>
      </c>
      <c r="E331" s="27">
        <v>4005.9340000000002</v>
      </c>
      <c r="F331" s="27">
        <v>185244</v>
      </c>
      <c r="G331" s="27">
        <v>6</v>
      </c>
      <c r="H331" s="27">
        <v>5.3893905556302975E-2</v>
      </c>
      <c r="I331" s="27">
        <v>7.3451229183187944E-2</v>
      </c>
      <c r="J331" s="27">
        <v>19281.160489686401</v>
      </c>
      <c r="K331" s="29">
        <f t="shared" si="25"/>
        <v>1144.7216532147165</v>
      </c>
      <c r="L331" s="28">
        <f t="shared" si="28"/>
        <v>190.78694220245276</v>
      </c>
      <c r="M331" s="27">
        <f t="shared" si="29"/>
        <v>85.854123991103748</v>
      </c>
      <c r="N331" s="87" cm="1">
        <f t="array" ref="N331">_xlfn.IFS(AND('Demand breakdown 1'!X331&gt;0, SUM('Demand breakdown 1'!N331:W331)&gt;0,SUM('Demand breakdown 1'!N331:W331)&lt;'Demand breakdown 1'!X331),('Demand breakdown 1'!N331 /'Demand breakdown 1'!X331)*Doku!$H$9,AND('Demand breakdown 1'!X331 = 0, SUM('Demand breakdown 1'!N331:W331)&gt;0), 'Demand breakdown 1'!N331/SUM('Demand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1'!N331 /'Demand breakdown 1'!Y331)*Doku!$H$9)</f>
        <v>0.13065045573519821</v>
      </c>
      <c r="O331" s="27" cm="1">
        <f t="array" ref="O331">_xlfn.IFS(AND('Demand breakdown 1'!X331&gt;0, SUM('Demand breakdown 1'!N331:W331)&gt;0,SUM('Demand breakdown 1'!N331:W331)&lt;'Demand breakdown 1'!X331),('Demand breakdown 1'!O331 /'Demand breakdown 1'!X331)*Doku!$H$9,AND('Demand breakdown 1'!X331 = 0, SUM('Demand breakdown 1'!N331:W331)&gt;0), 'Demand breakdown 1'!O331/SUM('Demand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1'!O331 /'Demand breakdown 1'!Y331)*Doku!$H$9)</f>
        <v>6.8423657647880484E-2</v>
      </c>
      <c r="P331" s="27" cm="1">
        <f t="array" ref="P331">_xlfn.IFS(AND('Demand breakdown 1'!X331&gt;0, SUM('Demand breakdown 1'!N331:W331)&gt;0,SUM('Demand breakdown 1'!N331:W331)&lt;'Demand breakdown 1'!X331),('Demand breakdown 1'!P331 /'Demand breakdown 1'!X331)*Doku!$H$9,AND('Demand breakdown 1'!X331 = 0, SUM('Demand breakdown 1'!N331:W331)&gt;0), 'Demand breakdown 1'!P331/SUM('Demand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1'!P331 /'Demand breakdown 1'!Y331)*Doku!$H$9)</f>
        <v>7.90099593971752E-2</v>
      </c>
      <c r="Q331" s="27" cm="1">
        <f t="array" ref="Q331">_xlfn.IFS(AND('Demand breakdown 1'!X331&gt;0, SUM('Demand breakdown 1'!N331:W331)&gt;0,SUM('Demand breakdown 1'!N331:W331)&lt;'Demand breakdown 1'!X331),('Demand breakdown 1'!Q331 /'Demand breakdown 1'!X331)*Doku!$H$9,AND('Demand breakdown 1'!X331 = 0, SUM('Demand breakdown 1'!N331:W331)&gt;0), 'Demand breakdown 1'!Q331/SUM('Demand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1'!Q331 /'Demand breakdown 1'!Y331)*Doku!$H$9)</f>
        <v>0.14433518726477432</v>
      </c>
      <c r="R331" s="27" cm="1">
        <f t="array" ref="R331">_xlfn.IFS(AND('Demand breakdown 1'!X331&gt;0, SUM('Demand breakdown 1'!N331:W331)&gt;0,SUM('Demand breakdown 1'!N331:W331)&lt;'Demand breakdown 1'!X331),('Demand breakdown 1'!R331 /'Demand breakdown 1'!X331)*Doku!$H$9,AND('Demand breakdown 1'!X331 = 0, SUM('Demand breakdown 1'!N331:W331)&gt;0), 'Demand breakdown 1'!R331/SUM('Demand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1'!R331 /'Demand breakdown 1'!Y331)*Doku!$H$9)</f>
        <v>0</v>
      </c>
      <c r="S331" s="27" cm="1">
        <f t="array" ref="S331">_xlfn.IFS(AND('Demand breakdown 1'!X331&gt;0, SUM('Demand breakdown 1'!N331:W331)&gt;0,SUM('Demand breakdown 1'!N331:W331)&lt;'Demand breakdown 1'!X331),('Demand breakdown 1'!S331 /'Demand breakdown 1'!X331)*Doku!$H$9,AND('Demand breakdown 1'!X331 = 0, SUM('Demand breakdown 1'!N331:W331)&gt;0), 'Demand breakdown 1'!S331/SUM('Demand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1'!S331 /'Demand breakdown 1'!Y331)*Doku!$H$9)</f>
        <v>5.3964318673234042E-2</v>
      </c>
      <c r="T331" s="27" cm="1">
        <f t="array" ref="T331">_xlfn.IFS(AND('Demand breakdown 1'!X331&gt;0, SUM('Demand breakdown 1'!N331:W331)&gt;0,SUM('Demand breakdown 1'!N331:W331)&lt;'Demand breakdown 1'!X331),('Demand breakdown 1'!T331 /'Demand breakdown 1'!X331)*Doku!$H$9,AND('Demand breakdown 1'!X331 = 0, SUM('Demand breakdown 1'!N331:W331)&gt;0), 'Demand breakdown 1'!T331/SUM('Demand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1'!T331 /'Demand breakdown 1'!Y331)*Doku!$H$9)</f>
        <v>5.1640496338023006E-2</v>
      </c>
      <c r="U331" s="27" cm="1">
        <f t="array" ref="U331">_xlfn.IFS(AND('Demand breakdown 1'!X331&gt;0, SUM('Demand breakdown 1'!N331:W331)&gt;0,SUM('Demand breakdown 1'!N331:W331)&lt;'Demand breakdown 1'!X331),('Demand breakdown 1'!U331 /'Demand breakdown 1'!X331)*Doku!$H$9,AND('Demand breakdown 1'!X331 = 0, SUM('Demand breakdown 1'!N331:W331)&gt;0), 'Demand breakdown 1'!U331/SUM('Demand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1'!U331 /'Demand breakdown 1'!Y331)*Doku!$H$9)</f>
        <v>0</v>
      </c>
      <c r="V331" s="27" cm="1">
        <f t="array" ref="V331">_xlfn.IFS(AND('Demand breakdown 1'!X331&gt;0, SUM('Demand breakdown 1'!N331:W331)&gt;0,SUM('Demand breakdown 1'!N331:W331)&lt;'Demand breakdown 1'!X331),('Demand breakdown 1'!V331 /'Demand breakdown 1'!X331)*Doku!$H$9,AND('Demand breakdown 1'!X331 = 0, SUM('Demand breakdown 1'!N331:W331)&gt;0), 'Demand breakdown 1'!V331/SUM('Demand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1'!V331 /'Demand breakdown 1'!Y331)*Doku!$H$9)</f>
        <v>0.26465754373236794</v>
      </c>
      <c r="W331" s="27" cm="1">
        <f t="array" ref="W331">_xlfn.IFS(AND('Demand breakdown 1'!X331&gt;0, SUM('Demand breakdown 1'!N331:W331)&gt;0),('Demand breakdown 1'!W331 /'Demand breakdown 1'!X331)*Doku!$H$9,AND('Demand breakdown 1'!X331 = 0, SUM('Demand breakdown 1'!N331:W331)&gt;0), 'Demand breakdown 1'!W331/SUM('Demand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1'!W331 /'Demand breakdown 1'!Y331)*Doku!$H$9)</f>
        <v>2.6594855614081848E-2</v>
      </c>
      <c r="X331" s="90" cm="1">
        <f t="array" ref="X331">_xlfn.IFS(AND('Demand breakdown 1'!Y331&gt;0,'Demand breakdown 1'!X331 &gt; SUM('Demand breakdown 1'!N331:W331)),(('Demand breakdown 1'!Y331-SUM('Demand breakdown 1'!N331:W331))/'Demand breakdown 1'!Y331)*Doku!$H$9,'Demand breakdown 1'!Y331 = 0, 0,'Demand breakdown 1'!X331 &lt; SUM('Demand breakdown 1'!N331:W331),1)</f>
        <v>0.1613765510563219</v>
      </c>
      <c r="Y331" s="92">
        <f>IF(X331=1,Doku!$H$10,1-SUM(N331:X331))</f>
        <v>1.934697454094314E-2</v>
      </c>
      <c r="Z331" s="27">
        <f t="shared" si="26"/>
        <v>51.512474394662249</v>
      </c>
      <c r="AA331" s="25">
        <f t="shared" si="27"/>
        <v>53.420343816686781</v>
      </c>
    </row>
    <row r="332" spans="1:27">
      <c r="A332" s="27" t="s">
        <v>1503</v>
      </c>
      <c r="B332" s="27" t="s">
        <v>1509</v>
      </c>
      <c r="C332" s="27">
        <v>12061</v>
      </c>
      <c r="D332" s="27">
        <v>892</v>
      </c>
      <c r="E332" s="27">
        <v>5633.8580000000002</v>
      </c>
      <c r="F332" s="27">
        <v>170791</v>
      </c>
      <c r="G332" s="27">
        <v>7</v>
      </c>
      <c r="H332" s="27">
        <v>7.5795210547558195E-2</v>
      </c>
      <c r="I332" s="27">
        <v>6.772045995241871E-2</v>
      </c>
      <c r="J332" s="27">
        <v>19281.160489686401</v>
      </c>
      <c r="K332" s="29">
        <f t="shared" si="25"/>
        <v>1417.8262615181</v>
      </c>
      <c r="L332" s="28">
        <f t="shared" si="28"/>
        <v>202.54660878830001</v>
      </c>
      <c r="M332" s="27">
        <f t="shared" si="29"/>
        <v>91.145973954734998</v>
      </c>
      <c r="N332" s="87" cm="1">
        <f t="array" ref="N332">_xlfn.IFS(AND('Demand breakdown 1'!X332&gt;0, SUM('Demand breakdown 1'!N332:W332)&gt;0,SUM('Demand breakdown 1'!N332:W332)&lt;'Demand breakdown 1'!X332),('Demand breakdown 1'!N332 /'Demand breakdown 1'!X332)*Doku!$H$9,AND('Demand breakdown 1'!X332 = 0, SUM('Demand breakdown 1'!N332:W332)&gt;0), 'Demand breakdown 1'!N332/SUM('Demand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1'!N332 /'Demand breakdown 1'!Y332)*Doku!$H$9)</f>
        <v>9.0635857704341613E-2</v>
      </c>
      <c r="O332" s="27" cm="1">
        <f t="array" ref="O332">_xlfn.IFS(AND('Demand breakdown 1'!X332&gt;0, SUM('Demand breakdown 1'!N332:W332)&gt;0,SUM('Demand breakdown 1'!N332:W332)&lt;'Demand breakdown 1'!X332),('Demand breakdown 1'!O332 /'Demand breakdown 1'!X332)*Doku!$H$9,AND('Demand breakdown 1'!X332 = 0, SUM('Demand breakdown 1'!N332:W332)&gt;0), 'Demand breakdown 1'!O332/SUM('Demand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1'!O332 /'Demand breakdown 1'!Y332)*Doku!$H$9)</f>
        <v>5.407827197601052E-2</v>
      </c>
      <c r="P332" s="27" cm="1">
        <f t="array" ref="P332">_xlfn.IFS(AND('Demand breakdown 1'!X332&gt;0, SUM('Demand breakdown 1'!N332:W332)&gt;0,SUM('Demand breakdown 1'!N332:W332)&lt;'Demand breakdown 1'!X332),('Demand breakdown 1'!P332 /'Demand breakdown 1'!X332)*Doku!$H$9,AND('Demand breakdown 1'!X332 = 0, SUM('Demand breakdown 1'!N332:W332)&gt;0), 'Demand breakdown 1'!P332/SUM('Demand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1'!P332 /'Demand breakdown 1'!Y332)*Doku!$H$9)</f>
        <v>4.4980992578176976E-2</v>
      </c>
      <c r="Q332" s="27" cm="1">
        <f t="array" ref="Q332">_xlfn.IFS(AND('Demand breakdown 1'!X332&gt;0, SUM('Demand breakdown 1'!N332:W332)&gt;0,SUM('Demand breakdown 1'!N332:W332)&lt;'Demand breakdown 1'!X332),('Demand breakdown 1'!Q332 /'Demand breakdown 1'!X332)*Doku!$H$9,AND('Demand breakdown 1'!X332 = 0, SUM('Demand breakdown 1'!N332:W332)&gt;0), 'Demand breakdown 1'!Q332/SUM('Demand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1'!Q332 /'Demand breakdown 1'!Y332)*Doku!$H$9)</f>
        <v>0.31116064903330665</v>
      </c>
      <c r="R332" s="27" cm="1">
        <f t="array" ref="R332">_xlfn.IFS(AND('Demand breakdown 1'!X332&gt;0, SUM('Demand breakdown 1'!N332:W332)&gt;0,SUM('Demand breakdown 1'!N332:W332)&lt;'Demand breakdown 1'!X332),('Demand breakdown 1'!R332 /'Demand breakdown 1'!X332)*Doku!$H$9,AND('Demand breakdown 1'!X332 = 0, SUM('Demand breakdown 1'!N332:W332)&gt;0), 'Demand breakdown 1'!R332/SUM('Demand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1'!R332 /'Demand breakdown 1'!Y332)*Doku!$H$9)</f>
        <v>0</v>
      </c>
      <c r="S332" s="27" cm="1">
        <f t="array" ref="S332">_xlfn.IFS(AND('Demand breakdown 1'!X332&gt;0, SUM('Demand breakdown 1'!N332:W332)&gt;0,SUM('Demand breakdown 1'!N332:W332)&lt;'Demand breakdown 1'!X332),('Demand breakdown 1'!S332 /'Demand breakdown 1'!X332)*Doku!$H$9,AND('Demand breakdown 1'!X332 = 0, SUM('Demand breakdown 1'!N332:W332)&gt;0), 'Demand breakdown 1'!S332/SUM('Demand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1'!S332 /'Demand breakdown 1'!Y332)*Doku!$H$9)</f>
        <v>0</v>
      </c>
      <c r="T332" s="27" cm="1">
        <f t="array" ref="T332">_xlfn.IFS(AND('Demand breakdown 1'!X332&gt;0, SUM('Demand breakdown 1'!N332:W332)&gt;0,SUM('Demand breakdown 1'!N332:W332)&lt;'Demand breakdown 1'!X332),('Demand breakdown 1'!T332 /'Demand breakdown 1'!X332)*Doku!$H$9,AND('Demand breakdown 1'!X332 = 0, SUM('Demand breakdown 1'!N332:W332)&gt;0), 'Demand breakdown 1'!T332/SUM('Demand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1'!T332 /'Demand breakdown 1'!Y332)*Doku!$H$9)</f>
        <v>0</v>
      </c>
      <c r="U332" s="27" cm="1">
        <f t="array" ref="U332">_xlfn.IFS(AND('Demand breakdown 1'!X332&gt;0, SUM('Demand breakdown 1'!N332:W332)&gt;0,SUM('Demand breakdown 1'!N332:W332)&lt;'Demand breakdown 1'!X332),('Demand breakdown 1'!U332 /'Demand breakdown 1'!X332)*Doku!$H$9,AND('Demand breakdown 1'!X332 = 0, SUM('Demand breakdown 1'!N332:W332)&gt;0), 'Demand breakdown 1'!U332/SUM('Demand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1'!U332 /'Demand breakdown 1'!Y332)*Doku!$H$9)</f>
        <v>0</v>
      </c>
      <c r="V332" s="27" cm="1">
        <f t="array" ref="V332">_xlfn.IFS(AND('Demand breakdown 1'!X332&gt;0, SUM('Demand breakdown 1'!N332:W332)&gt;0,SUM('Demand breakdown 1'!N332:W332)&lt;'Demand breakdown 1'!X332),('Demand breakdown 1'!V332 /'Demand breakdown 1'!X332)*Doku!$H$9,AND('Demand breakdown 1'!X332 = 0, SUM('Demand breakdown 1'!N332:W332)&gt;0), 'Demand breakdown 1'!V332/SUM('Demand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1'!V332 /'Demand breakdown 1'!Y332)*Doku!$H$9)</f>
        <v>0.38090645775003051</v>
      </c>
      <c r="W332" s="27" cm="1">
        <f t="array" ref="W332">_xlfn.IFS(AND('Demand breakdown 1'!X332&gt;0, SUM('Demand breakdown 1'!N332:W332)&gt;0),('Demand breakdown 1'!W332 /'Demand breakdown 1'!X332)*Doku!$H$9,AND('Demand breakdown 1'!X332 = 0, SUM('Demand breakdown 1'!N332:W332)&gt;0), 'Demand breakdown 1'!W332/SUM('Demand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1'!W332 /'Demand breakdown 1'!Y332)*Doku!$H$9)</f>
        <v>1.1455833315790391E-2</v>
      </c>
      <c r="X332" s="90" cm="1">
        <f t="array" ref="X332">_xlfn.IFS(AND('Demand breakdown 1'!Y332&gt;0,'Demand breakdown 1'!X332 &gt; SUM('Demand breakdown 1'!N332:W332)),(('Demand breakdown 1'!Y332-SUM('Demand breakdown 1'!N332:W332))/'Demand breakdown 1'!Y332)*Doku!$H$9,'Demand breakdown 1'!Y332 = 0, 0,'Demand breakdown 1'!X332 &lt; SUM('Demand breakdown 1'!N332:W332),1)</f>
        <v>8.7434963101400198E-2</v>
      </c>
      <c r="Y332" s="92">
        <f>IF(X332=1,Doku!$H$10,1-SUM(N332:X332))</f>
        <v>1.934697454094314E-2</v>
      </c>
      <c r="Z332" s="27">
        <f t="shared" si="26"/>
        <v>54.687584372841002</v>
      </c>
      <c r="AA332" s="25">
        <f t="shared" si="27"/>
        <v>56.713050460724006</v>
      </c>
    </row>
    <row r="333" spans="1:27">
      <c r="A333" s="27" t="s">
        <v>1503</v>
      </c>
      <c r="B333" s="27" t="s">
        <v>1510</v>
      </c>
      <c r="C333" s="27">
        <v>12062</v>
      </c>
      <c r="D333" s="27">
        <v>377</v>
      </c>
      <c r="E333" s="27">
        <v>2544.3960000000002</v>
      </c>
      <c r="F333" s="27">
        <v>101827</v>
      </c>
      <c r="G333" s="27">
        <v>3</v>
      </c>
      <c r="H333" s="27">
        <v>3.423107762679941E-2</v>
      </c>
      <c r="I333" s="27">
        <v>4.0375495638382233E-2</v>
      </c>
      <c r="J333" s="27">
        <v>19281.160489686401</v>
      </c>
      <c r="K333" s="29">
        <f t="shared" si="25"/>
        <v>693.18692420040634</v>
      </c>
      <c r="L333" s="28">
        <f t="shared" si="28"/>
        <v>231.0623080668021</v>
      </c>
      <c r="M333" s="27">
        <f t="shared" si="29"/>
        <v>103.97803863006095</v>
      </c>
      <c r="N333" s="87" cm="1">
        <f t="array" ref="N333">_xlfn.IFS(AND('Demand breakdown 1'!X333&gt;0, SUM('Demand breakdown 1'!N333:W333)&gt;0,SUM('Demand breakdown 1'!N333:W333)&lt;'Demand breakdown 1'!X333),('Demand breakdown 1'!N333 /'Demand breakdown 1'!X333)*Doku!$H$9,AND('Demand breakdown 1'!X333 = 0, SUM('Demand breakdown 1'!N333:W333)&gt;0), 'Demand breakdown 1'!N333/SUM('Demand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1'!N333 /'Demand breakdown 1'!Y333)*Doku!$H$9)</f>
        <v>0.28616325486945177</v>
      </c>
      <c r="O333" s="27" cm="1">
        <f t="array" ref="O333">_xlfn.IFS(AND('Demand breakdown 1'!X333&gt;0, SUM('Demand breakdown 1'!N333:W333)&gt;0,SUM('Demand breakdown 1'!N333:W333)&lt;'Demand breakdown 1'!X333),('Demand breakdown 1'!O333 /'Demand breakdown 1'!X333)*Doku!$H$9,AND('Demand breakdown 1'!X333 = 0, SUM('Demand breakdown 1'!N333:W333)&gt;0), 'Demand breakdown 1'!O333/SUM('Demand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1'!O333 /'Demand breakdown 1'!Y333)*Doku!$H$9)</f>
        <v>9.5235618047994047E-2</v>
      </c>
      <c r="P333" s="27" cm="1">
        <f t="array" ref="P333">_xlfn.IFS(AND('Demand breakdown 1'!X333&gt;0, SUM('Demand breakdown 1'!N333:W333)&gt;0,SUM('Demand breakdown 1'!N333:W333)&lt;'Demand breakdown 1'!X333),('Demand breakdown 1'!P333 /'Demand breakdown 1'!X333)*Doku!$H$9,AND('Demand breakdown 1'!X333 = 0, SUM('Demand breakdown 1'!N333:W333)&gt;0), 'Demand breakdown 1'!P333/SUM('Demand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1'!P333 /'Demand breakdown 1'!Y333)*Doku!$H$9)</f>
        <v>8.8237473590793203E-2</v>
      </c>
      <c r="Q333" s="27" cm="1">
        <f t="array" ref="Q333">_xlfn.IFS(AND('Demand breakdown 1'!X333&gt;0, SUM('Demand breakdown 1'!N333:W333)&gt;0,SUM('Demand breakdown 1'!N333:W333)&lt;'Demand breakdown 1'!X333),('Demand breakdown 1'!Q333 /'Demand breakdown 1'!X333)*Doku!$H$9,AND('Demand breakdown 1'!X333 = 0, SUM('Demand breakdown 1'!N333:W333)&gt;0), 'Demand breakdown 1'!Q333/SUM('Demand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1'!Q333 /'Demand breakdown 1'!Y333)*Doku!$H$9)</f>
        <v>0.14239702634652146</v>
      </c>
      <c r="R333" s="27" cm="1">
        <f t="array" ref="R333">_xlfn.IFS(AND('Demand breakdown 1'!X333&gt;0, SUM('Demand breakdown 1'!N333:W333)&gt;0,SUM('Demand breakdown 1'!N333:W333)&lt;'Demand breakdown 1'!X333),('Demand breakdown 1'!R333 /'Demand breakdown 1'!X333)*Doku!$H$9,AND('Demand breakdown 1'!X333 = 0, SUM('Demand breakdown 1'!N333:W333)&gt;0), 'Demand breakdown 1'!R333/SUM('Demand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1'!R333 /'Demand breakdown 1'!Y333)*Doku!$H$9)</f>
        <v>0</v>
      </c>
      <c r="S333" s="27" cm="1">
        <f t="array" ref="S333">_xlfn.IFS(AND('Demand breakdown 1'!X333&gt;0, SUM('Demand breakdown 1'!N333:W333)&gt;0,SUM('Demand breakdown 1'!N333:W333)&lt;'Demand breakdown 1'!X333),('Demand breakdown 1'!S333 /'Demand breakdown 1'!X333)*Doku!$H$9,AND('Demand breakdown 1'!X333 = 0, SUM('Demand breakdown 1'!N333:W333)&gt;0), 'Demand breakdown 1'!S333/SUM('Demand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1'!S333 /'Demand breakdown 1'!Y333)*Doku!$H$9)</f>
        <v>0</v>
      </c>
      <c r="T333" s="27" cm="1">
        <f t="array" ref="T333">_xlfn.IFS(AND('Demand breakdown 1'!X333&gt;0, SUM('Demand breakdown 1'!N333:W333)&gt;0,SUM('Demand breakdown 1'!N333:W333)&lt;'Demand breakdown 1'!X333),('Demand breakdown 1'!T333 /'Demand breakdown 1'!X333)*Doku!$H$9,AND('Demand breakdown 1'!X333 = 0, SUM('Demand breakdown 1'!N333:W333)&gt;0), 'Demand breakdown 1'!T333/SUM('Demand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1'!T333 /'Demand breakdown 1'!Y333)*Doku!$H$9)</f>
        <v>0</v>
      </c>
      <c r="U333" s="27" cm="1">
        <f t="array" ref="U333">_xlfn.IFS(AND('Demand breakdown 1'!X333&gt;0, SUM('Demand breakdown 1'!N333:W333)&gt;0,SUM('Demand breakdown 1'!N333:W333)&lt;'Demand breakdown 1'!X333),('Demand breakdown 1'!U333 /'Demand breakdown 1'!X333)*Doku!$H$9,AND('Demand breakdown 1'!X333 = 0, SUM('Demand breakdown 1'!N333:W333)&gt;0), 'Demand breakdown 1'!U333/SUM('Demand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1'!U333 /'Demand breakdown 1'!Y333)*Doku!$H$9)</f>
        <v>0</v>
      </c>
      <c r="V333" s="27" cm="1">
        <f t="array" ref="V333">_xlfn.IFS(AND('Demand breakdown 1'!X333&gt;0, SUM('Demand breakdown 1'!N333:W333)&gt;0,SUM('Demand breakdown 1'!N333:W333)&lt;'Demand breakdown 1'!X333),('Demand breakdown 1'!V333 /'Demand breakdown 1'!X333)*Doku!$H$9,AND('Demand breakdown 1'!X333 = 0, SUM('Demand breakdown 1'!N333:W333)&gt;0), 'Demand breakdown 1'!V333/SUM('Demand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1'!V333 /'Demand breakdown 1'!Y333)*Doku!$H$9)</f>
        <v>0.23565490791748045</v>
      </c>
      <c r="W333" s="27" cm="1">
        <f t="array" ref="W333">_xlfn.IFS(AND('Demand breakdown 1'!X333&gt;0, SUM('Demand breakdown 1'!N333:W333)&gt;0),('Demand breakdown 1'!W333 /'Demand breakdown 1'!X333)*Doku!$H$9,AND('Demand breakdown 1'!X333 = 0, SUM('Demand breakdown 1'!N333:W333)&gt;0), 'Demand breakdown 1'!W333/SUM('Demand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1'!W333 /'Demand breakdown 1'!Y333)*Doku!$H$9)</f>
        <v>1.703896041753248E-2</v>
      </c>
      <c r="X333" s="90" cm="1">
        <f t="array" ref="X333">_xlfn.IFS(AND('Demand breakdown 1'!Y333&gt;0,'Demand breakdown 1'!X333 &gt; SUM('Demand breakdown 1'!N333:W333)),(('Demand breakdown 1'!Y333-SUM('Demand breakdown 1'!N333:W333))/'Demand breakdown 1'!Y333)*Doku!$H$9,'Demand breakdown 1'!Y333 = 0, 0,'Demand breakdown 1'!X333 &lt; SUM('Demand breakdown 1'!N333:W333),1)</f>
        <v>0.11592578426928349</v>
      </c>
      <c r="Y333" s="92">
        <f>IF(X333=1,Doku!$H$10,1-SUM(N333:X333))</f>
        <v>1.934697454094314E-2</v>
      </c>
      <c r="Z333" s="27">
        <f t="shared" si="26"/>
        <v>62.386823178036572</v>
      </c>
      <c r="AA333" s="25">
        <f t="shared" si="27"/>
        <v>64.697446258704602</v>
      </c>
    </row>
    <row r="334" spans="1:27">
      <c r="A334" s="27" t="s">
        <v>1503</v>
      </c>
      <c r="B334" s="27" t="s">
        <v>1511</v>
      </c>
      <c r="C334" s="27">
        <v>12063</v>
      </c>
      <c r="D334" s="27">
        <v>482</v>
      </c>
      <c r="E334" s="27">
        <v>3385.3850000000002</v>
      </c>
      <c r="F334" s="27">
        <v>162996</v>
      </c>
      <c r="G334" s="27">
        <v>3</v>
      </c>
      <c r="H334" s="27">
        <v>4.554533835598009E-2</v>
      </c>
      <c r="I334" s="27">
        <v>6.4629659000793024E-2</v>
      </c>
      <c r="J334" s="27">
        <v>19281.160489686401</v>
      </c>
      <c r="K334" s="29">
        <f t="shared" si="25"/>
        <v>981.19797617171844</v>
      </c>
      <c r="L334" s="28">
        <f t="shared" si="28"/>
        <v>327.0659920572395</v>
      </c>
      <c r="M334" s="27">
        <f t="shared" si="29"/>
        <v>147.17969642575778</v>
      </c>
      <c r="N334" s="87" cm="1">
        <f t="array" ref="N334">_xlfn.IFS(AND('Demand breakdown 1'!X334&gt;0, SUM('Demand breakdown 1'!N334:W334)&gt;0,SUM('Demand breakdown 1'!N334:W334)&lt;'Demand breakdown 1'!X334),('Demand breakdown 1'!N334 /'Demand breakdown 1'!X334)*Doku!$H$9,AND('Demand breakdown 1'!X334 = 0, SUM('Demand breakdown 1'!N334:W334)&gt;0), 'Demand breakdown 1'!N334/SUM('Demand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1'!N334 /'Demand breakdown 1'!Y334)*Doku!$H$9)</f>
        <v>0.11833003571554926</v>
      </c>
      <c r="O334" s="27" cm="1">
        <f t="array" ref="O334">_xlfn.IFS(AND('Demand breakdown 1'!X334&gt;0, SUM('Demand breakdown 1'!N334:W334)&gt;0,SUM('Demand breakdown 1'!N334:W334)&lt;'Demand breakdown 1'!X334),('Demand breakdown 1'!O334 /'Demand breakdown 1'!X334)*Doku!$H$9,AND('Demand breakdown 1'!X334 = 0, SUM('Demand breakdown 1'!N334:W334)&gt;0), 'Demand breakdown 1'!O334/SUM('Demand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1'!O334 /'Demand breakdown 1'!Y334)*Doku!$H$9)</f>
        <v>0.16677675323677052</v>
      </c>
      <c r="P334" s="27" cm="1">
        <f t="array" ref="P334">_xlfn.IFS(AND('Demand breakdown 1'!X334&gt;0, SUM('Demand breakdown 1'!N334:W334)&gt;0,SUM('Demand breakdown 1'!N334:W334)&lt;'Demand breakdown 1'!X334),('Demand breakdown 1'!P334 /'Demand breakdown 1'!X334)*Doku!$H$9,AND('Demand breakdown 1'!X334 = 0, SUM('Demand breakdown 1'!N334:W334)&gt;0), 'Demand breakdown 1'!P334/SUM('Demand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1'!P334 /'Demand breakdown 1'!Y334)*Doku!$H$9)</f>
        <v>3.6585131815435525E-2</v>
      </c>
      <c r="Q334" s="27" cm="1">
        <f t="array" ref="Q334">_xlfn.IFS(AND('Demand breakdown 1'!X334&gt;0, SUM('Demand breakdown 1'!N334:W334)&gt;0,SUM('Demand breakdown 1'!N334:W334)&lt;'Demand breakdown 1'!X334),('Demand breakdown 1'!Q334 /'Demand breakdown 1'!X334)*Doku!$H$9,AND('Demand breakdown 1'!X334 = 0, SUM('Demand breakdown 1'!N334:W334)&gt;0), 'Demand breakdown 1'!Q334/SUM('Demand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1'!Q334 /'Demand breakdown 1'!Y334)*Doku!$H$9)</f>
        <v>0.16277525444445726</v>
      </c>
      <c r="R334" s="27" cm="1">
        <f t="array" ref="R334">_xlfn.IFS(AND('Demand breakdown 1'!X334&gt;0, SUM('Demand breakdown 1'!N334:W334)&gt;0,SUM('Demand breakdown 1'!N334:W334)&lt;'Demand breakdown 1'!X334),('Demand breakdown 1'!R334 /'Demand breakdown 1'!X334)*Doku!$H$9,AND('Demand breakdown 1'!X334 = 0, SUM('Demand breakdown 1'!N334:W334)&gt;0), 'Demand breakdown 1'!R334/SUM('Demand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1'!R334 /'Demand breakdown 1'!Y334)*Doku!$H$9)</f>
        <v>0</v>
      </c>
      <c r="S334" s="27" cm="1">
        <f t="array" ref="S334">_xlfn.IFS(AND('Demand breakdown 1'!X334&gt;0, SUM('Demand breakdown 1'!N334:W334)&gt;0,SUM('Demand breakdown 1'!N334:W334)&lt;'Demand breakdown 1'!X334),('Demand breakdown 1'!S334 /'Demand breakdown 1'!X334)*Doku!$H$9,AND('Demand breakdown 1'!X334 = 0, SUM('Demand breakdown 1'!N334:W334)&gt;0), 'Demand breakdown 1'!S334/SUM('Demand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1'!S334 /'Demand breakdown 1'!Y334)*Doku!$H$9)</f>
        <v>8.7747152088583635E-2</v>
      </c>
      <c r="T334" s="27" cm="1">
        <f t="array" ref="T334">_xlfn.IFS(AND('Demand breakdown 1'!X334&gt;0, SUM('Demand breakdown 1'!N334:W334)&gt;0,SUM('Demand breakdown 1'!N334:W334)&lt;'Demand breakdown 1'!X334),('Demand breakdown 1'!T334 /'Demand breakdown 1'!X334)*Doku!$H$9,AND('Demand breakdown 1'!X334 = 0, SUM('Demand breakdown 1'!N334:W334)&gt;0), 'Demand breakdown 1'!T334/SUM('Demand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1'!T334 /'Demand breakdown 1'!Y334)*Doku!$H$9)</f>
        <v>0</v>
      </c>
      <c r="U334" s="27" cm="1">
        <f t="array" ref="U334">_xlfn.IFS(AND('Demand breakdown 1'!X334&gt;0, SUM('Demand breakdown 1'!N334:W334)&gt;0,SUM('Demand breakdown 1'!N334:W334)&lt;'Demand breakdown 1'!X334),('Demand breakdown 1'!U334 /'Demand breakdown 1'!X334)*Doku!$H$9,AND('Demand breakdown 1'!X334 = 0, SUM('Demand breakdown 1'!N334:W334)&gt;0), 'Demand breakdown 1'!U334/SUM('Demand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1'!U334 /'Demand breakdown 1'!Y334)*Doku!$H$9)</f>
        <v>7.1455335577022508E-2</v>
      </c>
      <c r="V334" s="27" cm="1">
        <f t="array" ref="V334">_xlfn.IFS(AND('Demand breakdown 1'!X334&gt;0, SUM('Demand breakdown 1'!N334:W334)&gt;0,SUM('Demand breakdown 1'!N334:W334)&lt;'Demand breakdown 1'!X334),('Demand breakdown 1'!V334 /'Demand breakdown 1'!X334)*Doku!$H$9,AND('Demand breakdown 1'!X334 = 0, SUM('Demand breakdown 1'!N334:W334)&gt;0), 'Demand breakdown 1'!V334/SUM('Demand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1'!V334 /'Demand breakdown 1'!Y334)*Doku!$H$9)</f>
        <v>0.1247610159174813</v>
      </c>
      <c r="W334" s="27" cm="1">
        <f t="array" ref="W334">_xlfn.IFS(AND('Demand breakdown 1'!X334&gt;0, SUM('Demand breakdown 1'!N334:W334)&gt;0),('Demand breakdown 1'!W334 /'Demand breakdown 1'!X334)*Doku!$H$9,AND('Demand breakdown 1'!X334 = 0, SUM('Demand breakdown 1'!N334:W334)&gt;0), 'Demand breakdown 1'!W334/SUM('Demand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1'!W334 /'Demand breakdown 1'!Y334)*Doku!$H$9)</f>
        <v>0.17006369867331356</v>
      </c>
      <c r="X334" s="90" cm="1">
        <f t="array" ref="X334">_xlfn.IFS(AND('Demand breakdown 1'!Y334&gt;0,'Demand breakdown 1'!X334 &gt; SUM('Demand breakdown 1'!N334:W334)),(('Demand breakdown 1'!Y334-SUM('Demand breakdown 1'!N334:W334))/'Demand breakdown 1'!Y334)*Doku!$H$9,'Demand breakdown 1'!Y334 = 0, 0,'Demand breakdown 1'!X334 &lt; SUM('Demand breakdown 1'!N334:W334),1)</f>
        <v>4.2158647990443276E-2</v>
      </c>
      <c r="Y334" s="92">
        <f>IF(X334=1,Doku!$H$10,1-SUM(N334:X334))</f>
        <v>1.934697454094314E-2</v>
      </c>
      <c r="Z334" s="27">
        <f t="shared" si="26"/>
        <v>88.307817855454672</v>
      </c>
      <c r="AA334" s="25">
        <f t="shared" si="27"/>
        <v>91.578477776027071</v>
      </c>
    </row>
    <row r="335" spans="1:27">
      <c r="A335" s="27" t="s">
        <v>1503</v>
      </c>
      <c r="B335" s="27" t="s">
        <v>1512</v>
      </c>
      <c r="C335" s="27">
        <v>12064</v>
      </c>
      <c r="D335" s="27">
        <v>476</v>
      </c>
      <c r="E335" s="27">
        <v>4154.37</v>
      </c>
      <c r="F335" s="27">
        <v>195751</v>
      </c>
      <c r="G335" s="27">
        <v>3</v>
      </c>
      <c r="H335" s="27">
        <v>5.5890891968249694E-2</v>
      </c>
      <c r="I335" s="27">
        <v>7.7617367168913556E-2</v>
      </c>
      <c r="J335" s="27">
        <v>19281.160489686401</v>
      </c>
      <c r="K335" s="29">
        <f t="shared" si="25"/>
        <v>1194.9365214129207</v>
      </c>
      <c r="L335" s="28">
        <f t="shared" si="28"/>
        <v>398.31217380430689</v>
      </c>
      <c r="M335" s="27">
        <f t="shared" si="29"/>
        <v>179.2404782119381</v>
      </c>
      <c r="N335" s="87" cm="1">
        <f t="array" ref="N335">_xlfn.IFS(AND('Demand breakdown 1'!X335&gt;0, SUM('Demand breakdown 1'!N335:W335)&gt;0,SUM('Demand breakdown 1'!N335:W335)&lt;'Demand breakdown 1'!X335),('Demand breakdown 1'!N335 /'Demand breakdown 1'!X335)*Doku!$H$9,AND('Demand breakdown 1'!X335 = 0, SUM('Demand breakdown 1'!N335:W335)&gt;0), 'Demand breakdown 1'!N335/SUM('Demand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1'!N335 /'Demand breakdown 1'!Y335)*Doku!$H$9)</f>
        <v>0.10724030655080817</v>
      </c>
      <c r="O335" s="27" cm="1">
        <f t="array" ref="O335">_xlfn.IFS(AND('Demand breakdown 1'!X335&gt;0, SUM('Demand breakdown 1'!N335:W335)&gt;0,SUM('Demand breakdown 1'!N335:W335)&lt;'Demand breakdown 1'!X335),('Demand breakdown 1'!O335 /'Demand breakdown 1'!X335)*Doku!$H$9,AND('Demand breakdown 1'!X335 = 0, SUM('Demand breakdown 1'!N335:W335)&gt;0), 'Demand breakdown 1'!O335/SUM('Demand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1'!O335 /'Demand breakdown 1'!Y335)*Doku!$H$9)</f>
        <v>0</v>
      </c>
      <c r="P335" s="27" cm="1">
        <f t="array" ref="P335">_xlfn.IFS(AND('Demand breakdown 1'!X335&gt;0, SUM('Demand breakdown 1'!N335:W335)&gt;0,SUM('Demand breakdown 1'!N335:W335)&lt;'Demand breakdown 1'!X335),('Demand breakdown 1'!P335 /'Demand breakdown 1'!X335)*Doku!$H$9,AND('Demand breakdown 1'!X335 = 0, SUM('Demand breakdown 1'!N335:W335)&gt;0), 'Demand breakdown 1'!P335/SUM('Demand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1'!P335 /'Demand breakdown 1'!Y335)*Doku!$H$9)</f>
        <v>0.29878340964016825</v>
      </c>
      <c r="Q335" s="27" cm="1">
        <f t="array" ref="Q335">_xlfn.IFS(AND('Demand breakdown 1'!X335&gt;0, SUM('Demand breakdown 1'!N335:W335)&gt;0,SUM('Demand breakdown 1'!N335:W335)&lt;'Demand breakdown 1'!X335),('Demand breakdown 1'!Q335 /'Demand breakdown 1'!X335)*Doku!$H$9,AND('Demand breakdown 1'!X335 = 0, SUM('Demand breakdown 1'!N335:W335)&gt;0), 'Demand breakdown 1'!Q335/SUM('Demand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1'!Q335 /'Demand breakdown 1'!Y335)*Doku!$H$9)</f>
        <v>5.3322263534985169E-2</v>
      </c>
      <c r="R335" s="27" cm="1">
        <f t="array" ref="R335">_xlfn.IFS(AND('Demand breakdown 1'!X335&gt;0, SUM('Demand breakdown 1'!N335:W335)&gt;0,SUM('Demand breakdown 1'!N335:W335)&lt;'Demand breakdown 1'!X335),('Demand breakdown 1'!R335 /'Demand breakdown 1'!X335)*Doku!$H$9,AND('Demand breakdown 1'!X335 = 0, SUM('Demand breakdown 1'!N335:W335)&gt;0), 'Demand breakdown 1'!R335/SUM('Demand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1'!R335 /'Demand breakdown 1'!Y335)*Doku!$H$9)</f>
        <v>0</v>
      </c>
      <c r="S335" s="27" cm="1">
        <f t="array" ref="S335">_xlfn.IFS(AND('Demand breakdown 1'!X335&gt;0, SUM('Demand breakdown 1'!N335:W335)&gt;0,SUM('Demand breakdown 1'!N335:W335)&lt;'Demand breakdown 1'!X335),('Demand breakdown 1'!S335 /'Demand breakdown 1'!X335)*Doku!$H$9,AND('Demand breakdown 1'!X335 = 0, SUM('Demand breakdown 1'!N335:W335)&gt;0), 'Demand breakdown 1'!S335/SUM('Demand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1'!S335 /'Demand breakdown 1'!Y335)*Doku!$H$9)</f>
        <v>0.17307393918338759</v>
      </c>
      <c r="T335" s="27" cm="1">
        <f t="array" ref="T335">_xlfn.IFS(AND('Demand breakdown 1'!X335&gt;0, SUM('Demand breakdown 1'!N335:W335)&gt;0,SUM('Demand breakdown 1'!N335:W335)&lt;'Demand breakdown 1'!X335),('Demand breakdown 1'!T335 /'Demand breakdown 1'!X335)*Doku!$H$9,AND('Demand breakdown 1'!X335 = 0, SUM('Demand breakdown 1'!N335:W335)&gt;0), 'Demand breakdown 1'!T335/SUM('Demand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1'!T335 /'Demand breakdown 1'!Y335)*Doku!$H$9)</f>
        <v>0</v>
      </c>
      <c r="U335" s="27" cm="1">
        <f t="array" ref="U335">_xlfn.IFS(AND('Demand breakdown 1'!X335&gt;0, SUM('Demand breakdown 1'!N335:W335)&gt;0,SUM('Demand breakdown 1'!N335:W335)&lt;'Demand breakdown 1'!X335),('Demand breakdown 1'!U335 /'Demand breakdown 1'!X335)*Doku!$H$9,AND('Demand breakdown 1'!X335 = 0, SUM('Demand breakdown 1'!N335:W335)&gt;0), 'Demand breakdown 1'!U335/SUM('Demand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1'!U335 /'Demand breakdown 1'!Y335)*Doku!$H$9)</f>
        <v>0</v>
      </c>
      <c r="V335" s="27" cm="1">
        <f t="array" ref="V335">_xlfn.IFS(AND('Demand breakdown 1'!X335&gt;0, SUM('Demand breakdown 1'!N335:W335)&gt;0,SUM('Demand breakdown 1'!N335:W335)&lt;'Demand breakdown 1'!X335),('Demand breakdown 1'!V335 /'Demand breakdown 1'!X335)*Doku!$H$9,AND('Demand breakdown 1'!X335 = 0, SUM('Demand breakdown 1'!N335:W335)&gt;0), 'Demand breakdown 1'!V335/SUM('Demand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1'!V335 /'Demand breakdown 1'!Y335)*Doku!$H$9)</f>
        <v>0.11230443213792966</v>
      </c>
      <c r="W335" s="27" cm="1">
        <f t="array" ref="W335">_xlfn.IFS(AND('Demand breakdown 1'!X335&gt;0, SUM('Demand breakdown 1'!N335:W335)&gt;0),('Demand breakdown 1'!W335 /'Demand breakdown 1'!X335)*Doku!$H$9,AND('Demand breakdown 1'!X335 = 0, SUM('Demand breakdown 1'!N335:W335)&gt;0), 'Demand breakdown 1'!W335/SUM('Demand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1'!W335 /'Demand breakdown 1'!Y335)*Doku!$H$9)</f>
        <v>5.5705381458336464E-2</v>
      </c>
      <c r="X335" s="90" cm="1">
        <f t="array" ref="X335">_xlfn.IFS(AND('Demand breakdown 1'!Y335&gt;0,'Demand breakdown 1'!X335 &gt; SUM('Demand breakdown 1'!N335:W335)),(('Demand breakdown 1'!Y335-SUM('Demand breakdown 1'!N335:W335))/'Demand breakdown 1'!Y335)*Doku!$H$9,'Demand breakdown 1'!Y335 = 0, 0,'Demand breakdown 1'!X335 &lt; SUM('Demand breakdown 1'!N335:W335),1)</f>
        <v>0.1802232929534415</v>
      </c>
      <c r="Y335" s="92">
        <f>IF(X335=1,Doku!$H$10,1-SUM(N335:X335))</f>
        <v>1.9346974540943251E-2</v>
      </c>
      <c r="Z335" s="27">
        <f t="shared" si="26"/>
        <v>107.54428692716287</v>
      </c>
      <c r="AA335" s="25">
        <f t="shared" si="27"/>
        <v>111.52740866520594</v>
      </c>
    </row>
    <row r="336" spans="1:27">
      <c r="A336" s="27" t="s">
        <v>1503</v>
      </c>
      <c r="B336" s="27" t="s">
        <v>1513</v>
      </c>
      <c r="C336" s="27">
        <v>12065</v>
      </c>
      <c r="D336" s="27">
        <v>641</v>
      </c>
      <c r="E336" s="27">
        <v>5621.7759999999998</v>
      </c>
      <c r="F336" s="27">
        <v>212914</v>
      </c>
      <c r="G336" s="27">
        <v>3</v>
      </c>
      <c r="H336" s="27">
        <v>7.5632665141934619E-2</v>
      </c>
      <c r="I336" s="27">
        <v>8.4422680412371137E-2</v>
      </c>
      <c r="J336" s="27">
        <v>19281.160489686401</v>
      </c>
      <c r="K336" s="29">
        <f t="shared" si="25"/>
        <v>1505.7404295024542</v>
      </c>
      <c r="L336" s="28">
        <f t="shared" si="28"/>
        <v>501.91347650081804</v>
      </c>
      <c r="M336" s="27">
        <f t="shared" si="29"/>
        <v>225.86106442536811</v>
      </c>
      <c r="N336" s="87" cm="1">
        <f t="array" ref="N336">_xlfn.IFS(AND('Demand breakdown 1'!X336&gt;0, SUM('Demand breakdown 1'!N336:W336)&gt;0,SUM('Demand breakdown 1'!N336:W336)&lt;'Demand breakdown 1'!X336),('Demand breakdown 1'!N336 /'Demand breakdown 1'!X336)*Doku!$H$9,AND('Demand breakdown 1'!X336 = 0, SUM('Demand breakdown 1'!N336:W336)&gt;0), 'Demand breakdown 1'!N336/SUM('Demand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1'!N336 /'Demand breakdown 1'!Y336)*Doku!$H$9)</f>
        <v>6.3412369134058788E-2</v>
      </c>
      <c r="O336" s="27" cm="1">
        <f t="array" ref="O336">_xlfn.IFS(AND('Demand breakdown 1'!X336&gt;0, SUM('Demand breakdown 1'!N336:W336)&gt;0,SUM('Demand breakdown 1'!N336:W336)&lt;'Demand breakdown 1'!X336),('Demand breakdown 1'!O336 /'Demand breakdown 1'!X336)*Doku!$H$9,AND('Demand breakdown 1'!X336 = 0, SUM('Demand breakdown 1'!N336:W336)&gt;0), 'Demand breakdown 1'!O336/SUM('Demand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1'!O336 /'Demand breakdown 1'!Y336)*Doku!$H$9)</f>
        <v>0.18336483094429806</v>
      </c>
      <c r="P336" s="27" cm="1">
        <f t="array" ref="P336">_xlfn.IFS(AND('Demand breakdown 1'!X336&gt;0, SUM('Demand breakdown 1'!N336:W336)&gt;0,SUM('Demand breakdown 1'!N336:W336)&lt;'Demand breakdown 1'!X336),('Demand breakdown 1'!P336 /'Demand breakdown 1'!X336)*Doku!$H$9,AND('Demand breakdown 1'!X336 = 0, SUM('Demand breakdown 1'!N336:W336)&gt;0), 'Demand breakdown 1'!P336/SUM('Demand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1'!P336 /'Demand breakdown 1'!Y336)*Doku!$H$9)</f>
        <v>4.7897684403394154E-2</v>
      </c>
      <c r="Q336" s="27" cm="1">
        <f t="array" ref="Q336">_xlfn.IFS(AND('Demand breakdown 1'!X336&gt;0, SUM('Demand breakdown 1'!N336:W336)&gt;0,SUM('Demand breakdown 1'!N336:W336)&lt;'Demand breakdown 1'!X336),('Demand breakdown 1'!Q336 /'Demand breakdown 1'!X336)*Doku!$H$9,AND('Demand breakdown 1'!X336 = 0, SUM('Demand breakdown 1'!N336:W336)&gt;0), 'Demand breakdown 1'!Q336/SUM('Demand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1'!Q336 /'Demand breakdown 1'!Y336)*Doku!$H$9)</f>
        <v>3.9359401531484761E-2</v>
      </c>
      <c r="R336" s="27" cm="1">
        <f t="array" ref="R336">_xlfn.IFS(AND('Demand breakdown 1'!X336&gt;0, SUM('Demand breakdown 1'!N336:W336)&gt;0,SUM('Demand breakdown 1'!N336:W336)&lt;'Demand breakdown 1'!X336),('Demand breakdown 1'!R336 /'Demand breakdown 1'!X336)*Doku!$H$9,AND('Demand breakdown 1'!X336 = 0, SUM('Demand breakdown 1'!N336:W336)&gt;0), 'Demand breakdown 1'!R336/SUM('Demand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1'!R336 /'Demand breakdown 1'!Y336)*Doku!$H$9)</f>
        <v>0</v>
      </c>
      <c r="S336" s="27" cm="1">
        <f t="array" ref="S336">_xlfn.IFS(AND('Demand breakdown 1'!X336&gt;0, SUM('Demand breakdown 1'!N336:W336)&gt;0,SUM('Demand breakdown 1'!N336:W336)&lt;'Demand breakdown 1'!X336),('Demand breakdown 1'!S336 /'Demand breakdown 1'!X336)*Doku!$H$9,AND('Demand breakdown 1'!X336 = 0, SUM('Demand breakdown 1'!N336:W336)&gt;0), 'Demand breakdown 1'!S336/SUM('Demand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1'!S336 /'Demand breakdown 1'!Y336)*Doku!$H$9)</f>
        <v>0</v>
      </c>
      <c r="T336" s="27" cm="1">
        <f t="array" ref="T336">_xlfn.IFS(AND('Demand breakdown 1'!X336&gt;0, SUM('Demand breakdown 1'!N336:W336)&gt;0,SUM('Demand breakdown 1'!N336:W336)&lt;'Demand breakdown 1'!X336),('Demand breakdown 1'!T336 /'Demand breakdown 1'!X336)*Doku!$H$9,AND('Demand breakdown 1'!X336 = 0, SUM('Demand breakdown 1'!N336:W336)&gt;0), 'Demand breakdown 1'!T336/SUM('Demand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1'!T336 /'Demand breakdown 1'!Y336)*Doku!$H$9)</f>
        <v>0</v>
      </c>
      <c r="U336" s="27" cm="1">
        <f t="array" ref="U336">_xlfn.IFS(AND('Demand breakdown 1'!X336&gt;0, SUM('Demand breakdown 1'!N336:W336)&gt;0,SUM('Demand breakdown 1'!N336:W336)&lt;'Demand breakdown 1'!X336),('Demand breakdown 1'!U336 /'Demand breakdown 1'!X336)*Doku!$H$9,AND('Demand breakdown 1'!X336 = 0, SUM('Demand breakdown 1'!N336:W336)&gt;0), 'Demand breakdown 1'!U336/SUM('Demand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1'!U336 /'Demand breakdown 1'!Y336)*Doku!$H$9)</f>
        <v>0</v>
      </c>
      <c r="V336" s="27" cm="1">
        <f t="array" ref="V336">_xlfn.IFS(AND('Demand breakdown 1'!X336&gt;0, SUM('Demand breakdown 1'!N336:W336)&gt;0,SUM('Demand breakdown 1'!N336:W336)&lt;'Demand breakdown 1'!X336),('Demand breakdown 1'!V336 /'Demand breakdown 1'!X336)*Doku!$H$9,AND('Demand breakdown 1'!X336 = 0, SUM('Demand breakdown 1'!N336:W336)&gt;0), 'Demand breakdown 1'!V336/SUM('Demand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1'!V336 /'Demand breakdown 1'!Y336)*Doku!$H$9)</f>
        <v>8.0176558675246742E-2</v>
      </c>
      <c r="W336" s="27" cm="1">
        <f t="array" ref="W336">_xlfn.IFS(AND('Demand breakdown 1'!X336&gt;0, SUM('Demand breakdown 1'!N336:W336)&gt;0),('Demand breakdown 1'!W336 /'Demand breakdown 1'!X336)*Doku!$H$9,AND('Demand breakdown 1'!X336 = 0, SUM('Demand breakdown 1'!N336:W336)&gt;0), 'Demand breakdown 1'!W336/SUM('Demand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1'!W336 /'Demand breakdown 1'!Y336)*Doku!$H$9)</f>
        <v>1.2390922704356313E-2</v>
      </c>
      <c r="X336" s="90" cm="1">
        <f t="array" ref="X336">_xlfn.IFS(AND('Demand breakdown 1'!Y336&gt;0,'Demand breakdown 1'!X336 &gt; SUM('Demand breakdown 1'!N336:W336)),(('Demand breakdown 1'!Y336-SUM('Demand breakdown 1'!N336:W336))/'Demand breakdown 1'!Y336)*Doku!$H$9,'Demand breakdown 1'!Y336 = 0, 0,'Demand breakdown 1'!X336 &lt; SUM('Demand breakdown 1'!N336:W336),1)</f>
        <v>0.55405125806621813</v>
      </c>
      <c r="Y336" s="92">
        <f>IF(X336=1,Doku!$H$10,1-SUM(N336:X336))</f>
        <v>1.9346974540943029E-2</v>
      </c>
      <c r="Z336" s="27">
        <f t="shared" si="26"/>
        <v>135.51663865522087</v>
      </c>
      <c r="AA336" s="25">
        <f t="shared" si="27"/>
        <v>140.53577342022908</v>
      </c>
    </row>
    <row r="337" spans="1:27">
      <c r="A337" s="27" t="s">
        <v>1503</v>
      </c>
      <c r="B337" s="27" t="s">
        <v>1514</v>
      </c>
      <c r="C337" s="27">
        <v>12066</v>
      </c>
      <c r="D337" s="27">
        <v>450</v>
      </c>
      <c r="E337" s="27">
        <v>3070.6660000000002</v>
      </c>
      <c r="F337" s="27">
        <v>109371</v>
      </c>
      <c r="G337" s="27">
        <v>5</v>
      </c>
      <c r="H337" s="27">
        <v>4.1311260594645502E-2</v>
      </c>
      <c r="I337" s="27">
        <v>4.3366772402854879E-2</v>
      </c>
      <c r="J337" s="27">
        <v>19281.160489686401</v>
      </c>
      <c r="K337" s="29">
        <f t="shared" si="25"/>
        <v>807.62618841412609</v>
      </c>
      <c r="L337" s="28">
        <f t="shared" si="28"/>
        <v>161.52523768282521</v>
      </c>
      <c r="M337" s="27">
        <f t="shared" si="29"/>
        <v>72.686356957271343</v>
      </c>
      <c r="N337" s="87" cm="1">
        <f t="array" ref="N337">_xlfn.IFS(AND('Demand breakdown 1'!X337&gt;0, SUM('Demand breakdown 1'!N337:W337)&gt;0,SUM('Demand breakdown 1'!N337:W337)&lt;'Demand breakdown 1'!X337),('Demand breakdown 1'!N337 /'Demand breakdown 1'!X337)*Doku!$H$9,AND('Demand breakdown 1'!X337 = 0, SUM('Demand breakdown 1'!N337:W337)&gt;0), 'Demand breakdown 1'!N337/SUM('Demand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1'!N337 /'Demand breakdown 1'!Y337)*Doku!$H$9)</f>
        <v>0.13882152048342394</v>
      </c>
      <c r="O337" s="27" cm="1">
        <f t="array" ref="O337">_xlfn.IFS(AND('Demand breakdown 1'!X337&gt;0, SUM('Demand breakdown 1'!N337:W337)&gt;0,SUM('Demand breakdown 1'!N337:W337)&lt;'Demand breakdown 1'!X337),('Demand breakdown 1'!O337 /'Demand breakdown 1'!X337)*Doku!$H$9,AND('Demand breakdown 1'!X337 = 0, SUM('Demand breakdown 1'!N337:W337)&gt;0), 'Demand breakdown 1'!O337/SUM('Demand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1'!O337 /'Demand breakdown 1'!Y337)*Doku!$H$9)</f>
        <v>7.3166452679640268E-2</v>
      </c>
      <c r="P337" s="27" cm="1">
        <f t="array" ref="P337">_xlfn.IFS(AND('Demand breakdown 1'!X337&gt;0, SUM('Demand breakdown 1'!N337:W337)&gt;0,SUM('Demand breakdown 1'!N337:W337)&lt;'Demand breakdown 1'!X337),('Demand breakdown 1'!P337 /'Demand breakdown 1'!X337)*Doku!$H$9,AND('Demand breakdown 1'!X337 = 0, SUM('Demand breakdown 1'!N337:W337)&gt;0), 'Demand breakdown 1'!P337/SUM('Demand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1'!P337 /'Demand breakdown 1'!Y337)*Doku!$H$9)</f>
        <v>9.5978806747056625E-2</v>
      </c>
      <c r="Q337" s="27" cm="1">
        <f t="array" ref="Q337">_xlfn.IFS(AND('Demand breakdown 1'!X337&gt;0, SUM('Demand breakdown 1'!N337:W337)&gt;0,SUM('Demand breakdown 1'!N337:W337)&lt;'Demand breakdown 1'!X337),('Demand breakdown 1'!Q337 /'Demand breakdown 1'!X337)*Doku!$H$9,AND('Demand breakdown 1'!X337 = 0, SUM('Demand breakdown 1'!N337:W337)&gt;0), 'Demand breakdown 1'!Q337/SUM('Demand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1'!Q337 /'Demand breakdown 1'!Y337)*Doku!$H$9)</f>
        <v>4.5068309255139632E-2</v>
      </c>
      <c r="R337" s="27" cm="1">
        <f t="array" ref="R337">_xlfn.IFS(AND('Demand breakdown 1'!X337&gt;0, SUM('Demand breakdown 1'!N337:W337)&gt;0,SUM('Demand breakdown 1'!N337:W337)&lt;'Demand breakdown 1'!X337),('Demand breakdown 1'!R337 /'Demand breakdown 1'!X337)*Doku!$H$9,AND('Demand breakdown 1'!X337 = 0, SUM('Demand breakdown 1'!N337:W337)&gt;0), 'Demand breakdown 1'!R337/SUM('Demand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1'!R337 /'Demand breakdown 1'!Y337)*Doku!$H$9)</f>
        <v>0</v>
      </c>
      <c r="S337" s="27" cm="1">
        <f t="array" ref="S337">_xlfn.IFS(AND('Demand breakdown 1'!X337&gt;0, SUM('Demand breakdown 1'!N337:W337)&gt;0,SUM('Demand breakdown 1'!N337:W337)&lt;'Demand breakdown 1'!X337),('Demand breakdown 1'!S337 /'Demand breakdown 1'!X337)*Doku!$H$9,AND('Demand breakdown 1'!X337 = 0, SUM('Demand breakdown 1'!N337:W337)&gt;0), 'Demand breakdown 1'!S337/SUM('Demand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1'!S337 /'Demand breakdown 1'!Y337)*Doku!$H$9)</f>
        <v>0</v>
      </c>
      <c r="T337" s="27" cm="1">
        <f t="array" ref="T337">_xlfn.IFS(AND('Demand breakdown 1'!X337&gt;0, SUM('Demand breakdown 1'!N337:W337)&gt;0,SUM('Demand breakdown 1'!N337:W337)&lt;'Demand breakdown 1'!X337),('Demand breakdown 1'!T337 /'Demand breakdown 1'!X337)*Doku!$H$9,AND('Demand breakdown 1'!X337 = 0, SUM('Demand breakdown 1'!N337:W337)&gt;0), 'Demand breakdown 1'!T337/SUM('Demand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1'!T337 /'Demand breakdown 1'!Y337)*Doku!$H$9)</f>
        <v>0</v>
      </c>
      <c r="U337" s="27" cm="1">
        <f t="array" ref="U337">_xlfn.IFS(AND('Demand breakdown 1'!X337&gt;0, SUM('Demand breakdown 1'!N337:W337)&gt;0,SUM('Demand breakdown 1'!N337:W337)&lt;'Demand breakdown 1'!X337),('Demand breakdown 1'!U337 /'Demand breakdown 1'!X337)*Doku!$H$9,AND('Demand breakdown 1'!X337 = 0, SUM('Demand breakdown 1'!N337:W337)&gt;0), 'Demand breakdown 1'!U337/SUM('Demand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1'!U337 /'Demand breakdown 1'!Y337)*Doku!$H$9)</f>
        <v>0</v>
      </c>
      <c r="V337" s="27" cm="1">
        <f t="array" ref="V337">_xlfn.IFS(AND('Demand breakdown 1'!X337&gt;0, SUM('Demand breakdown 1'!N337:W337)&gt;0,SUM('Demand breakdown 1'!N337:W337)&lt;'Demand breakdown 1'!X337),('Demand breakdown 1'!V337 /'Demand breakdown 1'!X337)*Doku!$H$9,AND('Demand breakdown 1'!X337 = 0, SUM('Demand breakdown 1'!N337:W337)&gt;0), 'Demand breakdown 1'!V337/SUM('Demand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1'!V337 /'Demand breakdown 1'!Y337)*Doku!$H$9)</f>
        <v>0.12532884765086671</v>
      </c>
      <c r="W337" s="27" cm="1">
        <f t="array" ref="W337">_xlfn.IFS(AND('Demand breakdown 1'!X337&gt;0, SUM('Demand breakdown 1'!N337:W337)&gt;0),('Demand breakdown 1'!W337 /'Demand breakdown 1'!X337)*Doku!$H$9,AND('Demand breakdown 1'!X337 = 0, SUM('Demand breakdown 1'!N337:W337)&gt;0), 'Demand breakdown 1'!W337/SUM('Demand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1'!W337 /'Demand breakdown 1'!Y337)*Doku!$H$9)</f>
        <v>1.2240775353247801E-2</v>
      </c>
      <c r="X337" s="90" cm="1">
        <f t="array" ref="X337">_xlfn.IFS(AND('Demand breakdown 1'!Y337&gt;0,'Demand breakdown 1'!X337 &gt; SUM('Demand breakdown 1'!N337:W337)),(('Demand breakdown 1'!Y337-SUM('Demand breakdown 1'!N337:W337))/'Demand breakdown 1'!Y337)*Doku!$H$9,'Demand breakdown 1'!Y337 = 0, 0,'Demand breakdown 1'!X337 &lt; SUM('Demand breakdown 1'!N337:W337),1)</f>
        <v>0.4900483132896819</v>
      </c>
      <c r="Y337" s="92">
        <f>IF(X337=1,Doku!$H$10,1-SUM(N337:X337))</f>
        <v>1.934697454094314E-2</v>
      </c>
      <c r="Z337" s="27">
        <f t="shared" si="26"/>
        <v>43.611814174362806</v>
      </c>
      <c r="AA337" s="25">
        <f t="shared" si="27"/>
        <v>45.227066551191065</v>
      </c>
    </row>
    <row r="338" spans="1:27">
      <c r="A338" s="27" t="s">
        <v>1503</v>
      </c>
      <c r="B338" s="27" t="s">
        <v>1515</v>
      </c>
      <c r="C338" s="27">
        <v>12067</v>
      </c>
      <c r="D338" s="27">
        <v>453</v>
      </c>
      <c r="E338" s="27">
        <v>4645.9880000000003</v>
      </c>
      <c r="F338" s="27">
        <v>178803</v>
      </c>
      <c r="G338" s="27">
        <v>3</v>
      </c>
      <c r="H338" s="27">
        <v>6.2504883627068478E-2</v>
      </c>
      <c r="I338" s="27">
        <v>7.0897303727200628E-2</v>
      </c>
      <c r="J338" s="27">
        <v>19281.160489686401</v>
      </c>
      <c r="K338" s="29">
        <f t="shared" si="25"/>
        <v>1250.4750602799843</v>
      </c>
      <c r="L338" s="28">
        <f t="shared" si="28"/>
        <v>416.82502009332808</v>
      </c>
      <c r="M338" s="27">
        <f t="shared" si="29"/>
        <v>187.57125904199765</v>
      </c>
      <c r="N338" s="87" cm="1">
        <f t="array" ref="N338">_xlfn.IFS(AND('Demand breakdown 1'!X338&gt;0, SUM('Demand breakdown 1'!N338:W338)&gt;0,SUM('Demand breakdown 1'!N338:W338)&lt;'Demand breakdown 1'!X338),('Demand breakdown 1'!N338 /'Demand breakdown 1'!X338)*Doku!$H$9,AND('Demand breakdown 1'!X338 = 0, SUM('Demand breakdown 1'!N338:W338)&gt;0), 'Demand breakdown 1'!N338/SUM('Demand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1'!N338 /'Demand breakdown 1'!Y338)*Doku!$H$9)</f>
        <v>0.127317978830254</v>
      </c>
      <c r="O338" s="27" cm="1">
        <f t="array" ref="O338">_xlfn.IFS(AND('Demand breakdown 1'!X338&gt;0, SUM('Demand breakdown 1'!N338:W338)&gt;0,SUM('Demand breakdown 1'!N338:W338)&lt;'Demand breakdown 1'!X338),('Demand breakdown 1'!O338 /'Demand breakdown 1'!X338)*Doku!$H$9,AND('Demand breakdown 1'!X338 = 0, SUM('Demand breakdown 1'!N338:W338)&gt;0), 'Demand breakdown 1'!O338/SUM('Demand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1'!O338 /'Demand breakdown 1'!Y338)*Doku!$H$9)</f>
        <v>0.18774833050470949</v>
      </c>
      <c r="P338" s="27" cm="1">
        <f t="array" ref="P338">_xlfn.IFS(AND('Demand breakdown 1'!X338&gt;0, SUM('Demand breakdown 1'!N338:W338)&gt;0,SUM('Demand breakdown 1'!N338:W338)&lt;'Demand breakdown 1'!X338),('Demand breakdown 1'!P338 /'Demand breakdown 1'!X338)*Doku!$H$9,AND('Demand breakdown 1'!X338 = 0, SUM('Demand breakdown 1'!N338:W338)&gt;0), 'Demand breakdown 1'!P338/SUM('Demand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1'!P338 /'Demand breakdown 1'!Y338)*Doku!$H$9)</f>
        <v>3.5454097454166424E-2</v>
      </c>
      <c r="Q338" s="27" cm="1">
        <f t="array" ref="Q338">_xlfn.IFS(AND('Demand breakdown 1'!X338&gt;0, SUM('Demand breakdown 1'!N338:W338)&gt;0,SUM('Demand breakdown 1'!N338:W338)&lt;'Demand breakdown 1'!X338),('Demand breakdown 1'!Q338 /'Demand breakdown 1'!X338)*Doku!$H$9,AND('Demand breakdown 1'!X338 = 0, SUM('Demand breakdown 1'!N338:W338)&gt;0), 'Demand breakdown 1'!Q338/SUM('Demand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1'!Q338 /'Demand breakdown 1'!Y338)*Doku!$H$9)</f>
        <v>6.8105981020202863E-2</v>
      </c>
      <c r="R338" s="27" cm="1">
        <f t="array" ref="R338">_xlfn.IFS(AND('Demand breakdown 1'!X338&gt;0, SUM('Demand breakdown 1'!N338:W338)&gt;0,SUM('Demand breakdown 1'!N338:W338)&lt;'Demand breakdown 1'!X338),('Demand breakdown 1'!R338 /'Demand breakdown 1'!X338)*Doku!$H$9,AND('Demand breakdown 1'!X338 = 0, SUM('Demand breakdown 1'!N338:W338)&gt;0), 'Demand breakdown 1'!R338/SUM('Demand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1'!R338 /'Demand breakdown 1'!Y338)*Doku!$H$9)</f>
        <v>0</v>
      </c>
      <c r="S338" s="27" cm="1">
        <f t="array" ref="S338">_xlfn.IFS(AND('Demand breakdown 1'!X338&gt;0, SUM('Demand breakdown 1'!N338:W338)&gt;0,SUM('Demand breakdown 1'!N338:W338)&lt;'Demand breakdown 1'!X338),('Demand breakdown 1'!S338 /'Demand breakdown 1'!X338)*Doku!$H$9,AND('Demand breakdown 1'!X338 = 0, SUM('Demand breakdown 1'!N338:W338)&gt;0), 'Demand breakdown 1'!S338/SUM('Demand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1'!S338 /'Demand breakdown 1'!Y338)*Doku!$H$9)</f>
        <v>0</v>
      </c>
      <c r="T338" s="27" cm="1">
        <f t="array" ref="T338">_xlfn.IFS(AND('Demand breakdown 1'!X338&gt;0, SUM('Demand breakdown 1'!N338:W338)&gt;0,SUM('Demand breakdown 1'!N338:W338)&lt;'Demand breakdown 1'!X338),('Demand breakdown 1'!T338 /'Demand breakdown 1'!X338)*Doku!$H$9,AND('Demand breakdown 1'!X338 = 0, SUM('Demand breakdown 1'!N338:W338)&gt;0), 'Demand breakdown 1'!T338/SUM('Demand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1'!T338 /'Demand breakdown 1'!Y338)*Doku!$H$9)</f>
        <v>0</v>
      </c>
      <c r="U338" s="27" cm="1">
        <f t="array" ref="U338">_xlfn.IFS(AND('Demand breakdown 1'!X338&gt;0, SUM('Demand breakdown 1'!N338:W338)&gt;0,SUM('Demand breakdown 1'!N338:W338)&lt;'Demand breakdown 1'!X338),('Demand breakdown 1'!U338 /'Demand breakdown 1'!X338)*Doku!$H$9,AND('Demand breakdown 1'!X338 = 0, SUM('Demand breakdown 1'!N338:W338)&gt;0), 'Demand breakdown 1'!U338/SUM('Demand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1'!U338 /'Demand breakdown 1'!Y338)*Doku!$H$9)</f>
        <v>0</v>
      </c>
      <c r="V338" s="27" cm="1">
        <f t="array" ref="V338">_xlfn.IFS(AND('Demand breakdown 1'!X338&gt;0, SUM('Demand breakdown 1'!N338:W338)&gt;0,SUM('Demand breakdown 1'!N338:W338)&lt;'Demand breakdown 1'!X338),('Demand breakdown 1'!V338 /'Demand breakdown 1'!X338)*Doku!$H$9,AND('Demand breakdown 1'!X338 = 0, SUM('Demand breakdown 1'!N338:W338)&gt;0), 'Demand breakdown 1'!V338/SUM('Demand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1'!V338 /'Demand breakdown 1'!Y338)*Doku!$H$9)</f>
        <v>0.10173254767776277</v>
      </c>
      <c r="W338" s="27" cm="1">
        <f t="array" ref="W338">_xlfn.IFS(AND('Demand breakdown 1'!X338&gt;0, SUM('Demand breakdown 1'!N338:W338)&gt;0),('Demand breakdown 1'!W338 /'Demand breakdown 1'!X338)*Doku!$H$9,AND('Demand breakdown 1'!X338 = 0, SUM('Demand breakdown 1'!N338:W338)&gt;0), 'Demand breakdown 1'!W338/SUM('Demand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1'!W338 /'Demand breakdown 1'!Y338)*Doku!$H$9)</f>
        <v>1.5229423305054307E-2</v>
      </c>
      <c r="X338" s="90" cm="1">
        <f t="array" ref="X338">_xlfn.IFS(AND('Demand breakdown 1'!Y338&gt;0,'Demand breakdown 1'!X338 &gt; SUM('Demand breakdown 1'!N338:W338)),(('Demand breakdown 1'!Y338-SUM('Demand breakdown 1'!N338:W338))/'Demand breakdown 1'!Y338)*Doku!$H$9,'Demand breakdown 1'!Y338 = 0, 0,'Demand breakdown 1'!X338 &lt; SUM('Demand breakdown 1'!N338:W338),1)</f>
        <v>0.44506466666690703</v>
      </c>
      <c r="Y338" s="92">
        <f>IF(X338=1,Doku!$H$10,1-SUM(N338:X338))</f>
        <v>1.934697454094314E-2</v>
      </c>
      <c r="Z338" s="27">
        <f t="shared" si="26"/>
        <v>112.54275542519859</v>
      </c>
      <c r="AA338" s="25">
        <f t="shared" si="27"/>
        <v>116.71100562613188</v>
      </c>
    </row>
    <row r="339" spans="1:27">
      <c r="A339" s="27" t="s">
        <v>1503</v>
      </c>
      <c r="B339" s="27" t="s">
        <v>1516</v>
      </c>
      <c r="C339" s="27">
        <v>12068</v>
      </c>
      <c r="D339" s="27">
        <v>422</v>
      </c>
      <c r="E339" s="27">
        <v>2636.2060000000001</v>
      </c>
      <c r="F339" s="27">
        <v>98861</v>
      </c>
      <c r="G339" s="27">
        <v>4</v>
      </c>
      <c r="H339" s="27">
        <v>3.5466245123099691E-2</v>
      </c>
      <c r="I339" s="27">
        <v>3.9199444885011897E-2</v>
      </c>
      <c r="J339" s="27">
        <v>19281.160489686401</v>
      </c>
      <c r="K339" s="29">
        <f t="shared" si="25"/>
        <v>703.98488283489951</v>
      </c>
      <c r="L339" s="28">
        <f t="shared" si="28"/>
        <v>175.99622070872488</v>
      </c>
      <c r="M339" s="27">
        <f t="shared" si="29"/>
        <v>79.198299318926203</v>
      </c>
      <c r="N339" s="87" cm="1">
        <f t="array" ref="N339">_xlfn.IFS(AND('Demand breakdown 1'!X339&gt;0, SUM('Demand breakdown 1'!N339:W339)&gt;0,SUM('Demand breakdown 1'!N339:W339)&lt;'Demand breakdown 1'!X339),('Demand breakdown 1'!N339 /'Demand breakdown 1'!X339)*Doku!$H$9,AND('Demand breakdown 1'!X339 = 0, SUM('Demand breakdown 1'!N339:W339)&gt;0), 'Demand breakdown 1'!N339/SUM('Demand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1'!N339 /'Demand breakdown 1'!Y339)*Doku!$H$9)</f>
        <v>8.3455912179776964E-2</v>
      </c>
      <c r="O339" s="27" cm="1">
        <f t="array" ref="O339">_xlfn.IFS(AND('Demand breakdown 1'!X339&gt;0, SUM('Demand breakdown 1'!N339:W339)&gt;0,SUM('Demand breakdown 1'!N339:W339)&lt;'Demand breakdown 1'!X339),('Demand breakdown 1'!O339 /'Demand breakdown 1'!X339)*Doku!$H$9,AND('Demand breakdown 1'!X339 = 0, SUM('Demand breakdown 1'!N339:W339)&gt;0), 'Demand breakdown 1'!O339/SUM('Demand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1'!O339 /'Demand breakdown 1'!Y339)*Doku!$H$9)</f>
        <v>0.14646236243470789</v>
      </c>
      <c r="P339" s="27" cm="1">
        <f t="array" ref="P339">_xlfn.IFS(AND('Demand breakdown 1'!X339&gt;0, SUM('Demand breakdown 1'!N339:W339)&gt;0,SUM('Demand breakdown 1'!N339:W339)&lt;'Demand breakdown 1'!X339),('Demand breakdown 1'!P339 /'Demand breakdown 1'!X339)*Doku!$H$9,AND('Demand breakdown 1'!X339 = 0, SUM('Demand breakdown 1'!N339:W339)&gt;0), 'Demand breakdown 1'!P339/SUM('Demand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1'!P339 /'Demand breakdown 1'!Y339)*Doku!$H$9)</f>
        <v>1.252759829630206E-2</v>
      </c>
      <c r="Q339" s="27" cm="1">
        <f t="array" ref="Q339">_xlfn.IFS(AND('Demand breakdown 1'!X339&gt;0, SUM('Demand breakdown 1'!N339:W339)&gt;0,SUM('Demand breakdown 1'!N339:W339)&lt;'Demand breakdown 1'!X339),('Demand breakdown 1'!Q339 /'Demand breakdown 1'!X339)*Doku!$H$9,AND('Demand breakdown 1'!X339 = 0, SUM('Demand breakdown 1'!N339:W339)&gt;0), 'Demand breakdown 1'!Q339/SUM('Demand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1'!Q339 /'Demand breakdown 1'!Y339)*Doku!$H$9)</f>
        <v>0.1917827915654477</v>
      </c>
      <c r="R339" s="27" cm="1">
        <f t="array" ref="R339">_xlfn.IFS(AND('Demand breakdown 1'!X339&gt;0, SUM('Demand breakdown 1'!N339:W339)&gt;0,SUM('Demand breakdown 1'!N339:W339)&lt;'Demand breakdown 1'!X339),('Demand breakdown 1'!R339 /'Demand breakdown 1'!X339)*Doku!$H$9,AND('Demand breakdown 1'!X339 = 0, SUM('Demand breakdown 1'!N339:W339)&gt;0), 'Demand breakdown 1'!R339/SUM('Demand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1'!R339 /'Demand breakdown 1'!Y339)*Doku!$H$9)</f>
        <v>0</v>
      </c>
      <c r="S339" s="27" cm="1">
        <f t="array" ref="S339">_xlfn.IFS(AND('Demand breakdown 1'!X339&gt;0, SUM('Demand breakdown 1'!N339:W339)&gt;0,SUM('Demand breakdown 1'!N339:W339)&lt;'Demand breakdown 1'!X339),('Demand breakdown 1'!S339 /'Demand breakdown 1'!X339)*Doku!$H$9,AND('Demand breakdown 1'!X339 = 0, SUM('Demand breakdown 1'!N339:W339)&gt;0), 'Demand breakdown 1'!S339/SUM('Demand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1'!S339 /'Demand breakdown 1'!Y339)*Doku!$H$9)</f>
        <v>0</v>
      </c>
      <c r="T339" s="27" cm="1">
        <f t="array" ref="T339">_xlfn.IFS(AND('Demand breakdown 1'!X339&gt;0, SUM('Demand breakdown 1'!N339:W339)&gt;0,SUM('Demand breakdown 1'!N339:W339)&lt;'Demand breakdown 1'!X339),('Demand breakdown 1'!T339 /'Demand breakdown 1'!X339)*Doku!$H$9,AND('Demand breakdown 1'!X339 = 0, SUM('Demand breakdown 1'!N339:W339)&gt;0), 'Demand breakdown 1'!T339/SUM('Demand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1'!T339 /'Demand breakdown 1'!Y339)*Doku!$H$9)</f>
        <v>0.20891612452950789</v>
      </c>
      <c r="U339" s="27" cm="1">
        <f t="array" ref="U339">_xlfn.IFS(AND('Demand breakdown 1'!X339&gt;0, SUM('Demand breakdown 1'!N339:W339)&gt;0,SUM('Demand breakdown 1'!N339:W339)&lt;'Demand breakdown 1'!X339),('Demand breakdown 1'!U339 /'Demand breakdown 1'!X339)*Doku!$H$9,AND('Demand breakdown 1'!X339 = 0, SUM('Demand breakdown 1'!N339:W339)&gt;0), 'Demand breakdown 1'!U339/SUM('Demand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1'!U339 /'Demand breakdown 1'!Y339)*Doku!$H$9)</f>
        <v>8.4192829726618262E-2</v>
      </c>
      <c r="V339" s="27" cm="1">
        <f t="array" ref="V339">_xlfn.IFS(AND('Demand breakdown 1'!X339&gt;0, SUM('Demand breakdown 1'!N339:W339)&gt;0,SUM('Demand breakdown 1'!N339:W339)&lt;'Demand breakdown 1'!X339),('Demand breakdown 1'!V339 /'Demand breakdown 1'!X339)*Doku!$H$9,AND('Demand breakdown 1'!X339 = 0, SUM('Demand breakdown 1'!N339:W339)&gt;0), 'Demand breakdown 1'!V339/SUM('Demand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1'!V339 /'Demand breakdown 1'!Y339)*Doku!$H$9)</f>
        <v>0.14240931592708075</v>
      </c>
      <c r="W339" s="27" cm="1">
        <f t="array" ref="W339">_xlfn.IFS(AND('Demand breakdown 1'!X339&gt;0, SUM('Demand breakdown 1'!N339:W339)&gt;0),('Demand breakdown 1'!W339 /'Demand breakdown 1'!X339)*Doku!$H$9,AND('Demand breakdown 1'!X339 = 0, SUM('Demand breakdown 1'!N339:W339)&gt;0), 'Demand breakdown 1'!W339/SUM('Demand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1'!W339 /'Demand breakdown 1'!Y339)*Doku!$H$9)</f>
        <v>0</v>
      </c>
      <c r="X339" s="90" cm="1">
        <f t="array" ref="X339">_xlfn.IFS(AND('Demand breakdown 1'!Y339&gt;0,'Demand breakdown 1'!X339 &gt; SUM('Demand breakdown 1'!N339:W339)),(('Demand breakdown 1'!Y339-SUM('Demand breakdown 1'!N339:W339))/'Demand breakdown 1'!Y339)*Doku!$H$9,'Demand breakdown 1'!Y339 = 0, 0,'Demand breakdown 1'!X339 &lt; SUM('Demand breakdown 1'!N339:W339),1)</f>
        <v>0.11090609079961529</v>
      </c>
      <c r="Y339" s="92">
        <f>IF(X339=1,Doku!$H$10,1-SUM(N339:X339))</f>
        <v>1.934697454094314E-2</v>
      </c>
      <c r="Z339" s="27">
        <f t="shared" si="26"/>
        <v>47.518979591355723</v>
      </c>
      <c r="AA339" s="25">
        <f t="shared" si="27"/>
        <v>49.278941798442972</v>
      </c>
    </row>
    <row r="340" spans="1:27">
      <c r="A340" s="27" t="s">
        <v>1503</v>
      </c>
      <c r="B340" s="27" t="s">
        <v>1517</v>
      </c>
      <c r="C340" s="27">
        <v>12069</v>
      </c>
      <c r="D340" s="27">
        <v>543</v>
      </c>
      <c r="E340" s="27">
        <v>5416.2020000000002</v>
      </c>
      <c r="F340" s="27">
        <v>216566</v>
      </c>
      <c r="G340" s="27">
        <v>6</v>
      </c>
      <c r="H340" s="27">
        <v>7.2866971613076828E-2</v>
      </c>
      <c r="I340" s="27">
        <v>8.5870737509912767E-2</v>
      </c>
      <c r="J340" s="27">
        <v>19281.160489686401</v>
      </c>
      <c r="K340" s="29">
        <f t="shared" si="25"/>
        <v>1475.1635292927747</v>
      </c>
      <c r="L340" s="28">
        <f t="shared" si="28"/>
        <v>245.86058821546246</v>
      </c>
      <c r="M340" s="27">
        <f t="shared" si="29"/>
        <v>110.63726469695811</v>
      </c>
      <c r="N340" s="87" cm="1">
        <f t="array" ref="N340">_xlfn.IFS(AND('Demand breakdown 1'!X340&gt;0, SUM('Demand breakdown 1'!N340:W340)&gt;0,SUM('Demand breakdown 1'!N340:W340)&lt;'Demand breakdown 1'!X340),('Demand breakdown 1'!N340 /'Demand breakdown 1'!X340)*Doku!$H$9,AND('Demand breakdown 1'!X340 = 0, SUM('Demand breakdown 1'!N340:W340)&gt;0), 'Demand breakdown 1'!N340/SUM('Demand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1'!N340 /'Demand breakdown 1'!Y340)*Doku!$H$9)</f>
        <v>0.18582901614582351</v>
      </c>
      <c r="O340" s="27" cm="1">
        <f t="array" ref="O340">_xlfn.IFS(AND('Demand breakdown 1'!X340&gt;0, SUM('Demand breakdown 1'!N340:W340)&gt;0,SUM('Demand breakdown 1'!N340:W340)&lt;'Demand breakdown 1'!X340),('Demand breakdown 1'!O340 /'Demand breakdown 1'!X340)*Doku!$H$9,AND('Demand breakdown 1'!X340 = 0, SUM('Demand breakdown 1'!N340:W340)&gt;0), 'Demand breakdown 1'!O340/SUM('Demand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1'!O340 /'Demand breakdown 1'!Y340)*Doku!$H$9)</f>
        <v>4.2407601138077254E-2</v>
      </c>
      <c r="P340" s="27" cm="1">
        <f t="array" ref="P340">_xlfn.IFS(AND('Demand breakdown 1'!X340&gt;0, SUM('Demand breakdown 1'!N340:W340)&gt;0,SUM('Demand breakdown 1'!N340:W340)&lt;'Demand breakdown 1'!X340),('Demand breakdown 1'!P340 /'Demand breakdown 1'!X340)*Doku!$H$9,AND('Demand breakdown 1'!X340 = 0, SUM('Demand breakdown 1'!N340:W340)&gt;0), 'Demand breakdown 1'!P340/SUM('Demand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1'!P340 /'Demand breakdown 1'!Y340)*Doku!$H$9)</f>
        <v>7.0800673144686924E-2</v>
      </c>
      <c r="Q340" s="27" cm="1">
        <f t="array" ref="Q340">_xlfn.IFS(AND('Demand breakdown 1'!X340&gt;0, SUM('Demand breakdown 1'!N340:W340)&gt;0,SUM('Demand breakdown 1'!N340:W340)&lt;'Demand breakdown 1'!X340),('Demand breakdown 1'!Q340 /'Demand breakdown 1'!X340)*Doku!$H$9,AND('Demand breakdown 1'!X340 = 0, SUM('Demand breakdown 1'!N340:W340)&gt;0), 'Demand breakdown 1'!Q340/SUM('Demand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1'!Q340 /'Demand breakdown 1'!Y340)*Doku!$H$9)</f>
        <v>0.19347330476298766</v>
      </c>
      <c r="R340" s="27" cm="1">
        <f t="array" ref="R340">_xlfn.IFS(AND('Demand breakdown 1'!X340&gt;0, SUM('Demand breakdown 1'!N340:W340)&gt;0,SUM('Demand breakdown 1'!N340:W340)&lt;'Demand breakdown 1'!X340),('Demand breakdown 1'!R340 /'Demand breakdown 1'!X340)*Doku!$H$9,AND('Demand breakdown 1'!X340 = 0, SUM('Demand breakdown 1'!N340:W340)&gt;0), 'Demand breakdown 1'!R340/SUM('Demand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1'!R340 /'Demand breakdown 1'!Y340)*Doku!$H$9)</f>
        <v>0</v>
      </c>
      <c r="S340" s="27" cm="1">
        <f t="array" ref="S340">_xlfn.IFS(AND('Demand breakdown 1'!X340&gt;0, SUM('Demand breakdown 1'!N340:W340)&gt;0,SUM('Demand breakdown 1'!N340:W340)&lt;'Demand breakdown 1'!X340),('Demand breakdown 1'!S340 /'Demand breakdown 1'!X340)*Doku!$H$9,AND('Demand breakdown 1'!X340 = 0, SUM('Demand breakdown 1'!N340:W340)&gt;0), 'Demand breakdown 1'!S340/SUM('Demand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1'!S340 /'Demand breakdown 1'!Y340)*Doku!$H$9)</f>
        <v>0</v>
      </c>
      <c r="T340" s="27" cm="1">
        <f t="array" ref="T340">_xlfn.IFS(AND('Demand breakdown 1'!X340&gt;0, SUM('Demand breakdown 1'!N340:W340)&gt;0,SUM('Demand breakdown 1'!N340:W340)&lt;'Demand breakdown 1'!X340),('Demand breakdown 1'!T340 /'Demand breakdown 1'!X340)*Doku!$H$9,AND('Demand breakdown 1'!X340 = 0, SUM('Demand breakdown 1'!N340:W340)&gt;0), 'Demand breakdown 1'!T340/SUM('Demand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1'!T340 /'Demand breakdown 1'!Y340)*Doku!$H$9)</f>
        <v>0</v>
      </c>
      <c r="U340" s="27" cm="1">
        <f t="array" ref="U340">_xlfn.IFS(AND('Demand breakdown 1'!X340&gt;0, SUM('Demand breakdown 1'!N340:W340)&gt;0,SUM('Demand breakdown 1'!N340:W340)&lt;'Demand breakdown 1'!X340),('Demand breakdown 1'!U340 /'Demand breakdown 1'!X340)*Doku!$H$9,AND('Demand breakdown 1'!X340 = 0, SUM('Demand breakdown 1'!N340:W340)&gt;0), 'Demand breakdown 1'!U340/SUM('Demand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1'!U340 /'Demand breakdown 1'!Y340)*Doku!$H$9)</f>
        <v>0</v>
      </c>
      <c r="V340" s="27" cm="1">
        <f t="array" ref="V340">_xlfn.IFS(AND('Demand breakdown 1'!X340&gt;0, SUM('Demand breakdown 1'!N340:W340)&gt;0,SUM('Demand breakdown 1'!N340:W340)&lt;'Demand breakdown 1'!X340),('Demand breakdown 1'!V340 /'Demand breakdown 1'!X340)*Doku!$H$9,AND('Demand breakdown 1'!X340 = 0, SUM('Demand breakdown 1'!N340:W340)&gt;0), 'Demand breakdown 1'!V340/SUM('Demand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1'!V340 /'Demand breakdown 1'!Y340)*Doku!$H$9)</f>
        <v>0.28666082314365526</v>
      </c>
      <c r="W340" s="27" cm="1">
        <f t="array" ref="W340">_xlfn.IFS(AND('Demand breakdown 1'!X340&gt;0, SUM('Demand breakdown 1'!N340:W340)&gt;0),('Demand breakdown 1'!W340 /'Demand breakdown 1'!X340)*Doku!$H$9,AND('Demand breakdown 1'!X340 = 0, SUM('Demand breakdown 1'!N340:W340)&gt;0), 'Demand breakdown 1'!W340/SUM('Demand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1'!W340 /'Demand breakdown 1'!Y340)*Doku!$H$9)</f>
        <v>2.5116948313539316E-2</v>
      </c>
      <c r="X340" s="90" cm="1">
        <f t="array" ref="X340">_xlfn.IFS(AND('Demand breakdown 1'!Y340&gt;0,'Demand breakdown 1'!X340 &gt; SUM('Demand breakdown 1'!N340:W340)),(('Demand breakdown 1'!Y340-SUM('Demand breakdown 1'!N340:W340))/'Demand breakdown 1'!Y340)*Doku!$H$9,'Demand breakdown 1'!Y340 = 0, 0,'Demand breakdown 1'!X340 &lt; SUM('Demand breakdown 1'!N340:W340),1)</f>
        <v>0.17636465881028696</v>
      </c>
      <c r="Y340" s="92">
        <f>IF(X340=1,Doku!$H$10,1-SUM(N340:X340))</f>
        <v>1.934697454094314E-2</v>
      </c>
      <c r="Z340" s="27">
        <f t="shared" si="26"/>
        <v>66.382358818174865</v>
      </c>
      <c r="AA340" s="25">
        <f t="shared" si="27"/>
        <v>68.840964700329494</v>
      </c>
    </row>
    <row r="341" spans="1:27">
      <c r="A341" s="27" t="s">
        <v>1503</v>
      </c>
      <c r="B341" s="27" t="s">
        <v>1518</v>
      </c>
      <c r="C341" s="27">
        <v>12070</v>
      </c>
      <c r="D341" s="27">
        <v>406</v>
      </c>
      <c r="E341" s="27">
        <v>2041.671</v>
      </c>
      <c r="F341" s="27">
        <v>76158</v>
      </c>
      <c r="G341" s="27">
        <v>1</v>
      </c>
      <c r="H341" s="27">
        <v>2.7467657742499665E-2</v>
      </c>
      <c r="I341" s="27">
        <v>3.019746233148295E-2</v>
      </c>
      <c r="J341" s="27">
        <v>19281.160489686401</v>
      </c>
      <c r="K341" s="29">
        <f t="shared" si="25"/>
        <v>544.34578131690068</v>
      </c>
      <c r="L341" s="28">
        <f t="shared" si="28"/>
        <v>544.34578131690068</v>
      </c>
      <c r="M341" s="27">
        <f t="shared" si="29"/>
        <v>244.95560159260532</v>
      </c>
      <c r="N341" s="87" cm="1">
        <f t="array" ref="N341">_xlfn.IFS(AND('Demand breakdown 1'!X341&gt;0, SUM('Demand breakdown 1'!N341:W341)&gt;0,SUM('Demand breakdown 1'!N341:W341)&lt;'Demand breakdown 1'!X341),('Demand breakdown 1'!N341 /'Demand breakdown 1'!X341)*Doku!$H$9,AND('Demand breakdown 1'!X341 = 0, SUM('Demand breakdown 1'!N341:W341)&gt;0), 'Demand breakdown 1'!N341/SUM('Demand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1'!N341 /'Demand breakdown 1'!Y341)*Doku!$H$9)</f>
        <v>7.2235149402736246E-2</v>
      </c>
      <c r="O341" s="27" cm="1">
        <f t="array" ref="O341">_xlfn.IFS(AND('Demand breakdown 1'!X341&gt;0, SUM('Demand breakdown 1'!N341:W341)&gt;0,SUM('Demand breakdown 1'!N341:W341)&lt;'Demand breakdown 1'!X341),('Demand breakdown 1'!O341 /'Demand breakdown 1'!X341)*Doku!$H$9,AND('Demand breakdown 1'!X341 = 0, SUM('Demand breakdown 1'!N341:W341)&gt;0), 'Demand breakdown 1'!O341/SUM('Demand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1'!O341 /'Demand breakdown 1'!Y341)*Doku!$H$9)</f>
        <v>6.290139414283212E-2</v>
      </c>
      <c r="P341" s="27" cm="1">
        <f t="array" ref="P341">_xlfn.IFS(AND('Demand breakdown 1'!X341&gt;0, SUM('Demand breakdown 1'!N341:W341)&gt;0,SUM('Demand breakdown 1'!N341:W341)&lt;'Demand breakdown 1'!X341),('Demand breakdown 1'!P341 /'Demand breakdown 1'!X341)*Doku!$H$9,AND('Demand breakdown 1'!X341 = 0, SUM('Demand breakdown 1'!N341:W341)&gt;0), 'Demand breakdown 1'!P341/SUM('Demand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1'!P341 /'Demand breakdown 1'!Y341)*Doku!$H$9)</f>
        <v>2.5160557657132845E-2</v>
      </c>
      <c r="Q341" s="27" cm="1">
        <f t="array" ref="Q341">_xlfn.IFS(AND('Demand breakdown 1'!X341&gt;0, SUM('Demand breakdown 1'!N341:W341)&gt;0,SUM('Demand breakdown 1'!N341:W341)&lt;'Demand breakdown 1'!X341),('Demand breakdown 1'!Q341 /'Demand breakdown 1'!X341)*Doku!$H$9,AND('Demand breakdown 1'!X341 = 0, SUM('Demand breakdown 1'!N341:W341)&gt;0), 'Demand breakdown 1'!Q341/SUM('Demand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1'!Q341 /'Demand breakdown 1'!Y341)*Doku!$H$9)</f>
        <v>0.20615424661005624</v>
      </c>
      <c r="R341" s="27" cm="1">
        <f t="array" ref="R341">_xlfn.IFS(AND('Demand breakdown 1'!X341&gt;0, SUM('Demand breakdown 1'!N341:W341)&gt;0,SUM('Demand breakdown 1'!N341:W341)&lt;'Demand breakdown 1'!X341),('Demand breakdown 1'!R341 /'Demand breakdown 1'!X341)*Doku!$H$9,AND('Demand breakdown 1'!X341 = 0, SUM('Demand breakdown 1'!N341:W341)&gt;0), 'Demand breakdown 1'!R341/SUM('Demand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1'!R341 /'Demand breakdown 1'!Y341)*Doku!$H$9)</f>
        <v>0</v>
      </c>
      <c r="S341" s="27" cm="1">
        <f t="array" ref="S341">_xlfn.IFS(AND('Demand breakdown 1'!X341&gt;0, SUM('Demand breakdown 1'!N341:W341)&gt;0,SUM('Demand breakdown 1'!N341:W341)&lt;'Demand breakdown 1'!X341),('Demand breakdown 1'!S341 /'Demand breakdown 1'!X341)*Doku!$H$9,AND('Demand breakdown 1'!X341 = 0, SUM('Demand breakdown 1'!N341:W341)&gt;0), 'Demand breakdown 1'!S341/SUM('Demand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1'!S341 /'Demand breakdown 1'!Y341)*Doku!$H$9)</f>
        <v>0</v>
      </c>
      <c r="T341" s="27" cm="1">
        <f t="array" ref="T341">_xlfn.IFS(AND('Demand breakdown 1'!X341&gt;0, SUM('Demand breakdown 1'!N341:W341)&gt;0,SUM('Demand breakdown 1'!N341:W341)&lt;'Demand breakdown 1'!X341),('Demand breakdown 1'!T341 /'Demand breakdown 1'!X341)*Doku!$H$9,AND('Demand breakdown 1'!X341 = 0, SUM('Demand breakdown 1'!N341:W341)&gt;0), 'Demand breakdown 1'!T341/SUM('Demand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1'!T341 /'Demand breakdown 1'!Y341)*Doku!$H$9)</f>
        <v>0.14061505206768599</v>
      </c>
      <c r="U341" s="27" cm="1">
        <f t="array" ref="U341">_xlfn.IFS(AND('Demand breakdown 1'!X341&gt;0, SUM('Demand breakdown 1'!N341:W341)&gt;0,SUM('Demand breakdown 1'!N341:W341)&lt;'Demand breakdown 1'!X341),('Demand breakdown 1'!U341 /'Demand breakdown 1'!X341)*Doku!$H$9,AND('Demand breakdown 1'!X341 = 0, SUM('Demand breakdown 1'!N341:W341)&gt;0), 'Demand breakdown 1'!U341/SUM('Demand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1'!U341 /'Demand breakdown 1'!Y341)*Doku!$H$9)</f>
        <v>0</v>
      </c>
      <c r="V341" s="27" cm="1">
        <f t="array" ref="V341">_xlfn.IFS(AND('Demand breakdown 1'!X341&gt;0, SUM('Demand breakdown 1'!N341:W341)&gt;0,SUM('Demand breakdown 1'!N341:W341)&lt;'Demand breakdown 1'!X341),('Demand breakdown 1'!V341 /'Demand breakdown 1'!X341)*Doku!$H$9,AND('Demand breakdown 1'!X341 = 0, SUM('Demand breakdown 1'!N341:W341)&gt;0), 'Demand breakdown 1'!V341/SUM('Demand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1'!V341 /'Demand breakdown 1'!Y341)*Doku!$H$9)</f>
        <v>0.29056385939527607</v>
      </c>
      <c r="W341" s="27" cm="1">
        <f t="array" ref="W341">_xlfn.IFS(AND('Demand breakdown 1'!X341&gt;0, SUM('Demand breakdown 1'!N341:W341)&gt;0),('Demand breakdown 1'!W341 /'Demand breakdown 1'!X341)*Doku!$H$9,AND('Demand breakdown 1'!X341 = 0, SUM('Demand breakdown 1'!N341:W341)&gt;0), 'Demand breakdown 1'!W341/SUM('Demand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1'!W341 /'Demand breakdown 1'!Y341)*Doku!$H$9)</f>
        <v>2.0493680027180789E-2</v>
      </c>
      <c r="X341" s="90" cm="1">
        <f t="array" ref="X341">_xlfn.IFS(AND('Demand breakdown 1'!Y341&gt;0,'Demand breakdown 1'!X341 &gt; SUM('Demand breakdown 1'!N341:W341)),(('Demand breakdown 1'!Y341-SUM('Demand breakdown 1'!N341:W341))/'Demand breakdown 1'!Y341)*Doku!$H$9,'Demand breakdown 1'!Y341 = 0, 0,'Demand breakdown 1'!X341 &lt; SUM('Demand breakdown 1'!N341:W341),1)</f>
        <v>0.16252908615615652</v>
      </c>
      <c r="Y341" s="92">
        <f>IF(X341=1,Doku!$H$10,1-SUM(N341:X341))</f>
        <v>1.934697454094314E-2</v>
      </c>
      <c r="Z341" s="27">
        <f t="shared" si="26"/>
        <v>146.97336095556318</v>
      </c>
      <c r="AA341" s="25">
        <f t="shared" si="27"/>
        <v>152.41681876873221</v>
      </c>
    </row>
    <row r="342" spans="1:27">
      <c r="A342" s="27" t="s">
        <v>1503</v>
      </c>
      <c r="B342" s="27" t="s">
        <v>1519</v>
      </c>
      <c r="C342" s="27">
        <v>12071</v>
      </c>
      <c r="D342" s="27">
        <v>526</v>
      </c>
      <c r="E342" s="27">
        <v>3755.6570000000002</v>
      </c>
      <c r="F342" s="27">
        <v>113720</v>
      </c>
      <c r="G342" s="27">
        <v>5</v>
      </c>
      <c r="H342" s="27">
        <v>5.0526799408045206E-2</v>
      </c>
      <c r="I342" s="27">
        <v>4.5091197462331485E-2</v>
      </c>
      <c r="J342" s="27">
        <v>19281.160489686401</v>
      </c>
      <c r="K342" s="29">
        <f t="shared" si="25"/>
        <v>944.87000864417132</v>
      </c>
      <c r="L342" s="28">
        <f t="shared" si="28"/>
        <v>188.97400172883425</v>
      </c>
      <c r="M342" s="27">
        <f t="shared" si="29"/>
        <v>85.038300777975422</v>
      </c>
      <c r="N342" s="87" cm="1">
        <f t="array" ref="N342">_xlfn.IFS(AND('Demand breakdown 1'!X342&gt;0, SUM('Demand breakdown 1'!N342:W342)&gt;0,SUM('Demand breakdown 1'!N342:W342)&lt;'Demand breakdown 1'!X342),('Demand breakdown 1'!N342 /'Demand breakdown 1'!X342)*Doku!$H$9,AND('Demand breakdown 1'!X342 = 0, SUM('Demand breakdown 1'!N342:W342)&gt;0), 'Demand breakdown 1'!N342/SUM('Demand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1'!N342 /'Demand breakdown 1'!Y342)*Doku!$H$9)</f>
        <v>6.9646202115935654E-2</v>
      </c>
      <c r="O342" s="27" cm="1">
        <f t="array" ref="O342">_xlfn.IFS(AND('Demand breakdown 1'!X342&gt;0, SUM('Demand breakdown 1'!N342:W342)&gt;0,SUM('Demand breakdown 1'!N342:W342)&lt;'Demand breakdown 1'!X342),('Demand breakdown 1'!O342 /'Demand breakdown 1'!X342)*Doku!$H$9,AND('Demand breakdown 1'!X342 = 0, SUM('Demand breakdown 1'!N342:W342)&gt;0), 'Demand breakdown 1'!O342/SUM('Demand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1'!O342 /'Demand breakdown 1'!Y342)*Doku!$H$9)</f>
        <v>0.12657065214258276</v>
      </c>
      <c r="P342" s="27" cm="1">
        <f t="array" ref="P342">_xlfn.IFS(AND('Demand breakdown 1'!X342&gt;0, SUM('Demand breakdown 1'!N342:W342)&gt;0,SUM('Demand breakdown 1'!N342:W342)&lt;'Demand breakdown 1'!X342),('Demand breakdown 1'!P342 /'Demand breakdown 1'!X342)*Doku!$H$9,AND('Demand breakdown 1'!X342 = 0, SUM('Demand breakdown 1'!N342:W342)&gt;0), 'Demand breakdown 1'!P342/SUM('Demand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1'!P342 /'Demand breakdown 1'!Y342)*Doku!$H$9)</f>
        <v>0.15244540215469507</v>
      </c>
      <c r="Q342" s="27" cm="1">
        <f t="array" ref="Q342">_xlfn.IFS(AND('Demand breakdown 1'!X342&gt;0, SUM('Demand breakdown 1'!N342:W342)&gt;0,SUM('Demand breakdown 1'!N342:W342)&lt;'Demand breakdown 1'!X342),('Demand breakdown 1'!Q342 /'Demand breakdown 1'!X342)*Doku!$H$9,AND('Demand breakdown 1'!X342 = 0, SUM('Demand breakdown 1'!N342:W342)&gt;0), 'Demand breakdown 1'!Q342/SUM('Demand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1'!Q342 /'Demand breakdown 1'!Y342)*Doku!$H$9)</f>
        <v>0.2272665542730532</v>
      </c>
      <c r="R342" s="27" cm="1">
        <f t="array" ref="R342">_xlfn.IFS(AND('Demand breakdown 1'!X342&gt;0, SUM('Demand breakdown 1'!N342:W342)&gt;0,SUM('Demand breakdown 1'!N342:W342)&lt;'Demand breakdown 1'!X342),('Demand breakdown 1'!R342 /'Demand breakdown 1'!X342)*Doku!$H$9,AND('Demand breakdown 1'!X342 = 0, SUM('Demand breakdown 1'!N342:W342)&gt;0), 'Demand breakdown 1'!R342/SUM('Demand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1'!R342 /'Demand breakdown 1'!Y342)*Doku!$H$9)</f>
        <v>0</v>
      </c>
      <c r="S342" s="27" cm="1">
        <f t="array" ref="S342">_xlfn.IFS(AND('Demand breakdown 1'!X342&gt;0, SUM('Demand breakdown 1'!N342:W342)&gt;0,SUM('Demand breakdown 1'!N342:W342)&lt;'Demand breakdown 1'!X342),('Demand breakdown 1'!S342 /'Demand breakdown 1'!X342)*Doku!$H$9,AND('Demand breakdown 1'!X342 = 0, SUM('Demand breakdown 1'!N342:W342)&gt;0), 'Demand breakdown 1'!S342/SUM('Demand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1'!S342 /'Demand breakdown 1'!Y342)*Doku!$H$9)</f>
        <v>0.19082628133932833</v>
      </c>
      <c r="T342" s="27" cm="1">
        <f t="array" ref="T342">_xlfn.IFS(AND('Demand breakdown 1'!X342&gt;0, SUM('Demand breakdown 1'!N342:W342)&gt;0,SUM('Demand breakdown 1'!N342:W342)&lt;'Demand breakdown 1'!X342),('Demand breakdown 1'!T342 /'Demand breakdown 1'!X342)*Doku!$H$9,AND('Demand breakdown 1'!X342 = 0, SUM('Demand breakdown 1'!N342:W342)&gt;0), 'Demand breakdown 1'!T342/SUM('Demand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1'!T342 /'Demand breakdown 1'!Y342)*Doku!$H$9)</f>
        <v>2.6952864595950331E-2</v>
      </c>
      <c r="U342" s="27" cm="1">
        <f t="array" ref="U342">_xlfn.IFS(AND('Demand breakdown 1'!X342&gt;0, SUM('Demand breakdown 1'!N342:W342)&gt;0,SUM('Demand breakdown 1'!N342:W342)&lt;'Demand breakdown 1'!X342),('Demand breakdown 1'!U342 /'Demand breakdown 1'!X342)*Doku!$H$9,AND('Demand breakdown 1'!X342 = 0, SUM('Demand breakdown 1'!N342:W342)&gt;0), 'Demand breakdown 1'!U342/SUM('Demand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1'!U342 /'Demand breakdown 1'!Y342)*Doku!$H$9)</f>
        <v>0</v>
      </c>
      <c r="V342" s="27" cm="1">
        <f t="array" ref="V342">_xlfn.IFS(AND('Demand breakdown 1'!X342&gt;0, SUM('Demand breakdown 1'!N342:W342)&gt;0,SUM('Demand breakdown 1'!N342:W342)&lt;'Demand breakdown 1'!X342),('Demand breakdown 1'!V342 /'Demand breakdown 1'!X342)*Doku!$H$9,AND('Demand breakdown 1'!X342 = 0, SUM('Demand breakdown 1'!N342:W342)&gt;0), 'Demand breakdown 1'!V342/SUM('Demand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1'!V342 /'Demand breakdown 1'!Y342)*Doku!$H$9)</f>
        <v>0.1869450688375115</v>
      </c>
      <c r="W342" s="27" cm="1">
        <f t="array" ref="W342">_xlfn.IFS(AND('Demand breakdown 1'!X342&gt;0, SUM('Demand breakdown 1'!N342:W342)&gt;0),('Demand breakdown 1'!W342 /'Demand breakdown 1'!X342)*Doku!$H$9,AND('Demand breakdown 1'!X342 = 0, SUM('Demand breakdown 1'!N342:W342)&gt;0), 'Demand breakdown 1'!W342/SUM('Demand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1'!W342 /'Demand breakdown 1'!Y342)*Doku!$H$9)</f>
        <v>0</v>
      </c>
      <c r="X342" s="90" cm="1">
        <f t="array" ref="X342">_xlfn.IFS(AND('Demand breakdown 1'!Y342&gt;0,'Demand breakdown 1'!X342 &gt; SUM('Demand breakdown 1'!N342:W342)),(('Demand breakdown 1'!Y342-SUM('Demand breakdown 1'!N342:W342))/'Demand breakdown 1'!Y342)*Doku!$H$9,'Demand breakdown 1'!Y342 = 0, 0,'Demand breakdown 1'!X342 &lt; SUM('Demand breakdown 1'!N342:W342),1)</f>
        <v>1</v>
      </c>
      <c r="Y342" s="92">
        <f>IF(X342=1,Doku!$H$10,1-SUM(N342:X342))</f>
        <v>1.934697454094314E-2</v>
      </c>
      <c r="Z342" s="27">
        <f t="shared" si="26"/>
        <v>51.022980466785249</v>
      </c>
      <c r="AA342" s="25">
        <f t="shared" si="27"/>
        <v>52.912720484073596</v>
      </c>
    </row>
    <row r="343" spans="1:27">
      <c r="A343" s="27" t="s">
        <v>1503</v>
      </c>
      <c r="B343" s="27" t="s">
        <v>1520</v>
      </c>
      <c r="C343" s="27">
        <v>12072</v>
      </c>
      <c r="D343" s="27">
        <v>742</v>
      </c>
      <c r="E343" s="27">
        <v>5966.8509999999997</v>
      </c>
      <c r="F343" s="27">
        <v>169997</v>
      </c>
      <c r="G343" s="27">
        <v>2</v>
      </c>
      <c r="H343" s="27">
        <v>8.0275137898560472E-2</v>
      </c>
      <c r="I343" s="27">
        <v>6.7405630452022205E-2</v>
      </c>
      <c r="J343" s="27">
        <v>19281.160489686401</v>
      </c>
      <c r="K343" s="29">
        <f t="shared" si="25"/>
        <v>1478.3188863738744</v>
      </c>
      <c r="L343" s="28">
        <f t="shared" si="28"/>
        <v>739.15944318693721</v>
      </c>
      <c r="M343" s="27">
        <f t="shared" si="29"/>
        <v>332.62174943412174</v>
      </c>
      <c r="N343" s="87" cm="1">
        <f t="array" ref="N343">_xlfn.IFS(AND('Demand breakdown 1'!X343&gt;0, SUM('Demand breakdown 1'!N343:W343)&gt;0,SUM('Demand breakdown 1'!N343:W343)&lt;'Demand breakdown 1'!X343),('Demand breakdown 1'!N343 /'Demand breakdown 1'!X343)*Doku!$H$9,AND('Demand breakdown 1'!X343 = 0, SUM('Demand breakdown 1'!N343:W343)&gt;0), 'Demand breakdown 1'!N343/SUM('Demand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1'!N343 /'Demand breakdown 1'!Y343)*Doku!$H$9)</f>
        <v>6.3579385912565747E-2</v>
      </c>
      <c r="O343" s="27" cm="1">
        <f t="array" ref="O343">_xlfn.IFS(AND('Demand breakdown 1'!X343&gt;0, SUM('Demand breakdown 1'!N343:W343)&gt;0,SUM('Demand breakdown 1'!N343:W343)&lt;'Demand breakdown 1'!X343),('Demand breakdown 1'!O343 /'Demand breakdown 1'!X343)*Doku!$H$9,AND('Demand breakdown 1'!X343 = 0, SUM('Demand breakdown 1'!N343:W343)&gt;0), 'Demand breakdown 1'!O343/SUM('Demand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1'!O343 /'Demand breakdown 1'!Y343)*Doku!$H$9)</f>
        <v>1.2873216495232659E-2</v>
      </c>
      <c r="P343" s="27" cm="1">
        <f t="array" ref="P343">_xlfn.IFS(AND('Demand breakdown 1'!X343&gt;0, SUM('Demand breakdown 1'!N343:W343)&gt;0,SUM('Demand breakdown 1'!N343:W343)&lt;'Demand breakdown 1'!X343),('Demand breakdown 1'!P343 /'Demand breakdown 1'!X343)*Doku!$H$9,AND('Demand breakdown 1'!X343 = 0, SUM('Demand breakdown 1'!N343:W343)&gt;0), 'Demand breakdown 1'!P343/SUM('Demand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1'!P343 /'Demand breakdown 1'!Y343)*Doku!$H$9)</f>
        <v>1.1299823368037558E-2</v>
      </c>
      <c r="Q343" s="27" cm="1">
        <f t="array" ref="Q343">_xlfn.IFS(AND('Demand breakdown 1'!X343&gt;0, SUM('Demand breakdown 1'!N343:W343)&gt;0,SUM('Demand breakdown 1'!N343:W343)&lt;'Demand breakdown 1'!X343),('Demand breakdown 1'!Q343 /'Demand breakdown 1'!X343)*Doku!$H$9,AND('Demand breakdown 1'!X343 = 0, SUM('Demand breakdown 1'!N343:W343)&gt;0), 'Demand breakdown 1'!Q343/SUM('Demand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1'!Q343 /'Demand breakdown 1'!Y343)*Doku!$H$9)</f>
        <v>9.4403587631706185E-2</v>
      </c>
      <c r="R343" s="27" cm="1">
        <f t="array" ref="R343">_xlfn.IFS(AND('Demand breakdown 1'!X343&gt;0, SUM('Demand breakdown 1'!N343:W343)&gt;0,SUM('Demand breakdown 1'!N343:W343)&lt;'Demand breakdown 1'!X343),('Demand breakdown 1'!R343 /'Demand breakdown 1'!X343)*Doku!$H$9,AND('Demand breakdown 1'!X343 = 0, SUM('Demand breakdown 1'!N343:W343)&gt;0), 'Demand breakdown 1'!R343/SUM('Demand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1'!R343 /'Demand breakdown 1'!Y343)*Doku!$H$9)</f>
        <v>0</v>
      </c>
      <c r="S343" s="27" cm="1">
        <f t="array" ref="S343">_xlfn.IFS(AND('Demand breakdown 1'!X343&gt;0, SUM('Demand breakdown 1'!N343:W343)&gt;0,SUM('Demand breakdown 1'!N343:W343)&lt;'Demand breakdown 1'!X343),('Demand breakdown 1'!S343 /'Demand breakdown 1'!X343)*Doku!$H$9,AND('Demand breakdown 1'!X343 = 0, SUM('Demand breakdown 1'!N343:W343)&gt;0), 'Demand breakdown 1'!S343/SUM('Demand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1'!S343 /'Demand breakdown 1'!Y343)*Doku!$H$9)</f>
        <v>4.0336078351728998E-2</v>
      </c>
      <c r="T343" s="27" cm="1">
        <f t="array" ref="T343">_xlfn.IFS(AND('Demand breakdown 1'!X343&gt;0, SUM('Demand breakdown 1'!N343:W343)&gt;0,SUM('Demand breakdown 1'!N343:W343)&lt;'Demand breakdown 1'!X343),('Demand breakdown 1'!T343 /'Demand breakdown 1'!X343)*Doku!$H$9,AND('Demand breakdown 1'!X343 = 0, SUM('Demand breakdown 1'!N343:W343)&gt;0), 'Demand breakdown 1'!T343/SUM('Demand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1'!T343 /'Demand breakdown 1'!Y343)*Doku!$H$9)</f>
        <v>9.0899212030226176E-2</v>
      </c>
      <c r="U343" s="27" cm="1">
        <f t="array" ref="U343">_xlfn.IFS(AND('Demand breakdown 1'!X343&gt;0, SUM('Demand breakdown 1'!N343:W343)&gt;0,SUM('Demand breakdown 1'!N343:W343)&lt;'Demand breakdown 1'!X343),('Demand breakdown 1'!U343 /'Demand breakdown 1'!X343)*Doku!$H$9,AND('Demand breakdown 1'!X343 = 0, SUM('Demand breakdown 1'!N343:W343)&gt;0), 'Demand breakdown 1'!U343/SUM('Demand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1'!U343 /'Demand breakdown 1'!Y343)*Doku!$H$9)</f>
        <v>0.20432655292710949</v>
      </c>
      <c r="V343" s="27" cm="1">
        <f t="array" ref="V343">_xlfn.IFS(AND('Demand breakdown 1'!X343&gt;0, SUM('Demand breakdown 1'!N343:W343)&gt;0,SUM('Demand breakdown 1'!N343:W343)&lt;'Demand breakdown 1'!X343),('Demand breakdown 1'!V343 /'Demand breakdown 1'!X343)*Doku!$H$9,AND('Demand breakdown 1'!X343 = 0, SUM('Demand breakdown 1'!N343:W343)&gt;0), 'Demand breakdown 1'!V343/SUM('Demand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1'!V343 /'Demand breakdown 1'!Y343)*Doku!$H$9)</f>
        <v>0.20911825017811275</v>
      </c>
      <c r="W343" s="27" cm="1">
        <f t="array" ref="W343">_xlfn.IFS(AND('Demand breakdown 1'!X343&gt;0, SUM('Demand breakdown 1'!N343:W343)&gt;0),('Demand breakdown 1'!W343 /'Demand breakdown 1'!X343)*Doku!$H$9,AND('Demand breakdown 1'!X343 = 0, SUM('Demand breakdown 1'!N343:W343)&gt;0), 'Demand breakdown 1'!W343/SUM('Demand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1'!W343 /'Demand breakdown 1'!Y343)*Doku!$H$9)</f>
        <v>0</v>
      </c>
      <c r="X343" s="90" cm="1">
        <f t="array" ref="X343">_xlfn.IFS(AND('Demand breakdown 1'!Y343&gt;0,'Demand breakdown 1'!X343 &gt; SUM('Demand breakdown 1'!N343:W343)),(('Demand breakdown 1'!Y343-SUM('Demand breakdown 1'!N343:W343))/'Demand breakdown 1'!Y343)*Doku!$H$9,'Demand breakdown 1'!Y343 = 0, 0,'Demand breakdown 1'!X343 &lt; SUM('Demand breakdown 1'!N343:W343),1)</f>
        <v>0.2538169185643373</v>
      </c>
      <c r="Y343" s="92">
        <f>IF(X343=1,Doku!$H$10,1-SUM(N343:X343))</f>
        <v>1.934697454094314E-2</v>
      </c>
      <c r="Z343" s="27">
        <f t="shared" si="26"/>
        <v>199.57304966047306</v>
      </c>
      <c r="AA343" s="25">
        <f t="shared" si="27"/>
        <v>206.96464409234244</v>
      </c>
    </row>
    <row r="344" spans="1:27">
      <c r="A344" s="27" t="s">
        <v>1503</v>
      </c>
      <c r="B344" s="27" t="s">
        <v>1521</v>
      </c>
      <c r="C344" s="27">
        <v>12073</v>
      </c>
      <c r="D344" s="27">
        <v>414</v>
      </c>
      <c r="E344" s="27">
        <v>3540.7779999999998</v>
      </c>
      <c r="F344" s="27">
        <v>118947</v>
      </c>
      <c r="G344" s="27">
        <v>4</v>
      </c>
      <c r="H344" s="27">
        <v>4.7635920893313602E-2</v>
      </c>
      <c r="I344" s="27">
        <v>4.7163758921490884E-2</v>
      </c>
      <c r="J344" s="27">
        <v>19281.160489686401</v>
      </c>
      <c r="K344" s="29">
        <f t="shared" si="25"/>
        <v>915.92676320634985</v>
      </c>
      <c r="L344" s="28">
        <f t="shared" si="28"/>
        <v>228.98169080158746</v>
      </c>
      <c r="M344" s="27">
        <f t="shared" si="29"/>
        <v>103.04176086071436</v>
      </c>
      <c r="N344" s="87" cm="1">
        <f t="array" ref="N344">_xlfn.IFS(AND('Demand breakdown 1'!X344&gt;0, SUM('Demand breakdown 1'!N344:W344)&gt;0,SUM('Demand breakdown 1'!N344:W344)&lt;'Demand breakdown 1'!X344),('Demand breakdown 1'!N344 /'Demand breakdown 1'!X344)*Doku!$H$9,AND('Demand breakdown 1'!X344 = 0, SUM('Demand breakdown 1'!N344:W344)&gt;0), 'Demand breakdown 1'!N344/SUM('Demand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1'!N344 /'Demand breakdown 1'!Y344)*Doku!$H$9)</f>
        <v>0.12153554756949909</v>
      </c>
      <c r="O344" s="27" cm="1">
        <f t="array" ref="O344">_xlfn.IFS(AND('Demand breakdown 1'!X344&gt;0, SUM('Demand breakdown 1'!N344:W344)&gt;0,SUM('Demand breakdown 1'!N344:W344)&lt;'Demand breakdown 1'!X344),('Demand breakdown 1'!O344 /'Demand breakdown 1'!X344)*Doku!$H$9,AND('Demand breakdown 1'!X344 = 0, SUM('Demand breakdown 1'!N344:W344)&gt;0), 'Demand breakdown 1'!O344/SUM('Demand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1'!O344 /'Demand breakdown 1'!Y344)*Doku!$H$9)</f>
        <v>7.1894267576323417E-2</v>
      </c>
      <c r="P344" s="27" cm="1">
        <f t="array" ref="P344">_xlfn.IFS(AND('Demand breakdown 1'!X344&gt;0, SUM('Demand breakdown 1'!N344:W344)&gt;0,SUM('Demand breakdown 1'!N344:W344)&lt;'Demand breakdown 1'!X344),('Demand breakdown 1'!P344 /'Demand breakdown 1'!X344)*Doku!$H$9,AND('Demand breakdown 1'!X344 = 0, SUM('Demand breakdown 1'!N344:W344)&gt;0), 'Demand breakdown 1'!P344/SUM('Demand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1'!P344 /'Demand breakdown 1'!Y344)*Doku!$H$9)</f>
        <v>2.4345148808913745E-2</v>
      </c>
      <c r="Q344" s="27" cm="1">
        <f t="array" ref="Q344">_xlfn.IFS(AND('Demand breakdown 1'!X344&gt;0, SUM('Demand breakdown 1'!N344:W344)&gt;0,SUM('Demand breakdown 1'!N344:W344)&lt;'Demand breakdown 1'!X344),('Demand breakdown 1'!Q344 /'Demand breakdown 1'!X344)*Doku!$H$9,AND('Demand breakdown 1'!X344 = 0, SUM('Demand breakdown 1'!N344:W344)&gt;0), 'Demand breakdown 1'!Q344/SUM('Demand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1'!Q344 /'Demand breakdown 1'!Y344)*Doku!$H$9)</f>
        <v>8.9202146807660518E-2</v>
      </c>
      <c r="R344" s="27" cm="1">
        <f t="array" ref="R344">_xlfn.IFS(AND('Demand breakdown 1'!X344&gt;0, SUM('Demand breakdown 1'!N344:W344)&gt;0,SUM('Demand breakdown 1'!N344:W344)&lt;'Demand breakdown 1'!X344),('Demand breakdown 1'!R344 /'Demand breakdown 1'!X344)*Doku!$H$9,AND('Demand breakdown 1'!X344 = 0, SUM('Demand breakdown 1'!N344:W344)&gt;0), 'Demand breakdown 1'!R344/SUM('Demand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1'!R344 /'Demand breakdown 1'!Y344)*Doku!$H$9)</f>
        <v>0</v>
      </c>
      <c r="S344" s="27" cm="1">
        <f t="array" ref="S344">_xlfn.IFS(AND('Demand breakdown 1'!X344&gt;0, SUM('Demand breakdown 1'!N344:W344)&gt;0,SUM('Demand breakdown 1'!N344:W344)&lt;'Demand breakdown 1'!X344),('Demand breakdown 1'!S344 /'Demand breakdown 1'!X344)*Doku!$H$9,AND('Demand breakdown 1'!X344 = 0, SUM('Demand breakdown 1'!N344:W344)&gt;0), 'Demand breakdown 1'!S344/SUM('Demand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1'!S344 /'Demand breakdown 1'!Y344)*Doku!$H$9)</f>
        <v>0</v>
      </c>
      <c r="T344" s="27" cm="1">
        <f t="array" ref="T344">_xlfn.IFS(AND('Demand breakdown 1'!X344&gt;0, SUM('Demand breakdown 1'!N344:W344)&gt;0,SUM('Demand breakdown 1'!N344:W344)&lt;'Demand breakdown 1'!X344),('Demand breakdown 1'!T344 /'Demand breakdown 1'!X344)*Doku!$H$9,AND('Demand breakdown 1'!X344 = 0, SUM('Demand breakdown 1'!N344:W344)&gt;0), 'Demand breakdown 1'!T344/SUM('Demand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1'!T344 /'Demand breakdown 1'!Y344)*Doku!$H$9)</f>
        <v>7.8360947728691122E-2</v>
      </c>
      <c r="U344" s="27" cm="1">
        <f t="array" ref="U344">_xlfn.IFS(AND('Demand breakdown 1'!X344&gt;0, SUM('Demand breakdown 1'!N344:W344)&gt;0,SUM('Demand breakdown 1'!N344:W344)&lt;'Demand breakdown 1'!X344),('Demand breakdown 1'!U344 /'Demand breakdown 1'!X344)*Doku!$H$9,AND('Demand breakdown 1'!X344 = 0, SUM('Demand breakdown 1'!N344:W344)&gt;0), 'Demand breakdown 1'!U344/SUM('Demand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1'!U344 /'Demand breakdown 1'!Y344)*Doku!$H$9)</f>
        <v>0</v>
      </c>
      <c r="V344" s="27" cm="1">
        <f t="array" ref="V344">_xlfn.IFS(AND('Demand breakdown 1'!X344&gt;0, SUM('Demand breakdown 1'!N344:W344)&gt;0,SUM('Demand breakdown 1'!N344:W344)&lt;'Demand breakdown 1'!X344),('Demand breakdown 1'!V344 /'Demand breakdown 1'!X344)*Doku!$H$9,AND('Demand breakdown 1'!X344 = 0, SUM('Demand breakdown 1'!N344:W344)&gt;0), 'Demand breakdown 1'!V344/SUM('Demand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1'!V344 /'Demand breakdown 1'!Y344)*Doku!$H$9)</f>
        <v>0.11392768856671355</v>
      </c>
      <c r="W344" s="27" cm="1">
        <f t="array" ref="W344">_xlfn.IFS(AND('Demand breakdown 1'!X344&gt;0, SUM('Demand breakdown 1'!N344:W344)&gt;0),('Demand breakdown 1'!W344 /'Demand breakdown 1'!X344)*Doku!$H$9,AND('Demand breakdown 1'!X344 = 0, SUM('Demand breakdown 1'!N344:W344)&gt;0), 'Demand breakdown 1'!W344/SUM('Demand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1'!W344 /'Demand breakdown 1'!Y344)*Doku!$H$9)</f>
        <v>8.5588413781337389E-3</v>
      </c>
      <c r="X344" s="90" cm="1">
        <f t="array" ref="X344">_xlfn.IFS(AND('Demand breakdown 1'!Y344&gt;0,'Demand breakdown 1'!X344 &gt; SUM('Demand breakdown 1'!N344:W344)),(('Demand breakdown 1'!Y344-SUM('Demand breakdown 1'!N344:W344))/'Demand breakdown 1'!Y344)*Doku!$H$9,'Demand breakdown 1'!Y344 = 0, 0,'Demand breakdown 1'!X344 &lt; SUM('Demand breakdown 1'!N344:W344),1)</f>
        <v>0.47282843702312166</v>
      </c>
      <c r="Y344" s="92">
        <f>IF(X344=1,Doku!$H$10,1-SUM(N344:X344))</f>
        <v>1.934697454094314E-2</v>
      </c>
      <c r="Z344" s="27">
        <f t="shared" si="26"/>
        <v>61.825056516428617</v>
      </c>
      <c r="AA344" s="25">
        <f t="shared" si="27"/>
        <v>64.114873424444497</v>
      </c>
    </row>
    <row r="345" spans="1:27">
      <c r="A345" s="27" t="s">
        <v>1522</v>
      </c>
      <c r="B345" s="27" t="s">
        <v>1523</v>
      </c>
      <c r="C345" s="27">
        <v>13003</v>
      </c>
      <c r="D345" s="27">
        <v>476</v>
      </c>
      <c r="E345" s="27">
        <v>7567.7190000000001</v>
      </c>
      <c r="F345" s="27">
        <v>209191</v>
      </c>
      <c r="G345" s="27">
        <v>1</v>
      </c>
      <c r="H345" s="27">
        <v>0.16251248738376961</v>
      </c>
      <c r="I345" s="27">
        <v>0.13009390547263683</v>
      </c>
      <c r="J345" s="27">
        <v>5739.956397786349</v>
      </c>
      <c r="K345" s="29">
        <f t="shared" si="25"/>
        <v>880.71184261721078</v>
      </c>
      <c r="L345" s="28">
        <f t="shared" si="28"/>
        <v>880.71184261721078</v>
      </c>
      <c r="M345" s="27">
        <f t="shared" si="29"/>
        <v>396.32032917774484</v>
      </c>
      <c r="N345" s="87" cm="1">
        <f t="array" ref="N345">_xlfn.IFS(AND('Demand breakdown 1'!X345&gt;0, SUM('Demand breakdown 1'!N345:W345)&gt;0,SUM('Demand breakdown 1'!N345:W345)&lt;'Demand breakdown 1'!X345),('Demand breakdown 1'!N345 /'Demand breakdown 1'!X345)*Doku!$H$9,AND('Demand breakdown 1'!X345 = 0, SUM('Demand breakdown 1'!N345:W345)&gt;0), 'Demand breakdown 1'!N345/SUM('Demand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1'!N345 /'Demand breakdown 1'!Y345)*Doku!$H$9)</f>
        <v>0.11122387518044226</v>
      </c>
      <c r="O345" s="27" cm="1">
        <f t="array" ref="O345">_xlfn.IFS(AND('Demand breakdown 1'!X345&gt;0, SUM('Demand breakdown 1'!N345:W345)&gt;0,SUM('Demand breakdown 1'!N345:W345)&lt;'Demand breakdown 1'!X345),('Demand breakdown 1'!O345 /'Demand breakdown 1'!X345)*Doku!$H$9,AND('Demand breakdown 1'!X345 = 0, SUM('Demand breakdown 1'!N345:W345)&gt;0), 'Demand breakdown 1'!O345/SUM('Demand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1'!O345 /'Demand breakdown 1'!Y345)*Doku!$H$9)</f>
        <v>0</v>
      </c>
      <c r="P345" s="27" cm="1">
        <f t="array" ref="P345">_xlfn.IFS(AND('Demand breakdown 1'!X345&gt;0, SUM('Demand breakdown 1'!N345:W345)&gt;0,SUM('Demand breakdown 1'!N345:W345)&lt;'Demand breakdown 1'!X345),('Demand breakdown 1'!P345 /'Demand breakdown 1'!X345)*Doku!$H$9,AND('Demand breakdown 1'!X345 = 0, SUM('Demand breakdown 1'!N345:W345)&gt;0), 'Demand breakdown 1'!P345/SUM('Demand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1'!P345 /'Demand breakdown 1'!Y345)*Doku!$H$9)</f>
        <v>7.1157006759141207E-3</v>
      </c>
      <c r="Q345" s="27" cm="1">
        <f t="array" ref="Q345">_xlfn.IFS(AND('Demand breakdown 1'!X345&gt;0, SUM('Demand breakdown 1'!N345:W345)&gt;0,SUM('Demand breakdown 1'!N345:W345)&lt;'Demand breakdown 1'!X345),('Demand breakdown 1'!Q345 /'Demand breakdown 1'!X345)*Doku!$H$9,AND('Demand breakdown 1'!X345 = 0, SUM('Demand breakdown 1'!N345:W345)&gt;0), 'Demand breakdown 1'!Q345/SUM('Demand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1'!Q345 /'Demand breakdown 1'!Y345)*Doku!$H$9)</f>
        <v>6.5464446218409911E-2</v>
      </c>
      <c r="R345" s="27" cm="1">
        <f t="array" ref="R345">_xlfn.IFS(AND('Demand breakdown 1'!X345&gt;0, SUM('Demand breakdown 1'!N345:W345)&gt;0,SUM('Demand breakdown 1'!N345:W345)&lt;'Demand breakdown 1'!X345),('Demand breakdown 1'!R345 /'Demand breakdown 1'!X345)*Doku!$H$9,AND('Demand breakdown 1'!X345 = 0, SUM('Demand breakdown 1'!N345:W345)&gt;0), 'Demand breakdown 1'!R345/SUM('Demand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1'!R345 /'Demand breakdown 1'!Y345)*Doku!$H$9)</f>
        <v>0</v>
      </c>
      <c r="S345" s="27" cm="1">
        <f t="array" ref="S345">_xlfn.IFS(AND('Demand breakdown 1'!X345&gt;0, SUM('Demand breakdown 1'!N345:W345)&gt;0,SUM('Demand breakdown 1'!N345:W345)&lt;'Demand breakdown 1'!X345),('Demand breakdown 1'!S345 /'Demand breakdown 1'!X345)*Doku!$H$9,AND('Demand breakdown 1'!X345 = 0, SUM('Demand breakdown 1'!N345:W345)&gt;0), 'Demand breakdown 1'!S345/SUM('Demand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1'!S345 /'Demand breakdown 1'!Y345)*Doku!$H$9)</f>
        <v>0</v>
      </c>
      <c r="T345" s="27" cm="1">
        <f t="array" ref="T345">_xlfn.IFS(AND('Demand breakdown 1'!X345&gt;0, SUM('Demand breakdown 1'!N345:W345)&gt;0,SUM('Demand breakdown 1'!N345:W345)&lt;'Demand breakdown 1'!X345),('Demand breakdown 1'!T345 /'Demand breakdown 1'!X345)*Doku!$H$9,AND('Demand breakdown 1'!X345 = 0, SUM('Demand breakdown 1'!N345:W345)&gt;0), 'Demand breakdown 1'!T345/SUM('Demand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1'!T345 /'Demand breakdown 1'!Y345)*Doku!$H$9)</f>
        <v>0</v>
      </c>
      <c r="U345" s="27" cm="1">
        <f t="array" ref="U345">_xlfn.IFS(AND('Demand breakdown 1'!X345&gt;0, SUM('Demand breakdown 1'!N345:W345)&gt;0,SUM('Demand breakdown 1'!N345:W345)&lt;'Demand breakdown 1'!X345),('Demand breakdown 1'!U345 /'Demand breakdown 1'!X345)*Doku!$H$9,AND('Demand breakdown 1'!X345 = 0, SUM('Demand breakdown 1'!N345:W345)&gt;0), 'Demand breakdown 1'!U345/SUM('Demand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1'!U345 /'Demand breakdown 1'!Y345)*Doku!$H$9)</f>
        <v>0.17438940271894146</v>
      </c>
      <c r="V345" s="27" cm="1">
        <f t="array" ref="V345">_xlfn.IFS(AND('Demand breakdown 1'!X345&gt;0, SUM('Demand breakdown 1'!N345:W345)&gt;0,SUM('Demand breakdown 1'!N345:W345)&lt;'Demand breakdown 1'!X345),('Demand breakdown 1'!V345 /'Demand breakdown 1'!X345)*Doku!$H$9,AND('Demand breakdown 1'!X345 = 0, SUM('Demand breakdown 1'!N345:W345)&gt;0), 'Demand breakdown 1'!V345/SUM('Demand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1'!V345 /'Demand breakdown 1'!Y345)*Doku!$H$9)</f>
        <v>0.46569524115905647</v>
      </c>
      <c r="W345" s="27" cm="1">
        <f t="array" ref="W345">_xlfn.IFS(AND('Demand breakdown 1'!X345&gt;0, SUM('Demand breakdown 1'!N345:W345)&gt;0),('Demand breakdown 1'!W345 /'Demand breakdown 1'!X345)*Doku!$H$9,AND('Demand breakdown 1'!X345 = 0, SUM('Demand breakdown 1'!N345:W345)&gt;0), 'Demand breakdown 1'!W345/SUM('Demand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1'!W345 /'Demand breakdown 1'!Y345)*Doku!$H$9)</f>
        <v>7.258014689432403E-2</v>
      </c>
      <c r="X345" s="90" cm="1">
        <f t="array" ref="X345">_xlfn.IFS(AND('Demand breakdown 1'!Y345&gt;0,'Demand breakdown 1'!X345 &gt; SUM('Demand breakdown 1'!N345:W345)),(('Demand breakdown 1'!Y345-SUM('Demand breakdown 1'!N345:W345))/'Demand breakdown 1'!Y345)*Doku!$H$9,'Demand breakdown 1'!Y345 = 0, 0,'Demand breakdown 1'!X345 &lt; SUM('Demand breakdown 1'!N345:W345),1)</f>
        <v>8.4184212611968595E-2</v>
      </c>
      <c r="Y345" s="92">
        <f>IF(X345=1,Doku!$H$10,1-SUM(N345:X345))</f>
        <v>1.934697454094314E-2</v>
      </c>
      <c r="Z345" s="27">
        <f t="shared" si="26"/>
        <v>237.79219750664691</v>
      </c>
      <c r="AA345" s="25">
        <f t="shared" si="27"/>
        <v>246.59931593281905</v>
      </c>
    </row>
    <row r="346" spans="1:27">
      <c r="A346" s="27" t="s">
        <v>1522</v>
      </c>
      <c r="B346" s="27" t="s">
        <v>1524</v>
      </c>
      <c r="C346" s="27">
        <v>13004</v>
      </c>
      <c r="D346" s="27">
        <v>523</v>
      </c>
      <c r="E346" s="27">
        <v>3806.2939999999999</v>
      </c>
      <c r="F346" s="27">
        <v>95653</v>
      </c>
      <c r="G346" s="27">
        <v>1</v>
      </c>
      <c r="H346" s="27">
        <v>8.1738011896836812E-2</v>
      </c>
      <c r="I346" s="27">
        <v>5.9485696517412937E-2</v>
      </c>
      <c r="J346" s="27">
        <v>5739.956397786349</v>
      </c>
      <c r="K346" s="29">
        <f t="shared" si="25"/>
        <v>433.40897472183372</v>
      </c>
      <c r="L346" s="28">
        <f t="shared" si="28"/>
        <v>433.40897472183372</v>
      </c>
      <c r="M346" s="27">
        <f t="shared" si="29"/>
        <v>195.03403862482517</v>
      </c>
      <c r="N346" s="87" cm="1">
        <f t="array" ref="N346">_xlfn.IFS(AND('Demand breakdown 1'!X346&gt;0, SUM('Demand breakdown 1'!N346:W346)&gt;0,SUM('Demand breakdown 1'!N346:W346)&lt;'Demand breakdown 1'!X346),('Demand breakdown 1'!N346 /'Demand breakdown 1'!X346)*Doku!$H$9,AND('Demand breakdown 1'!X346 = 0, SUM('Demand breakdown 1'!N346:W346)&gt;0), 'Demand breakdown 1'!N346/SUM('Demand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1'!N346 /'Demand breakdown 1'!Y346)*Doku!$H$9)</f>
        <v>8.9126016463489791E-2</v>
      </c>
      <c r="O346" s="27" cm="1">
        <f t="array" ref="O346">_xlfn.IFS(AND('Demand breakdown 1'!X346&gt;0, SUM('Demand breakdown 1'!N346:W346)&gt;0,SUM('Demand breakdown 1'!N346:W346)&lt;'Demand breakdown 1'!X346),('Demand breakdown 1'!O346 /'Demand breakdown 1'!X346)*Doku!$H$9,AND('Demand breakdown 1'!X346 = 0, SUM('Demand breakdown 1'!N346:W346)&gt;0), 'Demand breakdown 1'!O346/SUM('Demand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1'!O346 /'Demand breakdown 1'!Y346)*Doku!$H$9)</f>
        <v>0.10220139013627723</v>
      </c>
      <c r="P346" s="27" cm="1">
        <f t="array" ref="P346">_xlfn.IFS(AND('Demand breakdown 1'!X346&gt;0, SUM('Demand breakdown 1'!N346:W346)&gt;0,SUM('Demand breakdown 1'!N346:W346)&lt;'Demand breakdown 1'!X346),('Demand breakdown 1'!P346 /'Demand breakdown 1'!X346)*Doku!$H$9,AND('Demand breakdown 1'!X346 = 0, SUM('Demand breakdown 1'!N346:W346)&gt;0), 'Demand breakdown 1'!P346/SUM('Demand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1'!P346 /'Demand breakdown 1'!Y346)*Doku!$H$9)</f>
        <v>0</v>
      </c>
      <c r="Q346" s="27" cm="1">
        <f t="array" ref="Q346">_xlfn.IFS(AND('Demand breakdown 1'!X346&gt;0, SUM('Demand breakdown 1'!N346:W346)&gt;0,SUM('Demand breakdown 1'!N346:W346)&lt;'Demand breakdown 1'!X346),('Demand breakdown 1'!Q346 /'Demand breakdown 1'!X346)*Doku!$H$9,AND('Demand breakdown 1'!X346 = 0, SUM('Demand breakdown 1'!N346:W346)&gt;0), 'Demand breakdown 1'!Q346/SUM('Demand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1'!Q346 /'Demand breakdown 1'!Y346)*Doku!$H$9)</f>
        <v>0.19506322764913483</v>
      </c>
      <c r="R346" s="27" cm="1">
        <f t="array" ref="R346">_xlfn.IFS(AND('Demand breakdown 1'!X346&gt;0, SUM('Demand breakdown 1'!N346:W346)&gt;0,SUM('Demand breakdown 1'!N346:W346)&lt;'Demand breakdown 1'!X346),('Demand breakdown 1'!R346 /'Demand breakdown 1'!X346)*Doku!$H$9,AND('Demand breakdown 1'!X346 = 0, SUM('Demand breakdown 1'!N346:W346)&gt;0), 'Demand breakdown 1'!R346/SUM('Demand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1'!R346 /'Demand breakdown 1'!Y346)*Doku!$H$9)</f>
        <v>0</v>
      </c>
      <c r="S346" s="27" cm="1">
        <f t="array" ref="S346">_xlfn.IFS(AND('Demand breakdown 1'!X346&gt;0, SUM('Demand breakdown 1'!N346:W346)&gt;0,SUM('Demand breakdown 1'!N346:W346)&lt;'Demand breakdown 1'!X346),('Demand breakdown 1'!S346 /'Demand breakdown 1'!X346)*Doku!$H$9,AND('Demand breakdown 1'!X346 = 0, SUM('Demand breakdown 1'!N346:W346)&gt;0), 'Demand breakdown 1'!S346/SUM('Demand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1'!S346 /'Demand breakdown 1'!Y346)*Doku!$H$9)</f>
        <v>0</v>
      </c>
      <c r="T346" s="27" cm="1">
        <f t="array" ref="T346">_xlfn.IFS(AND('Demand breakdown 1'!X346&gt;0, SUM('Demand breakdown 1'!N346:W346)&gt;0,SUM('Demand breakdown 1'!N346:W346)&lt;'Demand breakdown 1'!X346),('Demand breakdown 1'!T346 /'Demand breakdown 1'!X346)*Doku!$H$9,AND('Demand breakdown 1'!X346 = 0, SUM('Demand breakdown 1'!N346:W346)&gt;0), 'Demand breakdown 1'!T346/SUM('Demand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1'!T346 /'Demand breakdown 1'!Y346)*Doku!$H$9)</f>
        <v>0</v>
      </c>
      <c r="U346" s="27" cm="1">
        <f t="array" ref="U346">_xlfn.IFS(AND('Demand breakdown 1'!X346&gt;0, SUM('Demand breakdown 1'!N346:W346)&gt;0,SUM('Demand breakdown 1'!N346:W346)&lt;'Demand breakdown 1'!X346),('Demand breakdown 1'!U346 /'Demand breakdown 1'!X346)*Doku!$H$9,AND('Demand breakdown 1'!X346 = 0, SUM('Demand breakdown 1'!N346:W346)&gt;0), 'Demand breakdown 1'!U346/SUM('Demand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1'!U346 /'Demand breakdown 1'!Y346)*Doku!$H$9)</f>
        <v>0</v>
      </c>
      <c r="V346" s="27" cm="1">
        <f t="array" ref="V346">_xlfn.IFS(AND('Demand breakdown 1'!X346&gt;0, SUM('Demand breakdown 1'!N346:W346)&gt;0,SUM('Demand breakdown 1'!N346:W346)&lt;'Demand breakdown 1'!X346),('Demand breakdown 1'!V346 /'Demand breakdown 1'!X346)*Doku!$H$9,AND('Demand breakdown 1'!X346 = 0, SUM('Demand breakdown 1'!N346:W346)&gt;0), 'Demand breakdown 1'!V346/SUM('Demand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1'!V346 /'Demand breakdown 1'!Y346)*Doku!$H$9)</f>
        <v>0.26444276142310891</v>
      </c>
      <c r="W346" s="27" cm="1">
        <f t="array" ref="W346">_xlfn.IFS(AND('Demand breakdown 1'!X346&gt;0, SUM('Demand breakdown 1'!N346:W346)&gt;0),('Demand breakdown 1'!W346 /'Demand breakdown 1'!X346)*Doku!$H$9,AND('Demand breakdown 1'!X346 = 0, SUM('Demand breakdown 1'!N346:W346)&gt;0), 'Demand breakdown 1'!W346/SUM('Demand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1'!W346 /'Demand breakdown 1'!Y346)*Doku!$H$9)</f>
        <v>8.4055973610776297E-2</v>
      </c>
      <c r="X346" s="90" cm="1">
        <f t="array" ref="X346">_xlfn.IFS(AND('Demand breakdown 1'!Y346&gt;0,'Demand breakdown 1'!X346 &gt; SUM('Demand breakdown 1'!N346:W346)),(('Demand breakdown 1'!Y346-SUM('Demand breakdown 1'!N346:W346))/'Demand breakdown 1'!Y346)*Doku!$H$9,'Demand breakdown 1'!Y346 = 0, 0,'Demand breakdown 1'!X346 &lt; SUM('Demand breakdown 1'!N346:W346),1)</f>
        <v>0.24576365617626977</v>
      </c>
      <c r="Y346" s="92">
        <f>IF(X346=1,Doku!$H$10,1-SUM(N346:X346))</f>
        <v>1.934697454094314E-2</v>
      </c>
      <c r="Z346" s="27">
        <f t="shared" si="26"/>
        <v>117.02042317489511</v>
      </c>
      <c r="AA346" s="25">
        <f t="shared" si="27"/>
        <v>121.35451292211346</v>
      </c>
    </row>
    <row r="347" spans="1:27">
      <c r="A347" s="27" t="s">
        <v>1522</v>
      </c>
      <c r="B347" s="27" t="s">
        <v>1525</v>
      </c>
      <c r="C347" s="27">
        <v>13071</v>
      </c>
      <c r="D347" s="27">
        <v>416</v>
      </c>
      <c r="E347" s="27">
        <v>7157.6319999999996</v>
      </c>
      <c r="F347" s="27">
        <v>258074</v>
      </c>
      <c r="G347" s="27">
        <v>7</v>
      </c>
      <c r="H347" s="27">
        <v>0.15370610088689415</v>
      </c>
      <c r="I347" s="27">
        <v>0.16049378109452736</v>
      </c>
      <c r="J347" s="27">
        <v>5739.956397786349</v>
      </c>
      <c r="K347" s="29">
        <f t="shared" si="25"/>
        <v>893.17539392602305</v>
      </c>
      <c r="L347" s="28">
        <f t="shared" si="28"/>
        <v>127.59648484657473</v>
      </c>
      <c r="M347" s="27">
        <f t="shared" si="29"/>
        <v>57.418418180958625</v>
      </c>
      <c r="N347" s="87" cm="1">
        <f t="array" ref="N347">_xlfn.IFS(AND('Demand breakdown 1'!X347&gt;0, SUM('Demand breakdown 1'!N347:W347)&gt;0,SUM('Demand breakdown 1'!N347:W347)&lt;'Demand breakdown 1'!X347),('Demand breakdown 1'!N347 /'Demand breakdown 1'!X347)*Doku!$H$9,AND('Demand breakdown 1'!X347 = 0, SUM('Demand breakdown 1'!N347:W347)&gt;0), 'Demand breakdown 1'!N347/SUM('Demand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1'!N347 /'Demand breakdown 1'!Y347)*Doku!$H$9)</f>
        <v>5.7370344854527661E-2</v>
      </c>
      <c r="O347" s="27" cm="1">
        <f t="array" ref="O347">_xlfn.IFS(AND('Demand breakdown 1'!X347&gt;0, SUM('Demand breakdown 1'!N347:W347)&gt;0,SUM('Demand breakdown 1'!N347:W347)&lt;'Demand breakdown 1'!X347),('Demand breakdown 1'!O347 /'Demand breakdown 1'!X347)*Doku!$H$9,AND('Demand breakdown 1'!X347 = 0, SUM('Demand breakdown 1'!N347:W347)&gt;0), 'Demand breakdown 1'!O347/SUM('Demand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1'!O347 /'Demand breakdown 1'!Y347)*Doku!$H$9)</f>
        <v>3.2922201291732338E-2</v>
      </c>
      <c r="P347" s="27" cm="1">
        <f t="array" ref="P347">_xlfn.IFS(AND('Demand breakdown 1'!X347&gt;0, SUM('Demand breakdown 1'!N347:W347)&gt;0,SUM('Demand breakdown 1'!N347:W347)&lt;'Demand breakdown 1'!X347),('Demand breakdown 1'!P347 /'Demand breakdown 1'!X347)*Doku!$H$9,AND('Demand breakdown 1'!X347 = 0, SUM('Demand breakdown 1'!N347:W347)&gt;0), 'Demand breakdown 1'!P347/SUM('Demand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1'!P347 /'Demand breakdown 1'!Y347)*Doku!$H$9)</f>
        <v>8.5812009875787562E-2</v>
      </c>
      <c r="Q347" s="27" cm="1">
        <f t="array" ref="Q347">_xlfn.IFS(AND('Demand breakdown 1'!X347&gt;0, SUM('Demand breakdown 1'!N347:W347)&gt;0,SUM('Demand breakdown 1'!N347:W347)&lt;'Demand breakdown 1'!X347),('Demand breakdown 1'!Q347 /'Demand breakdown 1'!X347)*Doku!$H$9,AND('Demand breakdown 1'!X347 = 0, SUM('Demand breakdown 1'!N347:W347)&gt;0), 'Demand breakdown 1'!Q347/SUM('Demand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1'!Q347 /'Demand breakdown 1'!Y347)*Doku!$H$9)</f>
        <v>0.28188417319015802</v>
      </c>
      <c r="R347" s="27" cm="1">
        <f t="array" ref="R347">_xlfn.IFS(AND('Demand breakdown 1'!X347&gt;0, SUM('Demand breakdown 1'!N347:W347)&gt;0,SUM('Demand breakdown 1'!N347:W347)&lt;'Demand breakdown 1'!X347),('Demand breakdown 1'!R347 /'Demand breakdown 1'!X347)*Doku!$H$9,AND('Demand breakdown 1'!X347 = 0, SUM('Demand breakdown 1'!N347:W347)&gt;0), 'Demand breakdown 1'!R347/SUM('Demand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1'!R347 /'Demand breakdown 1'!Y347)*Doku!$H$9)</f>
        <v>0</v>
      </c>
      <c r="S347" s="27" cm="1">
        <f t="array" ref="S347">_xlfn.IFS(AND('Demand breakdown 1'!X347&gt;0, SUM('Demand breakdown 1'!N347:W347)&gt;0,SUM('Demand breakdown 1'!N347:W347)&lt;'Demand breakdown 1'!X347),('Demand breakdown 1'!S347 /'Demand breakdown 1'!X347)*Doku!$H$9,AND('Demand breakdown 1'!X347 = 0, SUM('Demand breakdown 1'!N347:W347)&gt;0), 'Demand breakdown 1'!S347/SUM('Demand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1'!S347 /'Demand breakdown 1'!Y347)*Doku!$H$9)</f>
        <v>8.5032786176574962E-2</v>
      </c>
      <c r="T347" s="27" cm="1">
        <f t="array" ref="T347">_xlfn.IFS(AND('Demand breakdown 1'!X347&gt;0, SUM('Demand breakdown 1'!N347:W347)&gt;0,SUM('Demand breakdown 1'!N347:W347)&lt;'Demand breakdown 1'!X347),('Demand breakdown 1'!T347 /'Demand breakdown 1'!X347)*Doku!$H$9,AND('Demand breakdown 1'!X347 = 0, SUM('Demand breakdown 1'!N347:W347)&gt;0), 'Demand breakdown 1'!T347/SUM('Demand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1'!T347 /'Demand breakdown 1'!Y347)*Doku!$H$9)</f>
        <v>2.9415694645275641E-2</v>
      </c>
      <c r="U347" s="27" cm="1">
        <f t="array" ref="U347">_xlfn.IFS(AND('Demand breakdown 1'!X347&gt;0, SUM('Demand breakdown 1'!N347:W347)&gt;0,SUM('Demand breakdown 1'!N347:W347)&lt;'Demand breakdown 1'!X347),('Demand breakdown 1'!U347 /'Demand breakdown 1'!X347)*Doku!$H$9,AND('Demand breakdown 1'!X347 = 0, SUM('Demand breakdown 1'!N347:W347)&gt;0), 'Demand breakdown 1'!U347/SUM('Demand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1'!U347 /'Demand breakdown 1'!Y347)*Doku!$H$9)</f>
        <v>0.16402658868425224</v>
      </c>
      <c r="V347" s="27" cm="1">
        <f t="array" ref="V347">_xlfn.IFS(AND('Demand breakdown 1'!X347&gt;0, SUM('Demand breakdown 1'!N347:W347)&gt;0,SUM('Demand breakdown 1'!N347:W347)&lt;'Demand breakdown 1'!X347),('Demand breakdown 1'!V347 /'Demand breakdown 1'!X347)*Doku!$H$9,AND('Demand breakdown 1'!X347 = 0, SUM('Demand breakdown 1'!N347:W347)&gt;0), 'Demand breakdown 1'!V347/SUM('Demand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1'!V347 /'Demand breakdown 1'!Y347)*Doku!$H$9)</f>
        <v>0.1490265324744097</v>
      </c>
      <c r="W347" s="27" cm="1">
        <f t="array" ref="W347">_xlfn.IFS(AND('Demand breakdown 1'!X347&gt;0, SUM('Demand breakdown 1'!N347:W347)&gt;0),('Demand breakdown 1'!W347 /'Demand breakdown 1'!X347)*Doku!$H$9,AND('Demand breakdown 1'!X347 = 0, SUM('Demand breakdown 1'!N347:W347)&gt;0), 'Demand breakdown 1'!W347/SUM('Demand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1'!W347 /'Demand breakdown 1'!Y347)*Doku!$H$9)</f>
        <v>1.9675398405118144E-2</v>
      </c>
      <c r="X347" s="90" cm="1">
        <f t="array" ref="X347">_xlfn.IFS(AND('Demand breakdown 1'!Y347&gt;0,'Demand breakdown 1'!X347 &gt; SUM('Demand breakdown 1'!N347:W347)),(('Demand breakdown 1'!Y347-SUM('Demand breakdown 1'!N347:W347))/'Demand breakdown 1'!Y347)*Doku!$H$9,'Demand breakdown 1'!Y347 = 0, 0,'Demand breakdown 1'!X347 &lt; SUM('Demand breakdown 1'!N347:W347),1)</f>
        <v>7.5487295861220605E-2</v>
      </c>
      <c r="Y347" s="92">
        <f>IF(X347=1,Doku!$H$10,1-SUM(N347:X347))</f>
        <v>1.9346974540943251E-2</v>
      </c>
      <c r="Z347" s="27">
        <f t="shared" si="26"/>
        <v>34.451050908575176</v>
      </c>
      <c r="AA347" s="25">
        <f t="shared" si="27"/>
        <v>35.727015757040924</v>
      </c>
    </row>
    <row r="348" spans="1:27">
      <c r="A348" s="27" t="s">
        <v>1522</v>
      </c>
      <c r="B348" s="27" t="s">
        <v>1526</v>
      </c>
      <c r="C348" s="27">
        <v>13072</v>
      </c>
      <c r="D348" s="27">
        <v>462</v>
      </c>
      <c r="E348" s="27">
        <v>5529.01</v>
      </c>
      <c r="F348" s="27">
        <v>215794</v>
      </c>
      <c r="G348" s="27">
        <v>7</v>
      </c>
      <c r="H348" s="27">
        <v>0.11873236412051454</v>
      </c>
      <c r="I348" s="27">
        <v>0.13420024875621892</v>
      </c>
      <c r="J348" s="27">
        <v>5739.956397786349</v>
      </c>
      <c r="K348" s="29">
        <f t="shared" si="25"/>
        <v>706.37838840282689</v>
      </c>
      <c r="L348" s="28">
        <f t="shared" si="28"/>
        <v>100.91119834326098</v>
      </c>
      <c r="M348" s="27">
        <f t="shared" si="29"/>
        <v>45.410039254467442</v>
      </c>
      <c r="N348" s="87" cm="1">
        <f t="array" ref="N348">_xlfn.IFS(AND('Demand breakdown 1'!X348&gt;0, SUM('Demand breakdown 1'!N348:W348)&gt;0,SUM('Demand breakdown 1'!N348:W348)&lt;'Demand breakdown 1'!X348),('Demand breakdown 1'!N348 /'Demand breakdown 1'!X348)*Doku!$H$9,AND('Demand breakdown 1'!X348 = 0, SUM('Demand breakdown 1'!N348:W348)&gt;0), 'Demand breakdown 1'!N348/SUM('Demand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1'!N348 /'Demand breakdown 1'!Y348)*Doku!$H$9)</f>
        <v>0.11501655143613625</v>
      </c>
      <c r="O348" s="27" cm="1">
        <f t="array" ref="O348">_xlfn.IFS(AND('Demand breakdown 1'!X348&gt;0, SUM('Demand breakdown 1'!N348:W348)&gt;0,SUM('Demand breakdown 1'!N348:W348)&lt;'Demand breakdown 1'!X348),('Demand breakdown 1'!O348 /'Demand breakdown 1'!X348)*Doku!$H$9,AND('Demand breakdown 1'!X348 = 0, SUM('Demand breakdown 1'!N348:W348)&gt;0), 'Demand breakdown 1'!O348/SUM('Demand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1'!O348 /'Demand breakdown 1'!Y348)*Doku!$H$9)</f>
        <v>0.17348329841617216</v>
      </c>
      <c r="P348" s="27" cm="1">
        <f t="array" ref="P348">_xlfn.IFS(AND('Demand breakdown 1'!X348&gt;0, SUM('Demand breakdown 1'!N348:W348)&gt;0,SUM('Demand breakdown 1'!N348:W348)&lt;'Demand breakdown 1'!X348),('Demand breakdown 1'!P348 /'Demand breakdown 1'!X348)*Doku!$H$9,AND('Demand breakdown 1'!X348 = 0, SUM('Demand breakdown 1'!N348:W348)&gt;0), 'Demand breakdown 1'!P348/SUM('Demand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1'!P348 /'Demand breakdown 1'!Y348)*Doku!$H$9)</f>
        <v>4.9292807758344104E-2</v>
      </c>
      <c r="Q348" s="27" cm="1">
        <f t="array" ref="Q348">_xlfn.IFS(AND('Demand breakdown 1'!X348&gt;0, SUM('Demand breakdown 1'!N348:W348)&gt;0,SUM('Demand breakdown 1'!N348:W348)&lt;'Demand breakdown 1'!X348),('Demand breakdown 1'!Q348 /'Demand breakdown 1'!X348)*Doku!$H$9,AND('Demand breakdown 1'!X348 = 0, SUM('Demand breakdown 1'!N348:W348)&gt;0), 'Demand breakdown 1'!Q348/SUM('Demand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1'!Q348 /'Demand breakdown 1'!Y348)*Doku!$H$9)</f>
        <v>0.36901143585760376</v>
      </c>
      <c r="R348" s="27" cm="1">
        <f t="array" ref="R348">_xlfn.IFS(AND('Demand breakdown 1'!X348&gt;0, SUM('Demand breakdown 1'!N348:W348)&gt;0,SUM('Demand breakdown 1'!N348:W348)&lt;'Demand breakdown 1'!X348),('Demand breakdown 1'!R348 /'Demand breakdown 1'!X348)*Doku!$H$9,AND('Demand breakdown 1'!X348 = 0, SUM('Demand breakdown 1'!N348:W348)&gt;0), 'Demand breakdown 1'!R348/SUM('Demand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1'!R348 /'Demand breakdown 1'!Y348)*Doku!$H$9)</f>
        <v>0</v>
      </c>
      <c r="S348" s="27" cm="1">
        <f t="array" ref="S348">_xlfn.IFS(AND('Demand breakdown 1'!X348&gt;0, SUM('Demand breakdown 1'!N348:W348)&gt;0,SUM('Demand breakdown 1'!N348:W348)&lt;'Demand breakdown 1'!X348),('Demand breakdown 1'!S348 /'Demand breakdown 1'!X348)*Doku!$H$9,AND('Demand breakdown 1'!X348 = 0, SUM('Demand breakdown 1'!N348:W348)&gt;0), 'Demand breakdown 1'!S348/SUM('Demand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1'!S348 /'Demand breakdown 1'!Y348)*Doku!$H$9)</f>
        <v>0</v>
      </c>
      <c r="T348" s="27" cm="1">
        <f t="array" ref="T348">_xlfn.IFS(AND('Demand breakdown 1'!X348&gt;0, SUM('Demand breakdown 1'!N348:W348)&gt;0,SUM('Demand breakdown 1'!N348:W348)&lt;'Demand breakdown 1'!X348),('Demand breakdown 1'!T348 /'Demand breakdown 1'!X348)*Doku!$H$9,AND('Demand breakdown 1'!X348 = 0, SUM('Demand breakdown 1'!N348:W348)&gt;0), 'Demand breakdown 1'!T348/SUM('Demand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1'!T348 /'Demand breakdown 1'!Y348)*Doku!$H$9)</f>
        <v>1.6841709317434238E-2</v>
      </c>
      <c r="U348" s="27" cm="1">
        <f t="array" ref="U348">_xlfn.IFS(AND('Demand breakdown 1'!X348&gt;0, SUM('Demand breakdown 1'!N348:W348)&gt;0,SUM('Demand breakdown 1'!N348:W348)&lt;'Demand breakdown 1'!X348),('Demand breakdown 1'!U348 /'Demand breakdown 1'!X348)*Doku!$H$9,AND('Demand breakdown 1'!X348 = 0, SUM('Demand breakdown 1'!N348:W348)&gt;0), 'Demand breakdown 1'!U348/SUM('Demand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1'!U348 /'Demand breakdown 1'!Y348)*Doku!$H$9)</f>
        <v>0.13185826075357046</v>
      </c>
      <c r="V348" s="27" cm="1">
        <f t="array" ref="V348">_xlfn.IFS(AND('Demand breakdown 1'!X348&gt;0, SUM('Demand breakdown 1'!N348:W348)&gt;0,SUM('Demand breakdown 1'!N348:W348)&lt;'Demand breakdown 1'!X348),('Demand breakdown 1'!V348 /'Demand breakdown 1'!X348)*Doku!$H$9,AND('Demand breakdown 1'!X348 = 0, SUM('Demand breakdown 1'!N348:W348)&gt;0), 'Demand breakdown 1'!V348/SUM('Demand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1'!V348 /'Demand breakdown 1'!Y348)*Doku!$H$9)</f>
        <v>9.0096298624973384E-2</v>
      </c>
      <c r="W348" s="27" cm="1">
        <f t="array" ref="W348">_xlfn.IFS(AND('Demand breakdown 1'!X348&gt;0, SUM('Demand breakdown 1'!N348:W348)&gt;0),('Demand breakdown 1'!W348 /'Demand breakdown 1'!X348)*Doku!$H$9,AND('Demand breakdown 1'!X348 = 0, SUM('Demand breakdown 1'!N348:W348)&gt;0), 'Demand breakdown 1'!W348/SUM('Demand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1'!W348 /'Demand breakdown 1'!Y348)*Doku!$H$9)</f>
        <v>3.505266329482247E-2</v>
      </c>
      <c r="X348" s="90" cm="1">
        <f t="array" ref="X348">_xlfn.IFS(AND('Demand breakdown 1'!Y348&gt;0,'Demand breakdown 1'!X348 &gt; SUM('Demand breakdown 1'!N348:W348)),(('Demand breakdown 1'!Y348-SUM('Demand breakdown 1'!N348:W348))/'Demand breakdown 1'!Y348)*Doku!$H$9,'Demand breakdown 1'!Y348 = 0, 0,'Demand breakdown 1'!X348 &lt; SUM('Demand breakdown 1'!N348:W348),1)</f>
        <v>1</v>
      </c>
      <c r="Y348" s="92">
        <f>IF(X348=1,Doku!$H$10,1-SUM(N348:X348))</f>
        <v>1.934697454094314E-2</v>
      </c>
      <c r="Z348" s="27">
        <f t="shared" si="26"/>
        <v>27.246023552680466</v>
      </c>
      <c r="AA348" s="25">
        <f t="shared" si="27"/>
        <v>28.255135536113077</v>
      </c>
    </row>
    <row r="349" spans="1:27">
      <c r="A349" s="27" t="s">
        <v>1522</v>
      </c>
      <c r="B349" s="27" t="s">
        <v>1527</v>
      </c>
      <c r="C349" s="27">
        <v>13073</v>
      </c>
      <c r="D349" s="27">
        <v>403</v>
      </c>
      <c r="E349" s="27">
        <v>5642.9530000000004</v>
      </c>
      <c r="F349" s="27">
        <v>224702</v>
      </c>
      <c r="G349" s="27">
        <v>5</v>
      </c>
      <c r="H349" s="27">
        <v>0.12117922563188525</v>
      </c>
      <c r="I349" s="27">
        <v>0.13974004975124379</v>
      </c>
      <c r="J349" s="27">
        <v>5739.956397786349</v>
      </c>
      <c r="K349" s="29">
        <f t="shared" si="25"/>
        <v>725.39420136712306</v>
      </c>
      <c r="L349" s="28">
        <f t="shared" si="28"/>
        <v>145.07884027342462</v>
      </c>
      <c r="M349" s="27">
        <f t="shared" si="29"/>
        <v>65.285478123041074</v>
      </c>
      <c r="N349" s="87" cm="1">
        <f t="array" ref="N349">_xlfn.IFS(AND('Demand breakdown 1'!X349&gt;0, SUM('Demand breakdown 1'!N349:W349)&gt;0,SUM('Demand breakdown 1'!N349:W349)&lt;'Demand breakdown 1'!X349),('Demand breakdown 1'!N349 /'Demand breakdown 1'!X349)*Doku!$H$9,AND('Demand breakdown 1'!X349 = 0, SUM('Demand breakdown 1'!N349:W349)&gt;0), 'Demand breakdown 1'!N349/SUM('Demand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1'!N349 /'Demand breakdown 1'!Y349)*Doku!$H$9)</f>
        <v>0.1767915583242953</v>
      </c>
      <c r="O349" s="27" cm="1">
        <f t="array" ref="O349">_xlfn.IFS(AND('Demand breakdown 1'!X349&gt;0, SUM('Demand breakdown 1'!N349:W349)&gt;0,SUM('Demand breakdown 1'!N349:W349)&lt;'Demand breakdown 1'!X349),('Demand breakdown 1'!O349 /'Demand breakdown 1'!X349)*Doku!$H$9,AND('Demand breakdown 1'!X349 = 0, SUM('Demand breakdown 1'!N349:W349)&gt;0), 'Demand breakdown 1'!O349/SUM('Demand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1'!O349 /'Demand breakdown 1'!Y349)*Doku!$H$9)</f>
        <v>0</v>
      </c>
      <c r="P349" s="27" cm="1">
        <f t="array" ref="P349">_xlfn.IFS(AND('Demand breakdown 1'!X349&gt;0, SUM('Demand breakdown 1'!N349:W349)&gt;0,SUM('Demand breakdown 1'!N349:W349)&lt;'Demand breakdown 1'!X349),('Demand breakdown 1'!P349 /'Demand breakdown 1'!X349)*Doku!$H$9,AND('Demand breakdown 1'!X349 = 0, SUM('Demand breakdown 1'!N349:W349)&gt;0), 'Demand breakdown 1'!P349/SUM('Demand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1'!P349 /'Demand breakdown 1'!Y349)*Doku!$H$9)</f>
        <v>4.5581132026979269E-2</v>
      </c>
      <c r="Q349" s="27" cm="1">
        <f t="array" ref="Q349">_xlfn.IFS(AND('Demand breakdown 1'!X349&gt;0, SUM('Demand breakdown 1'!N349:W349)&gt;0,SUM('Demand breakdown 1'!N349:W349)&lt;'Demand breakdown 1'!X349),('Demand breakdown 1'!Q349 /'Demand breakdown 1'!X349)*Doku!$H$9,AND('Demand breakdown 1'!X349 = 0, SUM('Demand breakdown 1'!N349:W349)&gt;0), 'Demand breakdown 1'!Q349/SUM('Demand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1'!Q349 /'Demand breakdown 1'!Y349)*Doku!$H$9)</f>
        <v>0.36912812699305175</v>
      </c>
      <c r="R349" s="27" cm="1">
        <f t="array" ref="R349">_xlfn.IFS(AND('Demand breakdown 1'!X349&gt;0, SUM('Demand breakdown 1'!N349:W349)&gt;0,SUM('Demand breakdown 1'!N349:W349)&lt;'Demand breakdown 1'!X349),('Demand breakdown 1'!R349 /'Demand breakdown 1'!X349)*Doku!$H$9,AND('Demand breakdown 1'!X349 = 0, SUM('Demand breakdown 1'!N349:W349)&gt;0), 'Demand breakdown 1'!R349/SUM('Demand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1'!R349 /'Demand breakdown 1'!Y349)*Doku!$H$9)</f>
        <v>0</v>
      </c>
      <c r="S349" s="27" cm="1">
        <f t="array" ref="S349">_xlfn.IFS(AND('Demand breakdown 1'!X349&gt;0, SUM('Demand breakdown 1'!N349:W349)&gt;0,SUM('Demand breakdown 1'!N349:W349)&lt;'Demand breakdown 1'!X349),('Demand breakdown 1'!S349 /'Demand breakdown 1'!X349)*Doku!$H$9,AND('Demand breakdown 1'!X349 = 0, SUM('Demand breakdown 1'!N349:W349)&gt;0), 'Demand breakdown 1'!S349/SUM('Demand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1'!S349 /'Demand breakdown 1'!Y349)*Doku!$H$9)</f>
        <v>0</v>
      </c>
      <c r="T349" s="27" cm="1">
        <f t="array" ref="T349">_xlfn.IFS(AND('Demand breakdown 1'!X349&gt;0, SUM('Demand breakdown 1'!N349:W349)&gt;0,SUM('Demand breakdown 1'!N349:W349)&lt;'Demand breakdown 1'!X349),('Demand breakdown 1'!T349 /'Demand breakdown 1'!X349)*Doku!$H$9,AND('Demand breakdown 1'!X349 = 0, SUM('Demand breakdown 1'!N349:W349)&gt;0), 'Demand breakdown 1'!T349/SUM('Demand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1'!T349 /'Demand breakdown 1'!Y349)*Doku!$H$9)</f>
        <v>0.13990509310015023</v>
      </c>
      <c r="U349" s="27" cm="1">
        <f t="array" ref="U349">_xlfn.IFS(AND('Demand breakdown 1'!X349&gt;0, SUM('Demand breakdown 1'!N349:W349)&gt;0,SUM('Demand breakdown 1'!N349:W349)&lt;'Demand breakdown 1'!X349),('Demand breakdown 1'!U349 /'Demand breakdown 1'!X349)*Doku!$H$9,AND('Demand breakdown 1'!X349 = 0, SUM('Demand breakdown 1'!N349:W349)&gt;0), 'Demand breakdown 1'!U349/SUM('Demand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1'!U349 /'Demand breakdown 1'!Y349)*Doku!$H$9)</f>
        <v>0.18285147761111914</v>
      </c>
      <c r="V349" s="27" cm="1">
        <f t="array" ref="V349">_xlfn.IFS(AND('Demand breakdown 1'!X349&gt;0, SUM('Demand breakdown 1'!N349:W349)&gt;0,SUM('Demand breakdown 1'!N349:W349)&lt;'Demand breakdown 1'!X349),('Demand breakdown 1'!V349 /'Demand breakdown 1'!X349)*Doku!$H$9,AND('Demand breakdown 1'!X349 = 0, SUM('Demand breakdown 1'!N349:W349)&gt;0), 'Demand breakdown 1'!V349/SUM('Demand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1'!V349 /'Demand breakdown 1'!Y349)*Doku!$H$9)</f>
        <v>4.3736808765772017E-2</v>
      </c>
      <c r="W349" s="27" cm="1">
        <f t="array" ref="W349">_xlfn.IFS(AND('Demand breakdown 1'!X349&gt;0, SUM('Demand breakdown 1'!N349:W349)&gt;0),('Demand breakdown 1'!W349 /'Demand breakdown 1'!X349)*Doku!$H$9,AND('Demand breakdown 1'!X349 = 0, SUM('Demand breakdown 1'!N349:W349)&gt;0), 'Demand breakdown 1'!W349/SUM('Demand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1'!W349 /'Demand breakdown 1'!Y349)*Doku!$H$9)</f>
        <v>2.2658828637689116E-2</v>
      </c>
      <c r="X349" s="90" cm="1">
        <f t="array" ref="X349">_xlfn.IFS(AND('Demand breakdown 1'!Y349&gt;0,'Demand breakdown 1'!X349 &gt; SUM('Demand breakdown 1'!N349:W349)),(('Demand breakdown 1'!Y349-SUM('Demand breakdown 1'!N349:W349))/'Demand breakdown 1'!Y349)*Doku!$H$9,'Demand breakdown 1'!Y349 = 0, 0,'Demand breakdown 1'!X349 &lt; SUM('Demand breakdown 1'!N349:W349),1)</f>
        <v>1</v>
      </c>
      <c r="Y349" s="92">
        <f>IF(X349=1,Doku!$H$10,1-SUM(N349:X349))</f>
        <v>1.934697454094314E-2</v>
      </c>
      <c r="Z349" s="27">
        <f t="shared" si="26"/>
        <v>39.171286873824648</v>
      </c>
      <c r="AA349" s="25">
        <f t="shared" si="27"/>
        <v>40.622075276558895</v>
      </c>
    </row>
    <row r="350" spans="1:27">
      <c r="A350" s="27" t="s">
        <v>1522</v>
      </c>
      <c r="B350" s="27" t="s">
        <v>1528</v>
      </c>
      <c r="C350" s="27">
        <v>13074</v>
      </c>
      <c r="D350" s="27">
        <v>430</v>
      </c>
      <c r="E350" s="27">
        <v>3751.8969999999999</v>
      </c>
      <c r="F350" s="27">
        <v>157322</v>
      </c>
      <c r="G350" s="27">
        <v>3</v>
      </c>
      <c r="H350" s="27">
        <v>8.0569867073249299E-2</v>
      </c>
      <c r="I350" s="27">
        <v>9.7837064676616917E-2</v>
      </c>
      <c r="J350" s="27">
        <v>5739.956397786349</v>
      </c>
      <c r="K350" s="29">
        <f t="shared" si="25"/>
        <v>490.2191531553745</v>
      </c>
      <c r="L350" s="28">
        <f t="shared" si="28"/>
        <v>163.40638438512482</v>
      </c>
      <c r="M350" s="27">
        <f t="shared" si="29"/>
        <v>73.532872973306169</v>
      </c>
      <c r="N350" s="87" cm="1">
        <f t="array" ref="N350">_xlfn.IFS(AND('Demand breakdown 1'!X350&gt;0, SUM('Demand breakdown 1'!N350:W350)&gt;0,SUM('Demand breakdown 1'!N350:W350)&lt;'Demand breakdown 1'!X350),('Demand breakdown 1'!N350 /'Demand breakdown 1'!X350)*Doku!$H$9,AND('Demand breakdown 1'!X350 = 0, SUM('Demand breakdown 1'!N350:W350)&gt;0), 'Demand breakdown 1'!N350/SUM('Demand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1'!N350 /'Demand breakdown 1'!Y350)*Doku!$H$9)</f>
        <v>0.10037163609590347</v>
      </c>
      <c r="O350" s="27" cm="1">
        <f t="array" ref="O350">_xlfn.IFS(AND('Demand breakdown 1'!X350&gt;0, SUM('Demand breakdown 1'!N350:W350)&gt;0,SUM('Demand breakdown 1'!N350:W350)&lt;'Demand breakdown 1'!X350),('Demand breakdown 1'!O350 /'Demand breakdown 1'!X350)*Doku!$H$9,AND('Demand breakdown 1'!X350 = 0, SUM('Demand breakdown 1'!N350:W350)&gt;0), 'Demand breakdown 1'!O350/SUM('Demand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1'!O350 /'Demand breakdown 1'!Y350)*Doku!$H$9)</f>
        <v>0.11098077042589326</v>
      </c>
      <c r="P350" s="27" cm="1">
        <f t="array" ref="P350">_xlfn.IFS(AND('Demand breakdown 1'!X350&gt;0, SUM('Demand breakdown 1'!N350:W350)&gt;0,SUM('Demand breakdown 1'!N350:W350)&lt;'Demand breakdown 1'!X350),('Demand breakdown 1'!P350 /'Demand breakdown 1'!X350)*Doku!$H$9,AND('Demand breakdown 1'!X350 = 0, SUM('Demand breakdown 1'!N350:W350)&gt;0), 'Demand breakdown 1'!P350/SUM('Demand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1'!P350 /'Demand breakdown 1'!Y350)*Doku!$H$9)</f>
        <v>2.3432348867977466E-2</v>
      </c>
      <c r="Q350" s="27" cm="1">
        <f t="array" ref="Q350">_xlfn.IFS(AND('Demand breakdown 1'!X350&gt;0, SUM('Demand breakdown 1'!N350:W350)&gt;0,SUM('Demand breakdown 1'!N350:W350)&lt;'Demand breakdown 1'!X350),('Demand breakdown 1'!Q350 /'Demand breakdown 1'!X350)*Doku!$H$9,AND('Demand breakdown 1'!X350 = 0, SUM('Demand breakdown 1'!N350:W350)&gt;0), 'Demand breakdown 1'!Q350/SUM('Demand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1'!Q350 /'Demand breakdown 1'!Y350)*Doku!$H$9)</f>
        <v>0.14585253370185972</v>
      </c>
      <c r="R350" s="27" cm="1">
        <f t="array" ref="R350">_xlfn.IFS(AND('Demand breakdown 1'!X350&gt;0, SUM('Demand breakdown 1'!N350:W350)&gt;0,SUM('Demand breakdown 1'!N350:W350)&lt;'Demand breakdown 1'!X350),('Demand breakdown 1'!R350 /'Demand breakdown 1'!X350)*Doku!$H$9,AND('Demand breakdown 1'!X350 = 0, SUM('Demand breakdown 1'!N350:W350)&gt;0), 'Demand breakdown 1'!R350/SUM('Demand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1'!R350 /'Demand breakdown 1'!Y350)*Doku!$H$9)</f>
        <v>0</v>
      </c>
      <c r="S350" s="27" cm="1">
        <f t="array" ref="S350">_xlfn.IFS(AND('Demand breakdown 1'!X350&gt;0, SUM('Demand breakdown 1'!N350:W350)&gt;0,SUM('Demand breakdown 1'!N350:W350)&lt;'Demand breakdown 1'!X350),('Demand breakdown 1'!S350 /'Demand breakdown 1'!X350)*Doku!$H$9,AND('Demand breakdown 1'!X350 = 0, SUM('Demand breakdown 1'!N350:W350)&gt;0), 'Demand breakdown 1'!S350/SUM('Demand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1'!S350 /'Demand breakdown 1'!Y350)*Doku!$H$9)</f>
        <v>1.3653494615986868E-2</v>
      </c>
      <c r="T350" s="27" cm="1">
        <f t="array" ref="T350">_xlfn.IFS(AND('Demand breakdown 1'!X350&gt;0, SUM('Demand breakdown 1'!N350:W350)&gt;0,SUM('Demand breakdown 1'!N350:W350)&lt;'Demand breakdown 1'!X350),('Demand breakdown 1'!T350 /'Demand breakdown 1'!X350)*Doku!$H$9,AND('Demand breakdown 1'!X350 = 0, SUM('Demand breakdown 1'!N350:W350)&gt;0), 'Demand breakdown 1'!T350/SUM('Demand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1'!T350 /'Demand breakdown 1'!Y350)*Doku!$H$9)</f>
        <v>0.25406570386775562</v>
      </c>
      <c r="U350" s="27" cm="1">
        <f t="array" ref="U350">_xlfn.IFS(AND('Demand breakdown 1'!X350&gt;0, SUM('Demand breakdown 1'!N350:W350)&gt;0,SUM('Demand breakdown 1'!N350:W350)&lt;'Demand breakdown 1'!X350),('Demand breakdown 1'!U350 /'Demand breakdown 1'!X350)*Doku!$H$9,AND('Demand breakdown 1'!X350 = 0, SUM('Demand breakdown 1'!N350:W350)&gt;0), 'Demand breakdown 1'!U350/SUM('Demand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1'!U350 /'Demand breakdown 1'!Y350)*Doku!$H$9)</f>
        <v>0</v>
      </c>
      <c r="V350" s="27" cm="1">
        <f t="array" ref="V350">_xlfn.IFS(AND('Demand breakdown 1'!X350&gt;0, SUM('Demand breakdown 1'!N350:W350)&gt;0,SUM('Demand breakdown 1'!N350:W350)&lt;'Demand breakdown 1'!X350),('Demand breakdown 1'!V350 /'Demand breakdown 1'!X350)*Doku!$H$9,AND('Demand breakdown 1'!X350 = 0, SUM('Demand breakdown 1'!N350:W350)&gt;0), 'Demand breakdown 1'!V350/SUM('Demand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1'!V350 /'Demand breakdown 1'!Y350)*Doku!$H$9)</f>
        <v>0.14299268009986249</v>
      </c>
      <c r="W350" s="27" cm="1">
        <f t="array" ref="W350">_xlfn.IFS(AND('Demand breakdown 1'!X350&gt;0, SUM('Demand breakdown 1'!N350:W350)&gt;0),('Demand breakdown 1'!W350 /'Demand breakdown 1'!X350)*Doku!$H$9,AND('Demand breakdown 1'!X350 = 0, SUM('Demand breakdown 1'!N350:W350)&gt;0), 'Demand breakdown 1'!W350/SUM('Demand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1'!W350 /'Demand breakdown 1'!Y350)*Doku!$H$9)</f>
        <v>2.4908402339976043E-2</v>
      </c>
      <c r="X350" s="90" cm="1">
        <f t="array" ref="X350">_xlfn.IFS(AND('Demand breakdown 1'!Y350&gt;0,'Demand breakdown 1'!X350 &gt; SUM('Demand breakdown 1'!N350:W350)),(('Demand breakdown 1'!Y350-SUM('Demand breakdown 1'!N350:W350))/'Demand breakdown 1'!Y350)*Doku!$H$9,'Demand breakdown 1'!Y350 = 0, 0,'Demand breakdown 1'!X350 &lt; SUM('Demand breakdown 1'!N350:W350),1)</f>
        <v>0.1643954554438419</v>
      </c>
      <c r="Y350" s="92">
        <f>IF(X350=1,Doku!$H$10,1-SUM(N350:X350))</f>
        <v>1.934697454094314E-2</v>
      </c>
      <c r="Z350" s="27">
        <f t="shared" si="26"/>
        <v>44.119723783983709</v>
      </c>
      <c r="AA350" s="25">
        <f t="shared" si="27"/>
        <v>45.753787627834953</v>
      </c>
    </row>
    <row r="351" spans="1:27">
      <c r="A351" s="27" t="s">
        <v>1522</v>
      </c>
      <c r="B351" s="27" t="s">
        <v>1529</v>
      </c>
      <c r="C351" s="27">
        <v>13075</v>
      </c>
      <c r="D351" s="27">
        <v>368</v>
      </c>
      <c r="E351" s="27">
        <v>5976.4040000000005</v>
      </c>
      <c r="F351" s="27">
        <v>235623</v>
      </c>
      <c r="G351" s="27">
        <v>7</v>
      </c>
      <c r="H351" s="27">
        <v>0.12833989735220222</v>
      </c>
      <c r="I351" s="27">
        <v>0.14653171641791043</v>
      </c>
      <c r="J351" s="27">
        <v>5739.956397786349</v>
      </c>
      <c r="K351" s="29">
        <f t="shared" si="25"/>
        <v>765.90308440341983</v>
      </c>
      <c r="L351" s="28">
        <f t="shared" si="28"/>
        <v>109.41472634334569</v>
      </c>
      <c r="M351" s="27">
        <f t="shared" si="29"/>
        <v>49.236626854505559</v>
      </c>
      <c r="N351" s="87" cm="1">
        <f t="array" ref="N351">_xlfn.IFS(AND('Demand breakdown 1'!X351&gt;0, SUM('Demand breakdown 1'!N351:W351)&gt;0,SUM('Demand breakdown 1'!N351:W351)&lt;'Demand breakdown 1'!X351),('Demand breakdown 1'!N351 /'Demand breakdown 1'!X351)*Doku!$H$9,AND('Demand breakdown 1'!X351 = 0, SUM('Demand breakdown 1'!N351:W351)&gt;0), 'Demand breakdown 1'!N351/SUM('Demand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1'!N351 /'Demand breakdown 1'!Y351)*Doku!$H$9)</f>
        <v>0.2166600309779155</v>
      </c>
      <c r="O351" s="27" cm="1">
        <f t="array" ref="O351">_xlfn.IFS(AND('Demand breakdown 1'!X351&gt;0, SUM('Demand breakdown 1'!N351:W351)&gt;0,SUM('Demand breakdown 1'!N351:W351)&lt;'Demand breakdown 1'!X351),('Demand breakdown 1'!O351 /'Demand breakdown 1'!X351)*Doku!$H$9,AND('Demand breakdown 1'!X351 = 0, SUM('Demand breakdown 1'!N351:W351)&gt;0), 'Demand breakdown 1'!O351/SUM('Demand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1'!O351 /'Demand breakdown 1'!Y351)*Doku!$H$9)</f>
        <v>0</v>
      </c>
      <c r="P351" s="27" cm="1">
        <f t="array" ref="P351">_xlfn.IFS(AND('Demand breakdown 1'!X351&gt;0, SUM('Demand breakdown 1'!N351:W351)&gt;0,SUM('Demand breakdown 1'!N351:W351)&lt;'Demand breakdown 1'!X351),('Demand breakdown 1'!P351 /'Demand breakdown 1'!X351)*Doku!$H$9,AND('Demand breakdown 1'!X351 = 0, SUM('Demand breakdown 1'!N351:W351)&gt;0), 'Demand breakdown 1'!P351/SUM('Demand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1'!P351 /'Demand breakdown 1'!Y351)*Doku!$H$9)</f>
        <v>1.3852034767440499E-2</v>
      </c>
      <c r="Q351" s="27" cm="1">
        <f t="array" ref="Q351">_xlfn.IFS(AND('Demand breakdown 1'!X351&gt;0, SUM('Demand breakdown 1'!N351:W351)&gt;0,SUM('Demand breakdown 1'!N351:W351)&lt;'Demand breakdown 1'!X351),('Demand breakdown 1'!Q351 /'Demand breakdown 1'!X351)*Doku!$H$9,AND('Demand breakdown 1'!X351 = 0, SUM('Demand breakdown 1'!N351:W351)&gt;0), 'Demand breakdown 1'!Q351/SUM('Demand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1'!Q351 /'Demand breakdown 1'!Y351)*Doku!$H$9)</f>
        <v>0.15894321944691342</v>
      </c>
      <c r="R351" s="27" cm="1">
        <f t="array" ref="R351">_xlfn.IFS(AND('Demand breakdown 1'!X351&gt;0, SUM('Demand breakdown 1'!N351:W351)&gt;0,SUM('Demand breakdown 1'!N351:W351)&lt;'Demand breakdown 1'!X351),('Demand breakdown 1'!R351 /'Demand breakdown 1'!X351)*Doku!$H$9,AND('Demand breakdown 1'!X351 = 0, SUM('Demand breakdown 1'!N351:W351)&gt;0), 'Demand breakdown 1'!R351/SUM('Demand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1'!R351 /'Demand breakdown 1'!Y351)*Doku!$H$9)</f>
        <v>0</v>
      </c>
      <c r="S351" s="27" cm="1">
        <f t="array" ref="S351">_xlfn.IFS(AND('Demand breakdown 1'!X351&gt;0, SUM('Demand breakdown 1'!N351:W351)&gt;0,SUM('Demand breakdown 1'!N351:W351)&lt;'Demand breakdown 1'!X351),('Demand breakdown 1'!S351 /'Demand breakdown 1'!X351)*Doku!$H$9,AND('Demand breakdown 1'!X351 = 0, SUM('Demand breakdown 1'!N351:W351)&gt;0), 'Demand breakdown 1'!S351/SUM('Demand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1'!S351 /'Demand breakdown 1'!Y351)*Doku!$H$9)</f>
        <v>0</v>
      </c>
      <c r="T351" s="27" cm="1">
        <f t="array" ref="T351">_xlfn.IFS(AND('Demand breakdown 1'!X351&gt;0, SUM('Demand breakdown 1'!N351:W351)&gt;0,SUM('Demand breakdown 1'!N351:W351)&lt;'Demand breakdown 1'!X351),('Demand breakdown 1'!T351 /'Demand breakdown 1'!X351)*Doku!$H$9,AND('Demand breakdown 1'!X351 = 0, SUM('Demand breakdown 1'!N351:W351)&gt;0), 'Demand breakdown 1'!T351/SUM('Demand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1'!T351 /'Demand breakdown 1'!Y351)*Doku!$H$9)</f>
        <v>6.8904993458550168E-2</v>
      </c>
      <c r="U351" s="27" cm="1">
        <f t="array" ref="U351">_xlfn.IFS(AND('Demand breakdown 1'!X351&gt;0, SUM('Demand breakdown 1'!N351:W351)&gt;0,SUM('Demand breakdown 1'!N351:W351)&lt;'Demand breakdown 1'!X351),('Demand breakdown 1'!U351 /'Demand breakdown 1'!X351)*Doku!$H$9,AND('Demand breakdown 1'!X351 = 0, SUM('Demand breakdown 1'!N351:W351)&gt;0), 'Demand breakdown 1'!U351/SUM('Demand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1'!U351 /'Demand breakdown 1'!Y351)*Doku!$H$9)</f>
        <v>0.2175479819245463</v>
      </c>
      <c r="V351" s="27" cm="1">
        <f t="array" ref="V351">_xlfn.IFS(AND('Demand breakdown 1'!X351&gt;0, SUM('Demand breakdown 1'!N351:W351)&gt;0,SUM('Demand breakdown 1'!N351:W351)&lt;'Demand breakdown 1'!X351),('Demand breakdown 1'!V351 /'Demand breakdown 1'!X351)*Doku!$H$9,AND('Demand breakdown 1'!X351 = 0, SUM('Demand breakdown 1'!N351:W351)&gt;0), 'Demand breakdown 1'!V351/SUM('Demand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1'!V351 /'Demand breakdown 1'!Y351)*Doku!$H$9)</f>
        <v>0.10442303132378222</v>
      </c>
      <c r="W351" s="27" cm="1">
        <f t="array" ref="W351">_xlfn.IFS(AND('Demand breakdown 1'!X351&gt;0, SUM('Demand breakdown 1'!N351:W351)&gt;0),('Demand breakdown 1'!W351 /'Demand breakdown 1'!X351)*Doku!$H$9,AND('Demand breakdown 1'!X351 = 0, SUM('Demand breakdown 1'!N351:W351)&gt;0), 'Demand breakdown 1'!W351/SUM('Demand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1'!W351 /'Demand breakdown 1'!Y351)*Doku!$H$9)</f>
        <v>1.8646969879246827E-2</v>
      </c>
      <c r="X351" s="90" cm="1">
        <f t="array" ref="X351">_xlfn.IFS(AND('Demand breakdown 1'!Y351&gt;0,'Demand breakdown 1'!X351 &gt; SUM('Demand breakdown 1'!N351:W351)),(('Demand breakdown 1'!Y351-SUM('Demand breakdown 1'!N351:W351))/'Demand breakdown 1'!Y351)*Doku!$H$9,'Demand breakdown 1'!Y351 = 0, 0,'Demand breakdown 1'!X351 &lt; SUM('Demand breakdown 1'!N351:W351),1)</f>
        <v>0.18167476368066193</v>
      </c>
      <c r="Y351" s="92">
        <f>IF(X351=1,Doku!$H$10,1-SUM(N351:X351))</f>
        <v>1.934697454094314E-2</v>
      </c>
      <c r="Z351" s="27">
        <f t="shared" si="26"/>
        <v>29.541976112703338</v>
      </c>
      <c r="AA351" s="25">
        <f t="shared" si="27"/>
        <v>30.636123376136798</v>
      </c>
    </row>
    <row r="352" spans="1:27">
      <c r="A352" s="27" t="s">
        <v>1522</v>
      </c>
      <c r="B352" s="27" t="s">
        <v>1530</v>
      </c>
      <c r="C352" s="27">
        <v>13076</v>
      </c>
      <c r="D352" s="27">
        <v>472</v>
      </c>
      <c r="E352" s="27">
        <v>5252.0370000000003</v>
      </c>
      <c r="F352" s="27">
        <v>211779</v>
      </c>
      <c r="G352" s="27">
        <v>6</v>
      </c>
      <c r="H352" s="27">
        <v>0.11278452552236563</v>
      </c>
      <c r="I352" s="27">
        <v>0.13170335820895523</v>
      </c>
      <c r="J352" s="27">
        <v>5739.956397786349</v>
      </c>
      <c r="K352" s="29">
        <f t="shared" si="25"/>
        <v>677.7843757644514</v>
      </c>
      <c r="L352" s="28">
        <f t="shared" si="28"/>
        <v>112.96406262740857</v>
      </c>
      <c r="M352" s="27">
        <f t="shared" si="29"/>
        <v>50.833828182333853</v>
      </c>
      <c r="N352" s="87" cm="1">
        <f t="array" ref="N352">_xlfn.IFS(AND('Demand breakdown 1'!X352&gt;0, SUM('Demand breakdown 1'!N352:W352)&gt;0,SUM('Demand breakdown 1'!N352:W352)&lt;'Demand breakdown 1'!X352),('Demand breakdown 1'!N352 /'Demand breakdown 1'!X352)*Doku!$H$9,AND('Demand breakdown 1'!X352 = 0, SUM('Demand breakdown 1'!N352:W352)&gt;0), 'Demand breakdown 1'!N352/SUM('Demand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1'!N352 /'Demand breakdown 1'!Y352)*Doku!$H$9)</f>
        <v>8.0675161967187339E-2</v>
      </c>
      <c r="O352" s="27" cm="1">
        <f t="array" ref="O352">_xlfn.IFS(AND('Demand breakdown 1'!X352&gt;0, SUM('Demand breakdown 1'!N352:W352)&gt;0,SUM('Demand breakdown 1'!N352:W352)&lt;'Demand breakdown 1'!X352),('Demand breakdown 1'!O352 /'Demand breakdown 1'!X352)*Doku!$H$9,AND('Demand breakdown 1'!X352 = 0, SUM('Demand breakdown 1'!N352:W352)&gt;0), 'Demand breakdown 1'!O352/SUM('Demand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1'!O352 /'Demand breakdown 1'!Y352)*Doku!$H$9)</f>
        <v>8.5245787150580135E-2</v>
      </c>
      <c r="P352" s="27" cm="1">
        <f t="array" ref="P352">_xlfn.IFS(AND('Demand breakdown 1'!X352&gt;0, SUM('Demand breakdown 1'!N352:W352)&gt;0,SUM('Demand breakdown 1'!N352:W352)&lt;'Demand breakdown 1'!X352),('Demand breakdown 1'!P352 /'Demand breakdown 1'!X352)*Doku!$H$9,AND('Demand breakdown 1'!X352 = 0, SUM('Demand breakdown 1'!N352:W352)&gt;0), 'Demand breakdown 1'!P352/SUM('Demand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1'!P352 /'Demand breakdown 1'!Y352)*Doku!$H$9)</f>
        <v>5.1292571502519285E-2</v>
      </c>
      <c r="Q352" s="27" cm="1">
        <f t="array" ref="Q352">_xlfn.IFS(AND('Demand breakdown 1'!X352&gt;0, SUM('Demand breakdown 1'!N352:W352)&gt;0,SUM('Demand breakdown 1'!N352:W352)&lt;'Demand breakdown 1'!X352),('Demand breakdown 1'!Q352 /'Demand breakdown 1'!X352)*Doku!$H$9,AND('Demand breakdown 1'!X352 = 0, SUM('Demand breakdown 1'!N352:W352)&gt;0), 'Demand breakdown 1'!Q352/SUM('Demand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1'!Q352 /'Demand breakdown 1'!Y352)*Doku!$H$9)</f>
        <v>0.42064261608430947</v>
      </c>
      <c r="R352" s="27" cm="1">
        <f t="array" ref="R352">_xlfn.IFS(AND('Demand breakdown 1'!X352&gt;0, SUM('Demand breakdown 1'!N352:W352)&gt;0,SUM('Demand breakdown 1'!N352:W352)&lt;'Demand breakdown 1'!X352),('Demand breakdown 1'!R352 /'Demand breakdown 1'!X352)*Doku!$H$9,AND('Demand breakdown 1'!X352 = 0, SUM('Demand breakdown 1'!N352:W352)&gt;0), 'Demand breakdown 1'!R352/SUM('Demand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1'!R352 /'Demand breakdown 1'!Y352)*Doku!$H$9)</f>
        <v>0</v>
      </c>
      <c r="S352" s="27" cm="1">
        <f t="array" ref="S352">_xlfn.IFS(AND('Demand breakdown 1'!X352&gt;0, SUM('Demand breakdown 1'!N352:W352)&gt;0,SUM('Demand breakdown 1'!N352:W352)&lt;'Demand breakdown 1'!X352),('Demand breakdown 1'!S352 /'Demand breakdown 1'!X352)*Doku!$H$9,AND('Demand breakdown 1'!X352 = 0, SUM('Demand breakdown 1'!N352:W352)&gt;0), 'Demand breakdown 1'!S352/SUM('Demand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1'!S352 /'Demand breakdown 1'!Y352)*Doku!$H$9)</f>
        <v>5.4702402988542495E-2</v>
      </c>
      <c r="T352" s="27" cm="1">
        <f t="array" ref="T352">_xlfn.IFS(AND('Demand breakdown 1'!X352&gt;0, SUM('Demand breakdown 1'!N352:W352)&gt;0,SUM('Demand breakdown 1'!N352:W352)&lt;'Demand breakdown 1'!X352),('Demand breakdown 1'!T352 /'Demand breakdown 1'!X352)*Doku!$H$9,AND('Demand breakdown 1'!X352 = 0, SUM('Demand breakdown 1'!N352:W352)&gt;0), 'Demand breakdown 1'!T352/SUM('Demand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1'!T352 /'Demand breakdown 1'!Y352)*Doku!$H$9)</f>
        <v>2.8874743222068851E-2</v>
      </c>
      <c r="U352" s="27" cm="1">
        <f t="array" ref="U352">_xlfn.IFS(AND('Demand breakdown 1'!X352&gt;0, SUM('Demand breakdown 1'!N352:W352)&gt;0,SUM('Demand breakdown 1'!N352:W352)&lt;'Demand breakdown 1'!X352),('Demand breakdown 1'!U352 /'Demand breakdown 1'!X352)*Doku!$H$9,AND('Demand breakdown 1'!X352 = 0, SUM('Demand breakdown 1'!N352:W352)&gt;0), 'Demand breakdown 1'!U352/SUM('Demand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1'!U352 /'Demand breakdown 1'!Y352)*Doku!$H$9)</f>
        <v>8.2126154088899339E-2</v>
      </c>
      <c r="V352" s="27" cm="1">
        <f t="array" ref="V352">_xlfn.IFS(AND('Demand breakdown 1'!X352&gt;0, SUM('Demand breakdown 1'!N352:W352)&gt;0,SUM('Demand breakdown 1'!N352:W352)&lt;'Demand breakdown 1'!X352),('Demand breakdown 1'!V352 /'Demand breakdown 1'!X352)*Doku!$H$9,AND('Demand breakdown 1'!X352 = 0, SUM('Demand breakdown 1'!N352:W352)&gt;0), 'Demand breakdown 1'!V352/SUM('Demand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1'!V352 /'Demand breakdown 1'!Y352)*Doku!$H$9)</f>
        <v>0.10171454773201137</v>
      </c>
      <c r="W352" s="27" cm="1">
        <f t="array" ref="W352">_xlfn.IFS(AND('Demand breakdown 1'!X352&gt;0, SUM('Demand breakdown 1'!N352:W352)&gt;0),('Demand breakdown 1'!W352 /'Demand breakdown 1'!X352)*Doku!$H$9,AND('Demand breakdown 1'!X352 = 0, SUM('Demand breakdown 1'!N352:W352)&gt;0), 'Demand breakdown 1'!W352/SUM('Demand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1'!W352 /'Demand breakdown 1'!Y352)*Doku!$H$9)</f>
        <v>1.7702103884886432E-2</v>
      </c>
      <c r="X352" s="90" cm="1">
        <f t="array" ref="X352">_xlfn.IFS(AND('Demand breakdown 1'!Y352&gt;0,'Demand breakdown 1'!X352 &gt; SUM('Demand breakdown 1'!N352:W352)),(('Demand breakdown 1'!Y352-SUM('Demand breakdown 1'!N352:W352))/'Demand breakdown 1'!Y352)*Doku!$H$9,'Demand breakdown 1'!Y352 = 0, 0,'Demand breakdown 1'!X352 &lt; SUM('Demand breakdown 1'!N352:W352),1)</f>
        <v>5.7676936838052098E-2</v>
      </c>
      <c r="Y352" s="92">
        <f>IF(X352=1,Doku!$H$10,1-SUM(N352:X352))</f>
        <v>1.934697454094314E-2</v>
      </c>
      <c r="Z352" s="27">
        <f t="shared" si="26"/>
        <v>30.500296909400316</v>
      </c>
      <c r="AA352" s="25">
        <f t="shared" si="27"/>
        <v>31.629937535674401</v>
      </c>
    </row>
    <row r="353" spans="1:27">
      <c r="A353" s="27" t="s">
        <v>1531</v>
      </c>
      <c r="B353" s="27" t="s">
        <v>1532</v>
      </c>
      <c r="C353" s="27">
        <v>14511</v>
      </c>
      <c r="D353" s="27">
        <v>523</v>
      </c>
      <c r="E353" s="27">
        <v>8883.9500000000007</v>
      </c>
      <c r="F353" s="27">
        <v>246334</v>
      </c>
      <c r="G353" s="27">
        <v>1</v>
      </c>
      <c r="H353" s="27">
        <v>6.9353302575392087E-2</v>
      </c>
      <c r="I353" s="27">
        <v>6.0494597249508841E-2</v>
      </c>
      <c r="J353" s="27">
        <v>22752.492034210969</v>
      </c>
      <c r="K353" s="29">
        <f t="shared" si="25"/>
        <v>1521.524330131869</v>
      </c>
      <c r="L353" s="28">
        <f t="shared" si="28"/>
        <v>1521.524330131869</v>
      </c>
      <c r="M353" s="27">
        <f t="shared" si="29"/>
        <v>684.685948559341</v>
      </c>
      <c r="N353" s="87" cm="1">
        <f t="array" ref="N353">_xlfn.IFS(AND('Demand breakdown 1'!X353&gt;0, SUM('Demand breakdown 1'!N353:W353)&gt;0,SUM('Demand breakdown 1'!N353:W353)&lt;'Demand breakdown 1'!X353),('Demand breakdown 1'!N353 /'Demand breakdown 1'!X353)*Doku!$H$9,AND('Demand breakdown 1'!X353 = 0, SUM('Demand breakdown 1'!N353:W353)&gt;0), 'Demand breakdown 1'!N353/SUM('Demand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1'!N353 /'Demand breakdown 1'!Y353)*Doku!$H$9)</f>
        <v>0.26061553512312519</v>
      </c>
      <c r="O353" s="27" cm="1">
        <f t="array" ref="O353">_xlfn.IFS(AND('Demand breakdown 1'!X353&gt;0, SUM('Demand breakdown 1'!N353:W353)&gt;0,SUM('Demand breakdown 1'!N353:W353)&lt;'Demand breakdown 1'!X353),('Demand breakdown 1'!O353 /'Demand breakdown 1'!X353)*Doku!$H$9,AND('Demand breakdown 1'!X353 = 0, SUM('Demand breakdown 1'!N353:W353)&gt;0), 'Demand breakdown 1'!O353/SUM('Demand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1'!O353 /'Demand breakdown 1'!Y353)*Doku!$H$9)</f>
        <v>0</v>
      </c>
      <c r="P353" s="27" cm="1">
        <f t="array" ref="P353">_xlfn.IFS(AND('Demand breakdown 1'!X353&gt;0, SUM('Demand breakdown 1'!N353:W353)&gt;0,SUM('Demand breakdown 1'!N353:W353)&lt;'Demand breakdown 1'!X353),('Demand breakdown 1'!P353 /'Demand breakdown 1'!X353)*Doku!$H$9,AND('Demand breakdown 1'!X353 = 0, SUM('Demand breakdown 1'!N353:W353)&gt;0), 'Demand breakdown 1'!P353/SUM('Demand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1'!P353 /'Demand breakdown 1'!Y353)*Doku!$H$9)</f>
        <v>5.2963445618997435E-2</v>
      </c>
      <c r="Q353" s="27" cm="1">
        <f t="array" ref="Q353">_xlfn.IFS(AND('Demand breakdown 1'!X353&gt;0, SUM('Demand breakdown 1'!N353:W353)&gt;0,SUM('Demand breakdown 1'!N353:W353)&lt;'Demand breakdown 1'!X353),('Demand breakdown 1'!Q353 /'Demand breakdown 1'!X353)*Doku!$H$9,AND('Demand breakdown 1'!X353 = 0, SUM('Demand breakdown 1'!N353:W353)&gt;0), 'Demand breakdown 1'!Q353/SUM('Demand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1'!Q353 /'Demand breakdown 1'!Y353)*Doku!$H$9)</f>
        <v>4.1353504512536617E-2</v>
      </c>
      <c r="R353" s="27" cm="1">
        <f t="array" ref="R353">_xlfn.IFS(AND('Demand breakdown 1'!X353&gt;0, SUM('Demand breakdown 1'!N353:W353)&gt;0,SUM('Demand breakdown 1'!N353:W353)&lt;'Demand breakdown 1'!X353),('Demand breakdown 1'!R353 /'Demand breakdown 1'!X353)*Doku!$H$9,AND('Demand breakdown 1'!X353 = 0, SUM('Demand breakdown 1'!N353:W353)&gt;0), 'Demand breakdown 1'!R353/SUM('Demand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1'!R353 /'Demand breakdown 1'!Y353)*Doku!$H$9)</f>
        <v>2.6979291714061323E-2</v>
      </c>
      <c r="S353" s="27" cm="1">
        <f t="array" ref="S353">_xlfn.IFS(AND('Demand breakdown 1'!X353&gt;0, SUM('Demand breakdown 1'!N353:W353)&gt;0,SUM('Demand breakdown 1'!N353:W353)&lt;'Demand breakdown 1'!X353),('Demand breakdown 1'!S353 /'Demand breakdown 1'!X353)*Doku!$H$9,AND('Demand breakdown 1'!X353 = 0, SUM('Demand breakdown 1'!N353:W353)&gt;0), 'Demand breakdown 1'!S353/SUM('Demand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1'!S353 /'Demand breakdown 1'!Y353)*Doku!$H$9)</f>
        <v>0</v>
      </c>
      <c r="T353" s="27" cm="1">
        <f t="array" ref="T353">_xlfn.IFS(AND('Demand breakdown 1'!X353&gt;0, SUM('Demand breakdown 1'!N353:W353)&gt;0,SUM('Demand breakdown 1'!N353:W353)&lt;'Demand breakdown 1'!X353),('Demand breakdown 1'!T353 /'Demand breakdown 1'!X353)*Doku!$H$9,AND('Demand breakdown 1'!X353 = 0, SUM('Demand breakdown 1'!N353:W353)&gt;0), 'Demand breakdown 1'!T353/SUM('Demand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1'!T353 /'Demand breakdown 1'!Y353)*Doku!$H$9)</f>
        <v>0</v>
      </c>
      <c r="U353" s="27" cm="1">
        <f t="array" ref="U353">_xlfn.IFS(AND('Demand breakdown 1'!X353&gt;0, SUM('Demand breakdown 1'!N353:W353)&gt;0,SUM('Demand breakdown 1'!N353:W353)&lt;'Demand breakdown 1'!X353),('Demand breakdown 1'!U353 /'Demand breakdown 1'!X353)*Doku!$H$9,AND('Demand breakdown 1'!X353 = 0, SUM('Demand breakdown 1'!N353:W353)&gt;0), 'Demand breakdown 1'!U353/SUM('Demand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1'!U353 /'Demand breakdown 1'!Y353)*Doku!$H$9)</f>
        <v>0</v>
      </c>
      <c r="V353" s="27" cm="1">
        <f t="array" ref="V353">_xlfn.IFS(AND('Demand breakdown 1'!X353&gt;0, SUM('Demand breakdown 1'!N353:W353)&gt;0,SUM('Demand breakdown 1'!N353:W353)&lt;'Demand breakdown 1'!X353),('Demand breakdown 1'!V353 /'Demand breakdown 1'!X353)*Doku!$H$9,AND('Demand breakdown 1'!X353 = 0, SUM('Demand breakdown 1'!N353:W353)&gt;0), 'Demand breakdown 1'!V353/SUM('Demand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1'!V353 /'Demand breakdown 1'!Y353)*Doku!$H$9)</f>
        <v>0.57640593321885936</v>
      </c>
      <c r="W353" s="27" cm="1">
        <f t="array" ref="W353">_xlfn.IFS(AND('Demand breakdown 1'!X353&gt;0, SUM('Demand breakdown 1'!N353:W353)&gt;0),('Demand breakdown 1'!W353 /'Demand breakdown 1'!X353)*Doku!$H$9,AND('Demand breakdown 1'!X353 = 0, SUM('Demand breakdown 1'!N353:W353)&gt;0), 'Demand breakdown 1'!W353/SUM('Demand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1'!W353 /'Demand breakdown 1'!Y353)*Doku!$H$9)</f>
        <v>2.2335315271476999E-2</v>
      </c>
      <c r="X353" s="90" cm="1">
        <f t="array" ref="X353">_xlfn.IFS(AND('Demand breakdown 1'!Y353&gt;0,'Demand breakdown 1'!X353 &gt; SUM('Demand breakdown 1'!N353:W353)),(('Demand breakdown 1'!Y353-SUM('Demand breakdown 1'!N353:W353))/'Demand breakdown 1'!Y353)*Doku!$H$9,'Demand breakdown 1'!Y353 = 0, 0,'Demand breakdown 1'!X353 &lt; SUM('Demand breakdown 1'!N353:W353),1)</f>
        <v>1</v>
      </c>
      <c r="Y353" s="92">
        <f>IF(X353=1,Doku!$H$10,1-SUM(N353:X353))</f>
        <v>1.934697454094314E-2</v>
      </c>
      <c r="Z353" s="27">
        <f t="shared" si="26"/>
        <v>410.81156913560466</v>
      </c>
      <c r="AA353" s="25">
        <f t="shared" si="27"/>
        <v>426.02681243692336</v>
      </c>
    </row>
    <row r="354" spans="1:27">
      <c r="A354" s="27" t="s">
        <v>1531</v>
      </c>
      <c r="B354" s="27" t="s">
        <v>1533</v>
      </c>
      <c r="C354" s="27">
        <v>14521</v>
      </c>
      <c r="D354" s="27">
        <v>360</v>
      </c>
      <c r="E354" s="27">
        <v>8058.7929999999997</v>
      </c>
      <c r="F354" s="27">
        <v>334948</v>
      </c>
      <c r="G354" s="27">
        <v>4</v>
      </c>
      <c r="H354" s="27">
        <v>6.2911645081461701E-2</v>
      </c>
      <c r="I354" s="27">
        <v>8.2256385068762275E-2</v>
      </c>
      <c r="J354" s="27">
        <v>22752.492034210969</v>
      </c>
      <c r="K354" s="29">
        <f t="shared" si="25"/>
        <v>1554.6361954652477</v>
      </c>
      <c r="L354" s="28">
        <f t="shared" si="28"/>
        <v>388.65904886631193</v>
      </c>
      <c r="M354" s="27">
        <f t="shared" si="29"/>
        <v>174.89657198984037</v>
      </c>
      <c r="N354" s="87" cm="1">
        <f t="array" ref="N354">_xlfn.IFS(AND('Demand breakdown 1'!X354&gt;0, SUM('Demand breakdown 1'!N354:W354)&gt;0,SUM('Demand breakdown 1'!N354:W354)&lt;'Demand breakdown 1'!X354),('Demand breakdown 1'!N354 /'Demand breakdown 1'!X354)*Doku!$H$9,AND('Demand breakdown 1'!X354 = 0, SUM('Demand breakdown 1'!N354:W354)&gt;0), 'Demand breakdown 1'!N354/SUM('Demand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1'!N354 /'Demand breakdown 1'!Y354)*Doku!$H$9)</f>
        <v>0.36065067845873855</v>
      </c>
      <c r="O354" s="27" cm="1">
        <f t="array" ref="O354">_xlfn.IFS(AND('Demand breakdown 1'!X354&gt;0, SUM('Demand breakdown 1'!N354:W354)&gt;0,SUM('Demand breakdown 1'!N354:W354)&lt;'Demand breakdown 1'!X354),('Demand breakdown 1'!O354 /'Demand breakdown 1'!X354)*Doku!$H$9,AND('Demand breakdown 1'!X354 = 0, SUM('Demand breakdown 1'!N354:W354)&gt;0), 'Demand breakdown 1'!O354/SUM('Demand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1'!O354 /'Demand breakdown 1'!Y354)*Doku!$H$9)</f>
        <v>5.5919912000124763E-2</v>
      </c>
      <c r="P354" s="27" cm="1">
        <f t="array" ref="P354">_xlfn.IFS(AND('Demand breakdown 1'!X354&gt;0, SUM('Demand breakdown 1'!N354:W354)&gt;0,SUM('Demand breakdown 1'!N354:W354)&lt;'Demand breakdown 1'!X354),('Demand breakdown 1'!P354 /'Demand breakdown 1'!X354)*Doku!$H$9,AND('Demand breakdown 1'!X354 = 0, SUM('Demand breakdown 1'!N354:W354)&gt;0), 'Demand breakdown 1'!P354/SUM('Demand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1'!P354 /'Demand breakdown 1'!Y354)*Doku!$H$9)</f>
        <v>1.6674734142742207E-2</v>
      </c>
      <c r="Q354" s="27" cm="1">
        <f t="array" ref="Q354">_xlfn.IFS(AND('Demand breakdown 1'!X354&gt;0, SUM('Demand breakdown 1'!N354:W354)&gt;0,SUM('Demand breakdown 1'!N354:W354)&lt;'Demand breakdown 1'!X354),('Demand breakdown 1'!Q354 /'Demand breakdown 1'!X354)*Doku!$H$9,AND('Demand breakdown 1'!X354 = 0, SUM('Demand breakdown 1'!N354:W354)&gt;0), 'Demand breakdown 1'!Q354/SUM('Demand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1'!Q354 /'Demand breakdown 1'!Y354)*Doku!$H$9)</f>
        <v>3.9274954168351729E-2</v>
      </c>
      <c r="R354" s="27" cm="1">
        <f t="array" ref="R354">_xlfn.IFS(AND('Demand breakdown 1'!X354&gt;0, SUM('Demand breakdown 1'!N354:W354)&gt;0,SUM('Demand breakdown 1'!N354:W354)&lt;'Demand breakdown 1'!X354),('Demand breakdown 1'!R354 /'Demand breakdown 1'!X354)*Doku!$H$9,AND('Demand breakdown 1'!X354 = 0, SUM('Demand breakdown 1'!N354:W354)&gt;0), 'Demand breakdown 1'!R354/SUM('Demand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1'!R354 /'Demand breakdown 1'!Y354)*Doku!$H$9)</f>
        <v>3.6535533559186942E-2</v>
      </c>
      <c r="S354" s="27" cm="1">
        <f t="array" ref="S354">_xlfn.IFS(AND('Demand breakdown 1'!X354&gt;0, SUM('Demand breakdown 1'!N354:W354)&gt;0,SUM('Demand breakdown 1'!N354:W354)&lt;'Demand breakdown 1'!X354),('Demand breakdown 1'!S354 /'Demand breakdown 1'!X354)*Doku!$H$9,AND('Demand breakdown 1'!X354 = 0, SUM('Demand breakdown 1'!N354:W354)&gt;0), 'Demand breakdown 1'!S354/SUM('Demand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1'!S354 /'Demand breakdown 1'!Y354)*Doku!$H$9)</f>
        <v>3.5165823254604552E-2</v>
      </c>
      <c r="T354" s="27" cm="1">
        <f t="array" ref="T354">_xlfn.IFS(AND('Demand breakdown 1'!X354&gt;0, SUM('Demand breakdown 1'!N354:W354)&gt;0,SUM('Demand breakdown 1'!N354:W354)&lt;'Demand breakdown 1'!X354),('Demand breakdown 1'!T354 /'Demand breakdown 1'!X354)*Doku!$H$9,AND('Demand breakdown 1'!X354 = 0, SUM('Demand breakdown 1'!N354:W354)&gt;0), 'Demand breakdown 1'!T354/SUM('Demand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1'!T354 /'Demand breakdown 1'!Y354)*Doku!$H$9)</f>
        <v>4.9875320873380702E-2</v>
      </c>
      <c r="U354" s="27" cm="1">
        <f t="array" ref="U354">_xlfn.IFS(AND('Demand breakdown 1'!X354&gt;0, SUM('Demand breakdown 1'!N354:W354)&gt;0,SUM('Demand breakdown 1'!N354:W354)&lt;'Demand breakdown 1'!X354),('Demand breakdown 1'!U354 /'Demand breakdown 1'!X354)*Doku!$H$9,AND('Demand breakdown 1'!X354 = 0, SUM('Demand breakdown 1'!N354:W354)&gt;0), 'Demand breakdown 1'!U354/SUM('Demand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1'!U354 /'Demand breakdown 1'!Y354)*Doku!$H$9)</f>
        <v>9.221723507155824E-2</v>
      </c>
      <c r="V354" s="27" cm="1">
        <f t="array" ref="V354">_xlfn.IFS(AND('Demand breakdown 1'!X354&gt;0, SUM('Demand breakdown 1'!N354:W354)&gt;0,SUM('Demand breakdown 1'!N354:W354)&lt;'Demand breakdown 1'!X354),('Demand breakdown 1'!V354 /'Demand breakdown 1'!X354)*Doku!$H$9,AND('Demand breakdown 1'!X354 = 0, SUM('Demand breakdown 1'!N354:W354)&gt;0), 'Demand breakdown 1'!V354/SUM('Demand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1'!V354 /'Demand breakdown 1'!Y354)*Doku!$H$9)</f>
        <v>0.2556891822923702</v>
      </c>
      <c r="W354" s="27" cm="1">
        <f t="array" ref="W354">_xlfn.IFS(AND('Demand breakdown 1'!X354&gt;0, SUM('Demand breakdown 1'!N354:W354)&gt;0),('Demand breakdown 1'!W354 /'Demand breakdown 1'!X354)*Doku!$H$9,AND('Demand breakdown 1'!X354 = 0, SUM('Demand breakdown 1'!N354:W354)&gt;0), 'Demand breakdown 1'!W354/SUM('Demand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1'!W354 /'Demand breakdown 1'!Y354)*Doku!$H$9)</f>
        <v>3.8812282810277349E-2</v>
      </c>
      <c r="X354" s="90" cm="1">
        <f t="array" ref="X354">_xlfn.IFS(AND('Demand breakdown 1'!Y354&gt;0,'Demand breakdown 1'!X354 &gt; SUM('Demand breakdown 1'!N354:W354)),(('Demand breakdown 1'!Y354-SUM('Demand breakdown 1'!N354:W354))/'Demand breakdown 1'!Y354)*Doku!$H$9,'Demand breakdown 1'!Y354 = 0, 0,'Demand breakdown 1'!X354 &lt; SUM('Demand breakdown 1'!N354:W354),1)</f>
        <v>1</v>
      </c>
      <c r="Y354" s="92">
        <f>IF(X354=1,Doku!$H$10,1-SUM(N354:X354))</f>
        <v>1.934697454094314E-2</v>
      </c>
      <c r="Z354" s="27">
        <f t="shared" si="26"/>
        <v>104.93794319390423</v>
      </c>
      <c r="AA354" s="25">
        <f t="shared" si="27"/>
        <v>108.82453368256735</v>
      </c>
    </row>
    <row r="355" spans="1:27">
      <c r="A355" s="27" t="s">
        <v>1531</v>
      </c>
      <c r="B355" s="27" t="s">
        <v>1534</v>
      </c>
      <c r="C355" s="27">
        <v>14522</v>
      </c>
      <c r="D355" s="27">
        <v>448</v>
      </c>
      <c r="E355" s="27">
        <v>8349.1710000000003</v>
      </c>
      <c r="F355" s="27">
        <v>304099</v>
      </c>
      <c r="G355" s="27">
        <v>4</v>
      </c>
      <c r="H355" s="27">
        <v>6.5178505351413382E-2</v>
      </c>
      <c r="I355" s="27">
        <v>7.4680500982318265E-2</v>
      </c>
      <c r="J355" s="27">
        <v>22752.492034210969</v>
      </c>
      <c r="K355" s="29">
        <f t="shared" si="25"/>
        <v>1543.5077661821656</v>
      </c>
      <c r="L355" s="28">
        <f t="shared" si="28"/>
        <v>385.8769415455414</v>
      </c>
      <c r="M355" s="27">
        <f t="shared" si="29"/>
        <v>173.64462369549364</v>
      </c>
      <c r="N355" s="87" cm="1">
        <f t="array" ref="N355">_xlfn.IFS(AND('Demand breakdown 1'!X355&gt;0, SUM('Demand breakdown 1'!N355:W355)&gt;0,SUM('Demand breakdown 1'!N355:W355)&lt;'Demand breakdown 1'!X355),('Demand breakdown 1'!N355 /'Demand breakdown 1'!X355)*Doku!$H$9,AND('Demand breakdown 1'!X355 = 0, SUM('Demand breakdown 1'!N355:W355)&gt;0), 'Demand breakdown 1'!N355/SUM('Demand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1'!N355 /'Demand breakdown 1'!Y355)*Doku!$H$9)</f>
        <v>0.15380338377446376</v>
      </c>
      <c r="O355" s="27" cm="1">
        <f t="array" ref="O355">_xlfn.IFS(AND('Demand breakdown 1'!X355&gt;0, SUM('Demand breakdown 1'!N355:W355)&gt;0,SUM('Demand breakdown 1'!N355:W355)&lt;'Demand breakdown 1'!X355),('Demand breakdown 1'!O355 /'Demand breakdown 1'!X355)*Doku!$H$9,AND('Demand breakdown 1'!X355 = 0, SUM('Demand breakdown 1'!N355:W355)&gt;0), 'Demand breakdown 1'!O355/SUM('Demand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1'!O355 /'Demand breakdown 1'!Y355)*Doku!$H$9)</f>
        <v>5.0543811853120797E-2</v>
      </c>
      <c r="P355" s="27" cm="1">
        <f t="array" ref="P355">_xlfn.IFS(AND('Demand breakdown 1'!X355&gt;0, SUM('Demand breakdown 1'!N355:W355)&gt;0,SUM('Demand breakdown 1'!N355:W355)&lt;'Demand breakdown 1'!X355),('Demand breakdown 1'!P355 /'Demand breakdown 1'!X355)*Doku!$H$9,AND('Demand breakdown 1'!X355 = 0, SUM('Demand breakdown 1'!N355:W355)&gt;0), 'Demand breakdown 1'!P355/SUM('Demand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1'!P355 /'Demand breakdown 1'!Y355)*Doku!$H$9)</f>
        <v>5.6028901413291962E-2</v>
      </c>
      <c r="Q355" s="27" cm="1">
        <f t="array" ref="Q355">_xlfn.IFS(AND('Demand breakdown 1'!X355&gt;0, SUM('Demand breakdown 1'!N355:W355)&gt;0,SUM('Demand breakdown 1'!N355:W355)&lt;'Demand breakdown 1'!X355),('Demand breakdown 1'!Q355 /'Demand breakdown 1'!X355)*Doku!$H$9,AND('Demand breakdown 1'!X355 = 0, SUM('Demand breakdown 1'!N355:W355)&gt;0), 'Demand breakdown 1'!Q355/SUM('Demand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1'!Q355 /'Demand breakdown 1'!Y355)*Doku!$H$9)</f>
        <v>7.2668233501864868E-2</v>
      </c>
      <c r="R355" s="27" cm="1">
        <f t="array" ref="R355">_xlfn.IFS(AND('Demand breakdown 1'!X355&gt;0, SUM('Demand breakdown 1'!N355:W355)&gt;0,SUM('Demand breakdown 1'!N355:W355)&lt;'Demand breakdown 1'!X355),('Demand breakdown 1'!R355 /'Demand breakdown 1'!X355)*Doku!$H$9,AND('Demand breakdown 1'!X355 = 0, SUM('Demand breakdown 1'!N355:W355)&gt;0), 'Demand breakdown 1'!R355/SUM('Demand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1'!R355 /'Demand breakdown 1'!Y355)*Doku!$H$9)</f>
        <v>0</v>
      </c>
      <c r="S355" s="27" cm="1">
        <f t="array" ref="S355">_xlfn.IFS(AND('Demand breakdown 1'!X355&gt;0, SUM('Demand breakdown 1'!N355:W355)&gt;0,SUM('Demand breakdown 1'!N355:W355)&lt;'Demand breakdown 1'!X355),('Demand breakdown 1'!S355 /'Demand breakdown 1'!X355)*Doku!$H$9,AND('Demand breakdown 1'!X355 = 0, SUM('Demand breakdown 1'!N355:W355)&gt;0), 'Demand breakdown 1'!S355/SUM('Demand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1'!S355 /'Demand breakdown 1'!Y355)*Doku!$H$9)</f>
        <v>8.3343911169312085E-2</v>
      </c>
      <c r="T355" s="27" cm="1">
        <f t="array" ref="T355">_xlfn.IFS(AND('Demand breakdown 1'!X355&gt;0, SUM('Demand breakdown 1'!N355:W355)&gt;0,SUM('Demand breakdown 1'!N355:W355)&lt;'Demand breakdown 1'!X355),('Demand breakdown 1'!T355 /'Demand breakdown 1'!X355)*Doku!$H$9,AND('Demand breakdown 1'!X355 = 0, SUM('Demand breakdown 1'!N355:W355)&gt;0), 'Demand breakdown 1'!T355/SUM('Demand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1'!T355 /'Demand breakdown 1'!Y355)*Doku!$H$9)</f>
        <v>4.5794975925187387E-2</v>
      </c>
      <c r="U355" s="27" cm="1">
        <f t="array" ref="U355">_xlfn.IFS(AND('Demand breakdown 1'!X355&gt;0, SUM('Demand breakdown 1'!N355:W355)&gt;0,SUM('Demand breakdown 1'!N355:W355)&lt;'Demand breakdown 1'!X355),('Demand breakdown 1'!U355 /'Demand breakdown 1'!X355)*Doku!$H$9,AND('Demand breakdown 1'!X355 = 0, SUM('Demand breakdown 1'!N355:W355)&gt;0), 'Demand breakdown 1'!U355/SUM('Demand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1'!U355 /'Demand breakdown 1'!Y355)*Doku!$H$9)</f>
        <v>5.8900290579019139E-2</v>
      </c>
      <c r="V355" s="27" cm="1">
        <f t="array" ref="V355">_xlfn.IFS(AND('Demand breakdown 1'!X355&gt;0, SUM('Demand breakdown 1'!N355:W355)&gt;0,SUM('Demand breakdown 1'!N355:W355)&lt;'Demand breakdown 1'!X355),('Demand breakdown 1'!V355 /'Demand breakdown 1'!X355)*Doku!$H$9,AND('Demand breakdown 1'!X355 = 0, SUM('Demand breakdown 1'!N355:W355)&gt;0), 'Demand breakdown 1'!V355/SUM('Demand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1'!V355 /'Demand breakdown 1'!Y355)*Doku!$H$9)</f>
        <v>0.2477493472479993</v>
      </c>
      <c r="W355" s="27" cm="1">
        <f t="array" ref="W355">_xlfn.IFS(AND('Demand breakdown 1'!X355&gt;0, SUM('Demand breakdown 1'!N355:W355)&gt;0),('Demand breakdown 1'!W355 /'Demand breakdown 1'!X355)*Doku!$H$9,AND('Demand breakdown 1'!X355 = 0, SUM('Demand breakdown 1'!N355:W355)&gt;0), 'Demand breakdown 1'!W355/SUM('Demand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1'!W355 /'Demand breakdown 1'!Y355)*Doku!$H$9)</f>
        <v>1.4246507783800254E-2</v>
      </c>
      <c r="X355" s="90" cm="1">
        <f t="array" ref="X355">_xlfn.IFS(AND('Demand breakdown 1'!Y355&gt;0,'Demand breakdown 1'!X355 &gt; SUM('Demand breakdown 1'!N355:W355)),(('Demand breakdown 1'!Y355-SUM('Demand breakdown 1'!N355:W355))/'Demand breakdown 1'!Y355)*Doku!$H$9,'Demand breakdown 1'!Y355 = 0, 0,'Demand breakdown 1'!X355 &lt; SUM('Demand breakdown 1'!N355:W355),1)</f>
        <v>0.19757366221099734</v>
      </c>
      <c r="Y355" s="92">
        <f>IF(X355=1,Doku!$H$10,1-SUM(N355:X355))</f>
        <v>1.9346974540943029E-2</v>
      </c>
      <c r="Z355" s="27">
        <f t="shared" si="26"/>
        <v>104.18677421729619</v>
      </c>
      <c r="AA355" s="25">
        <f t="shared" si="27"/>
        <v>108.0455436327516</v>
      </c>
    </row>
    <row r="356" spans="1:27">
      <c r="A356" s="27" t="s">
        <v>1531</v>
      </c>
      <c r="B356" s="27" t="s">
        <v>1535</v>
      </c>
      <c r="C356" s="27">
        <v>14523</v>
      </c>
      <c r="D356" s="27">
        <v>419</v>
      </c>
      <c r="E356" s="27">
        <v>5868.107</v>
      </c>
      <c r="F356" s="27">
        <v>225997</v>
      </c>
      <c r="G356" s="27">
        <v>3</v>
      </c>
      <c r="H356" s="27">
        <v>4.5809870644901912E-2</v>
      </c>
      <c r="I356" s="27">
        <v>5.5500245579567779E-2</v>
      </c>
      <c r="J356" s="27">
        <v>22752.492034210969</v>
      </c>
      <c r="K356" s="29">
        <f t="shared" si="25"/>
        <v>1104.0231669190266</v>
      </c>
      <c r="L356" s="28">
        <f t="shared" si="28"/>
        <v>368.0077223063422</v>
      </c>
      <c r="M356" s="27">
        <f t="shared" si="29"/>
        <v>165.603475037854</v>
      </c>
      <c r="N356" s="87" cm="1">
        <f t="array" ref="N356">_xlfn.IFS(AND('Demand breakdown 1'!X356&gt;0, SUM('Demand breakdown 1'!N356:W356)&gt;0,SUM('Demand breakdown 1'!N356:W356)&lt;'Demand breakdown 1'!X356),('Demand breakdown 1'!N356 /'Demand breakdown 1'!X356)*Doku!$H$9,AND('Demand breakdown 1'!X356 = 0, SUM('Demand breakdown 1'!N356:W356)&gt;0), 'Demand breakdown 1'!N356/SUM('Demand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1'!N356 /'Demand breakdown 1'!Y356)*Doku!$H$9)</f>
        <v>0.21380403999595901</v>
      </c>
      <c r="O356" s="27" cm="1">
        <f t="array" ref="O356">_xlfn.IFS(AND('Demand breakdown 1'!X356&gt;0, SUM('Demand breakdown 1'!N356:W356)&gt;0,SUM('Demand breakdown 1'!N356:W356)&lt;'Demand breakdown 1'!X356),('Demand breakdown 1'!O356 /'Demand breakdown 1'!X356)*Doku!$H$9,AND('Demand breakdown 1'!X356 = 0, SUM('Demand breakdown 1'!N356:W356)&gt;0), 'Demand breakdown 1'!O356/SUM('Demand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1'!O356 /'Demand breakdown 1'!Y356)*Doku!$H$9)</f>
        <v>6.5234913063502195E-2</v>
      </c>
      <c r="P356" s="27" cm="1">
        <f t="array" ref="P356">_xlfn.IFS(AND('Demand breakdown 1'!X356&gt;0, SUM('Demand breakdown 1'!N356:W356)&gt;0,SUM('Demand breakdown 1'!N356:W356)&lt;'Demand breakdown 1'!X356),('Demand breakdown 1'!P356 /'Demand breakdown 1'!X356)*Doku!$H$9,AND('Demand breakdown 1'!X356 = 0, SUM('Demand breakdown 1'!N356:W356)&gt;0), 'Demand breakdown 1'!P356/SUM('Demand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1'!P356 /'Demand breakdown 1'!Y356)*Doku!$H$9)</f>
        <v>3.106885325427924E-2</v>
      </c>
      <c r="Q356" s="27" cm="1">
        <f t="array" ref="Q356">_xlfn.IFS(AND('Demand breakdown 1'!X356&gt;0, SUM('Demand breakdown 1'!N356:W356)&gt;0,SUM('Demand breakdown 1'!N356:W356)&lt;'Demand breakdown 1'!X356),('Demand breakdown 1'!Q356 /'Demand breakdown 1'!X356)*Doku!$H$9,AND('Demand breakdown 1'!X356 = 0, SUM('Demand breakdown 1'!N356:W356)&gt;0), 'Demand breakdown 1'!Q356/SUM('Demand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1'!Q356 /'Demand breakdown 1'!Y356)*Doku!$H$9)</f>
        <v>9.5674646236308489E-2</v>
      </c>
      <c r="R356" s="27" cm="1">
        <f t="array" ref="R356">_xlfn.IFS(AND('Demand breakdown 1'!X356&gt;0, SUM('Demand breakdown 1'!N356:W356)&gt;0,SUM('Demand breakdown 1'!N356:W356)&lt;'Demand breakdown 1'!X356),('Demand breakdown 1'!R356 /'Demand breakdown 1'!X356)*Doku!$H$9,AND('Demand breakdown 1'!X356 = 0, SUM('Demand breakdown 1'!N356:W356)&gt;0), 'Demand breakdown 1'!R356/SUM('Demand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1'!R356 /'Demand breakdown 1'!Y356)*Doku!$H$9)</f>
        <v>0.13221200481416026</v>
      </c>
      <c r="S356" s="27" cm="1">
        <f t="array" ref="S356">_xlfn.IFS(AND('Demand breakdown 1'!X356&gt;0, SUM('Demand breakdown 1'!N356:W356)&gt;0,SUM('Demand breakdown 1'!N356:W356)&lt;'Demand breakdown 1'!X356),('Demand breakdown 1'!S356 /'Demand breakdown 1'!X356)*Doku!$H$9,AND('Demand breakdown 1'!X356 = 0, SUM('Demand breakdown 1'!N356:W356)&gt;0), 'Demand breakdown 1'!S356/SUM('Demand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1'!S356 /'Demand breakdown 1'!Y356)*Doku!$H$9)</f>
        <v>1.9889873345029233E-2</v>
      </c>
      <c r="T356" s="27" cm="1">
        <f t="array" ref="T356">_xlfn.IFS(AND('Demand breakdown 1'!X356&gt;0, SUM('Demand breakdown 1'!N356:W356)&gt;0,SUM('Demand breakdown 1'!N356:W356)&lt;'Demand breakdown 1'!X356),('Demand breakdown 1'!T356 /'Demand breakdown 1'!X356)*Doku!$H$9,AND('Demand breakdown 1'!X356 = 0, SUM('Demand breakdown 1'!N356:W356)&gt;0), 'Demand breakdown 1'!T356/SUM('Demand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1'!T356 /'Demand breakdown 1'!Y356)*Doku!$H$9)</f>
        <v>2.2599929080604993E-2</v>
      </c>
      <c r="U356" s="27" cm="1">
        <f t="array" ref="U356">_xlfn.IFS(AND('Demand breakdown 1'!X356&gt;0, SUM('Demand breakdown 1'!N356:W356)&gt;0,SUM('Demand breakdown 1'!N356:W356)&lt;'Demand breakdown 1'!X356),('Demand breakdown 1'!U356 /'Demand breakdown 1'!X356)*Doku!$H$9,AND('Demand breakdown 1'!X356 = 0, SUM('Demand breakdown 1'!N356:W356)&gt;0), 'Demand breakdown 1'!U356/SUM('Demand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1'!U356 /'Demand breakdown 1'!Y356)*Doku!$H$9)</f>
        <v>0</v>
      </c>
      <c r="V356" s="27" cm="1">
        <f t="array" ref="V356">_xlfn.IFS(AND('Demand breakdown 1'!X356&gt;0, SUM('Demand breakdown 1'!N356:W356)&gt;0,SUM('Demand breakdown 1'!N356:W356)&lt;'Demand breakdown 1'!X356),('Demand breakdown 1'!V356 /'Demand breakdown 1'!X356)*Doku!$H$9,AND('Demand breakdown 1'!X356 = 0, SUM('Demand breakdown 1'!N356:W356)&gt;0), 'Demand breakdown 1'!V356/SUM('Demand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1'!V356 /'Demand breakdown 1'!Y356)*Doku!$H$9)</f>
        <v>0.16545858142738432</v>
      </c>
      <c r="W356" s="27" cm="1">
        <f t="array" ref="W356">_xlfn.IFS(AND('Demand breakdown 1'!X356&gt;0, SUM('Demand breakdown 1'!N356:W356)&gt;0),('Demand breakdown 1'!W356 /'Demand breakdown 1'!X356)*Doku!$H$9,AND('Demand breakdown 1'!X356 = 0, SUM('Demand breakdown 1'!N356:W356)&gt;0), 'Demand breakdown 1'!W356/SUM('Demand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1'!W356 /'Demand breakdown 1'!Y356)*Doku!$H$9)</f>
        <v>6.170216183676952E-2</v>
      </c>
      <c r="X356" s="90" cm="1">
        <f t="array" ref="X356">_xlfn.IFS(AND('Demand breakdown 1'!Y356&gt;0,'Demand breakdown 1'!X356 &gt; SUM('Demand breakdown 1'!N356:W356)),(('Demand breakdown 1'!Y356-SUM('Demand breakdown 1'!N356:W356))/'Demand breakdown 1'!Y356)*Doku!$H$9,'Demand breakdown 1'!Y356 = 0, 0,'Demand breakdown 1'!X356 &lt; SUM('Demand breakdown 1'!N356:W356),1)</f>
        <v>0.17300802240505964</v>
      </c>
      <c r="Y356" s="92">
        <f>IF(X356=1,Doku!$H$10,1-SUM(N356:X356))</f>
        <v>1.934697454094314E-2</v>
      </c>
      <c r="Z356" s="27">
        <f t="shared" si="26"/>
        <v>99.362085022712407</v>
      </c>
      <c r="AA356" s="25">
        <f t="shared" si="27"/>
        <v>103.04216224577583</v>
      </c>
    </row>
    <row r="357" spans="1:27">
      <c r="A357" s="27" t="s">
        <v>1531</v>
      </c>
      <c r="B357" s="27" t="s">
        <v>1536</v>
      </c>
      <c r="C357" s="27">
        <v>14524</v>
      </c>
      <c r="D357" s="27">
        <v>485</v>
      </c>
      <c r="E357" s="27">
        <v>9859.2440000000006</v>
      </c>
      <c r="F357" s="27">
        <v>315002</v>
      </c>
      <c r="G357" s="27">
        <v>2</v>
      </c>
      <c r="H357" s="27">
        <v>7.6967017182291556E-2</v>
      </c>
      <c r="I357" s="27">
        <v>7.7358055009823179E-2</v>
      </c>
      <c r="J357" s="27">
        <v>22752.492034210969</v>
      </c>
      <c r="K357" s="29">
        <f t="shared" si="25"/>
        <v>1753.6826291527441</v>
      </c>
      <c r="L357" s="28">
        <f t="shared" si="28"/>
        <v>876.84131457637204</v>
      </c>
      <c r="M357" s="27">
        <f t="shared" si="29"/>
        <v>394.57859155936745</v>
      </c>
      <c r="N357" s="87" cm="1">
        <f t="array" ref="N357">_xlfn.IFS(AND('Demand breakdown 1'!X357&gt;0, SUM('Demand breakdown 1'!N357:W357)&gt;0,SUM('Demand breakdown 1'!N357:W357)&lt;'Demand breakdown 1'!X357),('Demand breakdown 1'!N357 /'Demand breakdown 1'!X357)*Doku!$H$9,AND('Demand breakdown 1'!X357 = 0, SUM('Demand breakdown 1'!N357:W357)&gt;0), 'Demand breakdown 1'!N357/SUM('Demand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1'!N357 /'Demand breakdown 1'!Y357)*Doku!$H$9)</f>
        <v>0.15647662331056961</v>
      </c>
      <c r="O357" s="27" cm="1">
        <f t="array" ref="O357">_xlfn.IFS(AND('Demand breakdown 1'!X357&gt;0, SUM('Demand breakdown 1'!N357:W357)&gt;0,SUM('Demand breakdown 1'!N357:W357)&lt;'Demand breakdown 1'!X357),('Demand breakdown 1'!O357 /'Demand breakdown 1'!X357)*Doku!$H$9,AND('Demand breakdown 1'!X357 = 0, SUM('Demand breakdown 1'!N357:W357)&gt;0), 'Demand breakdown 1'!O357/SUM('Demand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1'!O357 /'Demand breakdown 1'!Y357)*Doku!$H$9)</f>
        <v>0</v>
      </c>
      <c r="P357" s="27" cm="1">
        <f t="array" ref="P357">_xlfn.IFS(AND('Demand breakdown 1'!X357&gt;0, SUM('Demand breakdown 1'!N357:W357)&gt;0,SUM('Demand breakdown 1'!N357:W357)&lt;'Demand breakdown 1'!X357),('Demand breakdown 1'!P357 /'Demand breakdown 1'!X357)*Doku!$H$9,AND('Demand breakdown 1'!X357 = 0, SUM('Demand breakdown 1'!N357:W357)&gt;0), 'Demand breakdown 1'!P357/SUM('Demand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1'!P357 /'Demand breakdown 1'!Y357)*Doku!$H$9)</f>
        <v>2.6292940593118635E-2</v>
      </c>
      <c r="Q357" s="27" cm="1">
        <f t="array" ref="Q357">_xlfn.IFS(AND('Demand breakdown 1'!X357&gt;0, SUM('Demand breakdown 1'!N357:W357)&gt;0,SUM('Demand breakdown 1'!N357:W357)&lt;'Demand breakdown 1'!X357),('Demand breakdown 1'!Q357 /'Demand breakdown 1'!X357)*Doku!$H$9,AND('Demand breakdown 1'!X357 = 0, SUM('Demand breakdown 1'!N357:W357)&gt;0), 'Demand breakdown 1'!Q357/SUM('Demand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1'!Q357 /'Demand breakdown 1'!Y357)*Doku!$H$9)</f>
        <v>3.0616383930598557E-2</v>
      </c>
      <c r="R357" s="27" cm="1">
        <f t="array" ref="R357">_xlfn.IFS(AND('Demand breakdown 1'!X357&gt;0, SUM('Demand breakdown 1'!N357:W357)&gt;0,SUM('Demand breakdown 1'!N357:W357)&lt;'Demand breakdown 1'!X357),('Demand breakdown 1'!R357 /'Demand breakdown 1'!X357)*Doku!$H$9,AND('Demand breakdown 1'!X357 = 0, SUM('Demand breakdown 1'!N357:W357)&gt;0), 'Demand breakdown 1'!R357/SUM('Demand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1'!R357 /'Demand breakdown 1'!Y357)*Doku!$H$9)</f>
        <v>3.8014275863619752E-2</v>
      </c>
      <c r="S357" s="27" cm="1">
        <f t="array" ref="S357">_xlfn.IFS(AND('Demand breakdown 1'!X357&gt;0, SUM('Demand breakdown 1'!N357:W357)&gt;0,SUM('Demand breakdown 1'!N357:W357)&lt;'Demand breakdown 1'!X357),('Demand breakdown 1'!S357 /'Demand breakdown 1'!X357)*Doku!$H$9,AND('Demand breakdown 1'!X357 = 0, SUM('Demand breakdown 1'!N357:W357)&gt;0), 'Demand breakdown 1'!S357/SUM('Demand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1'!S357 /'Demand breakdown 1'!Y357)*Doku!$H$9)</f>
        <v>1.3674891148917973E-2</v>
      </c>
      <c r="T357" s="27" cm="1">
        <f t="array" ref="T357">_xlfn.IFS(AND('Demand breakdown 1'!X357&gt;0, SUM('Demand breakdown 1'!N357:W357)&gt;0,SUM('Demand breakdown 1'!N357:W357)&lt;'Demand breakdown 1'!X357),('Demand breakdown 1'!T357 /'Demand breakdown 1'!X357)*Doku!$H$9,AND('Demand breakdown 1'!X357 = 0, SUM('Demand breakdown 1'!N357:W357)&gt;0), 'Demand breakdown 1'!T357/SUM('Demand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1'!T357 /'Demand breakdown 1'!Y357)*Doku!$H$9)</f>
        <v>3.4587546699839373E-3</v>
      </c>
      <c r="U357" s="27" cm="1">
        <f t="array" ref="U357">_xlfn.IFS(AND('Demand breakdown 1'!X357&gt;0, SUM('Demand breakdown 1'!N357:W357)&gt;0,SUM('Demand breakdown 1'!N357:W357)&lt;'Demand breakdown 1'!X357),('Demand breakdown 1'!U357 /'Demand breakdown 1'!X357)*Doku!$H$9,AND('Demand breakdown 1'!X357 = 0, SUM('Demand breakdown 1'!N357:W357)&gt;0), 'Demand breakdown 1'!U357/SUM('Demand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1'!U357 /'Demand breakdown 1'!Y357)*Doku!$H$9)</f>
        <v>0.48246425095655571</v>
      </c>
      <c r="V357" s="27" cm="1">
        <f t="array" ref="V357">_xlfn.IFS(AND('Demand breakdown 1'!X357&gt;0, SUM('Demand breakdown 1'!N357:W357)&gt;0,SUM('Demand breakdown 1'!N357:W357)&lt;'Demand breakdown 1'!X357),('Demand breakdown 1'!V357 /'Demand breakdown 1'!X357)*Doku!$H$9,AND('Demand breakdown 1'!X357 = 0, SUM('Demand breakdown 1'!N357:W357)&gt;0), 'Demand breakdown 1'!V357/SUM('Demand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1'!V357 /'Demand breakdown 1'!Y357)*Doku!$H$9)</f>
        <v>0.21943876850675867</v>
      </c>
      <c r="W357" s="27" cm="1">
        <f t="array" ref="W357">_xlfn.IFS(AND('Demand breakdown 1'!X357&gt;0, SUM('Demand breakdown 1'!N357:W357)&gt;0),('Demand breakdown 1'!W357 /'Demand breakdown 1'!X357)*Doku!$H$9,AND('Demand breakdown 1'!X357 = 0, SUM('Demand breakdown 1'!N357:W357)&gt;0), 'Demand breakdown 1'!W357/SUM('Demand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1'!W357 /'Demand breakdown 1'!Y357)*Doku!$H$9)</f>
        <v>1.0216136478934035E-2</v>
      </c>
      <c r="X357" s="90" cm="1">
        <f t="array" ref="X357">_xlfn.IFS(AND('Demand breakdown 1'!Y357&gt;0,'Demand breakdown 1'!X357 &gt; SUM('Demand breakdown 1'!N357:W357)),(('Demand breakdown 1'!Y357-SUM('Demand breakdown 1'!N357:W357))/'Demand breakdown 1'!Y357)*Doku!$H$9,'Demand breakdown 1'!Y357 = 0, 0,'Demand breakdown 1'!X357 &lt; SUM('Demand breakdown 1'!N357:W357),1)</f>
        <v>1</v>
      </c>
      <c r="Y357" s="92">
        <f>IF(X357=1,Doku!$H$10,1-SUM(N357:X357))</f>
        <v>1.934697454094314E-2</v>
      </c>
      <c r="Z357" s="27">
        <f t="shared" si="26"/>
        <v>236.74715493562047</v>
      </c>
      <c r="AA357" s="25">
        <f t="shared" si="27"/>
        <v>245.5155680813842</v>
      </c>
    </row>
    <row r="358" spans="1:27">
      <c r="A358" s="27" t="s">
        <v>1531</v>
      </c>
      <c r="B358" s="27" t="s">
        <v>1537</v>
      </c>
      <c r="C358" s="27">
        <v>14612</v>
      </c>
      <c r="D358" s="27">
        <v>538</v>
      </c>
      <c r="E358" s="27">
        <v>22404.080000000002</v>
      </c>
      <c r="F358" s="27">
        <v>556780</v>
      </c>
      <c r="G358" s="27">
        <v>1</v>
      </c>
      <c r="H358" s="27">
        <v>0.17489933409837857</v>
      </c>
      <c r="I358" s="27">
        <v>0.13673379174852651</v>
      </c>
      <c r="J358" s="27">
        <v>22752.492034210969</v>
      </c>
      <c r="K358" s="29">
        <f t="shared" si="25"/>
        <v>3736.2545703391834</v>
      </c>
      <c r="L358" s="28">
        <f t="shared" si="28"/>
        <v>3736.2545703391834</v>
      </c>
      <c r="M358" s="27">
        <f t="shared" si="29"/>
        <v>1681.3145566526325</v>
      </c>
      <c r="N358" s="87" cm="1">
        <f t="array" ref="N358">_xlfn.IFS(AND('Demand breakdown 1'!X358&gt;0, SUM('Demand breakdown 1'!N358:W358)&gt;0,SUM('Demand breakdown 1'!N358:W358)&lt;'Demand breakdown 1'!X358),('Demand breakdown 1'!N358 /'Demand breakdown 1'!X358)*Doku!$H$9,AND('Demand breakdown 1'!X358 = 0, SUM('Demand breakdown 1'!N358:W358)&gt;0), 'Demand breakdown 1'!N358/SUM('Demand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1'!N358 /'Demand breakdown 1'!Y358)*Doku!$H$9)</f>
        <v>4.8057330451293859E-2</v>
      </c>
      <c r="O358" s="27" cm="1">
        <f t="array" ref="O358">_xlfn.IFS(AND('Demand breakdown 1'!X358&gt;0, SUM('Demand breakdown 1'!N358:W358)&gt;0,SUM('Demand breakdown 1'!N358:W358)&lt;'Demand breakdown 1'!X358),('Demand breakdown 1'!O358 /'Demand breakdown 1'!X358)*Doku!$H$9,AND('Demand breakdown 1'!X358 = 0, SUM('Demand breakdown 1'!N358:W358)&gt;0), 'Demand breakdown 1'!O358/SUM('Demand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1'!O358 /'Demand breakdown 1'!Y358)*Doku!$H$9)</f>
        <v>8.5585245803708729E-2</v>
      </c>
      <c r="P358" s="27" cm="1">
        <f t="array" ref="P358">_xlfn.IFS(AND('Demand breakdown 1'!X358&gt;0, SUM('Demand breakdown 1'!N358:W358)&gt;0,SUM('Demand breakdown 1'!N358:W358)&lt;'Demand breakdown 1'!X358),('Demand breakdown 1'!P358 /'Demand breakdown 1'!X358)*Doku!$H$9,AND('Demand breakdown 1'!X358 = 0, SUM('Demand breakdown 1'!N358:W358)&gt;0), 'Demand breakdown 1'!P358/SUM('Demand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1'!P358 /'Demand breakdown 1'!Y358)*Doku!$H$9)</f>
        <v>8.5720238304976392E-3</v>
      </c>
      <c r="Q358" s="27" cm="1">
        <f t="array" ref="Q358">_xlfn.IFS(AND('Demand breakdown 1'!X358&gt;0, SUM('Demand breakdown 1'!N358:W358)&gt;0,SUM('Demand breakdown 1'!N358:W358)&lt;'Demand breakdown 1'!X358),('Demand breakdown 1'!Q358 /'Demand breakdown 1'!X358)*Doku!$H$9,AND('Demand breakdown 1'!X358 = 0, SUM('Demand breakdown 1'!N358:W358)&gt;0), 'Demand breakdown 1'!Q358/SUM('Demand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1'!Q358 /'Demand breakdown 1'!Y358)*Doku!$H$9)</f>
        <v>3.8574107237239384E-2</v>
      </c>
      <c r="R358" s="27" cm="1">
        <f t="array" ref="R358">_xlfn.IFS(AND('Demand breakdown 1'!X358&gt;0, SUM('Demand breakdown 1'!N358:W358)&gt;0,SUM('Demand breakdown 1'!N358:W358)&lt;'Demand breakdown 1'!X358),('Demand breakdown 1'!R358 /'Demand breakdown 1'!X358)*Doku!$H$9,AND('Demand breakdown 1'!X358 = 0, SUM('Demand breakdown 1'!N358:W358)&gt;0), 'Demand breakdown 1'!R358/SUM('Demand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1'!R358 /'Demand breakdown 1'!Y358)*Doku!$H$9)</f>
        <v>0</v>
      </c>
      <c r="S358" s="27" cm="1">
        <f t="array" ref="S358">_xlfn.IFS(AND('Demand breakdown 1'!X358&gt;0, SUM('Demand breakdown 1'!N358:W358)&gt;0,SUM('Demand breakdown 1'!N358:W358)&lt;'Demand breakdown 1'!X358),('Demand breakdown 1'!S358 /'Demand breakdown 1'!X358)*Doku!$H$9,AND('Demand breakdown 1'!X358 = 0, SUM('Demand breakdown 1'!N358:W358)&gt;0), 'Demand breakdown 1'!S358/SUM('Demand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1'!S358 /'Demand breakdown 1'!Y358)*Doku!$H$9)</f>
        <v>6.1826565580597161E-2</v>
      </c>
      <c r="T358" s="27" cm="1">
        <f t="array" ref="T358">_xlfn.IFS(AND('Demand breakdown 1'!X358&gt;0, SUM('Demand breakdown 1'!N358:W358)&gt;0,SUM('Demand breakdown 1'!N358:W358)&lt;'Demand breakdown 1'!X358),('Demand breakdown 1'!T358 /'Demand breakdown 1'!X358)*Doku!$H$9,AND('Demand breakdown 1'!X358 = 0, SUM('Demand breakdown 1'!N358:W358)&gt;0), 'Demand breakdown 1'!T358/SUM('Demand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1'!T358 /'Demand breakdown 1'!Y358)*Doku!$H$9)</f>
        <v>0</v>
      </c>
      <c r="U358" s="27" cm="1">
        <f t="array" ref="U358">_xlfn.IFS(AND('Demand breakdown 1'!X358&gt;0, SUM('Demand breakdown 1'!N358:W358)&gt;0,SUM('Demand breakdown 1'!N358:W358)&lt;'Demand breakdown 1'!X358),('Demand breakdown 1'!U358 /'Demand breakdown 1'!X358)*Doku!$H$9,AND('Demand breakdown 1'!X358 = 0, SUM('Demand breakdown 1'!N358:W358)&gt;0), 'Demand breakdown 1'!U358/SUM('Demand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1'!U358 /'Demand breakdown 1'!Y358)*Doku!$H$9)</f>
        <v>0</v>
      </c>
      <c r="V358" s="27" cm="1">
        <f t="array" ref="V358">_xlfn.IFS(AND('Demand breakdown 1'!X358&gt;0, SUM('Demand breakdown 1'!N358:W358)&gt;0,SUM('Demand breakdown 1'!N358:W358)&lt;'Demand breakdown 1'!X358),('Demand breakdown 1'!V358 /'Demand breakdown 1'!X358)*Doku!$H$9,AND('Demand breakdown 1'!X358 = 0, SUM('Demand breakdown 1'!N358:W358)&gt;0), 'Demand breakdown 1'!V358/SUM('Demand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1'!V358 /'Demand breakdown 1'!Y358)*Doku!$H$9)</f>
        <v>0.58863480177771599</v>
      </c>
      <c r="W358" s="27" cm="1">
        <f t="array" ref="W358">_xlfn.IFS(AND('Demand breakdown 1'!X358&gt;0, SUM('Demand breakdown 1'!N358:W358)&gt;0),('Demand breakdown 1'!W358 /'Demand breakdown 1'!X358)*Doku!$H$9,AND('Demand breakdown 1'!X358 = 0, SUM('Demand breakdown 1'!N358:W358)&gt;0), 'Demand breakdown 1'!W358/SUM('Demand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1'!W358 /'Demand breakdown 1'!Y358)*Doku!$H$9)</f>
        <v>3.1891978424489251E-2</v>
      </c>
      <c r="X358" s="90" cm="1">
        <f t="array" ref="X358">_xlfn.IFS(AND('Demand breakdown 1'!Y358&gt;0,'Demand breakdown 1'!X358 &gt; SUM('Demand breakdown 1'!N358:W358)),(('Demand breakdown 1'!Y358-SUM('Demand breakdown 1'!N358:W358))/'Demand breakdown 1'!Y358)*Doku!$H$9,'Demand breakdown 1'!Y358 = 0, 0,'Demand breakdown 1'!X358 &lt; SUM('Demand breakdown 1'!N358:W358),1)</f>
        <v>0.11751097235351489</v>
      </c>
      <c r="Y358" s="92">
        <f>IF(X358=1,Doku!$H$10,1-SUM(N358:X358))</f>
        <v>1.934697454094314E-2</v>
      </c>
      <c r="Z358" s="27">
        <f t="shared" si="26"/>
        <v>1008.7887339915795</v>
      </c>
      <c r="AA358" s="25">
        <f t="shared" si="27"/>
        <v>1046.1512796949714</v>
      </c>
    </row>
    <row r="359" spans="1:27">
      <c r="A359" s="27" t="s">
        <v>1531</v>
      </c>
      <c r="B359" s="27" t="s">
        <v>1538</v>
      </c>
      <c r="C359" s="27">
        <v>14625</v>
      </c>
      <c r="D359" s="27">
        <v>436</v>
      </c>
      <c r="E359" s="27">
        <v>7961.6109999999999</v>
      </c>
      <c r="F359" s="27">
        <v>299758</v>
      </c>
      <c r="G359" s="27">
        <v>5</v>
      </c>
      <c r="H359" s="27">
        <v>6.2152985628078722E-2</v>
      </c>
      <c r="I359" s="27">
        <v>7.3614440078585461E-2</v>
      </c>
      <c r="J359" s="27">
        <v>22752.492034210969</v>
      </c>
      <c r="K359" s="29">
        <f t="shared" si="25"/>
        <v>1487.1527727092655</v>
      </c>
      <c r="L359" s="28">
        <f t="shared" si="28"/>
        <v>297.4305545418531</v>
      </c>
      <c r="M359" s="27">
        <f t="shared" si="29"/>
        <v>133.84374954383389</v>
      </c>
      <c r="N359" s="87" cm="1">
        <f t="array" ref="N359">_xlfn.IFS(AND('Demand breakdown 1'!X359&gt;0, SUM('Demand breakdown 1'!N359:W359)&gt;0,SUM('Demand breakdown 1'!N359:W359)&lt;'Demand breakdown 1'!X359),('Demand breakdown 1'!N359 /'Demand breakdown 1'!X359)*Doku!$H$9,AND('Demand breakdown 1'!X359 = 0, SUM('Demand breakdown 1'!N359:W359)&gt;0), 'Demand breakdown 1'!N359/SUM('Demand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1'!N359 /'Demand breakdown 1'!Y359)*Doku!$H$9)</f>
        <v>0.14310828973546008</v>
      </c>
      <c r="O359" s="27" cm="1">
        <f t="array" ref="O359">_xlfn.IFS(AND('Demand breakdown 1'!X359&gt;0, SUM('Demand breakdown 1'!N359:W359)&gt;0,SUM('Demand breakdown 1'!N359:W359)&lt;'Demand breakdown 1'!X359),('Demand breakdown 1'!O359 /'Demand breakdown 1'!X359)*Doku!$H$9,AND('Demand breakdown 1'!X359 = 0, SUM('Demand breakdown 1'!N359:W359)&gt;0), 'Demand breakdown 1'!O359/SUM('Demand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1'!O359 /'Demand breakdown 1'!Y359)*Doku!$H$9)</f>
        <v>0.12278627196899711</v>
      </c>
      <c r="P359" s="27" cm="1">
        <f t="array" ref="P359">_xlfn.IFS(AND('Demand breakdown 1'!X359&gt;0, SUM('Demand breakdown 1'!N359:W359)&gt;0,SUM('Demand breakdown 1'!N359:W359)&lt;'Demand breakdown 1'!X359),('Demand breakdown 1'!P359 /'Demand breakdown 1'!X359)*Doku!$H$9,AND('Demand breakdown 1'!X359 = 0, SUM('Demand breakdown 1'!N359:W359)&gt;0), 'Demand breakdown 1'!P359/SUM('Demand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1'!P359 /'Demand breakdown 1'!Y359)*Doku!$H$9)</f>
        <v>7.2746417363660887E-2</v>
      </c>
      <c r="Q359" s="27" cm="1">
        <f t="array" ref="Q359">_xlfn.IFS(AND('Demand breakdown 1'!X359&gt;0, SUM('Demand breakdown 1'!N359:W359)&gt;0,SUM('Demand breakdown 1'!N359:W359)&lt;'Demand breakdown 1'!X359),('Demand breakdown 1'!Q359 /'Demand breakdown 1'!X359)*Doku!$H$9,AND('Demand breakdown 1'!X359 = 0, SUM('Demand breakdown 1'!N359:W359)&gt;0), 'Demand breakdown 1'!Q359/SUM('Demand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1'!Q359 /'Demand breakdown 1'!Y359)*Doku!$H$9)</f>
        <v>0.1322888617126847</v>
      </c>
      <c r="R359" s="27" cm="1">
        <f t="array" ref="R359">_xlfn.IFS(AND('Demand breakdown 1'!X359&gt;0, SUM('Demand breakdown 1'!N359:W359)&gt;0,SUM('Demand breakdown 1'!N359:W359)&lt;'Demand breakdown 1'!X359),('Demand breakdown 1'!R359 /'Demand breakdown 1'!X359)*Doku!$H$9,AND('Demand breakdown 1'!X359 = 0, SUM('Demand breakdown 1'!N359:W359)&gt;0), 'Demand breakdown 1'!R359/SUM('Demand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1'!R359 /'Demand breakdown 1'!Y359)*Doku!$H$9)</f>
        <v>3.1924430711939247E-2</v>
      </c>
      <c r="S359" s="27" cm="1">
        <f t="array" ref="S359">_xlfn.IFS(AND('Demand breakdown 1'!X359&gt;0, SUM('Demand breakdown 1'!N359:W359)&gt;0,SUM('Demand breakdown 1'!N359:W359)&lt;'Demand breakdown 1'!X359),('Demand breakdown 1'!S359 /'Demand breakdown 1'!X359)*Doku!$H$9,AND('Demand breakdown 1'!X359 = 0, SUM('Demand breakdown 1'!N359:W359)&gt;0), 'Demand breakdown 1'!S359/SUM('Demand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1'!S359 /'Demand breakdown 1'!Y359)*Doku!$H$9)</f>
        <v>0</v>
      </c>
      <c r="T359" s="27" cm="1">
        <f t="array" ref="T359">_xlfn.IFS(AND('Demand breakdown 1'!X359&gt;0, SUM('Demand breakdown 1'!N359:W359)&gt;0,SUM('Demand breakdown 1'!N359:W359)&lt;'Demand breakdown 1'!X359),('Demand breakdown 1'!T359 /'Demand breakdown 1'!X359)*Doku!$H$9,AND('Demand breakdown 1'!X359 = 0, SUM('Demand breakdown 1'!N359:W359)&gt;0), 'Demand breakdown 1'!T359/SUM('Demand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1'!T359 /'Demand breakdown 1'!Y359)*Doku!$H$9)</f>
        <v>6.0396609719242926E-2</v>
      </c>
      <c r="U359" s="27" cm="1">
        <f t="array" ref="U359">_xlfn.IFS(AND('Demand breakdown 1'!X359&gt;0, SUM('Demand breakdown 1'!N359:W359)&gt;0,SUM('Demand breakdown 1'!N359:W359)&lt;'Demand breakdown 1'!X359),('Demand breakdown 1'!U359 /'Demand breakdown 1'!X359)*Doku!$H$9,AND('Demand breakdown 1'!X359 = 0, SUM('Demand breakdown 1'!N359:W359)&gt;0), 'Demand breakdown 1'!U359/SUM('Demand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1'!U359 /'Demand breakdown 1'!Y359)*Doku!$H$9)</f>
        <v>3.8366261212341705E-2</v>
      </c>
      <c r="V359" s="27" cm="1">
        <f t="array" ref="V359">_xlfn.IFS(AND('Demand breakdown 1'!X359&gt;0, SUM('Demand breakdown 1'!N359:W359)&gt;0,SUM('Demand breakdown 1'!N359:W359)&lt;'Demand breakdown 1'!X359),('Demand breakdown 1'!V359 /'Demand breakdown 1'!X359)*Doku!$H$9,AND('Demand breakdown 1'!X359 = 0, SUM('Demand breakdown 1'!N359:W359)&gt;0), 'Demand breakdown 1'!V359/SUM('Demand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1'!V359 /'Demand breakdown 1'!Y359)*Doku!$H$9)</f>
        <v>0.3184613221966916</v>
      </c>
      <c r="W359" s="27" cm="1">
        <f t="array" ref="W359">_xlfn.IFS(AND('Demand breakdown 1'!X359&gt;0, SUM('Demand breakdown 1'!N359:W359)&gt;0),('Demand breakdown 1'!W359 /'Demand breakdown 1'!X359)*Doku!$H$9,AND('Demand breakdown 1'!X359 = 0, SUM('Demand breakdown 1'!N359:W359)&gt;0), 'Demand breakdown 1'!W359/SUM('Demand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1'!W359 /'Demand breakdown 1'!Y359)*Doku!$H$9)</f>
        <v>1.2990431672082303E-2</v>
      </c>
      <c r="X359" s="90" cm="1">
        <f t="array" ref="X359">_xlfn.IFS(AND('Demand breakdown 1'!Y359&gt;0,'Demand breakdown 1'!X359 &gt; SUM('Demand breakdown 1'!N359:W359)),(('Demand breakdown 1'!Y359-SUM('Demand breakdown 1'!N359:W359))/'Demand breakdown 1'!Y359)*Doku!$H$9,'Demand breakdown 1'!Y359 = 0, 0,'Demand breakdown 1'!X359 &lt; SUM('Demand breakdown 1'!N359:W359),1)</f>
        <v>4.7584129165956272E-2</v>
      </c>
      <c r="Y359" s="92">
        <f>IF(X359=1,Doku!$H$10,1-SUM(N359:X359))</f>
        <v>1.934697454094314E-2</v>
      </c>
      <c r="Z359" s="27">
        <f t="shared" si="26"/>
        <v>80.306249726300337</v>
      </c>
      <c r="AA359" s="25">
        <f t="shared" si="27"/>
        <v>83.280555271718882</v>
      </c>
    </row>
    <row r="360" spans="1:27">
      <c r="A360" s="27" t="s">
        <v>1531</v>
      </c>
      <c r="B360" s="27" t="s">
        <v>1539</v>
      </c>
      <c r="C360" s="27">
        <v>14626</v>
      </c>
      <c r="D360" s="27">
        <v>377</v>
      </c>
      <c r="E360" s="27">
        <v>6746.3919999999998</v>
      </c>
      <c r="F360" s="27">
        <v>252725</v>
      </c>
      <c r="G360" s="27">
        <v>4</v>
      </c>
      <c r="H360" s="27">
        <v>5.2666276337463014E-2</v>
      </c>
      <c r="I360" s="27">
        <v>6.2064096267190567E-2</v>
      </c>
      <c r="J360" s="27">
        <v>22752.492034210969</v>
      </c>
      <c r="K360" s="29">
        <f t="shared" si="25"/>
        <v>1258.159703304902</v>
      </c>
      <c r="L360" s="28">
        <f t="shared" si="28"/>
        <v>314.5399258262255</v>
      </c>
      <c r="M360" s="27">
        <f t="shared" si="29"/>
        <v>141.54296662180147</v>
      </c>
      <c r="N360" s="87" cm="1">
        <f t="array" ref="N360">_xlfn.IFS(AND('Demand breakdown 1'!X360&gt;0, SUM('Demand breakdown 1'!N360:W360)&gt;0,SUM('Demand breakdown 1'!N360:W360)&lt;'Demand breakdown 1'!X360),('Demand breakdown 1'!N360 /'Demand breakdown 1'!X360)*Doku!$H$9,AND('Demand breakdown 1'!X360 = 0, SUM('Demand breakdown 1'!N360:W360)&gt;0), 'Demand breakdown 1'!N360/SUM('Demand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1'!N360 /'Demand breakdown 1'!Y360)*Doku!$H$9)</f>
        <v>0.15461672210055641</v>
      </c>
      <c r="O360" s="27" cm="1">
        <f t="array" ref="O360">_xlfn.IFS(AND('Demand breakdown 1'!X360&gt;0, SUM('Demand breakdown 1'!N360:W360)&gt;0,SUM('Demand breakdown 1'!N360:W360)&lt;'Demand breakdown 1'!X360),('Demand breakdown 1'!O360 /'Demand breakdown 1'!X360)*Doku!$H$9,AND('Demand breakdown 1'!X360 = 0, SUM('Demand breakdown 1'!N360:W360)&gt;0), 'Demand breakdown 1'!O360/SUM('Demand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1'!O360 /'Demand breakdown 1'!Y360)*Doku!$H$9)</f>
        <v>3.5151848291356758E-2</v>
      </c>
      <c r="P360" s="27" cm="1">
        <f t="array" ref="P360">_xlfn.IFS(AND('Demand breakdown 1'!X360&gt;0, SUM('Demand breakdown 1'!N360:W360)&gt;0,SUM('Demand breakdown 1'!N360:W360)&lt;'Demand breakdown 1'!X360),('Demand breakdown 1'!P360 /'Demand breakdown 1'!X360)*Doku!$H$9,AND('Demand breakdown 1'!X360 = 0, SUM('Demand breakdown 1'!N360:W360)&gt;0), 'Demand breakdown 1'!P360/SUM('Demand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1'!P360 /'Demand breakdown 1'!Y360)*Doku!$H$9)</f>
        <v>7.608736449171187E-2</v>
      </c>
      <c r="Q360" s="27" cm="1">
        <f t="array" ref="Q360">_xlfn.IFS(AND('Demand breakdown 1'!X360&gt;0, SUM('Demand breakdown 1'!N360:W360)&gt;0,SUM('Demand breakdown 1'!N360:W360)&lt;'Demand breakdown 1'!X360),('Demand breakdown 1'!Q360 /'Demand breakdown 1'!X360)*Doku!$H$9,AND('Demand breakdown 1'!X360 = 0, SUM('Demand breakdown 1'!N360:W360)&gt;0), 'Demand breakdown 1'!Q360/SUM('Demand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1'!Q360 /'Demand breakdown 1'!Y360)*Doku!$H$9)</f>
        <v>9.4916416684339908E-2</v>
      </c>
      <c r="R360" s="27" cm="1">
        <f t="array" ref="R360">_xlfn.IFS(AND('Demand breakdown 1'!X360&gt;0, SUM('Demand breakdown 1'!N360:W360)&gt;0,SUM('Demand breakdown 1'!N360:W360)&lt;'Demand breakdown 1'!X360),('Demand breakdown 1'!R360 /'Demand breakdown 1'!X360)*Doku!$H$9,AND('Demand breakdown 1'!X360 = 0, SUM('Demand breakdown 1'!N360:W360)&gt;0), 'Demand breakdown 1'!R360/SUM('Demand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1'!R360 /'Demand breakdown 1'!Y360)*Doku!$H$9)</f>
        <v>8.2834977052209977E-2</v>
      </c>
      <c r="S360" s="27" cm="1">
        <f t="array" ref="S360">_xlfn.IFS(AND('Demand breakdown 1'!X360&gt;0, SUM('Demand breakdown 1'!N360:W360)&gt;0,SUM('Demand breakdown 1'!N360:W360)&lt;'Demand breakdown 1'!X360),('Demand breakdown 1'!S360 /'Demand breakdown 1'!X360)*Doku!$H$9,AND('Demand breakdown 1'!X360 = 0, SUM('Demand breakdown 1'!N360:W360)&gt;0), 'Demand breakdown 1'!S360/SUM('Demand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1'!S360 /'Demand breakdown 1'!Y360)*Doku!$H$9)</f>
        <v>1.6065744191662137E-2</v>
      </c>
      <c r="T360" s="27" cm="1">
        <f t="array" ref="T360">_xlfn.IFS(AND('Demand breakdown 1'!X360&gt;0, SUM('Demand breakdown 1'!N360:W360)&gt;0,SUM('Demand breakdown 1'!N360:W360)&lt;'Demand breakdown 1'!X360),('Demand breakdown 1'!T360 /'Demand breakdown 1'!X360)*Doku!$H$9,AND('Demand breakdown 1'!X360 = 0, SUM('Demand breakdown 1'!N360:W360)&gt;0), 'Demand breakdown 1'!T360/SUM('Demand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1'!T360 /'Demand breakdown 1'!Y360)*Doku!$H$9)</f>
        <v>7.0689274443313396E-2</v>
      </c>
      <c r="U360" s="27" cm="1">
        <f t="array" ref="U360">_xlfn.IFS(AND('Demand breakdown 1'!X360&gt;0, SUM('Demand breakdown 1'!N360:W360)&gt;0,SUM('Demand breakdown 1'!N360:W360)&lt;'Demand breakdown 1'!X360),('Demand breakdown 1'!U360 /'Demand breakdown 1'!X360)*Doku!$H$9,AND('Demand breakdown 1'!X360 = 0, SUM('Demand breakdown 1'!N360:W360)&gt;0), 'Demand breakdown 1'!U360/SUM('Demand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1'!U360 /'Demand breakdown 1'!Y360)*Doku!$H$9)</f>
        <v>0.13880802981596085</v>
      </c>
      <c r="V360" s="27" cm="1">
        <f t="array" ref="V360">_xlfn.IFS(AND('Demand breakdown 1'!X360&gt;0, SUM('Demand breakdown 1'!N360:W360)&gt;0,SUM('Demand breakdown 1'!N360:W360)&lt;'Demand breakdown 1'!X360),('Demand breakdown 1'!V360 /'Demand breakdown 1'!X360)*Doku!$H$9,AND('Demand breakdown 1'!X360 = 0, SUM('Demand breakdown 1'!N360:W360)&gt;0), 'Demand breakdown 1'!V360/SUM('Demand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1'!V360 /'Demand breakdown 1'!Y360)*Doku!$H$9)</f>
        <v>0.24741246055159691</v>
      </c>
      <c r="W360" s="27" cm="1">
        <f t="array" ref="W360">_xlfn.IFS(AND('Demand breakdown 1'!X360&gt;0, SUM('Demand breakdown 1'!N360:W360)&gt;0),('Demand breakdown 1'!W360 /'Demand breakdown 1'!X360)*Doku!$H$9,AND('Demand breakdown 1'!X360 = 0, SUM('Demand breakdown 1'!N360:W360)&gt;0), 'Demand breakdown 1'!W360/SUM('Demand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1'!W360 /'Demand breakdown 1'!Y360)*Doku!$H$9)</f>
        <v>6.4070187836348602E-2</v>
      </c>
      <c r="X360" s="90" cm="1">
        <f t="array" ref="X360">_xlfn.IFS(AND('Demand breakdown 1'!Y360&gt;0,'Demand breakdown 1'!X360 &gt; SUM('Demand breakdown 1'!N360:W360)),(('Demand breakdown 1'!Y360-SUM('Demand breakdown 1'!N360:W360))/'Demand breakdown 1'!Y360)*Doku!$H$9,'Demand breakdown 1'!Y360 = 0, 0,'Demand breakdown 1'!X360 &lt; SUM('Demand breakdown 1'!N360:W360),1)</f>
        <v>1</v>
      </c>
      <c r="Y360" s="92">
        <f>IF(X360=1,Doku!$H$10,1-SUM(N360:X360))</f>
        <v>1.934697454094314E-2</v>
      </c>
      <c r="Z360" s="27">
        <f t="shared" si="26"/>
        <v>84.925779973080893</v>
      </c>
      <c r="AA360" s="25">
        <f t="shared" si="27"/>
        <v>88.071179231343152</v>
      </c>
    </row>
    <row r="361" spans="1:27">
      <c r="A361" s="27" t="s">
        <v>1531</v>
      </c>
      <c r="B361" s="27" t="s">
        <v>1540</v>
      </c>
      <c r="C361" s="27">
        <v>14627</v>
      </c>
      <c r="D361" s="27">
        <v>465</v>
      </c>
      <c r="E361" s="27">
        <v>6770.8040000000001</v>
      </c>
      <c r="F361" s="27">
        <v>241717</v>
      </c>
      <c r="G361" s="27">
        <v>3</v>
      </c>
      <c r="H361" s="27">
        <v>5.285685066785327E-2</v>
      </c>
      <c r="I361" s="27">
        <v>5.9360756385068762E-2</v>
      </c>
      <c r="J361" s="27">
        <v>22752.492034210969</v>
      </c>
      <c r="K361" s="29">
        <f t="shared" si="25"/>
        <v>1244.0594914200276</v>
      </c>
      <c r="L361" s="28">
        <f t="shared" si="28"/>
        <v>414.68649714000918</v>
      </c>
      <c r="M361" s="27">
        <f t="shared" si="29"/>
        <v>186.60892371300415</v>
      </c>
      <c r="N361" s="87" cm="1">
        <f t="array" ref="N361">_xlfn.IFS(AND('Demand breakdown 1'!X361&gt;0, SUM('Demand breakdown 1'!N361:W361)&gt;0,SUM('Demand breakdown 1'!N361:W361)&lt;'Demand breakdown 1'!X361),('Demand breakdown 1'!N361 /'Demand breakdown 1'!X361)*Doku!$H$9,AND('Demand breakdown 1'!X361 = 0, SUM('Demand breakdown 1'!N361:W361)&gt;0), 'Demand breakdown 1'!N361/SUM('Demand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1'!N361 /'Demand breakdown 1'!Y361)*Doku!$H$9)</f>
        <v>0.23937389378871965</v>
      </c>
      <c r="O361" s="27" cm="1">
        <f t="array" ref="O361">_xlfn.IFS(AND('Demand breakdown 1'!X361&gt;0, SUM('Demand breakdown 1'!N361:W361)&gt;0,SUM('Demand breakdown 1'!N361:W361)&lt;'Demand breakdown 1'!X361),('Demand breakdown 1'!O361 /'Demand breakdown 1'!X361)*Doku!$H$9,AND('Demand breakdown 1'!X361 = 0, SUM('Demand breakdown 1'!N361:W361)&gt;0), 'Demand breakdown 1'!O361/SUM('Demand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1'!O361 /'Demand breakdown 1'!Y361)*Doku!$H$9)</f>
        <v>7.5008955455113685E-2</v>
      </c>
      <c r="P361" s="27" cm="1">
        <f t="array" ref="P361">_xlfn.IFS(AND('Demand breakdown 1'!X361&gt;0, SUM('Demand breakdown 1'!N361:W361)&gt;0,SUM('Demand breakdown 1'!N361:W361)&lt;'Demand breakdown 1'!X361),('Demand breakdown 1'!P361 /'Demand breakdown 1'!X361)*Doku!$H$9,AND('Demand breakdown 1'!X361 = 0, SUM('Demand breakdown 1'!N361:W361)&gt;0), 'Demand breakdown 1'!P361/SUM('Demand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1'!P361 /'Demand breakdown 1'!Y361)*Doku!$H$9)</f>
        <v>0.1263790167327814</v>
      </c>
      <c r="Q361" s="27" cm="1">
        <f t="array" ref="Q361">_xlfn.IFS(AND('Demand breakdown 1'!X361&gt;0, SUM('Demand breakdown 1'!N361:W361)&gt;0,SUM('Demand breakdown 1'!N361:W361)&lt;'Demand breakdown 1'!X361),('Demand breakdown 1'!Q361 /'Demand breakdown 1'!X361)*Doku!$H$9,AND('Demand breakdown 1'!X361 = 0, SUM('Demand breakdown 1'!N361:W361)&gt;0), 'Demand breakdown 1'!Q361/SUM('Demand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1'!Q361 /'Demand breakdown 1'!Y361)*Doku!$H$9)</f>
        <v>5.8254708665396372E-2</v>
      </c>
      <c r="R361" s="27" cm="1">
        <f t="array" ref="R361">_xlfn.IFS(AND('Demand breakdown 1'!X361&gt;0, SUM('Demand breakdown 1'!N361:W361)&gt;0,SUM('Demand breakdown 1'!N361:W361)&lt;'Demand breakdown 1'!X361),('Demand breakdown 1'!R361 /'Demand breakdown 1'!X361)*Doku!$H$9,AND('Demand breakdown 1'!X361 = 0, SUM('Demand breakdown 1'!N361:W361)&gt;0), 'Demand breakdown 1'!R361/SUM('Demand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1'!R361 /'Demand breakdown 1'!Y361)*Doku!$H$9)</f>
        <v>0</v>
      </c>
      <c r="S361" s="27" cm="1">
        <f t="array" ref="S361">_xlfn.IFS(AND('Demand breakdown 1'!X361&gt;0, SUM('Demand breakdown 1'!N361:W361)&gt;0,SUM('Demand breakdown 1'!N361:W361)&lt;'Demand breakdown 1'!X361),('Demand breakdown 1'!S361 /'Demand breakdown 1'!X361)*Doku!$H$9,AND('Demand breakdown 1'!X361 = 0, SUM('Demand breakdown 1'!N361:W361)&gt;0), 'Demand breakdown 1'!S361/SUM('Demand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1'!S361 /'Demand breakdown 1'!Y361)*Doku!$H$9)</f>
        <v>5.3873569418659957E-2</v>
      </c>
      <c r="T361" s="27" cm="1">
        <f t="array" ref="T361">_xlfn.IFS(AND('Demand breakdown 1'!X361&gt;0, SUM('Demand breakdown 1'!N361:W361)&gt;0,SUM('Demand breakdown 1'!N361:W361)&lt;'Demand breakdown 1'!X361),('Demand breakdown 1'!T361 /'Demand breakdown 1'!X361)*Doku!$H$9,AND('Demand breakdown 1'!X361 = 0, SUM('Demand breakdown 1'!N361:W361)&gt;0), 'Demand breakdown 1'!T361/SUM('Demand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1'!T361 /'Demand breakdown 1'!Y361)*Doku!$H$9)</f>
        <v>0</v>
      </c>
      <c r="U361" s="27" cm="1">
        <f t="array" ref="U361">_xlfn.IFS(AND('Demand breakdown 1'!X361&gt;0, SUM('Demand breakdown 1'!N361:W361)&gt;0,SUM('Demand breakdown 1'!N361:W361)&lt;'Demand breakdown 1'!X361),('Demand breakdown 1'!U361 /'Demand breakdown 1'!X361)*Doku!$H$9,AND('Demand breakdown 1'!X361 = 0, SUM('Demand breakdown 1'!N361:W361)&gt;0), 'Demand breakdown 1'!U361/SUM('Demand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1'!U361 /'Demand breakdown 1'!Y361)*Doku!$H$9)</f>
        <v>0</v>
      </c>
      <c r="V361" s="27" cm="1">
        <f t="array" ref="V361">_xlfn.IFS(AND('Demand breakdown 1'!X361&gt;0, SUM('Demand breakdown 1'!N361:W361)&gt;0,SUM('Demand breakdown 1'!N361:W361)&lt;'Demand breakdown 1'!X361),('Demand breakdown 1'!V361 /'Demand breakdown 1'!X361)*Doku!$H$9,AND('Demand breakdown 1'!X361 = 0, SUM('Demand breakdown 1'!N361:W361)&gt;0), 'Demand breakdown 1'!V361/SUM('Demand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1'!V361 /'Demand breakdown 1'!Y361)*Doku!$H$9)</f>
        <v>0.25107297990912569</v>
      </c>
      <c r="W361" s="27" cm="1">
        <f t="array" ref="W361">_xlfn.IFS(AND('Demand breakdown 1'!X361&gt;0, SUM('Demand breakdown 1'!N361:W361)&gt;0),('Demand breakdown 1'!W361 /'Demand breakdown 1'!X361)*Doku!$H$9,AND('Demand breakdown 1'!X361 = 0, SUM('Demand breakdown 1'!N361:W361)&gt;0), 'Demand breakdown 1'!W361/SUM('Demand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1'!W361 /'Demand breakdown 1'!Y361)*Doku!$H$9)</f>
        <v>4.1404173101025525E-3</v>
      </c>
      <c r="X361" s="90" cm="1">
        <f t="array" ref="X361">_xlfn.IFS(AND('Demand breakdown 1'!Y361&gt;0,'Demand breakdown 1'!X361 &gt; SUM('Demand breakdown 1'!N361:W361)),(('Demand breakdown 1'!Y361-SUM('Demand breakdown 1'!N361:W361))/'Demand breakdown 1'!Y361)*Doku!$H$9,'Demand breakdown 1'!Y361 = 0, 0,'Demand breakdown 1'!X361 &lt; SUM('Demand breakdown 1'!N361:W361),1)</f>
        <v>0.17254948417915755</v>
      </c>
      <c r="Y361" s="92">
        <f>IF(X361=1,Doku!$H$10,1-SUM(N361:X361))</f>
        <v>1.934697454094314E-2</v>
      </c>
      <c r="Z361" s="27">
        <f t="shared" si="26"/>
        <v>111.96535422780249</v>
      </c>
      <c r="AA361" s="25">
        <f t="shared" si="27"/>
        <v>116.11221919920258</v>
      </c>
    </row>
    <row r="362" spans="1:27">
      <c r="A362" s="27" t="s">
        <v>1531</v>
      </c>
      <c r="B362" s="27" t="s">
        <v>1541</v>
      </c>
      <c r="C362" s="27">
        <v>14628</v>
      </c>
      <c r="D362" s="27">
        <v>418</v>
      </c>
      <c r="E362" s="27">
        <v>5806.4539999999997</v>
      </c>
      <c r="F362" s="27">
        <v>245586</v>
      </c>
      <c r="G362" s="27">
        <v>3</v>
      </c>
      <c r="H362" s="27">
        <v>4.5328571317048795E-2</v>
      </c>
      <c r="I362" s="27">
        <v>6.031090373280943E-2</v>
      </c>
      <c r="J362" s="27">
        <v>22752.492034210969</v>
      </c>
      <c r="K362" s="29">
        <f t="shared" si="25"/>
        <v>1126.785869517495</v>
      </c>
      <c r="L362" s="28">
        <f t="shared" si="28"/>
        <v>375.59528983916499</v>
      </c>
      <c r="M362" s="27">
        <f t="shared" si="29"/>
        <v>169.01788042762425</v>
      </c>
      <c r="N362" s="87" cm="1">
        <f t="array" ref="N362">_xlfn.IFS(AND('Demand breakdown 1'!X362&gt;0, SUM('Demand breakdown 1'!N362:W362)&gt;0,SUM('Demand breakdown 1'!N362:W362)&lt;'Demand breakdown 1'!X362),('Demand breakdown 1'!N362 /'Demand breakdown 1'!X362)*Doku!$H$9,AND('Demand breakdown 1'!X362 = 0, SUM('Demand breakdown 1'!N362:W362)&gt;0), 'Demand breakdown 1'!N362/SUM('Demand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1'!N362 /'Demand breakdown 1'!Y362)*Doku!$H$9)</f>
        <v>0.17397776422160749</v>
      </c>
      <c r="O362" s="27" cm="1">
        <f t="array" ref="O362">_xlfn.IFS(AND('Demand breakdown 1'!X362&gt;0, SUM('Demand breakdown 1'!N362:W362)&gt;0,SUM('Demand breakdown 1'!N362:W362)&lt;'Demand breakdown 1'!X362),('Demand breakdown 1'!O362 /'Demand breakdown 1'!X362)*Doku!$H$9,AND('Demand breakdown 1'!X362 = 0, SUM('Demand breakdown 1'!N362:W362)&gt;0), 'Demand breakdown 1'!O362/SUM('Demand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1'!O362 /'Demand breakdown 1'!Y362)*Doku!$H$9)</f>
        <v>0.18198481513854867</v>
      </c>
      <c r="P362" s="27" cm="1">
        <f t="array" ref="P362">_xlfn.IFS(AND('Demand breakdown 1'!X362&gt;0, SUM('Demand breakdown 1'!N362:W362)&gt;0,SUM('Demand breakdown 1'!N362:W362)&lt;'Demand breakdown 1'!X362),('Demand breakdown 1'!P362 /'Demand breakdown 1'!X362)*Doku!$H$9,AND('Demand breakdown 1'!X362 = 0, SUM('Demand breakdown 1'!N362:W362)&gt;0), 'Demand breakdown 1'!P362/SUM('Demand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1'!P362 /'Demand breakdown 1'!Y362)*Doku!$H$9)</f>
        <v>2.8305627364274454E-2</v>
      </c>
      <c r="Q362" s="27" cm="1">
        <f t="array" ref="Q362">_xlfn.IFS(AND('Demand breakdown 1'!X362&gt;0, SUM('Demand breakdown 1'!N362:W362)&gt;0,SUM('Demand breakdown 1'!N362:W362)&lt;'Demand breakdown 1'!X362),('Demand breakdown 1'!Q362 /'Demand breakdown 1'!X362)*Doku!$H$9,AND('Demand breakdown 1'!X362 = 0, SUM('Demand breakdown 1'!N362:W362)&gt;0), 'Demand breakdown 1'!Q362/SUM('Demand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1'!Q362 /'Demand breakdown 1'!Y362)*Doku!$H$9)</f>
        <v>5.3450576735019503E-2</v>
      </c>
      <c r="R362" s="27" cm="1">
        <f t="array" ref="R362">_xlfn.IFS(AND('Demand breakdown 1'!X362&gt;0, SUM('Demand breakdown 1'!N362:W362)&gt;0,SUM('Demand breakdown 1'!N362:W362)&lt;'Demand breakdown 1'!X362),('Demand breakdown 1'!R362 /'Demand breakdown 1'!X362)*Doku!$H$9,AND('Demand breakdown 1'!X362 = 0, SUM('Demand breakdown 1'!N362:W362)&gt;0), 'Demand breakdown 1'!R362/SUM('Demand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1'!R362 /'Demand breakdown 1'!Y362)*Doku!$H$9)</f>
        <v>0</v>
      </c>
      <c r="S362" s="27" cm="1">
        <f t="array" ref="S362">_xlfn.IFS(AND('Demand breakdown 1'!X362&gt;0, SUM('Demand breakdown 1'!N362:W362)&gt;0,SUM('Demand breakdown 1'!N362:W362)&lt;'Demand breakdown 1'!X362),('Demand breakdown 1'!S362 /'Demand breakdown 1'!X362)*Doku!$H$9,AND('Demand breakdown 1'!X362 = 0, SUM('Demand breakdown 1'!N362:W362)&gt;0), 'Demand breakdown 1'!S362/SUM('Demand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1'!S362 /'Demand breakdown 1'!Y362)*Doku!$H$9)</f>
        <v>5.5557695397372438E-2</v>
      </c>
      <c r="T362" s="27" cm="1">
        <f t="array" ref="T362">_xlfn.IFS(AND('Demand breakdown 1'!X362&gt;0, SUM('Demand breakdown 1'!N362:W362)&gt;0,SUM('Demand breakdown 1'!N362:W362)&lt;'Demand breakdown 1'!X362),('Demand breakdown 1'!T362 /'Demand breakdown 1'!X362)*Doku!$H$9,AND('Demand breakdown 1'!X362 = 0, SUM('Demand breakdown 1'!N362:W362)&gt;0), 'Demand breakdown 1'!T362/SUM('Demand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1'!T362 /'Demand breakdown 1'!Y362)*Doku!$H$9)</f>
        <v>6.1457627651960667E-2</v>
      </c>
      <c r="U362" s="27" cm="1">
        <f t="array" ref="U362">_xlfn.IFS(AND('Demand breakdown 1'!X362&gt;0, SUM('Demand breakdown 1'!N362:W362)&gt;0,SUM('Demand breakdown 1'!N362:W362)&lt;'Demand breakdown 1'!X362),('Demand breakdown 1'!U362 /'Demand breakdown 1'!X362)*Doku!$H$9,AND('Demand breakdown 1'!X362 = 0, SUM('Demand breakdown 1'!N362:W362)&gt;0), 'Demand breakdown 1'!U362/SUM('Demand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1'!U362 /'Demand breakdown 1'!Y362)*Doku!$H$9)</f>
        <v>0</v>
      </c>
      <c r="V362" s="27" cm="1">
        <f t="array" ref="V362">_xlfn.IFS(AND('Demand breakdown 1'!X362&gt;0, SUM('Demand breakdown 1'!N362:W362)&gt;0,SUM('Demand breakdown 1'!N362:W362)&lt;'Demand breakdown 1'!X362),('Demand breakdown 1'!V362 /'Demand breakdown 1'!X362)*Doku!$H$9,AND('Demand breakdown 1'!X362 = 0, SUM('Demand breakdown 1'!N362:W362)&gt;0), 'Demand breakdown 1'!V362/SUM('Demand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1'!V362 /'Demand breakdown 1'!Y362)*Doku!$H$9)</f>
        <v>0.40569057979168544</v>
      </c>
      <c r="W362" s="27" cm="1">
        <f t="array" ref="W362">_xlfn.IFS(AND('Demand breakdown 1'!X362&gt;0, SUM('Demand breakdown 1'!N362:W362)&gt;0),('Demand breakdown 1'!W362 /'Demand breakdown 1'!X362)*Doku!$H$9,AND('Demand breakdown 1'!X362 = 0, SUM('Demand breakdown 1'!N362:W362)&gt;0), 'Demand breakdown 1'!W362/SUM('Demand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1'!W362 /'Demand breakdown 1'!Y362)*Doku!$H$9)</f>
        <v>2.0228339158588196E-2</v>
      </c>
      <c r="X362" s="90" cm="1">
        <f t="array" ref="X362">_xlfn.IFS(AND('Demand breakdown 1'!Y362&gt;0,'Demand breakdown 1'!X362 &gt; SUM('Demand breakdown 1'!N362:W362)),(('Demand breakdown 1'!Y362-SUM('Demand breakdown 1'!N362:W362))/'Demand breakdown 1'!Y362)*Doku!$H$9,'Demand breakdown 1'!Y362 = 0, 0,'Demand breakdown 1'!X362 &lt; SUM('Demand breakdown 1'!N362:W362),1)</f>
        <v>1</v>
      </c>
      <c r="Y362" s="92">
        <f>IF(X362=1,Doku!$H$10,1-SUM(N362:X362))</f>
        <v>1.934697454094314E-2</v>
      </c>
      <c r="Z362" s="27">
        <f t="shared" si="26"/>
        <v>101.41072825657456</v>
      </c>
      <c r="AA362" s="25">
        <f t="shared" si="27"/>
        <v>105.16668115496621</v>
      </c>
    </row>
    <row r="363" spans="1:27">
      <c r="A363" s="27" t="s">
        <v>1531</v>
      </c>
      <c r="B363" s="27" t="s">
        <v>1542</v>
      </c>
      <c r="C363" s="27">
        <v>14713</v>
      </c>
      <c r="D363" s="27">
        <v>508</v>
      </c>
      <c r="E363" s="27">
        <v>21501.916000000001</v>
      </c>
      <c r="F363" s="27">
        <v>593145</v>
      </c>
      <c r="G363" s="27">
        <v>1</v>
      </c>
      <c r="H363" s="27">
        <v>0.16785651498473814</v>
      </c>
      <c r="I363" s="27">
        <v>0.1456642927308448</v>
      </c>
      <c r="J363" s="27">
        <v>22752.492034210969</v>
      </c>
      <c r="K363" s="29">
        <f t="shared" si="25"/>
        <v>3677.7740792657873</v>
      </c>
      <c r="L363" s="28">
        <f t="shared" si="28"/>
        <v>3677.7740792657873</v>
      </c>
      <c r="M363" s="27">
        <f t="shared" si="29"/>
        <v>1654.9983356696043</v>
      </c>
      <c r="N363" s="87" cm="1">
        <f t="array" ref="N363">_xlfn.IFS(AND('Demand breakdown 1'!X363&gt;0, SUM('Demand breakdown 1'!N363:W363)&gt;0,SUM('Demand breakdown 1'!N363:W363)&lt;'Demand breakdown 1'!X363),('Demand breakdown 1'!N363 /'Demand breakdown 1'!X363)*Doku!$H$9,AND('Demand breakdown 1'!X363 = 0, SUM('Demand breakdown 1'!N363:W363)&gt;0), 'Demand breakdown 1'!N363/SUM('Demand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1'!N363 /'Demand breakdown 1'!Y363)*Doku!$H$9)</f>
        <v>0.20643709217509398</v>
      </c>
      <c r="O363" s="27" cm="1">
        <f t="array" ref="O363">_xlfn.IFS(AND('Demand breakdown 1'!X363&gt;0, SUM('Demand breakdown 1'!N363:W363)&gt;0,SUM('Demand breakdown 1'!N363:W363)&lt;'Demand breakdown 1'!X363),('Demand breakdown 1'!O363 /'Demand breakdown 1'!X363)*Doku!$H$9,AND('Demand breakdown 1'!X363 = 0, SUM('Demand breakdown 1'!N363:W363)&gt;0), 'Demand breakdown 1'!O363/SUM('Demand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1'!O363 /'Demand breakdown 1'!Y363)*Doku!$H$9)</f>
        <v>4.804912964273899E-2</v>
      </c>
      <c r="P363" s="27" cm="1">
        <f t="array" ref="P363">_xlfn.IFS(AND('Demand breakdown 1'!X363&gt;0, SUM('Demand breakdown 1'!N363:W363)&gt;0,SUM('Demand breakdown 1'!N363:W363)&lt;'Demand breakdown 1'!X363),('Demand breakdown 1'!P363 /'Demand breakdown 1'!X363)*Doku!$H$9,AND('Demand breakdown 1'!X363 = 0, SUM('Demand breakdown 1'!N363:W363)&gt;0), 'Demand breakdown 1'!P363/SUM('Demand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1'!P363 /'Demand breakdown 1'!Y363)*Doku!$H$9)</f>
        <v>2.6124793302555318E-2</v>
      </c>
      <c r="Q363" s="27" cm="1">
        <f t="array" ref="Q363">_xlfn.IFS(AND('Demand breakdown 1'!X363&gt;0, SUM('Demand breakdown 1'!N363:W363)&gt;0,SUM('Demand breakdown 1'!N363:W363)&lt;'Demand breakdown 1'!X363),('Demand breakdown 1'!Q363 /'Demand breakdown 1'!X363)*Doku!$H$9,AND('Demand breakdown 1'!X363 = 0, SUM('Demand breakdown 1'!N363:W363)&gt;0), 'Demand breakdown 1'!Q363/SUM('Demand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1'!Q363 /'Demand breakdown 1'!Y363)*Doku!$H$9)</f>
        <v>3.9750665887809657E-2</v>
      </c>
      <c r="R363" s="27" cm="1">
        <f t="array" ref="R363">_xlfn.IFS(AND('Demand breakdown 1'!X363&gt;0, SUM('Demand breakdown 1'!N363:W363)&gt;0,SUM('Demand breakdown 1'!N363:W363)&lt;'Demand breakdown 1'!X363),('Demand breakdown 1'!R363 /'Demand breakdown 1'!X363)*Doku!$H$9,AND('Demand breakdown 1'!X363 = 0, SUM('Demand breakdown 1'!N363:W363)&gt;0), 'Demand breakdown 1'!R363/SUM('Demand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1'!R363 /'Demand breakdown 1'!Y363)*Doku!$H$9)</f>
        <v>0</v>
      </c>
      <c r="S363" s="27" cm="1">
        <f t="array" ref="S363">_xlfn.IFS(AND('Demand breakdown 1'!X363&gt;0, SUM('Demand breakdown 1'!N363:W363)&gt;0,SUM('Demand breakdown 1'!N363:W363)&lt;'Demand breakdown 1'!X363),('Demand breakdown 1'!S363 /'Demand breakdown 1'!X363)*Doku!$H$9,AND('Demand breakdown 1'!X363 = 0, SUM('Demand breakdown 1'!N363:W363)&gt;0), 'Demand breakdown 1'!S363/SUM('Demand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1'!S363 /'Demand breakdown 1'!Y363)*Doku!$H$9)</f>
        <v>0.10767512847445349</v>
      </c>
      <c r="T363" s="27" cm="1">
        <f t="array" ref="T363">_xlfn.IFS(AND('Demand breakdown 1'!X363&gt;0, SUM('Demand breakdown 1'!N363:W363)&gt;0,SUM('Demand breakdown 1'!N363:W363)&lt;'Demand breakdown 1'!X363),('Demand breakdown 1'!T363 /'Demand breakdown 1'!X363)*Doku!$H$9,AND('Demand breakdown 1'!X363 = 0, SUM('Demand breakdown 1'!N363:W363)&gt;0), 'Demand breakdown 1'!T363/SUM('Demand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1'!T363 /'Demand breakdown 1'!Y363)*Doku!$H$9)</f>
        <v>0</v>
      </c>
      <c r="U363" s="27" cm="1">
        <f t="array" ref="U363">_xlfn.IFS(AND('Demand breakdown 1'!X363&gt;0, SUM('Demand breakdown 1'!N363:W363)&gt;0,SUM('Demand breakdown 1'!N363:W363)&lt;'Demand breakdown 1'!X363),('Demand breakdown 1'!U363 /'Demand breakdown 1'!X363)*Doku!$H$9,AND('Demand breakdown 1'!X363 = 0, SUM('Demand breakdown 1'!N363:W363)&gt;0), 'Demand breakdown 1'!U363/SUM('Demand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1'!U363 /'Demand breakdown 1'!Y363)*Doku!$H$9)</f>
        <v>0</v>
      </c>
      <c r="V363" s="27" cm="1">
        <f t="array" ref="V363">_xlfn.IFS(AND('Demand breakdown 1'!X363&gt;0, SUM('Demand breakdown 1'!N363:W363)&gt;0,SUM('Demand breakdown 1'!N363:W363)&lt;'Demand breakdown 1'!X363),('Demand breakdown 1'!V363 /'Demand breakdown 1'!X363)*Doku!$H$9,AND('Demand breakdown 1'!X363 = 0, SUM('Demand breakdown 1'!N363:W363)&gt;0), 'Demand breakdown 1'!V363/SUM('Demand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1'!V363 /'Demand breakdown 1'!Y363)*Doku!$H$9)</f>
        <v>0.49032651272952843</v>
      </c>
      <c r="W363" s="27" cm="1">
        <f t="array" ref="W363">_xlfn.IFS(AND('Demand breakdown 1'!X363&gt;0, SUM('Demand breakdown 1'!N363:W363)&gt;0),('Demand breakdown 1'!W363 /'Demand breakdown 1'!X363)*Doku!$H$9,AND('Demand breakdown 1'!X363 = 0, SUM('Demand breakdown 1'!N363:W363)&gt;0), 'Demand breakdown 1'!W363/SUM('Demand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1'!W363 /'Demand breakdown 1'!Y363)*Doku!$H$9)</f>
        <v>6.2289703246876986E-2</v>
      </c>
      <c r="X363" s="90" cm="1">
        <f t="array" ref="X363">_xlfn.IFS(AND('Demand breakdown 1'!Y363&gt;0,'Demand breakdown 1'!X363 &gt; SUM('Demand breakdown 1'!N363:W363)),(('Demand breakdown 1'!Y363-SUM('Demand breakdown 1'!N363:W363))/'Demand breakdown 1'!Y363)*Doku!$H$9,'Demand breakdown 1'!Y363 = 0, 0,'Demand breakdown 1'!X363 &lt; SUM('Demand breakdown 1'!N363:W363),1)</f>
        <v>1</v>
      </c>
      <c r="Y363" s="92">
        <f>IF(X363=1,Doku!$H$10,1-SUM(N363:X363))</f>
        <v>1.934697454094314E-2</v>
      </c>
      <c r="Z363" s="27">
        <f t="shared" si="26"/>
        <v>992.9990014017626</v>
      </c>
      <c r="AA363" s="25">
        <f t="shared" si="27"/>
        <v>1029.7767421944206</v>
      </c>
    </row>
    <row r="364" spans="1:27">
      <c r="A364" s="27" t="s">
        <v>1531</v>
      </c>
      <c r="B364" s="27" t="s">
        <v>1543</v>
      </c>
      <c r="C364" s="27">
        <v>14729</v>
      </c>
      <c r="D364" s="27">
        <v>452</v>
      </c>
      <c r="E364" s="27">
        <v>6732.6440000000002</v>
      </c>
      <c r="F364" s="27">
        <v>258139</v>
      </c>
      <c r="G364" s="27">
        <v>5</v>
      </c>
      <c r="H364" s="27">
        <v>5.2558951419627319E-2</v>
      </c>
      <c r="I364" s="27">
        <v>6.3393664047151271E-2</v>
      </c>
      <c r="J364" s="27">
        <v>22752.492034210969</v>
      </c>
      <c r="K364" s="29">
        <f t="shared" si="25"/>
        <v>1264.8718030717487</v>
      </c>
      <c r="L364" s="28">
        <f t="shared" si="28"/>
        <v>252.97436061434973</v>
      </c>
      <c r="M364" s="27">
        <f t="shared" si="29"/>
        <v>113.83846227645738</v>
      </c>
      <c r="N364" s="87" cm="1">
        <f t="array" ref="N364">_xlfn.IFS(AND('Demand breakdown 1'!X364&gt;0, SUM('Demand breakdown 1'!N364:W364)&gt;0,SUM('Demand breakdown 1'!N364:W364)&lt;'Demand breakdown 1'!X364),('Demand breakdown 1'!N364 /'Demand breakdown 1'!X364)*Doku!$H$9,AND('Demand breakdown 1'!X364 = 0, SUM('Demand breakdown 1'!N364:W364)&gt;0), 'Demand breakdown 1'!N364/SUM('Demand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1'!N364 /'Demand breakdown 1'!Y364)*Doku!$H$9)</f>
        <v>0.12803118341821657</v>
      </c>
      <c r="O364" s="27" cm="1">
        <f t="array" ref="O364">_xlfn.IFS(AND('Demand breakdown 1'!X364&gt;0, SUM('Demand breakdown 1'!N364:W364)&gt;0,SUM('Demand breakdown 1'!N364:W364)&lt;'Demand breakdown 1'!X364),('Demand breakdown 1'!O364 /'Demand breakdown 1'!X364)*Doku!$H$9,AND('Demand breakdown 1'!X364 = 0, SUM('Demand breakdown 1'!N364:W364)&gt;0), 'Demand breakdown 1'!O364/SUM('Demand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1'!O364 /'Demand breakdown 1'!Y364)*Doku!$H$9)</f>
        <v>0.14974043203117338</v>
      </c>
      <c r="P364" s="27" cm="1">
        <f t="array" ref="P364">_xlfn.IFS(AND('Demand breakdown 1'!X364&gt;0, SUM('Demand breakdown 1'!N364:W364)&gt;0,SUM('Demand breakdown 1'!N364:W364)&lt;'Demand breakdown 1'!X364),('Demand breakdown 1'!P364 /'Demand breakdown 1'!X364)*Doku!$H$9,AND('Demand breakdown 1'!X364 = 0, SUM('Demand breakdown 1'!N364:W364)&gt;0), 'Demand breakdown 1'!P364/SUM('Demand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1'!P364 /'Demand breakdown 1'!Y364)*Doku!$H$9)</f>
        <v>9.5645255159543294E-2</v>
      </c>
      <c r="Q364" s="27" cm="1">
        <f t="array" ref="Q364">_xlfn.IFS(AND('Demand breakdown 1'!X364&gt;0, SUM('Demand breakdown 1'!N364:W364)&gt;0,SUM('Demand breakdown 1'!N364:W364)&lt;'Demand breakdown 1'!X364),('Demand breakdown 1'!Q364 /'Demand breakdown 1'!X364)*Doku!$H$9,AND('Demand breakdown 1'!X364 = 0, SUM('Demand breakdown 1'!N364:W364)&gt;0), 'Demand breakdown 1'!Q364/SUM('Demand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1'!Q364 /'Demand breakdown 1'!Y364)*Doku!$H$9)</f>
        <v>0.19565015450775414</v>
      </c>
      <c r="R364" s="27" cm="1">
        <f t="array" ref="R364">_xlfn.IFS(AND('Demand breakdown 1'!X364&gt;0, SUM('Demand breakdown 1'!N364:W364)&gt;0,SUM('Demand breakdown 1'!N364:W364)&lt;'Demand breakdown 1'!X364),('Demand breakdown 1'!R364 /'Demand breakdown 1'!X364)*Doku!$H$9,AND('Demand breakdown 1'!X364 = 0, SUM('Demand breakdown 1'!N364:W364)&gt;0), 'Demand breakdown 1'!R364/SUM('Demand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1'!R364 /'Demand breakdown 1'!Y364)*Doku!$H$9)</f>
        <v>0</v>
      </c>
      <c r="S364" s="27" cm="1">
        <f t="array" ref="S364">_xlfn.IFS(AND('Demand breakdown 1'!X364&gt;0, SUM('Demand breakdown 1'!N364:W364)&gt;0,SUM('Demand breakdown 1'!N364:W364)&lt;'Demand breakdown 1'!X364),('Demand breakdown 1'!S364 /'Demand breakdown 1'!X364)*Doku!$H$9,AND('Demand breakdown 1'!X364 = 0, SUM('Demand breakdown 1'!N364:W364)&gt;0), 'Demand breakdown 1'!S364/SUM('Demand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1'!S364 /'Demand breakdown 1'!Y364)*Doku!$H$9)</f>
        <v>3.7724268081531488E-2</v>
      </c>
      <c r="T364" s="27" cm="1">
        <f t="array" ref="T364">_xlfn.IFS(AND('Demand breakdown 1'!X364&gt;0, SUM('Demand breakdown 1'!N364:W364)&gt;0,SUM('Demand breakdown 1'!N364:W364)&lt;'Demand breakdown 1'!X364),('Demand breakdown 1'!T364 /'Demand breakdown 1'!X364)*Doku!$H$9,AND('Demand breakdown 1'!X364 = 0, SUM('Demand breakdown 1'!N364:W364)&gt;0), 'Demand breakdown 1'!T364/SUM('Demand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1'!T364 /'Demand breakdown 1'!Y364)*Doku!$H$9)</f>
        <v>4.1905967609437107E-2</v>
      </c>
      <c r="U364" s="27" cm="1">
        <f t="array" ref="U364">_xlfn.IFS(AND('Demand breakdown 1'!X364&gt;0, SUM('Demand breakdown 1'!N364:W364)&gt;0,SUM('Demand breakdown 1'!N364:W364)&lt;'Demand breakdown 1'!X364),('Demand breakdown 1'!U364 /'Demand breakdown 1'!X364)*Doku!$H$9,AND('Demand breakdown 1'!X364 = 0, SUM('Demand breakdown 1'!N364:W364)&gt;0), 'Demand breakdown 1'!U364/SUM('Demand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1'!U364 /'Demand breakdown 1'!Y364)*Doku!$H$9)</f>
        <v>3.9681659349912843E-2</v>
      </c>
      <c r="V364" s="27" cm="1">
        <f t="array" ref="V364">_xlfn.IFS(AND('Demand breakdown 1'!X364&gt;0, SUM('Demand breakdown 1'!N364:W364)&gt;0,SUM('Demand breakdown 1'!N364:W364)&lt;'Demand breakdown 1'!X364),('Demand breakdown 1'!V364 /'Demand breakdown 1'!X364)*Doku!$H$9,AND('Demand breakdown 1'!X364 = 0, SUM('Demand breakdown 1'!N364:W364)&gt;0), 'Demand breakdown 1'!V364/SUM('Demand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1'!V364 /'Demand breakdown 1'!Y364)*Doku!$H$9)</f>
        <v>0.25410497556805178</v>
      </c>
      <c r="W364" s="27" cm="1">
        <f t="array" ref="W364">_xlfn.IFS(AND('Demand breakdown 1'!X364&gt;0, SUM('Demand breakdown 1'!N364:W364)&gt;0),('Demand breakdown 1'!W364 /'Demand breakdown 1'!X364)*Doku!$H$9,AND('Demand breakdown 1'!X364 = 0, SUM('Demand breakdown 1'!N364:W364)&gt;0), 'Demand breakdown 1'!W364/SUM('Demand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1'!W364 /'Demand breakdown 1'!Y364)*Doku!$H$9)</f>
        <v>3.8169129733436349E-2</v>
      </c>
      <c r="X364" s="90" cm="1">
        <f t="array" ref="X364">_xlfn.IFS(AND('Demand breakdown 1'!Y364&gt;0,'Demand breakdown 1'!X364 &gt; SUM('Demand breakdown 1'!N364:W364)),(('Demand breakdown 1'!Y364-SUM('Demand breakdown 1'!N364:W364))/'Demand breakdown 1'!Y364)*Doku!$H$9,'Demand breakdown 1'!Y364 = 0, 0,'Demand breakdown 1'!X364 &lt; SUM('Demand breakdown 1'!N364:W364),1)</f>
        <v>1</v>
      </c>
      <c r="Y364" s="92">
        <f>IF(X364=1,Doku!$H$10,1-SUM(N364:X364))</f>
        <v>1.934697454094314E-2</v>
      </c>
      <c r="Z364" s="27">
        <f t="shared" si="26"/>
        <v>68.303077365874429</v>
      </c>
      <c r="AA364" s="25">
        <f t="shared" si="27"/>
        <v>70.832820972017927</v>
      </c>
    </row>
    <row r="365" spans="1:27">
      <c r="A365" s="27" t="s">
        <v>1531</v>
      </c>
      <c r="B365" s="27" t="s">
        <v>1544</v>
      </c>
      <c r="C365" s="27">
        <v>14730</v>
      </c>
      <c r="D365" s="27">
        <v>436</v>
      </c>
      <c r="E365" s="27">
        <v>5430.7380000000003</v>
      </c>
      <c r="F365" s="27">
        <v>197741</v>
      </c>
      <c r="G365" s="27">
        <v>5</v>
      </c>
      <c r="H365" s="27">
        <v>4.239551277547484E-2</v>
      </c>
      <c r="I365" s="27">
        <v>4.8561149312377212E-2</v>
      </c>
      <c r="J365" s="27">
        <v>22752.492034210969</v>
      </c>
      <c r="K365" s="29">
        <f t="shared" si="25"/>
        <v>1003.8829736439599</v>
      </c>
      <c r="L365" s="28">
        <f t="shared" si="28"/>
        <v>200.77659472879196</v>
      </c>
      <c r="M365" s="27">
        <f t="shared" si="29"/>
        <v>90.349467627956386</v>
      </c>
      <c r="N365" s="87" cm="1">
        <f t="array" ref="N365">_xlfn.IFS(AND('Demand breakdown 1'!X365&gt;0, SUM('Demand breakdown 1'!N365:W365)&gt;0,SUM('Demand breakdown 1'!N365:W365)&lt;'Demand breakdown 1'!X365),('Demand breakdown 1'!N365 /'Demand breakdown 1'!X365)*Doku!$H$9,AND('Demand breakdown 1'!X365 = 0, SUM('Demand breakdown 1'!N365:W365)&gt;0), 'Demand breakdown 1'!N365/SUM('Demand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1'!N365 /'Demand breakdown 1'!Y365)*Doku!$H$9)</f>
        <v>4.6595657167973016E-2</v>
      </c>
      <c r="O365" s="27" cm="1">
        <f t="array" ref="O365">_xlfn.IFS(AND('Demand breakdown 1'!X365&gt;0, SUM('Demand breakdown 1'!N365:W365)&gt;0,SUM('Demand breakdown 1'!N365:W365)&lt;'Demand breakdown 1'!X365),('Demand breakdown 1'!O365 /'Demand breakdown 1'!X365)*Doku!$H$9,AND('Demand breakdown 1'!X365 = 0, SUM('Demand breakdown 1'!N365:W365)&gt;0), 'Demand breakdown 1'!O365/SUM('Demand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1'!O365 /'Demand breakdown 1'!Y365)*Doku!$H$9)</f>
        <v>3.4472539285332247E-2</v>
      </c>
      <c r="P365" s="27" cm="1">
        <f t="array" ref="P365">_xlfn.IFS(AND('Demand breakdown 1'!X365&gt;0, SUM('Demand breakdown 1'!N365:W365)&gt;0,SUM('Demand breakdown 1'!N365:W365)&lt;'Demand breakdown 1'!X365),('Demand breakdown 1'!P365 /'Demand breakdown 1'!X365)*Doku!$H$9,AND('Demand breakdown 1'!X365 = 0, SUM('Demand breakdown 1'!N365:W365)&gt;0), 'Demand breakdown 1'!P365/SUM('Demand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1'!P365 /'Demand breakdown 1'!Y365)*Doku!$H$9)</f>
        <v>0.20609300400489303</v>
      </c>
      <c r="Q365" s="27" cm="1">
        <f t="array" ref="Q365">_xlfn.IFS(AND('Demand breakdown 1'!X365&gt;0, SUM('Demand breakdown 1'!N365:W365)&gt;0,SUM('Demand breakdown 1'!N365:W365)&lt;'Demand breakdown 1'!X365),('Demand breakdown 1'!Q365 /'Demand breakdown 1'!X365)*Doku!$H$9,AND('Demand breakdown 1'!X365 = 0, SUM('Demand breakdown 1'!N365:W365)&gt;0), 'Demand breakdown 1'!Q365/SUM('Demand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1'!Q365 /'Demand breakdown 1'!Y365)*Doku!$H$9)</f>
        <v>0.17137305415052728</v>
      </c>
      <c r="R365" s="27" cm="1">
        <f t="array" ref="R365">_xlfn.IFS(AND('Demand breakdown 1'!X365&gt;0, SUM('Demand breakdown 1'!N365:W365)&gt;0,SUM('Demand breakdown 1'!N365:W365)&lt;'Demand breakdown 1'!X365),('Demand breakdown 1'!R365 /'Demand breakdown 1'!X365)*Doku!$H$9,AND('Demand breakdown 1'!X365 = 0, SUM('Demand breakdown 1'!N365:W365)&gt;0), 'Demand breakdown 1'!R365/SUM('Demand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1'!R365 /'Demand breakdown 1'!Y365)*Doku!$H$9)</f>
        <v>0</v>
      </c>
      <c r="S365" s="27" cm="1">
        <f t="array" ref="S365">_xlfn.IFS(AND('Demand breakdown 1'!X365&gt;0, SUM('Demand breakdown 1'!N365:W365)&gt;0,SUM('Demand breakdown 1'!N365:W365)&lt;'Demand breakdown 1'!X365),('Demand breakdown 1'!S365 /'Demand breakdown 1'!X365)*Doku!$H$9,AND('Demand breakdown 1'!X365 = 0, SUM('Demand breakdown 1'!N365:W365)&gt;0), 'Demand breakdown 1'!S365/SUM('Demand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1'!S365 /'Demand breakdown 1'!Y365)*Doku!$H$9)</f>
        <v>5.5914788601567622E-2</v>
      </c>
      <c r="T365" s="27" cm="1">
        <f t="array" ref="T365">_xlfn.IFS(AND('Demand breakdown 1'!X365&gt;0, SUM('Demand breakdown 1'!N365:W365)&gt;0,SUM('Demand breakdown 1'!N365:W365)&lt;'Demand breakdown 1'!X365),('Demand breakdown 1'!T365 /'Demand breakdown 1'!X365)*Doku!$H$9,AND('Demand breakdown 1'!X365 = 0, SUM('Demand breakdown 1'!N365:W365)&gt;0), 'Demand breakdown 1'!T365/SUM('Demand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1'!T365 /'Demand breakdown 1'!Y365)*Doku!$H$9)</f>
        <v>0</v>
      </c>
      <c r="U365" s="27" cm="1">
        <f t="array" ref="U365">_xlfn.IFS(AND('Demand breakdown 1'!X365&gt;0, SUM('Demand breakdown 1'!N365:W365)&gt;0,SUM('Demand breakdown 1'!N365:W365)&lt;'Demand breakdown 1'!X365),('Demand breakdown 1'!U365 /'Demand breakdown 1'!X365)*Doku!$H$9,AND('Demand breakdown 1'!X365 = 0, SUM('Demand breakdown 1'!N365:W365)&gt;0), 'Demand breakdown 1'!U365/SUM('Demand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1'!U365 /'Demand breakdown 1'!Y365)*Doku!$H$9)</f>
        <v>0</v>
      </c>
      <c r="V365" s="27" cm="1">
        <f t="array" ref="V365">_xlfn.IFS(AND('Demand breakdown 1'!X365&gt;0, SUM('Demand breakdown 1'!N365:W365)&gt;0,SUM('Demand breakdown 1'!N365:W365)&lt;'Demand breakdown 1'!X365),('Demand breakdown 1'!V365 /'Demand breakdown 1'!X365)*Doku!$H$9,AND('Demand breakdown 1'!X365 = 0, SUM('Demand breakdown 1'!N365:W365)&gt;0), 'Demand breakdown 1'!V365/SUM('Demand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1'!V365 /'Demand breakdown 1'!Y365)*Doku!$H$9)</f>
        <v>0.31784011101835047</v>
      </c>
      <c r="W365" s="27" cm="1">
        <f t="array" ref="W365">_xlfn.IFS(AND('Demand breakdown 1'!X365&gt;0, SUM('Demand breakdown 1'!N365:W365)&gt;0),('Demand breakdown 1'!W365 /'Demand breakdown 1'!X365)*Doku!$H$9,AND('Demand breakdown 1'!X365 = 0, SUM('Demand breakdown 1'!N365:W365)&gt;0), 'Demand breakdown 1'!W365/SUM('Demand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1'!W365 /'Demand breakdown 1'!Y365)*Doku!$H$9)</f>
        <v>9.2366612439167758E-3</v>
      </c>
      <c r="X365" s="90" cm="1">
        <f t="array" ref="X365">_xlfn.IFS(AND('Demand breakdown 1'!Y365&gt;0,'Demand breakdown 1'!X365 &gt; SUM('Demand breakdown 1'!N365:W365)),(('Demand breakdown 1'!Y365-SUM('Demand breakdown 1'!N365:W365))/'Demand breakdown 1'!Y365)*Doku!$H$9,'Demand breakdown 1'!Y365 = 0, 0,'Demand breakdown 1'!X365 &lt; SUM('Demand breakdown 1'!N365:W365),1)</f>
        <v>0.13912720998649641</v>
      </c>
      <c r="Y365" s="92">
        <f>IF(X365=1,Doku!$H$10,1-SUM(N365:X365))</f>
        <v>1.934697454094314E-2</v>
      </c>
      <c r="Z365" s="27">
        <f t="shared" si="26"/>
        <v>54.209680576773835</v>
      </c>
      <c r="AA365" s="25">
        <f t="shared" si="27"/>
        <v>56.217446524061756</v>
      </c>
    </row>
    <row r="366" spans="1:27">
      <c r="A366" s="27" t="s">
        <v>1545</v>
      </c>
      <c r="B366" s="27" t="s">
        <v>1546</v>
      </c>
      <c r="C366" s="27">
        <v>15001</v>
      </c>
      <c r="D366" s="27">
        <v>451</v>
      </c>
      <c r="E366" s="27">
        <v>2418.402</v>
      </c>
      <c r="F366" s="27">
        <v>80103</v>
      </c>
      <c r="G366" s="27">
        <v>1</v>
      </c>
      <c r="H366" s="27">
        <v>3.8058100558659221E-2</v>
      </c>
      <c r="I366" s="27">
        <v>3.6493394077448747E-2</v>
      </c>
      <c r="J366" s="27">
        <v>15482.91296327352</v>
      </c>
      <c r="K366" s="29">
        <f t="shared" si="25"/>
        <v>582.46691850396951</v>
      </c>
      <c r="L366" s="28">
        <f t="shared" si="28"/>
        <v>582.46691850396951</v>
      </c>
      <c r="M366" s="27">
        <f t="shared" si="29"/>
        <v>262.11011332678629</v>
      </c>
      <c r="N366" s="87" cm="1">
        <f t="array" ref="N366">_xlfn.IFS(AND('Demand breakdown 1'!X366&gt;0, SUM('Demand breakdown 1'!N366:W366)&gt;0,SUM('Demand breakdown 1'!N366:W366)&lt;'Demand breakdown 1'!X366),('Demand breakdown 1'!N366 /'Demand breakdown 1'!X366)*Doku!$H$9,AND('Demand breakdown 1'!X366 = 0, SUM('Demand breakdown 1'!N366:W366)&gt;0), 'Demand breakdown 1'!N366/SUM('Demand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1'!N366 /'Demand breakdown 1'!Y366)*Doku!$H$9)</f>
        <v>8.102310163283824E-2</v>
      </c>
      <c r="O366" s="27" cm="1">
        <f t="array" ref="O366">_xlfn.IFS(AND('Demand breakdown 1'!X366&gt;0, SUM('Demand breakdown 1'!N366:W366)&gt;0,SUM('Demand breakdown 1'!N366:W366)&lt;'Demand breakdown 1'!X366),('Demand breakdown 1'!O366 /'Demand breakdown 1'!X366)*Doku!$H$9,AND('Demand breakdown 1'!X366 = 0, SUM('Demand breakdown 1'!N366:W366)&gt;0), 'Demand breakdown 1'!O366/SUM('Demand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1'!O366 /'Demand breakdown 1'!Y366)*Doku!$H$9)</f>
        <v>0.38238117795919652</v>
      </c>
      <c r="P366" s="27" cm="1">
        <f t="array" ref="P366">_xlfn.IFS(AND('Demand breakdown 1'!X366&gt;0, SUM('Demand breakdown 1'!N366:W366)&gt;0,SUM('Demand breakdown 1'!N366:W366)&lt;'Demand breakdown 1'!X366),('Demand breakdown 1'!P366 /'Demand breakdown 1'!X366)*Doku!$H$9,AND('Demand breakdown 1'!X366 = 0, SUM('Demand breakdown 1'!N366:W366)&gt;0), 'Demand breakdown 1'!P366/SUM('Demand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1'!P366 /'Demand breakdown 1'!Y366)*Doku!$H$9)</f>
        <v>1.7606285797853036E-2</v>
      </c>
      <c r="Q366" s="27" cm="1">
        <f t="array" ref="Q366">_xlfn.IFS(AND('Demand breakdown 1'!X366&gt;0, SUM('Demand breakdown 1'!N366:W366)&gt;0,SUM('Demand breakdown 1'!N366:W366)&lt;'Demand breakdown 1'!X366),('Demand breakdown 1'!Q366 /'Demand breakdown 1'!X366)*Doku!$H$9,AND('Demand breakdown 1'!X366 = 0, SUM('Demand breakdown 1'!N366:W366)&gt;0), 'Demand breakdown 1'!Q366/SUM('Demand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1'!Q366 /'Demand breakdown 1'!Y366)*Doku!$H$9)</f>
        <v>6.4955229157127703E-2</v>
      </c>
      <c r="R366" s="27" cm="1">
        <f t="array" ref="R366">_xlfn.IFS(AND('Demand breakdown 1'!X366&gt;0, SUM('Demand breakdown 1'!N366:W366)&gt;0,SUM('Demand breakdown 1'!N366:W366)&lt;'Demand breakdown 1'!X366),('Demand breakdown 1'!R366 /'Demand breakdown 1'!X366)*Doku!$H$9,AND('Demand breakdown 1'!X366 = 0, SUM('Demand breakdown 1'!N366:W366)&gt;0), 'Demand breakdown 1'!R366/SUM('Demand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1'!R366 /'Demand breakdown 1'!Y366)*Doku!$H$9)</f>
        <v>0</v>
      </c>
      <c r="S366" s="27" cm="1">
        <f t="array" ref="S366">_xlfn.IFS(AND('Demand breakdown 1'!X366&gt;0, SUM('Demand breakdown 1'!N366:W366)&gt;0,SUM('Demand breakdown 1'!N366:W366)&lt;'Demand breakdown 1'!X366),('Demand breakdown 1'!S366 /'Demand breakdown 1'!X366)*Doku!$H$9,AND('Demand breakdown 1'!X366 = 0, SUM('Demand breakdown 1'!N366:W366)&gt;0), 'Demand breakdown 1'!S366/SUM('Demand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1'!S366 /'Demand breakdown 1'!Y366)*Doku!$H$9)</f>
        <v>0</v>
      </c>
      <c r="T366" s="27" cm="1">
        <f t="array" ref="T366">_xlfn.IFS(AND('Demand breakdown 1'!X366&gt;0, SUM('Demand breakdown 1'!N366:W366)&gt;0,SUM('Demand breakdown 1'!N366:W366)&lt;'Demand breakdown 1'!X366),('Demand breakdown 1'!T366 /'Demand breakdown 1'!X366)*Doku!$H$9,AND('Demand breakdown 1'!X366 = 0, SUM('Demand breakdown 1'!N366:W366)&gt;0), 'Demand breakdown 1'!T366/SUM('Demand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1'!T366 /'Demand breakdown 1'!Y366)*Doku!$H$9)</f>
        <v>2.4614613154279968E-2</v>
      </c>
      <c r="U366" s="27" cm="1">
        <f t="array" ref="U366">_xlfn.IFS(AND('Demand breakdown 1'!X366&gt;0, SUM('Demand breakdown 1'!N366:W366)&gt;0,SUM('Demand breakdown 1'!N366:W366)&lt;'Demand breakdown 1'!X366),('Demand breakdown 1'!U366 /'Demand breakdown 1'!X366)*Doku!$H$9,AND('Demand breakdown 1'!X366 = 0, SUM('Demand breakdown 1'!N366:W366)&gt;0), 'Demand breakdown 1'!U366/SUM('Demand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1'!U366 /'Demand breakdown 1'!Y366)*Doku!$H$9)</f>
        <v>2.3930873899994414E-2</v>
      </c>
      <c r="V366" s="27" cm="1">
        <f t="array" ref="V366">_xlfn.IFS(AND('Demand breakdown 1'!X366&gt;0, SUM('Demand breakdown 1'!N366:W366)&gt;0,SUM('Demand breakdown 1'!N366:W366)&lt;'Demand breakdown 1'!X366),('Demand breakdown 1'!V366 /'Demand breakdown 1'!X366)*Doku!$H$9,AND('Demand breakdown 1'!X366 = 0, SUM('Demand breakdown 1'!N366:W366)&gt;0), 'Demand breakdown 1'!V366/SUM('Demand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1'!V366 /'Demand breakdown 1'!Y366)*Doku!$H$9)</f>
        <v>0.10922734587211737</v>
      </c>
      <c r="W366" s="27" cm="1">
        <f t="array" ref="W366">_xlfn.IFS(AND('Demand breakdown 1'!X366&gt;0, SUM('Demand breakdown 1'!N366:W366)&gt;0),('Demand breakdown 1'!W366 /'Demand breakdown 1'!X366)*Doku!$H$9,AND('Demand breakdown 1'!X366 = 0, SUM('Demand breakdown 1'!N366:W366)&gt;0), 'Demand breakdown 1'!W366/SUM('Demand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1'!W366 /'Demand breakdown 1'!Y366)*Doku!$H$9)</f>
        <v>0</v>
      </c>
      <c r="X366" s="90" cm="1">
        <f t="array" ref="X366">_xlfn.IFS(AND('Demand breakdown 1'!Y366&gt;0,'Demand breakdown 1'!X366 &gt; SUM('Demand breakdown 1'!N366:W366)),(('Demand breakdown 1'!Y366-SUM('Demand breakdown 1'!N366:W366))/'Demand breakdown 1'!Y366)*Doku!$H$9,'Demand breakdown 1'!Y366 = 0, 0,'Demand breakdown 1'!X366 &lt; SUM('Demand breakdown 1'!N366:W366),1)</f>
        <v>0.27691439798564965</v>
      </c>
      <c r="Y366" s="92">
        <f>IF(X366=1,Doku!$H$10,1-SUM(N366:X366))</f>
        <v>1.934697454094314E-2</v>
      </c>
      <c r="Z366" s="27">
        <f t="shared" si="26"/>
        <v>157.26606799607177</v>
      </c>
      <c r="AA366" s="25">
        <f t="shared" si="27"/>
        <v>163.09073718111148</v>
      </c>
    </row>
    <row r="367" spans="1:27">
      <c r="A367" s="27" t="s">
        <v>1545</v>
      </c>
      <c r="B367" s="27" t="s">
        <v>1547</v>
      </c>
      <c r="C367" s="27">
        <v>15002</v>
      </c>
      <c r="D367" s="27">
        <v>396</v>
      </c>
      <c r="E367" s="27">
        <v>7404.97</v>
      </c>
      <c r="F367" s="27">
        <v>238762</v>
      </c>
      <c r="G367" s="27">
        <v>1</v>
      </c>
      <c r="H367" s="27">
        <v>0.11653111967896766</v>
      </c>
      <c r="I367" s="27">
        <v>0.1087753986332574</v>
      </c>
      <c r="J367" s="27">
        <v>15482.91296327352</v>
      </c>
      <c r="K367" s="29">
        <f t="shared" si="25"/>
        <v>1770.6184604051814</v>
      </c>
      <c r="L367" s="28">
        <f t="shared" si="28"/>
        <v>1770.6184604051814</v>
      </c>
      <c r="M367" s="27">
        <f t="shared" si="29"/>
        <v>796.77830718233167</v>
      </c>
      <c r="N367" s="87" cm="1">
        <f t="array" ref="N367">_xlfn.IFS(AND('Demand breakdown 1'!X367&gt;0, SUM('Demand breakdown 1'!N367:W367)&gt;0,SUM('Demand breakdown 1'!N367:W367)&lt;'Demand breakdown 1'!X367),('Demand breakdown 1'!N367 /'Demand breakdown 1'!X367)*Doku!$H$9,AND('Demand breakdown 1'!X367 = 0, SUM('Demand breakdown 1'!N367:W367)&gt;0), 'Demand breakdown 1'!N367/SUM('Demand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1'!N367 /'Demand breakdown 1'!Y367)*Doku!$H$9)</f>
        <v>7.5865904387162203E-2</v>
      </c>
      <c r="O367" s="27" cm="1">
        <f t="array" ref="O367">_xlfn.IFS(AND('Demand breakdown 1'!X367&gt;0, SUM('Demand breakdown 1'!N367:W367)&gt;0,SUM('Demand breakdown 1'!N367:W367)&lt;'Demand breakdown 1'!X367),('Demand breakdown 1'!O367 /'Demand breakdown 1'!X367)*Doku!$H$9,AND('Demand breakdown 1'!X367 = 0, SUM('Demand breakdown 1'!N367:W367)&gt;0), 'Demand breakdown 1'!O367/SUM('Demand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1'!O367 /'Demand breakdown 1'!Y367)*Doku!$H$9)</f>
        <v>9.8711886958296274E-2</v>
      </c>
      <c r="P367" s="27" cm="1">
        <f t="array" ref="P367">_xlfn.IFS(AND('Demand breakdown 1'!X367&gt;0, SUM('Demand breakdown 1'!N367:W367)&gt;0,SUM('Demand breakdown 1'!N367:W367)&lt;'Demand breakdown 1'!X367),('Demand breakdown 1'!P367 /'Demand breakdown 1'!X367)*Doku!$H$9,AND('Demand breakdown 1'!X367 = 0, SUM('Demand breakdown 1'!N367:W367)&gt;0), 'Demand breakdown 1'!P367/SUM('Demand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1'!P367 /'Demand breakdown 1'!Y367)*Doku!$H$9)</f>
        <v>8.4055973610776304E-3</v>
      </c>
      <c r="Q367" s="27" cm="1">
        <f t="array" ref="Q367">_xlfn.IFS(AND('Demand breakdown 1'!X367&gt;0, SUM('Demand breakdown 1'!N367:W367)&gt;0,SUM('Demand breakdown 1'!N367:W367)&lt;'Demand breakdown 1'!X367),('Demand breakdown 1'!Q367 /'Demand breakdown 1'!X367)*Doku!$H$9,AND('Demand breakdown 1'!X367 = 0, SUM('Demand breakdown 1'!N367:W367)&gt;0), 'Demand breakdown 1'!Q367/SUM('Demand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1'!Q367 /'Demand breakdown 1'!Y367)*Doku!$H$9)</f>
        <v>0.13448955777724209</v>
      </c>
      <c r="R367" s="27" cm="1">
        <f t="array" ref="R367">_xlfn.IFS(AND('Demand breakdown 1'!X367&gt;0, SUM('Demand breakdown 1'!N367:W367)&gt;0,SUM('Demand breakdown 1'!N367:W367)&lt;'Demand breakdown 1'!X367),('Demand breakdown 1'!R367 /'Demand breakdown 1'!X367)*Doku!$H$9,AND('Demand breakdown 1'!X367 = 0, SUM('Demand breakdown 1'!N367:W367)&gt;0), 'Demand breakdown 1'!R367/SUM('Demand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1'!R367 /'Demand breakdown 1'!Y367)*Doku!$H$9)</f>
        <v>0</v>
      </c>
      <c r="S367" s="27" cm="1">
        <f t="array" ref="S367">_xlfn.IFS(AND('Demand breakdown 1'!X367&gt;0, SUM('Demand breakdown 1'!N367:W367)&gt;0,SUM('Demand breakdown 1'!N367:W367)&lt;'Demand breakdown 1'!X367),('Demand breakdown 1'!S367 /'Demand breakdown 1'!X367)*Doku!$H$9,AND('Demand breakdown 1'!X367 = 0, SUM('Demand breakdown 1'!N367:W367)&gt;0), 'Demand breakdown 1'!S367/SUM('Demand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1'!S367 /'Demand breakdown 1'!Y367)*Doku!$H$9)</f>
        <v>6.5520553788912819E-2</v>
      </c>
      <c r="T367" s="27" cm="1">
        <f t="array" ref="T367">_xlfn.IFS(AND('Demand breakdown 1'!X367&gt;0, SUM('Demand breakdown 1'!N367:W367)&gt;0,SUM('Demand breakdown 1'!N367:W367)&lt;'Demand breakdown 1'!X367),('Demand breakdown 1'!T367 /'Demand breakdown 1'!X367)*Doku!$H$9,AND('Demand breakdown 1'!X367 = 0, SUM('Demand breakdown 1'!N367:W367)&gt;0), 'Demand breakdown 1'!T367/SUM('Demand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1'!T367 /'Demand breakdown 1'!Y367)*Doku!$H$9)</f>
        <v>0</v>
      </c>
      <c r="U367" s="27" cm="1">
        <f t="array" ref="U367">_xlfn.IFS(AND('Demand breakdown 1'!X367&gt;0, SUM('Demand breakdown 1'!N367:W367)&gt;0,SUM('Demand breakdown 1'!N367:W367)&lt;'Demand breakdown 1'!X367),('Demand breakdown 1'!U367 /'Demand breakdown 1'!X367)*Doku!$H$9,AND('Demand breakdown 1'!X367 = 0, SUM('Demand breakdown 1'!N367:W367)&gt;0), 'Demand breakdown 1'!U367/SUM('Demand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1'!U367 /'Demand breakdown 1'!Y367)*Doku!$H$9)</f>
        <v>0</v>
      </c>
      <c r="V367" s="27" cm="1">
        <f t="array" ref="V367">_xlfn.IFS(AND('Demand breakdown 1'!X367&gt;0, SUM('Demand breakdown 1'!N367:W367)&gt;0,SUM('Demand breakdown 1'!N367:W367)&lt;'Demand breakdown 1'!X367),('Demand breakdown 1'!V367 /'Demand breakdown 1'!X367)*Doku!$H$9,AND('Demand breakdown 1'!X367 = 0, SUM('Demand breakdown 1'!N367:W367)&gt;0), 'Demand breakdown 1'!V367/SUM('Demand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1'!V367 /'Demand breakdown 1'!Y367)*Doku!$H$9)</f>
        <v>0.42653018404032383</v>
      </c>
      <c r="W367" s="27" cm="1">
        <f t="array" ref="W367">_xlfn.IFS(AND('Demand breakdown 1'!X367&gt;0, SUM('Demand breakdown 1'!N367:W367)&gt;0),('Demand breakdown 1'!W367 /'Demand breakdown 1'!X367)*Doku!$H$9,AND('Demand breakdown 1'!X367 = 0, SUM('Demand breakdown 1'!N367:W367)&gt;0), 'Demand breakdown 1'!W367/SUM('Demand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1'!W367 /'Demand breakdown 1'!Y367)*Doku!$H$9)</f>
        <v>3.7286367781190516E-2</v>
      </c>
      <c r="X367" s="90" cm="1">
        <f t="array" ref="X367">_xlfn.IFS(AND('Demand breakdown 1'!Y367&gt;0,'Demand breakdown 1'!X367 &gt; SUM('Demand breakdown 1'!N367:W367)),(('Demand breakdown 1'!Y367-SUM('Demand breakdown 1'!N367:W367))/'Demand breakdown 1'!Y367)*Doku!$H$9,'Demand breakdown 1'!Y367 = 0, 0,'Demand breakdown 1'!X367 &lt; SUM('Demand breakdown 1'!N367:W367),1)</f>
        <v>0.13384297336485149</v>
      </c>
      <c r="Y367" s="92">
        <f>IF(X367=1,Doku!$H$10,1-SUM(N367:X367))</f>
        <v>1.9346974540943029E-2</v>
      </c>
      <c r="Z367" s="27">
        <f t="shared" si="26"/>
        <v>478.066984309399</v>
      </c>
      <c r="AA367" s="25">
        <f t="shared" si="27"/>
        <v>495.77316891345083</v>
      </c>
    </row>
    <row r="368" spans="1:27">
      <c r="A368" s="27" t="s">
        <v>1545</v>
      </c>
      <c r="B368" s="27" t="s">
        <v>1548</v>
      </c>
      <c r="C368" s="27">
        <v>15003</v>
      </c>
      <c r="D368" s="27">
        <v>519</v>
      </c>
      <c r="E368" s="27">
        <v>8237.3690000000006</v>
      </c>
      <c r="F368" s="27">
        <v>237565</v>
      </c>
      <c r="G368" s="27">
        <v>1</v>
      </c>
      <c r="H368" s="27">
        <v>0.1296304823353529</v>
      </c>
      <c r="I368" s="27">
        <v>0.10823006833712984</v>
      </c>
      <c r="J368" s="27">
        <v>15482.91296327352</v>
      </c>
      <c r="K368" s="29">
        <f t="shared" si="25"/>
        <v>1914.2820661379324</v>
      </c>
      <c r="L368" s="28">
        <f t="shared" si="28"/>
        <v>1914.2820661379324</v>
      </c>
      <c r="M368" s="27">
        <f t="shared" si="29"/>
        <v>861.42692976206956</v>
      </c>
      <c r="N368" s="87" cm="1">
        <f t="array" ref="N368">_xlfn.IFS(AND('Demand breakdown 1'!X368&gt;0, SUM('Demand breakdown 1'!N368:W368)&gt;0,SUM('Demand breakdown 1'!N368:W368)&lt;'Demand breakdown 1'!X368),('Demand breakdown 1'!N368 /'Demand breakdown 1'!X368)*Doku!$H$9,AND('Demand breakdown 1'!X368 = 0, SUM('Demand breakdown 1'!N368:W368)&gt;0), 'Demand breakdown 1'!N368/SUM('Demand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1'!N368 /'Demand breakdown 1'!Y368)*Doku!$H$9)</f>
        <v>0.11051989467165374</v>
      </c>
      <c r="O368" s="27" cm="1">
        <f t="array" ref="O368">_xlfn.IFS(AND('Demand breakdown 1'!X368&gt;0, SUM('Demand breakdown 1'!N368:W368)&gt;0,SUM('Demand breakdown 1'!N368:W368)&lt;'Demand breakdown 1'!X368),('Demand breakdown 1'!O368 /'Demand breakdown 1'!X368)*Doku!$H$9,AND('Demand breakdown 1'!X368 = 0, SUM('Demand breakdown 1'!N368:W368)&gt;0), 'Demand breakdown 1'!O368/SUM('Demand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1'!O368 /'Demand breakdown 1'!Y368)*Doku!$H$9)</f>
        <v>0</v>
      </c>
      <c r="P368" s="27" cm="1">
        <f t="array" ref="P368">_xlfn.IFS(AND('Demand breakdown 1'!X368&gt;0, SUM('Demand breakdown 1'!N368:W368)&gt;0,SUM('Demand breakdown 1'!N368:W368)&lt;'Demand breakdown 1'!X368),('Demand breakdown 1'!P368 /'Demand breakdown 1'!X368)*Doku!$H$9,AND('Demand breakdown 1'!X368 = 0, SUM('Demand breakdown 1'!N368:W368)&gt;0), 'Demand breakdown 1'!P368/SUM('Demand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1'!P368 /'Demand breakdown 1'!Y368)*Doku!$H$9)</f>
        <v>4.350665653937015E-2</v>
      </c>
      <c r="Q368" s="27" cm="1">
        <f t="array" ref="Q368">_xlfn.IFS(AND('Demand breakdown 1'!X368&gt;0, SUM('Demand breakdown 1'!N368:W368)&gt;0,SUM('Demand breakdown 1'!N368:W368)&lt;'Demand breakdown 1'!X368),('Demand breakdown 1'!Q368 /'Demand breakdown 1'!X368)*Doku!$H$9,AND('Demand breakdown 1'!X368 = 0, SUM('Demand breakdown 1'!N368:W368)&gt;0), 'Demand breakdown 1'!Q368/SUM('Demand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1'!Q368 /'Demand breakdown 1'!Y368)*Doku!$H$9)</f>
        <v>9.7792574251181277E-2</v>
      </c>
      <c r="R368" s="27" cm="1">
        <f t="array" ref="R368">_xlfn.IFS(AND('Demand breakdown 1'!X368&gt;0, SUM('Demand breakdown 1'!N368:W368)&gt;0,SUM('Demand breakdown 1'!N368:W368)&lt;'Demand breakdown 1'!X368),('Demand breakdown 1'!R368 /'Demand breakdown 1'!X368)*Doku!$H$9,AND('Demand breakdown 1'!X368 = 0, SUM('Demand breakdown 1'!N368:W368)&gt;0), 'Demand breakdown 1'!R368/SUM('Demand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1'!R368 /'Demand breakdown 1'!Y368)*Doku!$H$9)</f>
        <v>0</v>
      </c>
      <c r="S368" s="27" cm="1">
        <f t="array" ref="S368">_xlfn.IFS(AND('Demand breakdown 1'!X368&gt;0, SUM('Demand breakdown 1'!N368:W368)&gt;0,SUM('Demand breakdown 1'!N368:W368)&lt;'Demand breakdown 1'!X368),('Demand breakdown 1'!S368 /'Demand breakdown 1'!X368)*Doku!$H$9,AND('Demand breakdown 1'!X368 = 0, SUM('Demand breakdown 1'!N368:W368)&gt;0), 'Demand breakdown 1'!S368/SUM('Demand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1'!S368 /'Demand breakdown 1'!Y368)*Doku!$H$9)</f>
        <v>0</v>
      </c>
      <c r="T368" s="27" cm="1">
        <f t="array" ref="T368">_xlfn.IFS(AND('Demand breakdown 1'!X368&gt;0, SUM('Demand breakdown 1'!N368:W368)&gt;0,SUM('Demand breakdown 1'!N368:W368)&lt;'Demand breakdown 1'!X368),('Demand breakdown 1'!T368 /'Demand breakdown 1'!X368)*Doku!$H$9,AND('Demand breakdown 1'!X368 = 0, SUM('Demand breakdown 1'!N368:W368)&gt;0), 'Demand breakdown 1'!T368/SUM('Demand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1'!T368 /'Demand breakdown 1'!Y368)*Doku!$H$9)</f>
        <v>4.0000149892913457E-2</v>
      </c>
      <c r="U368" s="27" cm="1">
        <f t="array" ref="U368">_xlfn.IFS(AND('Demand breakdown 1'!X368&gt;0, SUM('Demand breakdown 1'!N368:W368)&gt;0,SUM('Demand breakdown 1'!N368:W368)&lt;'Demand breakdown 1'!X368),('Demand breakdown 1'!U368 /'Demand breakdown 1'!X368)*Doku!$H$9,AND('Demand breakdown 1'!X368 = 0, SUM('Demand breakdown 1'!N368:W368)&gt;0), 'Demand breakdown 1'!U368/SUM('Demand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1'!U368 /'Demand breakdown 1'!Y368)*Doku!$H$9)</f>
        <v>0</v>
      </c>
      <c r="V368" s="27" cm="1">
        <f t="array" ref="V368">_xlfn.IFS(AND('Demand breakdown 1'!X368&gt;0, SUM('Demand breakdown 1'!N368:W368)&gt;0,SUM('Demand breakdown 1'!N368:W368)&lt;'Demand breakdown 1'!X368),('Demand breakdown 1'!V368 /'Demand breakdown 1'!X368)*Doku!$H$9,AND('Demand breakdown 1'!X368 = 0, SUM('Demand breakdown 1'!N368:W368)&gt;0), 'Demand breakdown 1'!V368/SUM('Demand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1'!V368 /'Demand breakdown 1'!Y368)*Doku!$H$9)</f>
        <v>0.55233973212519782</v>
      </c>
      <c r="W368" s="27" cm="1">
        <f t="array" ref="W368">_xlfn.IFS(AND('Demand breakdown 1'!X368&gt;0, SUM('Demand breakdown 1'!N368:W368)&gt;0),('Demand breakdown 1'!W368 /'Demand breakdown 1'!X368)*Doku!$H$9,AND('Demand breakdown 1'!X368 = 0, SUM('Demand breakdown 1'!N368:W368)&gt;0), 'Demand breakdown 1'!W368/SUM('Demand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1'!W368 /'Demand breakdown 1'!Y368)*Doku!$H$9)</f>
        <v>5.740281250866152E-2</v>
      </c>
      <c r="X368" s="90" cm="1">
        <f t="array" ref="X368">_xlfn.IFS(AND('Demand breakdown 1'!Y368&gt;0,'Demand breakdown 1'!X368 &gt; SUM('Demand breakdown 1'!N368:W368)),(('Demand breakdown 1'!Y368-SUM('Demand breakdown 1'!N368:W368))/'Demand breakdown 1'!Y368)*Doku!$H$9,'Demand breakdown 1'!Y368 = 0, 0,'Demand breakdown 1'!X368 &lt; SUM('Demand breakdown 1'!N368:W368),1)</f>
        <v>7.9091205470078876E-2</v>
      </c>
      <c r="Y368" s="92">
        <f>IF(X368=1,Doku!$H$10,1-SUM(N368:X368))</f>
        <v>1.934697454094314E-2</v>
      </c>
      <c r="Z368" s="27">
        <f t="shared" si="26"/>
        <v>516.85615785724178</v>
      </c>
      <c r="AA368" s="25">
        <f t="shared" si="27"/>
        <v>535.99897851862113</v>
      </c>
    </row>
    <row r="369" spans="1:27">
      <c r="A369" s="27" t="s">
        <v>1545</v>
      </c>
      <c r="B369" s="27" t="s">
        <v>1549</v>
      </c>
      <c r="C369" s="27">
        <v>15081</v>
      </c>
      <c r="D369" s="27">
        <v>454</v>
      </c>
      <c r="E369" s="27">
        <v>2003.2909999999999</v>
      </c>
      <c r="F369" s="27">
        <v>83173</v>
      </c>
      <c r="G369" s="27">
        <v>3</v>
      </c>
      <c r="H369" s="27">
        <v>3.1525548823668266E-2</v>
      </c>
      <c r="I369" s="27">
        <v>3.789202733485194E-2</v>
      </c>
      <c r="J369" s="27">
        <v>15482.91296327352</v>
      </c>
      <c r="K369" s="29">
        <f t="shared" si="25"/>
        <v>515.70738570422395</v>
      </c>
      <c r="L369" s="28">
        <f t="shared" si="28"/>
        <v>171.90246190140797</v>
      </c>
      <c r="M369" s="27">
        <f t="shared" si="29"/>
        <v>77.356107855633596</v>
      </c>
      <c r="N369" s="87" cm="1">
        <f t="array" ref="N369">_xlfn.IFS(AND('Demand breakdown 1'!X369&gt;0, SUM('Demand breakdown 1'!N369:W369)&gt;0,SUM('Demand breakdown 1'!N369:W369)&lt;'Demand breakdown 1'!X369),('Demand breakdown 1'!N369 /'Demand breakdown 1'!X369)*Doku!$H$9,AND('Demand breakdown 1'!X369 = 0, SUM('Demand breakdown 1'!N369:W369)&gt;0), 'Demand breakdown 1'!N369/SUM('Demand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1'!N369 /'Demand breakdown 1'!Y369)*Doku!$H$9)</f>
        <v>0.17583336805324021</v>
      </c>
      <c r="O369" s="27" cm="1">
        <f t="array" ref="O369">_xlfn.IFS(AND('Demand breakdown 1'!X369&gt;0, SUM('Demand breakdown 1'!N369:W369)&gt;0,SUM('Demand breakdown 1'!N369:W369)&lt;'Demand breakdown 1'!X369),('Demand breakdown 1'!O369 /'Demand breakdown 1'!X369)*Doku!$H$9,AND('Demand breakdown 1'!X369 = 0, SUM('Demand breakdown 1'!N369:W369)&gt;0), 'Demand breakdown 1'!O369/SUM('Demand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1'!O369 /'Demand breakdown 1'!Y369)*Doku!$H$9)</f>
        <v>0.42076856557487441</v>
      </c>
      <c r="P369" s="27" cm="1">
        <f t="array" ref="P369">_xlfn.IFS(AND('Demand breakdown 1'!X369&gt;0, SUM('Demand breakdown 1'!N369:W369)&gt;0,SUM('Demand breakdown 1'!N369:W369)&lt;'Demand breakdown 1'!X369),('Demand breakdown 1'!P369 /'Demand breakdown 1'!X369)*Doku!$H$9,AND('Demand breakdown 1'!X369 = 0, SUM('Demand breakdown 1'!N369:W369)&gt;0), 'Demand breakdown 1'!P369/SUM('Demand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1'!P369 /'Demand breakdown 1'!Y369)*Doku!$H$9)</f>
        <v>0.14915048340702863</v>
      </c>
      <c r="Q369" s="27" cm="1">
        <f t="array" ref="Q369">_xlfn.IFS(AND('Demand breakdown 1'!X369&gt;0, SUM('Demand breakdown 1'!N369:W369)&gt;0,SUM('Demand breakdown 1'!N369:W369)&lt;'Demand breakdown 1'!X369),('Demand breakdown 1'!Q369 /'Demand breakdown 1'!X369)*Doku!$H$9,AND('Demand breakdown 1'!X369 = 0, SUM('Demand breakdown 1'!N369:W369)&gt;0), 'Demand breakdown 1'!Q369/SUM('Demand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1'!Q369 /'Demand breakdown 1'!Y369)*Doku!$H$9)</f>
        <v>0.14208065926999824</v>
      </c>
      <c r="R369" s="27" cm="1">
        <f t="array" ref="R369">_xlfn.IFS(AND('Demand breakdown 1'!X369&gt;0, SUM('Demand breakdown 1'!N369:W369)&gt;0,SUM('Demand breakdown 1'!N369:W369)&lt;'Demand breakdown 1'!X369),('Demand breakdown 1'!R369 /'Demand breakdown 1'!X369)*Doku!$H$9,AND('Demand breakdown 1'!X369 = 0, SUM('Demand breakdown 1'!N369:W369)&gt;0), 'Demand breakdown 1'!R369/SUM('Demand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1'!R369 /'Demand breakdown 1'!Y369)*Doku!$H$9)</f>
        <v>0</v>
      </c>
      <c r="S369" s="27" cm="1">
        <f t="array" ref="S369">_xlfn.IFS(AND('Demand breakdown 1'!X369&gt;0, SUM('Demand breakdown 1'!N369:W369)&gt;0,SUM('Demand breakdown 1'!N369:W369)&lt;'Demand breakdown 1'!X369),('Demand breakdown 1'!S369 /'Demand breakdown 1'!X369)*Doku!$H$9,AND('Demand breakdown 1'!X369 = 0, SUM('Demand breakdown 1'!N369:W369)&gt;0), 'Demand breakdown 1'!S369/SUM('Demand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1'!S369 /'Demand breakdown 1'!Y369)*Doku!$H$9)</f>
        <v>0</v>
      </c>
      <c r="T369" s="27" cm="1">
        <f t="array" ref="T369">_xlfn.IFS(AND('Demand breakdown 1'!X369&gt;0, SUM('Demand breakdown 1'!N369:W369)&gt;0,SUM('Demand breakdown 1'!N369:W369)&lt;'Demand breakdown 1'!X369),('Demand breakdown 1'!T369 /'Demand breakdown 1'!X369)*Doku!$H$9,AND('Demand breakdown 1'!X369 = 0, SUM('Demand breakdown 1'!N369:W369)&gt;0), 'Demand breakdown 1'!T369/SUM('Demand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1'!T369 /'Demand breakdown 1'!Y369)*Doku!$H$9)</f>
        <v>0</v>
      </c>
      <c r="U369" s="27" cm="1">
        <f t="array" ref="U369">_xlfn.IFS(AND('Demand breakdown 1'!X369&gt;0, SUM('Demand breakdown 1'!N369:W369)&gt;0,SUM('Demand breakdown 1'!N369:W369)&lt;'Demand breakdown 1'!X369),('Demand breakdown 1'!U369 /'Demand breakdown 1'!X369)*Doku!$H$9,AND('Demand breakdown 1'!X369 = 0, SUM('Demand breakdown 1'!N369:W369)&gt;0), 'Demand breakdown 1'!U369/SUM('Demand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1'!U369 /'Demand breakdown 1'!Y369)*Doku!$H$9)</f>
        <v>0</v>
      </c>
      <c r="V369" s="27" cm="1">
        <f t="array" ref="V369">_xlfn.IFS(AND('Demand breakdown 1'!X369&gt;0, SUM('Demand breakdown 1'!N369:W369)&gt;0,SUM('Demand breakdown 1'!N369:W369)&lt;'Demand breakdown 1'!X369),('Demand breakdown 1'!V369 /'Demand breakdown 1'!X369)*Doku!$H$9,AND('Demand breakdown 1'!X369 = 0, SUM('Demand breakdown 1'!N369:W369)&gt;0), 'Demand breakdown 1'!V369/SUM('Demand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1'!V369 /'Demand breakdown 1'!Y369)*Doku!$H$9)</f>
        <v>3.8770003332102246E-2</v>
      </c>
      <c r="W369" s="27" cm="1">
        <f t="array" ref="W369">_xlfn.IFS(AND('Demand breakdown 1'!X369&gt;0, SUM('Demand breakdown 1'!N369:W369)&gt;0),('Demand breakdown 1'!W369 /'Demand breakdown 1'!X369)*Doku!$H$9,AND('Demand breakdown 1'!X369 = 0, SUM('Demand breakdown 1'!N369:W369)&gt;0), 'Demand breakdown 1'!W369/SUM('Demand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1'!W369 /'Demand breakdown 1'!Y369)*Doku!$H$9)</f>
        <v>0</v>
      </c>
      <c r="X369" s="90" cm="1">
        <f t="array" ref="X369">_xlfn.IFS(AND('Demand breakdown 1'!Y369&gt;0,'Demand breakdown 1'!X369 &gt; SUM('Demand breakdown 1'!N369:W369)),(('Demand breakdown 1'!Y369-SUM('Demand breakdown 1'!N369:W369))/'Demand breakdown 1'!Y369)*Doku!$H$9,'Demand breakdown 1'!Y369 = 0, 0,'Demand breakdown 1'!X369 &lt; SUM('Demand breakdown 1'!N369:W369),1)</f>
        <v>5.4049945821813133E-2</v>
      </c>
      <c r="Y369" s="92">
        <f>IF(X369=1,Doku!$H$10,1-SUM(N369:X369))</f>
        <v>1.934697454094314E-2</v>
      </c>
      <c r="Z369" s="27">
        <f t="shared" si="26"/>
        <v>46.413664713380157</v>
      </c>
      <c r="AA369" s="25">
        <f t="shared" si="27"/>
        <v>48.132689332394236</v>
      </c>
    </row>
    <row r="370" spans="1:27">
      <c r="A370" s="27" t="s">
        <v>1545</v>
      </c>
      <c r="B370" s="27" t="s">
        <v>1550</v>
      </c>
      <c r="C370" s="27">
        <v>15082</v>
      </c>
      <c r="D370" s="27">
        <v>450</v>
      </c>
      <c r="E370" s="27">
        <v>4605.692</v>
      </c>
      <c r="F370" s="27">
        <v>158486</v>
      </c>
      <c r="G370" s="27">
        <v>1</v>
      </c>
      <c r="H370" s="27">
        <v>7.2479219450782909E-2</v>
      </c>
      <c r="I370" s="27">
        <v>7.2203189066059228E-2</v>
      </c>
      <c r="J370" s="27">
        <v>15482.91296327352</v>
      </c>
      <c r="K370" s="29">
        <f t="shared" si="25"/>
        <v>1120.9927951643422</v>
      </c>
      <c r="L370" s="28">
        <f t="shared" si="28"/>
        <v>1120.9927951643422</v>
      </c>
      <c r="M370" s="27">
        <f t="shared" si="29"/>
        <v>504.44675782395399</v>
      </c>
      <c r="N370" s="87" cm="1">
        <f t="array" ref="N370">_xlfn.IFS(AND('Demand breakdown 1'!X370&gt;0, SUM('Demand breakdown 1'!N370:W370)&gt;0,SUM('Demand breakdown 1'!N370:W370)&lt;'Demand breakdown 1'!X370),('Demand breakdown 1'!N370 /'Demand breakdown 1'!X370)*Doku!$H$9,AND('Demand breakdown 1'!X370 = 0, SUM('Demand breakdown 1'!N370:W370)&gt;0), 'Demand breakdown 1'!N370/SUM('Demand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1'!N370 /'Demand breakdown 1'!Y370)*Doku!$H$9)</f>
        <v>0.12789021329339795</v>
      </c>
      <c r="O370" s="27" cm="1">
        <f t="array" ref="O370">_xlfn.IFS(AND('Demand breakdown 1'!X370&gt;0, SUM('Demand breakdown 1'!N370:W370)&gt;0,SUM('Demand breakdown 1'!N370:W370)&lt;'Demand breakdown 1'!X370),('Demand breakdown 1'!O370 /'Demand breakdown 1'!X370)*Doku!$H$9,AND('Demand breakdown 1'!X370 = 0, SUM('Demand breakdown 1'!N370:W370)&gt;0), 'Demand breakdown 1'!O370/SUM('Demand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1'!O370 /'Demand breakdown 1'!Y370)*Doku!$H$9)</f>
        <v>0.31706259477389737</v>
      </c>
      <c r="P370" s="27" cm="1">
        <f t="array" ref="P370">_xlfn.IFS(AND('Demand breakdown 1'!X370&gt;0, SUM('Demand breakdown 1'!N370:W370)&gt;0,SUM('Demand breakdown 1'!N370:W370)&lt;'Demand breakdown 1'!X370),('Demand breakdown 1'!P370 /'Demand breakdown 1'!X370)*Doku!$H$9,AND('Demand breakdown 1'!X370 = 0, SUM('Demand breakdown 1'!N370:W370)&gt;0), 'Demand breakdown 1'!P370/SUM('Demand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1'!P370 /'Demand breakdown 1'!Y370)*Doku!$H$9)</f>
        <v>0.10714004347835231</v>
      </c>
      <c r="Q370" s="27" cm="1">
        <f t="array" ref="Q370">_xlfn.IFS(AND('Demand breakdown 1'!X370&gt;0, SUM('Demand breakdown 1'!N370:W370)&gt;0,SUM('Demand breakdown 1'!N370:W370)&lt;'Demand breakdown 1'!X370),('Demand breakdown 1'!Q370 /'Demand breakdown 1'!X370)*Doku!$H$9,AND('Demand breakdown 1'!X370 = 0, SUM('Demand breakdown 1'!N370:W370)&gt;0), 'Demand breakdown 1'!Q370/SUM('Demand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1'!Q370 /'Demand breakdown 1'!Y370)*Doku!$H$9)</f>
        <v>0.15410459449307229</v>
      </c>
      <c r="R370" s="27" cm="1">
        <f t="array" ref="R370">_xlfn.IFS(AND('Demand breakdown 1'!X370&gt;0, SUM('Demand breakdown 1'!N370:W370)&gt;0,SUM('Demand breakdown 1'!N370:W370)&lt;'Demand breakdown 1'!X370),('Demand breakdown 1'!R370 /'Demand breakdown 1'!X370)*Doku!$H$9,AND('Demand breakdown 1'!X370 = 0, SUM('Demand breakdown 1'!N370:W370)&gt;0), 'Demand breakdown 1'!R370/SUM('Demand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1'!R370 /'Demand breakdown 1'!Y370)*Doku!$H$9)</f>
        <v>0</v>
      </c>
      <c r="S370" s="27" cm="1">
        <f t="array" ref="S370">_xlfn.IFS(AND('Demand breakdown 1'!X370&gt;0, SUM('Demand breakdown 1'!N370:W370)&gt;0,SUM('Demand breakdown 1'!N370:W370)&lt;'Demand breakdown 1'!X370),('Demand breakdown 1'!S370 /'Demand breakdown 1'!X370)*Doku!$H$9,AND('Demand breakdown 1'!X370 = 0, SUM('Demand breakdown 1'!N370:W370)&gt;0), 'Demand breakdown 1'!S370/SUM('Demand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1'!S370 /'Demand breakdown 1'!Y370)*Doku!$H$9)</f>
        <v>3.8249479692400792E-2</v>
      </c>
      <c r="T370" s="27" cm="1">
        <f t="array" ref="T370">_xlfn.IFS(AND('Demand breakdown 1'!X370&gt;0, SUM('Demand breakdown 1'!N370:W370)&gt;0,SUM('Demand breakdown 1'!N370:W370)&lt;'Demand breakdown 1'!X370),('Demand breakdown 1'!T370 /'Demand breakdown 1'!X370)*Doku!$H$9,AND('Demand breakdown 1'!X370 = 0, SUM('Demand breakdown 1'!N370:W370)&gt;0), 'Demand breakdown 1'!T370/SUM('Demand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1'!T370 /'Demand breakdown 1'!Y370)*Doku!$H$9)</f>
        <v>9.8217470457882695E-3</v>
      </c>
      <c r="U370" s="27" cm="1">
        <f t="array" ref="U370">_xlfn.IFS(AND('Demand breakdown 1'!X370&gt;0, SUM('Demand breakdown 1'!N370:W370)&gt;0,SUM('Demand breakdown 1'!N370:W370)&lt;'Demand breakdown 1'!X370),('Demand breakdown 1'!U370 /'Demand breakdown 1'!X370)*Doku!$H$9,AND('Demand breakdown 1'!X370 = 0, SUM('Demand breakdown 1'!N370:W370)&gt;0), 'Demand breakdown 1'!U370/SUM('Demand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1'!U370 /'Demand breakdown 1'!Y370)*Doku!$H$9)</f>
        <v>4.5650373593100403E-2</v>
      </c>
      <c r="V370" s="27" cm="1">
        <f t="array" ref="V370">_xlfn.IFS(AND('Demand breakdown 1'!X370&gt;0, SUM('Demand breakdown 1'!N370:W370)&gt;0,SUM('Demand breakdown 1'!N370:W370)&lt;'Demand breakdown 1'!X370),('Demand breakdown 1'!V370 /'Demand breakdown 1'!X370)*Doku!$H$9,AND('Demand breakdown 1'!X370 = 0, SUM('Demand breakdown 1'!N370:W370)&gt;0), 'Demand breakdown 1'!V370/SUM('Demand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1'!V370 /'Demand breakdown 1'!Y370)*Doku!$H$9)</f>
        <v>0.15140707241711635</v>
      </c>
      <c r="W370" s="27" cm="1">
        <f t="array" ref="W370">_xlfn.IFS(AND('Demand breakdown 1'!X370&gt;0, SUM('Demand breakdown 1'!N370:W370)&gt;0),('Demand breakdown 1'!W370 /'Demand breakdown 1'!X370)*Doku!$H$9,AND('Demand breakdown 1'!X370 = 0, SUM('Demand breakdown 1'!N370:W370)&gt;0), 'Demand breakdown 1'!W370/SUM('Demand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1'!W370 /'Demand breakdown 1'!Y370)*Doku!$H$9)</f>
        <v>0</v>
      </c>
      <c r="X370" s="90" cm="1">
        <f t="array" ref="X370">_xlfn.IFS(AND('Demand breakdown 1'!Y370&gt;0,'Demand breakdown 1'!X370 &gt; SUM('Demand breakdown 1'!N370:W370)),(('Demand breakdown 1'!Y370-SUM('Demand breakdown 1'!N370:W370))/'Demand breakdown 1'!Y370)*Doku!$H$9,'Demand breakdown 1'!Y370 = 0, 0,'Demand breakdown 1'!X370 &lt; SUM('Demand breakdown 1'!N370:W370),1)</f>
        <v>2.932690667193117E-2</v>
      </c>
      <c r="Y370" s="92">
        <f>IF(X370=1,Doku!$H$10,1-SUM(N370:X370))</f>
        <v>1.9346974540943029E-2</v>
      </c>
      <c r="Z370" s="27">
        <f t="shared" si="26"/>
        <v>302.66805469437242</v>
      </c>
      <c r="AA370" s="25">
        <f t="shared" si="27"/>
        <v>313.87798264601582</v>
      </c>
    </row>
    <row r="371" spans="1:27">
      <c r="A371" s="27" t="s">
        <v>1545</v>
      </c>
      <c r="B371" s="27" t="s">
        <v>1551</v>
      </c>
      <c r="C371" s="27">
        <v>15083</v>
      </c>
      <c r="D371" s="27">
        <v>637</v>
      </c>
      <c r="E371" s="27">
        <v>4854.4049999999997</v>
      </c>
      <c r="F371" s="27">
        <v>170923</v>
      </c>
      <c r="G371" s="27">
        <v>4</v>
      </c>
      <c r="H371" s="27">
        <v>7.6393185931229832E-2</v>
      </c>
      <c r="I371" s="27">
        <v>7.7869248291571755E-2</v>
      </c>
      <c r="J371" s="27">
        <v>15482.91296327352</v>
      </c>
      <c r="K371" s="29">
        <f t="shared" si="25"/>
        <v>1189.1880973753932</v>
      </c>
      <c r="L371" s="28">
        <f t="shared" si="28"/>
        <v>297.29702434384831</v>
      </c>
      <c r="M371" s="27">
        <f t="shared" si="29"/>
        <v>133.78366095473174</v>
      </c>
      <c r="N371" s="87" cm="1">
        <f t="array" ref="N371">_xlfn.IFS(AND('Demand breakdown 1'!X371&gt;0, SUM('Demand breakdown 1'!N371:W371)&gt;0,SUM('Demand breakdown 1'!N371:W371)&lt;'Demand breakdown 1'!X371),('Demand breakdown 1'!N371 /'Demand breakdown 1'!X371)*Doku!$H$9,AND('Demand breakdown 1'!X371 = 0, SUM('Demand breakdown 1'!N371:W371)&gt;0), 'Demand breakdown 1'!N371/SUM('Demand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1'!N371 /'Demand breakdown 1'!Y371)*Doku!$H$9)</f>
        <v>5.9537421443954186E-2</v>
      </c>
      <c r="O371" s="27" cm="1">
        <f t="array" ref="O371">_xlfn.IFS(AND('Demand breakdown 1'!X371&gt;0, SUM('Demand breakdown 1'!N371:W371)&gt;0,SUM('Demand breakdown 1'!N371:W371)&lt;'Demand breakdown 1'!X371),('Demand breakdown 1'!O371 /'Demand breakdown 1'!X371)*Doku!$H$9,AND('Demand breakdown 1'!X371 = 0, SUM('Demand breakdown 1'!N371:W371)&gt;0), 'Demand breakdown 1'!O371/SUM('Demand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1'!O371 /'Demand breakdown 1'!Y371)*Doku!$H$9)</f>
        <v>0.22262631620561296</v>
      </c>
      <c r="P371" s="27" cm="1">
        <f t="array" ref="P371">_xlfn.IFS(AND('Demand breakdown 1'!X371&gt;0, SUM('Demand breakdown 1'!N371:W371)&gt;0,SUM('Demand breakdown 1'!N371:W371)&lt;'Demand breakdown 1'!X371),('Demand breakdown 1'!P371 /'Demand breakdown 1'!X371)*Doku!$H$9,AND('Demand breakdown 1'!X371 = 0, SUM('Demand breakdown 1'!N371:W371)&gt;0), 'Demand breakdown 1'!P371/SUM('Demand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1'!P371 /'Demand breakdown 1'!Y371)*Doku!$H$9)</f>
        <v>0.17624323604404027</v>
      </c>
      <c r="Q371" s="27" cm="1">
        <f t="array" ref="Q371">_xlfn.IFS(AND('Demand breakdown 1'!X371&gt;0, SUM('Demand breakdown 1'!N371:W371)&gt;0,SUM('Demand breakdown 1'!N371:W371)&lt;'Demand breakdown 1'!X371),('Demand breakdown 1'!Q371 /'Demand breakdown 1'!X371)*Doku!$H$9,AND('Demand breakdown 1'!X371 = 0, SUM('Demand breakdown 1'!N371:W371)&gt;0), 'Demand breakdown 1'!Q371/SUM('Demand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1'!Q371 /'Demand breakdown 1'!Y371)*Doku!$H$9)</f>
        <v>0.13073295577798108</v>
      </c>
      <c r="R371" s="27" cm="1">
        <f t="array" ref="R371">_xlfn.IFS(AND('Demand breakdown 1'!X371&gt;0, SUM('Demand breakdown 1'!N371:W371)&gt;0,SUM('Demand breakdown 1'!N371:W371)&lt;'Demand breakdown 1'!X371),('Demand breakdown 1'!R371 /'Demand breakdown 1'!X371)*Doku!$H$9,AND('Demand breakdown 1'!X371 = 0, SUM('Demand breakdown 1'!N371:W371)&gt;0), 'Demand breakdown 1'!R371/SUM('Demand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1'!R371 /'Demand breakdown 1'!Y371)*Doku!$H$9)</f>
        <v>0</v>
      </c>
      <c r="S371" s="27" cm="1">
        <f t="array" ref="S371">_xlfn.IFS(AND('Demand breakdown 1'!X371&gt;0, SUM('Demand breakdown 1'!N371:W371)&gt;0,SUM('Demand breakdown 1'!N371:W371)&lt;'Demand breakdown 1'!X371),('Demand breakdown 1'!S371 /'Demand breakdown 1'!X371)*Doku!$H$9,AND('Demand breakdown 1'!X371 = 0, SUM('Demand breakdown 1'!N371:W371)&gt;0), 'Demand breakdown 1'!S371/SUM('Demand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1'!S371 /'Demand breakdown 1'!Y371)*Doku!$H$9)</f>
        <v>2.8553025153226195E-2</v>
      </c>
      <c r="T371" s="27" cm="1">
        <f t="array" ref="T371">_xlfn.IFS(AND('Demand breakdown 1'!X371&gt;0, SUM('Demand breakdown 1'!N371:W371)&gt;0,SUM('Demand breakdown 1'!N371:W371)&lt;'Demand breakdown 1'!X371),('Demand breakdown 1'!T371 /'Demand breakdown 1'!X371)*Doku!$H$9,AND('Demand breakdown 1'!X371 = 0, SUM('Demand breakdown 1'!N371:W371)&gt;0), 'Demand breakdown 1'!T371/SUM('Demand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1'!T371 /'Demand breakdown 1'!Y371)*Doku!$H$9)</f>
        <v>0</v>
      </c>
      <c r="U371" s="27" cm="1">
        <f t="array" ref="U371">_xlfn.IFS(AND('Demand breakdown 1'!X371&gt;0, SUM('Demand breakdown 1'!N371:W371)&gt;0,SUM('Demand breakdown 1'!N371:W371)&lt;'Demand breakdown 1'!X371),('Demand breakdown 1'!U371 /'Demand breakdown 1'!X371)*Doku!$H$9,AND('Demand breakdown 1'!X371 = 0, SUM('Demand breakdown 1'!N371:W371)&gt;0), 'Demand breakdown 1'!U371/SUM('Demand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1'!U371 /'Demand breakdown 1'!Y371)*Doku!$H$9)</f>
        <v>2.4563082773736072E-2</v>
      </c>
      <c r="V371" s="27" cm="1">
        <f t="array" ref="V371">_xlfn.IFS(AND('Demand breakdown 1'!X371&gt;0, SUM('Demand breakdown 1'!N371:W371)&gt;0,SUM('Demand breakdown 1'!N371:W371)&lt;'Demand breakdown 1'!X371),('Demand breakdown 1'!V371 /'Demand breakdown 1'!X371)*Doku!$H$9,AND('Demand breakdown 1'!X371 = 0, SUM('Demand breakdown 1'!N371:W371)&gt;0), 'Demand breakdown 1'!V371/SUM('Demand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1'!V371 /'Demand breakdown 1'!Y371)*Doku!$H$9)</f>
        <v>0.26533116823609321</v>
      </c>
      <c r="W371" s="27" cm="1">
        <f t="array" ref="W371">_xlfn.IFS(AND('Demand breakdown 1'!X371&gt;0, SUM('Demand breakdown 1'!N371:W371)&gt;0),('Demand breakdown 1'!W371 /'Demand breakdown 1'!X371)*Doku!$H$9,AND('Demand breakdown 1'!X371 = 0, SUM('Demand breakdown 1'!N371:W371)&gt;0), 'Demand breakdown 1'!W371/SUM('Demand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1'!W371 /'Demand breakdown 1'!Y371)*Doku!$H$9)</f>
        <v>0</v>
      </c>
      <c r="X371" s="90" cm="1">
        <f t="array" ref="X371">_xlfn.IFS(AND('Demand breakdown 1'!Y371&gt;0,'Demand breakdown 1'!X371 &gt; SUM('Demand breakdown 1'!N371:W371)),(('Demand breakdown 1'!Y371-SUM('Demand breakdown 1'!N371:W371))/'Demand breakdown 1'!Y371)*Doku!$H$9,'Demand breakdown 1'!Y371 = 0, 0,'Demand breakdown 1'!X371 &lt; SUM('Demand breakdown 1'!N371:W371),1)</f>
        <v>7.3065819824412889E-2</v>
      </c>
      <c r="Y371" s="92">
        <f>IF(X371=1,Doku!$H$10,1-SUM(N371:X371))</f>
        <v>1.9346974540943251E-2</v>
      </c>
      <c r="Z371" s="27">
        <f t="shared" si="26"/>
        <v>80.270196572839055</v>
      </c>
      <c r="AA371" s="25">
        <f t="shared" si="27"/>
        <v>83.243166816277537</v>
      </c>
    </row>
    <row r="372" spans="1:27">
      <c r="A372" s="27" t="s">
        <v>1545</v>
      </c>
      <c r="B372" s="27" t="s">
        <v>1552</v>
      </c>
      <c r="C372" s="27">
        <v>15084</v>
      </c>
      <c r="D372" s="27">
        <v>432</v>
      </c>
      <c r="E372" s="27">
        <v>4556.357</v>
      </c>
      <c r="F372" s="27">
        <v>178846</v>
      </c>
      <c r="G372" s="27">
        <v>5</v>
      </c>
      <c r="H372" s="27">
        <v>7.1702840506727511E-2</v>
      </c>
      <c r="I372" s="27">
        <v>8.1478815489749432E-2</v>
      </c>
      <c r="J372" s="27">
        <v>15482.91296327352</v>
      </c>
      <c r="K372" s="29">
        <f t="shared" si="25"/>
        <v>1152.5497983272601</v>
      </c>
      <c r="L372" s="28">
        <f t="shared" si="28"/>
        <v>230.50995966545202</v>
      </c>
      <c r="M372" s="27">
        <f t="shared" si="29"/>
        <v>103.72948184945341</v>
      </c>
      <c r="N372" s="87" cm="1">
        <f t="array" ref="N372">_xlfn.IFS(AND('Demand breakdown 1'!X372&gt;0, SUM('Demand breakdown 1'!N372:W372)&gt;0,SUM('Demand breakdown 1'!N372:W372)&lt;'Demand breakdown 1'!X372),('Demand breakdown 1'!N372 /'Demand breakdown 1'!X372)*Doku!$H$9,AND('Demand breakdown 1'!X372 = 0, SUM('Demand breakdown 1'!N372:W372)&gt;0), 'Demand breakdown 1'!N372/SUM('Demand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1'!N372 /'Demand breakdown 1'!Y372)*Doku!$H$9)</f>
        <v>0.10180700514350831</v>
      </c>
      <c r="O372" s="27" cm="1">
        <f t="array" ref="O372">_xlfn.IFS(AND('Demand breakdown 1'!X372&gt;0, SUM('Demand breakdown 1'!N372:W372)&gt;0,SUM('Demand breakdown 1'!N372:W372)&lt;'Demand breakdown 1'!X372),('Demand breakdown 1'!O372 /'Demand breakdown 1'!X372)*Doku!$H$9,AND('Demand breakdown 1'!X372 = 0, SUM('Demand breakdown 1'!N372:W372)&gt;0), 'Demand breakdown 1'!O372/SUM('Demand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1'!O372 /'Demand breakdown 1'!Y372)*Doku!$H$9)</f>
        <v>0.10998062732273735</v>
      </c>
      <c r="P372" s="27" cm="1">
        <f t="array" ref="P372">_xlfn.IFS(AND('Demand breakdown 1'!X372&gt;0, SUM('Demand breakdown 1'!N372:W372)&gt;0,SUM('Demand breakdown 1'!N372:W372)&lt;'Demand breakdown 1'!X372),('Demand breakdown 1'!P372 /'Demand breakdown 1'!X372)*Doku!$H$9,AND('Demand breakdown 1'!X372 = 0, SUM('Demand breakdown 1'!N372:W372)&gt;0), 'Demand breakdown 1'!P372/SUM('Demand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1'!P372 /'Demand breakdown 1'!Y372)*Doku!$H$9)</f>
        <v>0.30651083172108878</v>
      </c>
      <c r="Q372" s="27" cm="1">
        <f t="array" ref="Q372">_xlfn.IFS(AND('Demand breakdown 1'!X372&gt;0, SUM('Demand breakdown 1'!N372:W372)&gt;0,SUM('Demand breakdown 1'!N372:W372)&lt;'Demand breakdown 1'!X372),('Demand breakdown 1'!Q372 /'Demand breakdown 1'!X372)*Doku!$H$9,AND('Demand breakdown 1'!X372 = 0, SUM('Demand breakdown 1'!N372:W372)&gt;0), 'Demand breakdown 1'!Q372/SUM('Demand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1'!Q372 /'Demand breakdown 1'!Y372)*Doku!$H$9)</f>
        <v>0.32767143136287064</v>
      </c>
      <c r="R372" s="27" cm="1">
        <f t="array" ref="R372">_xlfn.IFS(AND('Demand breakdown 1'!X372&gt;0, SUM('Demand breakdown 1'!N372:W372)&gt;0,SUM('Demand breakdown 1'!N372:W372)&lt;'Demand breakdown 1'!X372),('Demand breakdown 1'!R372 /'Demand breakdown 1'!X372)*Doku!$H$9,AND('Demand breakdown 1'!X372 = 0, SUM('Demand breakdown 1'!N372:W372)&gt;0), 'Demand breakdown 1'!R372/SUM('Demand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1'!R372 /'Demand breakdown 1'!Y372)*Doku!$H$9)</f>
        <v>0</v>
      </c>
      <c r="S372" s="27" cm="1">
        <f t="array" ref="S372">_xlfn.IFS(AND('Demand breakdown 1'!X372&gt;0, SUM('Demand breakdown 1'!N372:W372)&gt;0,SUM('Demand breakdown 1'!N372:W372)&lt;'Demand breakdown 1'!X372),('Demand breakdown 1'!S372 /'Demand breakdown 1'!X372)*Doku!$H$9,AND('Demand breakdown 1'!X372 = 0, SUM('Demand breakdown 1'!N372:W372)&gt;0), 'Demand breakdown 1'!S372/SUM('Demand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1'!S372 /'Demand breakdown 1'!Y372)*Doku!$H$9)</f>
        <v>0</v>
      </c>
      <c r="T372" s="27" cm="1">
        <f t="array" ref="T372">_xlfn.IFS(AND('Demand breakdown 1'!X372&gt;0, SUM('Demand breakdown 1'!N372:W372)&gt;0,SUM('Demand breakdown 1'!N372:W372)&lt;'Demand breakdown 1'!X372),('Demand breakdown 1'!T372 /'Demand breakdown 1'!X372)*Doku!$H$9,AND('Demand breakdown 1'!X372 = 0, SUM('Demand breakdown 1'!N372:W372)&gt;0), 'Demand breakdown 1'!T372/SUM('Demand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1'!T372 /'Demand breakdown 1'!Y372)*Doku!$H$9)</f>
        <v>3.6145573637035064E-2</v>
      </c>
      <c r="U372" s="27" cm="1">
        <f t="array" ref="U372">_xlfn.IFS(AND('Demand breakdown 1'!X372&gt;0, SUM('Demand breakdown 1'!N372:W372)&gt;0,SUM('Demand breakdown 1'!N372:W372)&lt;'Demand breakdown 1'!X372),('Demand breakdown 1'!U372 /'Demand breakdown 1'!X372)*Doku!$H$9,AND('Demand breakdown 1'!X372 = 0, SUM('Demand breakdown 1'!N372:W372)&gt;0), 'Demand breakdown 1'!U372/SUM('Demand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1'!U372 /'Demand breakdown 1'!Y372)*Doku!$H$9)</f>
        <v>0</v>
      </c>
      <c r="V372" s="27" cm="1">
        <f t="array" ref="V372">_xlfn.IFS(AND('Demand breakdown 1'!X372&gt;0, SUM('Demand breakdown 1'!N372:W372)&gt;0,SUM('Demand breakdown 1'!N372:W372)&lt;'Demand breakdown 1'!X372),('Demand breakdown 1'!V372 /'Demand breakdown 1'!X372)*Doku!$H$9,AND('Demand breakdown 1'!X372 = 0, SUM('Demand breakdown 1'!N372:W372)&gt;0), 'Demand breakdown 1'!V372/SUM('Demand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1'!V372 /'Demand breakdown 1'!Y372)*Doku!$H$9)</f>
        <v>9.8537556271816693E-2</v>
      </c>
      <c r="W372" s="27" cm="1">
        <f t="array" ref="W372">_xlfn.IFS(AND('Demand breakdown 1'!X372&gt;0, SUM('Demand breakdown 1'!N372:W372)&gt;0),('Demand breakdown 1'!W372 /'Demand breakdown 1'!X372)*Doku!$H$9,AND('Demand breakdown 1'!X372 = 0, SUM('Demand breakdown 1'!N372:W372)&gt;0), 'Demand breakdown 1'!W372/SUM('Demand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1'!W372 /'Demand breakdown 1'!Y372)*Doku!$H$9)</f>
        <v>0</v>
      </c>
      <c r="X372" s="90" cm="1">
        <f t="array" ref="X372">_xlfn.IFS(AND('Demand breakdown 1'!Y372&gt;0,'Demand breakdown 1'!X372 &gt; SUM('Demand breakdown 1'!N372:W372)),(('Demand breakdown 1'!Y372-SUM('Demand breakdown 1'!N372:W372))/'Demand breakdown 1'!Y372)*Doku!$H$9,'Demand breakdown 1'!Y372 = 0, 0,'Demand breakdown 1'!X372 &lt; SUM('Demand breakdown 1'!N372:W372),1)</f>
        <v>1</v>
      </c>
      <c r="Y372" s="92">
        <f>IF(X372=1,Doku!$H$10,1-SUM(N372:X372))</f>
        <v>1.934697454094314E-2</v>
      </c>
      <c r="Z372" s="27">
        <f t="shared" si="26"/>
        <v>62.237689109672047</v>
      </c>
      <c r="AA372" s="25">
        <f t="shared" si="27"/>
        <v>64.542788706326576</v>
      </c>
    </row>
    <row r="373" spans="1:27">
      <c r="A373" s="27" t="s">
        <v>1545</v>
      </c>
      <c r="B373" s="27" t="s">
        <v>1553</v>
      </c>
      <c r="C373" s="27">
        <v>15085</v>
      </c>
      <c r="D373" s="27">
        <v>414</v>
      </c>
      <c r="E373" s="27">
        <v>5173.0249999999996</v>
      </c>
      <c r="F373" s="27">
        <v>213310</v>
      </c>
      <c r="G373" s="27">
        <v>4</v>
      </c>
      <c r="H373" s="27">
        <v>8.1407270438272089E-2</v>
      </c>
      <c r="I373" s="27">
        <v>9.7179954441913435E-2</v>
      </c>
      <c r="J373" s="27">
        <v>15482.91296327352</v>
      </c>
      <c r="K373" s="29">
        <f t="shared" si="25"/>
        <v>1328.7996689886031</v>
      </c>
      <c r="L373" s="28">
        <f t="shared" si="28"/>
        <v>332.19991724715078</v>
      </c>
      <c r="M373" s="27">
        <f t="shared" si="29"/>
        <v>149.48996276121787</v>
      </c>
      <c r="N373" s="87" cm="1">
        <f t="array" ref="N373">_xlfn.IFS(AND('Demand breakdown 1'!X373&gt;0, SUM('Demand breakdown 1'!N373:W373)&gt;0,SUM('Demand breakdown 1'!N373:W373)&lt;'Demand breakdown 1'!X373),('Demand breakdown 1'!N373 /'Demand breakdown 1'!X373)*Doku!$H$9,AND('Demand breakdown 1'!X373 = 0, SUM('Demand breakdown 1'!N373:W373)&gt;0), 'Demand breakdown 1'!N373/SUM('Demand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1'!N373 /'Demand breakdown 1'!Y373)*Doku!$H$9)</f>
        <v>0.27090906229719147</v>
      </c>
      <c r="O373" s="27" cm="1">
        <f t="array" ref="O373">_xlfn.IFS(AND('Demand breakdown 1'!X373&gt;0, SUM('Demand breakdown 1'!N373:W373)&gt;0,SUM('Demand breakdown 1'!N373:W373)&lt;'Demand breakdown 1'!X373),('Demand breakdown 1'!O373 /'Demand breakdown 1'!X373)*Doku!$H$9,AND('Demand breakdown 1'!X373 = 0, SUM('Demand breakdown 1'!N373:W373)&gt;0), 'Demand breakdown 1'!O373/SUM('Demand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1'!O373 /'Demand breakdown 1'!Y373)*Doku!$H$9)</f>
        <v>9.7837319444669779E-2</v>
      </c>
      <c r="P373" s="27" cm="1">
        <f t="array" ref="P373">_xlfn.IFS(AND('Demand breakdown 1'!X373&gt;0, SUM('Demand breakdown 1'!N373:W373)&gt;0,SUM('Demand breakdown 1'!N373:W373)&lt;'Demand breakdown 1'!X373),('Demand breakdown 1'!P373 /'Demand breakdown 1'!X373)*Doku!$H$9,AND('Demand breakdown 1'!X373 = 0, SUM('Demand breakdown 1'!N373:W373)&gt;0), 'Demand breakdown 1'!P373/SUM('Demand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1'!P373 /'Demand breakdown 1'!Y373)*Doku!$H$9)</f>
        <v>5.8559088003167857E-2</v>
      </c>
      <c r="Q373" s="27" cm="1">
        <f t="array" ref="Q373">_xlfn.IFS(AND('Demand breakdown 1'!X373&gt;0, SUM('Demand breakdown 1'!N373:W373)&gt;0,SUM('Demand breakdown 1'!N373:W373)&lt;'Demand breakdown 1'!X373),('Demand breakdown 1'!Q373 /'Demand breakdown 1'!X373)*Doku!$H$9,AND('Demand breakdown 1'!X373 = 0, SUM('Demand breakdown 1'!N373:W373)&gt;0), 'Demand breakdown 1'!Q373/SUM('Demand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1'!Q373 /'Demand breakdown 1'!Y373)*Doku!$H$9)</f>
        <v>7.1130727585605458E-2</v>
      </c>
      <c r="R373" s="27" cm="1">
        <f t="array" ref="R373">_xlfn.IFS(AND('Demand breakdown 1'!X373&gt;0, SUM('Demand breakdown 1'!N373:W373)&gt;0,SUM('Demand breakdown 1'!N373:W373)&lt;'Demand breakdown 1'!X373),('Demand breakdown 1'!R373 /'Demand breakdown 1'!X373)*Doku!$H$9,AND('Demand breakdown 1'!X373 = 0, SUM('Demand breakdown 1'!N373:W373)&gt;0), 'Demand breakdown 1'!R373/SUM('Demand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1'!R373 /'Demand breakdown 1'!Y373)*Doku!$H$9)</f>
        <v>1.446064242124946E-2</v>
      </c>
      <c r="S373" s="27" cm="1">
        <f t="array" ref="S373">_xlfn.IFS(AND('Demand breakdown 1'!X373&gt;0, SUM('Demand breakdown 1'!N373:W373)&gt;0,SUM('Demand breakdown 1'!N373:W373)&lt;'Demand breakdown 1'!X373),('Demand breakdown 1'!S373 /'Demand breakdown 1'!X373)*Doku!$H$9,AND('Demand breakdown 1'!X373 = 0, SUM('Demand breakdown 1'!N373:W373)&gt;0), 'Demand breakdown 1'!S373/SUM('Demand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1'!S373 /'Demand breakdown 1'!Y373)*Doku!$H$9)</f>
        <v>4.4489273755465679E-2</v>
      </c>
      <c r="T373" s="27" cm="1">
        <f t="array" ref="T373">_xlfn.IFS(AND('Demand breakdown 1'!X373&gt;0, SUM('Demand breakdown 1'!N373:W373)&gt;0,SUM('Demand breakdown 1'!N373:W373)&lt;'Demand breakdown 1'!X373),('Demand breakdown 1'!T373 /'Demand breakdown 1'!X373)*Doku!$H$9,AND('Demand breakdown 1'!X373 = 0, SUM('Demand breakdown 1'!N373:W373)&gt;0), 'Demand breakdown 1'!T373/SUM('Demand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1'!T373 /'Demand breakdown 1'!Y373)*Doku!$H$9)</f>
        <v>2.5664383396271563E-2</v>
      </c>
      <c r="U373" s="27" cm="1">
        <f t="array" ref="U373">_xlfn.IFS(AND('Demand breakdown 1'!X373&gt;0, SUM('Demand breakdown 1'!N373:W373)&gt;0,SUM('Demand breakdown 1'!N373:W373)&lt;'Demand breakdown 1'!X373),('Demand breakdown 1'!U373 /'Demand breakdown 1'!X373)*Doku!$H$9,AND('Demand breakdown 1'!X373 = 0, SUM('Demand breakdown 1'!N373:W373)&gt;0), 'Demand breakdown 1'!U373/SUM('Demand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1'!U373 /'Demand breakdown 1'!Y373)*Doku!$H$9)</f>
        <v>4.5661758276107529E-2</v>
      </c>
      <c r="V373" s="27" cm="1">
        <f t="array" ref="V373">_xlfn.IFS(AND('Demand breakdown 1'!X373&gt;0, SUM('Demand breakdown 1'!N373:W373)&gt;0,SUM('Demand breakdown 1'!N373:W373)&lt;'Demand breakdown 1'!X373),('Demand breakdown 1'!V373 /'Demand breakdown 1'!X373)*Doku!$H$9,AND('Demand breakdown 1'!X373 = 0, SUM('Demand breakdown 1'!N373:W373)&gt;0), 'Demand breakdown 1'!V373/SUM('Demand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1'!V373 /'Demand breakdown 1'!Y373)*Doku!$H$9)</f>
        <v>0.32197727697403644</v>
      </c>
      <c r="W373" s="27" cm="1">
        <f t="array" ref="W373">_xlfn.IFS(AND('Demand breakdown 1'!X373&gt;0, SUM('Demand breakdown 1'!N373:W373)&gt;0),('Demand breakdown 1'!W373 /'Demand breakdown 1'!X373)*Doku!$H$9,AND('Demand breakdown 1'!X373 = 0, SUM('Demand breakdown 1'!N373:W373)&gt;0), 'Demand breakdown 1'!W373/SUM('Demand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1'!W373 /'Demand breakdown 1'!Y373)*Doku!$H$9)</f>
        <v>1.7001025549306797E-2</v>
      </c>
      <c r="X373" s="90" cm="1">
        <f t="array" ref="X373">_xlfn.IFS(AND('Demand breakdown 1'!Y373&gt;0,'Demand breakdown 1'!X373 &gt; SUM('Demand breakdown 1'!N373:W373)),(('Demand breakdown 1'!Y373-SUM('Demand breakdown 1'!N373:W373))/'Demand breakdown 1'!Y373)*Doku!$H$9,'Demand breakdown 1'!Y373 = 0, 0,'Demand breakdown 1'!X373 &lt; SUM('Demand breakdown 1'!N373:W373),1)</f>
        <v>1.2962467755984875E-2</v>
      </c>
      <c r="Y373" s="92">
        <f>IF(X373=1,Doku!$H$10,1-SUM(N373:X373))</f>
        <v>1.934697454094314E-2</v>
      </c>
      <c r="Z373" s="27">
        <f t="shared" si="26"/>
        <v>89.693977656730709</v>
      </c>
      <c r="AA373" s="25">
        <f t="shared" si="27"/>
        <v>93.015976829202231</v>
      </c>
    </row>
    <row r="374" spans="1:27">
      <c r="A374" s="27" t="s">
        <v>1545</v>
      </c>
      <c r="B374" s="27" t="s">
        <v>1554</v>
      </c>
      <c r="C374" s="27">
        <v>15086</v>
      </c>
      <c r="D374" s="27">
        <v>439</v>
      </c>
      <c r="E374" s="27">
        <v>2300.134</v>
      </c>
      <c r="F374" s="27">
        <v>89589</v>
      </c>
      <c r="G374" s="27">
        <v>4</v>
      </c>
      <c r="H374" s="27">
        <v>3.6196931308521522E-2</v>
      </c>
      <c r="I374" s="27">
        <v>4.0815034168564919E-2</v>
      </c>
      <c r="J374" s="27">
        <v>15482.91296327352</v>
      </c>
      <c r="K374" s="29">
        <f t="shared" si="25"/>
        <v>580.454408685928</v>
      </c>
      <c r="L374" s="28">
        <f t="shared" si="28"/>
        <v>145.113602171482</v>
      </c>
      <c r="M374" s="27">
        <f t="shared" si="29"/>
        <v>65.301120977166903</v>
      </c>
      <c r="N374" s="87" cm="1">
        <f t="array" ref="N374">_xlfn.IFS(AND('Demand breakdown 1'!X374&gt;0, SUM('Demand breakdown 1'!N374:W374)&gt;0,SUM('Demand breakdown 1'!N374:W374)&lt;'Demand breakdown 1'!X374),('Demand breakdown 1'!N374 /'Demand breakdown 1'!X374)*Doku!$H$9,AND('Demand breakdown 1'!X374 = 0, SUM('Demand breakdown 1'!N374:W374)&gt;0), 'Demand breakdown 1'!N374/SUM('Demand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1'!N374 /'Demand breakdown 1'!Y374)*Doku!$H$9)</f>
        <v>0.33888764008570027</v>
      </c>
      <c r="O374" s="27" cm="1">
        <f t="array" ref="O374">_xlfn.IFS(AND('Demand breakdown 1'!X374&gt;0, SUM('Demand breakdown 1'!N374:W374)&gt;0,SUM('Demand breakdown 1'!N374:W374)&lt;'Demand breakdown 1'!X374),('Demand breakdown 1'!O374 /'Demand breakdown 1'!X374)*Doku!$H$9,AND('Demand breakdown 1'!X374 = 0, SUM('Demand breakdown 1'!N374:W374)&gt;0), 'Demand breakdown 1'!O374/SUM('Demand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1'!O374 /'Demand breakdown 1'!Y374)*Doku!$H$9)</f>
        <v>5.130176793145972E-2</v>
      </c>
      <c r="P374" s="27" cm="1">
        <f t="array" ref="P374">_xlfn.IFS(AND('Demand breakdown 1'!X374&gt;0, SUM('Demand breakdown 1'!N374:W374)&gt;0,SUM('Demand breakdown 1'!N374:W374)&lt;'Demand breakdown 1'!X374),('Demand breakdown 1'!P374 /'Demand breakdown 1'!X374)*Doku!$H$9,AND('Demand breakdown 1'!X374 = 0, SUM('Demand breakdown 1'!N374:W374)&gt;0), 'Demand breakdown 1'!P374/SUM('Demand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1'!P374 /'Demand breakdown 1'!Y374)*Doku!$H$9)</f>
        <v>4.7848764320688388E-2</v>
      </c>
      <c r="Q374" s="27" cm="1">
        <f t="array" ref="Q374">_xlfn.IFS(AND('Demand breakdown 1'!X374&gt;0, SUM('Demand breakdown 1'!N374:W374)&gt;0,SUM('Demand breakdown 1'!N374:W374)&lt;'Demand breakdown 1'!X374),('Demand breakdown 1'!Q374 /'Demand breakdown 1'!X374)*Doku!$H$9,AND('Demand breakdown 1'!X374 = 0, SUM('Demand breakdown 1'!N374:W374)&gt;0), 'Demand breakdown 1'!Q374/SUM('Demand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1'!Q374 /'Demand breakdown 1'!Y374)*Doku!$H$9)</f>
        <v>0.22617173650552191</v>
      </c>
      <c r="R374" s="27" cm="1">
        <f t="array" ref="R374">_xlfn.IFS(AND('Demand breakdown 1'!X374&gt;0, SUM('Demand breakdown 1'!N374:W374)&gt;0,SUM('Demand breakdown 1'!N374:W374)&lt;'Demand breakdown 1'!X374),('Demand breakdown 1'!R374 /'Demand breakdown 1'!X374)*Doku!$H$9,AND('Demand breakdown 1'!X374 = 0, SUM('Demand breakdown 1'!N374:W374)&gt;0), 'Demand breakdown 1'!R374/SUM('Demand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1'!R374 /'Demand breakdown 1'!Y374)*Doku!$H$9)</f>
        <v>0</v>
      </c>
      <c r="S374" s="27" cm="1">
        <f t="array" ref="S374">_xlfn.IFS(AND('Demand breakdown 1'!X374&gt;0, SUM('Demand breakdown 1'!N374:W374)&gt;0,SUM('Demand breakdown 1'!N374:W374)&lt;'Demand breakdown 1'!X374),('Demand breakdown 1'!S374 /'Demand breakdown 1'!X374)*Doku!$H$9,AND('Demand breakdown 1'!X374 = 0, SUM('Demand breakdown 1'!N374:W374)&gt;0), 'Demand breakdown 1'!S374/SUM('Demand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1'!S374 /'Demand breakdown 1'!Y374)*Doku!$H$9)</f>
        <v>7.9912369277850712E-2</v>
      </c>
      <c r="T374" s="27" cm="1">
        <f t="array" ref="T374">_xlfn.IFS(AND('Demand breakdown 1'!X374&gt;0, SUM('Demand breakdown 1'!N374:W374)&gt;0,SUM('Demand breakdown 1'!N374:W374)&lt;'Demand breakdown 1'!X374),('Demand breakdown 1'!T374 /'Demand breakdown 1'!X374)*Doku!$H$9,AND('Demand breakdown 1'!X374 = 0, SUM('Demand breakdown 1'!N374:W374)&gt;0), 'Demand breakdown 1'!T374/SUM('Demand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1'!T374 /'Demand breakdown 1'!Y374)*Doku!$H$9)</f>
        <v>3.9956184638925356E-2</v>
      </c>
      <c r="U374" s="27" cm="1">
        <f t="array" ref="U374">_xlfn.IFS(AND('Demand breakdown 1'!X374&gt;0, SUM('Demand breakdown 1'!N374:W374)&gt;0,SUM('Demand breakdown 1'!N374:W374)&lt;'Demand breakdown 1'!X374),('Demand breakdown 1'!U374 /'Demand breakdown 1'!X374)*Doku!$H$9,AND('Demand breakdown 1'!X374 = 0, SUM('Demand breakdown 1'!N374:W374)&gt;0), 'Demand breakdown 1'!U374/SUM('Demand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1'!U374 /'Demand breakdown 1'!Y374)*Doku!$H$9)</f>
        <v>2.7130742656060428E-2</v>
      </c>
      <c r="V374" s="27" cm="1">
        <f t="array" ref="V374">_xlfn.IFS(AND('Demand breakdown 1'!X374&gt;0, SUM('Demand breakdown 1'!N374:W374)&gt;0,SUM('Demand breakdown 1'!N374:W374)&lt;'Demand breakdown 1'!X374),('Demand breakdown 1'!V374 /'Demand breakdown 1'!X374)*Doku!$H$9,AND('Demand breakdown 1'!X374 = 0, SUM('Demand breakdown 1'!N374:W374)&gt;0), 'Demand breakdown 1'!V374/SUM('Demand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1'!V374 /'Demand breakdown 1'!Y374)*Doku!$H$9)</f>
        <v>0.16944382004285014</v>
      </c>
      <c r="W374" s="27" cm="1">
        <f t="array" ref="W374">_xlfn.IFS(AND('Demand breakdown 1'!X374&gt;0, SUM('Demand breakdown 1'!N374:W374)&gt;0),('Demand breakdown 1'!W374 /'Demand breakdown 1'!X374)*Doku!$H$9,AND('Demand breakdown 1'!X374 = 0, SUM('Demand breakdown 1'!N374:W374)&gt;0), 'Demand breakdown 1'!W374/SUM('Demand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1'!W374 /'Demand breakdown 1'!Y374)*Doku!$H$9)</f>
        <v>0</v>
      </c>
      <c r="X374" s="90" cm="1">
        <f t="array" ref="X374">_xlfn.IFS(AND('Demand breakdown 1'!Y374&gt;0,'Demand breakdown 1'!X374 &gt; SUM('Demand breakdown 1'!N374:W374)),(('Demand breakdown 1'!Y374-SUM('Demand breakdown 1'!N374:W374))/'Demand breakdown 1'!Y374)*Doku!$H$9,'Demand breakdown 1'!Y374 = 0, 0,'Demand breakdown 1'!X374 &lt; SUM('Demand breakdown 1'!N374:W374),1)</f>
        <v>1</v>
      </c>
      <c r="Y374" s="92">
        <f>IF(X374=1,Doku!$H$10,1-SUM(N374:X374))</f>
        <v>1.934697454094314E-2</v>
      </c>
      <c r="Z374" s="27">
        <f t="shared" si="26"/>
        <v>39.18067258630014</v>
      </c>
      <c r="AA374" s="25">
        <f t="shared" si="27"/>
        <v>40.631808608014964</v>
      </c>
    </row>
    <row r="375" spans="1:27">
      <c r="A375" s="27" t="s">
        <v>1545</v>
      </c>
      <c r="B375" s="27" t="s">
        <v>1555</v>
      </c>
      <c r="C375" s="27">
        <v>15087</v>
      </c>
      <c r="D375" s="27">
        <v>342</v>
      </c>
      <c r="E375" s="27">
        <v>2840.1489999999999</v>
      </c>
      <c r="F375" s="27">
        <v>134942</v>
      </c>
      <c r="G375" s="27">
        <v>2</v>
      </c>
      <c r="H375" s="27">
        <v>4.4695082225194742E-2</v>
      </c>
      <c r="I375" s="27">
        <v>6.1476993166287013E-2</v>
      </c>
      <c r="J375" s="27">
        <v>15482.91296327352</v>
      </c>
      <c r="K375" s="29">
        <f t="shared" si="25"/>
        <v>764.76327058737854</v>
      </c>
      <c r="L375" s="28">
        <f t="shared" si="28"/>
        <v>382.38163529368927</v>
      </c>
      <c r="M375" s="27">
        <f t="shared" si="29"/>
        <v>172.07173588216017</v>
      </c>
      <c r="N375" s="87" cm="1">
        <f t="array" ref="N375">_xlfn.IFS(AND('Demand breakdown 1'!X375&gt;0, SUM('Demand breakdown 1'!N375:W375)&gt;0,SUM('Demand breakdown 1'!N375:W375)&lt;'Demand breakdown 1'!X375),('Demand breakdown 1'!N375 /'Demand breakdown 1'!X375)*Doku!$H$9,AND('Demand breakdown 1'!X375 = 0, SUM('Demand breakdown 1'!N375:W375)&gt;0), 'Demand breakdown 1'!N375/SUM('Demand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1'!N375 /'Demand breakdown 1'!Y375)*Doku!$H$9)</f>
        <v>0.31789366336359853</v>
      </c>
      <c r="O375" s="27" cm="1">
        <f t="array" ref="O375">_xlfn.IFS(AND('Demand breakdown 1'!X375&gt;0, SUM('Demand breakdown 1'!N375:W375)&gt;0,SUM('Demand breakdown 1'!N375:W375)&lt;'Demand breakdown 1'!X375),('Demand breakdown 1'!O375 /'Demand breakdown 1'!X375)*Doku!$H$9,AND('Demand breakdown 1'!X375 = 0, SUM('Demand breakdown 1'!N375:W375)&gt;0), 'Demand breakdown 1'!O375/SUM('Demand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1'!O375 /'Demand breakdown 1'!Y375)*Doku!$H$9)</f>
        <v>5.118414153604902E-2</v>
      </c>
      <c r="P375" s="27" cm="1">
        <f t="array" ref="P375">_xlfn.IFS(AND('Demand breakdown 1'!X375&gt;0, SUM('Demand breakdown 1'!N375:W375)&gt;0,SUM('Demand breakdown 1'!N375:W375)&lt;'Demand breakdown 1'!X375),('Demand breakdown 1'!P375 /'Demand breakdown 1'!X375)*Doku!$H$9,AND('Demand breakdown 1'!X375 = 0, SUM('Demand breakdown 1'!N375:W375)&gt;0), 'Demand breakdown 1'!P375/SUM('Demand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1'!P375 /'Demand breakdown 1'!Y375)*Doku!$H$9)</f>
        <v>4.4535221189454417E-2</v>
      </c>
      <c r="Q375" s="27" cm="1">
        <f t="array" ref="Q375">_xlfn.IFS(AND('Demand breakdown 1'!X375&gt;0, SUM('Demand breakdown 1'!N375:W375)&gt;0,SUM('Demand breakdown 1'!N375:W375)&lt;'Demand breakdown 1'!X375),('Demand breakdown 1'!Q375 /'Demand breakdown 1'!X375)*Doku!$H$9,AND('Demand breakdown 1'!X375 = 0, SUM('Demand breakdown 1'!N375:W375)&gt;0), 'Demand breakdown 1'!Q375/SUM('Demand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1'!Q375 /'Demand breakdown 1'!Y375)*Doku!$H$9)</f>
        <v>0.28239093773932927</v>
      </c>
      <c r="R375" s="27" cm="1">
        <f t="array" ref="R375">_xlfn.IFS(AND('Demand breakdown 1'!X375&gt;0, SUM('Demand breakdown 1'!N375:W375)&gt;0,SUM('Demand breakdown 1'!N375:W375)&lt;'Demand breakdown 1'!X375),('Demand breakdown 1'!R375 /'Demand breakdown 1'!X375)*Doku!$H$9,AND('Demand breakdown 1'!X375 = 0, SUM('Demand breakdown 1'!N375:W375)&gt;0), 'Demand breakdown 1'!R375/SUM('Demand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1'!R375 /'Demand breakdown 1'!Y375)*Doku!$H$9)</f>
        <v>0</v>
      </c>
      <c r="S375" s="27" cm="1">
        <f t="array" ref="S375">_xlfn.IFS(AND('Demand breakdown 1'!X375&gt;0, SUM('Demand breakdown 1'!N375:W375)&gt;0,SUM('Demand breakdown 1'!N375:W375)&lt;'Demand breakdown 1'!X375),('Demand breakdown 1'!S375 /'Demand breakdown 1'!X375)*Doku!$H$9,AND('Demand breakdown 1'!X375 = 0, SUM('Demand breakdown 1'!N375:W375)&gt;0), 'Demand breakdown 1'!S375/SUM('Demand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1'!S375 /'Demand breakdown 1'!Y375)*Doku!$H$9)</f>
        <v>0</v>
      </c>
      <c r="T375" s="27" cm="1">
        <f t="array" ref="T375">_xlfn.IFS(AND('Demand breakdown 1'!X375&gt;0, SUM('Demand breakdown 1'!N375:W375)&gt;0,SUM('Demand breakdown 1'!N375:W375)&lt;'Demand breakdown 1'!X375),('Demand breakdown 1'!T375 /'Demand breakdown 1'!X375)*Doku!$H$9,AND('Demand breakdown 1'!X375 = 0, SUM('Demand breakdown 1'!N375:W375)&gt;0), 'Demand breakdown 1'!T375/SUM('Demand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1'!T375 /'Demand breakdown 1'!Y375)*Doku!$H$9)</f>
        <v>6.8747327357242316E-2</v>
      </c>
      <c r="U375" s="27" cm="1">
        <f t="array" ref="U375">_xlfn.IFS(AND('Demand breakdown 1'!X375&gt;0, SUM('Demand breakdown 1'!N375:W375)&gt;0,SUM('Demand breakdown 1'!N375:W375)&lt;'Demand breakdown 1'!X375),('Demand breakdown 1'!U375 /'Demand breakdown 1'!X375)*Doku!$H$9,AND('Demand breakdown 1'!X375 = 0, SUM('Demand breakdown 1'!N375:W375)&gt;0), 'Demand breakdown 1'!U375/SUM('Demand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1'!U375 /'Demand breakdown 1'!Y375)*Doku!$H$9)</f>
        <v>0</v>
      </c>
      <c r="V375" s="27" cm="1">
        <f t="array" ref="V375">_xlfn.IFS(AND('Demand breakdown 1'!X375&gt;0, SUM('Demand breakdown 1'!N375:W375)&gt;0,SUM('Demand breakdown 1'!N375:W375)&lt;'Demand breakdown 1'!X375),('Demand breakdown 1'!V375 /'Demand breakdown 1'!X375)*Doku!$H$9,AND('Demand breakdown 1'!X375 = 0, SUM('Demand breakdown 1'!N375:W375)&gt;0), 'Demand breakdown 1'!V375/SUM('Demand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1'!V375 /'Demand breakdown 1'!Y375)*Doku!$H$9)</f>
        <v>0.20185118561642862</v>
      </c>
      <c r="W375" s="27" cm="1">
        <f t="array" ref="W375">_xlfn.IFS(AND('Demand breakdown 1'!X375&gt;0, SUM('Demand breakdown 1'!N375:W375)&gt;0),('Demand breakdown 1'!W375 /'Demand breakdown 1'!X375)*Doku!$H$9,AND('Demand breakdown 1'!X375 = 0, SUM('Demand breakdown 1'!N375:W375)&gt;0), 'Demand breakdown 1'!W375/SUM('Demand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1'!W375 /'Demand breakdown 1'!Y375)*Doku!$H$9)</f>
        <v>1.4050548656954634E-2</v>
      </c>
      <c r="X375" s="90" cm="1">
        <f t="array" ref="X375">_xlfn.IFS(AND('Demand breakdown 1'!Y375&gt;0,'Demand breakdown 1'!X375 &gt; SUM('Demand breakdown 1'!N375:W375)),(('Demand breakdown 1'!Y375-SUM('Demand breakdown 1'!N375:W375))/'Demand breakdown 1'!Y375)*Doku!$H$9,'Demand breakdown 1'!Y375 = 0, 0,'Demand breakdown 1'!X375 &lt; SUM('Demand breakdown 1'!N375:W375),1)</f>
        <v>1</v>
      </c>
      <c r="Y375" s="92">
        <f>IF(X375=1,Doku!$H$10,1-SUM(N375:X375))</f>
        <v>1.934697454094314E-2</v>
      </c>
      <c r="Z375" s="27">
        <f t="shared" si="26"/>
        <v>103.24304152929611</v>
      </c>
      <c r="AA375" s="25">
        <f t="shared" si="27"/>
        <v>107.06685788223301</v>
      </c>
    </row>
    <row r="376" spans="1:27">
      <c r="A376" s="27" t="s">
        <v>1545</v>
      </c>
      <c r="B376" s="27" t="s">
        <v>1556</v>
      </c>
      <c r="C376" s="27">
        <v>15088</v>
      </c>
      <c r="D376" s="27">
        <v>599</v>
      </c>
      <c r="E376" s="27">
        <v>6507.4629999999997</v>
      </c>
      <c r="F376" s="27">
        <v>183815</v>
      </c>
      <c r="G376" s="27">
        <v>4</v>
      </c>
      <c r="H376" s="27">
        <v>0.10240716028011645</v>
      </c>
      <c r="I376" s="27">
        <v>8.3742596810933947E-2</v>
      </c>
      <c r="J376" s="27">
        <v>15482.91296327352</v>
      </c>
      <c r="K376" s="29">
        <f t="shared" si="25"/>
        <v>1504.6462421596068</v>
      </c>
      <c r="L376" s="28">
        <f t="shared" si="28"/>
        <v>376.1615605399017</v>
      </c>
      <c r="M376" s="27">
        <f t="shared" si="29"/>
        <v>169.27270224295577</v>
      </c>
      <c r="N376" s="87" cm="1">
        <f t="array" ref="N376">_xlfn.IFS(AND('Demand breakdown 1'!X376&gt;0, SUM('Demand breakdown 1'!N376:W376)&gt;0,SUM('Demand breakdown 1'!N376:W376)&lt;'Demand breakdown 1'!X376),('Demand breakdown 1'!N376 /'Demand breakdown 1'!X376)*Doku!$H$9,AND('Demand breakdown 1'!X376 = 0, SUM('Demand breakdown 1'!N376:W376)&gt;0), 'Demand breakdown 1'!N376/SUM('Demand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1'!N376 /'Demand breakdown 1'!Y376)*Doku!$H$9)</f>
        <v>0.12987307360022321</v>
      </c>
      <c r="O376" s="27" cm="1">
        <f t="array" ref="O376">_xlfn.IFS(AND('Demand breakdown 1'!X376&gt;0, SUM('Demand breakdown 1'!N376:W376)&gt;0,SUM('Demand breakdown 1'!N376:W376)&lt;'Demand breakdown 1'!X376),('Demand breakdown 1'!O376 /'Demand breakdown 1'!X376)*Doku!$H$9,AND('Demand breakdown 1'!X376 = 0, SUM('Demand breakdown 1'!N376:W376)&gt;0), 'Demand breakdown 1'!O376/SUM('Demand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1'!O376 /'Demand breakdown 1'!Y376)*Doku!$H$9)</f>
        <v>0.37151120368155283</v>
      </c>
      <c r="P376" s="27" cm="1">
        <f t="array" ref="P376">_xlfn.IFS(AND('Demand breakdown 1'!X376&gt;0, SUM('Demand breakdown 1'!N376:W376)&gt;0,SUM('Demand breakdown 1'!N376:W376)&lt;'Demand breakdown 1'!X376),('Demand breakdown 1'!P376 /'Demand breakdown 1'!X376)*Doku!$H$9,AND('Demand breakdown 1'!X376 = 0, SUM('Demand breakdown 1'!N376:W376)&gt;0), 'Demand breakdown 1'!P376/SUM('Demand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1'!P376 /'Demand breakdown 1'!Y376)*Doku!$H$9)</f>
        <v>5.1429737145688395E-2</v>
      </c>
      <c r="Q376" s="27" cm="1">
        <f t="array" ref="Q376">_xlfn.IFS(AND('Demand breakdown 1'!X376&gt;0, SUM('Demand breakdown 1'!N376:W376)&gt;0,SUM('Demand breakdown 1'!N376:W376)&lt;'Demand breakdown 1'!X376),('Demand breakdown 1'!Q376 /'Demand breakdown 1'!X376)*Doku!$H$9,AND('Demand breakdown 1'!X376 = 0, SUM('Demand breakdown 1'!N376:W376)&gt;0), 'Demand breakdown 1'!Q376/SUM('Demand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1'!Q376 /'Demand breakdown 1'!Y376)*Doku!$H$9)</f>
        <v>5.5140396391409059E-2</v>
      </c>
      <c r="R376" s="27" cm="1">
        <f t="array" ref="R376">_xlfn.IFS(AND('Demand breakdown 1'!X376&gt;0, SUM('Demand breakdown 1'!N376:W376)&gt;0,SUM('Demand breakdown 1'!N376:W376)&lt;'Demand breakdown 1'!X376),('Demand breakdown 1'!R376 /'Demand breakdown 1'!X376)*Doku!$H$9,AND('Demand breakdown 1'!X376 = 0, SUM('Demand breakdown 1'!N376:W376)&gt;0), 'Demand breakdown 1'!R376/SUM('Demand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1'!R376 /'Demand breakdown 1'!Y376)*Doku!$H$9)</f>
        <v>0</v>
      </c>
      <c r="S376" s="27" cm="1">
        <f t="array" ref="S376">_xlfn.IFS(AND('Demand breakdown 1'!X376&gt;0, SUM('Demand breakdown 1'!N376:W376)&gt;0,SUM('Demand breakdown 1'!N376:W376)&lt;'Demand breakdown 1'!X376),('Demand breakdown 1'!S376 /'Demand breakdown 1'!X376)*Doku!$H$9,AND('Demand breakdown 1'!X376 = 0, SUM('Demand breakdown 1'!N376:W376)&gt;0), 'Demand breakdown 1'!S376/SUM('Demand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1'!S376 /'Demand breakdown 1'!Y376)*Doku!$H$9)</f>
        <v>0</v>
      </c>
      <c r="T376" s="27" cm="1">
        <f t="array" ref="T376">_xlfn.IFS(AND('Demand breakdown 1'!X376&gt;0, SUM('Demand breakdown 1'!N376:W376)&gt;0,SUM('Demand breakdown 1'!N376:W376)&lt;'Demand breakdown 1'!X376),('Demand breakdown 1'!T376 /'Demand breakdown 1'!X376)*Doku!$H$9,AND('Demand breakdown 1'!X376 = 0, SUM('Demand breakdown 1'!N376:W376)&gt;0), 'Demand breakdown 1'!T376/SUM('Demand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1'!T376 /'Demand breakdown 1'!Y376)*Doku!$H$9)</f>
        <v>0</v>
      </c>
      <c r="U376" s="27" cm="1">
        <f t="array" ref="U376">_xlfn.IFS(AND('Demand breakdown 1'!X376&gt;0, SUM('Demand breakdown 1'!N376:W376)&gt;0,SUM('Demand breakdown 1'!N376:W376)&lt;'Demand breakdown 1'!X376),('Demand breakdown 1'!U376 /'Demand breakdown 1'!X376)*Doku!$H$9,AND('Demand breakdown 1'!X376 = 0, SUM('Demand breakdown 1'!N376:W376)&gt;0), 'Demand breakdown 1'!U376/SUM('Demand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1'!U376 /'Demand breakdown 1'!Y376)*Doku!$H$9)</f>
        <v>0</v>
      </c>
      <c r="V376" s="27" cm="1">
        <f t="array" ref="V376">_xlfn.IFS(AND('Demand breakdown 1'!X376&gt;0, SUM('Demand breakdown 1'!N376:W376)&gt;0,SUM('Demand breakdown 1'!N376:W376)&lt;'Demand breakdown 1'!X376),('Demand breakdown 1'!V376 /'Demand breakdown 1'!X376)*Doku!$H$9,AND('Demand breakdown 1'!X376 = 0, SUM('Demand breakdown 1'!N376:W376)&gt;0), 'Demand breakdown 1'!V376/SUM('Demand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1'!V376 /'Demand breakdown 1'!Y376)*Doku!$H$9)</f>
        <v>0.247278332134825</v>
      </c>
      <c r="W376" s="27" cm="1">
        <f t="array" ref="W376">_xlfn.IFS(AND('Demand breakdown 1'!X376&gt;0, SUM('Demand breakdown 1'!N376:W376)&gt;0),('Demand breakdown 1'!W376 /'Demand breakdown 1'!X376)*Doku!$H$9,AND('Demand breakdown 1'!X376 = 0, SUM('Demand breakdown 1'!N376:W376)&gt;0), 'Demand breakdown 1'!W376/SUM('Demand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1'!W376 /'Demand breakdown 1'!Y376)*Doku!$H$9)</f>
        <v>7.5697448612701531E-3</v>
      </c>
      <c r="X376" s="90" cm="1">
        <f t="array" ref="X376">_xlfn.IFS(AND('Demand breakdown 1'!Y376&gt;0,'Demand breakdown 1'!X376 &gt; SUM('Demand breakdown 1'!N376:W376)),(('Demand breakdown 1'!Y376-SUM('Demand breakdown 1'!N376:W376))/'Demand breakdown 1'!Y376)*Doku!$H$9,'Demand breakdown 1'!Y376 = 0, 0,'Demand breakdown 1'!X376 &lt; SUM('Demand breakdown 1'!N376:W376),1)</f>
        <v>0.11785053764408826</v>
      </c>
      <c r="Y376" s="92">
        <f>IF(X376=1,Doku!$H$10,1-SUM(N376:X376))</f>
        <v>1.9346974540943029E-2</v>
      </c>
      <c r="Z376" s="27">
        <f t="shared" si="26"/>
        <v>101.56362134577347</v>
      </c>
      <c r="AA376" s="25">
        <f t="shared" si="27"/>
        <v>105.32523695117249</v>
      </c>
    </row>
    <row r="377" spans="1:27">
      <c r="A377" s="27" t="s">
        <v>1545</v>
      </c>
      <c r="B377" s="27" t="s">
        <v>1557</v>
      </c>
      <c r="C377" s="27">
        <v>15089</v>
      </c>
      <c r="D377" s="27">
        <v>407</v>
      </c>
      <c r="E377" s="27">
        <v>4769.768</v>
      </c>
      <c r="F377" s="27">
        <v>189125</v>
      </c>
      <c r="G377" s="27">
        <v>3</v>
      </c>
      <c r="H377" s="27">
        <v>7.5061263671413955E-2</v>
      </c>
      <c r="I377" s="27">
        <v>8.6161731207289288E-2</v>
      </c>
      <c r="J377" s="27">
        <v>15482.91296327352</v>
      </c>
      <c r="K377" s="29">
        <f t="shared" si="25"/>
        <v>1210.2899326965153</v>
      </c>
      <c r="L377" s="28">
        <f t="shared" si="28"/>
        <v>403.42997756550511</v>
      </c>
      <c r="M377" s="27">
        <f t="shared" si="29"/>
        <v>181.5434899044773</v>
      </c>
      <c r="N377" s="87" cm="1">
        <f t="array" ref="N377">_xlfn.IFS(AND('Demand breakdown 1'!X377&gt;0, SUM('Demand breakdown 1'!N377:W377)&gt;0,SUM('Demand breakdown 1'!N377:W377)&lt;'Demand breakdown 1'!X377),('Demand breakdown 1'!N377 /'Demand breakdown 1'!X377)*Doku!$H$9,AND('Demand breakdown 1'!X377 = 0, SUM('Demand breakdown 1'!N377:W377)&gt;0), 'Demand breakdown 1'!N377/SUM('Demand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1'!N377 /'Demand breakdown 1'!Y377)*Doku!$H$9)</f>
        <v>0.24017452115028176</v>
      </c>
      <c r="O377" s="27" cm="1">
        <f t="array" ref="O377">_xlfn.IFS(AND('Demand breakdown 1'!X377&gt;0, SUM('Demand breakdown 1'!N377:W377)&gt;0,SUM('Demand breakdown 1'!N377:W377)&lt;'Demand breakdown 1'!X377),('Demand breakdown 1'!O377 /'Demand breakdown 1'!X377)*Doku!$H$9,AND('Demand breakdown 1'!X377 = 0, SUM('Demand breakdown 1'!N377:W377)&gt;0), 'Demand breakdown 1'!O377/SUM('Demand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1'!O377 /'Demand breakdown 1'!Y377)*Doku!$H$9)</f>
        <v>0.16686335850018086</v>
      </c>
      <c r="P377" s="27" cm="1">
        <f t="array" ref="P377">_xlfn.IFS(AND('Demand breakdown 1'!X377&gt;0, SUM('Demand breakdown 1'!N377:W377)&gt;0,SUM('Demand breakdown 1'!N377:W377)&lt;'Demand breakdown 1'!X377),('Demand breakdown 1'!P377 /'Demand breakdown 1'!X377)*Doku!$H$9,AND('Demand breakdown 1'!X377 = 0, SUM('Demand breakdown 1'!N377:W377)&gt;0), 'Demand breakdown 1'!P377/SUM('Demand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1'!P377 /'Demand breakdown 1'!Y377)*Doku!$H$9)</f>
        <v>0.14826735626698453</v>
      </c>
      <c r="Q377" s="27" cm="1">
        <f t="array" ref="Q377">_xlfn.IFS(AND('Demand breakdown 1'!X377&gt;0, SUM('Demand breakdown 1'!N377:W377)&gt;0,SUM('Demand breakdown 1'!N377:W377)&lt;'Demand breakdown 1'!X377),('Demand breakdown 1'!Q377 /'Demand breakdown 1'!X377)*Doku!$H$9,AND('Demand breakdown 1'!X377 = 0, SUM('Demand breakdown 1'!N377:W377)&gt;0), 'Demand breakdown 1'!Q377/SUM('Demand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1'!Q377 /'Demand breakdown 1'!Y377)*Doku!$H$9)</f>
        <v>0.14969781797723039</v>
      </c>
      <c r="R377" s="27" cm="1">
        <f t="array" ref="R377">_xlfn.IFS(AND('Demand breakdown 1'!X377&gt;0, SUM('Demand breakdown 1'!N377:W377)&gt;0,SUM('Demand breakdown 1'!N377:W377)&lt;'Demand breakdown 1'!X377),('Demand breakdown 1'!R377 /'Demand breakdown 1'!X377)*Doku!$H$9,AND('Demand breakdown 1'!X377 = 0, SUM('Demand breakdown 1'!N377:W377)&gt;0), 'Demand breakdown 1'!R377/SUM('Demand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1'!R377 /'Demand breakdown 1'!Y377)*Doku!$H$9)</f>
        <v>0</v>
      </c>
      <c r="S377" s="27" cm="1">
        <f t="array" ref="S377">_xlfn.IFS(AND('Demand breakdown 1'!X377&gt;0, SUM('Demand breakdown 1'!N377:W377)&gt;0,SUM('Demand breakdown 1'!N377:W377)&lt;'Demand breakdown 1'!X377),('Demand breakdown 1'!S377 /'Demand breakdown 1'!X377)*Doku!$H$9,AND('Demand breakdown 1'!X377 = 0, SUM('Demand breakdown 1'!N377:W377)&gt;0), 'Demand breakdown 1'!S377/SUM('Demand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1'!S377 /'Demand breakdown 1'!Y377)*Doku!$H$9)</f>
        <v>3.1756249967458336E-2</v>
      </c>
      <c r="T377" s="27" cm="1">
        <f t="array" ref="T377">_xlfn.IFS(AND('Demand breakdown 1'!X377&gt;0, SUM('Demand breakdown 1'!N377:W377)&gt;0,SUM('Demand breakdown 1'!N377:W377)&lt;'Demand breakdown 1'!X377),('Demand breakdown 1'!T377 /'Demand breakdown 1'!X377)*Doku!$H$9,AND('Demand breakdown 1'!X377 = 0, SUM('Demand breakdown 1'!N377:W377)&gt;0), 'Demand breakdown 1'!T377/SUM('Demand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1'!T377 /'Demand breakdown 1'!Y377)*Doku!$H$9)</f>
        <v>3.1470157625409161E-2</v>
      </c>
      <c r="U377" s="27" cm="1">
        <f t="array" ref="U377">_xlfn.IFS(AND('Demand breakdown 1'!X377&gt;0, SUM('Demand breakdown 1'!N377:W377)&gt;0,SUM('Demand breakdown 1'!N377:W377)&lt;'Demand breakdown 1'!X377),('Demand breakdown 1'!U377 /'Demand breakdown 1'!X377)*Doku!$H$9,AND('Demand breakdown 1'!X377 = 0, SUM('Demand breakdown 1'!N377:W377)&gt;0), 'Demand breakdown 1'!U377/SUM('Demand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1'!U377 /'Demand breakdown 1'!Y377)*Doku!$H$9)</f>
        <v>0.10084755057233391</v>
      </c>
      <c r="V377" s="27" cm="1">
        <f t="array" ref="V377">_xlfn.IFS(AND('Demand breakdown 1'!X377&gt;0, SUM('Demand breakdown 1'!N377:W377)&gt;0,SUM('Demand breakdown 1'!N377:W377)&lt;'Demand breakdown 1'!X377),('Demand breakdown 1'!V377 /'Demand breakdown 1'!X377)*Doku!$H$9,AND('Demand breakdown 1'!X377 = 0, SUM('Demand breakdown 1'!N377:W377)&gt;0), 'Demand breakdown 1'!V377/SUM('Demand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1'!V377 /'Demand breakdown 1'!Y377)*Doku!$H$9)</f>
        <v>0.10156278142745685</v>
      </c>
      <c r="W377" s="27" cm="1">
        <f t="array" ref="W377">_xlfn.IFS(AND('Demand breakdown 1'!X377&gt;0, SUM('Demand breakdown 1'!N377:W377)&gt;0),('Demand breakdown 1'!W377 /'Demand breakdown 1'!X377)*Doku!$H$9,AND('Demand breakdown 1'!X377 = 0, SUM('Demand breakdown 1'!N377:W377)&gt;0), 'Demand breakdown 1'!W377/SUM('Demand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1'!W377 /'Demand breakdown 1'!Y377)*Doku!$H$9)</f>
        <v>8.4397240904506392E-3</v>
      </c>
      <c r="X377" s="90" cm="1">
        <f t="array" ref="X377">_xlfn.IFS(AND('Demand breakdown 1'!Y377&gt;0,'Demand breakdown 1'!X377 &gt; SUM('Demand breakdown 1'!N377:W377)),(('Demand breakdown 1'!Y377-SUM('Demand breakdown 1'!N377:W377))/'Demand breakdown 1'!Y377)*Doku!$H$9,'Demand breakdown 1'!Y377 = 0, 0,'Demand breakdown 1'!X377 &lt; SUM('Demand breakdown 1'!N377:W377),1)</f>
        <v>1.5735078812704581E-3</v>
      </c>
      <c r="Y377" s="92">
        <f>IF(X377=1,Doku!$H$10,1-SUM(N377:X377))</f>
        <v>1.9346974540943029E-2</v>
      </c>
      <c r="Z377" s="27">
        <f t="shared" si="26"/>
        <v>108.92609394268639</v>
      </c>
      <c r="AA377" s="25">
        <f t="shared" si="27"/>
        <v>112.96039371834144</v>
      </c>
    </row>
    <row r="378" spans="1:27">
      <c r="A378" s="27" t="s">
        <v>1545</v>
      </c>
      <c r="B378" s="27" t="s">
        <v>1558</v>
      </c>
      <c r="C378" s="27">
        <v>15090</v>
      </c>
      <c r="D378" s="27">
        <v>368</v>
      </c>
      <c r="E378" s="27">
        <v>2903.163</v>
      </c>
      <c r="F378" s="27">
        <v>111190</v>
      </c>
      <c r="G378" s="27">
        <v>3</v>
      </c>
      <c r="H378" s="27">
        <v>4.5686725942245654E-2</v>
      </c>
      <c r="I378" s="27">
        <v>5.0656036446469245E-2</v>
      </c>
      <c r="J378" s="27">
        <v>15482.91296327352</v>
      </c>
      <c r="K378" s="29">
        <f t="shared" si="25"/>
        <v>728.9066339075448</v>
      </c>
      <c r="L378" s="28">
        <f t="shared" si="28"/>
        <v>242.96887796918159</v>
      </c>
      <c r="M378" s="27">
        <f t="shared" si="29"/>
        <v>109.33599508613172</v>
      </c>
      <c r="N378" s="87" cm="1">
        <f t="array" ref="N378">_xlfn.IFS(AND('Demand breakdown 1'!X378&gt;0, SUM('Demand breakdown 1'!N378:W378)&gt;0,SUM('Demand breakdown 1'!N378:W378)&lt;'Demand breakdown 1'!X378),('Demand breakdown 1'!N378 /'Demand breakdown 1'!X378)*Doku!$H$9,AND('Demand breakdown 1'!X378 = 0, SUM('Demand breakdown 1'!N378:W378)&gt;0), 'Demand breakdown 1'!N378/SUM('Demand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1'!N378 /'Demand breakdown 1'!Y378)*Doku!$H$9)</f>
        <v>0.15898141297016369</v>
      </c>
      <c r="O378" s="27" cm="1">
        <f t="array" ref="O378">_xlfn.IFS(AND('Demand breakdown 1'!X378&gt;0, SUM('Demand breakdown 1'!N378:W378)&gt;0,SUM('Demand breakdown 1'!N378:W378)&lt;'Demand breakdown 1'!X378),('Demand breakdown 1'!O378 /'Demand breakdown 1'!X378)*Doku!$H$9,AND('Demand breakdown 1'!X378 = 0, SUM('Demand breakdown 1'!N378:W378)&gt;0), 'Demand breakdown 1'!O378/SUM('Demand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1'!O378 /'Demand breakdown 1'!Y378)*Doku!$H$9)</f>
        <v>0</v>
      </c>
      <c r="P378" s="27" cm="1">
        <f t="array" ref="P378">_xlfn.IFS(AND('Demand breakdown 1'!X378&gt;0, SUM('Demand breakdown 1'!N378:W378)&gt;0,SUM('Demand breakdown 1'!N378:W378)&lt;'Demand breakdown 1'!X378),('Demand breakdown 1'!P378 /'Demand breakdown 1'!X378)*Doku!$H$9,AND('Demand breakdown 1'!X378 = 0, SUM('Demand breakdown 1'!N378:W378)&gt;0), 'Demand breakdown 1'!P378/SUM('Demand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1'!P378 /'Demand breakdown 1'!Y378)*Doku!$H$9)</f>
        <v>5.7543777421860592E-2</v>
      </c>
      <c r="Q378" s="27" cm="1">
        <f t="array" ref="Q378">_xlfn.IFS(AND('Demand breakdown 1'!X378&gt;0, SUM('Demand breakdown 1'!N378:W378)&gt;0,SUM('Demand breakdown 1'!N378:W378)&lt;'Demand breakdown 1'!X378),('Demand breakdown 1'!Q378 /'Demand breakdown 1'!X378)*Doku!$H$9,AND('Demand breakdown 1'!X378 = 0, SUM('Demand breakdown 1'!N378:W378)&gt;0), 'Demand breakdown 1'!Q378/SUM('Demand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1'!Q378 /'Demand breakdown 1'!Y378)*Doku!$H$9)</f>
        <v>0.60166703090391915</v>
      </c>
      <c r="R378" s="27" cm="1">
        <f t="array" ref="R378">_xlfn.IFS(AND('Demand breakdown 1'!X378&gt;0, SUM('Demand breakdown 1'!N378:W378)&gt;0,SUM('Demand breakdown 1'!N378:W378)&lt;'Demand breakdown 1'!X378),('Demand breakdown 1'!R378 /'Demand breakdown 1'!X378)*Doku!$H$9,AND('Demand breakdown 1'!X378 = 0, SUM('Demand breakdown 1'!N378:W378)&gt;0), 'Demand breakdown 1'!R378/SUM('Demand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1'!R378 /'Demand breakdown 1'!Y378)*Doku!$H$9)</f>
        <v>0</v>
      </c>
      <c r="S378" s="27" cm="1">
        <f t="array" ref="S378">_xlfn.IFS(AND('Demand breakdown 1'!X378&gt;0, SUM('Demand breakdown 1'!N378:W378)&gt;0,SUM('Demand breakdown 1'!N378:W378)&lt;'Demand breakdown 1'!X378),('Demand breakdown 1'!S378 /'Demand breakdown 1'!X378)*Doku!$H$9,AND('Demand breakdown 1'!X378 = 0, SUM('Demand breakdown 1'!N378:W378)&gt;0), 'Demand breakdown 1'!S378/SUM('Demand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1'!S378 /'Demand breakdown 1'!Y378)*Doku!$H$9)</f>
        <v>0</v>
      </c>
      <c r="T378" s="27" cm="1">
        <f t="array" ref="T378">_xlfn.IFS(AND('Demand breakdown 1'!X378&gt;0, SUM('Demand breakdown 1'!N378:W378)&gt;0,SUM('Demand breakdown 1'!N378:W378)&lt;'Demand breakdown 1'!X378),('Demand breakdown 1'!T378 /'Demand breakdown 1'!X378)*Doku!$H$9,AND('Demand breakdown 1'!X378 = 0, SUM('Demand breakdown 1'!N378:W378)&gt;0), 'Demand breakdown 1'!T378/SUM('Demand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1'!T378 /'Demand breakdown 1'!Y378)*Doku!$H$9)</f>
        <v>4.7105603843011469E-2</v>
      </c>
      <c r="U378" s="27" cm="1">
        <f t="array" ref="U378">_xlfn.IFS(AND('Demand breakdown 1'!X378&gt;0, SUM('Demand breakdown 1'!N378:W378)&gt;0,SUM('Demand breakdown 1'!N378:W378)&lt;'Demand breakdown 1'!X378),('Demand breakdown 1'!U378 /'Demand breakdown 1'!X378)*Doku!$H$9,AND('Demand breakdown 1'!X378 = 0, SUM('Demand breakdown 1'!N378:W378)&gt;0), 'Demand breakdown 1'!U378/SUM('Demand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1'!U378 /'Demand breakdown 1'!Y378)*Doku!$H$9)</f>
        <v>0</v>
      </c>
      <c r="V378" s="27" cm="1">
        <f t="array" ref="V378">_xlfn.IFS(AND('Demand breakdown 1'!X378&gt;0, SUM('Demand breakdown 1'!N378:W378)&gt;0,SUM('Demand breakdown 1'!N378:W378)&lt;'Demand breakdown 1'!X378),('Demand breakdown 1'!V378 /'Demand breakdown 1'!X378)*Doku!$H$9,AND('Demand breakdown 1'!X378 = 0, SUM('Demand breakdown 1'!N378:W378)&gt;0), 'Demand breakdown 1'!V378/SUM('Demand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1'!V378 /'Demand breakdown 1'!Y378)*Doku!$H$9)</f>
        <v>0.11535520032010195</v>
      </c>
      <c r="W378" s="27" cm="1">
        <f t="array" ref="W378">_xlfn.IFS(AND('Demand breakdown 1'!X378&gt;0, SUM('Demand breakdown 1'!N378:W378)&gt;0),('Demand breakdown 1'!W378 /'Demand breakdown 1'!X378)*Doku!$H$9,AND('Demand breakdown 1'!X378 = 0, SUM('Demand breakdown 1'!N378:W378)&gt;0), 'Demand breakdown 1'!W378/SUM('Demand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1'!W378 /'Demand breakdown 1'!Y378)*Doku!$H$9)</f>
        <v>0</v>
      </c>
      <c r="X378" s="90" cm="1">
        <f t="array" ref="X378">_xlfn.IFS(AND('Demand breakdown 1'!Y378&gt;0,'Demand breakdown 1'!X378 &gt; SUM('Demand breakdown 1'!N378:W378)),(('Demand breakdown 1'!Y378-SUM('Demand breakdown 1'!N378:W378))/'Demand breakdown 1'!Y378)*Doku!$H$9,'Demand breakdown 1'!Y378 = 0, 0,'Demand breakdown 1'!X378 &lt; SUM('Demand breakdown 1'!N378:W378),1)</f>
        <v>1</v>
      </c>
      <c r="Y378" s="92">
        <f>IF(X378=1,Doku!$H$10,1-SUM(N378:X378))</f>
        <v>1.934697454094314E-2</v>
      </c>
      <c r="Z378" s="27">
        <f t="shared" si="26"/>
        <v>65.601597051679036</v>
      </c>
      <c r="AA378" s="25">
        <f t="shared" si="27"/>
        <v>68.031285831370852</v>
      </c>
    </row>
    <row r="379" spans="1:27">
      <c r="A379" s="27" t="s">
        <v>1545</v>
      </c>
      <c r="B379" s="27" t="s">
        <v>1559</v>
      </c>
      <c r="C379" s="27">
        <v>15091</v>
      </c>
      <c r="D379" s="27">
        <v>480</v>
      </c>
      <c r="E379" s="27">
        <v>3180.9490000000001</v>
      </c>
      <c r="F379" s="27">
        <v>124953</v>
      </c>
      <c r="G379" s="27">
        <v>3</v>
      </c>
      <c r="H379" s="27">
        <v>5.0058210716814856E-2</v>
      </c>
      <c r="I379" s="27">
        <v>5.6926195899772207E-2</v>
      </c>
      <c r="J379" s="27">
        <v>15482.91296327352</v>
      </c>
      <c r="K379" s="29">
        <f t="shared" si="25"/>
        <v>804.82111633546879</v>
      </c>
      <c r="L379" s="28">
        <f t="shared" si="28"/>
        <v>268.27370544515628</v>
      </c>
      <c r="M379" s="27">
        <f t="shared" si="29"/>
        <v>120.72316745032033</v>
      </c>
      <c r="N379" s="87" cm="1">
        <f t="array" ref="N379">_xlfn.IFS(AND('Demand breakdown 1'!X379&gt;0, SUM('Demand breakdown 1'!N379:W379)&gt;0,SUM('Demand breakdown 1'!N379:W379)&lt;'Demand breakdown 1'!X379),('Demand breakdown 1'!N379 /'Demand breakdown 1'!X379)*Doku!$H$9,AND('Demand breakdown 1'!X379 = 0, SUM('Demand breakdown 1'!N379:W379)&gt;0), 'Demand breakdown 1'!N379/SUM('Demand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1'!N379 /'Demand breakdown 1'!Y379)*Doku!$H$9)</f>
        <v>0.17621281565330496</v>
      </c>
      <c r="O379" s="27" cm="1">
        <f t="array" ref="O379">_xlfn.IFS(AND('Demand breakdown 1'!X379&gt;0, SUM('Demand breakdown 1'!N379:W379)&gt;0,SUM('Demand breakdown 1'!N379:W379)&lt;'Demand breakdown 1'!X379),('Demand breakdown 1'!O379 /'Demand breakdown 1'!X379)*Doku!$H$9,AND('Demand breakdown 1'!X379 = 0, SUM('Demand breakdown 1'!N379:W379)&gt;0), 'Demand breakdown 1'!O379/SUM('Demand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1'!O379 /'Demand breakdown 1'!Y379)*Doku!$H$9)</f>
        <v>0.25614895508500474</v>
      </c>
      <c r="P379" s="27" cm="1">
        <f t="array" ref="P379">_xlfn.IFS(AND('Demand breakdown 1'!X379&gt;0, SUM('Demand breakdown 1'!N379:W379)&gt;0,SUM('Demand breakdown 1'!N379:W379)&lt;'Demand breakdown 1'!X379),('Demand breakdown 1'!P379 /'Demand breakdown 1'!X379)*Doku!$H$9,AND('Demand breakdown 1'!X379 = 0, SUM('Demand breakdown 1'!N379:W379)&gt;0), 'Demand breakdown 1'!P379/SUM('Demand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1'!P379 /'Demand breakdown 1'!Y379)*Doku!$H$9)</f>
        <v>9.5503812995055642E-2</v>
      </c>
      <c r="Q379" s="27" cm="1">
        <f t="array" ref="Q379">_xlfn.IFS(AND('Demand breakdown 1'!X379&gt;0, SUM('Demand breakdown 1'!N379:W379)&gt;0,SUM('Demand breakdown 1'!N379:W379)&lt;'Demand breakdown 1'!X379),('Demand breakdown 1'!Q379 /'Demand breakdown 1'!X379)*Doku!$H$9,AND('Demand breakdown 1'!X379 = 0, SUM('Demand breakdown 1'!N379:W379)&gt;0), 'Demand breakdown 1'!Q379/SUM('Demand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1'!Q379 /'Demand breakdown 1'!Y379)*Doku!$H$9)</f>
        <v>0.25935081702356733</v>
      </c>
      <c r="R379" s="27" cm="1">
        <f t="array" ref="R379">_xlfn.IFS(AND('Demand breakdown 1'!X379&gt;0, SUM('Demand breakdown 1'!N379:W379)&gt;0,SUM('Demand breakdown 1'!N379:W379)&lt;'Demand breakdown 1'!X379),('Demand breakdown 1'!R379 /'Demand breakdown 1'!X379)*Doku!$H$9,AND('Demand breakdown 1'!X379 = 0, SUM('Demand breakdown 1'!N379:W379)&gt;0), 'Demand breakdown 1'!R379/SUM('Demand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1'!R379 /'Demand breakdown 1'!Y379)*Doku!$H$9)</f>
        <v>0</v>
      </c>
      <c r="S379" s="27" cm="1">
        <f t="array" ref="S379">_xlfn.IFS(AND('Demand breakdown 1'!X379&gt;0, SUM('Demand breakdown 1'!N379:W379)&gt;0,SUM('Demand breakdown 1'!N379:W379)&lt;'Demand breakdown 1'!X379),('Demand breakdown 1'!S379 /'Demand breakdown 1'!X379)*Doku!$H$9,AND('Demand breakdown 1'!X379 = 0, SUM('Demand breakdown 1'!N379:W379)&gt;0), 'Demand breakdown 1'!S379/SUM('Demand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1'!S379 /'Demand breakdown 1'!Y379)*Doku!$H$9)</f>
        <v>5.6860651667576478E-2</v>
      </c>
      <c r="T379" s="27" cm="1">
        <f t="array" ref="T379">_xlfn.IFS(AND('Demand breakdown 1'!X379&gt;0, SUM('Demand breakdown 1'!N379:W379)&gt;0,SUM('Demand breakdown 1'!N379:W379)&lt;'Demand breakdown 1'!X379),('Demand breakdown 1'!T379 /'Demand breakdown 1'!X379)*Doku!$H$9,AND('Demand breakdown 1'!X379 = 0, SUM('Demand breakdown 1'!N379:W379)&gt;0), 'Demand breakdown 1'!T379/SUM('Demand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1'!T379 /'Demand breakdown 1'!Y379)*Doku!$H$9)</f>
        <v>0</v>
      </c>
      <c r="U379" s="27" cm="1">
        <f t="array" ref="U379">_xlfn.IFS(AND('Demand breakdown 1'!X379&gt;0, SUM('Demand breakdown 1'!N379:W379)&gt;0,SUM('Demand breakdown 1'!N379:W379)&lt;'Demand breakdown 1'!X379),('Demand breakdown 1'!U379 /'Demand breakdown 1'!X379)*Doku!$H$9,AND('Demand breakdown 1'!X379 = 0, SUM('Demand breakdown 1'!N379:W379)&gt;0), 'Demand breakdown 1'!U379/SUM('Demand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1'!U379 /'Demand breakdown 1'!Y379)*Doku!$H$9)</f>
        <v>0</v>
      </c>
      <c r="V379" s="27" cm="1">
        <f t="array" ref="V379">_xlfn.IFS(AND('Demand breakdown 1'!X379&gt;0, SUM('Demand breakdown 1'!N379:W379)&gt;0,SUM('Demand breakdown 1'!N379:W379)&lt;'Demand breakdown 1'!X379),('Demand breakdown 1'!V379 /'Demand breakdown 1'!X379)*Doku!$H$9,AND('Demand breakdown 1'!X379 = 0, SUM('Demand breakdown 1'!N379:W379)&gt;0), 'Demand breakdown 1'!V379/SUM('Demand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1'!V379 /'Demand breakdown 1'!Y379)*Doku!$H$9)</f>
        <v>0.11592948398243748</v>
      </c>
      <c r="W379" s="27" cm="1">
        <f t="array" ref="W379">_xlfn.IFS(AND('Demand breakdown 1'!X379&gt;0, SUM('Demand breakdown 1'!N379:W379)&gt;0),('Demand breakdown 1'!W379 /'Demand breakdown 1'!X379)*Doku!$H$9,AND('Demand breakdown 1'!X379 = 0, SUM('Demand breakdown 1'!N379:W379)&gt;0), 'Demand breakdown 1'!W379/SUM('Demand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1'!W379 /'Demand breakdown 1'!Y379)*Doku!$H$9)</f>
        <v>2.0646489052110296E-2</v>
      </c>
      <c r="X379" s="90" cm="1">
        <f t="array" ref="X379">_xlfn.IFS(AND('Demand breakdown 1'!Y379&gt;0,'Demand breakdown 1'!X379 &gt; SUM('Demand breakdown 1'!N379:W379)),(('Demand breakdown 1'!Y379-SUM('Demand breakdown 1'!N379:W379))/'Demand breakdown 1'!Y379)*Doku!$H$9,'Demand breakdown 1'!Y379 = 0, 0,'Demand breakdown 1'!X379 &lt; SUM('Demand breakdown 1'!N379:W379),1)</f>
        <v>1</v>
      </c>
      <c r="Y379" s="92">
        <f>IF(X379=1,Doku!$H$10,1-SUM(N379:X379))</f>
        <v>1.934697454094314E-2</v>
      </c>
      <c r="Z379" s="27">
        <f t="shared" si="26"/>
        <v>72.433900470192199</v>
      </c>
      <c r="AA379" s="25">
        <f t="shared" si="27"/>
        <v>75.116637524643764</v>
      </c>
    </row>
    <row r="380" spans="1:27">
      <c r="A380" s="27" t="s">
        <v>1560</v>
      </c>
      <c r="B380" s="27" t="s">
        <v>1561</v>
      </c>
      <c r="C380" s="27">
        <v>16051</v>
      </c>
      <c r="D380" s="27">
        <v>520</v>
      </c>
      <c r="E380" s="27">
        <v>8472.73</v>
      </c>
      <c r="F380" s="27">
        <v>213981</v>
      </c>
      <c r="G380" s="27">
        <v>1</v>
      </c>
      <c r="H380" s="27">
        <v>0.13266417185983151</v>
      </c>
      <c r="I380" s="27">
        <v>0.10031926863572434</v>
      </c>
      <c r="J380" s="27">
        <v>13457.754485996982</v>
      </c>
      <c r="K380" s="29">
        <f t="shared" si="25"/>
        <v>1663.4807193679796</v>
      </c>
      <c r="L380" s="28">
        <f t="shared" si="28"/>
        <v>1663.4807193679796</v>
      </c>
      <c r="M380" s="27">
        <f t="shared" si="29"/>
        <v>748.5663237155909</v>
      </c>
      <c r="N380" s="87" cm="1">
        <f t="array" ref="N380">_xlfn.IFS(AND('Demand breakdown 1'!X380&gt;0, SUM('Demand breakdown 1'!N380:W380)&gt;0,SUM('Demand breakdown 1'!N380:W380)&lt;'Demand breakdown 1'!X380),('Demand breakdown 1'!N380 /'Demand breakdown 1'!X380)*Doku!$H$9,AND('Demand breakdown 1'!X380 = 0, SUM('Demand breakdown 1'!N380:W380)&gt;0), 'Demand breakdown 1'!N380/SUM('Demand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1'!N380 /'Demand breakdown 1'!Y380)*Doku!$H$9)</f>
        <v>0.17408986934045145</v>
      </c>
      <c r="O380" s="27" cm="1">
        <f t="array" ref="O380">_xlfn.IFS(AND('Demand breakdown 1'!X380&gt;0, SUM('Demand breakdown 1'!N380:W380)&gt;0,SUM('Demand breakdown 1'!N380:W380)&lt;'Demand breakdown 1'!X380),('Demand breakdown 1'!O380 /'Demand breakdown 1'!X380)*Doku!$H$9,AND('Demand breakdown 1'!X380 = 0, SUM('Demand breakdown 1'!N380:W380)&gt;0), 'Demand breakdown 1'!O380/SUM('Demand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1'!O380 /'Demand breakdown 1'!Y380)*Doku!$H$9)</f>
        <v>6.9210039798956235E-2</v>
      </c>
      <c r="P380" s="27" cm="1">
        <f t="array" ref="P380">_xlfn.IFS(AND('Demand breakdown 1'!X380&gt;0, SUM('Demand breakdown 1'!N380:W380)&gt;0,SUM('Demand breakdown 1'!N380:W380)&lt;'Demand breakdown 1'!X380),('Demand breakdown 1'!P380 /'Demand breakdown 1'!X380)*Doku!$H$9,AND('Demand breakdown 1'!X380 = 0, SUM('Demand breakdown 1'!N380:W380)&gt;0), 'Demand breakdown 1'!P380/SUM('Demand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1'!P380 /'Demand breakdown 1'!Y380)*Doku!$H$9)</f>
        <v>3.9396484193252007E-2</v>
      </c>
      <c r="Q380" s="27" cm="1">
        <f t="array" ref="Q380">_xlfn.IFS(AND('Demand breakdown 1'!X380&gt;0, SUM('Demand breakdown 1'!N380:W380)&gt;0,SUM('Demand breakdown 1'!N380:W380)&lt;'Demand breakdown 1'!X380),('Demand breakdown 1'!Q380 /'Demand breakdown 1'!X380)*Doku!$H$9,AND('Demand breakdown 1'!X380 = 0, SUM('Demand breakdown 1'!N380:W380)&gt;0), 'Demand breakdown 1'!Q380/SUM('Demand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1'!Q380 /'Demand breakdown 1'!Y380)*Doku!$H$9)</f>
        <v>0.15652116692994716</v>
      </c>
      <c r="R380" s="27" cm="1">
        <f t="array" ref="R380">_xlfn.IFS(AND('Demand breakdown 1'!X380&gt;0, SUM('Demand breakdown 1'!N380:W380)&gt;0,SUM('Demand breakdown 1'!N380:W380)&lt;'Demand breakdown 1'!X380),('Demand breakdown 1'!R380 /'Demand breakdown 1'!X380)*Doku!$H$9,AND('Demand breakdown 1'!X380 = 0, SUM('Demand breakdown 1'!N380:W380)&gt;0), 'Demand breakdown 1'!R380/SUM('Demand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1'!R380 /'Demand breakdown 1'!Y380)*Doku!$H$9)</f>
        <v>0</v>
      </c>
      <c r="S380" s="27" cm="1">
        <f t="array" ref="S380">_xlfn.IFS(AND('Demand breakdown 1'!X380&gt;0, SUM('Demand breakdown 1'!N380:W380)&gt;0,SUM('Demand breakdown 1'!N380:W380)&lt;'Demand breakdown 1'!X380),('Demand breakdown 1'!S380 /'Demand breakdown 1'!X380)*Doku!$H$9,AND('Demand breakdown 1'!X380 = 0, SUM('Demand breakdown 1'!N380:W380)&gt;0), 'Demand breakdown 1'!S380/SUM('Demand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1'!S380 /'Demand breakdown 1'!Y380)*Doku!$H$9)</f>
        <v>2.5731937873970909E-2</v>
      </c>
      <c r="T380" s="27" cm="1">
        <f t="array" ref="T380">_xlfn.IFS(AND('Demand breakdown 1'!X380&gt;0, SUM('Demand breakdown 1'!N380:W380)&gt;0,SUM('Demand breakdown 1'!N380:W380)&lt;'Demand breakdown 1'!X380),('Demand breakdown 1'!T380 /'Demand breakdown 1'!X380)*Doku!$H$9,AND('Demand breakdown 1'!X380 = 0, SUM('Demand breakdown 1'!N380:W380)&gt;0), 'Demand breakdown 1'!T380/SUM('Demand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1'!T380 /'Demand breakdown 1'!Y380)*Doku!$H$9)</f>
        <v>0</v>
      </c>
      <c r="U380" s="27" cm="1">
        <f t="array" ref="U380">_xlfn.IFS(AND('Demand breakdown 1'!X380&gt;0, SUM('Demand breakdown 1'!N380:W380)&gt;0,SUM('Demand breakdown 1'!N380:W380)&lt;'Demand breakdown 1'!X380),('Demand breakdown 1'!U380 /'Demand breakdown 1'!X380)*Doku!$H$9,AND('Demand breakdown 1'!X380 = 0, SUM('Demand breakdown 1'!N380:W380)&gt;0), 'Demand breakdown 1'!U380/SUM('Demand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1'!U380 /'Demand breakdown 1'!Y380)*Doku!$H$9)</f>
        <v>0</v>
      </c>
      <c r="V380" s="27" cm="1">
        <f t="array" ref="V380">_xlfn.IFS(AND('Demand breakdown 1'!X380&gt;0, SUM('Demand breakdown 1'!N380:W380)&gt;0,SUM('Demand breakdown 1'!N380:W380)&lt;'Demand breakdown 1'!X380),('Demand breakdown 1'!V380 /'Demand breakdown 1'!X380)*Doku!$H$9,AND('Demand breakdown 1'!X380 = 0, SUM('Demand breakdown 1'!N380:W380)&gt;0), 'Demand breakdown 1'!V380/SUM('Demand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1'!V380 /'Demand breakdown 1'!Y380)*Doku!$H$9)</f>
        <v>0.48393789367116324</v>
      </c>
      <c r="W380" s="27" cm="1">
        <f t="array" ref="W380">_xlfn.IFS(AND('Demand breakdown 1'!X380&gt;0, SUM('Demand breakdown 1'!N380:W380)&gt;0),('Demand breakdown 1'!W380 /'Demand breakdown 1'!X380)*Doku!$H$9,AND('Demand breakdown 1'!X380 = 0, SUM('Demand breakdown 1'!N380:W380)&gt;0), 'Demand breakdown 1'!W380/SUM('Demand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1'!W380 /'Demand breakdown 1'!Y380)*Doku!$H$9)</f>
        <v>3.1765633651315815E-2</v>
      </c>
      <c r="X380" s="90" cm="1">
        <f t="array" ref="X380">_xlfn.IFS(AND('Demand breakdown 1'!Y380&gt;0,'Demand breakdown 1'!X380 &gt; SUM('Demand breakdown 1'!N380:W380)),(('Demand breakdown 1'!Y380-SUM('Demand breakdown 1'!N380:W380))/'Demand breakdown 1'!Y380)*Doku!$H$9,'Demand breakdown 1'!Y380 = 0, 0,'Demand breakdown 1'!X380 &lt; SUM('Demand breakdown 1'!N380:W380),1)</f>
        <v>1</v>
      </c>
      <c r="Y380" s="92">
        <f>IF(X380=1,Doku!$H$10,1-SUM(N380:X380))</f>
        <v>1.934697454094314E-2</v>
      </c>
      <c r="Z380" s="27">
        <f t="shared" si="26"/>
        <v>449.13979422935455</v>
      </c>
      <c r="AA380" s="25">
        <f t="shared" si="27"/>
        <v>465.77460142303437</v>
      </c>
    </row>
    <row r="381" spans="1:27">
      <c r="A381" s="27" t="s">
        <v>1560</v>
      </c>
      <c r="B381" s="27" t="s">
        <v>1562</v>
      </c>
      <c r="C381" s="27">
        <v>16052</v>
      </c>
      <c r="D381" s="27">
        <v>427</v>
      </c>
      <c r="E381" s="27">
        <v>2704.1419999999998</v>
      </c>
      <c r="F381" s="27">
        <v>93125</v>
      </c>
      <c r="G381" s="27">
        <v>1</v>
      </c>
      <c r="H381" s="27">
        <v>4.234086994645038E-2</v>
      </c>
      <c r="I381" s="27">
        <v>4.3659165494608534E-2</v>
      </c>
      <c r="J381" s="27">
        <v>13457.754485996982</v>
      </c>
      <c r="K381" s="29">
        <f t="shared" si="25"/>
        <v>574.78059585444407</v>
      </c>
      <c r="L381" s="28">
        <f t="shared" si="28"/>
        <v>574.78059585444407</v>
      </c>
      <c r="M381" s="27">
        <f t="shared" si="29"/>
        <v>258.65126813449984</v>
      </c>
      <c r="N381" s="87" cm="1">
        <f t="array" ref="N381">_xlfn.IFS(AND('Demand breakdown 1'!X381&gt;0, SUM('Demand breakdown 1'!N381:W381)&gt;0,SUM('Demand breakdown 1'!N381:W381)&lt;'Demand breakdown 1'!X381),('Demand breakdown 1'!N381 /'Demand breakdown 1'!X381)*Doku!$H$9,AND('Demand breakdown 1'!X381 = 0, SUM('Demand breakdown 1'!N381:W381)&gt;0), 'Demand breakdown 1'!N381/SUM('Demand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1'!N381 /'Demand breakdown 1'!Y381)*Doku!$H$9)</f>
        <v>0.21622127321529763</v>
      </c>
      <c r="O381" s="27" cm="1">
        <f t="array" ref="O381">_xlfn.IFS(AND('Demand breakdown 1'!X381&gt;0, SUM('Demand breakdown 1'!N381:W381)&gt;0,SUM('Demand breakdown 1'!N381:W381)&lt;'Demand breakdown 1'!X381),('Demand breakdown 1'!O381 /'Demand breakdown 1'!X381)*Doku!$H$9,AND('Demand breakdown 1'!X381 = 0, SUM('Demand breakdown 1'!N381:W381)&gt;0), 'Demand breakdown 1'!O381/SUM('Demand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1'!O381 /'Demand breakdown 1'!Y381)*Doku!$H$9)</f>
        <v>2.569736620445914E-2</v>
      </c>
      <c r="P381" s="27" cm="1">
        <f t="array" ref="P381">_xlfn.IFS(AND('Demand breakdown 1'!X381&gt;0, SUM('Demand breakdown 1'!N381:W381)&gt;0,SUM('Demand breakdown 1'!N381:W381)&lt;'Demand breakdown 1'!X381),('Demand breakdown 1'!P381 /'Demand breakdown 1'!X381)*Doku!$H$9,AND('Demand breakdown 1'!X381 = 0, SUM('Demand breakdown 1'!N381:W381)&gt;0), 'Demand breakdown 1'!P381/SUM('Demand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1'!P381 /'Demand breakdown 1'!Y381)*Doku!$H$9)</f>
        <v>0</v>
      </c>
      <c r="Q381" s="27" cm="1">
        <f t="array" ref="Q381">_xlfn.IFS(AND('Demand breakdown 1'!X381&gt;0, SUM('Demand breakdown 1'!N381:W381)&gt;0,SUM('Demand breakdown 1'!N381:W381)&lt;'Demand breakdown 1'!X381),('Demand breakdown 1'!Q381 /'Demand breakdown 1'!X381)*Doku!$H$9,AND('Demand breakdown 1'!X381 = 0, SUM('Demand breakdown 1'!N381:W381)&gt;0), 'Demand breakdown 1'!Q381/SUM('Demand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1'!Q381 /'Demand breakdown 1'!Y381)*Doku!$H$9)</f>
        <v>0.17105620534079366</v>
      </c>
      <c r="R381" s="27" cm="1">
        <f t="array" ref="R381">_xlfn.IFS(AND('Demand breakdown 1'!X381&gt;0, SUM('Demand breakdown 1'!N381:W381)&gt;0,SUM('Demand breakdown 1'!N381:W381)&lt;'Demand breakdown 1'!X381),('Demand breakdown 1'!R381 /'Demand breakdown 1'!X381)*Doku!$H$9,AND('Demand breakdown 1'!X381 = 0, SUM('Demand breakdown 1'!N381:W381)&gt;0), 'Demand breakdown 1'!R381/SUM('Demand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1'!R381 /'Demand breakdown 1'!Y381)*Doku!$H$9)</f>
        <v>9.4742814794218033E-2</v>
      </c>
      <c r="S381" s="27" cm="1">
        <f t="array" ref="S381">_xlfn.IFS(AND('Demand breakdown 1'!X381&gt;0, SUM('Demand breakdown 1'!N381:W381)&gt;0,SUM('Demand breakdown 1'!N381:W381)&lt;'Demand breakdown 1'!X381),('Demand breakdown 1'!S381 /'Demand breakdown 1'!X381)*Doku!$H$9,AND('Demand breakdown 1'!X381 = 0, SUM('Demand breakdown 1'!N381:W381)&gt;0), 'Demand breakdown 1'!S381/SUM('Demand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1'!S381 /'Demand breakdown 1'!Y381)*Doku!$H$9)</f>
        <v>0</v>
      </c>
      <c r="T381" s="27" cm="1">
        <f t="array" ref="T381">_xlfn.IFS(AND('Demand breakdown 1'!X381&gt;0, SUM('Demand breakdown 1'!N381:W381)&gt;0,SUM('Demand breakdown 1'!N381:W381)&lt;'Demand breakdown 1'!X381),('Demand breakdown 1'!T381 /'Demand breakdown 1'!X381)*Doku!$H$9,AND('Demand breakdown 1'!X381 = 0, SUM('Demand breakdown 1'!N381:W381)&gt;0), 'Demand breakdown 1'!T381/SUM('Demand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1'!T381 /'Demand breakdown 1'!Y381)*Doku!$H$9)</f>
        <v>0</v>
      </c>
      <c r="U381" s="27" cm="1">
        <f t="array" ref="U381">_xlfn.IFS(AND('Demand breakdown 1'!X381&gt;0, SUM('Demand breakdown 1'!N381:W381)&gt;0,SUM('Demand breakdown 1'!N381:W381)&lt;'Demand breakdown 1'!X381),('Demand breakdown 1'!U381 /'Demand breakdown 1'!X381)*Doku!$H$9,AND('Demand breakdown 1'!X381 = 0, SUM('Demand breakdown 1'!N381:W381)&gt;0), 'Demand breakdown 1'!U381/SUM('Demand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1'!U381 /'Demand breakdown 1'!Y381)*Doku!$H$9)</f>
        <v>0</v>
      </c>
      <c r="V381" s="27" cm="1">
        <f t="array" ref="V381">_xlfn.IFS(AND('Demand breakdown 1'!X381&gt;0, SUM('Demand breakdown 1'!N381:W381)&gt;0,SUM('Demand breakdown 1'!N381:W381)&lt;'Demand breakdown 1'!X381),('Demand breakdown 1'!V381 /'Demand breakdown 1'!X381)*Doku!$H$9,AND('Demand breakdown 1'!X381 = 0, SUM('Demand breakdown 1'!N381:W381)&gt;0), 'Demand breakdown 1'!V381/SUM('Demand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1'!V381 /'Demand breakdown 1'!Y381)*Doku!$H$9)</f>
        <v>0.11213396161945806</v>
      </c>
      <c r="W381" s="27" cm="1">
        <f t="array" ref="W381">_xlfn.IFS(AND('Demand breakdown 1'!X381&gt;0, SUM('Demand breakdown 1'!N381:W381)&gt;0),('Demand breakdown 1'!W381 /'Demand breakdown 1'!X381)*Doku!$H$9,AND('Demand breakdown 1'!X381 = 0, SUM('Demand breakdown 1'!N381:W381)&gt;0), 'Demand breakdown 1'!W381/SUM('Demand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1'!W381 /'Demand breakdown 1'!Y381)*Doku!$H$9)</f>
        <v>4.7241622719308721E-2</v>
      </c>
      <c r="X381" s="90" cm="1">
        <f t="array" ref="X381">_xlfn.IFS(AND('Demand breakdown 1'!Y381&gt;0,'Demand breakdown 1'!X381 &gt; SUM('Demand breakdown 1'!N381:W381)),(('Demand breakdown 1'!Y381-SUM('Demand breakdown 1'!N381:W381))/'Demand breakdown 1'!Y381)*Doku!$H$9,'Demand breakdown 1'!Y381 = 0, 0,'Demand breakdown 1'!X381 &lt; SUM('Demand breakdown 1'!N381:W381),1)</f>
        <v>0.31355978156552161</v>
      </c>
      <c r="Y381" s="92">
        <f>IF(X381=1,Doku!$H$10,1-SUM(N381:X381))</f>
        <v>1.9346974540942918E-2</v>
      </c>
      <c r="Z381" s="27">
        <f t="shared" si="26"/>
        <v>155.19076088069991</v>
      </c>
      <c r="AA381" s="25">
        <f t="shared" si="27"/>
        <v>160.93856683924434</v>
      </c>
    </row>
    <row r="382" spans="1:27">
      <c r="A382" s="27" t="s">
        <v>1560</v>
      </c>
      <c r="B382" s="27" t="s">
        <v>1563</v>
      </c>
      <c r="C382" s="27">
        <v>16053</v>
      </c>
      <c r="D382" s="27">
        <v>586</v>
      </c>
      <c r="E382" s="27">
        <v>4992.6549999999997</v>
      </c>
      <c r="F382" s="27">
        <v>111343</v>
      </c>
      <c r="G382" s="27">
        <v>1</v>
      </c>
      <c r="H382" s="27">
        <v>7.8173911001158669E-2</v>
      </c>
      <c r="I382" s="27">
        <v>5.2200187529301452E-2</v>
      </c>
      <c r="J382" s="27">
        <v>13457.754485996982</v>
      </c>
      <c r="K382" s="29">
        <f t="shared" si="25"/>
        <v>954.17186326377112</v>
      </c>
      <c r="L382" s="28">
        <f t="shared" si="28"/>
        <v>954.17186326377112</v>
      </c>
      <c r="M382" s="27">
        <f t="shared" si="29"/>
        <v>429.37733846869702</v>
      </c>
      <c r="N382" s="87" cm="1">
        <f t="array" ref="N382">_xlfn.IFS(AND('Demand breakdown 1'!X382&gt;0, SUM('Demand breakdown 1'!N382:W382)&gt;0,SUM('Demand breakdown 1'!N382:W382)&lt;'Demand breakdown 1'!X382),('Demand breakdown 1'!N382 /'Demand breakdown 1'!X382)*Doku!$H$9,AND('Demand breakdown 1'!X382 = 0, SUM('Demand breakdown 1'!N382:W382)&gt;0), 'Demand breakdown 1'!N382/SUM('Demand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1'!N382 /'Demand breakdown 1'!Y382)*Doku!$H$9)</f>
        <v>8.7941772877454527E-2</v>
      </c>
      <c r="O382" s="27" cm="1">
        <f t="array" ref="O382">_xlfn.IFS(AND('Demand breakdown 1'!X382&gt;0, SUM('Demand breakdown 1'!N382:W382)&gt;0,SUM('Demand breakdown 1'!N382:W382)&lt;'Demand breakdown 1'!X382),('Demand breakdown 1'!O382 /'Demand breakdown 1'!X382)*Doku!$H$9,AND('Demand breakdown 1'!X382 = 0, SUM('Demand breakdown 1'!N382:W382)&gt;0), 'Demand breakdown 1'!O382/SUM('Demand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1'!O382 /'Demand breakdown 1'!Y382)*Doku!$H$9)</f>
        <v>5.0674458273055188E-2</v>
      </c>
      <c r="P382" s="27" cm="1">
        <f t="array" ref="P382">_xlfn.IFS(AND('Demand breakdown 1'!X382&gt;0, SUM('Demand breakdown 1'!N382:W382)&gt;0,SUM('Demand breakdown 1'!N382:W382)&lt;'Demand breakdown 1'!X382),('Demand breakdown 1'!P382 /'Demand breakdown 1'!X382)*Doku!$H$9,AND('Demand breakdown 1'!X382 = 0, SUM('Demand breakdown 1'!N382:W382)&gt;0), 'Demand breakdown 1'!P382/SUM('Demand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1'!P382 /'Demand breakdown 1'!Y382)*Doku!$H$9)</f>
        <v>7.7147886025570572E-2</v>
      </c>
      <c r="Q382" s="27" cm="1">
        <f t="array" ref="Q382">_xlfn.IFS(AND('Demand breakdown 1'!X382&gt;0, SUM('Demand breakdown 1'!N382:W382)&gt;0,SUM('Demand breakdown 1'!N382:W382)&lt;'Demand breakdown 1'!X382),('Demand breakdown 1'!Q382 /'Demand breakdown 1'!X382)*Doku!$H$9,AND('Demand breakdown 1'!X382 = 0, SUM('Demand breakdown 1'!N382:W382)&gt;0), 'Demand breakdown 1'!Q382/SUM('Demand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1'!Q382 /'Demand breakdown 1'!Y382)*Doku!$H$9)</f>
        <v>0</v>
      </c>
      <c r="R382" s="27" cm="1">
        <f t="array" ref="R382">_xlfn.IFS(AND('Demand breakdown 1'!X382&gt;0, SUM('Demand breakdown 1'!N382:W382)&gt;0,SUM('Demand breakdown 1'!N382:W382)&lt;'Demand breakdown 1'!X382),('Demand breakdown 1'!R382 /'Demand breakdown 1'!X382)*Doku!$H$9,AND('Demand breakdown 1'!X382 = 0, SUM('Demand breakdown 1'!N382:W382)&gt;0), 'Demand breakdown 1'!R382/SUM('Demand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1'!R382 /'Demand breakdown 1'!Y382)*Doku!$H$9)</f>
        <v>0</v>
      </c>
      <c r="S382" s="27" cm="1">
        <f t="array" ref="S382">_xlfn.IFS(AND('Demand breakdown 1'!X382&gt;0, SUM('Demand breakdown 1'!N382:W382)&gt;0,SUM('Demand breakdown 1'!N382:W382)&lt;'Demand breakdown 1'!X382),('Demand breakdown 1'!S382 /'Demand breakdown 1'!X382)*Doku!$H$9,AND('Demand breakdown 1'!X382 = 0, SUM('Demand breakdown 1'!N382:W382)&gt;0), 'Demand breakdown 1'!S382/SUM('Demand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1'!S382 /'Demand breakdown 1'!Y382)*Doku!$H$9)</f>
        <v>0</v>
      </c>
      <c r="T382" s="27" cm="1">
        <f t="array" ref="T382">_xlfn.IFS(AND('Demand breakdown 1'!X382&gt;0, SUM('Demand breakdown 1'!N382:W382)&gt;0,SUM('Demand breakdown 1'!N382:W382)&lt;'Demand breakdown 1'!X382),('Demand breakdown 1'!T382 /'Demand breakdown 1'!X382)*Doku!$H$9,AND('Demand breakdown 1'!X382 = 0, SUM('Demand breakdown 1'!N382:W382)&gt;0), 'Demand breakdown 1'!T382/SUM('Demand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1'!T382 /'Demand breakdown 1'!Y382)*Doku!$H$9)</f>
        <v>0</v>
      </c>
      <c r="U382" s="27" cm="1">
        <f t="array" ref="U382">_xlfn.IFS(AND('Demand breakdown 1'!X382&gt;0, SUM('Demand breakdown 1'!N382:W382)&gt;0,SUM('Demand breakdown 1'!N382:W382)&lt;'Demand breakdown 1'!X382),('Demand breakdown 1'!U382 /'Demand breakdown 1'!X382)*Doku!$H$9,AND('Demand breakdown 1'!X382 = 0, SUM('Demand breakdown 1'!N382:W382)&gt;0), 'Demand breakdown 1'!U382/SUM('Demand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1'!U382 /'Demand breakdown 1'!Y382)*Doku!$H$9)</f>
        <v>0</v>
      </c>
      <c r="V382" s="27" cm="1">
        <f t="array" ref="V382">_xlfn.IFS(AND('Demand breakdown 1'!X382&gt;0, SUM('Demand breakdown 1'!N382:W382)&gt;0,SUM('Demand breakdown 1'!N382:W382)&lt;'Demand breakdown 1'!X382),('Demand breakdown 1'!V382 /'Demand breakdown 1'!X382)*Doku!$H$9,AND('Demand breakdown 1'!X382 = 0, SUM('Demand breakdown 1'!N382:W382)&gt;0), 'Demand breakdown 1'!V382/SUM('Demand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1'!V382 /'Demand breakdown 1'!Y382)*Doku!$H$9)</f>
        <v>0.62649991685566442</v>
      </c>
      <c r="W382" s="27" cm="1">
        <f t="array" ref="W382">_xlfn.IFS(AND('Demand breakdown 1'!X382&gt;0, SUM('Demand breakdown 1'!N382:W382)&gt;0),('Demand breakdown 1'!W382 /'Demand breakdown 1'!X382)*Doku!$H$9,AND('Demand breakdown 1'!X382 = 0, SUM('Demand breakdown 1'!N382:W382)&gt;0), 'Demand breakdown 1'!W382/SUM('Demand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1'!W382 /'Demand breakdown 1'!Y382)*Doku!$H$9)</f>
        <v>8.5896615368676515E-2</v>
      </c>
      <c r="X382" s="90" cm="1">
        <f t="array" ref="X382">_xlfn.IFS(AND('Demand breakdown 1'!Y382&gt;0,'Demand breakdown 1'!X382 &gt; SUM('Demand breakdown 1'!N382:W382)),(('Demand breakdown 1'!Y382-SUM('Demand breakdown 1'!N382:W382))/'Demand breakdown 1'!Y382)*Doku!$H$9,'Demand breakdown 1'!Y382 = 0, 0,'Demand breakdown 1'!X382 &lt; SUM('Demand breakdown 1'!N382:W382),1)</f>
        <v>5.2492376058635645E-2</v>
      </c>
      <c r="Y382" s="92">
        <f>IF(X382=1,Doku!$H$10,1-SUM(N382:X382))</f>
        <v>1.934697454094314E-2</v>
      </c>
      <c r="Z382" s="27">
        <f t="shared" si="26"/>
        <v>257.6264030812182</v>
      </c>
      <c r="AA382" s="25">
        <f t="shared" si="27"/>
        <v>267.16812171385595</v>
      </c>
    </row>
    <row r="383" spans="1:27">
      <c r="A383" s="27" t="s">
        <v>1560</v>
      </c>
      <c r="B383" s="27" t="s">
        <v>1564</v>
      </c>
      <c r="C383" s="27">
        <v>16054</v>
      </c>
      <c r="D383" s="27">
        <v>539</v>
      </c>
      <c r="E383" s="27">
        <v>1218.3009999999999</v>
      </c>
      <c r="F383" s="27">
        <v>36789</v>
      </c>
      <c r="G383" s="27">
        <v>1</v>
      </c>
      <c r="H383" s="27">
        <v>1.9075893276547771E-2</v>
      </c>
      <c r="I383" s="27">
        <v>1.7247538677918426E-2</v>
      </c>
      <c r="J383" s="27">
        <v>13457.754485996982</v>
      </c>
      <c r="K383" s="29">
        <f t="shared" si="25"/>
        <v>249.82913507238521</v>
      </c>
      <c r="L383" s="28">
        <f t="shared" si="28"/>
        <v>249.82913507238521</v>
      </c>
      <c r="M383" s="27">
        <f t="shared" si="29"/>
        <v>112.42311078257335</v>
      </c>
      <c r="N383" s="87" cm="1">
        <f t="array" ref="N383">_xlfn.IFS(AND('Demand breakdown 1'!X383&gt;0, SUM('Demand breakdown 1'!N383:W383)&gt;0,SUM('Demand breakdown 1'!N383:W383)&lt;'Demand breakdown 1'!X383),('Demand breakdown 1'!N383 /'Demand breakdown 1'!X383)*Doku!$H$9,AND('Demand breakdown 1'!X383 = 0, SUM('Demand breakdown 1'!N383:W383)&gt;0), 'Demand breakdown 1'!N383/SUM('Demand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1'!N383 /'Demand breakdown 1'!Y383)*Doku!$H$9)</f>
        <v>0.12480141621787796</v>
      </c>
      <c r="O383" s="27" cm="1">
        <f t="array" ref="O383">_xlfn.IFS(AND('Demand breakdown 1'!X383&gt;0, SUM('Demand breakdown 1'!N383:W383)&gt;0,SUM('Demand breakdown 1'!N383:W383)&lt;'Demand breakdown 1'!X383),('Demand breakdown 1'!O383 /'Demand breakdown 1'!X383)*Doku!$H$9,AND('Demand breakdown 1'!X383 = 0, SUM('Demand breakdown 1'!N383:W383)&gt;0), 'Demand breakdown 1'!O383/SUM('Demand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1'!O383 /'Demand breakdown 1'!Y383)*Doku!$H$9)</f>
        <v>0</v>
      </c>
      <c r="P383" s="27" cm="1">
        <f t="array" ref="P383">_xlfn.IFS(AND('Demand breakdown 1'!X383&gt;0, SUM('Demand breakdown 1'!N383:W383)&gt;0,SUM('Demand breakdown 1'!N383:W383)&lt;'Demand breakdown 1'!X383),('Demand breakdown 1'!P383 /'Demand breakdown 1'!X383)*Doku!$H$9,AND('Demand breakdown 1'!X383 = 0, SUM('Demand breakdown 1'!N383:W383)&gt;0), 'Demand breakdown 1'!P383/SUM('Demand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1'!P383 /'Demand breakdown 1'!Y383)*Doku!$H$9)</f>
        <v>0</v>
      </c>
      <c r="Q383" s="27" cm="1">
        <f t="array" ref="Q383">_xlfn.IFS(AND('Demand breakdown 1'!X383&gt;0, SUM('Demand breakdown 1'!N383:W383)&gt;0,SUM('Demand breakdown 1'!N383:W383)&lt;'Demand breakdown 1'!X383),('Demand breakdown 1'!Q383 /'Demand breakdown 1'!X383)*Doku!$H$9,AND('Demand breakdown 1'!X383 = 0, SUM('Demand breakdown 1'!N383:W383)&gt;0), 'Demand breakdown 1'!Q383/SUM('Demand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1'!Q383 /'Demand breakdown 1'!Y383)*Doku!$H$9)</f>
        <v>0</v>
      </c>
      <c r="R383" s="27" cm="1">
        <f t="array" ref="R383">_xlfn.IFS(AND('Demand breakdown 1'!X383&gt;0, SUM('Demand breakdown 1'!N383:W383)&gt;0,SUM('Demand breakdown 1'!N383:W383)&lt;'Demand breakdown 1'!X383),('Demand breakdown 1'!R383 /'Demand breakdown 1'!X383)*Doku!$H$9,AND('Demand breakdown 1'!X383 = 0, SUM('Demand breakdown 1'!N383:W383)&gt;0), 'Demand breakdown 1'!R383/SUM('Demand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1'!R383 /'Demand breakdown 1'!Y383)*Doku!$H$9)</f>
        <v>0</v>
      </c>
      <c r="S383" s="27" cm="1">
        <f t="array" ref="S383">_xlfn.IFS(AND('Demand breakdown 1'!X383&gt;0, SUM('Demand breakdown 1'!N383:W383)&gt;0,SUM('Demand breakdown 1'!N383:W383)&lt;'Demand breakdown 1'!X383),('Demand breakdown 1'!S383 /'Demand breakdown 1'!X383)*Doku!$H$9,AND('Demand breakdown 1'!X383 = 0, SUM('Demand breakdown 1'!N383:W383)&gt;0), 'Demand breakdown 1'!S383/SUM('Demand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1'!S383 /'Demand breakdown 1'!Y383)*Doku!$H$9)</f>
        <v>0</v>
      </c>
      <c r="T383" s="27" cm="1">
        <f t="array" ref="T383">_xlfn.IFS(AND('Demand breakdown 1'!X383&gt;0, SUM('Demand breakdown 1'!N383:W383)&gt;0,SUM('Demand breakdown 1'!N383:W383)&lt;'Demand breakdown 1'!X383),('Demand breakdown 1'!T383 /'Demand breakdown 1'!X383)*Doku!$H$9,AND('Demand breakdown 1'!X383 = 0, SUM('Demand breakdown 1'!N383:W383)&gt;0), 'Demand breakdown 1'!T383/SUM('Demand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1'!T383 /'Demand breakdown 1'!Y383)*Doku!$H$9)</f>
        <v>0</v>
      </c>
      <c r="U383" s="27" cm="1">
        <f t="array" ref="U383">_xlfn.IFS(AND('Demand breakdown 1'!X383&gt;0, SUM('Demand breakdown 1'!N383:W383)&gt;0,SUM('Demand breakdown 1'!N383:W383)&lt;'Demand breakdown 1'!X383),('Demand breakdown 1'!U383 /'Demand breakdown 1'!X383)*Doku!$H$9,AND('Demand breakdown 1'!X383 = 0, SUM('Demand breakdown 1'!N383:W383)&gt;0), 'Demand breakdown 1'!U383/SUM('Demand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1'!U383 /'Demand breakdown 1'!Y383)*Doku!$H$9)</f>
        <v>0</v>
      </c>
      <c r="V383" s="27" cm="1">
        <f t="array" ref="V383">_xlfn.IFS(AND('Demand breakdown 1'!X383&gt;0, SUM('Demand breakdown 1'!N383:W383)&gt;0,SUM('Demand breakdown 1'!N383:W383)&lt;'Demand breakdown 1'!X383),('Demand breakdown 1'!V383 /'Demand breakdown 1'!X383)*Doku!$H$9,AND('Demand breakdown 1'!X383 = 0, SUM('Demand breakdown 1'!N383:W383)&gt;0), 'Demand breakdown 1'!V383/SUM('Demand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1'!V383 /'Demand breakdown 1'!Y383)*Doku!$H$9)</f>
        <v>0.46270248384335777</v>
      </c>
      <c r="W383" s="27" cm="1">
        <f t="array" ref="W383">_xlfn.IFS(AND('Demand breakdown 1'!X383&gt;0, SUM('Demand breakdown 1'!N383:W383)&gt;0),('Demand breakdown 1'!W383 /'Demand breakdown 1'!X383)*Doku!$H$9,AND('Demand breakdown 1'!X383 = 0, SUM('Demand breakdown 1'!N383:W383)&gt;0), 'Demand breakdown 1'!W383/SUM('Demand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1'!W383 /'Demand breakdown 1'!Y383)*Doku!$H$9)</f>
        <v>0</v>
      </c>
      <c r="X383" s="90" cm="1">
        <f t="array" ref="X383">_xlfn.IFS(AND('Demand breakdown 1'!Y383&gt;0,'Demand breakdown 1'!X383 &gt; SUM('Demand breakdown 1'!N383:W383)),(('Demand breakdown 1'!Y383-SUM('Demand breakdown 1'!N383:W383))/'Demand breakdown 1'!Y383)*Doku!$H$9,'Demand breakdown 1'!Y383 = 0, 0,'Demand breakdown 1'!X383 &lt; SUM('Demand breakdown 1'!N383:W383),1)</f>
        <v>0.3931491253978211</v>
      </c>
      <c r="Y383" s="92">
        <f>IF(X383=1,Doku!$H$10,1-SUM(N383:X383))</f>
        <v>1.934697454094314E-2</v>
      </c>
      <c r="Z383" s="27">
        <f t="shared" si="26"/>
        <v>67.45386646954401</v>
      </c>
      <c r="AA383" s="25">
        <f t="shared" si="27"/>
        <v>69.952157820267871</v>
      </c>
    </row>
    <row r="384" spans="1:27">
      <c r="A384" s="27" t="s">
        <v>1560</v>
      </c>
      <c r="B384" s="27" t="s">
        <v>1565</v>
      </c>
      <c r="C384" s="27">
        <v>16055</v>
      </c>
      <c r="D384" s="27">
        <v>421</v>
      </c>
      <c r="E384" s="27">
        <v>1981.673</v>
      </c>
      <c r="F384" s="27">
        <v>65228</v>
      </c>
      <c r="G384" s="27">
        <v>1</v>
      </c>
      <c r="H384" s="27">
        <v>3.1028606770425578E-2</v>
      </c>
      <c r="I384" s="27">
        <v>3.0580403187998123E-2</v>
      </c>
      <c r="J384" s="27">
        <v>13457.754485996982</v>
      </c>
      <c r="K384" s="29">
        <f t="shared" si="25"/>
        <v>415.88646410275635</v>
      </c>
      <c r="L384" s="28">
        <f t="shared" si="28"/>
        <v>415.88646410275635</v>
      </c>
      <c r="M384" s="27">
        <f t="shared" si="29"/>
        <v>187.14890884624037</v>
      </c>
      <c r="N384" s="87" cm="1">
        <f t="array" ref="N384">_xlfn.IFS(AND('Demand breakdown 1'!X384&gt;0, SUM('Demand breakdown 1'!N384:W384)&gt;0,SUM('Demand breakdown 1'!N384:W384)&lt;'Demand breakdown 1'!X384),('Demand breakdown 1'!N384 /'Demand breakdown 1'!X384)*Doku!$H$9,AND('Demand breakdown 1'!X384 = 0, SUM('Demand breakdown 1'!N384:W384)&gt;0), 'Demand breakdown 1'!N384/SUM('Demand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1'!N384 /'Demand breakdown 1'!Y384)*Doku!$H$9)</f>
        <v>7.2362236235172434E-2</v>
      </c>
      <c r="O384" s="27" cm="1">
        <f t="array" ref="O384">_xlfn.IFS(AND('Demand breakdown 1'!X384&gt;0, SUM('Demand breakdown 1'!N384:W384)&gt;0,SUM('Demand breakdown 1'!N384:W384)&lt;'Demand breakdown 1'!X384),('Demand breakdown 1'!O384 /'Demand breakdown 1'!X384)*Doku!$H$9,AND('Demand breakdown 1'!X384 = 0, SUM('Demand breakdown 1'!N384:W384)&gt;0), 'Demand breakdown 1'!O384/SUM('Demand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1'!O384 /'Demand breakdown 1'!Y384)*Doku!$H$9)</f>
        <v>0</v>
      </c>
      <c r="P384" s="27" cm="1">
        <f t="array" ref="P384">_xlfn.IFS(AND('Demand breakdown 1'!X384&gt;0, SUM('Demand breakdown 1'!N384:W384)&gt;0,SUM('Demand breakdown 1'!N384:W384)&lt;'Demand breakdown 1'!X384),('Demand breakdown 1'!P384 /'Demand breakdown 1'!X384)*Doku!$H$9,AND('Demand breakdown 1'!X384 = 0, SUM('Demand breakdown 1'!N384:W384)&gt;0), 'Demand breakdown 1'!P384/SUM('Demand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1'!P384 /'Demand breakdown 1'!Y384)*Doku!$H$9)</f>
        <v>0</v>
      </c>
      <c r="Q384" s="27" cm="1">
        <f t="array" ref="Q384">_xlfn.IFS(AND('Demand breakdown 1'!X384&gt;0, SUM('Demand breakdown 1'!N384:W384)&gt;0,SUM('Demand breakdown 1'!N384:W384)&lt;'Demand breakdown 1'!X384),('Demand breakdown 1'!Q384 /'Demand breakdown 1'!X384)*Doku!$H$9,AND('Demand breakdown 1'!X384 = 0, SUM('Demand breakdown 1'!N384:W384)&gt;0), 'Demand breakdown 1'!Q384/SUM('Demand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1'!Q384 /'Demand breakdown 1'!Y384)*Doku!$H$9)</f>
        <v>0</v>
      </c>
      <c r="R384" s="27" cm="1">
        <f t="array" ref="R384">_xlfn.IFS(AND('Demand breakdown 1'!X384&gt;0, SUM('Demand breakdown 1'!N384:W384)&gt;0,SUM('Demand breakdown 1'!N384:W384)&lt;'Demand breakdown 1'!X384),('Demand breakdown 1'!R384 /'Demand breakdown 1'!X384)*Doku!$H$9,AND('Demand breakdown 1'!X384 = 0, SUM('Demand breakdown 1'!N384:W384)&gt;0), 'Demand breakdown 1'!R384/SUM('Demand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1'!R384 /'Demand breakdown 1'!Y384)*Doku!$H$9)</f>
        <v>0</v>
      </c>
      <c r="S384" s="27" cm="1">
        <f t="array" ref="S384">_xlfn.IFS(AND('Demand breakdown 1'!X384&gt;0, SUM('Demand breakdown 1'!N384:W384)&gt;0,SUM('Demand breakdown 1'!N384:W384)&lt;'Demand breakdown 1'!X384),('Demand breakdown 1'!S384 /'Demand breakdown 1'!X384)*Doku!$H$9,AND('Demand breakdown 1'!X384 = 0, SUM('Demand breakdown 1'!N384:W384)&gt;0), 'Demand breakdown 1'!S384/SUM('Demand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1'!S384 /'Demand breakdown 1'!Y384)*Doku!$H$9)</f>
        <v>0</v>
      </c>
      <c r="T384" s="27" cm="1">
        <f t="array" ref="T384">_xlfn.IFS(AND('Demand breakdown 1'!X384&gt;0, SUM('Demand breakdown 1'!N384:W384)&gt;0,SUM('Demand breakdown 1'!N384:W384)&lt;'Demand breakdown 1'!X384),('Demand breakdown 1'!T384 /'Demand breakdown 1'!X384)*Doku!$H$9,AND('Demand breakdown 1'!X384 = 0, SUM('Demand breakdown 1'!N384:W384)&gt;0), 'Demand breakdown 1'!T384/SUM('Demand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1'!T384 /'Demand breakdown 1'!Y384)*Doku!$H$9)</f>
        <v>0</v>
      </c>
      <c r="U384" s="27" cm="1">
        <f t="array" ref="U384">_xlfn.IFS(AND('Demand breakdown 1'!X384&gt;0, SUM('Demand breakdown 1'!N384:W384)&gt;0,SUM('Demand breakdown 1'!N384:W384)&lt;'Demand breakdown 1'!X384),('Demand breakdown 1'!U384 /'Demand breakdown 1'!X384)*Doku!$H$9,AND('Demand breakdown 1'!X384 = 0, SUM('Demand breakdown 1'!N384:W384)&gt;0), 'Demand breakdown 1'!U384/SUM('Demand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1'!U384 /'Demand breakdown 1'!Y384)*Doku!$H$9)</f>
        <v>0</v>
      </c>
      <c r="V384" s="27" cm="1">
        <f t="array" ref="V384">_xlfn.IFS(AND('Demand breakdown 1'!X384&gt;0, SUM('Demand breakdown 1'!N384:W384)&gt;0,SUM('Demand breakdown 1'!N384:W384)&lt;'Demand breakdown 1'!X384),('Demand breakdown 1'!V384 /'Demand breakdown 1'!X384)*Doku!$H$9,AND('Demand breakdown 1'!X384 = 0, SUM('Demand breakdown 1'!N384:W384)&gt;0), 'Demand breakdown 1'!V384/SUM('Demand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1'!V384 /'Demand breakdown 1'!Y384)*Doku!$H$9)</f>
        <v>0.13083092311319178</v>
      </c>
      <c r="W384" s="27" cm="1">
        <f t="array" ref="W384">_xlfn.IFS(AND('Demand breakdown 1'!X384&gt;0, SUM('Demand breakdown 1'!N384:W384)&gt;0),('Demand breakdown 1'!W384 /'Demand breakdown 1'!X384)*Doku!$H$9,AND('Demand breakdown 1'!X384 = 0, SUM('Demand breakdown 1'!N384:W384)&gt;0), 'Demand breakdown 1'!W384/SUM('Demand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1'!W384 /'Demand breakdown 1'!Y384)*Doku!$H$9)</f>
        <v>0</v>
      </c>
      <c r="X384" s="90" cm="1">
        <f t="array" ref="X384">_xlfn.IFS(AND('Demand breakdown 1'!Y384&gt;0,'Demand breakdown 1'!X384 &gt; SUM('Demand breakdown 1'!N384:W384)),(('Demand breakdown 1'!Y384-SUM('Demand breakdown 1'!N384:W384))/'Demand breakdown 1'!Y384)*Doku!$H$9,'Demand breakdown 1'!Y384 = 0, 0,'Demand breakdown 1'!X384 &lt; SUM('Demand breakdown 1'!N384:W384),1)</f>
        <v>0.77745986611069262</v>
      </c>
      <c r="Y384" s="92">
        <f>IF(X384=1,Doku!$H$10,1-SUM(N384:X384))</f>
        <v>1.934697454094314E-2</v>
      </c>
      <c r="Z384" s="27">
        <f t="shared" si="26"/>
        <v>112.28934530774423</v>
      </c>
      <c r="AA384" s="25">
        <f t="shared" si="27"/>
        <v>116.44820994877179</v>
      </c>
    </row>
    <row r="385" spans="1:27">
      <c r="A385" s="27" t="s">
        <v>1560</v>
      </c>
      <c r="B385" s="27" t="s">
        <v>1566</v>
      </c>
      <c r="C385" s="27">
        <v>16056</v>
      </c>
      <c r="D385" s="27">
        <v>492</v>
      </c>
      <c r="E385" s="27">
        <v>1676.136</v>
      </c>
      <c r="F385" s="27">
        <v>42250</v>
      </c>
      <c r="G385" s="27">
        <v>1</v>
      </c>
      <c r="H385" s="27">
        <v>2.6244574578022734E-2</v>
      </c>
      <c r="I385" s="27">
        <v>1.9807782466010313E-2</v>
      </c>
      <c r="J385" s="27">
        <v>13457.754485996982</v>
      </c>
      <c r="K385" s="29">
        <f t="shared" si="25"/>
        <v>328.93810624262557</v>
      </c>
      <c r="L385" s="28">
        <f t="shared" si="28"/>
        <v>328.93810624262557</v>
      </c>
      <c r="M385" s="27">
        <f t="shared" si="29"/>
        <v>148.02214780918152</v>
      </c>
      <c r="N385" s="87" cm="1">
        <f t="array" ref="N385">_xlfn.IFS(AND('Demand breakdown 1'!X385&gt;0, SUM('Demand breakdown 1'!N385:W385)&gt;0,SUM('Demand breakdown 1'!N385:W385)&lt;'Demand breakdown 1'!X385),('Demand breakdown 1'!N385 /'Demand breakdown 1'!X385)*Doku!$H$9,AND('Demand breakdown 1'!X385 = 0, SUM('Demand breakdown 1'!N385:W385)&gt;0), 'Demand breakdown 1'!N385/SUM('Demand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1'!N385 /'Demand breakdown 1'!Y385)*Doku!$H$9)</f>
        <v>6.6970599076128526E-2</v>
      </c>
      <c r="O385" s="27" cm="1">
        <f t="array" ref="O385">_xlfn.IFS(AND('Demand breakdown 1'!X385&gt;0, SUM('Demand breakdown 1'!N385:W385)&gt;0,SUM('Demand breakdown 1'!N385:W385)&lt;'Demand breakdown 1'!X385),('Demand breakdown 1'!O385 /'Demand breakdown 1'!X385)*Doku!$H$9,AND('Demand breakdown 1'!X385 = 0, SUM('Demand breakdown 1'!N385:W385)&gt;0), 'Demand breakdown 1'!O385/SUM('Demand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1'!O385 /'Demand breakdown 1'!Y385)*Doku!$H$9)</f>
        <v>0</v>
      </c>
      <c r="P385" s="27" cm="1">
        <f t="array" ref="P385">_xlfn.IFS(AND('Demand breakdown 1'!X385&gt;0, SUM('Demand breakdown 1'!N385:W385)&gt;0,SUM('Demand breakdown 1'!N385:W385)&lt;'Demand breakdown 1'!X385),('Demand breakdown 1'!P385 /'Demand breakdown 1'!X385)*Doku!$H$9,AND('Demand breakdown 1'!X385 = 0, SUM('Demand breakdown 1'!N385:W385)&gt;0), 'Demand breakdown 1'!P385/SUM('Demand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1'!P385 /'Demand breakdown 1'!Y385)*Doku!$H$9)</f>
        <v>0</v>
      </c>
      <c r="Q385" s="27" cm="1">
        <f t="array" ref="Q385">_xlfn.IFS(AND('Demand breakdown 1'!X385&gt;0, SUM('Demand breakdown 1'!N385:W385)&gt;0,SUM('Demand breakdown 1'!N385:W385)&lt;'Demand breakdown 1'!X385),('Demand breakdown 1'!Q385 /'Demand breakdown 1'!X385)*Doku!$H$9,AND('Demand breakdown 1'!X385 = 0, SUM('Demand breakdown 1'!N385:W385)&gt;0), 'Demand breakdown 1'!Q385/SUM('Demand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1'!Q385 /'Demand breakdown 1'!Y385)*Doku!$H$9)</f>
        <v>0</v>
      </c>
      <c r="R385" s="27" cm="1">
        <f t="array" ref="R385">_xlfn.IFS(AND('Demand breakdown 1'!X385&gt;0, SUM('Demand breakdown 1'!N385:W385)&gt;0,SUM('Demand breakdown 1'!N385:W385)&lt;'Demand breakdown 1'!X385),('Demand breakdown 1'!R385 /'Demand breakdown 1'!X385)*Doku!$H$9,AND('Demand breakdown 1'!X385 = 0, SUM('Demand breakdown 1'!N385:W385)&gt;0), 'Demand breakdown 1'!R385/SUM('Demand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1'!R385 /'Demand breakdown 1'!Y385)*Doku!$H$9)</f>
        <v>0</v>
      </c>
      <c r="S385" s="27" cm="1">
        <f t="array" ref="S385">_xlfn.IFS(AND('Demand breakdown 1'!X385&gt;0, SUM('Demand breakdown 1'!N385:W385)&gt;0,SUM('Demand breakdown 1'!N385:W385)&lt;'Demand breakdown 1'!X385),('Demand breakdown 1'!S385 /'Demand breakdown 1'!X385)*Doku!$H$9,AND('Demand breakdown 1'!X385 = 0, SUM('Demand breakdown 1'!N385:W385)&gt;0), 'Demand breakdown 1'!S385/SUM('Demand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1'!S385 /'Demand breakdown 1'!Y385)*Doku!$H$9)</f>
        <v>0</v>
      </c>
      <c r="T385" s="27" cm="1">
        <f t="array" ref="T385">_xlfn.IFS(AND('Demand breakdown 1'!X385&gt;0, SUM('Demand breakdown 1'!N385:W385)&gt;0,SUM('Demand breakdown 1'!N385:W385)&lt;'Demand breakdown 1'!X385),('Demand breakdown 1'!T385 /'Demand breakdown 1'!X385)*Doku!$H$9,AND('Demand breakdown 1'!X385 = 0, SUM('Demand breakdown 1'!N385:W385)&gt;0), 'Demand breakdown 1'!T385/SUM('Demand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1'!T385 /'Demand breakdown 1'!Y385)*Doku!$H$9)</f>
        <v>0</v>
      </c>
      <c r="U385" s="27" cm="1">
        <f t="array" ref="U385">_xlfn.IFS(AND('Demand breakdown 1'!X385&gt;0, SUM('Demand breakdown 1'!N385:W385)&gt;0,SUM('Demand breakdown 1'!N385:W385)&lt;'Demand breakdown 1'!X385),('Demand breakdown 1'!U385 /'Demand breakdown 1'!X385)*Doku!$H$9,AND('Demand breakdown 1'!X385 = 0, SUM('Demand breakdown 1'!N385:W385)&gt;0), 'Demand breakdown 1'!U385/SUM('Demand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1'!U385 /'Demand breakdown 1'!Y385)*Doku!$H$9)</f>
        <v>0.76312573782697357</v>
      </c>
      <c r="V385" s="27" cm="1">
        <f t="array" ref="V385">_xlfn.IFS(AND('Demand breakdown 1'!X385&gt;0, SUM('Demand breakdown 1'!N385:W385)&gt;0,SUM('Demand breakdown 1'!N385:W385)&lt;'Demand breakdown 1'!X385),('Demand breakdown 1'!V385 /'Demand breakdown 1'!X385)*Doku!$H$9,AND('Demand breakdown 1'!X385 = 0, SUM('Demand breakdown 1'!N385:W385)&gt;0), 'Demand breakdown 1'!V385/SUM('Demand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1'!V385 /'Demand breakdown 1'!Y385)*Doku!$H$9)</f>
        <v>8.1551539634475506E-2</v>
      </c>
      <c r="W385" s="27" cm="1">
        <f t="array" ref="W385">_xlfn.IFS(AND('Demand breakdown 1'!X385&gt;0, SUM('Demand breakdown 1'!N385:W385)&gt;0),('Demand breakdown 1'!W385 /'Demand breakdown 1'!X385)*Doku!$H$9,AND('Demand breakdown 1'!X385 = 0, SUM('Demand breakdown 1'!N385:W385)&gt;0), 'Demand breakdown 1'!W385/SUM('Demand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1'!W385 /'Demand breakdown 1'!Y385)*Doku!$H$9)</f>
        <v>3.7300080498096903E-2</v>
      </c>
      <c r="X385" s="90" cm="1">
        <f t="array" ref="X385">_xlfn.IFS(AND('Demand breakdown 1'!Y385&gt;0,'Demand breakdown 1'!X385 &gt; SUM('Demand breakdown 1'!N385:W385)),(('Demand breakdown 1'!Y385-SUM('Demand breakdown 1'!N385:W385))/'Demand breakdown 1'!Y385)*Doku!$H$9,'Demand breakdown 1'!Y385 = 0, 0,'Demand breakdown 1'!X385 &lt; SUM('Demand breakdown 1'!N385:W385),1)</f>
        <v>3.1705068423382374E-2</v>
      </c>
      <c r="Y385" s="92">
        <f>IF(X385=1,Doku!$H$10,1-SUM(N385:X385))</f>
        <v>1.934697454094314E-2</v>
      </c>
      <c r="Z385" s="27">
        <f t="shared" si="26"/>
        <v>88.813288685508908</v>
      </c>
      <c r="AA385" s="25">
        <f t="shared" si="27"/>
        <v>92.102669747935167</v>
      </c>
    </row>
    <row r="386" spans="1:27">
      <c r="A386" s="27" t="s">
        <v>1560</v>
      </c>
      <c r="B386" s="27" t="s">
        <v>1567</v>
      </c>
      <c r="C386" s="27">
        <v>16061</v>
      </c>
      <c r="D386" s="27">
        <v>410</v>
      </c>
      <c r="E386" s="27">
        <v>2626.6030000000001</v>
      </c>
      <c r="F386" s="27">
        <v>100006</v>
      </c>
      <c r="G386" s="27">
        <v>3</v>
      </c>
      <c r="H386" s="27">
        <v>4.1126781072871328E-2</v>
      </c>
      <c r="I386" s="27">
        <v>4.688513830285982E-2</v>
      </c>
      <c r="J386" s="27">
        <v>13457.754485996982</v>
      </c>
      <c r="K386" s="29">
        <f t="shared" ref="K386:K402" si="30">H386*J386*$AD$6+I386*J386*$AF$6</f>
        <v>575.17259867432813</v>
      </c>
      <c r="L386" s="28">
        <f t="shared" si="28"/>
        <v>191.72419955810938</v>
      </c>
      <c r="M386" s="27">
        <f t="shared" si="29"/>
        <v>86.275889801149219</v>
      </c>
      <c r="N386" s="87" cm="1">
        <f t="array" ref="N386">_xlfn.IFS(AND('Demand breakdown 1'!X386&gt;0, SUM('Demand breakdown 1'!N386:W386)&gt;0,SUM('Demand breakdown 1'!N386:W386)&lt;'Demand breakdown 1'!X386),('Demand breakdown 1'!N386 /'Demand breakdown 1'!X386)*Doku!$H$9,AND('Demand breakdown 1'!X386 = 0, SUM('Demand breakdown 1'!N386:W386)&gt;0), 'Demand breakdown 1'!N386/SUM('Demand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1'!N386 /'Demand breakdown 1'!Y386)*Doku!$H$9)</f>
        <v>0.24231042887168436</v>
      </c>
      <c r="O386" s="27" cm="1">
        <f t="array" ref="O386">_xlfn.IFS(AND('Demand breakdown 1'!X386&gt;0, SUM('Demand breakdown 1'!N386:W386)&gt;0,SUM('Demand breakdown 1'!N386:W386)&lt;'Demand breakdown 1'!X386),('Demand breakdown 1'!O386 /'Demand breakdown 1'!X386)*Doku!$H$9,AND('Demand breakdown 1'!X386 = 0, SUM('Demand breakdown 1'!N386:W386)&gt;0), 'Demand breakdown 1'!O386/SUM('Demand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1'!O386 /'Demand breakdown 1'!Y386)*Doku!$H$9)</f>
        <v>5.3149975276478918E-2</v>
      </c>
      <c r="P386" s="27" cm="1">
        <f t="array" ref="P386">_xlfn.IFS(AND('Demand breakdown 1'!X386&gt;0, SUM('Demand breakdown 1'!N386:W386)&gt;0,SUM('Demand breakdown 1'!N386:W386)&lt;'Demand breakdown 1'!X386),('Demand breakdown 1'!P386 /'Demand breakdown 1'!X386)*Doku!$H$9,AND('Demand breakdown 1'!X386 = 0, SUM('Demand breakdown 1'!N386:W386)&gt;0), 'Demand breakdown 1'!P386/SUM('Demand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1'!P386 /'Demand breakdown 1'!Y386)*Doku!$H$9)</f>
        <v>4.1224642332433357E-2</v>
      </c>
      <c r="Q386" s="27" cm="1">
        <f t="array" ref="Q386">_xlfn.IFS(AND('Demand breakdown 1'!X386&gt;0, SUM('Demand breakdown 1'!N386:W386)&gt;0,SUM('Demand breakdown 1'!N386:W386)&lt;'Demand breakdown 1'!X386),('Demand breakdown 1'!Q386 /'Demand breakdown 1'!X386)*Doku!$H$9,AND('Demand breakdown 1'!X386 = 0, SUM('Demand breakdown 1'!N386:W386)&gt;0), 'Demand breakdown 1'!Q386/SUM('Demand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1'!Q386 /'Demand breakdown 1'!Y386)*Doku!$H$9)</f>
        <v>0.22318877432347337</v>
      </c>
      <c r="R386" s="27" cm="1">
        <f t="array" ref="R386">_xlfn.IFS(AND('Demand breakdown 1'!X386&gt;0, SUM('Demand breakdown 1'!N386:W386)&gt;0,SUM('Demand breakdown 1'!N386:W386)&lt;'Demand breakdown 1'!X386),('Demand breakdown 1'!R386 /'Demand breakdown 1'!X386)*Doku!$H$9,AND('Demand breakdown 1'!X386 = 0, SUM('Demand breakdown 1'!N386:W386)&gt;0), 'Demand breakdown 1'!R386/SUM('Demand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1'!R386 /'Demand breakdown 1'!Y386)*Doku!$H$9)</f>
        <v>0</v>
      </c>
      <c r="S386" s="27" cm="1">
        <f t="array" ref="S386">_xlfn.IFS(AND('Demand breakdown 1'!X386&gt;0, SUM('Demand breakdown 1'!N386:W386)&gt;0,SUM('Demand breakdown 1'!N386:W386)&lt;'Demand breakdown 1'!X386),('Demand breakdown 1'!S386 /'Demand breakdown 1'!X386)*Doku!$H$9,AND('Demand breakdown 1'!X386 = 0, SUM('Demand breakdown 1'!N386:W386)&gt;0), 'Demand breakdown 1'!S386/SUM('Demand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1'!S386 /'Demand breakdown 1'!Y386)*Doku!$H$9)</f>
        <v>5.6234113106835529E-2</v>
      </c>
      <c r="T386" s="27" cm="1">
        <f t="array" ref="T386">_xlfn.IFS(AND('Demand breakdown 1'!X386&gt;0, SUM('Demand breakdown 1'!N386:W386)&gt;0,SUM('Demand breakdown 1'!N386:W386)&lt;'Demand breakdown 1'!X386),('Demand breakdown 1'!T386 /'Demand breakdown 1'!X386)*Doku!$H$9,AND('Demand breakdown 1'!X386 = 0, SUM('Demand breakdown 1'!N386:W386)&gt;0), 'Demand breakdown 1'!T386/SUM('Demand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1'!T386 /'Demand breakdown 1'!Y386)*Doku!$H$9)</f>
        <v>2.7551631284519054E-2</v>
      </c>
      <c r="U386" s="27" cm="1">
        <f t="array" ref="U386">_xlfn.IFS(AND('Demand breakdown 1'!X386&gt;0, SUM('Demand breakdown 1'!N386:W386)&gt;0,SUM('Demand breakdown 1'!N386:W386)&lt;'Demand breakdown 1'!X386),('Demand breakdown 1'!U386 /'Demand breakdown 1'!X386)*Doku!$H$9,AND('Demand breakdown 1'!X386 = 0, SUM('Demand breakdown 1'!N386:W386)&gt;0), 'Demand breakdown 1'!U386/SUM('Demand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1'!U386 /'Demand breakdown 1'!Y386)*Doku!$H$9)</f>
        <v>6.9598710371714168E-2</v>
      </c>
      <c r="V386" s="27" cm="1">
        <f t="array" ref="V386">_xlfn.IFS(AND('Demand breakdown 1'!X386&gt;0, SUM('Demand breakdown 1'!N386:W386)&gt;0,SUM('Demand breakdown 1'!N386:W386)&lt;'Demand breakdown 1'!X386),('Demand breakdown 1'!V386 /'Demand breakdown 1'!X386)*Doku!$H$9,AND('Demand breakdown 1'!X386 = 0, SUM('Demand breakdown 1'!N386:W386)&gt;0), 'Demand breakdown 1'!V386/SUM('Demand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1'!V386 /'Demand breakdown 1'!Y386)*Doku!$H$9)</f>
        <v>0.13261792670533423</v>
      </c>
      <c r="W386" s="27" cm="1">
        <f t="array" ref="W386">_xlfn.IFS(AND('Demand breakdown 1'!X386&gt;0, SUM('Demand breakdown 1'!N386:W386)&gt;0),('Demand breakdown 1'!W386 /'Demand breakdown 1'!X386)*Doku!$H$9,AND('Demand breakdown 1'!X386 = 0, SUM('Demand breakdown 1'!N386:W386)&gt;0), 'Demand breakdown 1'!W386/SUM('Demand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1'!W386 /'Demand breakdown 1'!Y386)*Doku!$H$9)</f>
        <v>2.6317976152376407E-2</v>
      </c>
      <c r="X386" s="90" cm="1">
        <f t="array" ref="X386">_xlfn.IFS(AND('Demand breakdown 1'!Y386&gt;0,'Demand breakdown 1'!X386 &gt; SUM('Demand breakdown 1'!N386:W386)),(('Demand breakdown 1'!Y386-SUM('Demand breakdown 1'!N386:W386))/'Demand breakdown 1'!Y386)*Doku!$H$9,'Demand breakdown 1'!Y386 = 0, 0,'Demand breakdown 1'!X386 &lt; SUM('Demand breakdown 1'!N386:W386),1)</f>
        <v>0.10845884703420747</v>
      </c>
      <c r="Y386" s="92">
        <f>IF(X386=1,Doku!$H$10,1-SUM(N386:X386))</f>
        <v>1.9346974540943029E-2</v>
      </c>
      <c r="Z386" s="27">
        <f t="shared" ref="Z386:Z402" si="31">L386*$AE$4</f>
        <v>51.765533880689532</v>
      </c>
      <c r="AA386" s="25">
        <f t="shared" ref="AA386:AA402" si="32">L386*$AF$6</f>
        <v>53.682775876270632</v>
      </c>
    </row>
    <row r="387" spans="1:27">
      <c r="A387" s="27" t="s">
        <v>1560</v>
      </c>
      <c r="B387" s="27" t="s">
        <v>1568</v>
      </c>
      <c r="C387" s="27">
        <v>16062</v>
      </c>
      <c r="D387" s="27">
        <v>393</v>
      </c>
      <c r="E387" s="27">
        <v>2244.808</v>
      </c>
      <c r="F387" s="27">
        <v>83416</v>
      </c>
      <c r="G387" s="27">
        <v>1</v>
      </c>
      <c r="H387" s="27">
        <v>3.5148717627532647E-2</v>
      </c>
      <c r="I387" s="27">
        <v>3.9107360525082041E-2</v>
      </c>
      <c r="J387" s="27">
        <v>13457.754485996982</v>
      </c>
      <c r="K387" s="29">
        <f t="shared" si="30"/>
        <v>487.9396567085962</v>
      </c>
      <c r="L387" s="28">
        <f t="shared" ref="L387:L401" si="33">K387/G387</f>
        <v>487.9396567085962</v>
      </c>
      <c r="M387" s="27">
        <f t="shared" ref="M387:M401" si="34">L387*0.45</f>
        <v>219.57284551886829</v>
      </c>
      <c r="N387" s="87" cm="1">
        <f t="array" ref="N387">_xlfn.IFS(AND('Demand breakdown 1'!X387&gt;0, SUM('Demand breakdown 1'!N387:W387)&gt;0,SUM('Demand breakdown 1'!N387:W387)&lt;'Demand breakdown 1'!X387),('Demand breakdown 1'!N387 /'Demand breakdown 1'!X387)*Doku!$H$9,AND('Demand breakdown 1'!X387 = 0, SUM('Demand breakdown 1'!N387:W387)&gt;0), 'Demand breakdown 1'!N387/SUM('Demand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1'!N387 /'Demand breakdown 1'!Y387)*Doku!$H$9)</f>
        <v>0.1751523570681108</v>
      </c>
      <c r="O387" s="27" cm="1">
        <f t="array" ref="O387">_xlfn.IFS(AND('Demand breakdown 1'!X387&gt;0, SUM('Demand breakdown 1'!N387:W387)&gt;0,SUM('Demand breakdown 1'!N387:W387)&lt;'Demand breakdown 1'!X387),('Demand breakdown 1'!O387 /'Demand breakdown 1'!X387)*Doku!$H$9,AND('Demand breakdown 1'!X387 = 0, SUM('Demand breakdown 1'!N387:W387)&gt;0), 'Demand breakdown 1'!O387/SUM('Demand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1'!O387 /'Demand breakdown 1'!Y387)*Doku!$H$9)</f>
        <v>8.0269823067785628E-2</v>
      </c>
      <c r="P387" s="27" cm="1">
        <f t="array" ref="P387">_xlfn.IFS(AND('Demand breakdown 1'!X387&gt;0, SUM('Demand breakdown 1'!N387:W387)&gt;0,SUM('Demand breakdown 1'!N387:W387)&lt;'Demand breakdown 1'!X387),('Demand breakdown 1'!P387 /'Demand breakdown 1'!X387)*Doku!$H$9,AND('Demand breakdown 1'!X387 = 0, SUM('Demand breakdown 1'!N387:W387)&gt;0), 'Demand breakdown 1'!P387/SUM('Demand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1'!P387 /'Demand breakdown 1'!Y387)*Doku!$H$9)</f>
        <v>0.11349872738013579</v>
      </c>
      <c r="Q387" s="27" cm="1">
        <f t="array" ref="Q387">_xlfn.IFS(AND('Demand breakdown 1'!X387&gt;0, SUM('Demand breakdown 1'!N387:W387)&gt;0,SUM('Demand breakdown 1'!N387:W387)&lt;'Demand breakdown 1'!X387),('Demand breakdown 1'!Q387 /'Demand breakdown 1'!X387)*Doku!$H$9,AND('Demand breakdown 1'!X387 = 0, SUM('Demand breakdown 1'!N387:W387)&gt;0), 'Demand breakdown 1'!Q387/SUM('Demand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1'!Q387 /'Demand breakdown 1'!Y387)*Doku!$H$9)</f>
        <v>0.11730203570504334</v>
      </c>
      <c r="R387" s="27" cm="1">
        <f t="array" ref="R387">_xlfn.IFS(AND('Demand breakdown 1'!X387&gt;0, SUM('Demand breakdown 1'!N387:W387)&gt;0,SUM('Demand breakdown 1'!N387:W387)&lt;'Demand breakdown 1'!X387),('Demand breakdown 1'!R387 /'Demand breakdown 1'!X387)*Doku!$H$9,AND('Demand breakdown 1'!X387 = 0, SUM('Demand breakdown 1'!N387:W387)&gt;0), 'Demand breakdown 1'!R387/SUM('Demand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1'!R387 /'Demand breakdown 1'!Y387)*Doku!$H$9)</f>
        <v>0</v>
      </c>
      <c r="S387" s="27" cm="1">
        <f t="array" ref="S387">_xlfn.IFS(AND('Demand breakdown 1'!X387&gt;0, SUM('Demand breakdown 1'!N387:W387)&gt;0,SUM('Demand breakdown 1'!N387:W387)&lt;'Demand breakdown 1'!X387),('Demand breakdown 1'!S387 /'Demand breakdown 1'!X387)*Doku!$H$9,AND('Demand breakdown 1'!X387 = 0, SUM('Demand breakdown 1'!N387:W387)&gt;0), 'Demand breakdown 1'!S387/SUM('Demand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1'!S387 /'Demand breakdown 1'!Y387)*Doku!$H$9)</f>
        <v>0</v>
      </c>
      <c r="T387" s="27" cm="1">
        <f t="array" ref="T387">_xlfn.IFS(AND('Demand breakdown 1'!X387&gt;0, SUM('Demand breakdown 1'!N387:W387)&gt;0,SUM('Demand breakdown 1'!N387:W387)&lt;'Demand breakdown 1'!X387),('Demand breakdown 1'!T387 /'Demand breakdown 1'!X387)*Doku!$H$9,AND('Demand breakdown 1'!X387 = 0, SUM('Demand breakdown 1'!N387:W387)&gt;0), 'Demand breakdown 1'!T387/SUM('Demand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1'!T387 /'Demand breakdown 1'!Y387)*Doku!$H$9)</f>
        <v>0</v>
      </c>
      <c r="U387" s="27" cm="1">
        <f t="array" ref="U387">_xlfn.IFS(AND('Demand breakdown 1'!X387&gt;0, SUM('Demand breakdown 1'!N387:W387)&gt;0,SUM('Demand breakdown 1'!N387:W387)&lt;'Demand breakdown 1'!X387),('Demand breakdown 1'!U387 /'Demand breakdown 1'!X387)*Doku!$H$9,AND('Demand breakdown 1'!X387 = 0, SUM('Demand breakdown 1'!N387:W387)&gt;0), 'Demand breakdown 1'!U387/SUM('Demand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1'!U387 /'Demand breakdown 1'!Y387)*Doku!$H$9)</f>
        <v>0</v>
      </c>
      <c r="V387" s="27" cm="1">
        <f t="array" ref="V387">_xlfn.IFS(AND('Demand breakdown 1'!X387&gt;0, SUM('Demand breakdown 1'!N387:W387)&gt;0,SUM('Demand breakdown 1'!N387:W387)&lt;'Demand breakdown 1'!X387),('Demand breakdown 1'!V387 /'Demand breakdown 1'!X387)*Doku!$H$9,AND('Demand breakdown 1'!X387 = 0, SUM('Demand breakdown 1'!N387:W387)&gt;0), 'Demand breakdown 1'!V387/SUM('Demand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1'!V387 /'Demand breakdown 1'!Y387)*Doku!$H$9)</f>
        <v>0.49443008223798129</v>
      </c>
      <c r="W387" s="27" cm="1">
        <f t="array" ref="W387">_xlfn.IFS(AND('Demand breakdown 1'!X387&gt;0, SUM('Demand breakdown 1'!N387:W387)&gt;0),('Demand breakdown 1'!W387 /'Demand breakdown 1'!X387)*Doku!$H$9,AND('Demand breakdown 1'!X387 = 0, SUM('Demand breakdown 1'!N387:W387)&gt;0), 'Demand breakdown 1'!W387/SUM('Demand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1'!W387 /'Demand breakdown 1'!Y387)*Doku!$H$9)</f>
        <v>0</v>
      </c>
      <c r="X387" s="90" cm="1">
        <f t="array" ref="X387">_xlfn.IFS(AND('Demand breakdown 1'!Y387&gt;0,'Demand breakdown 1'!X387 &gt; SUM('Demand breakdown 1'!N387:W387)),(('Demand breakdown 1'!Y387-SUM('Demand breakdown 1'!N387:W387))/'Demand breakdown 1'!Y387)*Doku!$H$9,'Demand breakdown 1'!Y387 = 0, 0,'Demand breakdown 1'!X387 &lt; SUM('Demand breakdown 1'!N387:W387),1)</f>
        <v>1</v>
      </c>
      <c r="Y387" s="92">
        <f>IF(X387=1,Doku!$H$10,1-SUM(N387:X387))</f>
        <v>1.934697454094314E-2</v>
      </c>
      <c r="Z387" s="27">
        <f t="shared" si="31"/>
        <v>131.74370731132097</v>
      </c>
      <c r="AA387" s="25">
        <f t="shared" si="32"/>
        <v>136.62310387840694</v>
      </c>
    </row>
    <row r="388" spans="1:27">
      <c r="A388" s="27" t="s">
        <v>1560</v>
      </c>
      <c r="B388" s="27" t="s">
        <v>1569</v>
      </c>
      <c r="C388" s="27">
        <v>16063</v>
      </c>
      <c r="D388" s="27">
        <v>498</v>
      </c>
      <c r="E388" s="27">
        <v>3357.384</v>
      </c>
      <c r="F388" s="27">
        <v>118974</v>
      </c>
      <c r="G388" s="27">
        <v>3</v>
      </c>
      <c r="H388" s="27">
        <v>5.2569191745216549E-2</v>
      </c>
      <c r="I388" s="27">
        <v>5.577777777777778E-2</v>
      </c>
      <c r="J388" s="27">
        <v>13457.754485996982</v>
      </c>
      <c r="K388" s="29">
        <f t="shared" si="30"/>
        <v>719.55377769497784</v>
      </c>
      <c r="L388" s="28">
        <f t="shared" si="33"/>
        <v>239.85125923165927</v>
      </c>
      <c r="M388" s="27">
        <f t="shared" si="34"/>
        <v>107.93306665424667</v>
      </c>
      <c r="N388" s="87" cm="1">
        <f t="array" ref="N388">_xlfn.IFS(AND('Demand breakdown 1'!X388&gt;0, SUM('Demand breakdown 1'!N388:W388)&gt;0,SUM('Demand breakdown 1'!N388:W388)&lt;'Demand breakdown 1'!X388),('Demand breakdown 1'!N388 /'Demand breakdown 1'!X388)*Doku!$H$9,AND('Demand breakdown 1'!X388 = 0, SUM('Demand breakdown 1'!N388:W388)&gt;0), 'Demand breakdown 1'!N388/SUM('Demand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1'!N388 /'Demand breakdown 1'!Y388)*Doku!$H$9)</f>
        <v>0.27803700416301319</v>
      </c>
      <c r="O388" s="27" cm="1">
        <f t="array" ref="O388">_xlfn.IFS(AND('Demand breakdown 1'!X388&gt;0, SUM('Demand breakdown 1'!N388:W388)&gt;0,SUM('Demand breakdown 1'!N388:W388)&lt;'Demand breakdown 1'!X388),('Demand breakdown 1'!O388 /'Demand breakdown 1'!X388)*Doku!$H$9,AND('Demand breakdown 1'!X388 = 0, SUM('Demand breakdown 1'!N388:W388)&gt;0), 'Demand breakdown 1'!O388/SUM('Demand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1'!O388 /'Demand breakdown 1'!Y388)*Doku!$H$9)</f>
        <v>7.2771658417187121E-2</v>
      </c>
      <c r="P388" s="27" cm="1">
        <f t="array" ref="P388">_xlfn.IFS(AND('Demand breakdown 1'!X388&gt;0, SUM('Demand breakdown 1'!N388:W388)&gt;0,SUM('Demand breakdown 1'!N388:W388)&lt;'Demand breakdown 1'!X388),('Demand breakdown 1'!P388 /'Demand breakdown 1'!X388)*Doku!$H$9,AND('Demand breakdown 1'!X388 = 0, SUM('Demand breakdown 1'!N388:W388)&gt;0), 'Demand breakdown 1'!P388/SUM('Demand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1'!P388 /'Demand breakdown 1'!Y388)*Doku!$H$9)</f>
        <v>4.3942629968292315E-3</v>
      </c>
      <c r="Q388" s="27" cm="1">
        <f t="array" ref="Q388">_xlfn.IFS(AND('Demand breakdown 1'!X388&gt;0, SUM('Demand breakdown 1'!N388:W388)&gt;0,SUM('Demand breakdown 1'!N388:W388)&lt;'Demand breakdown 1'!X388),('Demand breakdown 1'!Q388 /'Demand breakdown 1'!X388)*Doku!$H$9,AND('Demand breakdown 1'!X388 = 0, SUM('Demand breakdown 1'!N388:W388)&gt;0), 'Demand breakdown 1'!Q388/SUM('Demand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1'!Q388 /'Demand breakdown 1'!Y388)*Doku!$H$9)</f>
        <v>3.3822509127109844E-2</v>
      </c>
      <c r="R388" s="27" cm="1">
        <f t="array" ref="R388">_xlfn.IFS(AND('Demand breakdown 1'!X388&gt;0, SUM('Demand breakdown 1'!N388:W388)&gt;0,SUM('Demand breakdown 1'!N388:W388)&lt;'Demand breakdown 1'!X388),('Demand breakdown 1'!R388 /'Demand breakdown 1'!X388)*Doku!$H$9,AND('Demand breakdown 1'!X388 = 0, SUM('Demand breakdown 1'!N388:W388)&gt;0), 'Demand breakdown 1'!R388/SUM('Demand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1'!R388 /'Demand breakdown 1'!Y388)*Doku!$H$9)</f>
        <v>0</v>
      </c>
      <c r="S388" s="27" cm="1">
        <f t="array" ref="S388">_xlfn.IFS(AND('Demand breakdown 1'!X388&gt;0, SUM('Demand breakdown 1'!N388:W388)&gt;0,SUM('Demand breakdown 1'!N388:W388)&lt;'Demand breakdown 1'!X388),('Demand breakdown 1'!S388 /'Demand breakdown 1'!X388)*Doku!$H$9,AND('Demand breakdown 1'!X388 = 0, SUM('Demand breakdown 1'!N388:W388)&gt;0), 'Demand breakdown 1'!S388/SUM('Demand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1'!S388 /'Demand breakdown 1'!Y388)*Doku!$H$9)</f>
        <v>0</v>
      </c>
      <c r="T388" s="27" cm="1">
        <f t="array" ref="T388">_xlfn.IFS(AND('Demand breakdown 1'!X388&gt;0, SUM('Demand breakdown 1'!N388:W388)&gt;0,SUM('Demand breakdown 1'!N388:W388)&lt;'Demand breakdown 1'!X388),('Demand breakdown 1'!T388 /'Demand breakdown 1'!X388)*Doku!$H$9,AND('Demand breakdown 1'!X388 = 0, SUM('Demand breakdown 1'!N388:W388)&gt;0), 'Demand breakdown 1'!T388/SUM('Demand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1'!T388 /'Demand breakdown 1'!Y388)*Doku!$H$9)</f>
        <v>3.7883873412058074E-2</v>
      </c>
      <c r="U388" s="27" cm="1">
        <f t="array" ref="U388">_xlfn.IFS(AND('Demand breakdown 1'!X388&gt;0, SUM('Demand breakdown 1'!N388:W388)&gt;0,SUM('Demand breakdown 1'!N388:W388)&lt;'Demand breakdown 1'!X388),('Demand breakdown 1'!U388 /'Demand breakdown 1'!X388)*Doku!$H$9,AND('Demand breakdown 1'!X388 = 0, SUM('Demand breakdown 1'!N388:W388)&gt;0), 'Demand breakdown 1'!U388/SUM('Demand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1'!U388 /'Demand breakdown 1'!Y388)*Doku!$H$9)</f>
        <v>5.2331677507693575E-2</v>
      </c>
      <c r="V388" s="27" cm="1">
        <f t="array" ref="V388">_xlfn.IFS(AND('Demand breakdown 1'!X388&gt;0, SUM('Demand breakdown 1'!N388:W388)&gt;0,SUM('Demand breakdown 1'!N388:W388)&lt;'Demand breakdown 1'!X388),('Demand breakdown 1'!V388 /'Demand breakdown 1'!X388)*Doku!$H$9,AND('Demand breakdown 1'!X388 = 0, SUM('Demand breakdown 1'!N388:W388)&gt;0), 'Demand breakdown 1'!V388/SUM('Demand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1'!V388 /'Demand breakdown 1'!Y388)*Doku!$H$9)</f>
        <v>0.36186089981464958</v>
      </c>
      <c r="W388" s="27" cm="1">
        <f t="array" ref="W388">_xlfn.IFS(AND('Demand breakdown 1'!X388&gt;0, SUM('Demand breakdown 1'!N388:W388)&gt;0),('Demand breakdown 1'!W388 /'Demand breakdown 1'!X388)*Doku!$H$9,AND('Demand breakdown 1'!X388 = 0, SUM('Demand breakdown 1'!N388:W388)&gt;0), 'Demand breakdown 1'!W388/SUM('Demand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1'!W388 /'Demand breakdown 1'!Y388)*Doku!$H$9)</f>
        <v>2.2104474468898558E-2</v>
      </c>
      <c r="X388" s="90" cm="1">
        <f t="array" ref="X388">_xlfn.IFS(AND('Demand breakdown 1'!Y388&gt;0,'Demand breakdown 1'!X388 &gt; SUM('Demand breakdown 1'!N388:W388)),(('Demand breakdown 1'!Y388-SUM('Demand breakdown 1'!N388:W388))/'Demand breakdown 1'!Y388)*Doku!$H$9,'Demand breakdown 1'!Y388 = 0, 0,'Demand breakdown 1'!X388 &lt; SUM('Demand breakdown 1'!N388:W388),1)</f>
        <v>0.11744666555161765</v>
      </c>
      <c r="Y388" s="92">
        <f>IF(X388=1,Doku!$H$10,1-SUM(N388:X388))</f>
        <v>1.9346974540943251E-2</v>
      </c>
      <c r="Z388" s="27">
        <f t="shared" si="31"/>
        <v>64.759839992548009</v>
      </c>
      <c r="AA388" s="25">
        <f t="shared" si="32"/>
        <v>67.158352584864602</v>
      </c>
    </row>
    <row r="389" spans="1:27">
      <c r="A389" s="27" t="s">
        <v>1560</v>
      </c>
      <c r="B389" s="27" t="s">
        <v>1570</v>
      </c>
      <c r="C389" s="27">
        <v>16064</v>
      </c>
      <c r="D389" s="27">
        <v>380</v>
      </c>
      <c r="E389" s="27">
        <v>2574.4899999999998</v>
      </c>
      <c r="F389" s="27">
        <v>102232</v>
      </c>
      <c r="G389" s="27">
        <v>3</v>
      </c>
      <c r="H389" s="27">
        <v>4.0310807002160769E-2</v>
      </c>
      <c r="I389" s="27">
        <v>4.7928738865447726E-2</v>
      </c>
      <c r="J389" s="27">
        <v>13457.754485996982</v>
      </c>
      <c r="K389" s="29">
        <f t="shared" si="30"/>
        <v>571.19861564549512</v>
      </c>
      <c r="L389" s="28">
        <f t="shared" si="33"/>
        <v>190.39953854849838</v>
      </c>
      <c r="M389" s="27">
        <f t="shared" si="34"/>
        <v>85.679792346824271</v>
      </c>
      <c r="N389" s="87" cm="1">
        <f t="array" ref="N389">_xlfn.IFS(AND('Demand breakdown 1'!X389&gt;0, SUM('Demand breakdown 1'!N389:W389)&gt;0,SUM('Demand breakdown 1'!N389:W389)&lt;'Demand breakdown 1'!X389),('Demand breakdown 1'!N389 /'Demand breakdown 1'!X389)*Doku!$H$9,AND('Demand breakdown 1'!X389 = 0, SUM('Demand breakdown 1'!N389:W389)&gt;0), 'Demand breakdown 1'!N389/SUM('Demand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1'!N389 /'Demand breakdown 1'!Y389)*Doku!$H$9)</f>
        <v>0.13510572926313355</v>
      </c>
      <c r="O389" s="27" cm="1">
        <f t="array" ref="O389">_xlfn.IFS(AND('Demand breakdown 1'!X389&gt;0, SUM('Demand breakdown 1'!N389:W389)&gt;0,SUM('Demand breakdown 1'!N389:W389)&lt;'Demand breakdown 1'!X389),('Demand breakdown 1'!O389 /'Demand breakdown 1'!X389)*Doku!$H$9,AND('Demand breakdown 1'!X389 = 0, SUM('Demand breakdown 1'!N389:W389)&gt;0), 'Demand breakdown 1'!O389/SUM('Demand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1'!O389 /'Demand breakdown 1'!Y389)*Doku!$H$9)</f>
        <v>7.6190175721740194E-2</v>
      </c>
      <c r="P389" s="27" cm="1">
        <f t="array" ref="P389">_xlfn.IFS(AND('Demand breakdown 1'!X389&gt;0, SUM('Demand breakdown 1'!N389:W389)&gt;0,SUM('Demand breakdown 1'!N389:W389)&lt;'Demand breakdown 1'!X389),('Demand breakdown 1'!P389 /'Demand breakdown 1'!X389)*Doku!$H$9,AND('Demand breakdown 1'!X389 = 0, SUM('Demand breakdown 1'!N389:W389)&gt;0), 'Demand breakdown 1'!P389/SUM('Demand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1'!P389 /'Demand breakdown 1'!Y389)*Doku!$H$9)</f>
        <v>9.0009873466017631E-2</v>
      </c>
      <c r="Q389" s="27" cm="1">
        <f t="array" ref="Q389">_xlfn.IFS(AND('Demand breakdown 1'!X389&gt;0, SUM('Demand breakdown 1'!N389:W389)&gt;0,SUM('Demand breakdown 1'!N389:W389)&lt;'Demand breakdown 1'!X389),('Demand breakdown 1'!Q389 /'Demand breakdown 1'!X389)*Doku!$H$9,AND('Demand breakdown 1'!X389 = 0, SUM('Demand breakdown 1'!N389:W389)&gt;0), 'Demand breakdown 1'!Q389/SUM('Demand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1'!Q389 /'Demand breakdown 1'!Y389)*Doku!$H$9)</f>
        <v>8.5282082132449047E-2</v>
      </c>
      <c r="R389" s="27" cm="1">
        <f t="array" ref="R389">_xlfn.IFS(AND('Demand breakdown 1'!X389&gt;0, SUM('Demand breakdown 1'!N389:W389)&gt;0,SUM('Demand breakdown 1'!N389:W389)&lt;'Demand breakdown 1'!X389),('Demand breakdown 1'!R389 /'Demand breakdown 1'!X389)*Doku!$H$9,AND('Demand breakdown 1'!X389 = 0, SUM('Demand breakdown 1'!N389:W389)&gt;0), 'Demand breakdown 1'!R389/SUM('Demand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1'!R389 /'Demand breakdown 1'!Y389)*Doku!$H$9)</f>
        <v>5.6915334131037415E-2</v>
      </c>
      <c r="S389" s="27" cm="1">
        <f t="array" ref="S389">_xlfn.IFS(AND('Demand breakdown 1'!X389&gt;0, SUM('Demand breakdown 1'!N389:W389)&gt;0,SUM('Demand breakdown 1'!N389:W389)&lt;'Demand breakdown 1'!X389),('Demand breakdown 1'!S389 /'Demand breakdown 1'!X389)*Doku!$H$9,AND('Demand breakdown 1'!X389 = 0, SUM('Demand breakdown 1'!N389:W389)&gt;0), 'Demand breakdown 1'!S389/SUM('Demand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1'!S389 /'Demand breakdown 1'!Y389)*Doku!$H$9)</f>
        <v>0</v>
      </c>
      <c r="T389" s="27" cm="1">
        <f t="array" ref="T389">_xlfn.IFS(AND('Demand breakdown 1'!X389&gt;0, SUM('Demand breakdown 1'!N389:W389)&gt;0,SUM('Demand breakdown 1'!N389:W389)&lt;'Demand breakdown 1'!X389),('Demand breakdown 1'!T389 /'Demand breakdown 1'!X389)*Doku!$H$9,AND('Demand breakdown 1'!X389 = 0, SUM('Demand breakdown 1'!N389:W389)&gt;0), 'Demand breakdown 1'!T389/SUM('Demand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1'!T389 /'Demand breakdown 1'!Y389)*Doku!$H$9)</f>
        <v>1.7274622180346817E-2</v>
      </c>
      <c r="U389" s="27" cm="1">
        <f t="array" ref="U389">_xlfn.IFS(AND('Demand breakdown 1'!X389&gt;0, SUM('Demand breakdown 1'!N389:W389)&gt;0,SUM('Demand breakdown 1'!N389:W389)&lt;'Demand breakdown 1'!X389),('Demand breakdown 1'!U389 /'Demand breakdown 1'!X389)*Doku!$H$9,AND('Demand breakdown 1'!X389 = 0, SUM('Demand breakdown 1'!N389:W389)&gt;0), 'Demand breakdown 1'!U389/SUM('Demand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1'!U389 /'Demand breakdown 1'!Y389)*Doku!$H$9)</f>
        <v>0.37058610530049285</v>
      </c>
      <c r="V389" s="27" cm="1">
        <f t="array" ref="V389">_xlfn.IFS(AND('Demand breakdown 1'!X389&gt;0, SUM('Demand breakdown 1'!N389:W389)&gt;0,SUM('Demand breakdown 1'!N389:W389)&lt;'Demand breakdown 1'!X389),('Demand breakdown 1'!V389 /'Demand breakdown 1'!X389)*Doku!$H$9,AND('Demand breakdown 1'!X389 = 0, SUM('Demand breakdown 1'!N389:W389)&gt;0), 'Demand breakdown 1'!V389/SUM('Demand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1'!V389 /'Demand breakdown 1'!Y389)*Doku!$H$9)</f>
        <v>0.14928910326383935</v>
      </c>
      <c r="W389" s="27" cm="1">
        <f t="array" ref="W389">_xlfn.IFS(AND('Demand breakdown 1'!X389&gt;0, SUM('Demand breakdown 1'!N389:W389)&gt;0),('Demand breakdown 1'!W389 /'Demand breakdown 1'!X389)*Doku!$H$9,AND('Demand breakdown 1'!X389 = 0, SUM('Demand breakdown 1'!N389:W389)&gt;0), 'Demand breakdown 1'!W389/SUM('Demand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1'!W389 /'Demand breakdown 1'!Y389)*Doku!$H$9)</f>
        <v>0</v>
      </c>
      <c r="X389" s="90" cm="1">
        <f t="array" ref="X389">_xlfn.IFS(AND('Demand breakdown 1'!Y389&gt;0,'Demand breakdown 1'!X389 &gt; SUM('Demand breakdown 1'!N389:W389)),(('Demand breakdown 1'!Y389-SUM('Demand breakdown 1'!N389:W389))/'Demand breakdown 1'!Y389)*Doku!$H$9,'Demand breakdown 1'!Y389 = 0, 0,'Demand breakdown 1'!X389 &lt; SUM('Demand breakdown 1'!N389:W389),1)</f>
        <v>1</v>
      </c>
      <c r="Y389" s="92">
        <f>IF(X389=1,Doku!$H$10,1-SUM(N389:X389))</f>
        <v>1.934697454094314E-2</v>
      </c>
      <c r="Z389" s="27">
        <f t="shared" si="31"/>
        <v>51.407875408094569</v>
      </c>
      <c r="AA389" s="25">
        <f t="shared" si="32"/>
        <v>53.311870793579551</v>
      </c>
    </row>
    <row r="390" spans="1:27">
      <c r="A390" s="27" t="s">
        <v>1560</v>
      </c>
      <c r="B390" s="27" t="s">
        <v>1571</v>
      </c>
      <c r="C390" s="27">
        <v>16065</v>
      </c>
      <c r="D390" s="27">
        <v>348</v>
      </c>
      <c r="E390" s="27">
        <v>1681.4949999999999</v>
      </c>
      <c r="F390" s="27">
        <v>74212</v>
      </c>
      <c r="G390" s="27">
        <v>3</v>
      </c>
      <c r="H390" s="27">
        <v>2.6328484639714399E-2</v>
      </c>
      <c r="I390" s="27">
        <v>3.479231129864041E-2</v>
      </c>
      <c r="J390" s="27">
        <v>13457.754485996982</v>
      </c>
      <c r="K390" s="29">
        <f t="shared" si="30"/>
        <v>386.21543060222052</v>
      </c>
      <c r="L390" s="28">
        <f t="shared" si="33"/>
        <v>128.73847686740683</v>
      </c>
      <c r="M390" s="27">
        <f t="shared" si="34"/>
        <v>57.932314590333078</v>
      </c>
      <c r="N390" s="87" cm="1">
        <f t="array" ref="N390">_xlfn.IFS(AND('Demand breakdown 1'!X390&gt;0, SUM('Demand breakdown 1'!N390:W390)&gt;0,SUM('Demand breakdown 1'!N390:W390)&lt;'Demand breakdown 1'!X390),('Demand breakdown 1'!N390 /'Demand breakdown 1'!X390)*Doku!$H$9,AND('Demand breakdown 1'!X390 = 0, SUM('Demand breakdown 1'!N390:W390)&gt;0), 'Demand breakdown 1'!N390/SUM('Demand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1'!N390 /'Demand breakdown 1'!Y390)*Doku!$H$9)</f>
        <v>0.19122333947624254</v>
      </c>
      <c r="O390" s="27" cm="1">
        <f t="array" ref="O390">_xlfn.IFS(AND('Demand breakdown 1'!X390&gt;0, SUM('Demand breakdown 1'!N390:W390)&gt;0,SUM('Demand breakdown 1'!N390:W390)&lt;'Demand breakdown 1'!X390),('Demand breakdown 1'!O390 /'Demand breakdown 1'!X390)*Doku!$H$9,AND('Demand breakdown 1'!X390 = 0, SUM('Demand breakdown 1'!N390:W390)&gt;0), 'Demand breakdown 1'!O390/SUM('Demand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1'!O390 /'Demand breakdown 1'!Y390)*Doku!$H$9)</f>
        <v>0.16268652312483675</v>
      </c>
      <c r="P390" s="27" cm="1">
        <f t="array" ref="P390">_xlfn.IFS(AND('Demand breakdown 1'!X390&gt;0, SUM('Demand breakdown 1'!N390:W390)&gt;0,SUM('Demand breakdown 1'!N390:W390)&lt;'Demand breakdown 1'!X390),('Demand breakdown 1'!P390 /'Demand breakdown 1'!X390)*Doku!$H$9,AND('Demand breakdown 1'!X390 = 0, SUM('Demand breakdown 1'!N390:W390)&gt;0), 'Demand breakdown 1'!P390/SUM('Demand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1'!P390 /'Demand breakdown 1'!Y390)*Doku!$H$9)</f>
        <v>0</v>
      </c>
      <c r="Q390" s="27" cm="1">
        <f t="array" ref="Q390">_xlfn.IFS(AND('Demand breakdown 1'!X390&gt;0, SUM('Demand breakdown 1'!N390:W390)&gt;0,SUM('Demand breakdown 1'!N390:W390)&lt;'Demand breakdown 1'!X390),('Demand breakdown 1'!Q390 /'Demand breakdown 1'!X390)*Doku!$H$9,AND('Demand breakdown 1'!X390 = 0, SUM('Demand breakdown 1'!N390:W390)&gt;0), 'Demand breakdown 1'!Q390/SUM('Demand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1'!Q390 /'Demand breakdown 1'!Y390)*Doku!$H$9)</f>
        <v>0.13121601537281916</v>
      </c>
      <c r="R390" s="27" cm="1">
        <f t="array" ref="R390">_xlfn.IFS(AND('Demand breakdown 1'!X390&gt;0, SUM('Demand breakdown 1'!N390:W390)&gt;0,SUM('Demand breakdown 1'!N390:W390)&lt;'Demand breakdown 1'!X390),('Demand breakdown 1'!R390 /'Demand breakdown 1'!X390)*Doku!$H$9,AND('Demand breakdown 1'!X390 = 0, SUM('Demand breakdown 1'!N390:W390)&gt;0), 'Demand breakdown 1'!R390/SUM('Demand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1'!R390 /'Demand breakdown 1'!Y390)*Doku!$H$9)</f>
        <v>0</v>
      </c>
      <c r="S390" s="27" cm="1">
        <f t="array" ref="S390">_xlfn.IFS(AND('Demand breakdown 1'!X390&gt;0, SUM('Demand breakdown 1'!N390:W390)&gt;0,SUM('Demand breakdown 1'!N390:W390)&lt;'Demand breakdown 1'!X390),('Demand breakdown 1'!S390 /'Demand breakdown 1'!X390)*Doku!$H$9,AND('Demand breakdown 1'!X390 = 0, SUM('Demand breakdown 1'!N390:W390)&gt;0), 'Demand breakdown 1'!S390/SUM('Demand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1'!S390 /'Demand breakdown 1'!Y390)*Doku!$H$9)</f>
        <v>0</v>
      </c>
      <c r="T390" s="27" cm="1">
        <f t="array" ref="T390">_xlfn.IFS(AND('Demand breakdown 1'!X390&gt;0, SUM('Demand breakdown 1'!N390:W390)&gt;0,SUM('Demand breakdown 1'!N390:W390)&lt;'Demand breakdown 1'!X390),('Demand breakdown 1'!T390 /'Demand breakdown 1'!X390)*Doku!$H$9,AND('Demand breakdown 1'!X390 = 0, SUM('Demand breakdown 1'!N390:W390)&gt;0), 'Demand breakdown 1'!T390/SUM('Demand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1'!T390 /'Demand breakdown 1'!Y390)*Doku!$H$9)</f>
        <v>0</v>
      </c>
      <c r="U390" s="27" cm="1">
        <f t="array" ref="U390">_xlfn.IFS(AND('Demand breakdown 1'!X390&gt;0, SUM('Demand breakdown 1'!N390:W390)&gt;0,SUM('Demand breakdown 1'!N390:W390)&lt;'Demand breakdown 1'!X390),('Demand breakdown 1'!U390 /'Demand breakdown 1'!X390)*Doku!$H$9,AND('Demand breakdown 1'!X390 = 0, SUM('Demand breakdown 1'!N390:W390)&gt;0), 'Demand breakdown 1'!U390/SUM('Demand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1'!U390 /'Demand breakdown 1'!Y390)*Doku!$H$9)</f>
        <v>0</v>
      </c>
      <c r="V390" s="27" cm="1">
        <f t="array" ref="V390">_xlfn.IFS(AND('Demand breakdown 1'!X390&gt;0, SUM('Demand breakdown 1'!N390:W390)&gt;0,SUM('Demand breakdown 1'!N390:W390)&lt;'Demand breakdown 1'!X390),('Demand breakdown 1'!V390 /'Demand breakdown 1'!X390)*Doku!$H$9,AND('Demand breakdown 1'!X390 = 0, SUM('Demand breakdown 1'!N390:W390)&gt;0), 'Demand breakdown 1'!V390/SUM('Demand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1'!V390 /'Demand breakdown 1'!Y390)*Doku!$H$9)</f>
        <v>0.49552714748515847</v>
      </c>
      <c r="W390" s="27" cm="1">
        <f t="array" ref="W390">_xlfn.IFS(AND('Demand breakdown 1'!X390&gt;0, SUM('Demand breakdown 1'!N390:W390)&gt;0),('Demand breakdown 1'!W390 /'Demand breakdown 1'!X390)*Doku!$H$9,AND('Demand breakdown 1'!X390 = 0, SUM('Demand breakdown 1'!N390:W390)&gt;0), 'Demand breakdown 1'!W390/SUM('Demand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1'!W390 /'Demand breakdown 1'!Y390)*Doku!$H$9)</f>
        <v>0</v>
      </c>
      <c r="X390" s="90" cm="1">
        <f t="array" ref="X390">_xlfn.IFS(AND('Demand breakdown 1'!Y390&gt;0,'Demand breakdown 1'!X390 &gt; SUM('Demand breakdown 1'!N390:W390)),(('Demand breakdown 1'!Y390-SUM('Demand breakdown 1'!N390:W390))/'Demand breakdown 1'!Y390)*Doku!$H$9,'Demand breakdown 1'!Y390 = 0, 0,'Demand breakdown 1'!X390 &lt; SUM('Demand breakdown 1'!N390:W390),1)</f>
        <v>1</v>
      </c>
      <c r="Y390" s="92">
        <f>IF(X390=1,Doku!$H$10,1-SUM(N390:X390))</f>
        <v>1.934697454094314E-2</v>
      </c>
      <c r="Z390" s="27">
        <f t="shared" si="31"/>
        <v>34.759388754199847</v>
      </c>
      <c r="AA390" s="25">
        <f t="shared" si="32"/>
        <v>36.046773522873913</v>
      </c>
    </row>
    <row r="391" spans="1:27">
      <c r="A391" s="27" t="s">
        <v>1560</v>
      </c>
      <c r="B391" s="27" t="s">
        <v>1572</v>
      </c>
      <c r="C391" s="27">
        <v>16066</v>
      </c>
      <c r="D391" s="27">
        <v>428</v>
      </c>
      <c r="E391" s="27">
        <v>3454.0880000000002</v>
      </c>
      <c r="F391" s="27">
        <v>124916</v>
      </c>
      <c r="G391" s="27">
        <v>4</v>
      </c>
      <c r="H391" s="27">
        <v>5.4083362039269722E-2</v>
      </c>
      <c r="I391" s="27">
        <v>5.8563525550867322E-2</v>
      </c>
      <c r="J391" s="27">
        <v>13457.754485996982</v>
      </c>
      <c r="K391" s="29">
        <f t="shared" si="30"/>
        <v>744.72263146871774</v>
      </c>
      <c r="L391" s="28">
        <f t="shared" si="33"/>
        <v>186.18065786717943</v>
      </c>
      <c r="M391" s="27">
        <f t="shared" si="34"/>
        <v>83.781296040230743</v>
      </c>
      <c r="N391" s="87" cm="1">
        <f t="array" ref="N391">_xlfn.IFS(AND('Demand breakdown 1'!X391&gt;0, SUM('Demand breakdown 1'!N391:W391)&gt;0,SUM('Demand breakdown 1'!N391:W391)&lt;'Demand breakdown 1'!X391),('Demand breakdown 1'!N391 /'Demand breakdown 1'!X391)*Doku!$H$9,AND('Demand breakdown 1'!X391 = 0, SUM('Demand breakdown 1'!N391:W391)&gt;0), 'Demand breakdown 1'!N391/SUM('Demand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1'!N391 /'Demand breakdown 1'!Y391)*Doku!$H$9)</f>
        <v>0.31987857754611254</v>
      </c>
      <c r="O391" s="27" cm="1">
        <f t="array" ref="O391">_xlfn.IFS(AND('Demand breakdown 1'!X391&gt;0, SUM('Demand breakdown 1'!N391:W391)&gt;0,SUM('Demand breakdown 1'!N391:W391)&lt;'Demand breakdown 1'!X391),('Demand breakdown 1'!O391 /'Demand breakdown 1'!X391)*Doku!$H$9,AND('Demand breakdown 1'!X391 = 0, SUM('Demand breakdown 1'!N391:W391)&gt;0), 'Demand breakdown 1'!O391/SUM('Demand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1'!O391 /'Demand breakdown 1'!Y391)*Doku!$H$9)</f>
        <v>0.11725031855661357</v>
      </c>
      <c r="P391" s="27" cm="1">
        <f t="array" ref="P391">_xlfn.IFS(AND('Demand breakdown 1'!X391&gt;0, SUM('Demand breakdown 1'!N391:W391)&gt;0,SUM('Demand breakdown 1'!N391:W391)&lt;'Demand breakdown 1'!X391),('Demand breakdown 1'!P391 /'Demand breakdown 1'!X391)*Doku!$H$9,AND('Demand breakdown 1'!X391 = 0, SUM('Demand breakdown 1'!N391:W391)&gt;0), 'Demand breakdown 1'!P391/SUM('Demand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1'!P391 /'Demand breakdown 1'!Y391)*Doku!$H$9)</f>
        <v>1.7090985370694822E-2</v>
      </c>
      <c r="Q391" s="27" cm="1">
        <f t="array" ref="Q391">_xlfn.IFS(AND('Demand breakdown 1'!X391&gt;0, SUM('Demand breakdown 1'!N391:W391)&gt;0,SUM('Demand breakdown 1'!N391:W391)&lt;'Demand breakdown 1'!X391),('Demand breakdown 1'!Q391 /'Demand breakdown 1'!X391)*Doku!$H$9,AND('Demand breakdown 1'!X391 = 0, SUM('Demand breakdown 1'!N391:W391)&gt;0), 'Demand breakdown 1'!Q391/SUM('Demand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1'!Q391 /'Demand breakdown 1'!Y391)*Doku!$H$9)</f>
        <v>0.1464281719597367</v>
      </c>
      <c r="R391" s="27" cm="1">
        <f t="array" ref="R391">_xlfn.IFS(AND('Demand breakdown 1'!X391&gt;0, SUM('Demand breakdown 1'!N391:W391)&gt;0,SUM('Demand breakdown 1'!N391:W391)&lt;'Demand breakdown 1'!X391),('Demand breakdown 1'!R391 /'Demand breakdown 1'!X391)*Doku!$H$9,AND('Demand breakdown 1'!X391 = 0, SUM('Demand breakdown 1'!N391:W391)&gt;0), 'Demand breakdown 1'!R391/SUM('Demand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1'!R391 /'Demand breakdown 1'!Y391)*Doku!$H$9)</f>
        <v>7.3906963765166794E-3</v>
      </c>
      <c r="S391" s="27" cm="1">
        <f t="array" ref="S391">_xlfn.IFS(AND('Demand breakdown 1'!X391&gt;0, SUM('Demand breakdown 1'!N391:W391)&gt;0,SUM('Demand breakdown 1'!N391:W391)&lt;'Demand breakdown 1'!X391),('Demand breakdown 1'!S391 /'Demand breakdown 1'!X391)*Doku!$H$9,AND('Demand breakdown 1'!X391 = 0, SUM('Demand breakdown 1'!N391:W391)&gt;0), 'Demand breakdown 1'!S391/SUM('Demand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1'!S391 /'Demand breakdown 1'!Y391)*Doku!$H$9)</f>
        <v>0</v>
      </c>
      <c r="T391" s="27" cm="1">
        <f t="array" ref="T391">_xlfn.IFS(AND('Demand breakdown 1'!X391&gt;0, SUM('Demand breakdown 1'!N391:W391)&gt;0,SUM('Demand breakdown 1'!N391:W391)&lt;'Demand breakdown 1'!X391),('Demand breakdown 1'!T391 /'Demand breakdown 1'!X391)*Doku!$H$9,AND('Demand breakdown 1'!X391 = 0, SUM('Demand breakdown 1'!N391:W391)&gt;0), 'Demand breakdown 1'!T391/SUM('Demand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1'!T391 /'Demand breakdown 1'!Y391)*Doku!$H$9)</f>
        <v>3.5259780629631657E-2</v>
      </c>
      <c r="U391" s="27" cm="1">
        <f t="array" ref="U391">_xlfn.IFS(AND('Demand breakdown 1'!X391&gt;0, SUM('Demand breakdown 1'!N391:W391)&gt;0,SUM('Demand breakdown 1'!N391:W391)&lt;'Demand breakdown 1'!X391),('Demand breakdown 1'!U391 /'Demand breakdown 1'!X391)*Doku!$H$9,AND('Demand breakdown 1'!X391 = 0, SUM('Demand breakdown 1'!N391:W391)&gt;0), 'Demand breakdown 1'!U391/SUM('Demand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1'!U391 /'Demand breakdown 1'!Y391)*Doku!$H$9)</f>
        <v>3.1102513917841024E-2</v>
      </c>
      <c r="V391" s="27" cm="1">
        <f t="array" ref="V391">_xlfn.IFS(AND('Demand breakdown 1'!X391&gt;0, SUM('Demand breakdown 1'!N391:W391)&gt;0,SUM('Demand breakdown 1'!N391:W391)&lt;'Demand breakdown 1'!X391),('Demand breakdown 1'!V391 /'Demand breakdown 1'!X391)*Doku!$H$9,AND('Demand breakdown 1'!X391 = 0, SUM('Demand breakdown 1'!N391:W391)&gt;0), 'Demand breakdown 1'!V391/SUM('Demand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1'!V391 /'Demand breakdown 1'!Y391)*Doku!$H$9)</f>
        <v>0.18214987111290065</v>
      </c>
      <c r="W391" s="27" cm="1">
        <f t="array" ref="W391">_xlfn.IFS(AND('Demand breakdown 1'!X391&gt;0, SUM('Demand breakdown 1'!N391:W391)&gt;0),('Demand breakdown 1'!W391 /'Demand breakdown 1'!X391)*Doku!$H$9,AND('Demand breakdown 1'!X391 = 0, SUM('Demand breakdown 1'!N391:W391)&gt;0), 'Demand breakdown 1'!W391/SUM('Demand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1'!W391 /'Demand breakdown 1'!Y391)*Doku!$H$9)</f>
        <v>0</v>
      </c>
      <c r="X391" s="90" cm="1">
        <f t="array" ref="X391">_xlfn.IFS(AND('Demand breakdown 1'!Y391&gt;0,'Demand breakdown 1'!X391 &gt; SUM('Demand breakdown 1'!N391:W391)),(('Demand breakdown 1'!Y391-SUM('Demand breakdown 1'!N391:W391))/'Demand breakdown 1'!Y391)*Doku!$H$9,'Demand breakdown 1'!Y391 = 0, 0,'Demand breakdown 1'!X391 &lt; SUM('Demand breakdown 1'!N391:W391),1)</f>
        <v>0.12410210998900922</v>
      </c>
      <c r="Y391" s="92">
        <f>IF(X391=1,Doku!$H$10,1-SUM(N391:X391))</f>
        <v>1.934697454094314E-2</v>
      </c>
      <c r="Z391" s="27">
        <f t="shared" si="31"/>
        <v>50.268777624138451</v>
      </c>
      <c r="AA391" s="25">
        <f t="shared" si="32"/>
        <v>52.130584202810248</v>
      </c>
    </row>
    <row r="392" spans="1:27">
      <c r="A392" s="27" t="s">
        <v>1560</v>
      </c>
      <c r="B392" s="27" t="s">
        <v>1573</v>
      </c>
      <c r="C392" s="27">
        <v>16067</v>
      </c>
      <c r="D392" s="27">
        <v>436</v>
      </c>
      <c r="E392" s="27">
        <v>3821.098</v>
      </c>
      <c r="F392" s="27">
        <v>134908</v>
      </c>
      <c r="G392" s="27">
        <v>4</v>
      </c>
      <c r="H392" s="27">
        <v>5.9829925155794945E-2</v>
      </c>
      <c r="I392" s="27">
        <v>6.3248007501172057E-2</v>
      </c>
      <c r="J392" s="27">
        <v>13457.754485996982</v>
      </c>
      <c r="K392" s="29">
        <f t="shared" si="30"/>
        <v>818.05636330702475</v>
      </c>
      <c r="L392" s="28">
        <f t="shared" si="33"/>
        <v>204.51409082675619</v>
      </c>
      <c r="M392" s="27">
        <f t="shared" si="34"/>
        <v>92.031340872040289</v>
      </c>
      <c r="N392" s="87" cm="1">
        <f t="array" ref="N392">_xlfn.IFS(AND('Demand breakdown 1'!X392&gt;0, SUM('Demand breakdown 1'!N392:W392)&gt;0,SUM('Demand breakdown 1'!N392:W392)&lt;'Demand breakdown 1'!X392),('Demand breakdown 1'!N392 /'Demand breakdown 1'!X392)*Doku!$H$9,AND('Demand breakdown 1'!X392 = 0, SUM('Demand breakdown 1'!N392:W392)&gt;0), 'Demand breakdown 1'!N392/SUM('Demand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1'!N392 /'Demand breakdown 1'!Y392)*Doku!$H$9)</f>
        <v>0.16989888703589895</v>
      </c>
      <c r="O392" s="27" cm="1">
        <f t="array" ref="O392">_xlfn.IFS(AND('Demand breakdown 1'!X392&gt;0, SUM('Demand breakdown 1'!N392:W392)&gt;0,SUM('Demand breakdown 1'!N392:W392)&lt;'Demand breakdown 1'!X392),('Demand breakdown 1'!O392 /'Demand breakdown 1'!X392)*Doku!$H$9,AND('Demand breakdown 1'!X392 = 0, SUM('Demand breakdown 1'!N392:W392)&gt;0), 'Demand breakdown 1'!O392/SUM('Demand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1'!O392 /'Demand breakdown 1'!Y392)*Doku!$H$9)</f>
        <v>0.27034444925638318</v>
      </c>
      <c r="P392" s="27" cm="1">
        <f t="array" ref="P392">_xlfn.IFS(AND('Demand breakdown 1'!X392&gt;0, SUM('Demand breakdown 1'!N392:W392)&gt;0,SUM('Demand breakdown 1'!N392:W392)&lt;'Demand breakdown 1'!X392),('Demand breakdown 1'!P392 /'Demand breakdown 1'!X392)*Doku!$H$9,AND('Demand breakdown 1'!X392 = 0, SUM('Demand breakdown 1'!N392:W392)&gt;0), 'Demand breakdown 1'!P392/SUM('Demand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1'!P392 /'Demand breakdown 1'!Y392)*Doku!$H$9)</f>
        <v>2.29649687078105E-2</v>
      </c>
      <c r="Q392" s="27" cm="1">
        <f t="array" ref="Q392">_xlfn.IFS(AND('Demand breakdown 1'!X392&gt;0, SUM('Demand breakdown 1'!N392:W392)&gt;0,SUM('Demand breakdown 1'!N392:W392)&lt;'Demand breakdown 1'!X392),('Demand breakdown 1'!Q392 /'Demand breakdown 1'!X392)*Doku!$H$9,AND('Demand breakdown 1'!X392 = 0, SUM('Demand breakdown 1'!N392:W392)&gt;0), 'Demand breakdown 1'!Q392/SUM('Demand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1'!Q392 /'Demand breakdown 1'!Y392)*Doku!$H$9)</f>
        <v>0.17122513142935913</v>
      </c>
      <c r="R392" s="27" cm="1">
        <f t="array" ref="R392">_xlfn.IFS(AND('Demand breakdown 1'!X392&gt;0, SUM('Demand breakdown 1'!N392:W392)&gt;0,SUM('Demand breakdown 1'!N392:W392)&lt;'Demand breakdown 1'!X392),('Demand breakdown 1'!R392 /'Demand breakdown 1'!X392)*Doku!$H$9,AND('Demand breakdown 1'!X392 = 0, SUM('Demand breakdown 1'!N392:W392)&gt;0), 'Demand breakdown 1'!R392/SUM('Demand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1'!R392 /'Demand breakdown 1'!Y392)*Doku!$H$9)</f>
        <v>0</v>
      </c>
      <c r="S392" s="27" cm="1">
        <f t="array" ref="S392">_xlfn.IFS(AND('Demand breakdown 1'!X392&gt;0, SUM('Demand breakdown 1'!N392:W392)&gt;0,SUM('Demand breakdown 1'!N392:W392)&lt;'Demand breakdown 1'!X392),('Demand breakdown 1'!S392 /'Demand breakdown 1'!X392)*Doku!$H$9,AND('Demand breakdown 1'!X392 = 0, SUM('Demand breakdown 1'!N392:W392)&gt;0), 'Demand breakdown 1'!S392/SUM('Demand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1'!S392 /'Demand breakdown 1'!Y392)*Doku!$H$9)</f>
        <v>2.4779829456756008E-2</v>
      </c>
      <c r="T392" s="27" cm="1">
        <f t="array" ref="T392">_xlfn.IFS(AND('Demand breakdown 1'!X392&gt;0, SUM('Demand breakdown 1'!N392:W392)&gt;0,SUM('Demand breakdown 1'!N392:W392)&lt;'Demand breakdown 1'!X392),('Demand breakdown 1'!T392 /'Demand breakdown 1'!X392)*Doku!$H$9,AND('Demand breakdown 1'!X392 = 0, SUM('Demand breakdown 1'!N392:W392)&gt;0), 'Demand breakdown 1'!T392/SUM('Demand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1'!T392 /'Demand breakdown 1'!Y392)*Doku!$H$9)</f>
        <v>0</v>
      </c>
      <c r="U392" s="27" cm="1">
        <f t="array" ref="U392">_xlfn.IFS(AND('Demand breakdown 1'!X392&gt;0, SUM('Demand breakdown 1'!N392:W392)&gt;0,SUM('Demand breakdown 1'!N392:W392)&lt;'Demand breakdown 1'!X392),('Demand breakdown 1'!U392 /'Demand breakdown 1'!X392)*Doku!$H$9,AND('Demand breakdown 1'!X392 = 0, SUM('Demand breakdown 1'!N392:W392)&gt;0), 'Demand breakdown 1'!U392/SUM('Demand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1'!U392 /'Demand breakdown 1'!Y392)*Doku!$H$9)</f>
        <v>0.124666972985257</v>
      </c>
      <c r="V392" s="27" cm="1">
        <f t="array" ref="V392">_xlfn.IFS(AND('Demand breakdown 1'!X392&gt;0, SUM('Demand breakdown 1'!N392:W392)&gt;0,SUM('Demand breakdown 1'!N392:W392)&lt;'Demand breakdown 1'!X392),('Demand breakdown 1'!V392 /'Demand breakdown 1'!X392)*Doku!$H$9,AND('Demand breakdown 1'!X392 = 0, SUM('Demand breakdown 1'!N392:W392)&gt;0), 'Demand breakdown 1'!V392/SUM('Demand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1'!V392 /'Demand breakdown 1'!Y392)*Doku!$H$9)</f>
        <v>9.5629201002128836E-2</v>
      </c>
      <c r="W392" s="27" cm="1">
        <f t="array" ref="W392">_xlfn.IFS(AND('Demand breakdown 1'!X392&gt;0, SUM('Demand breakdown 1'!N392:W392)&gt;0),('Demand breakdown 1'!W392 /'Demand breakdown 1'!X392)*Doku!$H$9,AND('Demand breakdown 1'!X392 = 0, SUM('Demand breakdown 1'!N392:W392)&gt;0), 'Demand breakdown 1'!W392/SUM('Demand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1'!W392 /'Demand breakdown 1'!Y392)*Doku!$H$9)</f>
        <v>2.4361015437768585E-2</v>
      </c>
      <c r="X392" s="90" cm="1">
        <f t="array" ref="X392">_xlfn.IFS(AND('Demand breakdown 1'!Y392&gt;0,'Demand breakdown 1'!X392 &gt; SUM('Demand breakdown 1'!N392:W392)),(('Demand breakdown 1'!Y392-SUM('Demand breakdown 1'!N392:W392))/'Demand breakdown 1'!Y392)*Doku!$H$9,'Demand breakdown 1'!Y392 = 0, 0,'Demand breakdown 1'!X392 &lt; SUM('Demand breakdown 1'!N392:W392),1)</f>
        <v>7.678257014769467E-2</v>
      </c>
      <c r="Y392" s="92">
        <f>IF(X392=1,Doku!$H$10,1-SUM(N392:X392))</f>
        <v>1.9346974540943251E-2</v>
      </c>
      <c r="Z392" s="27">
        <f t="shared" si="31"/>
        <v>55.218804523224172</v>
      </c>
      <c r="AA392" s="25">
        <f t="shared" si="32"/>
        <v>57.263945431491742</v>
      </c>
    </row>
    <row r="393" spans="1:27">
      <c r="A393" s="27" t="s">
        <v>1560</v>
      </c>
      <c r="B393" s="27" t="s">
        <v>1574</v>
      </c>
      <c r="C393" s="27">
        <v>16068</v>
      </c>
      <c r="D393" s="27">
        <v>446</v>
      </c>
      <c r="E393" s="27">
        <v>1779.998</v>
      </c>
      <c r="F393" s="27">
        <v>69427</v>
      </c>
      <c r="G393" s="27">
        <v>2</v>
      </c>
      <c r="H393" s="27">
        <v>2.7870823286255599E-2</v>
      </c>
      <c r="I393" s="27">
        <v>3.2548992030004685E-2</v>
      </c>
      <c r="J393" s="27">
        <v>13457.754485996982</v>
      </c>
      <c r="K393" s="29">
        <f t="shared" si="30"/>
        <v>392.70683810031869</v>
      </c>
      <c r="L393" s="28">
        <f t="shared" si="33"/>
        <v>196.35341905015935</v>
      </c>
      <c r="M393" s="27">
        <f t="shared" si="34"/>
        <v>88.359038572571706</v>
      </c>
      <c r="N393" s="87" cm="1">
        <f t="array" ref="N393">_xlfn.IFS(AND('Demand breakdown 1'!X393&gt;0, SUM('Demand breakdown 1'!N393:W393)&gt;0,SUM('Demand breakdown 1'!N393:W393)&lt;'Demand breakdown 1'!X393),('Demand breakdown 1'!N393 /'Demand breakdown 1'!X393)*Doku!$H$9,AND('Demand breakdown 1'!X393 = 0, SUM('Demand breakdown 1'!N393:W393)&gt;0), 'Demand breakdown 1'!N393/SUM('Demand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1'!N393 /'Demand breakdown 1'!Y393)*Doku!$H$9)</f>
        <v>0.3888730844357246</v>
      </c>
      <c r="O393" s="27" cm="1">
        <f t="array" ref="O393">_xlfn.IFS(AND('Demand breakdown 1'!X393&gt;0, SUM('Demand breakdown 1'!N393:W393)&gt;0,SUM('Demand breakdown 1'!N393:W393)&lt;'Demand breakdown 1'!X393),('Demand breakdown 1'!O393 /'Demand breakdown 1'!X393)*Doku!$H$9,AND('Demand breakdown 1'!X393 = 0, SUM('Demand breakdown 1'!N393:W393)&gt;0), 'Demand breakdown 1'!O393/SUM('Demand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1'!O393 /'Demand breakdown 1'!Y393)*Doku!$H$9)</f>
        <v>0.11401614174106658</v>
      </c>
      <c r="P393" s="27" cm="1">
        <f t="array" ref="P393">_xlfn.IFS(AND('Demand breakdown 1'!X393&gt;0, SUM('Demand breakdown 1'!N393:W393)&gt;0,SUM('Demand breakdown 1'!N393:W393)&lt;'Demand breakdown 1'!X393),('Demand breakdown 1'!P393 /'Demand breakdown 1'!X393)*Doku!$H$9,AND('Demand breakdown 1'!X393 = 0, SUM('Demand breakdown 1'!N393:W393)&gt;0), 'Demand breakdown 1'!P393/SUM('Demand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1'!P393 /'Demand breakdown 1'!Y393)*Doku!$H$9)</f>
        <v>1.7321317025771384E-2</v>
      </c>
      <c r="Q393" s="27" cm="1">
        <f t="array" ref="Q393">_xlfn.IFS(AND('Demand breakdown 1'!X393&gt;0, SUM('Demand breakdown 1'!N393:W393)&gt;0,SUM('Demand breakdown 1'!N393:W393)&lt;'Demand breakdown 1'!X393),('Demand breakdown 1'!Q393 /'Demand breakdown 1'!X393)*Doku!$H$9,AND('Demand breakdown 1'!X393 = 0, SUM('Demand breakdown 1'!N393:W393)&gt;0), 'Demand breakdown 1'!Q393/SUM('Demand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1'!Q393 /'Demand breakdown 1'!Y393)*Doku!$H$9)</f>
        <v>0.25030254822955356</v>
      </c>
      <c r="R393" s="27" cm="1">
        <f t="array" ref="R393">_xlfn.IFS(AND('Demand breakdown 1'!X393&gt;0, SUM('Demand breakdown 1'!N393:W393)&gt;0,SUM('Demand breakdown 1'!N393:W393)&lt;'Demand breakdown 1'!X393),('Demand breakdown 1'!R393 /'Demand breakdown 1'!X393)*Doku!$H$9,AND('Demand breakdown 1'!X393 = 0, SUM('Demand breakdown 1'!N393:W393)&gt;0), 'Demand breakdown 1'!R393/SUM('Demand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1'!R393 /'Demand breakdown 1'!Y393)*Doku!$H$9)</f>
        <v>0</v>
      </c>
      <c r="S393" s="27" cm="1">
        <f t="array" ref="S393">_xlfn.IFS(AND('Demand breakdown 1'!X393&gt;0, SUM('Demand breakdown 1'!N393:W393)&gt;0,SUM('Demand breakdown 1'!N393:W393)&lt;'Demand breakdown 1'!X393),('Demand breakdown 1'!S393 /'Demand breakdown 1'!X393)*Doku!$H$9,AND('Demand breakdown 1'!X393 = 0, SUM('Demand breakdown 1'!N393:W393)&gt;0), 'Demand breakdown 1'!S393/SUM('Demand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1'!S393 /'Demand breakdown 1'!Y393)*Doku!$H$9)</f>
        <v>0</v>
      </c>
      <c r="T393" s="27" cm="1">
        <f t="array" ref="T393">_xlfn.IFS(AND('Demand breakdown 1'!X393&gt;0, SUM('Demand breakdown 1'!N393:W393)&gt;0,SUM('Demand breakdown 1'!N393:W393)&lt;'Demand breakdown 1'!X393),('Demand breakdown 1'!T393 /'Demand breakdown 1'!X393)*Doku!$H$9,AND('Demand breakdown 1'!X393 = 0, SUM('Demand breakdown 1'!N393:W393)&gt;0), 'Demand breakdown 1'!T393/SUM('Demand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1'!T393 /'Demand breakdown 1'!Y393)*Doku!$H$9)</f>
        <v>0</v>
      </c>
      <c r="U393" s="27" cm="1">
        <f t="array" ref="U393">_xlfn.IFS(AND('Demand breakdown 1'!X393&gt;0, SUM('Demand breakdown 1'!N393:W393)&gt;0,SUM('Demand breakdown 1'!N393:W393)&lt;'Demand breakdown 1'!X393),('Demand breakdown 1'!U393 /'Demand breakdown 1'!X393)*Doku!$H$9,AND('Demand breakdown 1'!X393 = 0, SUM('Demand breakdown 1'!N393:W393)&gt;0), 'Demand breakdown 1'!U393/SUM('Demand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1'!U393 /'Demand breakdown 1'!Y393)*Doku!$H$9)</f>
        <v>0</v>
      </c>
      <c r="V393" s="27" cm="1">
        <f t="array" ref="V393">_xlfn.IFS(AND('Demand breakdown 1'!X393&gt;0, SUM('Demand breakdown 1'!N393:W393)&gt;0,SUM('Demand breakdown 1'!N393:W393)&lt;'Demand breakdown 1'!X393),('Demand breakdown 1'!V393 /'Demand breakdown 1'!X393)*Doku!$H$9,AND('Demand breakdown 1'!X393 = 0, SUM('Demand breakdown 1'!N393:W393)&gt;0), 'Demand breakdown 1'!V393/SUM('Demand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1'!V393 /'Demand breakdown 1'!Y393)*Doku!$H$9)</f>
        <v>0.21013993402694076</v>
      </c>
      <c r="W393" s="27" cm="1">
        <f t="array" ref="W393">_xlfn.IFS(AND('Demand breakdown 1'!X393&gt;0, SUM('Demand breakdown 1'!N393:W393)&gt;0),('Demand breakdown 1'!W393 /'Demand breakdown 1'!X393)*Doku!$H$9,AND('Demand breakdown 1'!X393 = 0, SUM('Demand breakdown 1'!N393:W393)&gt;0), 'Demand breakdown 1'!W393/SUM('Demand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1'!W393 /'Demand breakdown 1'!Y393)*Doku!$H$9)</f>
        <v>0</v>
      </c>
      <c r="X393" s="90" cm="1">
        <f t="array" ref="X393">_xlfn.IFS(AND('Demand breakdown 1'!Y393&gt;0,'Demand breakdown 1'!X393 &gt; SUM('Demand breakdown 1'!N393:W393)),(('Demand breakdown 1'!Y393-SUM('Demand breakdown 1'!N393:W393))/'Demand breakdown 1'!Y393)*Doku!$H$9,'Demand breakdown 1'!Y393 = 0, 0,'Demand breakdown 1'!X393 &lt; SUM('Demand breakdown 1'!N393:W393),1)</f>
        <v>1</v>
      </c>
      <c r="Y393" s="92">
        <f>IF(X393=1,Doku!$H$10,1-SUM(N393:X393))</f>
        <v>1.934697454094314E-2</v>
      </c>
      <c r="Z393" s="27">
        <f t="shared" si="31"/>
        <v>53.015423143543025</v>
      </c>
      <c r="AA393" s="25">
        <f t="shared" si="32"/>
        <v>54.978957334044622</v>
      </c>
    </row>
    <row r="394" spans="1:27">
      <c r="A394" s="27" t="s">
        <v>1560</v>
      </c>
      <c r="B394" s="27" t="s">
        <v>1575</v>
      </c>
      <c r="C394" s="27">
        <v>16069</v>
      </c>
      <c r="D394" s="27">
        <v>400</v>
      </c>
      <c r="E394" s="27">
        <v>1478.492</v>
      </c>
      <c r="F394" s="27">
        <v>63197</v>
      </c>
      <c r="G394" s="27">
        <v>3</v>
      </c>
      <c r="H394" s="27">
        <v>2.3149907619077443E-2</v>
      </c>
      <c r="I394" s="27">
        <v>2.9628223159868728E-2</v>
      </c>
      <c r="J394" s="27">
        <v>13457.754485996982</v>
      </c>
      <c r="K394" s="29">
        <f t="shared" si="30"/>
        <v>335.95717551967579</v>
      </c>
      <c r="L394" s="28">
        <f t="shared" si="33"/>
        <v>111.98572517322526</v>
      </c>
      <c r="M394" s="27">
        <f t="shared" si="34"/>
        <v>50.393576327951372</v>
      </c>
      <c r="N394" s="87" cm="1">
        <f t="array" ref="N394">_xlfn.IFS(AND('Demand breakdown 1'!X394&gt;0, SUM('Demand breakdown 1'!N394:W394)&gt;0,SUM('Demand breakdown 1'!N394:W394)&lt;'Demand breakdown 1'!X394),('Demand breakdown 1'!N394 /'Demand breakdown 1'!X394)*Doku!$H$9,AND('Demand breakdown 1'!X394 = 0, SUM('Demand breakdown 1'!N394:W394)&gt;0), 'Demand breakdown 1'!N394/SUM('Demand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1'!N394 /'Demand breakdown 1'!Y394)*Doku!$H$9)</f>
        <v>0.30735704309544204</v>
      </c>
      <c r="O394" s="27" cm="1">
        <f t="array" ref="O394">_xlfn.IFS(AND('Demand breakdown 1'!X394&gt;0, SUM('Demand breakdown 1'!N394:W394)&gt;0,SUM('Demand breakdown 1'!N394:W394)&lt;'Demand breakdown 1'!X394),('Demand breakdown 1'!O394 /'Demand breakdown 1'!X394)*Doku!$H$9,AND('Demand breakdown 1'!X394 = 0, SUM('Demand breakdown 1'!N394:W394)&gt;0), 'Demand breakdown 1'!O394/SUM('Demand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1'!O394 /'Demand breakdown 1'!Y394)*Doku!$H$9)</f>
        <v>0.19474522241205083</v>
      </c>
      <c r="P394" s="27" cm="1">
        <f t="array" ref="P394">_xlfn.IFS(AND('Demand breakdown 1'!X394&gt;0, SUM('Demand breakdown 1'!N394:W394)&gt;0,SUM('Demand breakdown 1'!N394:W394)&lt;'Demand breakdown 1'!X394),('Demand breakdown 1'!P394 /'Demand breakdown 1'!X394)*Doku!$H$9,AND('Demand breakdown 1'!X394 = 0, SUM('Demand breakdown 1'!N394:W394)&gt;0), 'Demand breakdown 1'!P394/SUM('Demand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1'!P394 /'Demand breakdown 1'!Y394)*Doku!$H$9)</f>
        <v>0.14724638767740431</v>
      </c>
      <c r="Q394" s="27" cm="1">
        <f t="array" ref="Q394">_xlfn.IFS(AND('Demand breakdown 1'!X394&gt;0, SUM('Demand breakdown 1'!N394:W394)&gt;0,SUM('Demand breakdown 1'!N394:W394)&lt;'Demand breakdown 1'!X394),('Demand breakdown 1'!Q394 /'Demand breakdown 1'!X394)*Doku!$H$9,AND('Demand breakdown 1'!X394 = 0, SUM('Demand breakdown 1'!N394:W394)&gt;0), 'Demand breakdown 1'!Q394/SUM('Demand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1'!Q394 /'Demand breakdown 1'!Y394)*Doku!$H$9)</f>
        <v>0</v>
      </c>
      <c r="R394" s="27" cm="1">
        <f t="array" ref="R394">_xlfn.IFS(AND('Demand breakdown 1'!X394&gt;0, SUM('Demand breakdown 1'!N394:W394)&gt;0,SUM('Demand breakdown 1'!N394:W394)&lt;'Demand breakdown 1'!X394),('Demand breakdown 1'!R394 /'Demand breakdown 1'!X394)*Doku!$H$9,AND('Demand breakdown 1'!X394 = 0, SUM('Demand breakdown 1'!N394:W394)&gt;0), 'Demand breakdown 1'!R394/SUM('Demand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1'!R394 /'Demand breakdown 1'!Y394)*Doku!$H$9)</f>
        <v>0</v>
      </c>
      <c r="S394" s="27" cm="1">
        <f t="array" ref="S394">_xlfn.IFS(AND('Demand breakdown 1'!X394&gt;0, SUM('Demand breakdown 1'!N394:W394)&gt;0,SUM('Demand breakdown 1'!N394:W394)&lt;'Demand breakdown 1'!X394),('Demand breakdown 1'!S394 /'Demand breakdown 1'!X394)*Doku!$H$9,AND('Demand breakdown 1'!X394 = 0, SUM('Demand breakdown 1'!N394:W394)&gt;0), 'Demand breakdown 1'!S394/SUM('Demand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1'!S394 /'Demand breakdown 1'!Y394)*Doku!$H$9)</f>
        <v>0</v>
      </c>
      <c r="T394" s="27" cm="1">
        <f t="array" ref="T394">_xlfn.IFS(AND('Demand breakdown 1'!X394&gt;0, SUM('Demand breakdown 1'!N394:W394)&gt;0,SUM('Demand breakdown 1'!N394:W394)&lt;'Demand breakdown 1'!X394),('Demand breakdown 1'!T394 /'Demand breakdown 1'!X394)*Doku!$H$9,AND('Demand breakdown 1'!X394 = 0, SUM('Demand breakdown 1'!N394:W394)&gt;0), 'Demand breakdown 1'!T394/SUM('Demand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1'!T394 /'Demand breakdown 1'!Y394)*Doku!$H$9)</f>
        <v>0</v>
      </c>
      <c r="U394" s="27" cm="1">
        <f t="array" ref="U394">_xlfn.IFS(AND('Demand breakdown 1'!X394&gt;0, SUM('Demand breakdown 1'!N394:W394)&gt;0,SUM('Demand breakdown 1'!N394:W394)&lt;'Demand breakdown 1'!X394),('Demand breakdown 1'!U394 /'Demand breakdown 1'!X394)*Doku!$H$9,AND('Demand breakdown 1'!X394 = 0, SUM('Demand breakdown 1'!N394:W394)&gt;0), 'Demand breakdown 1'!U394/SUM('Demand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1'!U394 /'Demand breakdown 1'!Y394)*Doku!$H$9)</f>
        <v>0</v>
      </c>
      <c r="V394" s="27" cm="1">
        <f t="array" ref="V394">_xlfn.IFS(AND('Demand breakdown 1'!X394&gt;0, SUM('Demand breakdown 1'!N394:W394)&gt;0,SUM('Demand breakdown 1'!N394:W394)&lt;'Demand breakdown 1'!X394),('Demand breakdown 1'!V394 /'Demand breakdown 1'!X394)*Doku!$H$9,AND('Demand breakdown 1'!X394 = 0, SUM('Demand breakdown 1'!N394:W394)&gt;0), 'Demand breakdown 1'!V394/SUM('Demand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1'!V394 /'Demand breakdown 1'!Y394)*Doku!$H$9)</f>
        <v>0.33130437227415965</v>
      </c>
      <c r="W394" s="27" cm="1">
        <f t="array" ref="W394">_xlfn.IFS(AND('Demand breakdown 1'!X394&gt;0, SUM('Demand breakdown 1'!N394:W394)&gt;0),('Demand breakdown 1'!W394 /'Demand breakdown 1'!X394)*Doku!$H$9,AND('Demand breakdown 1'!X394 = 0, SUM('Demand breakdown 1'!N394:W394)&gt;0), 'Demand breakdown 1'!W394/SUM('Demand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1'!W394 /'Demand breakdown 1'!Y394)*Doku!$H$9)</f>
        <v>0</v>
      </c>
      <c r="X394" s="90" cm="1">
        <f t="array" ref="X394">_xlfn.IFS(AND('Demand breakdown 1'!Y394&gt;0,'Demand breakdown 1'!X394 &gt; SUM('Demand breakdown 1'!N394:W394)),(('Demand breakdown 1'!Y394-SUM('Demand breakdown 1'!N394:W394))/'Demand breakdown 1'!Y394)*Doku!$H$9,'Demand breakdown 1'!Y394 = 0, 0,'Demand breakdown 1'!X394 &lt; SUM('Demand breakdown 1'!N394:W394),1)</f>
        <v>1</v>
      </c>
      <c r="Y394" s="92">
        <f>IF(X394=1,Doku!$H$10,1-SUM(N394:X394))</f>
        <v>1.934697454094314E-2</v>
      </c>
      <c r="Z394" s="27">
        <f t="shared" si="31"/>
        <v>30.236145796770824</v>
      </c>
      <c r="AA394" s="25">
        <f t="shared" si="32"/>
        <v>31.356003048503077</v>
      </c>
    </row>
    <row r="395" spans="1:27">
      <c r="A395" s="27" t="s">
        <v>1560</v>
      </c>
      <c r="B395" s="27" t="s">
        <v>1576</v>
      </c>
      <c r="C395" s="27">
        <v>16070</v>
      </c>
      <c r="D395" s="27">
        <v>492</v>
      </c>
      <c r="E395" s="27">
        <v>3165.9090000000001</v>
      </c>
      <c r="F395" s="27">
        <v>106249</v>
      </c>
      <c r="G395" s="27">
        <v>2</v>
      </c>
      <c r="H395" s="27">
        <v>4.9571117652585102E-2</v>
      </c>
      <c r="I395" s="27">
        <v>4.9812001875293013E-2</v>
      </c>
      <c r="J395" s="27">
        <v>13457.754485996982</v>
      </c>
      <c r="K395" s="29">
        <f t="shared" si="30"/>
        <v>668.02362396901219</v>
      </c>
      <c r="L395" s="28">
        <f t="shared" si="33"/>
        <v>334.0118119845061</v>
      </c>
      <c r="M395" s="27">
        <f t="shared" si="34"/>
        <v>150.30531539302774</v>
      </c>
      <c r="N395" s="87" cm="1">
        <f t="array" ref="N395">_xlfn.IFS(AND('Demand breakdown 1'!X395&gt;0, SUM('Demand breakdown 1'!N395:W395)&gt;0,SUM('Demand breakdown 1'!N395:W395)&lt;'Demand breakdown 1'!X395),('Demand breakdown 1'!N395 /'Demand breakdown 1'!X395)*Doku!$H$9,AND('Demand breakdown 1'!X395 = 0, SUM('Demand breakdown 1'!N395:W395)&gt;0), 'Demand breakdown 1'!N395/SUM('Demand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1'!N395 /'Demand breakdown 1'!Y395)*Doku!$H$9)</f>
        <v>0.14617439360652551</v>
      </c>
      <c r="O395" s="27" cm="1">
        <f t="array" ref="O395">_xlfn.IFS(AND('Demand breakdown 1'!X395&gt;0, SUM('Demand breakdown 1'!N395:W395)&gt;0,SUM('Demand breakdown 1'!N395:W395)&lt;'Demand breakdown 1'!X395),('Demand breakdown 1'!O395 /'Demand breakdown 1'!X395)*Doku!$H$9,AND('Demand breakdown 1'!X395 = 0, SUM('Demand breakdown 1'!N395:W395)&gt;0), 'Demand breakdown 1'!O395/SUM('Demand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1'!O395 /'Demand breakdown 1'!Y395)*Doku!$H$9)</f>
        <v>4.4162970153378764E-2</v>
      </c>
      <c r="P395" s="27" cm="1">
        <f t="array" ref="P395">_xlfn.IFS(AND('Demand breakdown 1'!X395&gt;0, SUM('Demand breakdown 1'!N395:W395)&gt;0,SUM('Demand breakdown 1'!N395:W395)&lt;'Demand breakdown 1'!X395),('Demand breakdown 1'!P395 /'Demand breakdown 1'!X395)*Doku!$H$9,AND('Demand breakdown 1'!X395 = 0, SUM('Demand breakdown 1'!N395:W395)&gt;0), 'Demand breakdown 1'!P395/SUM('Demand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1'!P395 /'Demand breakdown 1'!Y395)*Doku!$H$9)</f>
        <v>9.1012660924453564E-2</v>
      </c>
      <c r="Q395" s="27" cm="1">
        <f t="array" ref="Q395">_xlfn.IFS(AND('Demand breakdown 1'!X395&gt;0, SUM('Demand breakdown 1'!N395:W395)&gt;0,SUM('Demand breakdown 1'!N395:W395)&lt;'Demand breakdown 1'!X395),('Demand breakdown 1'!Q395 /'Demand breakdown 1'!X395)*Doku!$H$9,AND('Demand breakdown 1'!X395 = 0, SUM('Demand breakdown 1'!N395:W395)&gt;0), 'Demand breakdown 1'!Q395/SUM('Demand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1'!Q395 /'Demand breakdown 1'!Y395)*Doku!$H$9)</f>
        <v>5.8184293376980001E-2</v>
      </c>
      <c r="R395" s="27" cm="1">
        <f t="array" ref="R395">_xlfn.IFS(AND('Demand breakdown 1'!X395&gt;0, SUM('Demand breakdown 1'!N395:W395)&gt;0,SUM('Demand breakdown 1'!N395:W395)&lt;'Demand breakdown 1'!X395),('Demand breakdown 1'!R395 /'Demand breakdown 1'!X395)*Doku!$H$9,AND('Demand breakdown 1'!X395 = 0, SUM('Demand breakdown 1'!N395:W395)&gt;0), 'Demand breakdown 1'!R395/SUM('Demand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1'!R395 /'Demand breakdown 1'!Y395)*Doku!$H$9)</f>
        <v>0</v>
      </c>
      <c r="S395" s="27" cm="1">
        <f t="array" ref="S395">_xlfn.IFS(AND('Demand breakdown 1'!X395&gt;0, SUM('Demand breakdown 1'!N395:W395)&gt;0,SUM('Demand breakdown 1'!N395:W395)&lt;'Demand breakdown 1'!X395),('Demand breakdown 1'!S395 /'Demand breakdown 1'!X395)*Doku!$H$9,AND('Demand breakdown 1'!X395 = 0, SUM('Demand breakdown 1'!N395:W395)&gt;0), 'Demand breakdown 1'!S395/SUM('Demand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1'!S395 /'Demand breakdown 1'!Y395)*Doku!$H$9)</f>
        <v>2.8462446543717487E-2</v>
      </c>
      <c r="T395" s="27" cm="1">
        <f t="array" ref="T395">_xlfn.IFS(AND('Demand breakdown 1'!X395&gt;0, SUM('Demand breakdown 1'!N395:W395)&gt;0,SUM('Demand breakdown 1'!N395:W395)&lt;'Demand breakdown 1'!X395),('Demand breakdown 1'!T395 /'Demand breakdown 1'!X395)*Doku!$H$9,AND('Demand breakdown 1'!X395 = 0, SUM('Demand breakdown 1'!N395:W395)&gt;0), 'Demand breakdown 1'!T395/SUM('Demand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1'!T395 /'Demand breakdown 1'!Y395)*Doku!$H$9)</f>
        <v>2.5859685945324444E-2</v>
      </c>
      <c r="U395" s="27" cm="1">
        <f t="array" ref="U395">_xlfn.IFS(AND('Demand breakdown 1'!X395&gt;0, SUM('Demand breakdown 1'!N395:W395)&gt;0,SUM('Demand breakdown 1'!N395:W395)&lt;'Demand breakdown 1'!X395),('Demand breakdown 1'!U395 /'Demand breakdown 1'!X395)*Doku!$H$9,AND('Demand breakdown 1'!X395 = 0, SUM('Demand breakdown 1'!N395:W395)&gt;0), 'Demand breakdown 1'!U395/SUM('Demand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1'!U395 /'Demand breakdown 1'!Y395)*Doku!$H$9)</f>
        <v>0.1336643507303783</v>
      </c>
      <c r="V395" s="27" cm="1">
        <f t="array" ref="V395">_xlfn.IFS(AND('Demand breakdown 1'!X395&gt;0, SUM('Demand breakdown 1'!N395:W395)&gt;0,SUM('Demand breakdown 1'!N395:W395)&lt;'Demand breakdown 1'!X395),('Demand breakdown 1'!V395 /'Demand breakdown 1'!X395)*Doku!$H$9,AND('Demand breakdown 1'!X395 = 0, SUM('Demand breakdown 1'!N395:W395)&gt;0), 'Demand breakdown 1'!V395/SUM('Demand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1'!V395 /'Demand breakdown 1'!Y395)*Doku!$H$9)</f>
        <v>0.3664015242382983</v>
      </c>
      <c r="W395" s="27" cm="1">
        <f t="array" ref="W395">_xlfn.IFS(AND('Demand breakdown 1'!X395&gt;0, SUM('Demand breakdown 1'!N395:W395)&gt;0),('Demand breakdown 1'!W395 /'Demand breakdown 1'!X395)*Doku!$H$9,AND('Demand breakdown 1'!X395 = 0, SUM('Demand breakdown 1'!N395:W395)&gt;0), 'Demand breakdown 1'!W395/SUM('Demand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1'!W395 /'Demand breakdown 1'!Y395)*Doku!$H$9)</f>
        <v>0</v>
      </c>
      <c r="X395" s="90" cm="1">
        <f t="array" ref="X395">_xlfn.IFS(AND('Demand breakdown 1'!Y395&gt;0,'Demand breakdown 1'!X395 &gt; SUM('Demand breakdown 1'!N395:W395)),(('Demand breakdown 1'!Y395-SUM('Demand breakdown 1'!N395:W395))/'Demand breakdown 1'!Y395)*Doku!$H$9,'Demand breakdown 1'!Y395 = 0, 0,'Demand breakdown 1'!X395 &lt; SUM('Demand breakdown 1'!N395:W395),1)</f>
        <v>8.6730699940000489E-2</v>
      </c>
      <c r="Y395" s="92">
        <f>IF(X395=1,Doku!$H$10,1-SUM(N395:X395))</f>
        <v>1.9346974540943029E-2</v>
      </c>
      <c r="Z395" s="27">
        <f t="shared" si="31"/>
        <v>90.183189235816656</v>
      </c>
      <c r="AA395" s="25">
        <f t="shared" si="32"/>
        <v>93.523307355661714</v>
      </c>
    </row>
    <row r="396" spans="1:27">
      <c r="A396" s="27" t="s">
        <v>1560</v>
      </c>
      <c r="B396" s="27" t="s">
        <v>1577</v>
      </c>
      <c r="C396" s="27">
        <v>16071</v>
      </c>
      <c r="D396" s="27">
        <v>465</v>
      </c>
      <c r="E396" s="27">
        <v>2011.345</v>
      </c>
      <c r="F396" s="27">
        <v>82156</v>
      </c>
      <c r="G396" s="27">
        <v>3</v>
      </c>
      <c r="H396" s="27">
        <v>3.1493204521967869E-2</v>
      </c>
      <c r="I396" s="27">
        <v>3.8516643225503987E-2</v>
      </c>
      <c r="J396" s="27">
        <v>13457.754485996982</v>
      </c>
      <c r="K396" s="29">
        <f t="shared" si="30"/>
        <v>450.29333427543219</v>
      </c>
      <c r="L396" s="28">
        <f t="shared" si="33"/>
        <v>150.09777809181074</v>
      </c>
      <c r="M396" s="27">
        <f t="shared" si="34"/>
        <v>67.544000141314839</v>
      </c>
      <c r="N396" s="87" cm="1">
        <f t="array" ref="N396">_xlfn.IFS(AND('Demand breakdown 1'!X396&gt;0, SUM('Demand breakdown 1'!N396:W396)&gt;0,SUM('Demand breakdown 1'!N396:W396)&lt;'Demand breakdown 1'!X396),('Demand breakdown 1'!N396 /'Demand breakdown 1'!X396)*Doku!$H$9,AND('Demand breakdown 1'!X396 = 0, SUM('Demand breakdown 1'!N396:W396)&gt;0), 'Demand breakdown 1'!N396/SUM('Demand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1'!N396 /'Demand breakdown 1'!Y396)*Doku!$H$9)</f>
        <v>9.5906888494853765E-2</v>
      </c>
      <c r="O396" s="27" cm="1">
        <f t="array" ref="O396">_xlfn.IFS(AND('Demand breakdown 1'!X396&gt;0, SUM('Demand breakdown 1'!N396:W396)&gt;0,SUM('Demand breakdown 1'!N396:W396)&lt;'Demand breakdown 1'!X396),('Demand breakdown 1'!O396 /'Demand breakdown 1'!X396)*Doku!$H$9,AND('Demand breakdown 1'!X396 = 0, SUM('Demand breakdown 1'!N396:W396)&gt;0), 'Demand breakdown 1'!O396/SUM('Demand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1'!O396 /'Demand breakdown 1'!Y396)*Doku!$H$9)</f>
        <v>0.17715285135992098</v>
      </c>
      <c r="P396" s="27" cm="1">
        <f t="array" ref="P396">_xlfn.IFS(AND('Demand breakdown 1'!X396&gt;0, SUM('Demand breakdown 1'!N396:W396)&gt;0,SUM('Demand breakdown 1'!N396:W396)&lt;'Demand breakdown 1'!X396),('Demand breakdown 1'!P396 /'Demand breakdown 1'!X396)*Doku!$H$9,AND('Demand breakdown 1'!X396 = 0, SUM('Demand breakdown 1'!N396:W396)&gt;0), 'Demand breakdown 1'!P396/SUM('Demand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1'!P396 /'Demand breakdown 1'!Y396)*Doku!$H$9)</f>
        <v>6.9232148807325446E-3</v>
      </c>
      <c r="Q396" s="27" cm="1">
        <f t="array" ref="Q396">_xlfn.IFS(AND('Demand breakdown 1'!X396&gt;0, SUM('Demand breakdown 1'!N396:W396)&gt;0,SUM('Demand breakdown 1'!N396:W396)&lt;'Demand breakdown 1'!X396),('Demand breakdown 1'!Q396 /'Demand breakdown 1'!X396)*Doku!$H$9,AND('Demand breakdown 1'!X396 = 0, SUM('Demand breakdown 1'!N396:W396)&gt;0), 'Demand breakdown 1'!Q396/SUM('Demand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1'!Q396 /'Demand breakdown 1'!Y396)*Doku!$H$9)</f>
        <v>0.25900968612622932</v>
      </c>
      <c r="R396" s="27" cm="1">
        <f t="array" ref="R396">_xlfn.IFS(AND('Demand breakdown 1'!X396&gt;0, SUM('Demand breakdown 1'!N396:W396)&gt;0,SUM('Demand breakdown 1'!N396:W396)&lt;'Demand breakdown 1'!X396),('Demand breakdown 1'!R396 /'Demand breakdown 1'!X396)*Doku!$H$9,AND('Demand breakdown 1'!X396 = 0, SUM('Demand breakdown 1'!N396:W396)&gt;0), 'Demand breakdown 1'!R396/SUM('Demand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1'!R396 /'Demand breakdown 1'!Y396)*Doku!$H$9)</f>
        <v>0</v>
      </c>
      <c r="S396" s="27" cm="1">
        <f t="array" ref="S396">_xlfn.IFS(AND('Demand breakdown 1'!X396&gt;0, SUM('Demand breakdown 1'!N396:W396)&gt;0,SUM('Demand breakdown 1'!N396:W396)&lt;'Demand breakdown 1'!X396),('Demand breakdown 1'!S396 /'Demand breakdown 1'!X396)*Doku!$H$9,AND('Demand breakdown 1'!X396 = 0, SUM('Demand breakdown 1'!N396:W396)&gt;0), 'Demand breakdown 1'!S396/SUM('Demand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1'!S396 /'Demand breakdown 1'!Y396)*Doku!$H$9)</f>
        <v>0</v>
      </c>
      <c r="T396" s="27" cm="1">
        <f t="array" ref="T396">_xlfn.IFS(AND('Demand breakdown 1'!X396&gt;0, SUM('Demand breakdown 1'!N396:W396)&gt;0,SUM('Demand breakdown 1'!N396:W396)&lt;'Demand breakdown 1'!X396),('Demand breakdown 1'!T396 /'Demand breakdown 1'!X396)*Doku!$H$9,AND('Demand breakdown 1'!X396 = 0, SUM('Demand breakdown 1'!N396:W396)&gt;0), 'Demand breakdown 1'!T396/SUM('Demand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1'!T396 /'Demand breakdown 1'!Y396)*Doku!$H$9)</f>
        <v>0</v>
      </c>
      <c r="U396" s="27" cm="1">
        <f t="array" ref="U396">_xlfn.IFS(AND('Demand breakdown 1'!X396&gt;0, SUM('Demand breakdown 1'!N396:W396)&gt;0,SUM('Demand breakdown 1'!N396:W396)&lt;'Demand breakdown 1'!X396),('Demand breakdown 1'!U396 /'Demand breakdown 1'!X396)*Doku!$H$9,AND('Demand breakdown 1'!X396 = 0, SUM('Demand breakdown 1'!N396:W396)&gt;0), 'Demand breakdown 1'!U396/SUM('Demand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1'!U396 /'Demand breakdown 1'!Y396)*Doku!$H$9)</f>
        <v>0</v>
      </c>
      <c r="V396" s="27" cm="1">
        <f t="array" ref="V396">_xlfn.IFS(AND('Demand breakdown 1'!X396&gt;0, SUM('Demand breakdown 1'!N396:W396)&gt;0,SUM('Demand breakdown 1'!N396:W396)&lt;'Demand breakdown 1'!X396),('Demand breakdown 1'!V396 /'Demand breakdown 1'!X396)*Doku!$H$9,AND('Demand breakdown 1'!X396 = 0, SUM('Demand breakdown 1'!N396:W396)&gt;0), 'Demand breakdown 1'!V396/SUM('Demand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1'!V396 /'Demand breakdown 1'!Y396)*Doku!$H$9)</f>
        <v>0.13052296289851648</v>
      </c>
      <c r="W396" s="27" cm="1">
        <f t="array" ref="W396">_xlfn.IFS(AND('Demand breakdown 1'!X396&gt;0, SUM('Demand breakdown 1'!N396:W396)&gt;0),('Demand breakdown 1'!W396 /'Demand breakdown 1'!X396)*Doku!$H$9,AND('Demand breakdown 1'!X396 = 0, SUM('Demand breakdown 1'!N396:W396)&gt;0), 'Demand breakdown 1'!W396/SUM('Demand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1'!W396 /'Demand breakdown 1'!Y396)*Doku!$H$9)</f>
        <v>0</v>
      </c>
      <c r="X396" s="90" cm="1">
        <f t="array" ref="X396">_xlfn.IFS(AND('Demand breakdown 1'!Y396&gt;0,'Demand breakdown 1'!X396 &gt; SUM('Demand breakdown 1'!N396:W396)),(('Demand breakdown 1'!Y396-SUM('Demand breakdown 1'!N396:W396))/'Demand breakdown 1'!Y396)*Doku!$H$9,'Demand breakdown 1'!Y396 = 0, 0,'Demand breakdown 1'!X396 &lt; SUM('Demand breakdown 1'!N396:W396),1)</f>
        <v>0.31113742169880376</v>
      </c>
      <c r="Y396" s="92">
        <f>IF(X396=1,Doku!$H$10,1-SUM(N396:X396))</f>
        <v>1.934697454094314E-2</v>
      </c>
      <c r="Z396" s="27">
        <f t="shared" si="31"/>
        <v>40.526400084788904</v>
      </c>
      <c r="AA396" s="25">
        <f t="shared" si="32"/>
        <v>42.02737786570701</v>
      </c>
    </row>
    <row r="397" spans="1:27">
      <c r="A397" s="27" t="s">
        <v>1560</v>
      </c>
      <c r="B397" s="27" t="s">
        <v>1578</v>
      </c>
      <c r="C397" s="27">
        <v>16072</v>
      </c>
      <c r="D397" s="27">
        <v>464</v>
      </c>
      <c r="E397" s="27">
        <v>1634.6579999999999</v>
      </c>
      <c r="F397" s="27">
        <v>57717</v>
      </c>
      <c r="G397" s="27">
        <v>2</v>
      </c>
      <c r="H397" s="27">
        <v>2.5595121034666331E-2</v>
      </c>
      <c r="I397" s="27">
        <v>2.7059071729957807E-2</v>
      </c>
      <c r="J397" s="27">
        <v>13457.754485996982</v>
      </c>
      <c r="K397" s="29">
        <f t="shared" si="30"/>
        <v>349.96927185423095</v>
      </c>
      <c r="L397" s="28">
        <f t="shared" si="33"/>
        <v>174.98463592711548</v>
      </c>
      <c r="M397" s="27">
        <f t="shared" si="34"/>
        <v>78.743086167201966</v>
      </c>
      <c r="N397" s="87" cm="1">
        <f t="array" ref="N397">_xlfn.IFS(AND('Demand breakdown 1'!X397&gt;0, SUM('Demand breakdown 1'!N397:W397)&gt;0,SUM('Demand breakdown 1'!N397:W397)&lt;'Demand breakdown 1'!X397),('Demand breakdown 1'!N397 /'Demand breakdown 1'!X397)*Doku!$H$9,AND('Demand breakdown 1'!X397 = 0, SUM('Demand breakdown 1'!N397:W397)&gt;0), 'Demand breakdown 1'!N397/SUM('Demand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1'!N397 /'Demand breakdown 1'!Y397)*Doku!$H$9)</f>
        <v>8.4635439423816253E-2</v>
      </c>
      <c r="O397" s="27" cm="1">
        <f t="array" ref="O397">_xlfn.IFS(AND('Demand breakdown 1'!X397&gt;0, SUM('Demand breakdown 1'!N397:W397)&gt;0,SUM('Demand breakdown 1'!N397:W397)&lt;'Demand breakdown 1'!X397),('Demand breakdown 1'!O397 /'Demand breakdown 1'!X397)*Doku!$H$9,AND('Demand breakdown 1'!X397 = 0, SUM('Demand breakdown 1'!N397:W397)&gt;0), 'Demand breakdown 1'!O397/SUM('Demand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1'!O397 /'Demand breakdown 1'!Y397)*Doku!$H$9)</f>
        <v>0.35648291075284821</v>
      </c>
      <c r="P397" s="27" cm="1">
        <f t="array" ref="P397">_xlfn.IFS(AND('Demand breakdown 1'!X397&gt;0, SUM('Demand breakdown 1'!N397:W397)&gt;0,SUM('Demand breakdown 1'!N397:W397)&lt;'Demand breakdown 1'!X397),('Demand breakdown 1'!P397 /'Demand breakdown 1'!X397)*Doku!$H$9,AND('Demand breakdown 1'!X397 = 0, SUM('Demand breakdown 1'!N397:W397)&gt;0), 'Demand breakdown 1'!P397/SUM('Demand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1'!P397 /'Demand breakdown 1'!Y397)*Doku!$H$9)</f>
        <v>0.26560707026552477</v>
      </c>
      <c r="Q397" s="27" cm="1">
        <f t="array" ref="Q397">_xlfn.IFS(AND('Demand breakdown 1'!X397&gt;0, SUM('Demand breakdown 1'!N397:W397)&gt;0,SUM('Demand breakdown 1'!N397:W397)&lt;'Demand breakdown 1'!X397),('Demand breakdown 1'!Q397 /'Demand breakdown 1'!X397)*Doku!$H$9,AND('Demand breakdown 1'!X397 = 0, SUM('Demand breakdown 1'!N397:W397)&gt;0), 'Demand breakdown 1'!Q397/SUM('Demand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1'!Q397 /'Demand breakdown 1'!Y397)*Doku!$H$9)</f>
        <v>0</v>
      </c>
      <c r="R397" s="27" cm="1">
        <f t="array" ref="R397">_xlfn.IFS(AND('Demand breakdown 1'!X397&gt;0, SUM('Demand breakdown 1'!N397:W397)&gt;0,SUM('Demand breakdown 1'!N397:W397)&lt;'Demand breakdown 1'!X397),('Demand breakdown 1'!R397 /'Demand breakdown 1'!X397)*Doku!$H$9,AND('Demand breakdown 1'!X397 = 0, SUM('Demand breakdown 1'!N397:W397)&gt;0), 'Demand breakdown 1'!R397/SUM('Demand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1'!R397 /'Demand breakdown 1'!Y397)*Doku!$H$9)</f>
        <v>0</v>
      </c>
      <c r="S397" s="27" cm="1">
        <f t="array" ref="S397">_xlfn.IFS(AND('Demand breakdown 1'!X397&gt;0, SUM('Demand breakdown 1'!N397:W397)&gt;0,SUM('Demand breakdown 1'!N397:W397)&lt;'Demand breakdown 1'!X397),('Demand breakdown 1'!S397 /'Demand breakdown 1'!X397)*Doku!$H$9,AND('Demand breakdown 1'!X397 = 0, SUM('Demand breakdown 1'!N397:W397)&gt;0), 'Demand breakdown 1'!S397/SUM('Demand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1'!S397 /'Demand breakdown 1'!Y397)*Doku!$H$9)</f>
        <v>2.9251879985189952E-2</v>
      </c>
      <c r="T397" s="27" cm="1">
        <f t="array" ref="T397">_xlfn.IFS(AND('Demand breakdown 1'!X397&gt;0, SUM('Demand breakdown 1'!N397:W397)&gt;0,SUM('Demand breakdown 1'!N397:W397)&lt;'Demand breakdown 1'!X397),('Demand breakdown 1'!T397 /'Demand breakdown 1'!X397)*Doku!$H$9,AND('Demand breakdown 1'!X397 = 0, SUM('Demand breakdown 1'!N397:W397)&gt;0), 'Demand breakdown 1'!T397/SUM('Demand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1'!T397 /'Demand breakdown 1'!Y397)*Doku!$H$9)</f>
        <v>0</v>
      </c>
      <c r="U397" s="27" cm="1">
        <f t="array" ref="U397">_xlfn.IFS(AND('Demand breakdown 1'!X397&gt;0, SUM('Demand breakdown 1'!N397:W397)&gt;0,SUM('Demand breakdown 1'!N397:W397)&lt;'Demand breakdown 1'!X397),('Demand breakdown 1'!U397 /'Demand breakdown 1'!X397)*Doku!$H$9,AND('Demand breakdown 1'!X397 = 0, SUM('Demand breakdown 1'!N397:W397)&gt;0), 'Demand breakdown 1'!U397/SUM('Demand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1'!U397 /'Demand breakdown 1'!Y397)*Doku!$H$9)</f>
        <v>7.1374587163863482E-2</v>
      </c>
      <c r="V397" s="27" cm="1">
        <f t="array" ref="V397">_xlfn.IFS(AND('Demand breakdown 1'!X397&gt;0, SUM('Demand breakdown 1'!N397:W397)&gt;0,SUM('Demand breakdown 1'!N397:W397)&lt;'Demand breakdown 1'!X397),('Demand breakdown 1'!V397 /'Demand breakdown 1'!X397)*Doku!$H$9,AND('Demand breakdown 1'!X397 = 0, SUM('Demand breakdown 1'!N397:W397)&gt;0), 'Demand breakdown 1'!V397/SUM('Demand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1'!V397 /'Demand breakdown 1'!Y397)*Doku!$H$9)</f>
        <v>0.13676878997519926</v>
      </c>
      <c r="W397" s="27" cm="1">
        <f t="array" ref="W397">_xlfn.IFS(AND('Demand breakdown 1'!X397&gt;0, SUM('Demand breakdown 1'!N397:W397)&gt;0),('Demand breakdown 1'!W397 /'Demand breakdown 1'!X397)*Doku!$H$9,AND('Demand breakdown 1'!X397 = 0, SUM('Demand breakdown 1'!N397:W397)&gt;0), 'Demand breakdown 1'!W397/SUM('Demand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1'!W397 /'Demand breakdown 1'!Y397)*Doku!$H$9)</f>
        <v>3.6532347892615009E-2</v>
      </c>
      <c r="X397" s="90" cm="1">
        <f t="array" ref="X397">_xlfn.IFS(AND('Demand breakdown 1'!Y397&gt;0,'Demand breakdown 1'!X397 &gt; SUM('Demand breakdown 1'!N397:W397)),(('Demand breakdown 1'!Y397-SUM('Demand breakdown 1'!N397:W397))/'Demand breakdown 1'!Y397)*Doku!$H$9,'Demand breakdown 1'!Y397 = 0, 0,'Demand breakdown 1'!X397 &lt; SUM('Demand breakdown 1'!N397:W397),1)</f>
        <v>1</v>
      </c>
      <c r="Y397" s="92">
        <f>IF(X397=1,Doku!$H$10,1-SUM(N397:X397))</f>
        <v>1.934697454094314E-2</v>
      </c>
      <c r="Z397" s="27">
        <f t="shared" si="31"/>
        <v>47.245851700321182</v>
      </c>
      <c r="AA397" s="25">
        <f t="shared" si="32"/>
        <v>48.995698059592335</v>
      </c>
    </row>
    <row r="398" spans="1:27">
      <c r="A398" s="27" t="s">
        <v>1560</v>
      </c>
      <c r="B398" s="27" t="s">
        <v>1579</v>
      </c>
      <c r="C398" s="27">
        <v>16073</v>
      </c>
      <c r="D398" s="27">
        <v>433</v>
      </c>
      <c r="E398" s="27">
        <v>2820.8789999999999</v>
      </c>
      <c r="F398" s="27">
        <v>103199</v>
      </c>
      <c r="G398" s="27">
        <v>4</v>
      </c>
      <c r="H398" s="27">
        <v>4.416871261704193E-2</v>
      </c>
      <c r="I398" s="27">
        <v>4.8382090951711205E-2</v>
      </c>
      <c r="J398" s="27">
        <v>13457.754485996982</v>
      </c>
      <c r="K398" s="29">
        <f t="shared" si="30"/>
        <v>610.28842149439492</v>
      </c>
      <c r="L398" s="28">
        <f t="shared" si="33"/>
        <v>152.57210537359873</v>
      </c>
      <c r="M398" s="27">
        <f t="shared" si="34"/>
        <v>68.657447418119432</v>
      </c>
      <c r="N398" s="87" cm="1">
        <f t="array" ref="N398">_xlfn.IFS(AND('Demand breakdown 1'!X398&gt;0, SUM('Demand breakdown 1'!N398:W398)&gt;0,SUM('Demand breakdown 1'!N398:W398)&lt;'Demand breakdown 1'!X398),('Demand breakdown 1'!N398 /'Demand breakdown 1'!X398)*Doku!$H$9,AND('Demand breakdown 1'!X398 = 0, SUM('Demand breakdown 1'!N398:W398)&gt;0), 'Demand breakdown 1'!N398/SUM('Demand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1'!N398 /'Demand breakdown 1'!Y398)*Doku!$H$9)</f>
        <v>0.13944604109453737</v>
      </c>
      <c r="O398" s="27" cm="1">
        <f t="array" ref="O398">_xlfn.IFS(AND('Demand breakdown 1'!X398&gt;0, SUM('Demand breakdown 1'!N398:W398)&gt;0,SUM('Demand breakdown 1'!N398:W398)&lt;'Demand breakdown 1'!X398),('Demand breakdown 1'!O398 /'Demand breakdown 1'!X398)*Doku!$H$9,AND('Demand breakdown 1'!X398 = 0, SUM('Demand breakdown 1'!N398:W398)&gt;0), 'Demand breakdown 1'!O398/SUM('Demand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1'!O398 /'Demand breakdown 1'!Y398)*Doku!$H$9)</f>
        <v>0.14699727075669641</v>
      </c>
      <c r="P398" s="27" cm="1">
        <f t="array" ref="P398">_xlfn.IFS(AND('Demand breakdown 1'!X398&gt;0, SUM('Demand breakdown 1'!N398:W398)&gt;0,SUM('Demand breakdown 1'!N398:W398)&lt;'Demand breakdown 1'!X398),('Demand breakdown 1'!P398 /'Demand breakdown 1'!X398)*Doku!$H$9,AND('Demand breakdown 1'!X398 = 0, SUM('Demand breakdown 1'!N398:W398)&gt;0), 'Demand breakdown 1'!P398/SUM('Demand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1'!P398 /'Demand breakdown 1'!Y398)*Doku!$H$9)</f>
        <v>4.5684939456062328E-2</v>
      </c>
      <c r="Q398" s="27" cm="1">
        <f t="array" ref="Q398">_xlfn.IFS(AND('Demand breakdown 1'!X398&gt;0, SUM('Demand breakdown 1'!N398:W398)&gt;0,SUM('Demand breakdown 1'!N398:W398)&lt;'Demand breakdown 1'!X398),('Demand breakdown 1'!Q398 /'Demand breakdown 1'!X398)*Doku!$H$9,AND('Demand breakdown 1'!X398 = 0, SUM('Demand breakdown 1'!N398:W398)&gt;0), 'Demand breakdown 1'!Q398/SUM('Demand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1'!Q398 /'Demand breakdown 1'!Y398)*Doku!$H$9)</f>
        <v>0.16725973701682323</v>
      </c>
      <c r="R398" s="27" cm="1">
        <f t="array" ref="R398">_xlfn.IFS(AND('Demand breakdown 1'!X398&gt;0, SUM('Demand breakdown 1'!N398:W398)&gt;0,SUM('Demand breakdown 1'!N398:W398)&lt;'Demand breakdown 1'!X398),('Demand breakdown 1'!R398 /'Demand breakdown 1'!X398)*Doku!$H$9,AND('Demand breakdown 1'!X398 = 0, SUM('Demand breakdown 1'!N398:W398)&gt;0), 'Demand breakdown 1'!R398/SUM('Demand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1'!R398 /'Demand breakdown 1'!Y398)*Doku!$H$9)</f>
        <v>0</v>
      </c>
      <c r="S398" s="27" cm="1">
        <f t="array" ref="S398">_xlfn.IFS(AND('Demand breakdown 1'!X398&gt;0, SUM('Demand breakdown 1'!N398:W398)&gt;0,SUM('Demand breakdown 1'!N398:W398)&lt;'Demand breakdown 1'!X398),('Demand breakdown 1'!S398 /'Demand breakdown 1'!X398)*Doku!$H$9,AND('Demand breakdown 1'!X398 = 0, SUM('Demand breakdown 1'!N398:W398)&gt;0), 'Demand breakdown 1'!S398/SUM('Demand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1'!S398 /'Demand breakdown 1'!Y398)*Doku!$H$9)</f>
        <v>0</v>
      </c>
      <c r="T398" s="27" cm="1">
        <f t="array" ref="T398">_xlfn.IFS(AND('Demand breakdown 1'!X398&gt;0, SUM('Demand breakdown 1'!N398:W398)&gt;0,SUM('Demand breakdown 1'!N398:W398)&lt;'Demand breakdown 1'!X398),('Demand breakdown 1'!T398 /'Demand breakdown 1'!X398)*Doku!$H$9,AND('Demand breakdown 1'!X398 = 0, SUM('Demand breakdown 1'!N398:W398)&gt;0), 'Demand breakdown 1'!T398/SUM('Demand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1'!T398 /'Demand breakdown 1'!Y398)*Doku!$H$9)</f>
        <v>3.2973702858094568E-2</v>
      </c>
      <c r="U398" s="27" cm="1">
        <f t="array" ref="U398">_xlfn.IFS(AND('Demand breakdown 1'!X398&gt;0, SUM('Demand breakdown 1'!N398:W398)&gt;0,SUM('Demand breakdown 1'!N398:W398)&lt;'Demand breakdown 1'!X398),('Demand breakdown 1'!U398 /'Demand breakdown 1'!X398)*Doku!$H$9,AND('Demand breakdown 1'!X398 = 0, SUM('Demand breakdown 1'!N398:W398)&gt;0), 'Demand breakdown 1'!U398/SUM('Demand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1'!U398 /'Demand breakdown 1'!Y398)*Doku!$H$9)</f>
        <v>9.2376709533745854E-2</v>
      </c>
      <c r="V398" s="27" cm="1">
        <f t="array" ref="V398">_xlfn.IFS(AND('Demand breakdown 1'!X398&gt;0, SUM('Demand breakdown 1'!N398:W398)&gt;0,SUM('Demand breakdown 1'!N398:W398)&lt;'Demand breakdown 1'!X398),('Demand breakdown 1'!V398 /'Demand breakdown 1'!X398)*Doku!$H$9,AND('Demand breakdown 1'!X398 = 0, SUM('Demand breakdown 1'!N398:W398)&gt;0), 'Demand breakdown 1'!V398/SUM('Demand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1'!V398 /'Demand breakdown 1'!Y398)*Doku!$H$9)</f>
        <v>0.24264617981071121</v>
      </c>
      <c r="W398" s="27" cm="1">
        <f t="array" ref="W398">_xlfn.IFS(AND('Demand breakdown 1'!X398&gt;0, SUM('Demand breakdown 1'!N398:W398)&gt;0),('Demand breakdown 1'!W398 /'Demand breakdown 1'!X398)*Doku!$H$9,AND('Demand breakdown 1'!X398 = 0, SUM('Demand breakdown 1'!N398:W398)&gt;0), 'Demand breakdown 1'!W398/SUM('Demand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1'!W398 /'Demand breakdown 1'!Y398)*Doku!$H$9)</f>
        <v>0.11326844493238594</v>
      </c>
      <c r="X398" s="90" cm="1">
        <f t="array" ref="X398">_xlfn.IFS(AND('Demand breakdown 1'!Y398&gt;0,'Demand breakdown 1'!X398 &gt; SUM('Demand breakdown 1'!N398:W398)),(('Demand breakdown 1'!Y398-SUM('Demand breakdown 1'!N398:W398))/'Demand breakdown 1'!Y398)*Doku!$H$9,'Demand breakdown 1'!Y398 = 0, 0,'Demand breakdown 1'!X398 &lt; SUM('Demand breakdown 1'!N398:W398),1)</f>
        <v>1</v>
      </c>
      <c r="Y398" s="92">
        <f>IF(X398=1,Doku!$H$10,1-SUM(N398:X398))</f>
        <v>1.934697454094314E-2</v>
      </c>
      <c r="Z398" s="27">
        <f t="shared" si="31"/>
        <v>41.194468450871661</v>
      </c>
      <c r="AA398" s="25">
        <f t="shared" si="32"/>
        <v>42.720189504607646</v>
      </c>
    </row>
    <row r="399" spans="1:27">
      <c r="A399" s="27" t="s">
        <v>1560</v>
      </c>
      <c r="B399" s="27" t="s">
        <v>1580</v>
      </c>
      <c r="C399" s="27">
        <v>16074</v>
      </c>
      <c r="D399" s="27">
        <v>432</v>
      </c>
      <c r="E399" s="27">
        <v>1931.269</v>
      </c>
      <c r="F399" s="27">
        <v>82950</v>
      </c>
      <c r="G399" s="27">
        <v>5</v>
      </c>
      <c r="H399" s="27">
        <v>3.0239391851689473E-2</v>
      </c>
      <c r="I399" s="27">
        <v>3.888888888888889E-2</v>
      </c>
      <c r="J399" s="27">
        <v>13457.754485996982</v>
      </c>
      <c r="K399" s="29">
        <f t="shared" si="30"/>
        <v>439.54709746101128</v>
      </c>
      <c r="L399" s="28">
        <f t="shared" si="33"/>
        <v>87.909419492202261</v>
      </c>
      <c r="M399" s="27">
        <f t="shared" si="34"/>
        <v>39.559238771491017</v>
      </c>
      <c r="N399" s="87" cm="1">
        <f t="array" ref="N399">_xlfn.IFS(AND('Demand breakdown 1'!X399&gt;0, SUM('Demand breakdown 1'!N399:W399)&gt;0,SUM('Demand breakdown 1'!N399:W399)&lt;'Demand breakdown 1'!X399),('Demand breakdown 1'!N399 /'Demand breakdown 1'!X399)*Doku!$H$9,AND('Demand breakdown 1'!X399 = 0, SUM('Demand breakdown 1'!N399:W399)&gt;0), 'Demand breakdown 1'!N399/SUM('Demand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1'!N399 /'Demand breakdown 1'!Y399)*Doku!$H$9)</f>
        <v>6.7700486765639153E-2</v>
      </c>
      <c r="O399" s="27" cm="1">
        <f t="array" ref="O399">_xlfn.IFS(AND('Demand breakdown 1'!X399&gt;0, SUM('Demand breakdown 1'!N399:W399)&gt;0,SUM('Demand breakdown 1'!N399:W399)&lt;'Demand breakdown 1'!X399),('Demand breakdown 1'!O399 /'Demand breakdown 1'!X399)*Doku!$H$9,AND('Demand breakdown 1'!X399 = 0, SUM('Demand breakdown 1'!N399:W399)&gt;0), 'Demand breakdown 1'!O399/SUM('Demand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1'!O399 /'Demand breakdown 1'!Y399)*Doku!$H$9)</f>
        <v>8.0466044651532967E-2</v>
      </c>
      <c r="P399" s="27" cm="1">
        <f t="array" ref="P399">_xlfn.IFS(AND('Demand breakdown 1'!X399&gt;0, SUM('Demand breakdown 1'!N399:W399)&gt;0,SUM('Demand breakdown 1'!N399:W399)&lt;'Demand breakdown 1'!X399),('Demand breakdown 1'!P399 /'Demand breakdown 1'!X399)*Doku!$H$9,AND('Demand breakdown 1'!X399 = 0, SUM('Demand breakdown 1'!N399:W399)&gt;0), 'Demand breakdown 1'!P399/SUM('Demand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1'!P399 /'Demand breakdown 1'!Y399)*Doku!$H$9)</f>
        <v>0.13023737708305158</v>
      </c>
      <c r="Q399" s="27" cm="1">
        <f t="array" ref="Q399">_xlfn.IFS(AND('Demand breakdown 1'!X399&gt;0, SUM('Demand breakdown 1'!N399:W399)&gt;0,SUM('Demand breakdown 1'!N399:W399)&lt;'Demand breakdown 1'!X399),('Demand breakdown 1'!Q399 /'Demand breakdown 1'!X399)*Doku!$H$9,AND('Demand breakdown 1'!X399 = 0, SUM('Demand breakdown 1'!N399:W399)&gt;0), 'Demand breakdown 1'!Q399/SUM('Demand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1'!Q399 /'Demand breakdown 1'!Y399)*Doku!$H$9)</f>
        <v>0.19090963534971547</v>
      </c>
      <c r="R399" s="27" cm="1">
        <f t="array" ref="R399">_xlfn.IFS(AND('Demand breakdown 1'!X399&gt;0, SUM('Demand breakdown 1'!N399:W399)&gt;0,SUM('Demand breakdown 1'!N399:W399)&lt;'Demand breakdown 1'!X399),('Demand breakdown 1'!R399 /'Demand breakdown 1'!X399)*Doku!$H$9,AND('Demand breakdown 1'!X399 = 0, SUM('Demand breakdown 1'!N399:W399)&gt;0), 'Demand breakdown 1'!R399/SUM('Demand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1'!R399 /'Demand breakdown 1'!Y399)*Doku!$H$9)</f>
        <v>0</v>
      </c>
      <c r="S399" s="27" cm="1">
        <f t="array" ref="S399">_xlfn.IFS(AND('Demand breakdown 1'!X399&gt;0, SUM('Demand breakdown 1'!N399:W399)&gt;0,SUM('Demand breakdown 1'!N399:W399)&lt;'Demand breakdown 1'!X399),('Demand breakdown 1'!S399 /'Demand breakdown 1'!X399)*Doku!$H$9,AND('Demand breakdown 1'!X399 = 0, SUM('Demand breakdown 1'!N399:W399)&gt;0), 'Demand breakdown 1'!S399/SUM('Demand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1'!S399 /'Demand breakdown 1'!Y399)*Doku!$H$9)</f>
        <v>0</v>
      </c>
      <c r="T399" s="27" cm="1">
        <f t="array" ref="T399">_xlfn.IFS(AND('Demand breakdown 1'!X399&gt;0, SUM('Demand breakdown 1'!N399:W399)&gt;0,SUM('Demand breakdown 1'!N399:W399)&lt;'Demand breakdown 1'!X399),('Demand breakdown 1'!T399 /'Demand breakdown 1'!X399)*Doku!$H$9,AND('Demand breakdown 1'!X399 = 0, SUM('Demand breakdown 1'!N399:W399)&gt;0), 'Demand breakdown 1'!T399/SUM('Demand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1'!T399 /'Demand breakdown 1'!Y399)*Doku!$H$9)</f>
        <v>2.1945284904963537E-2</v>
      </c>
      <c r="U399" s="27" cm="1">
        <f t="array" ref="U399">_xlfn.IFS(AND('Demand breakdown 1'!X399&gt;0, SUM('Demand breakdown 1'!N399:W399)&gt;0,SUM('Demand breakdown 1'!N399:W399)&lt;'Demand breakdown 1'!X399),('Demand breakdown 1'!U399 /'Demand breakdown 1'!X399)*Doku!$H$9,AND('Demand breakdown 1'!X399 = 0, SUM('Demand breakdown 1'!N399:W399)&gt;0), 'Demand breakdown 1'!U399/SUM('Demand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1'!U399 /'Demand breakdown 1'!Y399)*Doku!$H$9)</f>
        <v>0</v>
      </c>
      <c r="V399" s="27" cm="1">
        <f t="array" ref="V399">_xlfn.IFS(AND('Demand breakdown 1'!X399&gt;0, SUM('Demand breakdown 1'!N399:W399)&gt;0,SUM('Demand breakdown 1'!N399:W399)&lt;'Demand breakdown 1'!X399),('Demand breakdown 1'!V399 /'Demand breakdown 1'!X399)*Doku!$H$9,AND('Demand breakdown 1'!X399 = 0, SUM('Demand breakdown 1'!N399:W399)&gt;0), 'Demand breakdown 1'!V399/SUM('Demand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1'!V399 /'Demand breakdown 1'!Y399)*Doku!$H$9)</f>
        <v>0.34266199763371169</v>
      </c>
      <c r="W399" s="27" cm="1">
        <f t="array" ref="W399">_xlfn.IFS(AND('Demand breakdown 1'!X399&gt;0, SUM('Demand breakdown 1'!N399:W399)&gt;0),('Demand breakdown 1'!W399 /'Demand breakdown 1'!X399)*Doku!$H$9,AND('Demand breakdown 1'!X399 = 0, SUM('Demand breakdown 1'!N399:W399)&gt;0), 'Demand breakdown 1'!W399/SUM('Demand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1'!W399 /'Demand breakdown 1'!Y399)*Doku!$H$9)</f>
        <v>3.3850243382819577E-2</v>
      </c>
      <c r="X399" s="90" cm="1">
        <f t="array" ref="X399">_xlfn.IFS(AND('Demand breakdown 1'!Y399&gt;0,'Demand breakdown 1'!X399 &gt; SUM('Demand breakdown 1'!N399:W399)),(('Demand breakdown 1'!Y399-SUM('Demand breakdown 1'!N399:W399))/'Demand breakdown 1'!Y399)*Doku!$H$9,'Demand breakdown 1'!Y399 = 0, 0,'Demand breakdown 1'!X399 &lt; SUM('Demand breakdown 1'!N399:W399),1)</f>
        <v>0.1128819556876229</v>
      </c>
      <c r="Y399" s="92">
        <f>IF(X399=1,Doku!$H$10,1-SUM(N399:X399))</f>
        <v>1.9346974540943029E-2</v>
      </c>
      <c r="Z399" s="27">
        <f t="shared" si="31"/>
        <v>23.735543262894613</v>
      </c>
      <c r="AA399" s="25">
        <f t="shared" si="32"/>
        <v>24.614637457816634</v>
      </c>
    </row>
    <row r="400" spans="1:27">
      <c r="A400" s="27" t="s">
        <v>1560</v>
      </c>
      <c r="B400" s="27" t="s">
        <v>1581</v>
      </c>
      <c r="C400" s="27">
        <v>16075</v>
      </c>
      <c r="D400" s="27">
        <v>437</v>
      </c>
      <c r="E400" s="27">
        <v>2231.13</v>
      </c>
      <c r="F400" s="27">
        <v>80312</v>
      </c>
      <c r="G400" s="27">
        <v>3</v>
      </c>
      <c r="H400" s="27">
        <v>3.4934550465036171E-2</v>
      </c>
      <c r="I400" s="27">
        <v>3.7652133145804033E-2</v>
      </c>
      <c r="J400" s="27">
        <v>13457.754485996982</v>
      </c>
      <c r="K400" s="29">
        <f t="shared" si="30"/>
        <v>480.38092018081647</v>
      </c>
      <c r="L400" s="28">
        <f t="shared" si="33"/>
        <v>160.12697339360548</v>
      </c>
      <c r="M400" s="27">
        <f t="shared" si="34"/>
        <v>72.057138027122463</v>
      </c>
      <c r="N400" s="87" cm="1">
        <f t="array" ref="N400">_xlfn.IFS(AND('Demand breakdown 1'!X400&gt;0, SUM('Demand breakdown 1'!N400:W400)&gt;0,SUM('Demand breakdown 1'!N400:W400)&lt;'Demand breakdown 1'!X400),('Demand breakdown 1'!N400 /'Demand breakdown 1'!X400)*Doku!$H$9,AND('Demand breakdown 1'!X400 = 0, SUM('Demand breakdown 1'!N400:W400)&gt;0), 'Demand breakdown 1'!N400/SUM('Demand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1'!N400 /'Demand breakdown 1'!Y400)*Doku!$H$9)</f>
        <v>0.14069090329329531</v>
      </c>
      <c r="O400" s="27" cm="1">
        <f t="array" ref="O400">_xlfn.IFS(AND('Demand breakdown 1'!X400&gt;0, SUM('Demand breakdown 1'!N400:W400)&gt;0,SUM('Demand breakdown 1'!N400:W400)&lt;'Demand breakdown 1'!X400),('Demand breakdown 1'!O400 /'Demand breakdown 1'!X400)*Doku!$H$9,AND('Demand breakdown 1'!X400 = 0, SUM('Demand breakdown 1'!N400:W400)&gt;0), 'Demand breakdown 1'!O400/SUM('Demand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1'!O400 /'Demand breakdown 1'!Y400)*Doku!$H$9)</f>
        <v>0.27565729408952389</v>
      </c>
      <c r="P400" s="27" cm="1">
        <f t="array" ref="P400">_xlfn.IFS(AND('Demand breakdown 1'!X400&gt;0, SUM('Demand breakdown 1'!N400:W400)&gt;0,SUM('Demand breakdown 1'!N400:W400)&lt;'Demand breakdown 1'!X400),('Demand breakdown 1'!P400 /'Demand breakdown 1'!X400)*Doku!$H$9,AND('Demand breakdown 1'!X400 = 0, SUM('Demand breakdown 1'!N400:W400)&gt;0), 'Demand breakdown 1'!P400/SUM('Demand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1'!P400 /'Demand breakdown 1'!Y400)*Doku!$H$9)</f>
        <v>6.9795017752698932E-2</v>
      </c>
      <c r="Q400" s="27" cm="1">
        <f t="array" ref="Q400">_xlfn.IFS(AND('Demand breakdown 1'!X400&gt;0, SUM('Demand breakdown 1'!N400:W400)&gt;0,SUM('Demand breakdown 1'!N400:W400)&lt;'Demand breakdown 1'!X400),('Demand breakdown 1'!Q400 /'Demand breakdown 1'!X400)*Doku!$H$9,AND('Demand breakdown 1'!X400 = 0, SUM('Demand breakdown 1'!N400:W400)&gt;0), 'Demand breakdown 1'!Q400/SUM('Demand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1'!Q400 /'Demand breakdown 1'!Y400)*Doku!$H$9)</f>
        <v>6.1978856458626969E-2</v>
      </c>
      <c r="R400" s="27" cm="1">
        <f t="array" ref="R400">_xlfn.IFS(AND('Demand breakdown 1'!X400&gt;0, SUM('Demand breakdown 1'!N400:W400)&gt;0,SUM('Demand breakdown 1'!N400:W400)&lt;'Demand breakdown 1'!X400),('Demand breakdown 1'!R400 /'Demand breakdown 1'!X400)*Doku!$H$9,AND('Demand breakdown 1'!X400 = 0, SUM('Demand breakdown 1'!N400:W400)&gt;0), 'Demand breakdown 1'!R400/SUM('Demand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1'!R400 /'Demand breakdown 1'!Y400)*Doku!$H$9)</f>
        <v>0</v>
      </c>
      <c r="S400" s="27" cm="1">
        <f t="array" ref="S400">_xlfn.IFS(AND('Demand breakdown 1'!X400&gt;0, SUM('Demand breakdown 1'!N400:W400)&gt;0,SUM('Demand breakdown 1'!N400:W400)&lt;'Demand breakdown 1'!X400),('Demand breakdown 1'!S400 /'Demand breakdown 1'!X400)*Doku!$H$9,AND('Demand breakdown 1'!X400 = 0, SUM('Demand breakdown 1'!N400:W400)&gt;0), 'Demand breakdown 1'!S400/SUM('Demand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1'!S400 /'Demand breakdown 1'!Y400)*Doku!$H$9)</f>
        <v>0</v>
      </c>
      <c r="T400" s="27" cm="1">
        <f t="array" ref="T400">_xlfn.IFS(AND('Demand breakdown 1'!X400&gt;0, SUM('Demand breakdown 1'!N400:W400)&gt;0,SUM('Demand breakdown 1'!N400:W400)&lt;'Demand breakdown 1'!X400),('Demand breakdown 1'!T400 /'Demand breakdown 1'!X400)*Doku!$H$9,AND('Demand breakdown 1'!X400 = 0, SUM('Demand breakdown 1'!N400:W400)&gt;0), 'Demand breakdown 1'!T400/SUM('Demand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1'!T400 /'Demand breakdown 1'!Y400)*Doku!$H$9)</f>
        <v>0.13617734536291573</v>
      </c>
      <c r="U400" s="27" cm="1">
        <f t="array" ref="U400">_xlfn.IFS(AND('Demand breakdown 1'!X400&gt;0, SUM('Demand breakdown 1'!N400:W400)&gt;0,SUM('Demand breakdown 1'!N400:W400)&lt;'Demand breakdown 1'!X400),('Demand breakdown 1'!U400 /'Demand breakdown 1'!X400)*Doku!$H$9,AND('Demand breakdown 1'!X400 = 0, SUM('Demand breakdown 1'!N400:W400)&gt;0), 'Demand breakdown 1'!U400/SUM('Demand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1'!U400 /'Demand breakdown 1'!Y400)*Doku!$H$9)</f>
        <v>8.6638294907530056E-2</v>
      </c>
      <c r="V400" s="27" cm="1">
        <f t="array" ref="V400">_xlfn.IFS(AND('Demand breakdown 1'!X400&gt;0, SUM('Demand breakdown 1'!N400:W400)&gt;0,SUM('Demand breakdown 1'!N400:W400)&lt;'Demand breakdown 1'!X400),('Demand breakdown 1'!V400 /'Demand breakdown 1'!X400)*Doku!$H$9,AND('Demand breakdown 1'!X400 = 0, SUM('Demand breakdown 1'!N400:W400)&gt;0), 'Demand breakdown 1'!V400/SUM('Demand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1'!V400 /'Demand breakdown 1'!Y400)*Doku!$H$9)</f>
        <v>0.18043223043639359</v>
      </c>
      <c r="W400" s="27" cm="1">
        <f t="array" ref="W400">_xlfn.IFS(AND('Demand breakdown 1'!X400&gt;0, SUM('Demand breakdown 1'!N400:W400)&gt;0),('Demand breakdown 1'!W400 /'Demand breakdown 1'!X400)*Doku!$H$9,AND('Demand breakdown 1'!X400 = 0, SUM('Demand breakdown 1'!N400:W400)&gt;0), 'Demand breakdown 1'!W400/SUM('Demand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1'!W400 /'Demand breakdown 1'!Y400)*Doku!$H$9)</f>
        <v>2.9283083158072421E-2</v>
      </c>
      <c r="X400" s="90" cm="1">
        <f t="array" ref="X400">_xlfn.IFS(AND('Demand breakdown 1'!Y400&gt;0,'Demand breakdown 1'!X400 &gt; SUM('Demand breakdown 1'!N400:W400)),(('Demand breakdown 1'!Y400-SUM('Demand breakdown 1'!N400:W400))/'Demand breakdown 1'!Y400)*Doku!$H$9,'Demand breakdown 1'!Y400 = 0, 0,'Demand breakdown 1'!X400 &lt; SUM('Demand breakdown 1'!N400:W400),1)</f>
        <v>1</v>
      </c>
      <c r="Y400" s="92">
        <f>IF(X400=1,Doku!$H$10,1-SUM(N400:X400))</f>
        <v>1.934697454094314E-2</v>
      </c>
      <c r="Z400" s="27">
        <f t="shared" si="31"/>
        <v>43.234282816273485</v>
      </c>
      <c r="AA400" s="25">
        <f t="shared" si="32"/>
        <v>44.835552550209542</v>
      </c>
    </row>
    <row r="401" spans="1:27">
      <c r="A401" s="27" t="s">
        <v>1560</v>
      </c>
      <c r="B401" s="27" t="s">
        <v>1582</v>
      </c>
      <c r="C401" s="27">
        <v>16076</v>
      </c>
      <c r="D401" s="27">
        <v>396</v>
      </c>
      <c r="E401" s="27">
        <v>2363.297</v>
      </c>
      <c r="F401" s="27">
        <v>97398</v>
      </c>
      <c r="G401" s="27">
        <v>2</v>
      </c>
      <c r="H401" s="27">
        <v>3.7003992734788466E-2</v>
      </c>
      <c r="I401" s="27">
        <v>4.5662447257383963E-2</v>
      </c>
      <c r="J401" s="27">
        <v>13457.754485996982</v>
      </c>
      <c r="K401" s="29">
        <f t="shared" si="30"/>
        <v>530.61718868051207</v>
      </c>
      <c r="L401" s="28">
        <f t="shared" si="33"/>
        <v>265.30859434025604</v>
      </c>
      <c r="M401" s="27">
        <f t="shared" si="34"/>
        <v>119.38886745311522</v>
      </c>
      <c r="N401" s="87" cm="1">
        <f t="array" ref="N401">_xlfn.IFS(AND('Demand breakdown 1'!X401&gt;0, SUM('Demand breakdown 1'!N401:W401)&gt;0,SUM('Demand breakdown 1'!N401:W401)&lt;'Demand breakdown 1'!X401),('Demand breakdown 1'!N401 /'Demand breakdown 1'!X401)*Doku!$H$9,AND('Demand breakdown 1'!X401 = 0, SUM('Demand breakdown 1'!N401:W401)&gt;0), 'Demand breakdown 1'!N401/SUM('Demand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1'!N401 /'Demand breakdown 1'!Y401)*Doku!$H$9)</f>
        <v>0.16850558110373562</v>
      </c>
      <c r="O401" s="27" cm="1">
        <f t="array" ref="O401">_xlfn.IFS(AND('Demand breakdown 1'!X401&gt;0, SUM('Demand breakdown 1'!N401:W401)&gt;0,SUM('Demand breakdown 1'!N401:W401)&lt;'Demand breakdown 1'!X401),('Demand breakdown 1'!O401 /'Demand breakdown 1'!X401)*Doku!$H$9,AND('Demand breakdown 1'!X401 = 0, SUM('Demand breakdown 1'!N401:W401)&gt;0), 'Demand breakdown 1'!O401/SUM('Demand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1'!O401 /'Demand breakdown 1'!Y401)*Doku!$H$9)</f>
        <v>0.19464690815127536</v>
      </c>
      <c r="P401" s="27" cm="1">
        <f t="array" ref="P401">_xlfn.IFS(AND('Demand breakdown 1'!X401&gt;0, SUM('Demand breakdown 1'!N401:W401)&gt;0,SUM('Demand breakdown 1'!N401:W401)&lt;'Demand breakdown 1'!X401),('Demand breakdown 1'!P401 /'Demand breakdown 1'!X401)*Doku!$H$9,AND('Demand breakdown 1'!X401 = 0, SUM('Demand breakdown 1'!N401:W401)&gt;0), 'Demand breakdown 1'!P401/SUM('Demand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1'!P401 /'Demand breakdown 1'!Y401)*Doku!$H$9)</f>
        <v>9.6087039958524301E-2</v>
      </c>
      <c r="Q401" s="27" cm="1">
        <f t="array" ref="Q401">_xlfn.IFS(AND('Demand breakdown 1'!X401&gt;0, SUM('Demand breakdown 1'!N401:W401)&gt;0,SUM('Demand breakdown 1'!N401:W401)&lt;'Demand breakdown 1'!X401),('Demand breakdown 1'!Q401 /'Demand breakdown 1'!X401)*Doku!$H$9,AND('Demand breakdown 1'!X401 = 0, SUM('Demand breakdown 1'!N401:W401)&gt;0), 'Demand breakdown 1'!Q401/SUM('Demand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1'!Q401 /'Demand breakdown 1'!Y401)*Doku!$H$9)</f>
        <v>6.1644075267509167E-2</v>
      </c>
      <c r="R401" s="27" cm="1">
        <f t="array" ref="R401">_xlfn.IFS(AND('Demand breakdown 1'!X401&gt;0, SUM('Demand breakdown 1'!N401:W401)&gt;0,SUM('Demand breakdown 1'!N401:W401)&lt;'Demand breakdown 1'!X401),('Demand breakdown 1'!R401 /'Demand breakdown 1'!X401)*Doku!$H$9,AND('Demand breakdown 1'!X401 = 0, SUM('Demand breakdown 1'!N401:W401)&gt;0), 'Demand breakdown 1'!R401/SUM('Demand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1'!R401 /'Demand breakdown 1'!Y401)*Doku!$H$9)</f>
        <v>0</v>
      </c>
      <c r="S401" s="27" cm="1">
        <f t="array" ref="S401">_xlfn.IFS(AND('Demand breakdown 1'!X401&gt;0, SUM('Demand breakdown 1'!N401:W401)&gt;0,SUM('Demand breakdown 1'!N401:W401)&lt;'Demand breakdown 1'!X401),('Demand breakdown 1'!S401 /'Demand breakdown 1'!X401)*Doku!$H$9,AND('Demand breakdown 1'!X401 = 0, SUM('Demand breakdown 1'!N401:W401)&gt;0), 'Demand breakdown 1'!S401/SUM('Demand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1'!S401 /'Demand breakdown 1'!Y401)*Doku!$H$9)</f>
        <v>0</v>
      </c>
      <c r="T401" s="27" cm="1">
        <f t="array" ref="T401">_xlfn.IFS(AND('Demand breakdown 1'!X401&gt;0, SUM('Demand breakdown 1'!N401:W401)&gt;0,SUM('Demand breakdown 1'!N401:W401)&lt;'Demand breakdown 1'!X401),('Demand breakdown 1'!T401 /'Demand breakdown 1'!X401)*Doku!$H$9,AND('Demand breakdown 1'!X401 = 0, SUM('Demand breakdown 1'!N401:W401)&gt;0), 'Demand breakdown 1'!T401/SUM('Demand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1'!T401 /'Demand breakdown 1'!Y401)*Doku!$H$9)</f>
        <v>0.10845118112965794</v>
      </c>
      <c r="U401" s="27" cm="1">
        <f t="array" ref="U401">_xlfn.IFS(AND('Demand breakdown 1'!X401&gt;0, SUM('Demand breakdown 1'!N401:W401)&gt;0,SUM('Demand breakdown 1'!N401:W401)&lt;'Demand breakdown 1'!X401),('Demand breakdown 1'!U401 /'Demand breakdown 1'!X401)*Doku!$H$9,AND('Demand breakdown 1'!X401 = 0, SUM('Demand breakdown 1'!N401:W401)&gt;0), 'Demand breakdown 1'!U401/SUM('Demand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1'!U401 /'Demand breakdown 1'!Y401)*Doku!$H$9)</f>
        <v>6.5176687030690197E-2</v>
      </c>
      <c r="V401" s="27" cm="1">
        <f t="array" ref="V401">_xlfn.IFS(AND('Demand breakdown 1'!X401&gt;0, SUM('Demand breakdown 1'!N401:W401)&gt;0,SUM('Demand breakdown 1'!N401:W401)&lt;'Demand breakdown 1'!X401),('Demand breakdown 1'!V401 /'Demand breakdown 1'!X401)*Doku!$H$9,AND('Demand breakdown 1'!X401 = 0, SUM('Demand breakdown 1'!N401:W401)&gt;0), 'Demand breakdown 1'!V401/SUM('Demand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1'!V401 /'Demand breakdown 1'!Y401)*Doku!$H$9)</f>
        <v>0.28614155281766429</v>
      </c>
      <c r="W401" s="27" cm="1">
        <f t="array" ref="W401">_xlfn.IFS(AND('Demand breakdown 1'!X401&gt;0, SUM('Demand breakdown 1'!N401:W401)&gt;0),('Demand breakdown 1'!W401 /'Demand breakdown 1'!X401)*Doku!$H$9,AND('Demand breakdown 1'!X401 = 0, SUM('Demand breakdown 1'!N401:W401)&gt;0), 'Demand breakdown 1'!W401/SUM('Demand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1'!W401 /'Demand breakdown 1'!Y401)*Doku!$H$9)</f>
        <v>0</v>
      </c>
      <c r="X401" s="90" cm="1">
        <f t="array" ref="X401">_xlfn.IFS(AND('Demand breakdown 1'!Y401&gt;0,'Demand breakdown 1'!X401 &gt; SUM('Demand breakdown 1'!N401:W401)),(('Demand breakdown 1'!Y401-SUM('Demand breakdown 1'!N401:W401))/'Demand breakdown 1'!Y401)*Doku!$H$9,'Demand breakdown 1'!Y401 = 0, 0,'Demand breakdown 1'!X401 &lt; SUM('Demand breakdown 1'!N401:W401),1)</f>
        <v>1</v>
      </c>
      <c r="Y401" s="92">
        <f>IF(X401=1,Doku!$H$10,1-SUM(N401:X401))</f>
        <v>1.934697454094314E-2</v>
      </c>
      <c r="Z401" s="27">
        <f t="shared" si="31"/>
        <v>71.633320471869141</v>
      </c>
      <c r="AA401" s="25">
        <f t="shared" si="32"/>
        <v>74.286406415271699</v>
      </c>
    </row>
    <row r="402" spans="1:27">
      <c r="A402" s="27" t="s">
        <v>1560</v>
      </c>
      <c r="B402" s="27" t="s">
        <v>1583</v>
      </c>
      <c r="C402" s="27">
        <v>16077</v>
      </c>
      <c r="E402" s="27">
        <v>2017.299</v>
      </c>
      <c r="F402" s="27">
        <v>89393</v>
      </c>
      <c r="G402" s="27">
        <v>5</v>
      </c>
      <c r="H402" s="27">
        <v>3.1586430964832615E-2</v>
      </c>
      <c r="I402" s="27">
        <v>4.1909517112048759E-2</v>
      </c>
      <c r="J402" s="27">
        <v>13457.754485996982</v>
      </c>
      <c r="K402" s="29">
        <f t="shared" si="30"/>
        <v>463.98158950757892</v>
      </c>
      <c r="L402" s="28">
        <f>K402/G402</f>
        <v>92.796317901515778</v>
      </c>
      <c r="M402" s="27">
        <f>L402*0.45</f>
        <v>41.758343055682104</v>
      </c>
      <c r="N402" s="87" cm="1">
        <f t="array" ref="N402">_xlfn.IFS(AND('Demand breakdown 1'!X402&gt;0, SUM('Demand breakdown 1'!N402:W402)&gt;0,SUM('Demand breakdown 1'!N402:W402)&lt;'Demand breakdown 1'!X402),('Demand breakdown 1'!N402 /'Demand breakdown 1'!X402)*Doku!$H$9,AND('Demand breakdown 1'!X402 = 0, SUM('Demand breakdown 1'!N402:W402)&gt;0), 'Demand breakdown 1'!N402/SUM('Demand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1'!N402 /'Demand breakdown 1'!Y402)*Doku!$H$9)</f>
        <v>0.23603303854152471</v>
      </c>
      <c r="O402" s="27" cm="1">
        <f t="array" ref="O402">_xlfn.IFS(AND('Demand breakdown 1'!X402&gt;0, SUM('Demand breakdown 1'!N402:W402)&gt;0,SUM('Demand breakdown 1'!N402:W402)&lt;'Demand breakdown 1'!X402),('Demand breakdown 1'!O402 /'Demand breakdown 1'!X402)*Doku!$H$9,AND('Demand breakdown 1'!X402 = 0, SUM('Demand breakdown 1'!N402:W402)&gt;0), 'Demand breakdown 1'!O402/SUM('Demand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1'!O402 /'Demand breakdown 1'!Y402)*Doku!$H$9)</f>
        <v>0.11213260111800802</v>
      </c>
      <c r="P402" s="27" cm="1">
        <f t="array" ref="P402">_xlfn.IFS(AND('Demand breakdown 1'!X402&gt;0, SUM('Demand breakdown 1'!N402:W402)&gt;0,SUM('Demand breakdown 1'!N402:W402)&lt;'Demand breakdown 1'!X402),('Demand breakdown 1'!P402 /'Demand breakdown 1'!X402)*Doku!$H$9,AND('Demand breakdown 1'!X402 = 0, SUM('Demand breakdown 1'!N402:W402)&gt;0), 'Demand breakdown 1'!P402/SUM('Demand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1'!P402 /'Demand breakdown 1'!Y402)*Doku!$H$9)</f>
        <v>6.2356006170569002E-2</v>
      </c>
      <c r="Q402" s="27" cm="1">
        <f t="array" ref="Q402">_xlfn.IFS(AND('Demand breakdown 1'!X402&gt;0, SUM('Demand breakdown 1'!N402:W402)&gt;0,SUM('Demand breakdown 1'!N402:W402)&lt;'Demand breakdown 1'!X402),('Demand breakdown 1'!Q402 /'Demand breakdown 1'!X402)*Doku!$H$9,AND('Demand breakdown 1'!X402 = 0, SUM('Demand breakdown 1'!N402:W402)&gt;0), 'Demand breakdown 1'!Q402/SUM('Demand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1'!Q402 /'Demand breakdown 1'!Y402)*Doku!$H$9)</f>
        <v>0.15027662224620855</v>
      </c>
      <c r="R402" s="27" cm="1">
        <f t="array" ref="R402">_xlfn.IFS(AND('Demand breakdown 1'!X402&gt;0, SUM('Demand breakdown 1'!N402:W402)&gt;0,SUM('Demand breakdown 1'!N402:W402)&lt;'Demand breakdown 1'!X402),('Demand breakdown 1'!R402 /'Demand breakdown 1'!X402)*Doku!$H$9,AND('Demand breakdown 1'!X402 = 0, SUM('Demand breakdown 1'!N402:W402)&gt;0), 'Demand breakdown 1'!R402/SUM('Demand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1'!R402 /'Demand breakdown 1'!Y402)*Doku!$H$9)</f>
        <v>0</v>
      </c>
      <c r="S402" s="27" cm="1">
        <f t="array" ref="S402">_xlfn.IFS(AND('Demand breakdown 1'!X402&gt;0, SUM('Demand breakdown 1'!N402:W402)&gt;0,SUM('Demand breakdown 1'!N402:W402)&lt;'Demand breakdown 1'!X402),('Demand breakdown 1'!S402 /'Demand breakdown 1'!X402)*Doku!$H$9,AND('Demand breakdown 1'!X402 = 0, SUM('Demand breakdown 1'!N402:W402)&gt;0), 'Demand breakdown 1'!S402/SUM('Demand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1'!S402 /'Demand breakdown 1'!Y402)*Doku!$H$9)</f>
        <v>0</v>
      </c>
      <c r="T402" s="27" cm="1">
        <f t="array" ref="T402">_xlfn.IFS(AND('Demand breakdown 1'!X402&gt;0, SUM('Demand breakdown 1'!N402:W402)&gt;0,SUM('Demand breakdown 1'!N402:W402)&lt;'Demand breakdown 1'!X402),('Demand breakdown 1'!T402 /'Demand breakdown 1'!X402)*Doku!$H$9,AND('Demand breakdown 1'!X402 = 0, SUM('Demand breakdown 1'!N402:W402)&gt;0), 'Demand breakdown 1'!T402/SUM('Demand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1'!T402 /'Demand breakdown 1'!Y402)*Doku!$H$9)</f>
        <v>0</v>
      </c>
      <c r="U402" s="27" cm="1">
        <f t="array" ref="U402">_xlfn.IFS(AND('Demand breakdown 1'!X402&gt;0, SUM('Demand breakdown 1'!N402:W402)&gt;0,SUM('Demand breakdown 1'!N402:W402)&lt;'Demand breakdown 1'!X402),('Demand breakdown 1'!U402 /'Demand breakdown 1'!X402)*Doku!$H$9,AND('Demand breakdown 1'!X402 = 0, SUM('Demand breakdown 1'!N402:W402)&gt;0), 'Demand breakdown 1'!U402/SUM('Demand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1'!U402 /'Demand breakdown 1'!Y402)*Doku!$H$9)</f>
        <v>4.8423970084736874E-2</v>
      </c>
      <c r="V402" s="27" cm="1">
        <f t="array" ref="V402">_xlfn.IFS(AND('Demand breakdown 1'!X402&gt;0, SUM('Demand breakdown 1'!N402:W402)&gt;0,SUM('Demand breakdown 1'!N402:W402)&lt;'Demand breakdown 1'!X402),('Demand breakdown 1'!V402 /'Demand breakdown 1'!X402)*Doku!$H$9,AND('Demand breakdown 1'!X402 = 0, SUM('Demand breakdown 1'!N402:W402)&gt;0), 'Demand breakdown 1'!V402/SUM('Demand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1'!V402 /'Demand breakdown 1'!Y402)*Doku!$H$9)</f>
        <v>0.13580353621529559</v>
      </c>
      <c r="W402" s="27" cm="1">
        <f t="array" ref="W402">_xlfn.IFS(AND('Demand breakdown 1'!X402&gt;0, SUM('Demand breakdown 1'!N402:W402)&gt;0),('Demand breakdown 1'!W402 /'Demand breakdown 1'!X402)*Doku!$H$9,AND('Demand breakdown 1'!X402 = 0, SUM('Demand breakdown 1'!N402:W402)&gt;0), 'Demand breakdown 1'!W402/SUM('Demand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1'!W402 /'Demand breakdown 1'!Y402)*Doku!$H$9)</f>
        <v>5.2752369645383747E-2</v>
      </c>
      <c r="X402" s="90" cm="1">
        <f t="array" ref="X402">_xlfn.IFS(AND('Demand breakdown 1'!Y402&gt;0,'Demand breakdown 1'!X402 &gt; SUM('Demand breakdown 1'!N402:W402)),(('Demand breakdown 1'!Y402-SUM('Demand breakdown 1'!N402:W402))/'Demand breakdown 1'!Y402)*Doku!$H$9,'Demand breakdown 1'!Y402 = 0, 0,'Demand breakdown 1'!X402 &lt; SUM('Demand breakdown 1'!N402:W402),1)</f>
        <v>0.18287488143733033</v>
      </c>
      <c r="Y402" s="92">
        <f>IF(X402=1,Doku!$H$10,1-SUM(N402:X402))</f>
        <v>1.934697454094314E-2</v>
      </c>
      <c r="Z402" s="27">
        <f t="shared" si="31"/>
        <v>25.055005833409261</v>
      </c>
      <c r="AA402" s="25">
        <f t="shared" si="32"/>
        <v>25.982969012424419</v>
      </c>
    </row>
    <row r="403" spans="1:27">
      <c r="N403" s="87"/>
    </row>
    <row r="404" spans="1:27">
      <c r="N404" s="87"/>
    </row>
    <row r="405" spans="1:27">
      <c r="N405" s="87"/>
    </row>
    <row r="406" spans="1:27">
      <c r="N406" s="87"/>
    </row>
    <row r="407" spans="1:27">
      <c r="N407" s="87"/>
    </row>
    <row r="408" spans="1:27">
      <c r="N408" s="87"/>
    </row>
    <row r="409" spans="1:27">
      <c r="N409" s="87"/>
    </row>
    <row r="410" spans="1:27">
      <c r="N410" s="87"/>
    </row>
    <row r="411" spans="1:27">
      <c r="N411" s="87"/>
    </row>
    <row r="412" spans="1:27">
      <c r="N412" s="87"/>
    </row>
    <row r="413" spans="1:27">
      <c r="N413" s="87"/>
    </row>
    <row r="414" spans="1:27">
      <c r="N414" s="87"/>
    </row>
    <row r="415" spans="1:27">
      <c r="N415" s="87"/>
    </row>
    <row r="416" spans="1:27">
      <c r="N416" s="87"/>
    </row>
    <row r="417" spans="14:14">
      <c r="N417" s="87"/>
    </row>
    <row r="418" spans="14:14">
      <c r="N418" s="87"/>
    </row>
    <row r="419" spans="14:14">
      <c r="N419" s="87"/>
    </row>
    <row r="420" spans="14:14">
      <c r="N420" s="87"/>
    </row>
    <row r="421" spans="14:14">
      <c r="N421" s="87"/>
    </row>
    <row r="422" spans="14:14">
      <c r="N422" s="87"/>
    </row>
    <row r="423" spans="14:14">
      <c r="N423" s="87"/>
    </row>
    <row r="424" spans="14:14">
      <c r="N424" s="87"/>
    </row>
    <row r="425" spans="14:14">
      <c r="N425" s="87"/>
    </row>
    <row r="426" spans="14:14">
      <c r="N426" s="87"/>
    </row>
    <row r="427" spans="14:14">
      <c r="N427" s="87"/>
    </row>
    <row r="428" spans="14:14">
      <c r="N428" s="87"/>
    </row>
    <row r="429" spans="14:14">
      <c r="N429" s="87"/>
    </row>
    <row r="430" spans="14:14">
      <c r="N430" s="87"/>
    </row>
    <row r="431" spans="14:14">
      <c r="N431" s="87"/>
    </row>
    <row r="432" spans="14:14">
      <c r="N432" s="87"/>
    </row>
    <row r="433" spans="14:14">
      <c r="N433" s="87"/>
    </row>
    <row r="434" spans="14:14">
      <c r="N434" s="87"/>
    </row>
    <row r="435" spans="14:14">
      <c r="N435" s="87"/>
    </row>
    <row r="436" spans="14:14">
      <c r="N436" s="87"/>
    </row>
    <row r="437" spans="14:14">
      <c r="N437" s="87"/>
    </row>
    <row r="438" spans="14:14">
      <c r="N438" s="87"/>
    </row>
    <row r="439" spans="14:14">
      <c r="N439" s="87"/>
    </row>
    <row r="440" spans="14:14">
      <c r="N440" s="87"/>
    </row>
    <row r="441" spans="14:14">
      <c r="N441" s="87"/>
    </row>
    <row r="442" spans="14:14">
      <c r="N442" s="87"/>
    </row>
    <row r="443" spans="14:14">
      <c r="N443" s="87"/>
    </row>
    <row r="444" spans="14:14">
      <c r="N444" s="87"/>
    </row>
    <row r="445" spans="14:14">
      <c r="N445" s="87"/>
    </row>
    <row r="446" spans="14:14">
      <c r="N446" s="87"/>
    </row>
    <row r="447" spans="14:14">
      <c r="N447" s="87"/>
    </row>
    <row r="448" spans="14:14">
      <c r="N448" s="87"/>
    </row>
    <row r="449" spans="14:14">
      <c r="N449" s="87"/>
    </row>
    <row r="450" spans="14:14">
      <c r="N450" s="87"/>
    </row>
    <row r="451" spans="14:14">
      <c r="N451" s="87"/>
    </row>
    <row r="452" spans="14:14">
      <c r="N452" s="87"/>
    </row>
    <row r="453" spans="14:14">
      <c r="N453" s="87"/>
    </row>
    <row r="454" spans="14:14">
      <c r="N454" s="87"/>
    </row>
    <row r="455" spans="14:14">
      <c r="N455" s="87"/>
    </row>
    <row r="456" spans="14:14">
      <c r="N456" s="87"/>
    </row>
    <row r="457" spans="14:14">
      <c r="N457" s="87"/>
    </row>
    <row r="458" spans="14:14">
      <c r="N458" s="87"/>
    </row>
    <row r="459" spans="14:14">
      <c r="N459" s="87"/>
    </row>
    <row r="460" spans="14:14">
      <c r="N460" s="87"/>
    </row>
    <row r="461" spans="14:14">
      <c r="N461" s="87"/>
    </row>
    <row r="462" spans="14:14">
      <c r="N462" s="87"/>
    </row>
    <row r="463" spans="14:14">
      <c r="N463" s="87"/>
    </row>
    <row r="464" spans="14:14">
      <c r="N464" s="87"/>
    </row>
    <row r="465" spans="14:14">
      <c r="N465" s="87"/>
    </row>
    <row r="466" spans="14:14">
      <c r="N466" s="87"/>
    </row>
    <row r="467" spans="14:14">
      <c r="N467" s="87"/>
    </row>
    <row r="468" spans="14:14">
      <c r="N468" s="87"/>
    </row>
    <row r="469" spans="14:14">
      <c r="N469" s="87"/>
    </row>
    <row r="470" spans="14:14">
      <c r="N470" s="87"/>
    </row>
    <row r="471" spans="14:14">
      <c r="N471" s="87"/>
    </row>
    <row r="472" spans="14:14">
      <c r="N472" s="87"/>
    </row>
    <row r="473" spans="14:14">
      <c r="N473" s="87"/>
    </row>
    <row r="474" spans="14:14">
      <c r="N474" s="87"/>
    </row>
    <row r="475" spans="14:14">
      <c r="N475" s="87"/>
    </row>
    <row r="476" spans="14:14">
      <c r="N476" s="87"/>
    </row>
    <row r="477" spans="14:14">
      <c r="N477" s="87"/>
    </row>
    <row r="478" spans="14:14">
      <c r="N478" s="87"/>
    </row>
    <row r="479" spans="14:14">
      <c r="N479" s="87"/>
    </row>
    <row r="480" spans="14:14">
      <c r="N480" s="87"/>
    </row>
    <row r="481" spans="14:14">
      <c r="N481" s="87"/>
    </row>
    <row r="482" spans="14:14">
      <c r="N482" s="87"/>
    </row>
    <row r="483" spans="14:14">
      <c r="N483" s="87"/>
    </row>
    <row r="484" spans="14:14">
      <c r="N484" s="87"/>
    </row>
    <row r="485" spans="14:14">
      <c r="N485" s="87"/>
    </row>
    <row r="486" spans="14:14">
      <c r="N486" s="87"/>
    </row>
    <row r="487" spans="14:14">
      <c r="N487" s="87"/>
    </row>
    <row r="488" spans="14:14">
      <c r="N488" s="87"/>
    </row>
    <row r="489" spans="14:14">
      <c r="N489" s="87"/>
    </row>
    <row r="490" spans="14:14">
      <c r="N490" s="87"/>
    </row>
    <row r="491" spans="14:14">
      <c r="N491" s="87"/>
    </row>
    <row r="492" spans="14:14">
      <c r="N492" s="87"/>
    </row>
    <row r="493" spans="14:14">
      <c r="N493" s="87"/>
    </row>
    <row r="494" spans="14:14">
      <c r="N494" s="87"/>
    </row>
    <row r="495" spans="14:14">
      <c r="N495" s="87"/>
    </row>
    <row r="496" spans="14:14">
      <c r="N496" s="87"/>
    </row>
    <row r="497" spans="14:14">
      <c r="N497" s="87"/>
    </row>
    <row r="498" spans="14:14">
      <c r="N498" s="87"/>
    </row>
    <row r="499" spans="14:14">
      <c r="N499" s="87"/>
    </row>
    <row r="500" spans="14:14">
      <c r="N500" s="87"/>
    </row>
    <row r="501" spans="14:14">
      <c r="N501" s="87"/>
    </row>
    <row r="502" spans="14:14">
      <c r="N502" s="87"/>
    </row>
    <row r="503" spans="14:14">
      <c r="N503" s="87"/>
    </row>
    <row r="504" spans="14:14">
      <c r="N504" s="87"/>
    </row>
    <row r="505" spans="14:14">
      <c r="N505" s="87"/>
    </row>
    <row r="506" spans="14:14">
      <c r="N506" s="87"/>
    </row>
    <row r="507" spans="14:14">
      <c r="N507" s="87"/>
    </row>
    <row r="508" spans="14:14">
      <c r="N508" s="87"/>
    </row>
    <row r="509" spans="14:14">
      <c r="N509" s="87"/>
    </row>
    <row r="510" spans="14:14">
      <c r="N510" s="87"/>
    </row>
    <row r="511" spans="14:14">
      <c r="N511" s="87"/>
    </row>
    <row r="512" spans="14:14">
      <c r="N512" s="87"/>
    </row>
    <row r="513" spans="14:14">
      <c r="N513" s="87"/>
    </row>
    <row r="514" spans="14:14">
      <c r="N514" s="87"/>
    </row>
    <row r="515" spans="14:14">
      <c r="N515" s="87"/>
    </row>
    <row r="516" spans="14:14">
      <c r="N516" s="87"/>
    </row>
    <row r="517" spans="14:14">
      <c r="N517" s="87"/>
    </row>
    <row r="518" spans="14:14">
      <c r="N518" s="87"/>
    </row>
    <row r="519" spans="14:14">
      <c r="N519" s="87"/>
    </row>
    <row r="520" spans="14:14">
      <c r="N520" s="87"/>
    </row>
    <row r="521" spans="14:14">
      <c r="N521" s="87"/>
    </row>
    <row r="522" spans="14:14">
      <c r="N522" s="87"/>
    </row>
    <row r="523" spans="14:14">
      <c r="N523" s="87"/>
    </row>
    <row r="524" spans="14:14">
      <c r="N524" s="87"/>
    </row>
    <row r="525" spans="14:14">
      <c r="N525" s="87"/>
    </row>
    <row r="526" spans="14:14">
      <c r="N526" s="87"/>
    </row>
    <row r="527" spans="14:14">
      <c r="N527" s="87"/>
    </row>
    <row r="528" spans="14:14">
      <c r="N528" s="87"/>
    </row>
    <row r="529" spans="14:14">
      <c r="N529" s="87"/>
    </row>
    <row r="530" spans="14:14">
      <c r="N530" s="87"/>
    </row>
    <row r="531" spans="14:14">
      <c r="N531" s="87"/>
    </row>
    <row r="532" spans="14:14">
      <c r="N532" s="87"/>
    </row>
    <row r="533" spans="14:14">
      <c r="N533" s="87"/>
    </row>
    <row r="534" spans="14:14">
      <c r="N534" s="87"/>
    </row>
    <row r="535" spans="14:14">
      <c r="N535" s="87"/>
    </row>
    <row r="536" spans="14:14">
      <c r="N536" s="87"/>
    </row>
    <row r="537" spans="14:14">
      <c r="N537" s="87"/>
    </row>
    <row r="538" spans="14:14">
      <c r="N538" s="87"/>
    </row>
    <row r="539" spans="14:14">
      <c r="N539" s="87"/>
    </row>
    <row r="540" spans="14:14">
      <c r="N540" s="87"/>
    </row>
    <row r="541" spans="14:14">
      <c r="N541" s="87"/>
    </row>
    <row r="542" spans="14:14">
      <c r="N542" s="87"/>
    </row>
    <row r="543" spans="14:14">
      <c r="N543" s="87"/>
    </row>
    <row r="544" spans="14:14">
      <c r="N544" s="87"/>
    </row>
    <row r="545" spans="14:14">
      <c r="N545" s="87"/>
    </row>
    <row r="546" spans="14:14">
      <c r="N546" s="87"/>
    </row>
    <row r="547" spans="14:14">
      <c r="N547" s="87"/>
    </row>
    <row r="548" spans="14:14">
      <c r="N548" s="87"/>
    </row>
    <row r="549" spans="14:14">
      <c r="N549" s="87"/>
    </row>
    <row r="550" spans="14:14">
      <c r="N550" s="87"/>
    </row>
    <row r="551" spans="14:14">
      <c r="N551" s="87"/>
    </row>
    <row r="552" spans="14:14">
      <c r="N552" s="87"/>
    </row>
    <row r="553" spans="14:14">
      <c r="N553" s="87"/>
    </row>
    <row r="554" spans="14:14">
      <c r="N554" s="87"/>
    </row>
    <row r="555" spans="14:14">
      <c r="N555" s="87"/>
    </row>
    <row r="556" spans="14:14">
      <c r="N556" s="87"/>
    </row>
    <row r="557" spans="14:14">
      <c r="N557" s="87"/>
    </row>
    <row r="558" spans="14:14">
      <c r="N558" s="87"/>
    </row>
    <row r="559" spans="14:14">
      <c r="N559" s="87"/>
    </row>
    <row r="560" spans="14:14">
      <c r="N560" s="87"/>
    </row>
    <row r="561" spans="14:14">
      <c r="N561" s="87"/>
    </row>
    <row r="562" spans="14:14">
      <c r="N562" s="87"/>
    </row>
    <row r="563" spans="14:14">
      <c r="N563" s="87"/>
    </row>
    <row r="564" spans="14:14">
      <c r="N564" s="87"/>
    </row>
    <row r="565" spans="14:14">
      <c r="N565" s="87"/>
    </row>
    <row r="566" spans="14:14">
      <c r="N566" s="87"/>
    </row>
    <row r="567" spans="14:14">
      <c r="N567" s="87"/>
    </row>
    <row r="568" spans="14:14">
      <c r="N568" s="87"/>
    </row>
    <row r="569" spans="14:14">
      <c r="N569" s="87"/>
    </row>
    <row r="570" spans="14:14">
      <c r="N570" s="87"/>
    </row>
    <row r="571" spans="14:14">
      <c r="N571" s="87"/>
    </row>
    <row r="572" spans="14:14">
      <c r="N572" s="87"/>
    </row>
    <row r="573" spans="14:14">
      <c r="N573" s="87"/>
    </row>
    <row r="574" spans="14:14">
      <c r="N574" s="87"/>
    </row>
    <row r="575" spans="14:14">
      <c r="N575" s="87"/>
    </row>
    <row r="576" spans="14:14">
      <c r="N576" s="87"/>
    </row>
    <row r="577" spans="14:14">
      <c r="N577" s="87"/>
    </row>
    <row r="578" spans="14:14">
      <c r="N578" s="87"/>
    </row>
    <row r="579" spans="14:14">
      <c r="N579" s="87"/>
    </row>
    <row r="580" spans="14:14">
      <c r="N580" s="87"/>
    </row>
    <row r="581" spans="14:14">
      <c r="N581" s="87"/>
    </row>
    <row r="582" spans="14:14">
      <c r="N582" s="87"/>
    </row>
    <row r="583" spans="14:14">
      <c r="N583" s="87"/>
    </row>
    <row r="584" spans="14:14">
      <c r="N584" s="87"/>
    </row>
    <row r="585" spans="14:14">
      <c r="N585" s="87"/>
    </row>
    <row r="586" spans="14:14">
      <c r="N586" s="87"/>
    </row>
    <row r="587" spans="14:14">
      <c r="N587" s="87"/>
    </row>
    <row r="588" spans="14:14">
      <c r="N588" s="87"/>
    </row>
    <row r="589" spans="14:14">
      <c r="N589" s="87"/>
    </row>
    <row r="590" spans="14:14">
      <c r="N590" s="87"/>
    </row>
    <row r="591" spans="14:14">
      <c r="N591" s="87"/>
    </row>
    <row r="592" spans="14:14">
      <c r="N592" s="87"/>
    </row>
    <row r="593" spans="14:14">
      <c r="N593" s="87"/>
    </row>
    <row r="594" spans="14:14">
      <c r="N594" s="87"/>
    </row>
    <row r="595" spans="14:14">
      <c r="N595" s="87"/>
    </row>
    <row r="596" spans="14:14">
      <c r="N596" s="87"/>
    </row>
    <row r="597" spans="14:14">
      <c r="N597" s="87"/>
    </row>
    <row r="598" spans="14:14">
      <c r="N598" s="87"/>
    </row>
    <row r="599" spans="14:14">
      <c r="N599" s="87"/>
    </row>
    <row r="600" spans="14:14">
      <c r="N600" s="87"/>
    </row>
    <row r="601" spans="14:14">
      <c r="N601" s="87"/>
    </row>
    <row r="602" spans="14:14">
      <c r="N602" s="87"/>
    </row>
    <row r="603" spans="14:14">
      <c r="N603" s="87"/>
    </row>
    <row r="604" spans="14:14">
      <c r="N604" s="87"/>
    </row>
    <row r="605" spans="14:14">
      <c r="N605" s="87"/>
    </row>
    <row r="606" spans="14:14">
      <c r="N606" s="87"/>
    </row>
    <row r="607" spans="14:14">
      <c r="N607" s="87"/>
    </row>
    <row r="608" spans="14:14">
      <c r="N608" s="87"/>
    </row>
    <row r="609" spans="14:14">
      <c r="N609" s="87"/>
    </row>
    <row r="610" spans="14:14">
      <c r="N610" s="87"/>
    </row>
    <row r="611" spans="14:14">
      <c r="N611" s="87"/>
    </row>
    <row r="612" spans="14:14">
      <c r="N612" s="87"/>
    </row>
    <row r="613" spans="14:14">
      <c r="N613" s="87"/>
    </row>
    <row r="614" spans="14:14">
      <c r="N614" s="87"/>
    </row>
    <row r="615" spans="14:14">
      <c r="N615" s="87"/>
    </row>
    <row r="616" spans="14:14">
      <c r="N616" s="87"/>
    </row>
    <row r="617" spans="14:14">
      <c r="N617" s="87"/>
    </row>
    <row r="618" spans="14:14">
      <c r="N618" s="87"/>
    </row>
    <row r="619" spans="14:14">
      <c r="N619" s="87"/>
    </row>
    <row r="620" spans="14:14">
      <c r="N620" s="87"/>
    </row>
    <row r="621" spans="14:14">
      <c r="N621" s="87"/>
    </row>
    <row r="622" spans="14:14">
      <c r="N622" s="87"/>
    </row>
    <row r="623" spans="14:14">
      <c r="N623" s="87"/>
    </row>
    <row r="624" spans="14:14">
      <c r="N624" s="87"/>
    </row>
    <row r="625" spans="14:14">
      <c r="N625" s="87"/>
    </row>
    <row r="626" spans="14:14">
      <c r="N626" s="87"/>
    </row>
    <row r="627" spans="14:14">
      <c r="N627" s="87"/>
    </row>
    <row r="628" spans="14:14">
      <c r="N628" s="87"/>
    </row>
    <row r="629" spans="14:14">
      <c r="N629" s="87"/>
    </row>
    <row r="630" spans="14:14">
      <c r="N630" s="87"/>
    </row>
    <row r="631" spans="14:14">
      <c r="N631" s="87"/>
    </row>
    <row r="632" spans="14:14">
      <c r="N632" s="87"/>
    </row>
    <row r="633" spans="14:14">
      <c r="N633" s="87"/>
    </row>
    <row r="634" spans="14:14">
      <c r="N634" s="87"/>
    </row>
    <row r="635" spans="14:14">
      <c r="N635" s="87"/>
    </row>
    <row r="636" spans="14:14">
      <c r="N636" s="87"/>
    </row>
    <row r="637" spans="14:14">
      <c r="N637" s="87"/>
    </row>
    <row r="638" spans="14:14">
      <c r="N638" s="87"/>
    </row>
    <row r="639" spans="14:14">
      <c r="N639" s="87"/>
    </row>
    <row r="640" spans="14:14">
      <c r="N640" s="87"/>
    </row>
    <row r="641" spans="14:14">
      <c r="N641" s="87"/>
    </row>
    <row r="642" spans="14:14">
      <c r="N642" s="87"/>
    </row>
    <row r="643" spans="14:14">
      <c r="N643" s="87"/>
    </row>
    <row r="644" spans="14:14">
      <c r="N644" s="87"/>
    </row>
    <row r="645" spans="14:14">
      <c r="N645" s="87"/>
    </row>
    <row r="646" spans="14:14">
      <c r="N646" s="87"/>
    </row>
    <row r="647" spans="14:14">
      <c r="N647" s="87"/>
    </row>
    <row r="648" spans="14:14">
      <c r="N648" s="87"/>
    </row>
    <row r="649" spans="14:14">
      <c r="N649" s="87"/>
    </row>
    <row r="650" spans="14:14">
      <c r="N650" s="87"/>
    </row>
    <row r="651" spans="14:14">
      <c r="N651" s="87"/>
    </row>
    <row r="652" spans="14:14">
      <c r="N652" s="87"/>
    </row>
    <row r="653" spans="14:14">
      <c r="N653" s="87"/>
    </row>
    <row r="654" spans="14:14">
      <c r="N654" s="87"/>
    </row>
    <row r="655" spans="14:14">
      <c r="N655" s="87"/>
    </row>
    <row r="656" spans="14:14">
      <c r="N656" s="87"/>
    </row>
    <row r="657" spans="14:14">
      <c r="N657" s="87"/>
    </row>
    <row r="658" spans="14:14">
      <c r="N658" s="87"/>
    </row>
    <row r="659" spans="14:14">
      <c r="N659" s="87"/>
    </row>
    <row r="660" spans="14:14">
      <c r="N660" s="87"/>
    </row>
    <row r="661" spans="14:14">
      <c r="N661" s="87"/>
    </row>
    <row r="662" spans="14:14">
      <c r="N662" s="87"/>
    </row>
    <row r="663" spans="14:14">
      <c r="N663" s="87"/>
    </row>
    <row r="664" spans="14:14">
      <c r="N664" s="87"/>
    </row>
    <row r="665" spans="14:14">
      <c r="N665" s="87"/>
    </row>
    <row r="666" spans="14:14">
      <c r="N666" s="87"/>
    </row>
    <row r="667" spans="14:14">
      <c r="N667" s="87"/>
    </row>
    <row r="668" spans="14:14">
      <c r="N668" s="87"/>
    </row>
    <row r="669" spans="14:14">
      <c r="N669" s="87"/>
    </row>
    <row r="670" spans="14:14">
      <c r="N670" s="87"/>
    </row>
    <row r="671" spans="14:14">
      <c r="N671" s="87"/>
    </row>
    <row r="672" spans="14:14">
      <c r="N672" s="87"/>
    </row>
    <row r="673" spans="14:14">
      <c r="N673" s="87"/>
    </row>
    <row r="674" spans="14:14">
      <c r="N674" s="87"/>
    </row>
    <row r="675" spans="14:14">
      <c r="N675" s="87"/>
    </row>
    <row r="676" spans="14:14">
      <c r="N676" s="87"/>
    </row>
    <row r="677" spans="14:14">
      <c r="N677" s="87"/>
    </row>
    <row r="678" spans="14:14">
      <c r="N678" s="87"/>
    </row>
    <row r="679" spans="14:14">
      <c r="N679" s="87"/>
    </row>
    <row r="680" spans="14:14">
      <c r="N680" s="87"/>
    </row>
    <row r="681" spans="14:14">
      <c r="N681" s="87"/>
    </row>
    <row r="682" spans="14:14">
      <c r="N682" s="87"/>
    </row>
    <row r="683" spans="14:14">
      <c r="N683" s="87"/>
    </row>
    <row r="684" spans="14:14">
      <c r="N684" s="87"/>
    </row>
    <row r="685" spans="14:14">
      <c r="N685" s="87"/>
    </row>
    <row r="686" spans="14:14">
      <c r="N686" s="87"/>
    </row>
    <row r="687" spans="14:14">
      <c r="N687" s="87"/>
    </row>
    <row r="688" spans="14:14">
      <c r="N688" s="87"/>
    </row>
    <row r="689" spans="14:14">
      <c r="N689" s="87"/>
    </row>
    <row r="690" spans="14:14">
      <c r="N690" s="87"/>
    </row>
    <row r="691" spans="14:14">
      <c r="N691" s="87"/>
    </row>
    <row r="692" spans="14:14">
      <c r="N692" s="87"/>
    </row>
    <row r="693" spans="14:14">
      <c r="N693" s="87"/>
    </row>
    <row r="694" spans="14:14">
      <c r="N694" s="87"/>
    </row>
    <row r="695" spans="14:14">
      <c r="N695" s="87"/>
    </row>
    <row r="696" spans="14:14">
      <c r="N696" s="87"/>
    </row>
    <row r="697" spans="14:14">
      <c r="N697" s="87"/>
    </row>
    <row r="698" spans="14:14">
      <c r="N698" s="87"/>
    </row>
    <row r="699" spans="14:14">
      <c r="N699" s="87"/>
    </row>
    <row r="700" spans="14:14">
      <c r="N700" s="87"/>
    </row>
    <row r="701" spans="14:14">
      <c r="N701" s="87"/>
    </row>
    <row r="702" spans="14:14">
      <c r="N702" s="87"/>
    </row>
    <row r="703" spans="14:14">
      <c r="N703" s="87"/>
    </row>
    <row r="704" spans="14:14">
      <c r="N704" s="87"/>
    </row>
    <row r="705" spans="14:14">
      <c r="N705" s="87"/>
    </row>
    <row r="706" spans="14:14">
      <c r="N706" s="87"/>
    </row>
    <row r="707" spans="14:14">
      <c r="N707" s="87"/>
    </row>
    <row r="708" spans="14:14">
      <c r="N708" s="87"/>
    </row>
    <row r="709" spans="14:14">
      <c r="N709" s="87"/>
    </row>
    <row r="710" spans="14:14">
      <c r="N710" s="87"/>
    </row>
    <row r="711" spans="14:14">
      <c r="N711" s="87"/>
    </row>
    <row r="712" spans="14:14">
      <c r="N712" s="87"/>
    </row>
    <row r="713" spans="14:14">
      <c r="N713" s="87"/>
    </row>
    <row r="714" spans="14:14">
      <c r="N714" s="87"/>
    </row>
    <row r="715" spans="14:14">
      <c r="N715" s="87"/>
    </row>
    <row r="716" spans="14:14">
      <c r="N716" s="87"/>
    </row>
    <row r="717" spans="14:14">
      <c r="N717" s="87"/>
    </row>
    <row r="718" spans="14:14">
      <c r="N718" s="87"/>
    </row>
    <row r="719" spans="14:14">
      <c r="N719" s="87"/>
    </row>
    <row r="720" spans="14:14">
      <c r="N720" s="87"/>
    </row>
    <row r="721" spans="14:14">
      <c r="N721" s="87"/>
    </row>
    <row r="722" spans="14:14">
      <c r="N722" s="87"/>
    </row>
    <row r="723" spans="14:14">
      <c r="N723" s="87"/>
    </row>
    <row r="724" spans="14:14">
      <c r="N724" s="87"/>
    </row>
    <row r="725" spans="14:14">
      <c r="N725" s="87"/>
    </row>
    <row r="726" spans="14:14">
      <c r="N726" s="87"/>
    </row>
    <row r="727" spans="14:14">
      <c r="N727" s="87"/>
    </row>
    <row r="728" spans="14:14">
      <c r="N728" s="87"/>
    </row>
    <row r="729" spans="14:14">
      <c r="N729" s="87"/>
    </row>
    <row r="730" spans="14:14">
      <c r="N730" s="87"/>
    </row>
    <row r="731" spans="14:14">
      <c r="N731" s="87"/>
    </row>
    <row r="732" spans="14:14">
      <c r="N732" s="87"/>
    </row>
    <row r="733" spans="14:14">
      <c r="N733" s="87"/>
    </row>
    <row r="734" spans="14:14">
      <c r="N734" s="87"/>
    </row>
    <row r="735" spans="14:14">
      <c r="N735" s="87"/>
    </row>
    <row r="736" spans="14:14">
      <c r="N736" s="87"/>
    </row>
    <row r="737" spans="14:14">
      <c r="N737" s="87"/>
    </row>
    <row r="738" spans="14:14">
      <c r="N738" s="87"/>
    </row>
    <row r="739" spans="14:14">
      <c r="N739" s="87"/>
    </row>
    <row r="740" spans="14:14">
      <c r="N740" s="87"/>
    </row>
    <row r="741" spans="14:14">
      <c r="N741" s="87"/>
    </row>
    <row r="742" spans="14:14">
      <c r="N742" s="87"/>
    </row>
    <row r="743" spans="14:14">
      <c r="N743" s="87"/>
    </row>
    <row r="744" spans="14:14">
      <c r="N744" s="87"/>
    </row>
    <row r="745" spans="14:14">
      <c r="N745" s="87"/>
    </row>
    <row r="746" spans="14:14">
      <c r="N746" s="87"/>
    </row>
    <row r="747" spans="14:14">
      <c r="N747" s="87"/>
    </row>
    <row r="748" spans="14:14">
      <c r="N748" s="87"/>
    </row>
    <row r="749" spans="14:14">
      <c r="N749" s="87"/>
    </row>
    <row r="750" spans="14:14">
      <c r="N750" s="87"/>
    </row>
    <row r="751" spans="14:14">
      <c r="N751" s="87"/>
    </row>
    <row r="752" spans="14:14">
      <c r="N752" s="87"/>
    </row>
    <row r="753" spans="14:14">
      <c r="N753" s="87"/>
    </row>
    <row r="754" spans="14:14">
      <c r="N754" s="87"/>
    </row>
    <row r="755" spans="14:14">
      <c r="N755" s="87"/>
    </row>
    <row r="756" spans="14:14">
      <c r="N756" s="87"/>
    </row>
    <row r="757" spans="14:14">
      <c r="N757" s="87"/>
    </row>
    <row r="758" spans="14:14">
      <c r="N758" s="87"/>
    </row>
    <row r="759" spans="14:14">
      <c r="N759" s="87"/>
    </row>
    <row r="760" spans="14:14">
      <c r="N760" s="87"/>
    </row>
    <row r="761" spans="14:14">
      <c r="N761" s="87"/>
    </row>
    <row r="762" spans="14:14">
      <c r="N762" s="87"/>
    </row>
    <row r="763" spans="14:14">
      <c r="N763" s="87"/>
    </row>
    <row r="764" spans="14:14">
      <c r="N764" s="87"/>
    </row>
    <row r="765" spans="14:14">
      <c r="N765" s="87"/>
    </row>
    <row r="766" spans="14:14">
      <c r="N766" s="87"/>
    </row>
  </sheetData>
  <mergeCells count="4">
    <mergeCell ref="AF5:AG5"/>
    <mergeCell ref="AC6:AC7"/>
    <mergeCell ref="AD6:AE7"/>
    <mergeCell ref="AF6:AG7"/>
  </mergeCells>
  <pageMargins left="0.7" right="0.7" top="0.78740157499999996" bottom="0.78740157499999996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1BEA6-14D6-4A37-94CB-C0608BA60696}">
  <dimension ref="A1:AN405"/>
  <sheetViews>
    <sheetView topLeftCell="H1" workbookViewId="0">
      <pane ySplit="1" topLeftCell="A389" activePane="bottomLeft" state="frozen"/>
      <selection activeCell="L1" sqref="L1"/>
      <selection pane="bottomLeft" activeCell="N2" sqref="N2"/>
    </sheetView>
  </sheetViews>
  <sheetFormatPr baseColWidth="10" defaultRowHeight="12.75"/>
  <cols>
    <col min="1" max="1" width="5.42578125" style="96" bestFit="1" customWidth="1"/>
    <col min="2" max="2" width="31.7109375" style="96" customWidth="1"/>
    <col min="3" max="3" width="8.85546875" style="96" customWidth="1"/>
    <col min="4" max="4" width="13.5703125" style="96" bestFit="1" customWidth="1"/>
    <col min="5" max="5" width="9.28515625" style="96" bestFit="1" customWidth="1"/>
    <col min="6" max="6" width="7.28515625" style="96" bestFit="1" customWidth="1"/>
    <col min="7" max="7" width="6.42578125" style="96" bestFit="1" customWidth="1"/>
    <col min="8" max="8" width="10" style="96" bestFit="1" customWidth="1"/>
    <col min="9" max="9" width="12.5703125" style="96" bestFit="1" customWidth="1"/>
    <col min="10" max="10" width="13.28515625" style="96" bestFit="1" customWidth="1"/>
    <col min="11" max="11" width="13.7109375" style="96" bestFit="1" customWidth="1"/>
    <col min="12" max="12" width="16.42578125" style="96" bestFit="1" customWidth="1"/>
    <col min="13" max="13" width="13.5703125" style="96" bestFit="1" customWidth="1"/>
    <col min="14" max="14" width="12.28515625" style="96" bestFit="1" customWidth="1"/>
    <col min="15" max="15" width="26.42578125" style="96" bestFit="1" customWidth="1"/>
    <col min="16" max="16" width="20.85546875" style="96" bestFit="1" customWidth="1"/>
    <col min="17" max="17" width="16.85546875" style="96" bestFit="1" customWidth="1"/>
    <col min="18" max="18" width="18.5703125" style="96" bestFit="1" customWidth="1"/>
    <col min="19" max="19" width="19.7109375" style="96" bestFit="1" customWidth="1"/>
    <col min="20" max="20" width="24.140625" style="96" bestFit="1" customWidth="1"/>
    <col min="21" max="21" width="19.7109375" style="96" bestFit="1" customWidth="1"/>
    <col min="22" max="22" width="10.28515625" style="96" bestFit="1" customWidth="1"/>
    <col min="23" max="23" width="13.5703125" style="96" bestFit="1" customWidth="1"/>
    <col min="24" max="24" width="8.28515625" style="96" bestFit="1" customWidth="1"/>
    <col min="25" max="25" width="12.5703125" style="96" customWidth="1"/>
    <col min="26" max="26" width="12.7109375" style="96" bestFit="1" customWidth="1"/>
    <col min="27" max="27" width="11.28515625" style="96" bestFit="1" customWidth="1"/>
    <col min="28" max="16384" width="11.42578125" style="96"/>
  </cols>
  <sheetData>
    <row r="1" spans="1:40" s="25" customFormat="1" ht="15">
      <c r="A1" s="27" t="s">
        <v>1172</v>
      </c>
      <c r="B1" s="27" t="s">
        <v>1173</v>
      </c>
      <c r="C1" s="27" t="s">
        <v>1622</v>
      </c>
      <c r="D1" s="27" t="s">
        <v>1174</v>
      </c>
      <c r="E1" s="27" t="s">
        <v>1175</v>
      </c>
      <c r="F1" s="27" t="s">
        <v>1176</v>
      </c>
      <c r="G1" s="27" t="s">
        <v>1177</v>
      </c>
      <c r="H1" s="27" t="s">
        <v>1178</v>
      </c>
      <c r="I1" s="27" t="s">
        <v>1179</v>
      </c>
      <c r="J1" s="27" t="s">
        <v>1180</v>
      </c>
      <c r="K1" s="29" t="s">
        <v>1181</v>
      </c>
      <c r="L1" s="28" t="s">
        <v>1182</v>
      </c>
      <c r="M1" s="47" t="s">
        <v>1584</v>
      </c>
      <c r="N1" s="52" t="s">
        <v>1586</v>
      </c>
      <c r="O1" s="53" t="s">
        <v>1146</v>
      </c>
      <c r="P1" s="55" t="s">
        <v>1144</v>
      </c>
      <c r="Q1" s="56" t="s">
        <v>1147</v>
      </c>
      <c r="R1" s="57" t="s">
        <v>1148</v>
      </c>
      <c r="S1" s="58" t="s">
        <v>1149</v>
      </c>
      <c r="T1" s="59" t="s">
        <v>1150</v>
      </c>
      <c r="U1" s="60" t="s">
        <v>1151</v>
      </c>
      <c r="V1" s="54" t="s">
        <v>1152</v>
      </c>
      <c r="W1" s="61" t="s">
        <v>1621</v>
      </c>
      <c r="X1" s="54" t="s">
        <v>1668</v>
      </c>
      <c r="Y1" s="29" t="s">
        <v>1154</v>
      </c>
      <c r="Z1" s="48" t="s">
        <v>1618</v>
      </c>
      <c r="AA1" s="49" t="s">
        <v>1620</v>
      </c>
    </row>
    <row r="2" spans="1:40" s="25" customFormat="1" ht="15">
      <c r="A2" s="27" t="s">
        <v>1192</v>
      </c>
      <c r="B2" s="27" t="s">
        <v>1193</v>
      </c>
      <c r="C2" s="27">
        <v>1001</v>
      </c>
      <c r="D2" s="27">
        <v>619</v>
      </c>
      <c r="E2" s="27">
        <v>3770.9029999999998</v>
      </c>
      <c r="F2" s="27">
        <v>90164</v>
      </c>
      <c r="G2" s="27">
        <v>1</v>
      </c>
      <c r="H2" s="27">
        <v>3.857227757206276E-2</v>
      </c>
      <c r="I2" s="27">
        <v>3.1048209366391185E-2</v>
      </c>
      <c r="J2" s="27">
        <v>13496.468220694282</v>
      </c>
      <c r="K2" s="29">
        <f t="shared" ref="K2:K65" si="0">H2*J2*$AD$6+I2*J2*$AF$6</f>
        <v>492.15598117125273</v>
      </c>
      <c r="L2" s="28">
        <f>K2/G2</f>
        <v>492.15598117125273</v>
      </c>
      <c r="M2" s="27">
        <f>L2*$AD$4</f>
        <v>221.47019152706375</v>
      </c>
      <c r="N2" s="27">
        <f>M2*'Demand breakdown 2'!N2</f>
        <v>8.5796527800748947</v>
      </c>
      <c r="O2" s="27">
        <f>M2*'Demand breakdown 2'!O2</f>
        <v>0</v>
      </c>
      <c r="P2" s="27">
        <f>M2*'Demand breakdown 2'!P2</f>
        <v>0</v>
      </c>
      <c r="Q2" s="27">
        <f>M2*'Demand breakdown 2'!Q2</f>
        <v>11.398089442128484</v>
      </c>
      <c r="R2" s="27">
        <f>M2*'Demand breakdown 2'!R2</f>
        <v>0</v>
      </c>
      <c r="S2" s="27">
        <f>M2*'Demand breakdown 2'!S2</f>
        <v>0</v>
      </c>
      <c r="T2" s="27">
        <f>M2*'Demand breakdown 2'!T2</f>
        <v>0</v>
      </c>
      <c r="U2" s="27">
        <f>M2*'Demand breakdown 2'!U2</f>
        <v>0</v>
      </c>
      <c r="V2" s="27">
        <f>M2*'Demand breakdown 2'!V2</f>
        <v>75.600418699790382</v>
      </c>
      <c r="W2" s="27">
        <f>M2*'Demand breakdown 2'!W2</f>
        <v>9.8230807192161862</v>
      </c>
      <c r="X2" s="27" cm="1">
        <f t="array" ref="X2">_xlfn.IFS(AND('Demand breakdown 2'!X2&gt;0,'Demand breakdown 2'!X2&lt;1),'Demand breakdown 2'!X2*'Demand breakdown final'!M2,'Demand breakdown 2'!X2=0,M2,'Demand breakdown 2'!X2=1,0)</f>
        <v>111.78417172880189</v>
      </c>
      <c r="Y2" s="27">
        <f>IF('Demand breakdown 2'!Y2&lt;1,M2*'Demand breakdown 2'!Y2,'Demand breakdown 2'!Y2-Doku!$H$9)</f>
        <v>4.2847781570519032</v>
      </c>
      <c r="Z2" s="27">
        <f t="shared" ref="Z2:Z65" si="1">L2*$AE$4</f>
        <v>132.88211491623824</v>
      </c>
      <c r="AA2" s="25">
        <f t="shared" ref="AA2:AA65" si="2">L2*$AF$6</f>
        <v>137.80367472795078</v>
      </c>
    </row>
    <row r="3" spans="1:40" s="25" customFormat="1" ht="15">
      <c r="A3" s="27" t="s">
        <v>1192</v>
      </c>
      <c r="B3" s="27" t="s">
        <v>1194</v>
      </c>
      <c r="C3" s="27">
        <v>1002</v>
      </c>
      <c r="D3" s="27">
        <v>590</v>
      </c>
      <c r="E3" s="27">
        <v>11802.323</v>
      </c>
      <c r="F3" s="27">
        <v>246794</v>
      </c>
      <c r="G3" s="27">
        <v>1</v>
      </c>
      <c r="H3" s="27">
        <v>0.12072505677052434</v>
      </c>
      <c r="I3" s="27">
        <v>8.4984159779614321E-2</v>
      </c>
      <c r="J3" s="27">
        <v>13496.468220694282</v>
      </c>
      <c r="K3" s="29">
        <f t="shared" si="0"/>
        <v>1494.2966456281556</v>
      </c>
      <c r="L3" s="28">
        <f t="shared" ref="L3:L66" si="3">K3/G3</f>
        <v>1494.2966456281556</v>
      </c>
      <c r="M3" s="27">
        <f t="shared" ref="M3:M66" si="4">L3*0.45</f>
        <v>672.43349053267002</v>
      </c>
      <c r="N3" s="27">
        <f>M3*'Demand breakdown 2'!N3</f>
        <v>13.960133353505389</v>
      </c>
      <c r="O3" s="27">
        <f>M3*'Demand breakdown 2'!O3</f>
        <v>0</v>
      </c>
      <c r="P3" s="27">
        <f>M3*'Demand breakdown 2'!P3</f>
        <v>0</v>
      </c>
      <c r="Q3" s="27">
        <f>M3*'Demand breakdown 2'!Q3</f>
        <v>24.677558565842208</v>
      </c>
      <c r="R3" s="27">
        <f>M3*'Demand breakdown 2'!R3</f>
        <v>0</v>
      </c>
      <c r="S3" s="27">
        <f>M3*'Demand breakdown 2'!S3</f>
        <v>12.091454085713329</v>
      </c>
      <c r="T3" s="27">
        <f>M3*'Demand breakdown 2'!T3</f>
        <v>0</v>
      </c>
      <c r="U3" s="27">
        <f>M3*'Demand breakdown 2'!U3</f>
        <v>248.03969222192845</v>
      </c>
      <c r="V3" s="27">
        <f>M3*'Demand breakdown 2'!V3</f>
        <v>239.02606281257849</v>
      </c>
      <c r="W3" s="27">
        <f>M3*'Demand breakdown 2'!W3</f>
        <v>9.5082798037654825</v>
      </c>
      <c r="X3" s="27" cm="1">
        <f t="array" ref="X3">_xlfn.IFS(AND('Demand breakdown 2'!X3&gt;0,'Demand breakdown 2'!X3&lt;1),'Demand breakdown 2'!X3*'Demand breakdown final'!M3,'Demand breakdown 2'!X3=0,M3,'Demand breakdown 2'!X3=1,0)</f>
        <v>112.1207560675236</v>
      </c>
      <c r="Y3" s="27">
        <f>IF('Demand breakdown 2'!Y3&lt;1,M3*'Demand breakdown 2'!Y3,'Demand breakdown 2'!Y3-Doku!$H$9)</f>
        <v>13.009553621813097</v>
      </c>
      <c r="Z3" s="27">
        <f t="shared" si="1"/>
        <v>403.46009431960204</v>
      </c>
      <c r="AA3" s="25">
        <f t="shared" si="2"/>
        <v>418.4030607758836</v>
      </c>
      <c r="AC3" s="50"/>
      <c r="AD3" s="50" t="s">
        <v>1611</v>
      </c>
      <c r="AE3" s="50" t="s">
        <v>1612</v>
      </c>
      <c r="AF3" s="50" t="s">
        <v>1613</v>
      </c>
      <c r="AG3" s="50" t="s">
        <v>1614</v>
      </c>
    </row>
    <row r="4" spans="1:40" s="25" customFormat="1" ht="15">
      <c r="A4" s="27" t="s">
        <v>1192</v>
      </c>
      <c r="B4" s="27" t="s">
        <v>1195</v>
      </c>
      <c r="C4" s="27">
        <v>1003</v>
      </c>
      <c r="D4" s="27">
        <v>574</v>
      </c>
      <c r="E4" s="27">
        <v>9487.3870000000006</v>
      </c>
      <c r="F4" s="27">
        <v>216530</v>
      </c>
      <c r="G4" s="27">
        <v>1</v>
      </c>
      <c r="H4" s="27">
        <v>9.7045753973936708E-2</v>
      </c>
      <c r="I4" s="27">
        <v>7.4562672176308534E-2</v>
      </c>
      <c r="J4" s="27">
        <v>13496.468220694282</v>
      </c>
      <c r="K4" s="29">
        <f t="shared" si="0"/>
        <v>1224.8111187467644</v>
      </c>
      <c r="L4" s="28">
        <f t="shared" si="3"/>
        <v>1224.8111187467644</v>
      </c>
      <c r="M4" s="27">
        <f t="shared" si="4"/>
        <v>551.165003436044</v>
      </c>
      <c r="N4" s="27">
        <f>M4*'Demand breakdown 2'!N4</f>
        <v>12.458308813222922</v>
      </c>
      <c r="O4" s="27">
        <f>M4*'Demand breakdown 2'!O4</f>
        <v>19.702325454619402</v>
      </c>
      <c r="P4" s="27">
        <f>M4*'Demand breakdown 2'!P4</f>
        <v>1.679771974816574</v>
      </c>
      <c r="Q4" s="27">
        <f>M4*'Demand breakdown 2'!Q4</f>
        <v>110.16504534838698</v>
      </c>
      <c r="R4" s="27">
        <f>M4*'Demand breakdown 2'!R4</f>
        <v>0</v>
      </c>
      <c r="S4" s="27">
        <f>M4*'Demand breakdown 2'!S4</f>
        <v>22.116997668418225</v>
      </c>
      <c r="T4" s="27">
        <f>M4*'Demand breakdown 2'!T4</f>
        <v>0</v>
      </c>
      <c r="U4" s="27">
        <f>M4*'Demand breakdown 2'!U4</f>
        <v>0</v>
      </c>
      <c r="V4" s="27">
        <f>M4*'Demand breakdown 2'!V4</f>
        <v>167.9072069827067</v>
      </c>
      <c r="W4" s="27">
        <f>M4*'Demand breakdown 2'!W4</f>
        <v>136.90141594755076</v>
      </c>
      <c r="X4" s="27" cm="1">
        <f t="array" ref="X4">_xlfn.IFS(AND('Demand breakdown 2'!X4&gt;0,'Demand breakdown 2'!X4&lt;1),'Demand breakdown 2'!X4*'Demand breakdown final'!M4,'Demand breakdown 2'!X4=0,M4,'Demand breakdown 2'!X4=1,0)</f>
        <v>69.570555956986439</v>
      </c>
      <c r="Y4" s="27">
        <f>IF('Demand breakdown 2'!Y4&lt;1,M4*'Demand breakdown 2'!Y4,'Demand breakdown 2'!Y4-Doku!$H$9)</f>
        <v>10.663375289335981</v>
      </c>
      <c r="Z4" s="27">
        <f t="shared" si="1"/>
        <v>330.6990020616264</v>
      </c>
      <c r="AA4" s="25">
        <f t="shared" si="2"/>
        <v>342.94711324909406</v>
      </c>
      <c r="AC4" s="50" t="s">
        <v>1615</v>
      </c>
      <c r="AD4" s="51">
        <v>0.45</v>
      </c>
      <c r="AE4" s="51">
        <v>0.27</v>
      </c>
      <c r="AF4" s="51">
        <v>0.26</v>
      </c>
      <c r="AG4" s="51">
        <v>0.02</v>
      </c>
    </row>
    <row r="5" spans="1:40" s="25" customFormat="1" ht="15">
      <c r="A5" s="27" t="s">
        <v>1192</v>
      </c>
      <c r="B5" s="27" t="s">
        <v>1196</v>
      </c>
      <c r="C5" s="27">
        <v>1004</v>
      </c>
      <c r="D5" s="27">
        <v>600</v>
      </c>
      <c r="E5" s="27">
        <v>3435.2869999999998</v>
      </c>
      <c r="F5" s="27">
        <v>80196</v>
      </c>
      <c r="G5" s="27">
        <v>1</v>
      </c>
      <c r="H5" s="27">
        <v>3.513928724862421E-2</v>
      </c>
      <c r="I5" s="27">
        <v>2.7615702479338842E-2</v>
      </c>
      <c r="J5" s="27">
        <v>13496.468220694282</v>
      </c>
      <c r="K5" s="29">
        <f t="shared" si="0"/>
        <v>445.82456328048374</v>
      </c>
      <c r="L5" s="28">
        <f t="shared" si="3"/>
        <v>445.82456328048374</v>
      </c>
      <c r="M5" s="27">
        <f t="shared" si="4"/>
        <v>200.6210534762177</v>
      </c>
      <c r="N5" s="27">
        <f>M5*'Demand breakdown 2'!N5</f>
        <v>28.529206130719484</v>
      </c>
      <c r="O5" s="27">
        <f>M5*'Demand breakdown 2'!O5</f>
        <v>11.579501311880261</v>
      </c>
      <c r="P5" s="27">
        <f>M5*'Demand breakdown 2'!P5</f>
        <v>0</v>
      </c>
      <c r="Q5" s="27">
        <f>M5*'Demand breakdown 2'!Q5</f>
        <v>27.578232593028833</v>
      </c>
      <c r="R5" s="27">
        <f>M5*'Demand breakdown 2'!R5</f>
        <v>0</v>
      </c>
      <c r="S5" s="27">
        <f>M5*'Demand breakdown 2'!S5</f>
        <v>6.2652374247854548</v>
      </c>
      <c r="T5" s="27">
        <f>M5*'Demand breakdown 2'!T5</f>
        <v>0</v>
      </c>
      <c r="U5" s="27">
        <f>M5*'Demand breakdown 2'!U5</f>
        <v>0</v>
      </c>
      <c r="V5" s="27">
        <f>M5*'Demand breakdown 2'!V5</f>
        <v>103.60017598841664</v>
      </c>
      <c r="W5" s="27">
        <f>M5*'Demand breakdown 2'!W5</f>
        <v>19.187289613405458</v>
      </c>
      <c r="X5" s="27" cm="1">
        <f t="array" ref="X5">_xlfn.IFS(AND('Demand breakdown 2'!X5&gt;0,'Demand breakdown 2'!X5&lt;1),'Demand breakdown 2'!X5*'Demand breakdown final'!M5,'Demand breakdown 2'!X5=0,M5,'Demand breakdown 2'!X5=1,0)</f>
        <v>0</v>
      </c>
      <c r="Y5" s="27">
        <f>IF('Demand breakdown 2'!Y5&lt;1,M5*'Demand breakdown 2'!Y5,'Demand breakdown 2'!Y5-Doku!$H$9)</f>
        <v>3.8814104139815759</v>
      </c>
      <c r="Z5" s="27">
        <f t="shared" si="1"/>
        <v>120.37263208573061</v>
      </c>
      <c r="AA5" s="25">
        <f t="shared" si="2"/>
        <v>124.83087771853546</v>
      </c>
      <c r="AC5" s="50" t="s">
        <v>1616</v>
      </c>
      <c r="AD5" s="51">
        <v>0.3</v>
      </c>
      <c r="AE5" s="51">
        <v>0.7</v>
      </c>
      <c r="AF5" s="117" t="s">
        <v>1619</v>
      </c>
      <c r="AG5" s="117"/>
    </row>
    <row r="6" spans="1:40" s="25" customFormat="1" ht="15">
      <c r="A6" s="27" t="s">
        <v>1192</v>
      </c>
      <c r="B6" s="27" t="s">
        <v>1197</v>
      </c>
      <c r="C6" s="27">
        <v>1051</v>
      </c>
      <c r="D6" s="27">
        <v>599</v>
      </c>
      <c r="E6" s="27">
        <v>4575.8159999999998</v>
      </c>
      <c r="F6" s="27">
        <v>133193</v>
      </c>
      <c r="G6" s="27">
        <v>4</v>
      </c>
      <c r="H6" s="27">
        <v>4.6805670915079478E-2</v>
      </c>
      <c r="I6" s="27">
        <v>4.586535812672176E-2</v>
      </c>
      <c r="J6" s="27">
        <v>13496.468220694282</v>
      </c>
      <c r="K6" s="29">
        <f t="shared" si="0"/>
        <v>628.15779758728172</v>
      </c>
      <c r="L6" s="28">
        <f t="shared" si="3"/>
        <v>157.03944939682043</v>
      </c>
      <c r="M6" s="27">
        <f t="shared" si="4"/>
        <v>70.667752228569199</v>
      </c>
      <c r="N6" s="27">
        <f>M6*'Demand breakdown 2'!N6</f>
        <v>0</v>
      </c>
      <c r="O6" s="27">
        <f>M6*'Demand breakdown 2'!O6</f>
        <v>18.806873378273167</v>
      </c>
      <c r="P6" s="27">
        <f>M6*'Demand breakdown 2'!P6</f>
        <v>3.3618787002368742</v>
      </c>
      <c r="Q6" s="27">
        <f>M6*'Demand breakdown 2'!Q6</f>
        <v>13.665818612651192</v>
      </c>
      <c r="R6" s="27">
        <f>M6*'Demand breakdown 2'!R6</f>
        <v>0</v>
      </c>
      <c r="S6" s="27">
        <f>M6*'Demand breakdown 2'!S6</f>
        <v>5.9051181065848999</v>
      </c>
      <c r="T6" s="27">
        <f>M6*'Demand breakdown 2'!T6</f>
        <v>0</v>
      </c>
      <c r="U6" s="27">
        <f>M6*'Demand breakdown 2'!U6</f>
        <v>0</v>
      </c>
      <c r="V6" s="27">
        <f>M6*'Demand breakdown 2'!V6</f>
        <v>8.1318169859625691</v>
      </c>
      <c r="W6" s="27">
        <f>M6*'Demand breakdown 2'!W6</f>
        <v>0</v>
      </c>
      <c r="X6" s="27" cm="1">
        <f t="array" ref="X6">_xlfn.IFS(AND('Demand breakdown 2'!X6&gt;0,'Demand breakdown 2'!X6&lt;1),'Demand breakdown 2'!X6*'Demand breakdown final'!M6,'Demand breakdown 2'!X6=0,M6,'Demand breakdown 2'!X6=1,0)</f>
        <v>19.42903924162869</v>
      </c>
      <c r="Y6" s="27">
        <f>IF('Demand breakdown 2'!Y6&lt;1,M6*'Demand breakdown 2'!Y6,'Demand breakdown 2'!Y6-Doku!$H$9)</f>
        <v>1.3672072032318061</v>
      </c>
      <c r="Z6" s="27">
        <f t="shared" si="1"/>
        <v>42.400651337141518</v>
      </c>
      <c r="AA6" s="25">
        <f t="shared" si="2"/>
        <v>43.971045831109727</v>
      </c>
      <c r="AC6" s="115" t="s">
        <v>1617</v>
      </c>
      <c r="AD6" s="116">
        <v>0.72</v>
      </c>
      <c r="AE6" s="116"/>
      <c r="AF6" s="116">
        <v>0.28000000000000003</v>
      </c>
      <c r="AG6" s="116"/>
    </row>
    <row r="7" spans="1:40" s="25" customFormat="1" ht="15">
      <c r="A7" s="27" t="s">
        <v>1192</v>
      </c>
      <c r="B7" s="27" t="s">
        <v>1198</v>
      </c>
      <c r="C7" s="27">
        <v>1053</v>
      </c>
      <c r="D7" s="27">
        <v>629</v>
      </c>
      <c r="E7" s="27">
        <v>4610.9179999999997</v>
      </c>
      <c r="F7" s="27">
        <v>198019</v>
      </c>
      <c r="G7" s="27">
        <v>4</v>
      </c>
      <c r="H7" s="27">
        <v>4.7164726580880091E-2</v>
      </c>
      <c r="I7" s="27">
        <v>6.8188360881542703E-2</v>
      </c>
      <c r="J7" s="27">
        <v>13496.468220694282</v>
      </c>
      <c r="K7" s="29">
        <f t="shared" si="0"/>
        <v>716.00578085885263</v>
      </c>
      <c r="L7" s="28">
        <f t="shared" si="3"/>
        <v>179.00144521471316</v>
      </c>
      <c r="M7" s="27">
        <f t="shared" si="4"/>
        <v>80.550650346620927</v>
      </c>
      <c r="N7" s="27">
        <f>M7*'Demand breakdown 2'!N7</f>
        <v>9.2463783594816853</v>
      </c>
      <c r="O7" s="27">
        <f>M7*'Demand breakdown 2'!O7</f>
        <v>13.140879443342845</v>
      </c>
      <c r="P7" s="27">
        <f>M7*'Demand breakdown 2'!P7</f>
        <v>5.0701995242720761</v>
      </c>
      <c r="Q7" s="27">
        <f>M7*'Demand breakdown 2'!Q7</f>
        <v>12.00192157919477</v>
      </c>
      <c r="R7" s="27">
        <f>M7*'Demand breakdown 2'!R7</f>
        <v>0</v>
      </c>
      <c r="S7" s="27">
        <f>M7*'Demand breakdown 2'!S7</f>
        <v>5.6825424619860954</v>
      </c>
      <c r="T7" s="27">
        <f>M7*'Demand breakdown 2'!T7</f>
        <v>0</v>
      </c>
      <c r="U7" s="27">
        <f>M7*'Demand breakdown 2'!U7</f>
        <v>0</v>
      </c>
      <c r="V7" s="27">
        <f>M7*'Demand breakdown 2'!V7</f>
        <v>24.407989497280795</v>
      </c>
      <c r="W7" s="27">
        <f>M7*'Demand breakdown 2'!W7</f>
        <v>0</v>
      </c>
      <c r="X7" s="27" cm="1">
        <f t="array" ref="X7">_xlfn.IFS(AND('Demand breakdown 2'!X7&gt;0,'Demand breakdown 2'!X7&lt;1),'Demand breakdown 2'!X7*'Demand breakdown final'!M7,'Demand breakdown 2'!X7=0,M7,'Demand breakdown 2'!X7=1,0)</f>
        <v>9.4423280995501706</v>
      </c>
      <c r="Y7" s="27">
        <f>IF('Demand breakdown 2'!Y7&lt;1,M7*'Demand breakdown 2'!Y7,'Demand breakdown 2'!Y7-Doku!$H$9)</f>
        <v>1.5584113815124878</v>
      </c>
      <c r="Z7" s="27">
        <f t="shared" si="1"/>
        <v>48.330390207972556</v>
      </c>
      <c r="AA7" s="25">
        <f t="shared" si="2"/>
        <v>50.120404660119689</v>
      </c>
      <c r="AC7" s="115"/>
      <c r="AD7" s="116"/>
      <c r="AE7" s="116"/>
      <c r="AF7" s="116"/>
      <c r="AG7" s="116"/>
    </row>
    <row r="8" spans="1:40" s="25" customFormat="1" ht="15">
      <c r="A8" s="27" t="s">
        <v>1192</v>
      </c>
      <c r="B8" s="27" t="s">
        <v>1199</v>
      </c>
      <c r="C8" s="27">
        <v>1054</v>
      </c>
      <c r="D8" s="27">
        <v>696</v>
      </c>
      <c r="E8" s="27">
        <v>5641.9390000000003</v>
      </c>
      <c r="F8" s="27">
        <v>165951</v>
      </c>
      <c r="G8" s="27">
        <v>3</v>
      </c>
      <c r="H8" s="27">
        <v>5.7710961314212071E-2</v>
      </c>
      <c r="I8" s="27">
        <v>5.7145661157024796E-2</v>
      </c>
      <c r="J8" s="27">
        <v>13496.468220694282</v>
      </c>
      <c r="K8" s="29">
        <f t="shared" si="0"/>
        <v>776.75787979312349</v>
      </c>
      <c r="L8" s="28">
        <f t="shared" si="3"/>
        <v>258.91929326437452</v>
      </c>
      <c r="M8" s="27">
        <f t="shared" si="4"/>
        <v>116.51368196896854</v>
      </c>
      <c r="N8" s="27">
        <f>M8*'Demand breakdown 2'!N8</f>
        <v>0</v>
      </c>
      <c r="O8" s="27">
        <f>M8*'Demand breakdown 2'!O8</f>
        <v>0</v>
      </c>
      <c r="P8" s="27">
        <f>M8*'Demand breakdown 2'!P8</f>
        <v>0.40961380305604073</v>
      </c>
      <c r="Q8" s="27">
        <f>M8*'Demand breakdown 2'!Q8</f>
        <v>28.96879840501888</v>
      </c>
      <c r="R8" s="27">
        <f>M8*'Demand breakdown 2'!R8</f>
        <v>0</v>
      </c>
      <c r="S8" s="27">
        <f>M8*'Demand breakdown 2'!S8</f>
        <v>0</v>
      </c>
      <c r="T8" s="27">
        <f>M8*'Demand breakdown 2'!T8</f>
        <v>4.278188609696425</v>
      </c>
      <c r="U8" s="27">
        <f>M8*'Demand breakdown 2'!U8</f>
        <v>0</v>
      </c>
      <c r="V8" s="27">
        <f>M8*'Demand breakdown 2'!V8</f>
        <v>55.912284117149561</v>
      </c>
      <c r="W8" s="27">
        <f>M8*'Demand breakdown 2'!W8</f>
        <v>1.8660184361441854</v>
      </c>
      <c r="X8" s="27" cm="1">
        <f t="array" ref="X8">_xlfn.IFS(AND('Demand breakdown 2'!X8&gt;0,'Demand breakdown 2'!X8&lt;1),'Demand breakdown 2'!X8*'Demand breakdown final'!M8,'Demand breakdown 2'!X8=0,M8,'Demand breakdown 2'!X8=1,0)</f>
        <v>22.824591359178271</v>
      </c>
      <c r="Y8" s="27">
        <f>IF('Demand breakdown 2'!Y8&lt;1,M8*'Demand breakdown 2'!Y8,'Demand breakdown 2'!Y8-Doku!$H$9)</f>
        <v>2.25418723872518</v>
      </c>
      <c r="Z8" s="27">
        <f t="shared" si="1"/>
        <v>69.908209181381125</v>
      </c>
      <c r="AA8" s="25">
        <f t="shared" si="2"/>
        <v>72.497402114024865</v>
      </c>
    </row>
    <row r="9" spans="1:40" s="25" customFormat="1" ht="15">
      <c r="A9" s="27" t="s">
        <v>1192</v>
      </c>
      <c r="B9" s="27" t="s">
        <v>1200</v>
      </c>
      <c r="C9" s="27">
        <v>1055</v>
      </c>
      <c r="D9" s="27">
        <v>583</v>
      </c>
      <c r="E9" s="27">
        <v>5399.5590000000002</v>
      </c>
      <c r="F9" s="27">
        <v>200539</v>
      </c>
      <c r="G9" s="27">
        <v>2</v>
      </c>
      <c r="H9" s="27">
        <v>5.5231674883901724E-2</v>
      </c>
      <c r="I9" s="27">
        <v>6.9056129476584016E-2</v>
      </c>
      <c r="J9" s="27">
        <v>13496.468220694282</v>
      </c>
      <c r="K9" s="29">
        <f t="shared" si="0"/>
        <v>797.67531222829712</v>
      </c>
      <c r="L9" s="28">
        <f t="shared" si="3"/>
        <v>398.83765611414856</v>
      </c>
      <c r="M9" s="27">
        <f t="shared" si="4"/>
        <v>179.47694525136686</v>
      </c>
      <c r="N9" s="27">
        <f>M9*'Demand breakdown 2'!N9</f>
        <v>7.3649262383406029</v>
      </c>
      <c r="O9" s="27">
        <f>M9*'Demand breakdown 2'!O9</f>
        <v>33.433339574978739</v>
      </c>
      <c r="P9" s="27">
        <f>M9*'Demand breakdown 2'!P9</f>
        <v>2.9802259662122439</v>
      </c>
      <c r="Q9" s="27">
        <f>M9*'Demand breakdown 2'!Q9</f>
        <v>79.88375808283854</v>
      </c>
      <c r="R9" s="27">
        <f>M9*'Demand breakdown 2'!R9</f>
        <v>0</v>
      </c>
      <c r="S9" s="27">
        <f>M9*'Demand breakdown 2'!S9</f>
        <v>0</v>
      </c>
      <c r="T9" s="27">
        <f>M9*'Demand breakdown 2'!T9</f>
        <v>0</v>
      </c>
      <c r="U9" s="27">
        <f>M9*'Demand breakdown 2'!U9</f>
        <v>0</v>
      </c>
      <c r="V9" s="27">
        <f>M9*'Demand breakdown 2'!V9</f>
        <v>28.877361948470362</v>
      </c>
      <c r="W9" s="27">
        <f>M9*'Demand breakdown 2'!W9</f>
        <v>23.46499755006192</v>
      </c>
      <c r="X9" s="27" cm="1">
        <f t="array" ref="X9">_xlfn.IFS(AND('Demand breakdown 2'!X9&gt;0,'Demand breakdown 2'!X9&lt;1),'Demand breakdown 2'!X9*'Demand breakdown final'!M9,'Demand breakdown 2'!X9=0,M9,'Demand breakdown 2'!X9=1,0)</f>
        <v>0</v>
      </c>
      <c r="Y9" s="27">
        <f>IF('Demand breakdown 2'!Y9&lt;1,M9*'Demand breakdown 2'!Y9,'Demand breakdown 2'!Y9-Doku!$H$9)</f>
        <v>3.4723358904644406</v>
      </c>
      <c r="Z9" s="27">
        <f t="shared" si="1"/>
        <v>107.68616715082011</v>
      </c>
      <c r="AA9" s="25">
        <f t="shared" si="2"/>
        <v>111.6745437119616</v>
      </c>
    </row>
    <row r="10" spans="1:40" s="25" customFormat="1" ht="15">
      <c r="A10" s="27" t="s">
        <v>1192</v>
      </c>
      <c r="B10" s="27" t="s">
        <v>1201</v>
      </c>
      <c r="C10" s="27">
        <v>1056</v>
      </c>
      <c r="D10" s="27">
        <v>794</v>
      </c>
      <c r="E10" s="27">
        <v>9344.0889999999999</v>
      </c>
      <c r="F10" s="27">
        <v>316103</v>
      </c>
      <c r="G10" s="27">
        <v>5</v>
      </c>
      <c r="H10" s="27">
        <v>9.5579969722387026E-2</v>
      </c>
      <c r="I10" s="27">
        <v>0.10885089531680441</v>
      </c>
      <c r="J10" s="27">
        <v>13496.468220694282</v>
      </c>
      <c r="K10" s="29">
        <f t="shared" si="0"/>
        <v>1340.142999045509</v>
      </c>
      <c r="L10" s="28">
        <f t="shared" si="3"/>
        <v>268.02859980910182</v>
      </c>
      <c r="M10" s="27">
        <f t="shared" si="4"/>
        <v>120.61286991409582</v>
      </c>
      <c r="N10" s="27">
        <f>M10*'Demand breakdown 2'!N10</f>
        <v>17.137404415665948</v>
      </c>
      <c r="O10" s="27">
        <f>M10*'Demand breakdown 2'!O10</f>
        <v>25.049114851782722</v>
      </c>
      <c r="P10" s="27">
        <f>M10*'Demand breakdown 2'!P10</f>
        <v>3.281482711640701</v>
      </c>
      <c r="Q10" s="27">
        <f>M10*'Demand breakdown 2'!Q10</f>
        <v>21.183639454172067</v>
      </c>
      <c r="R10" s="27">
        <f>M10*'Demand breakdown 2'!R10</f>
        <v>0</v>
      </c>
      <c r="S10" s="27">
        <f>M10*'Demand breakdown 2'!S10</f>
        <v>6.4864901905948598</v>
      </c>
      <c r="T10" s="27">
        <f>M10*'Demand breakdown 2'!T10</f>
        <v>0.99417802492504292</v>
      </c>
      <c r="U10" s="27">
        <f>M10*'Demand breakdown 2'!U10</f>
        <v>0</v>
      </c>
      <c r="V10" s="27">
        <f>M10*'Demand breakdown 2'!V10</f>
        <v>27.551940648796819</v>
      </c>
      <c r="W10" s="27">
        <f>M10*'Demand breakdown 2'!W10</f>
        <v>4.2339469732821753</v>
      </c>
      <c r="X10" s="27" cm="1">
        <f t="array" ref="X10">_xlfn.IFS(AND('Demand breakdown 2'!X10&gt;0,'Demand breakdown 2'!X10&lt;1),'Demand breakdown 2'!X10*'Demand breakdown final'!M10,'Demand breakdown 2'!X10=0,M10,'Demand breakdown 2'!X10=1,0)</f>
        <v>12.361178519697388</v>
      </c>
      <c r="Y10" s="27">
        <f>IF('Demand breakdown 2'!Y10&lt;1,M10*'Demand breakdown 2'!Y10,'Demand breakdown 2'!Y10-Doku!$H$9)</f>
        <v>2.3334941235380988</v>
      </c>
      <c r="Z10" s="27">
        <f t="shared" si="1"/>
        <v>72.367721948457501</v>
      </c>
      <c r="AA10" s="25">
        <f t="shared" si="2"/>
        <v>75.048007946548523</v>
      </c>
    </row>
    <row r="11" spans="1:40" s="25" customFormat="1" ht="15">
      <c r="A11" s="27" t="s">
        <v>1192</v>
      </c>
      <c r="B11" s="27" t="s">
        <v>1202</v>
      </c>
      <c r="C11" s="27">
        <v>1057</v>
      </c>
      <c r="D11" s="27">
        <v>622</v>
      </c>
      <c r="E11" s="27">
        <v>2581.5790000000002</v>
      </c>
      <c r="F11" s="27">
        <v>128686</v>
      </c>
      <c r="G11" s="27">
        <v>3</v>
      </c>
      <c r="H11" s="27">
        <v>2.6406773593011603E-2</v>
      </c>
      <c r="I11" s="27">
        <v>4.4313360881542703E-2</v>
      </c>
      <c r="J11" s="27">
        <v>13496.468220694282</v>
      </c>
      <c r="K11" s="29">
        <f t="shared" si="0"/>
        <v>424.06737276775959</v>
      </c>
      <c r="L11" s="28">
        <f t="shared" si="3"/>
        <v>141.35579092258652</v>
      </c>
      <c r="M11" s="27">
        <f t="shared" si="4"/>
        <v>63.610105915163935</v>
      </c>
      <c r="N11" s="27">
        <f>M11*'Demand breakdown 2'!N11</f>
        <v>0</v>
      </c>
      <c r="O11" s="27">
        <f>M11*'Demand breakdown 2'!O11</f>
        <v>0</v>
      </c>
      <c r="P11" s="27">
        <f>M11*'Demand breakdown 2'!P11</f>
        <v>1.1555786330724425</v>
      </c>
      <c r="Q11" s="27">
        <f>M11*'Demand breakdown 2'!Q11</f>
        <v>8.3070841358603875</v>
      </c>
      <c r="R11" s="27">
        <f>M11*'Demand breakdown 2'!R11</f>
        <v>0</v>
      </c>
      <c r="S11" s="27">
        <f>M11*'Demand breakdown 2'!S11</f>
        <v>0</v>
      </c>
      <c r="T11" s="27">
        <f>M11*'Demand breakdown 2'!T11</f>
        <v>0</v>
      </c>
      <c r="U11" s="27">
        <f>M11*'Demand breakdown 2'!U11</f>
        <v>0</v>
      </c>
      <c r="V11" s="27">
        <f>M11*'Demand breakdown 2'!V11</f>
        <v>5.3418257566556306</v>
      </c>
      <c r="W11" s="27">
        <f>M11*'Demand breakdown 2'!W11</f>
        <v>24.114527701473985</v>
      </c>
      <c r="X11" s="27" cm="1">
        <f t="array" ref="X11">_xlfn.IFS(AND('Demand breakdown 2'!X11&gt;0,'Demand breakdown 2'!X11&lt;1),'Demand breakdown 2'!X11*'Demand breakdown final'!M11,'Demand breakdown 2'!X11=0,M11,'Demand breakdown 2'!X11=1,0)</f>
        <v>23.460426588414116</v>
      </c>
      <c r="Y11" s="27">
        <f>IF('Demand breakdown 2'!Y11&lt;1,M11*'Demand breakdown 2'!Y11,'Demand breakdown 2'!Y11-Doku!$H$9)</f>
        <v>1.2306630996873733</v>
      </c>
      <c r="Z11" s="27">
        <f t="shared" si="1"/>
        <v>38.166063549098361</v>
      </c>
      <c r="AA11" s="25">
        <f t="shared" si="2"/>
        <v>39.579621458324233</v>
      </c>
    </row>
    <row r="12" spans="1:40" s="25" customFormat="1" ht="15">
      <c r="A12" s="27" t="s">
        <v>1192</v>
      </c>
      <c r="B12" s="27" t="s">
        <v>1203</v>
      </c>
      <c r="C12" s="27">
        <v>1058</v>
      </c>
      <c r="D12" s="27">
        <v>605</v>
      </c>
      <c r="E12" s="27">
        <v>7923.7759999999998</v>
      </c>
      <c r="F12" s="27">
        <v>274098</v>
      </c>
      <c r="G12" s="27">
        <v>7</v>
      </c>
      <c r="H12" s="27">
        <v>8.1051696978376053E-2</v>
      </c>
      <c r="I12" s="27">
        <v>9.4386363636363643E-2</v>
      </c>
      <c r="J12" s="27">
        <v>13496.468220694282</v>
      </c>
      <c r="K12" s="29">
        <f t="shared" si="0"/>
        <v>1144.3035058412579</v>
      </c>
      <c r="L12" s="28">
        <f t="shared" si="3"/>
        <v>163.47192940589397</v>
      </c>
      <c r="M12" s="27">
        <f t="shared" si="4"/>
        <v>73.56236823265229</v>
      </c>
      <c r="N12" s="27">
        <f>M12*'Demand breakdown 2'!N12</f>
        <v>6.4277286552885107</v>
      </c>
      <c r="O12" s="27">
        <f>M12*'Demand breakdown 2'!O12</f>
        <v>0.98489390685872336</v>
      </c>
      <c r="P12" s="27">
        <f>M12*'Demand breakdown 2'!P12</f>
        <v>6.6696324218853897</v>
      </c>
      <c r="Q12" s="27">
        <f>M12*'Demand breakdown 2'!Q12</f>
        <v>7.4730985037964537</v>
      </c>
      <c r="R12" s="27">
        <f>M12*'Demand breakdown 2'!R12</f>
        <v>0</v>
      </c>
      <c r="S12" s="27">
        <f>M12*'Demand breakdown 2'!S12</f>
        <v>3.4298498335343264</v>
      </c>
      <c r="T12" s="27">
        <f>M12*'Demand breakdown 2'!T12</f>
        <v>0</v>
      </c>
      <c r="U12" s="27">
        <f>M12*'Demand breakdown 2'!U12</f>
        <v>0</v>
      </c>
      <c r="V12" s="27">
        <f>M12*'Demand breakdown 2'!V12</f>
        <v>24.484116947698435</v>
      </c>
      <c r="W12" s="27">
        <f>M12*'Demand breakdown 2'!W12</f>
        <v>1.4082254984032623</v>
      </c>
      <c r="X12" s="27" cm="1">
        <f t="array" ref="X12">_xlfn.IFS(AND('Demand breakdown 2'!X12&gt;0,'Demand breakdown 2'!X12&lt;1),'Demand breakdown 2'!X12*'Demand breakdown final'!M12,'Demand breakdown 2'!X12=0,M12,'Demand breakdown 2'!X12=1,0)</f>
        <v>21.26161319981858</v>
      </c>
      <c r="Y12" s="27">
        <f>IF('Demand breakdown 2'!Y12&lt;1,M12*'Demand breakdown 2'!Y12,'Demand breakdown 2'!Y12-Doku!$H$9)</f>
        <v>1.4232092653686084</v>
      </c>
      <c r="Z12" s="27">
        <f t="shared" si="1"/>
        <v>44.137420939591372</v>
      </c>
      <c r="AA12" s="25">
        <f t="shared" si="2"/>
        <v>45.772140233650319</v>
      </c>
      <c r="AC12" s="27"/>
      <c r="AD12" s="27" t="s">
        <v>1586</v>
      </c>
      <c r="AE12" s="27" t="s">
        <v>1146</v>
      </c>
      <c r="AF12" s="27" t="s">
        <v>1587</v>
      </c>
      <c r="AG12" s="27" t="s">
        <v>1147</v>
      </c>
      <c r="AH12" s="27" t="s">
        <v>1148</v>
      </c>
      <c r="AI12" s="27" t="s">
        <v>1149</v>
      </c>
      <c r="AJ12" s="27" t="s">
        <v>1150</v>
      </c>
      <c r="AK12" s="27" t="s">
        <v>1151</v>
      </c>
      <c r="AL12" s="27" t="s">
        <v>1152</v>
      </c>
      <c r="AM12" s="27" t="s">
        <v>1154</v>
      </c>
      <c r="AN12" s="27" t="s">
        <v>1621</v>
      </c>
    </row>
    <row r="13" spans="1:40" s="25" customFormat="1" ht="15">
      <c r="A13" s="27" t="s">
        <v>1192</v>
      </c>
      <c r="B13" s="27" t="s">
        <v>1204</v>
      </c>
      <c r="C13" s="27">
        <v>1059</v>
      </c>
      <c r="D13" s="27">
        <v>541</v>
      </c>
      <c r="E13" s="27">
        <v>5232.5140000000001</v>
      </c>
      <c r="F13" s="27">
        <v>201156</v>
      </c>
      <c r="G13" s="27">
        <v>7</v>
      </c>
      <c r="H13" s="27">
        <v>5.3522984390663039E-2</v>
      </c>
      <c r="I13" s="27">
        <v>6.9268595041322309E-2</v>
      </c>
      <c r="J13" s="27">
        <v>13496.468220694282</v>
      </c>
      <c r="K13" s="29">
        <f t="shared" si="0"/>
        <v>781.87409535867323</v>
      </c>
      <c r="L13" s="28">
        <f t="shared" si="3"/>
        <v>111.69629933695332</v>
      </c>
      <c r="M13" s="27">
        <f t="shared" si="4"/>
        <v>50.263334701628992</v>
      </c>
      <c r="N13" s="27">
        <f>M13*'Demand breakdown 2'!N13</f>
        <v>1.6056593331483253</v>
      </c>
      <c r="O13" s="27">
        <f>M13*'Demand breakdown 2'!O13</f>
        <v>0</v>
      </c>
      <c r="P13" s="27">
        <f>M13*'Demand breakdown 2'!P13</f>
        <v>6.2231175337997211</v>
      </c>
      <c r="Q13" s="27">
        <f>M13*'Demand breakdown 2'!Q13</f>
        <v>27.144193578726419</v>
      </c>
      <c r="R13" s="27">
        <f>M13*'Demand breakdown 2'!R13</f>
        <v>0</v>
      </c>
      <c r="S13" s="27">
        <f>M13*'Demand breakdown 2'!S13</f>
        <v>1.9666951595367059</v>
      </c>
      <c r="T13" s="27">
        <f>M13*'Demand breakdown 2'!T13</f>
        <v>1.1781169071620847</v>
      </c>
      <c r="U13" s="27">
        <f>M13*'Demand breakdown 2'!U13</f>
        <v>0</v>
      </c>
      <c r="V13" s="27">
        <f>M13*'Demand breakdown 2'!V13</f>
        <v>2.8122790687094921</v>
      </c>
      <c r="W13" s="27">
        <f>M13*'Demand breakdown 2'!W13</f>
        <v>1.7671753607431269</v>
      </c>
      <c r="X13" s="27" cm="1">
        <f t="array" ref="X13">_xlfn.IFS(AND('Demand breakdown 2'!X13&gt;0,'Demand breakdown 2'!X13&lt;1),'Demand breakdown 2'!X13*'Demand breakdown final'!M13,'Demand breakdown 2'!X13=0,M13,'Demand breakdown 2'!X13=1,0)</f>
        <v>6.5936543029877956</v>
      </c>
      <c r="Y13" s="27">
        <f>IF('Demand breakdown 2'!Y13&lt;1,M13*'Demand breakdown 2'!Y13,'Demand breakdown 2'!Y13-Doku!$H$9)</f>
        <v>0.97244345681531441</v>
      </c>
      <c r="Z13" s="27">
        <f t="shared" si="1"/>
        <v>30.158000820977396</v>
      </c>
      <c r="AA13" s="25">
        <f t="shared" si="2"/>
        <v>31.274963814346933</v>
      </c>
      <c r="AC13" s="27" t="s">
        <v>1597</v>
      </c>
      <c r="AD13" s="73">
        <v>8.2127525178677968E-2</v>
      </c>
      <c r="AE13" s="73">
        <v>0.10443058951054132</v>
      </c>
      <c r="AF13" s="73">
        <v>2.4761470286625571E-2</v>
      </c>
      <c r="AG13" s="73">
        <v>3.6967719043775611E-2</v>
      </c>
      <c r="AH13" s="73">
        <v>4.1564801709381713E-3</v>
      </c>
      <c r="AI13" s="73">
        <v>4.0660201897320121E-2</v>
      </c>
      <c r="AJ13" s="73">
        <v>9.1005860403092793E-3</v>
      </c>
      <c r="AK13" s="73">
        <v>3.4598993242795369E-2</v>
      </c>
      <c r="AL13" s="73">
        <v>6.6324322427446805E-2</v>
      </c>
      <c r="AM13" s="73">
        <v>8.6950757797299456E-3</v>
      </c>
      <c r="AN13" s="73">
        <v>3.7605227963051775E-2</v>
      </c>
    </row>
    <row r="14" spans="1:40" s="25" customFormat="1" ht="15">
      <c r="A14" s="27" t="s">
        <v>1192</v>
      </c>
      <c r="B14" s="27" t="s">
        <v>1205</v>
      </c>
      <c r="C14" s="27">
        <v>1060</v>
      </c>
      <c r="D14" s="27">
        <v>733</v>
      </c>
      <c r="E14" s="27">
        <v>8594.3709999999992</v>
      </c>
      <c r="F14" s="27">
        <v>277175</v>
      </c>
      <c r="G14" s="27">
        <v>5</v>
      </c>
      <c r="H14" s="27">
        <v>8.7911161801108806E-2</v>
      </c>
      <c r="I14" s="27">
        <v>9.5445936639118462E-2</v>
      </c>
      <c r="J14" s="27">
        <v>13496.468220694282</v>
      </c>
      <c r="K14" s="29">
        <f t="shared" si="0"/>
        <v>1214.9641992553375</v>
      </c>
      <c r="L14" s="28">
        <f t="shared" si="3"/>
        <v>242.99283985106749</v>
      </c>
      <c r="M14" s="27">
        <f t="shared" si="4"/>
        <v>109.34677793298037</v>
      </c>
      <c r="N14" s="27">
        <f>M14*'Demand breakdown 2'!N14</f>
        <v>4.9007504010305736</v>
      </c>
      <c r="O14" s="27">
        <f>M14*'Demand breakdown 2'!O14</f>
        <v>17.525649400010909</v>
      </c>
      <c r="P14" s="27">
        <f>M14*'Demand breakdown 2'!P14</f>
        <v>9.5506749941343863</v>
      </c>
      <c r="Q14" s="27">
        <f>M14*'Demand breakdown 2'!Q14</f>
        <v>14.470719688082401</v>
      </c>
      <c r="R14" s="27">
        <f>M14*'Demand breakdown 2'!R14</f>
        <v>0</v>
      </c>
      <c r="S14" s="27">
        <f>M14*'Demand breakdown 2'!S14</f>
        <v>6.1677423026093434</v>
      </c>
      <c r="T14" s="27">
        <f>M14*'Demand breakdown 2'!T14</f>
        <v>1.5306805714504941</v>
      </c>
      <c r="U14" s="27">
        <f>M14*'Demand breakdown 2'!U14</f>
        <v>0</v>
      </c>
      <c r="V14" s="27">
        <f>M14*'Demand breakdown 2'!V14</f>
        <v>28.098921918769786</v>
      </c>
      <c r="W14" s="27">
        <f>M14*'Demand breakdown 2'!W14</f>
        <v>19.557981587314924</v>
      </c>
      <c r="X14" s="27" cm="1">
        <f t="array" ref="X14">_xlfn.IFS(AND('Demand breakdown 2'!X14&gt;0,'Demand breakdown 2'!X14&lt;1),'Demand breakdown 2'!X14*'Demand breakdown final'!M14,'Demand breakdown 2'!X14=0,M14,'Demand breakdown 2'!X14=1,0)</f>
        <v>5.4281277407740216</v>
      </c>
      <c r="Y14" s="27">
        <f>IF('Demand breakdown 2'!Y14&lt;1,M14*'Demand breakdown 2'!Y14,'Demand breakdown 2'!Y14-Doku!$H$9)</f>
        <v>2.1155293288035222</v>
      </c>
      <c r="Z14" s="27">
        <f t="shared" si="1"/>
        <v>65.60806675978823</v>
      </c>
      <c r="AA14" s="25">
        <f t="shared" si="2"/>
        <v>68.037995158298898</v>
      </c>
    </row>
    <row r="15" spans="1:40" s="25" customFormat="1" ht="15">
      <c r="A15" s="27" t="s">
        <v>1192</v>
      </c>
      <c r="B15" s="27" t="s">
        <v>1206</v>
      </c>
      <c r="C15" s="27">
        <v>1061</v>
      </c>
      <c r="D15" s="27">
        <v>650</v>
      </c>
      <c r="E15" s="27">
        <v>4072.4540000000002</v>
      </c>
      <c r="F15" s="27">
        <v>131013</v>
      </c>
      <c r="G15" s="27">
        <v>9</v>
      </c>
      <c r="H15" s="27">
        <v>4.1656819623166468E-2</v>
      </c>
      <c r="I15" s="27">
        <v>4.5114669421487605E-2</v>
      </c>
      <c r="J15" s="27">
        <v>13496.468220694282</v>
      </c>
      <c r="K15" s="29">
        <f t="shared" si="0"/>
        <v>575.28719499545332</v>
      </c>
      <c r="L15" s="28">
        <f t="shared" si="3"/>
        <v>63.920799443939259</v>
      </c>
      <c r="M15" s="27">
        <f t="shared" si="4"/>
        <v>28.764359749772666</v>
      </c>
      <c r="N15" s="27">
        <f>M15*'Demand breakdown 2'!N15</f>
        <v>4.9006167834809</v>
      </c>
      <c r="O15" s="27">
        <f>M15*'Demand breakdown 2'!O15</f>
        <v>3.2358139527290151</v>
      </c>
      <c r="P15" s="27">
        <f>M15*'Demand breakdown 2'!P15</f>
        <v>2.2099671380051427</v>
      </c>
      <c r="Q15" s="27">
        <f>M15*'Demand breakdown 2'!Q15</f>
        <v>5.3402654183625593</v>
      </c>
      <c r="R15" s="27">
        <f>M15*'Demand breakdown 2'!R15</f>
        <v>0</v>
      </c>
      <c r="S15" s="27">
        <f>M15*'Demand breakdown 2'!S15</f>
        <v>0</v>
      </c>
      <c r="T15" s="27">
        <f>M15*'Demand breakdown 2'!T15</f>
        <v>0</v>
      </c>
      <c r="U15" s="27">
        <f>M15*'Demand breakdown 2'!U15</f>
        <v>0</v>
      </c>
      <c r="V15" s="27">
        <f>M15*'Demand breakdown 2'!V15</f>
        <v>11.917408996192188</v>
      </c>
      <c r="W15" s="27">
        <f>M15*'Demand breakdown 2'!W15</f>
        <v>0.60378412523747926</v>
      </c>
      <c r="X15" s="27" cm="1">
        <f t="array" ref="X15">_xlfn.IFS(AND('Demand breakdown 2'!X15&gt;0,'Demand breakdown 2'!X15&lt;1),'Demand breakdown 2'!X15*'Demand breakdown final'!M15,'Demand breakdown 2'!X15=0,M15,'Demand breakdown 2'!X15=1,0)</f>
        <v>0</v>
      </c>
      <c r="Y15" s="27">
        <f>IF('Demand breakdown 2'!Y15&lt;1,M15*'Demand breakdown 2'!Y15,'Demand breakdown 2'!Y15-Doku!$H$9)</f>
        <v>0.55650333576538136</v>
      </c>
      <c r="Z15" s="27">
        <f t="shared" si="1"/>
        <v>17.258615849863602</v>
      </c>
      <c r="AA15" s="25">
        <f t="shared" si="2"/>
        <v>17.897823844302994</v>
      </c>
    </row>
    <row r="16" spans="1:40" s="25" customFormat="1" ht="15">
      <c r="A16" s="27" t="s">
        <v>1192</v>
      </c>
      <c r="B16" s="27" t="s">
        <v>1207</v>
      </c>
      <c r="C16" s="27">
        <v>1062</v>
      </c>
      <c r="D16" s="27">
        <v>901</v>
      </c>
      <c r="E16" s="27">
        <v>8197.5229999999992</v>
      </c>
      <c r="F16" s="27">
        <v>244156</v>
      </c>
      <c r="G16" s="27">
        <v>5</v>
      </c>
      <c r="H16" s="27">
        <v>8.3851834045948315E-2</v>
      </c>
      <c r="I16" s="27">
        <v>8.4075757575757581E-2</v>
      </c>
      <c r="J16" s="27">
        <v>13496.468220694282</v>
      </c>
      <c r="K16" s="29">
        <f t="shared" si="0"/>
        <v>1132.5498229531745</v>
      </c>
      <c r="L16" s="28">
        <f t="shared" si="3"/>
        <v>226.50996459063489</v>
      </c>
      <c r="M16" s="27">
        <f t="shared" si="4"/>
        <v>101.9294840657857</v>
      </c>
      <c r="N16" s="27">
        <f>M16*'Demand breakdown 2'!N16</f>
        <v>5.1708197662491164</v>
      </c>
      <c r="O16" s="27">
        <f>M16*'Demand breakdown 2'!O16</f>
        <v>21.345753706250608</v>
      </c>
      <c r="P16" s="27">
        <f>M16*'Demand breakdown 2'!P16</f>
        <v>1.2956362452846428</v>
      </c>
      <c r="Q16" s="27">
        <f>M16*'Demand breakdown 2'!Q16</f>
        <v>7.257908016571891</v>
      </c>
      <c r="R16" s="27">
        <f>M16*'Demand breakdown 2'!R16</f>
        <v>0</v>
      </c>
      <c r="S16" s="27">
        <f>M16*'Demand breakdown 2'!S16</f>
        <v>10.224387383603698</v>
      </c>
      <c r="T16" s="27">
        <f>M16*'Demand breakdown 2'!T16</f>
        <v>0</v>
      </c>
      <c r="U16" s="27">
        <f>M16*'Demand breakdown 2'!U16</f>
        <v>6.9354646071119106</v>
      </c>
      <c r="V16" s="27">
        <f>M16*'Demand breakdown 2'!V16</f>
        <v>43.400882913313168</v>
      </c>
      <c r="W16" s="27">
        <f>M16*'Demand breakdown 2'!W16</f>
        <v>2.4505699118958404</v>
      </c>
      <c r="X16" s="27" cm="1">
        <f t="array" ref="X16">_xlfn.IFS(AND('Demand breakdown 2'!X16&gt;0,'Demand breakdown 2'!X16&lt;1),'Demand breakdown 2'!X16*'Demand breakdown final'!M16,'Demand breakdown 2'!X16=0,M16,'Demand breakdown 2'!X16=1,0)</f>
        <v>1.8760343823126049</v>
      </c>
      <c r="Y16" s="27">
        <f>IF('Demand breakdown 2'!Y16&lt;1,M16*'Demand breakdown 2'!Y16,'Demand breakdown 2'!Y16-Doku!$H$9)</f>
        <v>1.9720271331922141</v>
      </c>
      <c r="Z16" s="27">
        <f t="shared" si="1"/>
        <v>61.157690439471423</v>
      </c>
      <c r="AA16" s="25">
        <f t="shared" si="2"/>
        <v>63.422790085377777</v>
      </c>
    </row>
    <row r="17" spans="1:27" s="25" customFormat="1" ht="15">
      <c r="A17" s="27" t="s">
        <v>1208</v>
      </c>
      <c r="B17" s="27" t="s">
        <v>1209</v>
      </c>
      <c r="C17" s="27">
        <v>2000</v>
      </c>
      <c r="D17" s="27">
        <v>1156</v>
      </c>
      <c r="E17" s="27">
        <v>118912.22500000001</v>
      </c>
      <c r="F17" s="27">
        <v>1847253</v>
      </c>
      <c r="G17" s="27">
        <v>1</v>
      </c>
      <c r="H17" s="27">
        <v>0.96464853573456644</v>
      </c>
      <c r="I17" s="27">
        <v>1.0001369788846779</v>
      </c>
      <c r="J17" s="27">
        <v>11910.925708535971</v>
      </c>
      <c r="K17" s="29">
        <f t="shared" si="0"/>
        <v>11608.213102746751</v>
      </c>
      <c r="L17" s="28">
        <f t="shared" si="3"/>
        <v>11608.213102746751</v>
      </c>
      <c r="M17" s="27">
        <f t="shared" si="4"/>
        <v>5223.6958962360386</v>
      </c>
      <c r="N17" s="27">
        <f>M17*'Demand breakdown 2'!N17</f>
        <v>0</v>
      </c>
      <c r="O17" s="27">
        <f>M17*'Demand breakdown 2'!O17</f>
        <v>0</v>
      </c>
      <c r="P17" s="27">
        <f>M17*'Demand breakdown 2'!P17</f>
        <v>0</v>
      </c>
      <c r="Q17" s="27">
        <f>M17*'Demand breakdown 2'!Q17</f>
        <v>0</v>
      </c>
      <c r="R17" s="27">
        <f>M17*'Demand breakdown 2'!R17</f>
        <v>0</v>
      </c>
      <c r="S17" s="27">
        <f>M17*'Demand breakdown 2'!S17</f>
        <v>0</v>
      </c>
      <c r="T17" s="27">
        <f>M17*'Demand breakdown 2'!T17</f>
        <v>0</v>
      </c>
      <c r="U17" s="27">
        <f>M17*'Demand breakdown 2'!U17</f>
        <v>0</v>
      </c>
      <c r="V17" s="27">
        <f>M17*'Demand breakdown 2'!V17</f>
        <v>0</v>
      </c>
      <c r="W17" s="27">
        <f>M17*'Demand breakdown 2'!W17</f>
        <v>0</v>
      </c>
      <c r="X17" s="27" cm="1">
        <f t="array" ref="X17">_xlfn.IFS(AND('Demand breakdown 2'!X17&gt;0,'Demand breakdown 2'!X17&lt;1),'Demand breakdown 2'!X17*'Demand breakdown final'!M17,'Demand breakdown 2'!X17=0,M17,'Demand breakdown 2'!X17=1,0)</f>
        <v>5223.6958962360386</v>
      </c>
      <c r="Y17" s="27">
        <f>IF('Demand breakdown 2'!Y17&lt;1,M17*'Demand breakdown 2'!Y17,'Demand breakdown 2'!Y17-Doku!$H$9)</f>
        <v>1.934697454094314E-2</v>
      </c>
      <c r="Z17" s="27">
        <f t="shared" si="1"/>
        <v>3134.2175377416229</v>
      </c>
      <c r="AA17" s="25">
        <f t="shared" si="2"/>
        <v>3250.2996687690907</v>
      </c>
    </row>
    <row r="18" spans="1:27" s="25" customFormat="1" ht="15">
      <c r="A18" s="27" t="s">
        <v>1210</v>
      </c>
      <c r="B18" s="27" t="s">
        <v>1211</v>
      </c>
      <c r="C18" s="27">
        <v>3101</v>
      </c>
      <c r="D18" s="27">
        <v>815</v>
      </c>
      <c r="E18" s="27">
        <v>19370.506000000001</v>
      </c>
      <c r="F18" s="27">
        <v>249406</v>
      </c>
      <c r="G18" s="27">
        <v>1</v>
      </c>
      <c r="H18" s="27">
        <v>6.3088712724240811E-2</v>
      </c>
      <c r="I18" s="27">
        <v>3.1199149362021516E-2</v>
      </c>
      <c r="J18" s="27">
        <v>49111.383531779305</v>
      </c>
      <c r="K18" s="29">
        <f t="shared" si="0"/>
        <v>2659.8546055824154</v>
      </c>
      <c r="L18" s="28">
        <f t="shared" si="3"/>
        <v>2659.8546055824154</v>
      </c>
      <c r="M18" s="27">
        <f t="shared" si="4"/>
        <v>1196.934572512087</v>
      </c>
      <c r="N18" s="27">
        <f>M18*'Demand breakdown 2'!N18</f>
        <v>40.110464477168783</v>
      </c>
      <c r="O18" s="27">
        <f>M18*'Demand breakdown 2'!O18</f>
        <v>17.840000400743701</v>
      </c>
      <c r="P18" s="27">
        <f>M18*'Demand breakdown 2'!P18</f>
        <v>15.418013591371212</v>
      </c>
      <c r="Q18" s="27">
        <f>M18*'Demand breakdown 2'!Q18</f>
        <v>50.507285902767755</v>
      </c>
      <c r="R18" s="27">
        <f>M18*'Demand breakdown 2'!R18</f>
        <v>0</v>
      </c>
      <c r="S18" s="27">
        <f>M18*'Demand breakdown 2'!S18</f>
        <v>30.068080145624318</v>
      </c>
      <c r="T18" s="27">
        <f>M18*'Demand breakdown 2'!T18</f>
        <v>0</v>
      </c>
      <c r="U18" s="27">
        <f>M18*'Demand breakdown 2'!U18</f>
        <v>0</v>
      </c>
      <c r="V18" s="27">
        <f>M18*'Demand breakdown 2'!V18</f>
        <v>482.38888500818899</v>
      </c>
      <c r="W18" s="27">
        <f>M18*'Demand breakdown 2'!W18</f>
        <v>23.097483962552275</v>
      </c>
      <c r="X18" s="27" cm="1">
        <f t="array" ref="X18">_xlfn.IFS(AND('Demand breakdown 2'!X18&gt;0,'Demand breakdown 2'!X18&lt;1),'Demand breakdown 2'!X18*'Demand breakdown final'!M18,'Demand breakdown 2'!X18=0,M18,'Demand breakdown 2'!X18=1,0)</f>
        <v>514.34729632210394</v>
      </c>
      <c r="Y18" s="27">
        <f>IF('Demand breakdown 2'!Y18&lt;1,M18*'Demand breakdown 2'!Y18,'Demand breakdown 2'!Y18-Doku!$H$9)</f>
        <v>23.157062701566009</v>
      </c>
      <c r="Z18" s="27">
        <f t="shared" si="1"/>
        <v>718.16074350725216</v>
      </c>
      <c r="AA18" s="25">
        <f t="shared" si="2"/>
        <v>744.75928956307644</v>
      </c>
    </row>
    <row r="19" spans="1:27" s="25" customFormat="1" ht="15">
      <c r="A19" s="27" t="s">
        <v>1210</v>
      </c>
      <c r="B19" s="27" t="s">
        <v>1212</v>
      </c>
      <c r="C19" s="27">
        <v>3102</v>
      </c>
      <c r="D19" s="27">
        <v>795</v>
      </c>
      <c r="E19" s="27">
        <v>5902.2659999999996</v>
      </c>
      <c r="F19" s="27">
        <v>104291</v>
      </c>
      <c r="G19" s="27">
        <v>2</v>
      </c>
      <c r="H19" s="27">
        <v>1.9223367943824177E-2</v>
      </c>
      <c r="I19" s="27">
        <v>1.3046159619714786E-2</v>
      </c>
      <c r="J19" s="27">
        <v>49111.383531779305</v>
      </c>
      <c r="K19" s="29">
        <f t="shared" si="0"/>
        <v>859.14224665657082</v>
      </c>
      <c r="L19" s="28">
        <f t="shared" si="3"/>
        <v>429.57112332828541</v>
      </c>
      <c r="M19" s="27">
        <f t="shared" si="4"/>
        <v>193.30700549772843</v>
      </c>
      <c r="N19" s="27">
        <f>M19*'Demand breakdown 2'!N19</f>
        <v>85.634006614240548</v>
      </c>
      <c r="O19" s="27">
        <f>M19*'Demand breakdown 2'!O19</f>
        <v>23.731627876400552</v>
      </c>
      <c r="P19" s="27">
        <f>M19*'Demand breakdown 2'!P19</f>
        <v>0</v>
      </c>
      <c r="Q19" s="27">
        <f>M19*'Demand breakdown 2'!Q19</f>
        <v>17.226874452447387</v>
      </c>
      <c r="R19" s="27">
        <f>M19*'Demand breakdown 2'!R19</f>
        <v>0</v>
      </c>
      <c r="S19" s="27">
        <f>M19*'Demand breakdown 2'!S19</f>
        <v>0</v>
      </c>
      <c r="T19" s="27">
        <f>M19*'Demand breakdown 2'!T19</f>
        <v>0</v>
      </c>
      <c r="U19" s="27">
        <f>M19*'Demand breakdown 2'!U19</f>
        <v>0</v>
      </c>
      <c r="V19" s="27">
        <f>M19*'Demand breakdown 2'!V19</f>
        <v>62.974590840689416</v>
      </c>
      <c r="W19" s="27">
        <f>M19*'Demand breakdown 2'!W19</f>
        <v>0</v>
      </c>
      <c r="X19" s="27" cm="1">
        <f t="array" ref="X19">_xlfn.IFS(AND('Demand breakdown 2'!X19&gt;0,'Demand breakdown 2'!X19&lt;1),'Demand breakdown 2'!X19*'Demand breakdown final'!M19,'Demand breakdown 2'!X19=0,M19,'Demand breakdown 2'!X19=1,0)</f>
        <v>0</v>
      </c>
      <c r="Y19" s="27">
        <f>IF('Demand breakdown 2'!Y19&lt;1,M19*'Demand breakdown 2'!Y19,'Demand breakdown 2'!Y19-Doku!$H$9)</f>
        <v>3.7399057139505074</v>
      </c>
      <c r="Z19" s="27">
        <f t="shared" si="1"/>
        <v>115.98420329863707</v>
      </c>
      <c r="AA19" s="25">
        <f t="shared" si="2"/>
        <v>120.27991453191993</v>
      </c>
    </row>
    <row r="20" spans="1:27" s="25" customFormat="1" ht="15">
      <c r="A20" s="27" t="s">
        <v>1210</v>
      </c>
      <c r="B20" s="27" t="s">
        <v>1213</v>
      </c>
      <c r="C20" s="27">
        <v>3103</v>
      </c>
      <c r="D20" s="27">
        <v>1846</v>
      </c>
      <c r="E20" s="27">
        <v>22611.353999999999</v>
      </c>
      <c r="F20" s="27">
        <v>124371</v>
      </c>
      <c r="G20" s="27">
        <v>1</v>
      </c>
      <c r="H20" s="27">
        <v>7.3643983115986397E-2</v>
      </c>
      <c r="I20" s="27">
        <v>1.5558043532649488E-2</v>
      </c>
      <c r="J20" s="27">
        <v>49111.383531779305</v>
      </c>
      <c r="K20" s="29">
        <f t="shared" si="0"/>
        <v>2818.0072597464023</v>
      </c>
      <c r="L20" s="28">
        <f t="shared" si="3"/>
        <v>2818.0072597464023</v>
      </c>
      <c r="M20" s="27">
        <f t="shared" si="4"/>
        <v>1268.1032668858811</v>
      </c>
      <c r="N20" s="27">
        <f>M20*'Demand breakdown 2'!N20</f>
        <v>0</v>
      </c>
      <c r="O20" s="27">
        <f>M20*'Demand breakdown 2'!O20</f>
        <v>0</v>
      </c>
      <c r="P20" s="27">
        <f>M20*'Demand breakdown 2'!P20</f>
        <v>0</v>
      </c>
      <c r="Q20" s="27">
        <f>M20*'Demand breakdown 2'!Q20</f>
        <v>0</v>
      </c>
      <c r="R20" s="27">
        <f>M20*'Demand breakdown 2'!R20</f>
        <v>0</v>
      </c>
      <c r="S20" s="27">
        <f>M20*'Demand breakdown 2'!S20</f>
        <v>0</v>
      </c>
      <c r="T20" s="27">
        <f>M20*'Demand breakdown 2'!T20</f>
        <v>0</v>
      </c>
      <c r="U20" s="27">
        <f>M20*'Demand breakdown 2'!U20</f>
        <v>0</v>
      </c>
      <c r="V20" s="27">
        <f>M20*'Demand breakdown 2'!V20</f>
        <v>0</v>
      </c>
      <c r="W20" s="27">
        <f>M20*'Demand breakdown 2'!W20</f>
        <v>0</v>
      </c>
      <c r="X20" s="27" cm="1">
        <f t="array" ref="X20">_xlfn.IFS(AND('Demand breakdown 2'!X20&gt;0,'Demand breakdown 2'!X20&lt;1),'Demand breakdown 2'!X20*'Demand breakdown final'!M20,'Demand breakdown 2'!X20=0,M20,'Demand breakdown 2'!X20=1,0)</f>
        <v>1268.1032668858811</v>
      </c>
      <c r="Y20" s="27">
        <f>IF('Demand breakdown 2'!Y20&lt;1,M20*'Demand breakdown 2'!Y20,'Demand breakdown 2'!Y20-Doku!$H$9)</f>
        <v>1.934697454094314E-2</v>
      </c>
      <c r="Z20" s="27">
        <f t="shared" si="1"/>
        <v>760.86196013152869</v>
      </c>
      <c r="AA20" s="25">
        <f t="shared" si="2"/>
        <v>789.04203272899269</v>
      </c>
    </row>
    <row r="21" spans="1:27" s="25" customFormat="1" ht="15">
      <c r="A21" s="27" t="s">
        <v>1210</v>
      </c>
      <c r="B21" s="27" t="s">
        <v>1214</v>
      </c>
      <c r="C21" s="27">
        <v>3151</v>
      </c>
      <c r="D21" s="27">
        <v>592</v>
      </c>
      <c r="E21" s="27">
        <v>3680.8270000000002</v>
      </c>
      <c r="F21" s="27">
        <v>176523</v>
      </c>
      <c r="G21" s="27">
        <v>4</v>
      </c>
      <c r="H21" s="27">
        <v>1.1988258705819514E-2</v>
      </c>
      <c r="I21" s="27">
        <v>2.2081936452339253E-2</v>
      </c>
      <c r="J21" s="27">
        <v>49111.383531779305</v>
      </c>
      <c r="K21" s="29">
        <f t="shared" si="0"/>
        <v>727.56002531523905</v>
      </c>
      <c r="L21" s="28">
        <f t="shared" si="3"/>
        <v>181.89000632880976</v>
      </c>
      <c r="M21" s="27">
        <f t="shared" si="4"/>
        <v>81.850502847964393</v>
      </c>
      <c r="N21" s="27">
        <f>M21*'Demand breakdown 2'!N21</f>
        <v>0</v>
      </c>
      <c r="O21" s="27">
        <f>M21*'Demand breakdown 2'!O21</f>
        <v>0</v>
      </c>
      <c r="P21" s="27">
        <f>M21*'Demand breakdown 2'!P21</f>
        <v>0</v>
      </c>
      <c r="Q21" s="27">
        <f>M21*'Demand breakdown 2'!Q21</f>
        <v>0</v>
      </c>
      <c r="R21" s="27">
        <f>M21*'Demand breakdown 2'!R21</f>
        <v>0</v>
      </c>
      <c r="S21" s="27">
        <f>M21*'Demand breakdown 2'!S21</f>
        <v>80.266943253201433</v>
      </c>
      <c r="T21" s="27">
        <f>M21*'Demand breakdown 2'!T21</f>
        <v>0</v>
      </c>
      <c r="U21" s="27">
        <f>M21*'Demand breakdown 2'!U21</f>
        <v>0</v>
      </c>
      <c r="V21" s="27">
        <f>M21*'Demand breakdown 2'!V21</f>
        <v>0</v>
      </c>
      <c r="W21" s="27">
        <f>M21*'Demand breakdown 2'!W21</f>
        <v>0</v>
      </c>
      <c r="X21" s="27" cm="1">
        <f t="array" ref="X21">_xlfn.IFS(AND('Demand breakdown 2'!X21&gt;0,'Demand breakdown 2'!X21&lt;1),'Demand breakdown 2'!X21*'Demand breakdown final'!M21,'Demand breakdown 2'!X21=0,M21,'Demand breakdown 2'!X21=1,0)</f>
        <v>0</v>
      </c>
      <c r="Y21" s="27">
        <f>IF('Demand breakdown 2'!Y21&lt;1,M21*'Demand breakdown 2'!Y21,'Demand breakdown 2'!Y21-Doku!$H$9)</f>
        <v>1.583559594762961</v>
      </c>
      <c r="Z21" s="27">
        <f t="shared" si="1"/>
        <v>49.110301708778636</v>
      </c>
      <c r="AA21" s="25">
        <f t="shared" si="2"/>
        <v>50.92920177206674</v>
      </c>
    </row>
    <row r="22" spans="1:27" s="25" customFormat="1" ht="15">
      <c r="A22" s="27" t="s">
        <v>1210</v>
      </c>
      <c r="B22" s="27" t="s">
        <v>1215</v>
      </c>
      <c r="C22" s="27">
        <v>3153</v>
      </c>
      <c r="D22" s="27">
        <v>542</v>
      </c>
      <c r="E22" s="27">
        <v>4115.8940000000002</v>
      </c>
      <c r="F22" s="27">
        <v>136292</v>
      </c>
      <c r="G22" s="27">
        <v>5</v>
      </c>
      <c r="H22" s="27">
        <v>1.3405248895894945E-2</v>
      </c>
      <c r="I22" s="27">
        <v>1.7049286965223918E-2</v>
      </c>
      <c r="J22" s="27">
        <v>49111.383531779305</v>
      </c>
      <c r="K22" s="29">
        <f t="shared" si="0"/>
        <v>708.46017020887928</v>
      </c>
      <c r="L22" s="28">
        <f t="shared" si="3"/>
        <v>141.69203404177586</v>
      </c>
      <c r="M22" s="27">
        <f t="shared" si="4"/>
        <v>63.761415318799138</v>
      </c>
      <c r="N22" s="27">
        <f>M22*'Demand breakdown 2'!N22</f>
        <v>21.006538906898449</v>
      </c>
      <c r="O22" s="27">
        <f>M22*'Demand breakdown 2'!O22</f>
        <v>30.340548072409938</v>
      </c>
      <c r="P22" s="27">
        <f>M22*'Demand breakdown 2'!P22</f>
        <v>8.0894746101099617</v>
      </c>
      <c r="Q22" s="27">
        <f>M22*'Demand breakdown 2'!Q22</f>
        <v>3.0912632505134838</v>
      </c>
      <c r="R22" s="27">
        <f>M22*'Demand breakdown 2'!R22</f>
        <v>0</v>
      </c>
      <c r="S22" s="27">
        <f>M22*'Demand breakdown 2'!S22</f>
        <v>0</v>
      </c>
      <c r="T22" s="27">
        <f>M22*'Demand breakdown 2'!T22</f>
        <v>0</v>
      </c>
      <c r="U22" s="27">
        <f>M22*'Demand breakdown 2'!U22</f>
        <v>0</v>
      </c>
      <c r="V22" s="27">
        <f>M22*'Demand breakdown 2'!V22</f>
        <v>0</v>
      </c>
      <c r="W22" s="27">
        <f>M22*'Demand breakdown 2'!W22</f>
        <v>0</v>
      </c>
      <c r="X22" s="27" cm="1">
        <f t="array" ref="X22">_xlfn.IFS(AND('Demand breakdown 2'!X22&gt;0,'Demand breakdown 2'!X22&lt;1),'Demand breakdown 2'!X22*'Demand breakdown final'!M22,'Demand breakdown 2'!X22=0,M22,'Demand breakdown 2'!X22=1,0)</f>
        <v>0</v>
      </c>
      <c r="Y22" s="27">
        <f>IF('Demand breakdown 2'!Y22&lt;1,M22*'Demand breakdown 2'!Y22,'Demand breakdown 2'!Y22-Doku!$H$9)</f>
        <v>1.2335904788673089</v>
      </c>
      <c r="Z22" s="27">
        <f t="shared" si="1"/>
        <v>38.256849191279485</v>
      </c>
      <c r="AA22" s="25">
        <f t="shared" si="2"/>
        <v>39.673769531697246</v>
      </c>
    </row>
    <row r="23" spans="1:27" s="25" customFormat="1" ht="15">
      <c r="A23" s="27" t="s">
        <v>1210</v>
      </c>
      <c r="B23" s="27" t="s">
        <v>1216</v>
      </c>
      <c r="C23" s="27">
        <v>3154</v>
      </c>
      <c r="D23" s="27">
        <v>503</v>
      </c>
      <c r="E23" s="27">
        <v>1800.366</v>
      </c>
      <c r="F23" s="27">
        <v>91297</v>
      </c>
      <c r="G23" s="27">
        <v>3</v>
      </c>
      <c r="H23" s="27">
        <v>5.8636967652001722E-3</v>
      </c>
      <c r="I23" s="27">
        <v>1.1420690517888417E-2</v>
      </c>
      <c r="J23" s="27">
        <v>49111.383531779305</v>
      </c>
      <c r="K23" s="29">
        <f t="shared" si="0"/>
        <v>364.38952316195207</v>
      </c>
      <c r="L23" s="28">
        <f t="shared" si="3"/>
        <v>121.46317438731735</v>
      </c>
      <c r="M23" s="27">
        <f t="shared" si="4"/>
        <v>54.658428474292812</v>
      </c>
      <c r="N23" s="27">
        <f>M23*'Demand breakdown 2'!N23</f>
        <v>0</v>
      </c>
      <c r="O23" s="27">
        <f>M23*'Demand breakdown 2'!O23</f>
        <v>0</v>
      </c>
      <c r="P23" s="27">
        <f>M23*'Demand breakdown 2'!P23</f>
        <v>0</v>
      </c>
      <c r="Q23" s="27">
        <f>M23*'Demand breakdown 2'!Q23</f>
        <v>53.600953250152706</v>
      </c>
      <c r="R23" s="27">
        <f>M23*'Demand breakdown 2'!R23</f>
        <v>0</v>
      </c>
      <c r="S23" s="27">
        <f>M23*'Demand breakdown 2'!S23</f>
        <v>0</v>
      </c>
      <c r="T23" s="27">
        <f>M23*'Demand breakdown 2'!T23</f>
        <v>0</v>
      </c>
      <c r="U23" s="27">
        <f>M23*'Demand breakdown 2'!U23</f>
        <v>0</v>
      </c>
      <c r="V23" s="27">
        <f>M23*'Demand breakdown 2'!V23</f>
        <v>0</v>
      </c>
      <c r="W23" s="27">
        <f>M23*'Demand breakdown 2'!W23</f>
        <v>0</v>
      </c>
      <c r="X23" s="27" cm="1">
        <f t="array" ref="X23">_xlfn.IFS(AND('Demand breakdown 2'!X23&gt;0,'Demand breakdown 2'!X23&lt;1),'Demand breakdown 2'!X23*'Demand breakdown final'!M23,'Demand breakdown 2'!X23=0,M23,'Demand breakdown 2'!X23=1,0)</f>
        <v>0</v>
      </c>
      <c r="Y23" s="27">
        <f>IF('Demand breakdown 2'!Y23&lt;1,M23*'Demand breakdown 2'!Y23,'Demand breakdown 2'!Y23-Doku!$H$9)</f>
        <v>1.0574752241401046</v>
      </c>
      <c r="Z23" s="27">
        <f t="shared" si="1"/>
        <v>32.795057084575689</v>
      </c>
      <c r="AA23" s="25">
        <f t="shared" si="2"/>
        <v>34.009688828448859</v>
      </c>
    </row>
    <row r="24" spans="1:27" s="25" customFormat="1" ht="15">
      <c r="A24" s="27" t="s">
        <v>1210</v>
      </c>
      <c r="B24" s="27" t="s">
        <v>1217</v>
      </c>
      <c r="C24" s="27">
        <v>3155</v>
      </c>
      <c r="D24" s="27">
        <v>577</v>
      </c>
      <c r="E24" s="27">
        <v>3821.7719999999999</v>
      </c>
      <c r="F24" s="27">
        <v>132285</v>
      </c>
      <c r="G24" s="27">
        <v>4</v>
      </c>
      <c r="H24" s="27">
        <v>1.2447309110332339E-2</v>
      </c>
      <c r="I24" s="27">
        <v>1.6548036027020267E-2</v>
      </c>
      <c r="J24" s="27">
        <v>49111.383531779305</v>
      </c>
      <c r="K24" s="29">
        <f t="shared" si="0"/>
        <v>667.69443591821664</v>
      </c>
      <c r="L24" s="28">
        <f t="shared" si="3"/>
        <v>166.92360897955416</v>
      </c>
      <c r="M24" s="27">
        <f t="shared" si="4"/>
        <v>75.115624040799375</v>
      </c>
      <c r="N24" s="27">
        <f>M24*'Demand breakdown 2'!N24</f>
        <v>9.172229708192452</v>
      </c>
      <c r="O24" s="27">
        <f>M24*'Demand breakdown 2'!O24</f>
        <v>21.496711422220841</v>
      </c>
      <c r="P24" s="27">
        <f>M24*'Demand breakdown 2'!P24</f>
        <v>0</v>
      </c>
      <c r="Q24" s="27">
        <f>M24*'Demand breakdown 2'!Q24</f>
        <v>2.6655622662175613</v>
      </c>
      <c r="R24" s="27">
        <f>M24*'Demand breakdown 2'!R24</f>
        <v>0</v>
      </c>
      <c r="S24" s="27">
        <f>M24*'Demand breakdown 2'!S24</f>
        <v>5.690526186307153</v>
      </c>
      <c r="T24" s="27">
        <f>M24*'Demand breakdown 2'!T24</f>
        <v>1.0183046859707539</v>
      </c>
      <c r="U24" s="27">
        <f>M24*'Demand breakdown 2'!U24</f>
        <v>13.440124347922817</v>
      </c>
      <c r="V24" s="27">
        <f>M24*'Demand breakdown 2'!V24</f>
        <v>18.688886001345598</v>
      </c>
      <c r="W24" s="27">
        <f>M24*'Demand breakdown 2'!W24</f>
        <v>1.4900193566777942</v>
      </c>
      <c r="X24" s="27" cm="1">
        <f t="array" ref="X24">_xlfn.IFS(AND('Demand breakdown 2'!X24&gt;0,'Demand breakdown 2'!X24&lt;1),'Demand breakdown 2'!X24*'Demand breakdown final'!M24,'Demand breakdown 2'!X24=0,M24,'Demand breakdown 2'!X24=1,0)</f>
        <v>0</v>
      </c>
      <c r="Y24" s="27">
        <f>IF('Demand breakdown 2'!Y24&lt;1,M24*'Demand breakdown 2'!Y24,'Demand breakdown 2'!Y24-Doku!$H$9)</f>
        <v>1.4532600659444019</v>
      </c>
      <c r="Z24" s="27">
        <f t="shared" si="1"/>
        <v>45.069374424479626</v>
      </c>
      <c r="AA24" s="25">
        <f t="shared" si="2"/>
        <v>46.738610514275166</v>
      </c>
    </row>
    <row r="25" spans="1:27" s="25" customFormat="1" ht="15">
      <c r="A25" s="27" t="s">
        <v>1210</v>
      </c>
      <c r="B25" s="27" t="s">
        <v>1218</v>
      </c>
      <c r="C25" s="27">
        <v>3157</v>
      </c>
      <c r="D25" s="27">
        <v>577</v>
      </c>
      <c r="E25" s="27">
        <v>2925.05</v>
      </c>
      <c r="F25" s="27">
        <v>134801</v>
      </c>
      <c r="G25" s="27">
        <v>5</v>
      </c>
      <c r="H25" s="27">
        <v>9.5267330215349343E-3</v>
      </c>
      <c r="I25" s="27">
        <v>1.6862772079059295E-2</v>
      </c>
      <c r="J25" s="27">
        <v>49111.383531779305</v>
      </c>
      <c r="K25" s="29">
        <f t="shared" si="0"/>
        <v>568.75028699776249</v>
      </c>
      <c r="L25" s="28">
        <f t="shared" si="3"/>
        <v>113.7500573995525</v>
      </c>
      <c r="M25" s="27">
        <f t="shared" si="4"/>
        <v>51.187525829798631</v>
      </c>
      <c r="N25" s="27">
        <f>M25*'Demand breakdown 2'!N25</f>
        <v>5.522848845342355</v>
      </c>
      <c r="O25" s="27">
        <f>M25*'Demand breakdown 2'!O25</f>
        <v>8.1348768332791419</v>
      </c>
      <c r="P25" s="27">
        <f>M25*'Demand breakdown 2'!P25</f>
        <v>0</v>
      </c>
      <c r="Q25" s="27">
        <f>M25*'Demand breakdown 2'!Q25</f>
        <v>5.5132103656820721</v>
      </c>
      <c r="R25" s="27">
        <f>M25*'Demand breakdown 2'!R25</f>
        <v>0</v>
      </c>
      <c r="S25" s="27">
        <f>M25*'Demand breakdown 2'!S25</f>
        <v>0</v>
      </c>
      <c r="T25" s="27">
        <f>M25*'Demand breakdown 2'!T25</f>
        <v>0</v>
      </c>
      <c r="U25" s="27">
        <f>M25*'Demand breakdown 2'!U25</f>
        <v>0</v>
      </c>
      <c r="V25" s="27">
        <f>M25*'Demand breakdown 2'!V25</f>
        <v>8.7324625722167077</v>
      </c>
      <c r="W25" s="27">
        <f>M25*'Demand breakdown 2'!W25</f>
        <v>0</v>
      </c>
      <c r="X25" s="27" cm="1">
        <f t="array" ref="X25">_xlfn.IFS(AND('Demand breakdown 2'!X25&gt;0,'Demand breakdown 2'!X25&lt;1),'Demand breakdown 2'!X25*'Demand breakdown final'!M25,'Demand breakdown 2'!X25=0,M25,'Demand breakdown 2'!X25=1,0)</f>
        <v>22.29380345423537</v>
      </c>
      <c r="Y25" s="27">
        <f>IF('Demand breakdown 2'!Y25&lt;1,M25*'Demand breakdown 2'!Y25,'Demand breakdown 2'!Y25-Doku!$H$9)</f>
        <v>0.99032375904298353</v>
      </c>
      <c r="Z25" s="27">
        <f t="shared" si="1"/>
        <v>30.712515497879178</v>
      </c>
      <c r="AA25" s="25">
        <f t="shared" si="2"/>
        <v>31.850016071874705</v>
      </c>
    </row>
    <row r="26" spans="1:27" s="25" customFormat="1" ht="15">
      <c r="A26" s="27" t="s">
        <v>1210</v>
      </c>
      <c r="B26" s="27" t="s">
        <v>1219</v>
      </c>
      <c r="C26" s="27">
        <v>3158</v>
      </c>
      <c r="D26" s="27">
        <v>599</v>
      </c>
      <c r="E26" s="27">
        <v>2447.6669999999999</v>
      </c>
      <c r="F26" s="27">
        <v>119622</v>
      </c>
      <c r="G26" s="27">
        <v>6</v>
      </c>
      <c r="H26" s="27">
        <v>7.9719218593259419E-3</v>
      </c>
      <c r="I26" s="27">
        <v>1.4963972979734801E-2</v>
      </c>
      <c r="J26" s="27">
        <v>49111.383531779305</v>
      </c>
      <c r="K26" s="29">
        <f t="shared" si="0"/>
        <v>487.6611171082294</v>
      </c>
      <c r="L26" s="28">
        <f t="shared" si="3"/>
        <v>81.276852851371572</v>
      </c>
      <c r="M26" s="27">
        <f t="shared" si="4"/>
        <v>36.574583783117205</v>
      </c>
      <c r="N26" s="27">
        <f>M26*'Demand breakdown 2'!N26</f>
        <v>0</v>
      </c>
      <c r="O26" s="27">
        <f>M26*'Demand breakdown 2'!O26</f>
        <v>4.3923250905366826</v>
      </c>
      <c r="P26" s="27">
        <f>M26*'Demand breakdown 2'!P26</f>
        <v>0</v>
      </c>
      <c r="Q26" s="27">
        <f>M26*'Demand breakdown 2'!Q26</f>
        <v>11.190496587447729</v>
      </c>
      <c r="R26" s="27">
        <f>M26*'Demand breakdown 2'!R26</f>
        <v>0</v>
      </c>
      <c r="S26" s="27">
        <f>M26*'Demand breakdown 2'!S26</f>
        <v>0</v>
      </c>
      <c r="T26" s="27">
        <f>M26*'Demand breakdown 2'!T26</f>
        <v>0</v>
      </c>
      <c r="U26" s="27">
        <f>M26*'Demand breakdown 2'!U26</f>
        <v>0</v>
      </c>
      <c r="V26" s="27">
        <f>M26*'Demand breakdown 2'!V26</f>
        <v>20.284154563835234</v>
      </c>
      <c r="W26" s="27">
        <f>M26*'Demand breakdown 2'!W26</f>
        <v>0</v>
      </c>
      <c r="X26" s="27" cm="1">
        <f t="array" ref="X26">_xlfn.IFS(AND('Demand breakdown 2'!X26&gt;0,'Demand breakdown 2'!X26&lt;1),'Demand breakdown 2'!X26*'Demand breakdown final'!M26,'Demand breakdown 2'!X26=0,M26,'Demand breakdown 2'!X26=1,0)</f>
        <v>0</v>
      </c>
      <c r="Y26" s="27">
        <f>IF('Demand breakdown 2'!Y26&lt;1,M26*'Demand breakdown 2'!Y26,'Demand breakdown 2'!Y26-Doku!$H$9)</f>
        <v>0.70760754129756043</v>
      </c>
      <c r="Z26" s="27">
        <f t="shared" si="1"/>
        <v>21.944750269870326</v>
      </c>
      <c r="AA26" s="25">
        <f t="shared" si="2"/>
        <v>22.757518798384041</v>
      </c>
    </row>
    <row r="27" spans="1:27" s="25" customFormat="1" ht="15">
      <c r="A27" s="27" t="s">
        <v>1210</v>
      </c>
      <c r="B27" s="27" t="s">
        <v>1220</v>
      </c>
      <c r="C27" s="27">
        <v>3159</v>
      </c>
      <c r="D27" s="27">
        <v>641</v>
      </c>
      <c r="E27" s="27">
        <v>11724.043</v>
      </c>
      <c r="F27" s="27">
        <v>326041</v>
      </c>
      <c r="G27" s="27">
        <v>5</v>
      </c>
      <c r="H27" s="27">
        <v>3.8184587475084353E-2</v>
      </c>
      <c r="I27" s="27">
        <v>4.0785714285714286E-2</v>
      </c>
      <c r="J27" s="27">
        <v>49111.383531779305</v>
      </c>
      <c r="K27" s="29">
        <f t="shared" si="0"/>
        <v>1911.0665026869033</v>
      </c>
      <c r="L27" s="28">
        <f t="shared" si="3"/>
        <v>382.21330053738063</v>
      </c>
      <c r="M27" s="27">
        <f t="shared" si="4"/>
        <v>171.9959852418213</v>
      </c>
      <c r="N27" s="27">
        <f>M27*'Demand breakdown 2'!N27</f>
        <v>26.137396417942494</v>
      </c>
      <c r="O27" s="27">
        <f>M27*'Demand breakdown 2'!O27</f>
        <v>33.665814858810315</v>
      </c>
      <c r="P27" s="27">
        <f>M27*'Demand breakdown 2'!P27</f>
        <v>0</v>
      </c>
      <c r="Q27" s="27">
        <f>M27*'Demand breakdown 2'!Q27</f>
        <v>9.3840145354479141</v>
      </c>
      <c r="R27" s="27">
        <f>M27*'Demand breakdown 2'!R27</f>
        <v>0</v>
      </c>
      <c r="S27" s="27">
        <f>M27*'Demand breakdown 2'!S27</f>
        <v>10.253493848336873</v>
      </c>
      <c r="T27" s="27">
        <f>M27*'Demand breakdown 2'!T27</f>
        <v>2.5448175011384175</v>
      </c>
      <c r="U27" s="27">
        <f>M27*'Demand breakdown 2'!U27</f>
        <v>4.0080875642930076</v>
      </c>
      <c r="V27" s="27">
        <f>M27*'Demand breakdown 2'!V27</f>
        <v>56.855464337934137</v>
      </c>
      <c r="W27" s="27">
        <f>M27*'Demand breakdown 2'!W27</f>
        <v>25.819294230300194</v>
      </c>
      <c r="X27" s="27" cm="1">
        <f t="array" ref="X27">_xlfn.IFS(AND('Demand breakdown 2'!X27&gt;0,'Demand breakdown 2'!X27&lt;1),'Demand breakdown 2'!X27*'Demand breakdown final'!M27,'Demand breakdown 2'!X27=0,M27,'Demand breakdown 2'!X27=1,0)</f>
        <v>0</v>
      </c>
      <c r="Y27" s="27">
        <f>IF('Demand breakdown 2'!Y27&lt;1,M27*'Demand breakdown 2'!Y27,'Demand breakdown 2'!Y27-Doku!$H$9)</f>
        <v>3.327601947617949</v>
      </c>
      <c r="Z27" s="27">
        <f t="shared" si="1"/>
        <v>103.19759114509277</v>
      </c>
      <c r="AA27" s="25">
        <f t="shared" si="2"/>
        <v>107.01972415046659</v>
      </c>
    </row>
    <row r="28" spans="1:27" s="25" customFormat="1" ht="15">
      <c r="A28" s="27" t="s">
        <v>1210</v>
      </c>
      <c r="B28" s="27" t="s">
        <v>1221</v>
      </c>
      <c r="C28" s="27">
        <v>3241</v>
      </c>
      <c r="D28" s="27">
        <v>814</v>
      </c>
      <c r="E28" s="27">
        <v>52655.476000000002</v>
      </c>
      <c r="F28" s="27">
        <v>1157115</v>
      </c>
      <c r="G28" s="27">
        <v>5</v>
      </c>
      <c r="H28" s="27">
        <v>0.17149609817741243</v>
      </c>
      <c r="I28" s="27">
        <v>0.14474793595196397</v>
      </c>
      <c r="J28" s="27">
        <v>49111.383531779305</v>
      </c>
      <c r="K28" s="29">
        <f t="shared" si="0"/>
        <v>8054.5916607237896</v>
      </c>
      <c r="L28" s="28">
        <f t="shared" si="3"/>
        <v>1610.9183321447579</v>
      </c>
      <c r="M28" s="27">
        <f t="shared" si="4"/>
        <v>724.91324946514101</v>
      </c>
      <c r="N28" s="27">
        <f>M28*'Demand breakdown 2'!N28</f>
        <v>34.016125082731662</v>
      </c>
      <c r="O28" s="27">
        <f>M28*'Demand breakdown 2'!O28</f>
        <v>153.6551469899382</v>
      </c>
      <c r="P28" s="27">
        <f>M28*'Demand breakdown 2'!P28</f>
        <v>23.292052392864811</v>
      </c>
      <c r="Q28" s="27">
        <f>M28*'Demand breakdown 2'!Q28</f>
        <v>50.690474391659649</v>
      </c>
      <c r="R28" s="27">
        <f>M28*'Demand breakdown 2'!R28</f>
        <v>0</v>
      </c>
      <c r="S28" s="27">
        <f>M28*'Demand breakdown 2'!S28</f>
        <v>13.540838617901496</v>
      </c>
      <c r="T28" s="27">
        <f>M28*'Demand breakdown 2'!T28</f>
        <v>5.1131654597255443</v>
      </c>
      <c r="U28" s="27">
        <f>M28*'Demand breakdown 2'!U28</f>
        <v>0</v>
      </c>
      <c r="V28" s="27">
        <f>M28*'Demand breakdown 2'!V28</f>
        <v>198.75733877738458</v>
      </c>
      <c r="W28" s="27">
        <f>M28*'Demand breakdown 2'!W28</f>
        <v>11.323625276958563</v>
      </c>
      <c r="X28" s="27" cm="1">
        <f t="array" ref="X28">_xlfn.IFS(AND('Demand breakdown 2'!X28&gt;0,'Demand breakdown 2'!X28&lt;1),'Demand breakdown 2'!X28*'Demand breakdown final'!M28,'Demand breakdown 2'!X28=0,M28,'Demand breakdown 2'!X28=1,0)</f>
        <v>220.49960429418212</v>
      </c>
      <c r="Y28" s="27">
        <f>IF('Demand breakdown 2'!Y28&lt;1,M28*'Demand breakdown 2'!Y28,'Demand breakdown 2'!Y28-Doku!$H$9)</f>
        <v>14.024878181794286</v>
      </c>
      <c r="Z28" s="27">
        <f t="shared" si="1"/>
        <v>434.94794967908467</v>
      </c>
      <c r="AA28" s="25">
        <f t="shared" si="2"/>
        <v>451.05713300053225</v>
      </c>
    </row>
    <row r="29" spans="1:27" s="25" customFormat="1" ht="15">
      <c r="A29" s="27" t="s">
        <v>1210</v>
      </c>
      <c r="B29" s="27" t="s">
        <v>1222</v>
      </c>
      <c r="C29" s="27">
        <v>3251</v>
      </c>
      <c r="D29" s="27">
        <v>736</v>
      </c>
      <c r="E29" s="27">
        <v>6545.4979999999996</v>
      </c>
      <c r="F29" s="27">
        <v>217089</v>
      </c>
      <c r="G29" s="27">
        <v>8</v>
      </c>
      <c r="H29" s="27">
        <v>2.1318340520329861E-2</v>
      </c>
      <c r="I29" s="27">
        <v>2.7156492369276957E-2</v>
      </c>
      <c r="J29" s="27">
        <v>49111.383531779305</v>
      </c>
      <c r="K29" s="29">
        <f t="shared" si="0"/>
        <v>1127.2547176347057</v>
      </c>
      <c r="L29" s="28">
        <f t="shared" si="3"/>
        <v>140.90683970433821</v>
      </c>
      <c r="M29" s="27">
        <f t="shared" si="4"/>
        <v>63.408077866952198</v>
      </c>
      <c r="N29" s="27">
        <f>M29*'Demand breakdown 2'!N29</f>
        <v>10.321016537707568</v>
      </c>
      <c r="O29" s="27">
        <f>M29*'Demand breakdown 2'!O29</f>
        <v>20.754082712133311</v>
      </c>
      <c r="P29" s="27">
        <f>M29*'Demand breakdown 2'!P29</f>
        <v>0</v>
      </c>
      <c r="Q29" s="27">
        <f>M29*'Demand breakdown 2'!Q29</f>
        <v>11.292113389265092</v>
      </c>
      <c r="R29" s="27">
        <f>M29*'Demand breakdown 2'!R29</f>
        <v>0</v>
      </c>
      <c r="S29" s="27">
        <f>M29*'Demand breakdown 2'!S29</f>
        <v>2.0480183600155546</v>
      </c>
      <c r="T29" s="27">
        <f>M29*'Demand breakdown 2'!T29</f>
        <v>1.5998198131428496</v>
      </c>
      <c r="U29" s="27">
        <f>M29*'Demand breakdown 2'!U29</f>
        <v>0</v>
      </c>
      <c r="V29" s="27">
        <f>M29*'Demand breakdown 2'!V29</f>
        <v>15.251200553307321</v>
      </c>
      <c r="W29" s="27">
        <f>M29*'Demand breakdown 2'!W29</f>
        <v>0.91507203319843922</v>
      </c>
      <c r="X29" s="27" cm="1">
        <f t="array" ref="X29">_xlfn.IFS(AND('Demand breakdown 2'!X29&gt;0,'Demand breakdown 2'!X29&lt;1),'Demand breakdown 2'!X29*'Demand breakdown final'!M29,'Demand breakdown 2'!X29=0,M29,'Demand breakdown 2'!X29=1,0)</f>
        <v>0</v>
      </c>
      <c r="Y29" s="27">
        <f>IF('Demand breakdown 2'!Y29&lt;1,M29*'Demand breakdown 2'!Y29,'Demand breakdown 2'!Y29-Doku!$H$9)</f>
        <v>1.2267544681820644</v>
      </c>
      <c r="Z29" s="27">
        <f t="shared" si="1"/>
        <v>38.044846720171321</v>
      </c>
      <c r="AA29" s="25">
        <f t="shared" si="2"/>
        <v>39.453915117214706</v>
      </c>
    </row>
    <row r="30" spans="1:27" s="25" customFormat="1" ht="15">
      <c r="A30" s="27" t="s">
        <v>1210</v>
      </c>
      <c r="B30" s="27" t="s">
        <v>1223</v>
      </c>
      <c r="C30" s="27">
        <v>3252</v>
      </c>
      <c r="D30" s="27">
        <v>622</v>
      </c>
      <c r="E30" s="27">
        <v>5075.982</v>
      </c>
      <c r="F30" s="27">
        <v>148549</v>
      </c>
      <c r="G30" s="27">
        <v>3</v>
      </c>
      <c r="H30" s="27">
        <v>1.6532204692609336E-2</v>
      </c>
      <c r="I30" s="27">
        <v>1.8582561921441081E-2</v>
      </c>
      <c r="J30" s="27">
        <v>49111.383531779305</v>
      </c>
      <c r="K30" s="29">
        <f t="shared" si="0"/>
        <v>840.1142917524661</v>
      </c>
      <c r="L30" s="28">
        <f t="shared" si="3"/>
        <v>280.03809725082203</v>
      </c>
      <c r="M30" s="27">
        <f t="shared" si="4"/>
        <v>126.01714376286992</v>
      </c>
      <c r="N30" s="27">
        <f>M30*'Demand breakdown 2'!N30</f>
        <v>0</v>
      </c>
      <c r="O30" s="27">
        <f>M30*'Demand breakdown 2'!O30</f>
        <v>25.063202515432874</v>
      </c>
      <c r="P30" s="27">
        <f>M30*'Demand breakdown 2'!P30</f>
        <v>0</v>
      </c>
      <c r="Q30" s="27">
        <f>M30*'Demand breakdown 2'!Q30</f>
        <v>9.1866746632095602</v>
      </c>
      <c r="R30" s="27">
        <f>M30*'Demand breakdown 2'!R30</f>
        <v>0</v>
      </c>
      <c r="S30" s="27">
        <f>M30*'Demand breakdown 2'!S30</f>
        <v>0</v>
      </c>
      <c r="T30" s="27">
        <f>M30*'Demand breakdown 2'!T30</f>
        <v>14.153178247751212</v>
      </c>
      <c r="U30" s="27">
        <f>M30*'Demand breakdown 2'!U30</f>
        <v>0</v>
      </c>
      <c r="V30" s="27">
        <f>M30*'Demand breakdown 2'!V30</f>
        <v>75.176037864373654</v>
      </c>
      <c r="W30" s="27">
        <f>M30*'Demand breakdown 2'!W30</f>
        <v>0</v>
      </c>
      <c r="X30" s="27" cm="1">
        <f t="array" ref="X30">_xlfn.IFS(AND('Demand breakdown 2'!X30&gt;0,'Demand breakdown 2'!X30&lt;1),'Demand breakdown 2'!X30*'Demand breakdown final'!M30,'Demand breakdown 2'!X30=0,M30,'Demand breakdown 2'!X30=1,0)</f>
        <v>0</v>
      </c>
      <c r="Y30" s="27">
        <f>IF('Demand breakdown 2'!Y30&lt;1,M30*'Demand breakdown 2'!Y30,'Demand breakdown 2'!Y30-Doku!$H$9)</f>
        <v>2.4380504721026162</v>
      </c>
      <c r="Z30" s="27">
        <f t="shared" si="1"/>
        <v>75.610286257721953</v>
      </c>
      <c r="AA30" s="25">
        <f t="shared" si="2"/>
        <v>78.410667230230175</v>
      </c>
    </row>
    <row r="31" spans="1:27" s="25" customFormat="1" ht="15">
      <c r="A31" s="27" t="s">
        <v>1210</v>
      </c>
      <c r="B31" s="27" t="s">
        <v>1224</v>
      </c>
      <c r="C31" s="27">
        <v>3254</v>
      </c>
      <c r="D31" s="27">
        <v>604</v>
      </c>
      <c r="E31" s="27">
        <v>7958.8819999999996</v>
      </c>
      <c r="F31" s="27">
        <v>275817</v>
      </c>
      <c r="G31" s="27">
        <v>6</v>
      </c>
      <c r="H31" s="27">
        <v>2.592165739522401E-2</v>
      </c>
      <c r="I31" s="27">
        <v>3.4503002251688765E-2</v>
      </c>
      <c r="J31" s="27">
        <v>49111.383531779305</v>
      </c>
      <c r="K31" s="29">
        <f t="shared" si="0"/>
        <v>1391.0521392862345</v>
      </c>
      <c r="L31" s="28">
        <f t="shared" si="3"/>
        <v>231.8420232143724</v>
      </c>
      <c r="M31" s="27">
        <f t="shared" si="4"/>
        <v>104.32891044646759</v>
      </c>
      <c r="N31" s="27">
        <f>M31*'Demand breakdown 2'!N31</f>
        <v>13.357199162756238</v>
      </c>
      <c r="O31" s="27">
        <f>M31*'Demand breakdown 2'!O31</f>
        <v>12.368198033258544</v>
      </c>
      <c r="P31" s="27">
        <f>M31*'Demand breakdown 2'!P31</f>
        <v>5.0927874254593997</v>
      </c>
      <c r="Q31" s="27">
        <f>M31*'Demand breakdown 2'!Q31</f>
        <v>5.3712992377892101</v>
      </c>
      <c r="R31" s="27">
        <f>M31*'Demand breakdown 2'!R31</f>
        <v>0</v>
      </c>
      <c r="S31" s="27">
        <f>M31*'Demand breakdown 2'!S31</f>
        <v>12.390933691407914</v>
      </c>
      <c r="T31" s="27">
        <f>M31*'Demand breakdown 2'!T31</f>
        <v>0</v>
      </c>
      <c r="U31" s="27">
        <f>M31*'Demand breakdown 2'!U31</f>
        <v>0</v>
      </c>
      <c r="V31" s="27">
        <f>M31*'Demand breakdown 2'!V31</f>
        <v>28.658297097283807</v>
      </c>
      <c r="W31" s="27">
        <f>M31*'Demand breakdown 2'!W31</f>
        <v>0.8753228387508345</v>
      </c>
      <c r="X31" s="27" cm="1">
        <f t="array" ref="X31">_xlfn.IFS(AND('Demand breakdown 2'!X31&gt;0,'Demand breakdown 2'!X31&lt;1),'Demand breakdown 2'!X31*'Demand breakdown final'!M31,'Demand breakdown 2'!X31=0,M31,'Demand breakdown 2'!X31=1,0)</f>
        <v>24.196424185469493</v>
      </c>
      <c r="Y31" s="27">
        <f>IF('Demand breakdown 2'!Y31&lt;1,M31*'Demand breakdown 2'!Y31,'Demand breakdown 2'!Y31-Doku!$H$9)</f>
        <v>2.0184487742921569</v>
      </c>
      <c r="Z31" s="27">
        <f t="shared" si="1"/>
        <v>62.597346267880553</v>
      </c>
      <c r="AA31" s="25">
        <f t="shared" si="2"/>
        <v>64.915766500024276</v>
      </c>
    </row>
    <row r="32" spans="1:27" s="25" customFormat="1" ht="15">
      <c r="A32" s="27" t="s">
        <v>1210</v>
      </c>
      <c r="B32" s="27" t="s">
        <v>1225</v>
      </c>
      <c r="C32" s="27">
        <v>3255</v>
      </c>
      <c r="D32" s="27">
        <v>605</v>
      </c>
      <c r="E32" s="27">
        <v>2234.616</v>
      </c>
      <c r="F32" s="27">
        <v>70458</v>
      </c>
      <c r="G32" s="27">
        <v>5</v>
      </c>
      <c r="H32" s="27">
        <v>7.2780260295209681E-3</v>
      </c>
      <c r="I32" s="27">
        <v>8.8138603952964724E-3</v>
      </c>
      <c r="J32" s="27">
        <v>49111.383531779305</v>
      </c>
      <c r="K32" s="29">
        <f t="shared" si="0"/>
        <v>378.55347385216578</v>
      </c>
      <c r="L32" s="28">
        <f t="shared" si="3"/>
        <v>75.71069477043315</v>
      </c>
      <c r="M32" s="27">
        <f t="shared" si="4"/>
        <v>34.06981264669492</v>
      </c>
      <c r="N32" s="27">
        <f>M32*'Demand breakdown 2'!N32</f>
        <v>0</v>
      </c>
      <c r="O32" s="27">
        <f>M32*'Demand breakdown 2'!O32</f>
        <v>0</v>
      </c>
      <c r="P32" s="27">
        <f>M32*'Demand breakdown 2'!P32</f>
        <v>27.762975233612718</v>
      </c>
      <c r="Q32" s="27">
        <f>M32*'Demand breakdown 2'!Q32</f>
        <v>2.4933331976719857</v>
      </c>
      <c r="R32" s="27">
        <f>M32*'Demand breakdown 2'!R32</f>
        <v>0</v>
      </c>
      <c r="S32" s="27">
        <f>M32*'Demand breakdown 2'!S32</f>
        <v>0</v>
      </c>
      <c r="T32" s="27">
        <f>M32*'Demand breakdown 2'!T32</f>
        <v>0</v>
      </c>
      <c r="U32" s="27">
        <f>M32*'Demand breakdown 2'!U32</f>
        <v>0</v>
      </c>
      <c r="V32" s="27">
        <f>M32*'Demand breakdown 2'!V32</f>
        <v>3.1543564175199079</v>
      </c>
      <c r="W32" s="27">
        <f>M32*'Demand breakdown 2'!W32</f>
        <v>0</v>
      </c>
      <c r="X32" s="27" cm="1">
        <f t="array" ref="X32">_xlfn.IFS(AND('Demand breakdown 2'!X32&gt;0,'Demand breakdown 2'!X32&lt;1),'Demand breakdown 2'!X32*'Demand breakdown final'!M32,'Demand breakdown 2'!X32=0,M32,'Demand breakdown 2'!X32=1,0)</f>
        <v>0</v>
      </c>
      <c r="Y32" s="27">
        <f>IF('Demand breakdown 2'!Y32&lt;1,M32*'Demand breakdown 2'!Y32,'Demand breakdown 2'!Y32-Doku!$H$9)</f>
        <v>0.65914779789030931</v>
      </c>
      <c r="Z32" s="27">
        <f t="shared" si="1"/>
        <v>20.44188758801695</v>
      </c>
      <c r="AA32" s="25">
        <f t="shared" si="2"/>
        <v>21.198994535721283</v>
      </c>
    </row>
    <row r="33" spans="1:27" s="25" customFormat="1" ht="15">
      <c r="A33" s="27" t="s">
        <v>1210</v>
      </c>
      <c r="B33" s="27" t="s">
        <v>1226</v>
      </c>
      <c r="C33" s="27">
        <v>3256</v>
      </c>
      <c r="D33" s="27">
        <v>598</v>
      </c>
      <c r="E33" s="27">
        <v>3729.3110000000001</v>
      </c>
      <c r="F33" s="27">
        <v>121390</v>
      </c>
      <c r="G33" s="27">
        <v>7</v>
      </c>
      <c r="H33" s="27">
        <v>1.2146168527469092E-2</v>
      </c>
      <c r="I33" s="27">
        <v>1.5185138854140606E-2</v>
      </c>
      <c r="J33" s="27">
        <v>49111.383531779305</v>
      </c>
      <c r="K33" s="29">
        <f t="shared" si="0"/>
        <v>638.30459142552286</v>
      </c>
      <c r="L33" s="28">
        <f t="shared" si="3"/>
        <v>91.186370203646121</v>
      </c>
      <c r="M33" s="27">
        <f t="shared" si="4"/>
        <v>41.033866591640752</v>
      </c>
      <c r="N33" s="27">
        <f>M33*'Demand breakdown 2'!N33</f>
        <v>5.3637336133748121</v>
      </c>
      <c r="O33" s="27">
        <f>M33*'Demand breakdown 2'!O33</f>
        <v>5.5938133394176992</v>
      </c>
      <c r="P33" s="27">
        <f>M33*'Demand breakdown 2'!P33</f>
        <v>7.0557782653152126</v>
      </c>
      <c r="Q33" s="27">
        <f>M33*'Demand breakdown 2'!Q33</f>
        <v>8.0336171009974837</v>
      </c>
      <c r="R33" s="27">
        <f>M33*'Demand breakdown 2'!R33</f>
        <v>0</v>
      </c>
      <c r="S33" s="27">
        <f>M33*'Demand breakdown 2'!S33</f>
        <v>0</v>
      </c>
      <c r="T33" s="27">
        <f>M33*'Demand breakdown 2'!T33</f>
        <v>0</v>
      </c>
      <c r="U33" s="27">
        <f>M33*'Demand breakdown 2'!U33</f>
        <v>0</v>
      </c>
      <c r="V33" s="27">
        <f>M33*'Demand breakdown 2'!V33</f>
        <v>3.3505360104995474</v>
      </c>
      <c r="W33" s="27">
        <f>M33*'Demand breakdown 2'!W33</f>
        <v>0</v>
      </c>
      <c r="X33" s="27" cm="1">
        <f t="array" ref="X33">_xlfn.IFS(AND('Demand breakdown 2'!X33&gt;0,'Demand breakdown 2'!X33&lt;1),'Demand breakdown 2'!X33*'Demand breakdown final'!M33,'Demand breakdown 2'!X33=0,M33,'Demand breakdown 2'!X33=1,0)</f>
        <v>10.842507089771066</v>
      </c>
      <c r="Y33" s="27">
        <f>IF('Demand breakdown 2'!Y33&lt;1,M33*'Demand breakdown 2'!Y33,'Demand breakdown 2'!Y33-Doku!$H$9)</f>
        <v>0.79388117226493549</v>
      </c>
      <c r="Z33" s="27">
        <f t="shared" si="1"/>
        <v>24.620319954984453</v>
      </c>
      <c r="AA33" s="25">
        <f t="shared" si="2"/>
        <v>25.532183657020916</v>
      </c>
    </row>
    <row r="34" spans="1:27" s="25" customFormat="1" ht="15">
      <c r="A34" s="27" t="s">
        <v>1210</v>
      </c>
      <c r="B34" s="27" t="s">
        <v>1227</v>
      </c>
      <c r="C34" s="27">
        <v>3257</v>
      </c>
      <c r="D34" s="27">
        <v>550</v>
      </c>
      <c r="E34" s="27">
        <v>4080.7530000000002</v>
      </c>
      <c r="F34" s="27">
        <v>157820</v>
      </c>
      <c r="G34" s="27">
        <v>6</v>
      </c>
      <c r="H34" s="27">
        <v>1.3290796518974975E-2</v>
      </c>
      <c r="I34" s="27">
        <v>1.9742306730047534E-2</v>
      </c>
      <c r="J34" s="27">
        <v>49111.383531779305</v>
      </c>
      <c r="K34" s="29">
        <f t="shared" si="0"/>
        <v>741.44533114006629</v>
      </c>
      <c r="L34" s="28">
        <f t="shared" si="3"/>
        <v>123.57422185667771</v>
      </c>
      <c r="M34" s="27">
        <f t="shared" si="4"/>
        <v>55.608399835504969</v>
      </c>
      <c r="N34" s="27">
        <f>M34*'Demand breakdown 2'!N34</f>
        <v>9.2712288749623344</v>
      </c>
      <c r="O34" s="27">
        <f>M34*'Demand breakdown 2'!O34</f>
        <v>5.2969410022822343</v>
      </c>
      <c r="P34" s="27">
        <f>M34*'Demand breakdown 2'!P34</f>
        <v>6.6828789706213136</v>
      </c>
      <c r="Q34" s="27">
        <f>M34*'Demand breakdown 2'!Q34</f>
        <v>9.9167342300791663</v>
      </c>
      <c r="R34" s="27">
        <f>M34*'Demand breakdown 2'!R34</f>
        <v>0</v>
      </c>
      <c r="S34" s="27">
        <f>M34*'Demand breakdown 2'!S34</f>
        <v>0</v>
      </c>
      <c r="T34" s="27">
        <f>M34*'Demand breakdown 2'!T34</f>
        <v>0</v>
      </c>
      <c r="U34" s="27">
        <f>M34*'Demand breakdown 2'!U34</f>
        <v>0</v>
      </c>
      <c r="V34" s="27">
        <f>M34*'Demand breakdown 2'!V34</f>
        <v>12.258273263346103</v>
      </c>
      <c r="W34" s="27">
        <f>M34*'Demand breakdown 2'!W34</f>
        <v>0</v>
      </c>
      <c r="X34" s="27" cm="1">
        <f t="array" ref="X34">_xlfn.IFS(AND('Demand breakdown 2'!X34&gt;0,'Demand breakdown 2'!X34&lt;1),'Demand breakdown 2'!X34*'Demand breakdown final'!M34,'Demand breakdown 2'!X34=0,M34,'Demand breakdown 2'!X34=1,0)</f>
        <v>11.106489198333717</v>
      </c>
      <c r="Y34" s="27">
        <f>IF('Demand breakdown 2'!Y34&lt;1,M34*'Demand breakdown 2'!Y34,'Demand breakdown 2'!Y34-Doku!$H$9)</f>
        <v>1.0758542958801014</v>
      </c>
      <c r="Z34" s="27">
        <f t="shared" si="1"/>
        <v>33.365039901302985</v>
      </c>
      <c r="AA34" s="25">
        <f t="shared" si="2"/>
        <v>34.600782119869763</v>
      </c>
    </row>
    <row r="35" spans="1:27" s="25" customFormat="1" ht="15">
      <c r="A35" s="27" t="s">
        <v>1210</v>
      </c>
      <c r="B35" s="27" t="s">
        <v>1228</v>
      </c>
      <c r="C35" s="27">
        <v>3351</v>
      </c>
      <c r="D35" s="27">
        <v>615</v>
      </c>
      <c r="E35" s="27">
        <v>5370.5259999999998</v>
      </c>
      <c r="F35" s="27">
        <v>179011</v>
      </c>
      <c r="G35" s="27">
        <v>6</v>
      </c>
      <c r="H35" s="27">
        <v>1.7491518909834677E-2</v>
      </c>
      <c r="I35" s="27">
        <v>2.2393169877408057E-2</v>
      </c>
      <c r="J35" s="27">
        <v>49111.383531779305</v>
      </c>
      <c r="K35" s="29">
        <f t="shared" si="0"/>
        <v>926.43621470433686</v>
      </c>
      <c r="L35" s="28">
        <f t="shared" si="3"/>
        <v>154.40603578405614</v>
      </c>
      <c r="M35" s="27">
        <f t="shared" si="4"/>
        <v>69.482716102825265</v>
      </c>
      <c r="N35" s="27">
        <f>M35*'Demand breakdown 2'!N35</f>
        <v>12.565406234237097</v>
      </c>
      <c r="O35" s="27">
        <f>M35*'Demand breakdown 2'!O35</f>
        <v>6.2949980351559622</v>
      </c>
      <c r="P35" s="27">
        <f>M35*'Demand breakdown 2'!P35</f>
        <v>2.4343937714079695</v>
      </c>
      <c r="Q35" s="27">
        <f>M35*'Demand breakdown 2'!Q35</f>
        <v>9.0859444296489382</v>
      </c>
      <c r="R35" s="27">
        <f>M35*'Demand breakdown 2'!R35</f>
        <v>0</v>
      </c>
      <c r="S35" s="27">
        <f>M35*'Demand breakdown 2'!S35</f>
        <v>1.4077681152839017</v>
      </c>
      <c r="T35" s="27">
        <f>M35*'Demand breakdown 2'!T35</f>
        <v>0</v>
      </c>
      <c r="U35" s="27">
        <f>M35*'Demand breakdown 2'!U35</f>
        <v>0</v>
      </c>
      <c r="V35" s="27">
        <f>M35*'Demand breakdown 2'!V35</f>
        <v>18.448524515139688</v>
      </c>
      <c r="W35" s="27">
        <f>M35*'Demand breakdown 2'!W35</f>
        <v>0</v>
      </c>
      <c r="X35" s="27" cm="1">
        <f t="array" ref="X35">_xlfn.IFS(AND('Demand breakdown 2'!X35&gt;0,'Demand breakdown 2'!X35&lt;1),'Demand breakdown 2'!X35*'Demand breakdown final'!M35,'Demand breakdown 2'!X35=0,M35,'Demand breakdown 2'!X35=1,0)</f>
        <v>17.901400662474767</v>
      </c>
      <c r="Y35" s="27">
        <f>IF('Demand breakdown 2'!Y35&lt;1,M35*'Demand breakdown 2'!Y35,'Demand breakdown 2'!Y35-Doku!$H$9)</f>
        <v>1.3442803394769405</v>
      </c>
      <c r="Z35" s="27">
        <f t="shared" si="1"/>
        <v>41.689629661695164</v>
      </c>
      <c r="AA35" s="25">
        <f t="shared" si="2"/>
        <v>43.233690019535722</v>
      </c>
    </row>
    <row r="36" spans="1:27" s="25" customFormat="1" ht="15">
      <c r="A36" s="27" t="s">
        <v>1210</v>
      </c>
      <c r="B36" s="27" t="s">
        <v>1229</v>
      </c>
      <c r="C36" s="27">
        <v>3352</v>
      </c>
      <c r="D36" s="27">
        <v>507</v>
      </c>
      <c r="E36" s="27">
        <v>4559.0150000000003</v>
      </c>
      <c r="F36" s="27">
        <v>198038</v>
      </c>
      <c r="G36" s="27">
        <v>3</v>
      </c>
      <c r="H36" s="27">
        <v>1.4848470537656823E-2</v>
      </c>
      <c r="I36" s="27">
        <v>2.4773329997498122E-2</v>
      </c>
      <c r="J36" s="27">
        <v>49111.383531779305</v>
      </c>
      <c r="K36" s="29">
        <f t="shared" si="0"/>
        <v>865.70753367594614</v>
      </c>
      <c r="L36" s="28">
        <f t="shared" si="3"/>
        <v>288.56917789198206</v>
      </c>
      <c r="M36" s="27">
        <f t="shared" si="4"/>
        <v>129.85613005139194</v>
      </c>
      <c r="N36" s="27">
        <f>M36*'Demand breakdown 2'!N36</f>
        <v>12.747549637166967</v>
      </c>
      <c r="O36" s="27">
        <f>M36*'Demand breakdown 2'!O36</f>
        <v>7.4536292299963893</v>
      </c>
      <c r="P36" s="27">
        <f>M36*'Demand breakdown 2'!P36</f>
        <v>2.7918187221894599</v>
      </c>
      <c r="Q36" s="27">
        <f>M36*'Demand breakdown 2'!Q36</f>
        <v>57.969745354141523</v>
      </c>
      <c r="R36" s="27">
        <f>M36*'Demand breakdown 2'!R36</f>
        <v>0</v>
      </c>
      <c r="S36" s="27">
        <f>M36*'Demand breakdown 2'!S36</f>
        <v>0</v>
      </c>
      <c r="T36" s="27">
        <f>M36*'Demand breakdown 2'!T36</f>
        <v>0</v>
      </c>
      <c r="U36" s="27">
        <f>M36*'Demand breakdown 2'!U36</f>
        <v>0</v>
      </c>
      <c r="V36" s="27">
        <f>M36*'Demand breakdown 2'!V36</f>
        <v>31.684508705603022</v>
      </c>
      <c r="W36" s="27">
        <f>M36*'Demand breakdown 2'!W36</f>
        <v>14.696555160204895</v>
      </c>
      <c r="X36" s="27" cm="1">
        <f t="array" ref="X36">_xlfn.IFS(AND('Demand breakdown 2'!X36&gt;0,'Demand breakdown 2'!X36&lt;1),'Demand breakdown 2'!X36*'Demand breakdown final'!M36,'Demand breakdown 2'!X36=0,M36,'Demand breakdown 2'!X36=1,0)</f>
        <v>0</v>
      </c>
      <c r="Y36" s="27">
        <f>IF('Demand breakdown 2'!Y36&lt;1,M36*'Demand breakdown 2'!Y36,'Demand breakdown 2'!Y36-Doku!$H$9)</f>
        <v>2.5123232420896815</v>
      </c>
      <c r="Z36" s="27">
        <f t="shared" si="1"/>
        <v>77.913678030835158</v>
      </c>
      <c r="AA36" s="25">
        <f t="shared" si="2"/>
        <v>80.799369809754992</v>
      </c>
    </row>
    <row r="37" spans="1:27" s="25" customFormat="1" ht="15">
      <c r="A37" s="27" t="s">
        <v>1210</v>
      </c>
      <c r="B37" s="27" t="s">
        <v>1230</v>
      </c>
      <c r="C37" s="27">
        <v>3353</v>
      </c>
      <c r="D37" s="27">
        <v>705</v>
      </c>
      <c r="E37" s="27">
        <v>6141.9030000000002</v>
      </c>
      <c r="F37" s="27">
        <v>254431</v>
      </c>
      <c r="G37" s="27">
        <v>5</v>
      </c>
      <c r="H37" s="27">
        <v>2.0003852968381558E-2</v>
      </c>
      <c r="I37" s="27">
        <v>3.1827745809357016E-2</v>
      </c>
      <c r="J37" s="27">
        <v>49111.383531779305</v>
      </c>
      <c r="K37" s="29">
        <f t="shared" si="0"/>
        <v>1145.0094613660142</v>
      </c>
      <c r="L37" s="28">
        <f t="shared" si="3"/>
        <v>229.00189227320283</v>
      </c>
      <c r="M37" s="27">
        <f t="shared" si="4"/>
        <v>103.05085152294127</v>
      </c>
      <c r="N37" s="27">
        <f>M37*'Demand breakdown 2'!N37</f>
        <v>8.8437812665638589</v>
      </c>
      <c r="O37" s="27">
        <f>M37*'Demand breakdown 2'!O37</f>
        <v>7.8178205627861495</v>
      </c>
      <c r="P37" s="27">
        <f>M37*'Demand breakdown 2'!P37</f>
        <v>2.3802288327642871</v>
      </c>
      <c r="Q37" s="27">
        <f>M37*'Demand breakdown 2'!Q37</f>
        <v>30.860897969633513</v>
      </c>
      <c r="R37" s="27">
        <f>M37*'Demand breakdown 2'!R37</f>
        <v>0</v>
      </c>
      <c r="S37" s="27">
        <f>M37*'Demand breakdown 2'!S37</f>
        <v>0</v>
      </c>
      <c r="T37" s="27">
        <f>M37*'Demand breakdown 2'!T37</f>
        <v>3.2215166098620083</v>
      </c>
      <c r="U37" s="27">
        <f>M37*'Demand breakdown 2'!U37</f>
        <v>11.429202240083688</v>
      </c>
      <c r="V37" s="27">
        <f>M37*'Demand breakdown 2'!V37</f>
        <v>15.943429336705611</v>
      </c>
      <c r="W37" s="27">
        <f>M37*'Demand breakdown 2'!W37</f>
        <v>0</v>
      </c>
      <c r="X37" s="27" cm="1">
        <f t="array" ref="X37">_xlfn.IFS(AND('Demand breakdown 2'!X37&gt;0,'Demand breakdown 2'!X37&lt;1),'Demand breakdown 2'!X37*'Demand breakdown final'!M37,'Demand breakdown 2'!X37=0,M37,'Demand breakdown 2'!X37=1,0)</f>
        <v>20.560252503705303</v>
      </c>
      <c r="Y37" s="27">
        <f>IF('Demand breakdown 2'!Y37&lt;1,M37*'Demand breakdown 2'!Y37,'Demand breakdown 2'!Y37-Doku!$H$9)</f>
        <v>1.9937222008368565</v>
      </c>
      <c r="Z37" s="27">
        <f t="shared" si="1"/>
        <v>61.830510913764769</v>
      </c>
      <c r="AA37" s="25">
        <f t="shared" si="2"/>
        <v>64.1205298364968</v>
      </c>
    </row>
    <row r="38" spans="1:27" s="25" customFormat="1" ht="15">
      <c r="A38" s="27" t="s">
        <v>1210</v>
      </c>
      <c r="B38" s="27" t="s">
        <v>1231</v>
      </c>
      <c r="C38" s="27">
        <v>3354</v>
      </c>
      <c r="D38" s="27">
        <v>489</v>
      </c>
      <c r="E38" s="27">
        <v>1268.92</v>
      </c>
      <c r="F38" s="27">
        <v>48412</v>
      </c>
      <c r="G38" s="27">
        <v>7</v>
      </c>
      <c r="H38" s="27">
        <v>4.1328052736486929E-3</v>
      </c>
      <c r="I38" s="27">
        <v>6.0560420315236424E-3</v>
      </c>
      <c r="J38" s="27">
        <v>49111.383531779305</v>
      </c>
      <c r="K38" s="29">
        <f t="shared" si="0"/>
        <v>229.41457390707654</v>
      </c>
      <c r="L38" s="28">
        <f t="shared" si="3"/>
        <v>32.773510558153795</v>
      </c>
      <c r="M38" s="27">
        <f t="shared" si="4"/>
        <v>14.748079751169207</v>
      </c>
      <c r="N38" s="27">
        <f>M38*'Demand breakdown 2'!N38</f>
        <v>2.046367128122526</v>
      </c>
      <c r="O38" s="27">
        <f>M38*'Demand breakdown 2'!O38</f>
        <v>0</v>
      </c>
      <c r="P38" s="27">
        <f>M38*'Demand breakdown 2'!P38</f>
        <v>0</v>
      </c>
      <c r="Q38" s="27">
        <f>M38*'Demand breakdown 2'!Q38</f>
        <v>4.9152290826608587</v>
      </c>
      <c r="R38" s="27">
        <f>M38*'Demand breakdown 2'!R38</f>
        <v>0</v>
      </c>
      <c r="S38" s="27">
        <f>M38*'Demand breakdown 2'!S38</f>
        <v>0</v>
      </c>
      <c r="T38" s="27">
        <f>M38*'Demand breakdown 2'!T38</f>
        <v>0</v>
      </c>
      <c r="U38" s="27">
        <f>M38*'Demand breakdown 2'!U38</f>
        <v>0</v>
      </c>
      <c r="V38" s="27">
        <f>M38*'Demand breakdown 2'!V38</f>
        <v>7.5011528169121524</v>
      </c>
      <c r="W38" s="27">
        <f>M38*'Demand breakdown 2'!W38</f>
        <v>0</v>
      </c>
      <c r="X38" s="27" cm="1">
        <f t="array" ref="X38">_xlfn.IFS(AND('Demand breakdown 2'!X38&gt;0,'Demand breakdown 2'!X38&lt;1),'Demand breakdown 2'!X38*'Demand breakdown final'!M38,'Demand breakdown 2'!X38=0,M38,'Demand breakdown 2'!X38=1,0)</f>
        <v>0</v>
      </c>
      <c r="Y38" s="27">
        <f>IF('Demand breakdown 2'!Y38&lt;1,M38*'Demand breakdown 2'!Y38,'Demand breakdown 2'!Y38-Doku!$H$9)</f>
        <v>0.28533072347366972</v>
      </c>
      <c r="Z38" s="27">
        <f t="shared" si="1"/>
        <v>8.8488478507015245</v>
      </c>
      <c r="AA38" s="25">
        <f t="shared" si="2"/>
        <v>9.1765829562830632</v>
      </c>
    </row>
    <row r="39" spans="1:27" s="25" customFormat="1" ht="15">
      <c r="A39" s="27" t="s">
        <v>1210</v>
      </c>
      <c r="B39" s="27" t="s">
        <v>1232</v>
      </c>
      <c r="C39" s="27">
        <v>3355</v>
      </c>
      <c r="D39" s="27">
        <v>582</v>
      </c>
      <c r="E39" s="27">
        <v>5146.576</v>
      </c>
      <c r="F39" s="27">
        <v>184139</v>
      </c>
      <c r="G39" s="27">
        <v>2</v>
      </c>
      <c r="H39" s="27">
        <v>1.6762125613934524E-2</v>
      </c>
      <c r="I39" s="27">
        <v>2.303465098824118E-2</v>
      </c>
      <c r="J39" s="27">
        <v>49111.383531779305</v>
      </c>
      <c r="K39" s="29">
        <f t="shared" si="0"/>
        <v>909.4658516575098</v>
      </c>
      <c r="L39" s="28">
        <f t="shared" si="3"/>
        <v>454.7329258287549</v>
      </c>
      <c r="M39" s="27">
        <f t="shared" si="4"/>
        <v>204.6298166229397</v>
      </c>
      <c r="N39" s="27">
        <f>M39*'Demand breakdown 2'!N39</f>
        <v>15.727819738839017</v>
      </c>
      <c r="O39" s="27">
        <f>M39*'Demand breakdown 2'!O39</f>
        <v>31.778261421038838</v>
      </c>
      <c r="P39" s="27">
        <f>M39*'Demand breakdown 2'!P39</f>
        <v>6.4121111242959064</v>
      </c>
      <c r="Q39" s="27">
        <f>M39*'Demand breakdown 2'!Q39</f>
        <v>90.898732541905503</v>
      </c>
      <c r="R39" s="27">
        <f>M39*'Demand breakdown 2'!R39</f>
        <v>0</v>
      </c>
      <c r="S39" s="27">
        <f>M39*'Demand breakdown 2'!S39</f>
        <v>9.2753808716230104</v>
      </c>
      <c r="T39" s="27">
        <f>M39*'Demand breakdown 2'!T39</f>
        <v>0</v>
      </c>
      <c r="U39" s="27">
        <f>M39*'Demand breakdown 2'!U39</f>
        <v>0</v>
      </c>
      <c r="V39" s="27">
        <f>M39*'Demand breakdown 2'!V39</f>
        <v>46.578543072715554</v>
      </c>
      <c r="W39" s="27">
        <f>M39*'Demand breakdown 2'!W39</f>
        <v>0</v>
      </c>
      <c r="X39" s="27" cm="1">
        <f t="array" ref="X39">_xlfn.IFS(AND('Demand breakdown 2'!X39&gt;0,'Demand breakdown 2'!X39&lt;1),'Demand breakdown 2'!X39*'Demand breakdown final'!M39,'Demand breakdown 2'!X39=0,M39,'Demand breakdown 2'!X39=1,0)</f>
        <v>0</v>
      </c>
      <c r="Y39" s="27">
        <f>IF('Demand breakdown 2'!Y39&lt;1,M39*'Demand breakdown 2'!Y39,'Demand breakdown 2'!Y39-Doku!$H$9)</f>
        <v>3.9589678525218779</v>
      </c>
      <c r="Z39" s="27">
        <f t="shared" si="1"/>
        <v>122.77788997376383</v>
      </c>
      <c r="AA39" s="25">
        <f t="shared" si="2"/>
        <v>127.32521923205138</v>
      </c>
    </row>
    <row r="40" spans="1:27" s="25" customFormat="1" ht="15">
      <c r="A40" s="27" t="s">
        <v>1210</v>
      </c>
      <c r="B40" s="27" t="s">
        <v>1233</v>
      </c>
      <c r="C40" s="27">
        <v>3356</v>
      </c>
      <c r="D40" s="27">
        <v>577</v>
      </c>
      <c r="E40" s="27">
        <v>2317.3229999999999</v>
      </c>
      <c r="F40" s="27">
        <v>113928</v>
      </c>
      <c r="G40" s="27">
        <v>2</v>
      </c>
      <c r="H40" s="27">
        <v>7.5473983506820046E-3</v>
      </c>
      <c r="I40" s="27">
        <v>1.425168876657493E-2</v>
      </c>
      <c r="J40" s="27">
        <v>49111.383531779305</v>
      </c>
      <c r="K40" s="29">
        <f t="shared" si="0"/>
        <v>462.85512888600039</v>
      </c>
      <c r="L40" s="28">
        <f t="shared" si="3"/>
        <v>231.42756444300019</v>
      </c>
      <c r="M40" s="27">
        <f t="shared" si="4"/>
        <v>104.14240399935009</v>
      </c>
      <c r="N40" s="27">
        <f>M40*'Demand breakdown 2'!N40</f>
        <v>12.524082889270744</v>
      </c>
      <c r="O40" s="27">
        <f>M40*'Demand breakdown 2'!O40</f>
        <v>0</v>
      </c>
      <c r="P40" s="27">
        <f>M40*'Demand breakdown 2'!P40</f>
        <v>0</v>
      </c>
      <c r="Q40" s="27">
        <f>M40*'Demand breakdown 2'!Q40</f>
        <v>0</v>
      </c>
      <c r="R40" s="27">
        <f>M40*'Demand breakdown 2'!R40</f>
        <v>0</v>
      </c>
      <c r="S40" s="27">
        <f>M40*'Demand breakdown 2'!S40</f>
        <v>0</v>
      </c>
      <c r="T40" s="27">
        <f>M40*'Demand breakdown 2'!T40</f>
        <v>0</v>
      </c>
      <c r="U40" s="27">
        <f>M40*'Demand breakdown 2'!U40</f>
        <v>0</v>
      </c>
      <c r="V40" s="27">
        <f>M40*'Demand breakdown 2'!V40</f>
        <v>37.748148708391881</v>
      </c>
      <c r="W40" s="27">
        <f>M40*'Demand breakdown 2'!W40</f>
        <v>0</v>
      </c>
      <c r="X40" s="27" cm="1">
        <f t="array" ref="X40">_xlfn.IFS(AND('Demand breakdown 2'!X40&gt;0,'Demand breakdown 2'!X40&lt;1),'Demand breakdown 2'!X40*'Demand breakdown final'!M40,'Demand breakdown 2'!X40=0,M40,'Demand breakdown 2'!X40=1,0)</f>
        <v>51.855331962879426</v>
      </c>
      <c r="Y40" s="27">
        <f>IF('Demand breakdown 2'!Y40&lt;1,M40*'Demand breakdown 2'!Y40,'Demand breakdown 2'!Y40-Doku!$H$9)</f>
        <v>2.0148404388080414</v>
      </c>
      <c r="Z40" s="27">
        <f t="shared" si="1"/>
        <v>62.485442399610058</v>
      </c>
      <c r="AA40" s="25">
        <f t="shared" si="2"/>
        <v>64.799718044040063</v>
      </c>
    </row>
    <row r="41" spans="1:27" s="25" customFormat="1" ht="15">
      <c r="A41" s="27" t="s">
        <v>1210</v>
      </c>
      <c r="B41" s="27" t="s">
        <v>1234</v>
      </c>
      <c r="C41" s="27">
        <v>3357</v>
      </c>
      <c r="D41" s="27">
        <v>589</v>
      </c>
      <c r="E41" s="27">
        <v>5265.4930000000004</v>
      </c>
      <c r="F41" s="27">
        <v>163782</v>
      </c>
      <c r="G41" s="27">
        <v>4</v>
      </c>
      <c r="H41" s="27">
        <v>1.7149431988431326E-2</v>
      </c>
      <c r="I41" s="27">
        <v>2.04881160870653E-2</v>
      </c>
      <c r="J41" s="27">
        <v>49111.383531779305</v>
      </c>
      <c r="K41" s="29">
        <f t="shared" si="0"/>
        <v>888.14320240866596</v>
      </c>
      <c r="L41" s="28">
        <f t="shared" si="3"/>
        <v>222.03580060216649</v>
      </c>
      <c r="M41" s="27">
        <f t="shared" si="4"/>
        <v>99.916110270974926</v>
      </c>
      <c r="N41" s="27">
        <f>M41*'Demand breakdown 2'!N41</f>
        <v>10.471115273316176</v>
      </c>
      <c r="O41" s="27">
        <f>M41*'Demand breakdown 2'!O41</f>
        <v>18.127248301811754</v>
      </c>
      <c r="P41" s="27">
        <f>M41*'Demand breakdown 2'!P41</f>
        <v>4.9958201377860032</v>
      </c>
      <c r="Q41" s="27">
        <f>M41*'Demand breakdown 2'!Q41</f>
        <v>46.091467525084497</v>
      </c>
      <c r="R41" s="27">
        <f>M41*'Demand breakdown 2'!R41</f>
        <v>0</v>
      </c>
      <c r="S41" s="27">
        <f>M41*'Demand breakdown 2'!S41</f>
        <v>3.4181927258535816</v>
      </c>
      <c r="T41" s="27">
        <f>M41*'Demand breakdown 2'!T41</f>
        <v>2.5675112782429617</v>
      </c>
      <c r="U41" s="27">
        <f>M41*'Demand breakdown 2'!U41</f>
        <v>0</v>
      </c>
      <c r="V41" s="27">
        <f>M41*'Demand breakdown 2'!V41</f>
        <v>12.311680587237335</v>
      </c>
      <c r="W41" s="27">
        <f>M41*'Demand breakdown 2'!W41</f>
        <v>0</v>
      </c>
      <c r="X41" s="27" cm="1">
        <f t="array" ref="X41">_xlfn.IFS(AND('Demand breakdown 2'!X41&gt;0,'Demand breakdown 2'!X41&lt;1),'Demand breakdown 2'!X41*'Demand breakdown final'!M41,'Demand breakdown 2'!X41=0,M41,'Demand breakdown 2'!X41=1,0)</f>
        <v>0</v>
      </c>
      <c r="Y41" s="27">
        <f>IF('Demand breakdown 2'!Y41&lt;1,M41*'Demand breakdown 2'!Y41,'Demand breakdown 2'!Y41-Doku!$H$9)</f>
        <v>1.9330744416426193</v>
      </c>
      <c r="Z41" s="27">
        <f t="shared" si="1"/>
        <v>59.949666162584954</v>
      </c>
      <c r="AA41" s="25">
        <f t="shared" si="2"/>
        <v>62.170024168606624</v>
      </c>
    </row>
    <row r="42" spans="1:27" s="25" customFormat="1" ht="15">
      <c r="A42" s="27" t="s">
        <v>1210</v>
      </c>
      <c r="B42" s="27" t="s">
        <v>1235</v>
      </c>
      <c r="C42" s="27">
        <v>3358</v>
      </c>
      <c r="D42" s="27">
        <v>563</v>
      </c>
      <c r="E42" s="27">
        <v>4701.2240000000002</v>
      </c>
      <c r="F42" s="27">
        <v>140673</v>
      </c>
      <c r="G42" s="27">
        <v>6</v>
      </c>
      <c r="H42" s="27">
        <v>1.5311637723263723E-2</v>
      </c>
      <c r="I42" s="27">
        <v>1.7597322992244185E-2</v>
      </c>
      <c r="J42" s="27">
        <v>49111.383531779305</v>
      </c>
      <c r="K42" s="29">
        <f t="shared" si="0"/>
        <v>783.4065991726593</v>
      </c>
      <c r="L42" s="28">
        <f t="shared" si="3"/>
        <v>130.56776652877656</v>
      </c>
      <c r="M42" s="27">
        <f t="shared" si="4"/>
        <v>58.75549493794945</v>
      </c>
      <c r="N42" s="27">
        <f>M42*'Demand breakdown 2'!N42</f>
        <v>1.4909970812512934</v>
      </c>
      <c r="O42" s="27">
        <f>M42*'Demand breakdown 2'!O42</f>
        <v>12.366992457267672</v>
      </c>
      <c r="P42" s="27">
        <f>M42*'Demand breakdown 2'!P42</f>
        <v>1.2259309334732857</v>
      </c>
      <c r="Q42" s="27">
        <f>M42*'Demand breakdown 2'!Q42</f>
        <v>14.777437738623927</v>
      </c>
      <c r="R42" s="27">
        <f>M42*'Demand breakdown 2'!R42</f>
        <v>0</v>
      </c>
      <c r="S42" s="27">
        <f>M42*'Demand breakdown 2'!S42</f>
        <v>0</v>
      </c>
      <c r="T42" s="27">
        <f>M42*'Demand breakdown 2'!T42</f>
        <v>0</v>
      </c>
      <c r="U42" s="27">
        <f>M42*'Demand breakdown 2'!U42</f>
        <v>0</v>
      </c>
      <c r="V42" s="27">
        <f>M42*'Demand breakdown 2'!V42</f>
        <v>9.815730784904348</v>
      </c>
      <c r="W42" s="27">
        <f>M42*'Demand breakdown 2'!W42</f>
        <v>0</v>
      </c>
      <c r="X42" s="27" cm="1">
        <f t="array" ref="X42">_xlfn.IFS(AND('Demand breakdown 2'!X42&gt;0,'Demand breakdown 2'!X42&lt;1),'Demand breakdown 2'!X42*'Demand breakdown final'!M42,'Demand breakdown 2'!X42=0,M42,'Demand breakdown 2'!X42=1,0)</f>
        <v>17.941664877723898</v>
      </c>
      <c r="Y42" s="27">
        <f>IF('Demand breakdown 2'!Y42&lt;1,M42*'Demand breakdown 2'!Y42,'Demand breakdown 2'!Y42-Doku!$H$9)</f>
        <v>1.1367410647050216</v>
      </c>
      <c r="Z42" s="27">
        <f t="shared" si="1"/>
        <v>35.253296962769674</v>
      </c>
      <c r="AA42" s="25">
        <f t="shared" si="2"/>
        <v>36.558974628057442</v>
      </c>
    </row>
    <row r="43" spans="1:27" s="25" customFormat="1" ht="15">
      <c r="A43" s="27" t="s">
        <v>1210</v>
      </c>
      <c r="B43" s="27" t="s">
        <v>1236</v>
      </c>
      <c r="C43" s="27">
        <v>3359</v>
      </c>
      <c r="D43" s="27">
        <v>650</v>
      </c>
      <c r="E43" s="27">
        <v>6101.7430000000004</v>
      </c>
      <c r="F43" s="27">
        <v>204512</v>
      </c>
      <c r="G43" s="27">
        <v>7</v>
      </c>
      <c r="H43" s="27">
        <v>1.9873053974126812E-2</v>
      </c>
      <c r="I43" s="27">
        <v>2.5583187390542907E-2</v>
      </c>
      <c r="J43" s="27">
        <v>49111.383531779305</v>
      </c>
      <c r="K43" s="29">
        <f t="shared" si="0"/>
        <v>1054.5142902958401</v>
      </c>
      <c r="L43" s="28">
        <f t="shared" si="3"/>
        <v>150.64489861369142</v>
      </c>
      <c r="M43" s="27">
        <f t="shared" si="4"/>
        <v>67.790204376161142</v>
      </c>
      <c r="N43" s="27">
        <f>M43*'Demand breakdown 2'!N43</f>
        <v>3.8858837694986628</v>
      </c>
      <c r="O43" s="27">
        <f>M43*'Demand breakdown 2'!O43</f>
        <v>41.757148793783976</v>
      </c>
      <c r="P43" s="27">
        <f>M43*'Demand breakdown 2'!P43</f>
        <v>0</v>
      </c>
      <c r="Q43" s="27">
        <f>M43*'Demand breakdown 2'!Q43</f>
        <v>0</v>
      </c>
      <c r="R43" s="27">
        <f>M43*'Demand breakdown 2'!R43</f>
        <v>0</v>
      </c>
      <c r="S43" s="27">
        <f>M43*'Demand breakdown 2'!S43</f>
        <v>0</v>
      </c>
      <c r="T43" s="27">
        <f>M43*'Demand breakdown 2'!T43</f>
        <v>0</v>
      </c>
      <c r="U43" s="27">
        <f>M43*'Demand breakdown 2'!U43</f>
        <v>0</v>
      </c>
      <c r="V43" s="27">
        <f>M43*'Demand breakdown 2'!V43</f>
        <v>12.84917920466823</v>
      </c>
      <c r="W43" s="27">
        <f>M43*'Demand breakdown 2'!W43</f>
        <v>7.9864572500193516</v>
      </c>
      <c r="X43" s="27" cm="1">
        <f t="array" ref="X43">_xlfn.IFS(AND('Demand breakdown 2'!X43&gt;0,'Demand breakdown 2'!X43&lt;1),'Demand breakdown 2'!X43*'Demand breakdown final'!M43,'Demand breakdown 2'!X43=0,M43,'Demand breakdown 2'!X43=1,0)</f>
        <v>0</v>
      </c>
      <c r="Y43" s="27">
        <f>IF('Demand breakdown 2'!Y43&lt;1,M43*'Demand breakdown 2'!Y43,'Demand breakdown 2'!Y43-Doku!$H$9)</f>
        <v>1.3115353581909219</v>
      </c>
      <c r="Z43" s="27">
        <f t="shared" si="1"/>
        <v>40.67412262569669</v>
      </c>
      <c r="AA43" s="25">
        <f t="shared" si="2"/>
        <v>42.180571611833599</v>
      </c>
    </row>
    <row r="44" spans="1:27" s="25" customFormat="1" ht="15">
      <c r="A44" s="27" t="s">
        <v>1210</v>
      </c>
      <c r="B44" s="27" t="s">
        <v>1237</v>
      </c>
      <c r="C44" s="27">
        <v>3360</v>
      </c>
      <c r="D44" s="27">
        <v>569</v>
      </c>
      <c r="E44" s="27">
        <v>2577.7440000000001</v>
      </c>
      <c r="F44" s="27">
        <v>92389</v>
      </c>
      <c r="G44" s="27">
        <v>2</v>
      </c>
      <c r="H44" s="27">
        <v>8.395575763102698E-3</v>
      </c>
      <c r="I44" s="27">
        <v>1.1557292969727295E-2</v>
      </c>
      <c r="J44" s="27">
        <v>49111.383531779305</v>
      </c>
      <c r="K44" s="29">
        <f t="shared" si="0"/>
        <v>455.79570705084598</v>
      </c>
      <c r="L44" s="28">
        <f t="shared" si="3"/>
        <v>227.89785352542299</v>
      </c>
      <c r="M44" s="27">
        <f t="shared" si="4"/>
        <v>102.55403408644035</v>
      </c>
      <c r="N44" s="27">
        <f>M44*'Demand breakdown 2'!N44</f>
        <v>2.9015537005638037</v>
      </c>
      <c r="O44" s="27">
        <f>M44*'Demand breakdown 2'!O44</f>
        <v>0</v>
      </c>
      <c r="P44" s="27">
        <f>M44*'Demand breakdown 2'!P44</f>
        <v>4.1709834445604672</v>
      </c>
      <c r="Q44" s="27">
        <f>M44*'Demand breakdown 2'!Q44</f>
        <v>53.031075223697371</v>
      </c>
      <c r="R44" s="27">
        <f>M44*'Demand breakdown 2'!R44</f>
        <v>0</v>
      </c>
      <c r="S44" s="27">
        <f>M44*'Demand breakdown 2'!S44</f>
        <v>0</v>
      </c>
      <c r="T44" s="27">
        <f>M44*'Demand breakdown 2'!T44</f>
        <v>9.8445571983414784</v>
      </c>
      <c r="U44" s="27">
        <f>M44*'Demand breakdown 2'!U44</f>
        <v>0</v>
      </c>
      <c r="V44" s="27">
        <f>M44*'Demand breakdown 2'!V44</f>
        <v>6.839376579900394</v>
      </c>
      <c r="W44" s="27">
        <f>M44*'Demand breakdown 2'!W44</f>
        <v>0</v>
      </c>
      <c r="X44" s="27" cm="1">
        <f t="array" ref="X44">_xlfn.IFS(AND('Demand breakdown 2'!X44&gt;0,'Demand breakdown 2'!X44&lt;1),'Demand breakdown 2'!X44*'Demand breakdown final'!M44,'Demand breakdown 2'!X44=0,M44,'Demand breakdown 2'!X44=1,0)</f>
        <v>23.782377652835464</v>
      </c>
      <c r="Y44" s="27">
        <f>IF('Demand breakdown 2'!Y44&lt;1,M44*'Demand breakdown 2'!Y44,'Demand breakdown 2'!Y44-Doku!$H$9)</f>
        <v>1.9841102865413764</v>
      </c>
      <c r="Z44" s="27">
        <f t="shared" si="1"/>
        <v>61.532420451864212</v>
      </c>
      <c r="AA44" s="25">
        <f t="shared" si="2"/>
        <v>63.811398987118444</v>
      </c>
    </row>
    <row r="45" spans="1:27" s="25" customFormat="1" ht="15">
      <c r="A45" s="27" t="s">
        <v>1210</v>
      </c>
      <c r="B45" s="27" t="s">
        <v>1238</v>
      </c>
      <c r="C45" s="27">
        <v>3361</v>
      </c>
      <c r="D45" s="27">
        <v>755</v>
      </c>
      <c r="E45" s="27">
        <v>4221.8280000000004</v>
      </c>
      <c r="F45" s="27">
        <v>137133</v>
      </c>
      <c r="G45" s="27">
        <v>4</v>
      </c>
      <c r="H45" s="27">
        <v>1.3750270326606653E-2</v>
      </c>
      <c r="I45" s="27">
        <v>1.7154490868151115E-2</v>
      </c>
      <c r="J45" s="27">
        <v>49111.383531779305</v>
      </c>
      <c r="K45" s="29">
        <f t="shared" si="0"/>
        <v>722.10687425553806</v>
      </c>
      <c r="L45" s="28">
        <f t="shared" si="3"/>
        <v>180.52671856388451</v>
      </c>
      <c r="M45" s="27">
        <f t="shared" si="4"/>
        <v>81.237023353748029</v>
      </c>
      <c r="N45" s="27">
        <f>M45*'Demand breakdown 2'!N45</f>
        <v>6.8728465765186701</v>
      </c>
      <c r="O45" s="27">
        <f>M45*'Demand breakdown 2'!O45</f>
        <v>2.9053795872639592</v>
      </c>
      <c r="P45" s="27">
        <f>M45*'Demand breakdown 2'!P45</f>
        <v>2.273393695170288</v>
      </c>
      <c r="Q45" s="27">
        <f>M45*'Demand breakdown 2'!Q45</f>
        <v>29.887666146929853</v>
      </c>
      <c r="R45" s="27">
        <f>M45*'Demand breakdown 2'!R45</f>
        <v>0</v>
      </c>
      <c r="S45" s="27">
        <f>M45*'Demand breakdown 2'!S45</f>
        <v>0</v>
      </c>
      <c r="T45" s="27">
        <f>M45*'Demand breakdown 2'!T45</f>
        <v>0</v>
      </c>
      <c r="U45" s="27">
        <f>M45*'Demand breakdown 2'!U45</f>
        <v>3.8182480980659279</v>
      </c>
      <c r="V45" s="27">
        <f>M45*'Demand breakdown 2'!V45</f>
        <v>33.907798627192363</v>
      </c>
      <c r="W45" s="27">
        <f>M45*'Demand breakdown 2'!W45</f>
        <v>0</v>
      </c>
      <c r="X45" s="27" cm="1">
        <f t="array" ref="X45">_xlfn.IFS(AND('Demand breakdown 2'!X45&gt;0,'Demand breakdown 2'!X45&lt;1),'Demand breakdown 2'!X45*'Demand breakdown final'!M45,'Demand breakdown 2'!X45=0,M45,'Demand breakdown 2'!X45=1,0)</f>
        <v>0</v>
      </c>
      <c r="Y45" s="27">
        <f>IF('Demand breakdown 2'!Y45&lt;1,M45*'Demand breakdown 2'!Y45,'Demand breakdown 2'!Y45-Doku!$H$9)</f>
        <v>1.5716906226069665</v>
      </c>
      <c r="Z45" s="27">
        <f t="shared" si="1"/>
        <v>48.742214012248823</v>
      </c>
      <c r="AA45" s="25">
        <f t="shared" si="2"/>
        <v>50.54748119788767</v>
      </c>
    </row>
    <row r="46" spans="1:27" s="25" customFormat="1" ht="15">
      <c r="A46" s="27" t="s">
        <v>1210</v>
      </c>
      <c r="B46" s="27" t="s">
        <v>1239</v>
      </c>
      <c r="C46" s="27">
        <v>3401</v>
      </c>
      <c r="D46" s="27">
        <v>506</v>
      </c>
      <c r="E46" s="27">
        <v>1778.57</v>
      </c>
      <c r="F46" s="27">
        <v>77559</v>
      </c>
      <c r="G46" s="27">
        <v>1</v>
      </c>
      <c r="H46" s="27">
        <v>5.7927083469039463E-3</v>
      </c>
      <c r="I46" s="27">
        <v>9.7021516137102831E-3</v>
      </c>
      <c r="J46" s="27">
        <v>49111.383531779305</v>
      </c>
      <c r="K46" s="29">
        <f t="shared" si="0"/>
        <v>338.24740826065931</v>
      </c>
      <c r="L46" s="28">
        <f t="shared" si="3"/>
        <v>338.24740826065931</v>
      </c>
      <c r="M46" s="27">
        <f t="shared" si="4"/>
        <v>152.2113337172967</v>
      </c>
      <c r="N46" s="27">
        <f>M46*'Demand breakdown 2'!N46</f>
        <v>25.67657768102497</v>
      </c>
      <c r="O46" s="27">
        <f>M46*'Demand breakdown 2'!O46</f>
        <v>25.048928004377693</v>
      </c>
      <c r="P46" s="27">
        <f>M46*'Demand breakdown 2'!P46</f>
        <v>0</v>
      </c>
      <c r="Q46" s="27">
        <f>M46*'Demand breakdown 2'!Q46</f>
        <v>52.950809084424826</v>
      </c>
      <c r="R46" s="27">
        <f>M46*'Demand breakdown 2'!R46</f>
        <v>0</v>
      </c>
      <c r="S46" s="27">
        <f>M46*'Demand breakdown 2'!S46</f>
        <v>0</v>
      </c>
      <c r="T46" s="27">
        <f>M46*'Demand breakdown 2'!T46</f>
        <v>0</v>
      </c>
      <c r="U46" s="27">
        <f>M46*'Demand breakdown 2'!U46</f>
        <v>0</v>
      </c>
      <c r="V46" s="27">
        <f>M46*'Demand breakdown 2'!V46</f>
        <v>0</v>
      </c>
      <c r="W46" s="27">
        <f>M46*'Demand breakdown 2'!W46</f>
        <v>0</v>
      </c>
      <c r="X46" s="27" cm="1">
        <f t="array" ref="X46">_xlfn.IFS(AND('Demand breakdown 2'!X46&gt;0,'Demand breakdown 2'!X46&lt;1),'Demand breakdown 2'!X46*'Demand breakdown final'!M46,'Demand breakdown 2'!X46=0,M46,'Demand breakdown 2'!X46=1,0)</f>
        <v>45.590190149197674</v>
      </c>
      <c r="Y46" s="27">
        <f>IF('Demand breakdown 2'!Y46&lt;1,M46*'Demand breakdown 2'!Y46,'Demand breakdown 2'!Y46-Doku!$H$9)</f>
        <v>2.9448287982715393</v>
      </c>
      <c r="Z46" s="27">
        <f t="shared" si="1"/>
        <v>91.326800230378026</v>
      </c>
      <c r="AA46" s="25">
        <f t="shared" si="2"/>
        <v>94.709274312984618</v>
      </c>
    </row>
    <row r="47" spans="1:27" s="25" customFormat="1" ht="15">
      <c r="A47" s="27" t="s">
        <v>1210</v>
      </c>
      <c r="B47" s="27" t="s">
        <v>1240</v>
      </c>
      <c r="C47" s="27">
        <v>3402</v>
      </c>
      <c r="D47" s="27">
        <v>941</v>
      </c>
      <c r="E47" s="27">
        <v>3677.8960000000002</v>
      </c>
      <c r="F47" s="27">
        <v>49913</v>
      </c>
      <c r="G47" s="27">
        <v>1</v>
      </c>
      <c r="H47" s="27">
        <v>1.1978712593962923E-2</v>
      </c>
      <c r="I47" s="27">
        <v>6.2438078558919186E-3</v>
      </c>
      <c r="J47" s="27">
        <v>49111.383531779305</v>
      </c>
      <c r="K47" s="29">
        <f t="shared" si="0"/>
        <v>509.42939870837347</v>
      </c>
      <c r="L47" s="28">
        <f t="shared" si="3"/>
        <v>509.42939870837347</v>
      </c>
      <c r="M47" s="27">
        <f t="shared" si="4"/>
        <v>229.24322941876807</v>
      </c>
      <c r="N47" s="27">
        <f>M47*'Demand breakdown 2'!N47</f>
        <v>224.80806649551957</v>
      </c>
      <c r="O47" s="27">
        <f>M47*'Demand breakdown 2'!O47</f>
        <v>0</v>
      </c>
      <c r="P47" s="27">
        <f>M47*'Demand breakdown 2'!P47</f>
        <v>0</v>
      </c>
      <c r="Q47" s="27">
        <f>M47*'Demand breakdown 2'!Q47</f>
        <v>0</v>
      </c>
      <c r="R47" s="27">
        <f>M47*'Demand breakdown 2'!R47</f>
        <v>0</v>
      </c>
      <c r="S47" s="27">
        <f>M47*'Demand breakdown 2'!S47</f>
        <v>0</v>
      </c>
      <c r="T47" s="27">
        <f>M47*'Demand breakdown 2'!T47</f>
        <v>0</v>
      </c>
      <c r="U47" s="27">
        <f>M47*'Demand breakdown 2'!U47</f>
        <v>0</v>
      </c>
      <c r="V47" s="27">
        <f>M47*'Demand breakdown 2'!V47</f>
        <v>0</v>
      </c>
      <c r="W47" s="27">
        <f>M47*'Demand breakdown 2'!W47</f>
        <v>0</v>
      </c>
      <c r="X47" s="27" cm="1">
        <f t="array" ref="X47">_xlfn.IFS(AND('Demand breakdown 2'!X47&gt;0,'Demand breakdown 2'!X47&lt;1),'Demand breakdown 2'!X47*'Demand breakdown final'!M47,'Demand breakdown 2'!X47=0,M47,'Demand breakdown 2'!X47=1,0)</f>
        <v>0</v>
      </c>
      <c r="Y47" s="27">
        <f>IF('Demand breakdown 2'!Y47&lt;1,M47*'Demand breakdown 2'!Y47,'Demand breakdown 2'!Y47-Doku!$H$9)</f>
        <v>4.4351629232484937</v>
      </c>
      <c r="Z47" s="27">
        <f t="shared" si="1"/>
        <v>137.54593765126086</v>
      </c>
      <c r="AA47" s="25">
        <f t="shared" si="2"/>
        <v>142.64023163834457</v>
      </c>
    </row>
    <row r="48" spans="1:27" s="25" customFormat="1" ht="15">
      <c r="A48" s="27" t="s">
        <v>1210</v>
      </c>
      <c r="B48" s="27" t="s">
        <v>1241</v>
      </c>
      <c r="C48" s="27">
        <v>3403</v>
      </c>
      <c r="D48" s="27">
        <v>708</v>
      </c>
      <c r="E48" s="27">
        <v>7779.3860000000004</v>
      </c>
      <c r="F48" s="27">
        <v>169077</v>
      </c>
      <c r="G48" s="27">
        <v>1</v>
      </c>
      <c r="H48" s="27">
        <v>2.5337048424289011E-2</v>
      </c>
      <c r="I48" s="27">
        <v>2.1150487865899424E-2</v>
      </c>
      <c r="J48" s="27">
        <v>49111.383531779305</v>
      </c>
      <c r="K48" s="29">
        <f t="shared" si="0"/>
        <v>1186.7673239751366</v>
      </c>
      <c r="L48" s="28">
        <f t="shared" si="3"/>
        <v>1186.7673239751366</v>
      </c>
      <c r="M48" s="27">
        <f t="shared" si="4"/>
        <v>534.04529578881147</v>
      </c>
      <c r="N48" s="27">
        <f>M48*'Demand breakdown 2'!N48</f>
        <v>26.900825027494953</v>
      </c>
      <c r="O48" s="27">
        <f>M48*'Demand breakdown 2'!O48</f>
        <v>64.824427139426859</v>
      </c>
      <c r="P48" s="27">
        <f>M48*'Demand breakdown 2'!P48</f>
        <v>0</v>
      </c>
      <c r="Q48" s="27">
        <f>M48*'Demand breakdown 2'!Q48</f>
        <v>91.594028630202331</v>
      </c>
      <c r="R48" s="27">
        <f>M48*'Demand breakdown 2'!R48</f>
        <v>0</v>
      </c>
      <c r="S48" s="27">
        <f>M48*'Demand breakdown 2'!S48</f>
        <v>30.575084055640605</v>
      </c>
      <c r="T48" s="27">
        <f>M48*'Demand breakdown 2'!T48</f>
        <v>0</v>
      </c>
      <c r="U48" s="27">
        <f>M48*'Demand breakdown 2'!U48</f>
        <v>63.643415308951468</v>
      </c>
      <c r="V48" s="27">
        <f>M48*'Demand breakdown 2'!V48</f>
        <v>85.032851794227952</v>
      </c>
      <c r="W48" s="27">
        <f>M48*'Demand breakdown 2'!W48</f>
        <v>35.824025524420108</v>
      </c>
      <c r="X48" s="27" cm="1">
        <f t="array" ref="X48">_xlfn.IFS(AND('Demand breakdown 2'!X48&gt;0,'Demand breakdown 2'!X48&lt;1),'Demand breakdown 2'!X48*'Demand breakdown final'!M48,'Demand breakdown 2'!X48=0,M48,'Demand breakdown 2'!X48=1,0)</f>
        <v>125.31847756711062</v>
      </c>
      <c r="Y48" s="27">
        <f>IF('Demand breakdown 2'!Y48&lt;1,M48*'Demand breakdown 2'!Y48,'Demand breakdown 2'!Y48-Doku!$H$9)</f>
        <v>10.332160741336585</v>
      </c>
      <c r="Z48" s="27">
        <f t="shared" si="1"/>
        <v>320.42717747328692</v>
      </c>
      <c r="AA48" s="25">
        <f t="shared" si="2"/>
        <v>332.29485071303827</v>
      </c>
    </row>
    <row r="49" spans="1:27" s="25" customFormat="1" ht="15">
      <c r="A49" s="27" t="s">
        <v>1210</v>
      </c>
      <c r="B49" s="27" t="s">
        <v>1242</v>
      </c>
      <c r="C49" s="27">
        <v>3404</v>
      </c>
      <c r="D49" s="27">
        <v>750</v>
      </c>
      <c r="E49" s="27">
        <v>8197.9979999999996</v>
      </c>
      <c r="F49" s="27">
        <v>165251</v>
      </c>
      <c r="G49" s="27">
        <v>1</v>
      </c>
      <c r="H49" s="27">
        <v>2.6700445550358914E-2</v>
      </c>
      <c r="I49" s="27">
        <v>2.0671878909181887E-2</v>
      </c>
      <c r="J49" s="27">
        <v>49111.383531779305</v>
      </c>
      <c r="K49" s="29">
        <f t="shared" si="0"/>
        <v>1228.3958723237808</v>
      </c>
      <c r="L49" s="28">
        <f t="shared" si="3"/>
        <v>1228.3958723237808</v>
      </c>
      <c r="M49" s="27">
        <f t="shared" si="4"/>
        <v>552.77814254570137</v>
      </c>
      <c r="N49" s="27">
        <f>M49*'Demand breakdown 2'!N49</f>
        <v>92.471014512617671</v>
      </c>
      <c r="O49" s="27">
        <f>M49*'Demand breakdown 2'!O49</f>
        <v>54.594138783049871</v>
      </c>
      <c r="P49" s="27">
        <f>M49*'Demand breakdown 2'!P49</f>
        <v>3.1564063107973164</v>
      </c>
      <c r="Q49" s="27">
        <f>M49*'Demand breakdown 2'!Q49</f>
        <v>155.24842891625318</v>
      </c>
      <c r="R49" s="27">
        <f>M49*'Demand breakdown 2'!R49</f>
        <v>0</v>
      </c>
      <c r="S49" s="27">
        <f>M49*'Demand breakdown 2'!S49</f>
        <v>27.706233172554221</v>
      </c>
      <c r="T49" s="27">
        <f>M49*'Demand breakdown 2'!T49</f>
        <v>0</v>
      </c>
      <c r="U49" s="27">
        <f>M49*'Demand breakdown 2'!U49</f>
        <v>0</v>
      </c>
      <c r="V49" s="27">
        <f>M49*'Demand breakdown 2'!V49</f>
        <v>181.20110302725334</v>
      </c>
      <c r="W49" s="27">
        <f>M49*'Demand breakdown 2'!W49</f>
        <v>27.706233172554221</v>
      </c>
      <c r="X49" s="27" cm="1">
        <f t="array" ref="X49">_xlfn.IFS(AND('Demand breakdown 2'!X49&gt;0,'Demand breakdown 2'!X49&lt;1),'Demand breakdown 2'!X49*'Demand breakdown final'!M49,'Demand breakdown 2'!X49=0,M49,'Demand breakdown 2'!X49=1,0)</f>
        <v>0</v>
      </c>
      <c r="Y49" s="27">
        <f>IF('Demand breakdown 2'!Y49&lt;1,M49*'Demand breakdown 2'!Y49,'Demand breakdown 2'!Y49-Doku!$H$9)</f>
        <v>10.694584650621522</v>
      </c>
      <c r="Z49" s="27">
        <f t="shared" si="1"/>
        <v>331.66688552742085</v>
      </c>
      <c r="AA49" s="25">
        <f t="shared" si="2"/>
        <v>343.95084425065869</v>
      </c>
    </row>
    <row r="50" spans="1:27" s="25" customFormat="1" ht="15">
      <c r="A50" s="27" t="s">
        <v>1210</v>
      </c>
      <c r="B50" s="27" t="s">
        <v>1243</v>
      </c>
      <c r="C50" s="27">
        <v>3405</v>
      </c>
      <c r="D50" s="27">
        <v>528</v>
      </c>
      <c r="E50" s="27">
        <v>3164.759</v>
      </c>
      <c r="F50" s="27">
        <v>76089</v>
      </c>
      <c r="G50" s="27">
        <v>4</v>
      </c>
      <c r="H50" s="27">
        <v>1.0307452546281218E-2</v>
      </c>
      <c r="I50" s="27">
        <v>9.5182636977733295E-3</v>
      </c>
      <c r="J50" s="27">
        <v>49111.383531779305</v>
      </c>
      <c r="K50" s="29">
        <f t="shared" si="0"/>
        <v>495.3609714949713</v>
      </c>
      <c r="L50" s="28">
        <f t="shared" si="3"/>
        <v>123.84024287374282</v>
      </c>
      <c r="M50" s="27">
        <f t="shared" si="4"/>
        <v>55.728109293184275</v>
      </c>
      <c r="N50" s="27">
        <f>M50*'Demand breakdown 2'!N50</f>
        <v>1.8522355100664154</v>
      </c>
      <c r="O50" s="27">
        <f>M50*'Demand breakdown 2'!O50</f>
        <v>0</v>
      </c>
      <c r="P50" s="27">
        <f>M50*'Demand breakdown 2'!P50</f>
        <v>0</v>
      </c>
      <c r="Q50" s="27">
        <f>M50*'Demand breakdown 2'!Q50</f>
        <v>10.591909858535132</v>
      </c>
      <c r="R50" s="27">
        <f>M50*'Demand breakdown 2'!R50</f>
        <v>0</v>
      </c>
      <c r="S50" s="27">
        <f>M50*'Demand breakdown 2'!S50</f>
        <v>0</v>
      </c>
      <c r="T50" s="27">
        <f>M50*'Demand breakdown 2'!T50</f>
        <v>0</v>
      </c>
      <c r="U50" s="27">
        <f>M50*'Demand breakdown 2'!U50</f>
        <v>0</v>
      </c>
      <c r="V50" s="27">
        <f>M50*'Demand breakdown 2'!V50</f>
        <v>10.430064037267194</v>
      </c>
      <c r="W50" s="27">
        <f>M50*'Demand breakdown 2'!W50</f>
        <v>0</v>
      </c>
      <c r="X50" s="27" cm="1">
        <f t="array" ref="X50">_xlfn.IFS(AND('Demand breakdown 2'!X50&gt;0,'Demand breakdown 2'!X50&lt;1),'Demand breakdown 2'!X50*'Demand breakdown final'!M50,'Demand breakdown 2'!X50=0,M50,'Demand breakdown 2'!X50=1,0)</f>
        <v>31.775729575605403</v>
      </c>
      <c r="Y50" s="27">
        <f>IF('Demand breakdown 2'!Y50&lt;1,M50*'Demand breakdown 2'!Y50,'Demand breakdown 2'!Y50-Doku!$H$9)</f>
        <v>1.0781703117101329</v>
      </c>
      <c r="Z50" s="27">
        <f t="shared" si="1"/>
        <v>33.436865575910566</v>
      </c>
      <c r="AA50" s="25">
        <f t="shared" si="2"/>
        <v>34.675268004647997</v>
      </c>
    </row>
    <row r="51" spans="1:27" s="25" customFormat="1" ht="15">
      <c r="A51" s="27" t="s">
        <v>1210</v>
      </c>
      <c r="B51" s="27" t="s">
        <v>1244</v>
      </c>
      <c r="C51" s="27">
        <v>3451</v>
      </c>
      <c r="D51" s="27">
        <v>615</v>
      </c>
      <c r="E51" s="27">
        <v>3856.1559999999999</v>
      </c>
      <c r="F51" s="27">
        <v>124859</v>
      </c>
      <c r="G51" s="27">
        <v>2</v>
      </c>
      <c r="H51" s="27">
        <v>1.255929597832176E-2</v>
      </c>
      <c r="I51" s="27">
        <v>1.5619089316987741E-2</v>
      </c>
      <c r="J51" s="27">
        <v>49111.383531779305</v>
      </c>
      <c r="K51" s="29">
        <f t="shared" si="0"/>
        <v>658.88019325179175</v>
      </c>
      <c r="L51" s="28">
        <f t="shared" si="3"/>
        <v>329.44009662589588</v>
      </c>
      <c r="M51" s="27">
        <f t="shared" si="4"/>
        <v>148.24804348165316</v>
      </c>
      <c r="N51" s="27">
        <f>M51*'Demand breakdown 2'!N51</f>
        <v>26.626856295880206</v>
      </c>
      <c r="O51" s="27">
        <f>M51*'Demand breakdown 2'!O51</f>
        <v>7.3865524823744222</v>
      </c>
      <c r="P51" s="27">
        <f>M51*'Demand breakdown 2'!P51</f>
        <v>9.9140465678553245</v>
      </c>
      <c r="Q51" s="27">
        <f>M51*'Demand breakdown 2'!Q51</f>
        <v>58.739746265672444</v>
      </c>
      <c r="R51" s="27">
        <f>M51*'Demand breakdown 2'!R51</f>
        <v>0</v>
      </c>
      <c r="S51" s="27">
        <f>M51*'Demand breakdown 2'!S51</f>
        <v>3.4287710461950236</v>
      </c>
      <c r="T51" s="27">
        <f>M51*'Demand breakdown 2'!T51</f>
        <v>0</v>
      </c>
      <c r="U51" s="27">
        <f>M51*'Demand breakdown 2'!U51</f>
        <v>0</v>
      </c>
      <c r="V51" s="27">
        <f>M51*'Demand breakdown 2'!V51</f>
        <v>20.161173751626738</v>
      </c>
      <c r="W51" s="27">
        <f>M51*'Demand breakdown 2'!W51</f>
        <v>0</v>
      </c>
      <c r="X51" s="27" cm="1">
        <f t="array" ref="X51">_xlfn.IFS(AND('Demand breakdown 2'!X51&gt;0,'Demand breakdown 2'!X51&lt;1),'Demand breakdown 2'!X51*'Demand breakdown final'!M51,'Demand breakdown 2'!X51=0,M51,'Demand breakdown 2'!X51=1,0)</f>
        <v>19.122745949064814</v>
      </c>
      <c r="Y51" s="27">
        <f>IF('Demand breakdown 2'!Y51&lt;1,M51*'Demand breakdown 2'!Y51,'Demand breakdown 2'!Y51-Doku!$H$9)</f>
        <v>2.8681511229842083</v>
      </c>
      <c r="Z51" s="27">
        <f t="shared" si="1"/>
        <v>88.948826088991893</v>
      </c>
      <c r="AA51" s="25">
        <f t="shared" si="2"/>
        <v>92.243227055250856</v>
      </c>
    </row>
    <row r="52" spans="1:27" s="25" customFormat="1" ht="15">
      <c r="A52" s="27" t="s">
        <v>1210</v>
      </c>
      <c r="B52" s="27" t="s">
        <v>1245</v>
      </c>
      <c r="C52" s="27">
        <v>3452</v>
      </c>
      <c r="D52" s="27">
        <v>714</v>
      </c>
      <c r="E52" s="27">
        <v>5079.8540000000003</v>
      </c>
      <c r="F52" s="27">
        <v>189694</v>
      </c>
      <c r="G52" s="27">
        <v>3</v>
      </c>
      <c r="H52" s="27">
        <v>1.6544815591657006E-2</v>
      </c>
      <c r="I52" s="27">
        <v>2.3729547160370276E-2</v>
      </c>
      <c r="J52" s="27">
        <v>49111.383531779305</v>
      </c>
      <c r="K52" s="29">
        <f t="shared" si="0"/>
        <v>911.33737412473806</v>
      </c>
      <c r="L52" s="28">
        <f t="shared" si="3"/>
        <v>303.779124708246</v>
      </c>
      <c r="M52" s="27">
        <f t="shared" si="4"/>
        <v>136.70060611871071</v>
      </c>
      <c r="N52" s="27">
        <f>M52*'Demand breakdown 2'!N52</f>
        <v>18.313764228571252</v>
      </c>
      <c r="O52" s="27">
        <f>M52*'Demand breakdown 2'!O52</f>
        <v>6.3273832614528418</v>
      </c>
      <c r="P52" s="27">
        <f>M52*'Demand breakdown 2'!P52</f>
        <v>0</v>
      </c>
      <c r="Q52" s="27">
        <f>M52*'Demand breakdown 2'!Q52</f>
        <v>35.179359752936747</v>
      </c>
      <c r="R52" s="27">
        <f>M52*'Demand breakdown 2'!R52</f>
        <v>0</v>
      </c>
      <c r="S52" s="27">
        <f>M52*'Demand breakdown 2'!S52</f>
        <v>0</v>
      </c>
      <c r="T52" s="27">
        <f>M52*'Demand breakdown 2'!T52</f>
        <v>0</v>
      </c>
      <c r="U52" s="27">
        <f>M52*'Demand breakdown 2'!U52</f>
        <v>0</v>
      </c>
      <c r="V52" s="27">
        <f>M52*'Demand breakdown 2'!V52</f>
        <v>74.235355729439675</v>
      </c>
      <c r="W52" s="27">
        <f>M52*'Demand breakdown 2'!W52</f>
        <v>0</v>
      </c>
      <c r="X52" s="27" cm="1">
        <f t="array" ref="X52">_xlfn.IFS(AND('Demand breakdown 2'!X52&gt;0,'Demand breakdown 2'!X52&lt;1),'Demand breakdown 2'!X52*'Demand breakdown final'!M52,'Demand breakdown 2'!X52=0,M52,'Demand breakdown 2'!X52=1,0)</f>
        <v>0</v>
      </c>
      <c r="Y52" s="27">
        <f>IF('Demand breakdown 2'!Y52&lt;1,M52*'Demand breakdown 2'!Y52,'Demand breakdown 2'!Y52-Doku!$H$9)</f>
        <v>2.644743146310192</v>
      </c>
      <c r="Z52" s="27">
        <f t="shared" si="1"/>
        <v>82.02036367122642</v>
      </c>
      <c r="AA52" s="25">
        <f t="shared" si="2"/>
        <v>85.058154918308887</v>
      </c>
    </row>
    <row r="53" spans="1:27" s="25" customFormat="1" ht="15">
      <c r="A53" s="27" t="s">
        <v>1210</v>
      </c>
      <c r="B53" s="27" t="s">
        <v>1246</v>
      </c>
      <c r="C53" s="27">
        <v>3453</v>
      </c>
      <c r="D53" s="27">
        <v>586</v>
      </c>
      <c r="E53" s="27">
        <v>5766.8370000000004</v>
      </c>
      <c r="F53" s="27">
        <v>170682</v>
      </c>
      <c r="G53" s="27">
        <v>3</v>
      </c>
      <c r="H53" s="27">
        <v>1.8782282859338972E-2</v>
      </c>
      <c r="I53" s="27">
        <v>2.135126344758569E-2</v>
      </c>
      <c r="J53" s="27">
        <v>49111.383531779305</v>
      </c>
      <c r="K53" s="29">
        <f t="shared" si="0"/>
        <v>957.75043057478319</v>
      </c>
      <c r="L53" s="28">
        <f t="shared" si="3"/>
        <v>319.25014352492775</v>
      </c>
      <c r="M53" s="27">
        <f t="shared" si="4"/>
        <v>143.66256458621748</v>
      </c>
      <c r="N53" s="27">
        <f>M53*'Demand breakdown 2'!N53</f>
        <v>11.571683823703717</v>
      </c>
      <c r="O53" s="27">
        <f>M53*'Demand breakdown 2'!O53</f>
        <v>3.4304808401566644</v>
      </c>
      <c r="P53" s="27">
        <f>M53*'Demand breakdown 2'!P53</f>
        <v>4.1236501645594545</v>
      </c>
      <c r="Q53" s="27">
        <f>M53*'Demand breakdown 2'!Q53</f>
        <v>63.142066927997007</v>
      </c>
      <c r="R53" s="27">
        <f>M53*'Demand breakdown 2'!R53</f>
        <v>0</v>
      </c>
      <c r="S53" s="27">
        <f>M53*'Demand breakdown 2'!S53</f>
        <v>0</v>
      </c>
      <c r="T53" s="27">
        <f>M53*'Demand breakdown 2'!T53</f>
        <v>4.4490153576464779</v>
      </c>
      <c r="U53" s="27">
        <f>M53*'Demand breakdown 2'!U53</f>
        <v>4.9087705217911868</v>
      </c>
      <c r="V53" s="27">
        <f>M53*'Demand breakdown 2'!V53</f>
        <v>32.246519897472645</v>
      </c>
      <c r="W53" s="27">
        <f>M53*'Demand breakdown 2'!W53</f>
        <v>0</v>
      </c>
      <c r="X53" s="27" cm="1">
        <f t="array" ref="X53">_xlfn.IFS(AND('Demand breakdown 2'!X53&gt;0,'Demand breakdown 2'!X53&lt;1),'Demand breakdown 2'!X53*'Demand breakdown final'!M53,'Demand breakdown 2'!X53=0,M53,'Demand breakdown 2'!X53=1,0)</f>
        <v>17.010941073354182</v>
      </c>
      <c r="Y53" s="27">
        <f>IF('Demand breakdown 2'!Y53&lt;1,M53*'Demand breakdown 2'!Y53,'Demand breakdown 2'!Y53-Doku!$H$9)</f>
        <v>2.7794359795361334</v>
      </c>
      <c r="Z53" s="27">
        <f t="shared" si="1"/>
        <v>86.197538751730505</v>
      </c>
      <c r="AA53" s="25">
        <f t="shared" si="2"/>
        <v>89.390040186979775</v>
      </c>
    </row>
    <row r="54" spans="1:27" s="25" customFormat="1" ht="15">
      <c r="A54" s="27" t="s">
        <v>1210</v>
      </c>
      <c r="B54" s="27" t="s">
        <v>1247</v>
      </c>
      <c r="C54" s="27">
        <v>3454</v>
      </c>
      <c r="D54" s="27">
        <v>654</v>
      </c>
      <c r="E54" s="27">
        <v>13440.709000000001</v>
      </c>
      <c r="F54" s="27">
        <v>326954</v>
      </c>
      <c r="G54" s="27">
        <v>10</v>
      </c>
      <c r="H54" s="27">
        <v>4.3775677770684876E-2</v>
      </c>
      <c r="I54" s="27">
        <v>4.0899924943707783E-2</v>
      </c>
      <c r="J54" s="27">
        <v>49111.383531779305</v>
      </c>
      <c r="K54" s="29">
        <f t="shared" si="0"/>
        <v>2110.339084351775</v>
      </c>
      <c r="L54" s="28">
        <f t="shared" si="3"/>
        <v>211.03390843517749</v>
      </c>
      <c r="M54" s="27">
        <f t="shared" si="4"/>
        <v>94.965258795829868</v>
      </c>
      <c r="N54" s="27">
        <f>M54*'Demand breakdown 2'!N54</f>
        <v>13.724067301230292</v>
      </c>
      <c r="O54" s="27">
        <f>M54*'Demand breakdown 2'!O54</f>
        <v>10.977188518591271</v>
      </c>
      <c r="P54" s="27">
        <f>M54*'Demand breakdown 2'!P54</f>
        <v>5.906822043870374</v>
      </c>
      <c r="Q54" s="27">
        <f>M54*'Demand breakdown 2'!Q54</f>
        <v>11.663908214251029</v>
      </c>
      <c r="R54" s="27">
        <f>M54*'Demand breakdown 2'!R54</f>
        <v>0</v>
      </c>
      <c r="S54" s="27">
        <f>M54*'Demand breakdown 2'!S54</f>
        <v>0</v>
      </c>
      <c r="T54" s="27">
        <f>M54*'Demand breakdown 2'!T54</f>
        <v>0</v>
      </c>
      <c r="U54" s="27">
        <f>M54*'Demand breakdown 2'!U54</f>
        <v>16.339281781318007</v>
      </c>
      <c r="V54" s="27">
        <f>M54*'Demand breakdown 2'!V54</f>
        <v>27.708881554571999</v>
      </c>
      <c r="W54" s="27">
        <f>M54*'Demand breakdown 2'!W54</f>
        <v>1.3940926152491266</v>
      </c>
      <c r="X54" s="27" cm="1">
        <f t="array" ref="X54">_xlfn.IFS(AND('Demand breakdown 2'!X54&gt;0,'Demand breakdown 2'!X54&lt;1),'Demand breakdown 2'!X54*'Demand breakdown final'!M54,'Demand breakdown 2'!X54=0,M54,'Demand breakdown 2'!X54=1,0)</f>
        <v>5.4137263225507759</v>
      </c>
      <c r="Y54" s="27">
        <f>IF('Demand breakdown 2'!Y54&lt;1,M54*'Demand breakdown 2'!Y54,'Demand breakdown 2'!Y54-Doku!$H$9)</f>
        <v>1.8372904441969866</v>
      </c>
      <c r="Z54" s="27">
        <f t="shared" si="1"/>
        <v>56.979155277497924</v>
      </c>
      <c r="AA54" s="25">
        <f t="shared" si="2"/>
        <v>59.089494361849702</v>
      </c>
    </row>
    <row r="55" spans="1:27" s="25" customFormat="1" ht="15">
      <c r="A55" s="27" t="s">
        <v>1210</v>
      </c>
      <c r="B55" s="27" t="s">
        <v>1248</v>
      </c>
      <c r="C55" s="27">
        <v>3455</v>
      </c>
      <c r="D55" s="27">
        <v>508</v>
      </c>
      <c r="E55" s="27">
        <v>2708.2170000000001</v>
      </c>
      <c r="F55" s="27">
        <v>98704</v>
      </c>
      <c r="G55" s="27">
        <v>4</v>
      </c>
      <c r="H55" s="27">
        <v>8.820519417918421E-3</v>
      </c>
      <c r="I55" s="27">
        <v>1.2347260445334001E-2</v>
      </c>
      <c r="J55" s="27">
        <v>49111.383531779305</v>
      </c>
      <c r="K55" s="29">
        <f t="shared" si="0"/>
        <v>481.68478882300531</v>
      </c>
      <c r="L55" s="28">
        <f t="shared" si="3"/>
        <v>120.42119720575133</v>
      </c>
      <c r="M55" s="27">
        <f t="shared" si="4"/>
        <v>54.189538742588098</v>
      </c>
      <c r="N55" s="27">
        <f>M55*'Demand breakdown 2'!N55</f>
        <v>3.9390329263992436</v>
      </c>
      <c r="O55" s="27">
        <f>M55*'Demand breakdown 2'!O55</f>
        <v>0</v>
      </c>
      <c r="P55" s="27">
        <f>M55*'Demand breakdown 2'!P55</f>
        <v>2.2679280485328976</v>
      </c>
      <c r="Q55" s="27">
        <f>M55*'Demand breakdown 2'!Q55</f>
        <v>7.0067040236253204</v>
      </c>
      <c r="R55" s="27">
        <f>M55*'Demand breakdown 2'!R55</f>
        <v>0</v>
      </c>
      <c r="S55" s="27">
        <f>M55*'Demand breakdown 2'!S55</f>
        <v>0</v>
      </c>
      <c r="T55" s="27">
        <f>M55*'Demand breakdown 2'!T55</f>
        <v>0</v>
      </c>
      <c r="U55" s="27">
        <f>M55*'Demand breakdown 2'!U55</f>
        <v>0</v>
      </c>
      <c r="V55" s="27">
        <f>M55*'Demand breakdown 2'!V55</f>
        <v>7.6990189015985218</v>
      </c>
      <c r="W55" s="27">
        <f>M55*'Demand breakdown 2'!W55</f>
        <v>0</v>
      </c>
      <c r="X55" s="27" cm="1">
        <f t="array" ref="X55">_xlfn.IFS(AND('Demand breakdown 2'!X55&gt;0,'Demand breakdown 2'!X55&lt;1),'Demand breakdown 2'!X55*'Demand breakdown final'!M55,'Demand breakdown 2'!X55=0,M55,'Demand breakdown 2'!X55=1,0)</f>
        <v>32.228451215993815</v>
      </c>
      <c r="Y55" s="27">
        <f>IF('Demand breakdown 2'!Y55&lt;1,M55*'Demand breakdown 2'!Y55,'Demand breakdown 2'!Y55-Doku!$H$9)</f>
        <v>1.0484036264383039</v>
      </c>
      <c r="Z55" s="27">
        <f t="shared" si="1"/>
        <v>32.51372324555286</v>
      </c>
      <c r="AA55" s="25">
        <f t="shared" si="2"/>
        <v>33.717935217610375</v>
      </c>
    </row>
    <row r="56" spans="1:27" s="25" customFormat="1" ht="15">
      <c r="A56" s="27" t="s">
        <v>1210</v>
      </c>
      <c r="B56" s="27" t="s">
        <v>1249</v>
      </c>
      <c r="C56" s="27">
        <v>3456</v>
      </c>
      <c r="D56" s="27">
        <v>571</v>
      </c>
      <c r="E56" s="27">
        <v>4350.768</v>
      </c>
      <c r="F56" s="27">
        <v>137162</v>
      </c>
      <c r="G56" s="27">
        <v>7</v>
      </c>
      <c r="H56" s="27">
        <v>1.4170221081566983E-2</v>
      </c>
      <c r="I56" s="27">
        <v>1.7158118588941708E-2</v>
      </c>
      <c r="J56" s="27">
        <v>49111.383531779305</v>
      </c>
      <c r="K56" s="29">
        <f t="shared" si="0"/>
        <v>737.00630078967231</v>
      </c>
      <c r="L56" s="28">
        <f t="shared" si="3"/>
        <v>105.28661439852462</v>
      </c>
      <c r="M56" s="27">
        <f t="shared" si="4"/>
        <v>47.378976479336082</v>
      </c>
      <c r="N56" s="27">
        <f>M56*'Demand breakdown 2'!N56</f>
        <v>7.6245242300964167</v>
      </c>
      <c r="O56" s="27">
        <f>M56*'Demand breakdown 2'!O56</f>
        <v>7.2146485446606246</v>
      </c>
      <c r="P56" s="27">
        <f>M56*'Demand breakdown 2'!P56</f>
        <v>6.5120045124849817</v>
      </c>
      <c r="Q56" s="27">
        <f>M56*'Demand breakdown 2'!Q56</f>
        <v>6.3530731242547755</v>
      </c>
      <c r="R56" s="27">
        <f>M56*'Demand breakdown 2'!R56</f>
        <v>0</v>
      </c>
      <c r="S56" s="27">
        <f>M56*'Demand breakdown 2'!S56</f>
        <v>2.2626810798037091</v>
      </c>
      <c r="T56" s="27">
        <f>M56*'Demand breakdown 2'!T56</f>
        <v>2.9820547317930588</v>
      </c>
      <c r="U56" s="27">
        <f>M56*'Demand breakdown 2'!U56</f>
        <v>0</v>
      </c>
      <c r="V56" s="27">
        <f>M56*'Demand breakdown 2'!V56</f>
        <v>5.9264678190052784</v>
      </c>
      <c r="W56" s="27">
        <f>M56*'Demand breakdown 2'!W56</f>
        <v>0.43078771020292422</v>
      </c>
      <c r="X56" s="27" cm="1">
        <f t="array" ref="X56">_xlfn.IFS(AND('Demand breakdown 2'!X56&gt;0,'Demand breakdown 2'!X56&lt;1),'Demand breakdown 2'!X56*'Demand breakdown final'!M56,'Demand breakdown 2'!X56=0,M56,'Demand breakdown 2'!X56=1,0)</f>
        <v>7.1560948753126539</v>
      </c>
      <c r="Y56" s="27">
        <f>IF('Demand breakdown 2'!Y56&lt;1,M56*'Demand breakdown 2'!Y56,'Demand breakdown 2'!Y56-Doku!$H$9)</f>
        <v>0.91663985172165374</v>
      </c>
      <c r="Z56" s="27">
        <f t="shared" si="1"/>
        <v>28.427385887601648</v>
      </c>
      <c r="AA56" s="25">
        <f t="shared" si="2"/>
        <v>29.480252031586897</v>
      </c>
    </row>
    <row r="57" spans="1:27" s="25" customFormat="1" ht="15">
      <c r="A57" s="27" t="s">
        <v>1210</v>
      </c>
      <c r="B57" s="27" t="s">
        <v>1250</v>
      </c>
      <c r="C57" s="27">
        <v>3457</v>
      </c>
      <c r="D57" s="27">
        <v>492</v>
      </c>
      <c r="E57" s="27">
        <v>4364.9040000000005</v>
      </c>
      <c r="F57" s="27">
        <v>170756</v>
      </c>
      <c r="G57" s="27">
        <v>5</v>
      </c>
      <c r="H57" s="27">
        <v>1.4216261285321592E-2</v>
      </c>
      <c r="I57" s="27">
        <v>2.1360520390292719E-2</v>
      </c>
      <c r="J57" s="27">
        <v>49111.383531779305</v>
      </c>
      <c r="K57" s="29">
        <f t="shared" si="0"/>
        <v>796.42230607871466</v>
      </c>
      <c r="L57" s="28">
        <f t="shared" si="3"/>
        <v>159.28446121574294</v>
      </c>
      <c r="M57" s="27">
        <f t="shared" si="4"/>
        <v>71.67800754708432</v>
      </c>
      <c r="N57" s="27">
        <f>M57*'Demand breakdown 2'!N57</f>
        <v>9.2773621671577793</v>
      </c>
      <c r="O57" s="27">
        <f>M57*'Demand breakdown 2'!O57</f>
        <v>19.164186082522999</v>
      </c>
      <c r="P57" s="27">
        <f>M57*'Demand breakdown 2'!P57</f>
        <v>4.2888048947931336</v>
      </c>
      <c r="Q57" s="27">
        <f>M57*'Demand breakdown 2'!Q57</f>
        <v>10.067405174093354</v>
      </c>
      <c r="R57" s="27">
        <f>M57*'Demand breakdown 2'!R57</f>
        <v>0</v>
      </c>
      <c r="S57" s="27">
        <f>M57*'Demand breakdown 2'!S57</f>
        <v>0</v>
      </c>
      <c r="T57" s="27">
        <f>M57*'Demand breakdown 2'!T57</f>
        <v>0</v>
      </c>
      <c r="U57" s="27">
        <f>M57*'Demand breakdown 2'!U57</f>
        <v>0</v>
      </c>
      <c r="V57" s="27">
        <f>M57*'Demand breakdown 2'!V57</f>
        <v>27.493496641358089</v>
      </c>
      <c r="W57" s="27">
        <f>M57*'Demand breakdown 2'!W57</f>
        <v>0</v>
      </c>
      <c r="X57" s="27" cm="1">
        <f t="array" ref="X57">_xlfn.IFS(AND('Demand breakdown 2'!X57&gt;0,'Demand breakdown 2'!X57&lt;1),'Demand breakdown 2'!X57*'Demand breakdown final'!M57,'Demand breakdown 2'!X57=0,M57,'Demand breakdown 2'!X57=1,0)</f>
        <v>0</v>
      </c>
      <c r="Y57" s="27">
        <f>IF('Demand breakdown 2'!Y57&lt;1,M57*'Demand breakdown 2'!Y57,'Demand breakdown 2'!Y57-Doku!$H$9)</f>
        <v>1.3867525871589705</v>
      </c>
      <c r="Z57" s="27">
        <f t="shared" si="1"/>
        <v>43.006804528250598</v>
      </c>
      <c r="AA57" s="25">
        <f t="shared" si="2"/>
        <v>44.599649140408026</v>
      </c>
    </row>
    <row r="58" spans="1:27" s="25" customFormat="1" ht="15">
      <c r="A58" s="27" t="s">
        <v>1210</v>
      </c>
      <c r="B58" s="27" t="s">
        <v>1251</v>
      </c>
      <c r="C58" s="27">
        <v>3458</v>
      </c>
      <c r="D58" s="27">
        <v>638</v>
      </c>
      <c r="E58" s="27">
        <v>3172.3530000000001</v>
      </c>
      <c r="F58" s="27">
        <v>130890</v>
      </c>
      <c r="G58" s="27">
        <v>4</v>
      </c>
      <c r="H58" s="27">
        <v>1.0332185802316341E-2</v>
      </c>
      <c r="I58" s="27">
        <v>1.6373530147610709E-2</v>
      </c>
      <c r="J58" s="27">
        <v>49111.383531779305</v>
      </c>
      <c r="K58" s="29">
        <f t="shared" si="0"/>
        <v>590.50359783216618</v>
      </c>
      <c r="L58" s="28">
        <f t="shared" si="3"/>
        <v>147.62589945804154</v>
      </c>
      <c r="M58" s="27">
        <f t="shared" si="4"/>
        <v>66.431654756118704</v>
      </c>
      <c r="N58" s="27">
        <f>M58*'Demand breakdown 2'!N58</f>
        <v>3.5744935307740295</v>
      </c>
      <c r="O58" s="27">
        <f>M58*'Demand breakdown 2'!O58</f>
        <v>2.9074225549605659</v>
      </c>
      <c r="P58" s="27">
        <f>M58*'Demand breakdown 2'!P58</f>
        <v>7.4384706925614479</v>
      </c>
      <c r="Q58" s="27">
        <f>M58*'Demand breakdown 2'!Q58</f>
        <v>21.887479753577594</v>
      </c>
      <c r="R58" s="27">
        <f>M58*'Demand breakdown 2'!R58</f>
        <v>0</v>
      </c>
      <c r="S58" s="27">
        <f>M58*'Demand breakdown 2'!S58</f>
        <v>0</v>
      </c>
      <c r="T58" s="27">
        <f>M58*'Demand breakdown 2'!T58</f>
        <v>0</v>
      </c>
      <c r="U58" s="27">
        <f>M58*'Demand breakdown 2'!U58</f>
        <v>0</v>
      </c>
      <c r="V58" s="27">
        <f>M58*'Demand breakdown 2'!V58</f>
        <v>29.338536690965711</v>
      </c>
      <c r="W58" s="27">
        <f>M58*'Demand breakdown 2'!W58</f>
        <v>0</v>
      </c>
      <c r="X58" s="27" cm="1">
        <f t="array" ref="X58">_xlfn.IFS(AND('Demand breakdown 2'!X58&gt;0,'Demand breakdown 2'!X58&lt;1),'Demand breakdown 2'!X58*'Demand breakdown final'!M58,'Demand breakdown 2'!X58=0,M58,'Demand breakdown 2'!X58=1,0)</f>
        <v>0</v>
      </c>
      <c r="Y58" s="27">
        <f>IF('Demand breakdown 2'!Y58&lt;1,M58*'Demand breakdown 2'!Y58,'Demand breakdown 2'!Y58-Doku!$H$9)</f>
        <v>1.2852515332793528</v>
      </c>
      <c r="Z58" s="27">
        <f t="shared" si="1"/>
        <v>39.858992853671218</v>
      </c>
      <c r="AA58" s="25">
        <f t="shared" si="2"/>
        <v>41.335251848251637</v>
      </c>
    </row>
    <row r="59" spans="1:27" s="25" customFormat="1" ht="15">
      <c r="A59" s="27" t="s">
        <v>1210</v>
      </c>
      <c r="B59" s="27" t="s">
        <v>1252</v>
      </c>
      <c r="C59" s="27">
        <v>3459</v>
      </c>
      <c r="D59" s="27">
        <v>631</v>
      </c>
      <c r="E59" s="27">
        <v>10924.317999999999</v>
      </c>
      <c r="F59" s="27">
        <v>358080</v>
      </c>
      <c r="G59" s="27">
        <v>7</v>
      </c>
      <c r="H59" s="27">
        <v>3.5579925481051079E-2</v>
      </c>
      <c r="I59" s="27">
        <v>4.47935951963973E-2</v>
      </c>
      <c r="J59" s="27">
        <v>49111.383531779305</v>
      </c>
      <c r="K59" s="29">
        <f t="shared" si="0"/>
        <v>1874.0782651271693</v>
      </c>
      <c r="L59" s="28">
        <f t="shared" si="3"/>
        <v>267.72546644673849</v>
      </c>
      <c r="M59" s="27">
        <f t="shared" si="4"/>
        <v>120.47645990103233</v>
      </c>
      <c r="N59" s="27">
        <f>M59*'Demand breakdown 2'!N59</f>
        <v>23.294106154810983</v>
      </c>
      <c r="O59" s="27">
        <f>M59*'Demand breakdown 2'!O59</f>
        <v>8.1195039028192948</v>
      </c>
      <c r="P59" s="27">
        <f>M59*'Demand breakdown 2'!P59</f>
        <v>5.1207459487948572</v>
      </c>
      <c r="Q59" s="27">
        <f>M59*'Demand breakdown 2'!Q59</f>
        <v>29.103986468466971</v>
      </c>
      <c r="R59" s="27">
        <f>M59*'Demand breakdown 2'!R59</f>
        <v>1.8729443876671397</v>
      </c>
      <c r="S59" s="27">
        <f>M59*'Demand breakdown 2'!S59</f>
        <v>10.145968322262428</v>
      </c>
      <c r="T59" s="27">
        <f>M59*'Demand breakdown 2'!T59</f>
        <v>10.435950604505974</v>
      </c>
      <c r="U59" s="27">
        <f>M59*'Demand breakdown 2'!U59</f>
        <v>2.4972591835561859</v>
      </c>
      <c r="V59" s="27">
        <f>M59*'Demand breakdown 2'!V59</f>
        <v>25.470679049768425</v>
      </c>
      <c r="W59" s="27">
        <f>M59*'Demand breakdown 2'!W59</f>
        <v>2.0844608758918439</v>
      </c>
      <c r="X59" s="27" cm="1">
        <f t="array" ref="X59">_xlfn.IFS(AND('Demand breakdown 2'!X59&gt;0,'Demand breakdown 2'!X59&lt;1),'Demand breakdown 2'!X59*'Demand breakdown final'!M59,'Demand breakdown 2'!X59=0,M59,'Demand breakdown 2'!X59=1,0)</f>
        <v>0</v>
      </c>
      <c r="Y59" s="27">
        <f>IF('Demand breakdown 2'!Y59&lt;1,M59*'Demand breakdown 2'!Y59,'Demand breakdown 2'!Y59-Doku!$H$9)</f>
        <v>2.3308550024882297</v>
      </c>
      <c r="Z59" s="27">
        <f t="shared" si="1"/>
        <v>72.285875940619391</v>
      </c>
      <c r="AA59" s="25">
        <f t="shared" si="2"/>
        <v>74.963130605086789</v>
      </c>
    </row>
    <row r="60" spans="1:27" s="25" customFormat="1" ht="15">
      <c r="A60" s="27" t="s">
        <v>1210</v>
      </c>
      <c r="B60" s="27" t="s">
        <v>1253</v>
      </c>
      <c r="C60" s="27">
        <v>3460</v>
      </c>
      <c r="D60" s="27">
        <v>792</v>
      </c>
      <c r="E60" s="27">
        <v>6355.1220000000003</v>
      </c>
      <c r="F60" s="27">
        <v>142814</v>
      </c>
      <c r="G60" s="27">
        <v>4</v>
      </c>
      <c r="H60" s="27">
        <v>2.0698295965293972E-2</v>
      </c>
      <c r="I60" s="27">
        <v>1.7865148861646234E-2</v>
      </c>
      <c r="J60" s="27">
        <v>49111.383531779305</v>
      </c>
      <c r="K60" s="29">
        <f t="shared" si="0"/>
        <v>977.56281488325817</v>
      </c>
      <c r="L60" s="28">
        <f t="shared" si="3"/>
        <v>244.39070372081454</v>
      </c>
      <c r="M60" s="27">
        <f t="shared" si="4"/>
        <v>109.97581667436654</v>
      </c>
      <c r="N60" s="27">
        <f>M60*'Demand breakdown 2'!N60</f>
        <v>9.7054401540607476</v>
      </c>
      <c r="O60" s="27">
        <f>M60*'Demand breakdown 2'!O60</f>
        <v>44.945784525889891</v>
      </c>
      <c r="P60" s="27">
        <f>M60*'Demand breakdown 2'!P60</f>
        <v>3.8831654031282814</v>
      </c>
      <c r="Q60" s="27">
        <f>M60*'Demand breakdown 2'!Q60</f>
        <v>25.055073588337258</v>
      </c>
      <c r="R60" s="27">
        <f>M60*'Demand breakdown 2'!R60</f>
        <v>0</v>
      </c>
      <c r="S60" s="27">
        <f>M60*'Demand breakdown 2'!S60</f>
        <v>0</v>
      </c>
      <c r="T60" s="27">
        <f>M60*'Demand breakdown 2'!T60</f>
        <v>2.9581310969053658</v>
      </c>
      <c r="U60" s="27">
        <f>M60*'Demand breakdown 2'!U60</f>
        <v>3.1362125676220769</v>
      </c>
      <c r="V60" s="27">
        <f>M60*'Demand breakdown 2'!V60</f>
        <v>18.164310013104519</v>
      </c>
      <c r="W60" s="27">
        <f>M60*'Demand breakdown 2'!W60</f>
        <v>0</v>
      </c>
      <c r="X60" s="27" cm="1">
        <f t="array" ref="X60">_xlfn.IFS(AND('Demand breakdown 2'!X60&gt;0,'Demand breakdown 2'!X60&lt;1),'Demand breakdown 2'!X60*'Demand breakdown final'!M60,'Demand breakdown 2'!X60=0,M60,'Demand breakdown 2'!X60=1,0)</f>
        <v>0</v>
      </c>
      <c r="Y60" s="27">
        <f>IF('Demand breakdown 2'!Y60&lt;1,M60*'Demand breakdown 2'!Y60,'Demand breakdown 2'!Y60-Doku!$H$9)</f>
        <v>2.1276993253183996</v>
      </c>
      <c r="Z60" s="27">
        <f t="shared" si="1"/>
        <v>65.985490004619933</v>
      </c>
      <c r="AA60" s="25">
        <f t="shared" si="2"/>
        <v>68.429397041828082</v>
      </c>
    </row>
    <row r="61" spans="1:27" s="25" customFormat="1" ht="15">
      <c r="A61" s="27" t="s">
        <v>1210</v>
      </c>
      <c r="B61" s="27" t="s">
        <v>1254</v>
      </c>
      <c r="C61" s="27">
        <v>3461</v>
      </c>
      <c r="D61" s="27">
        <v>696</v>
      </c>
      <c r="E61" s="27">
        <v>2869.797</v>
      </c>
      <c r="F61" s="27">
        <v>88583</v>
      </c>
      <c r="G61" s="27">
        <v>5</v>
      </c>
      <c r="H61" s="27">
        <v>9.3467769251814117E-3</v>
      </c>
      <c r="I61" s="27">
        <v>1.1081185889417063E-2</v>
      </c>
      <c r="J61" s="27">
        <v>49111.383531779305</v>
      </c>
      <c r="K61" s="29">
        <f t="shared" si="0"/>
        <v>482.88332903475845</v>
      </c>
      <c r="L61" s="28">
        <f t="shared" si="3"/>
        <v>96.576665806951695</v>
      </c>
      <c r="M61" s="27">
        <f t="shared" si="4"/>
        <v>43.459499613128266</v>
      </c>
      <c r="N61" s="27">
        <f>M61*'Demand breakdown 2'!N61</f>
        <v>3.9148270354871424</v>
      </c>
      <c r="O61" s="27">
        <f>M61*'Demand breakdown 2'!O61</f>
        <v>0</v>
      </c>
      <c r="P61" s="27">
        <f>M61*'Demand breakdown 2'!P61</f>
        <v>0</v>
      </c>
      <c r="Q61" s="27">
        <f>M61*'Demand breakdown 2'!Q61</f>
        <v>2.1048760428161004</v>
      </c>
      <c r="R61" s="27">
        <f>M61*'Demand breakdown 2'!R61</f>
        <v>0</v>
      </c>
      <c r="S61" s="27">
        <f>M61*'Demand breakdown 2'!S61</f>
        <v>0</v>
      </c>
      <c r="T61" s="27">
        <f>M61*'Demand breakdown 2'!T61</f>
        <v>0</v>
      </c>
      <c r="U61" s="27">
        <f>M61*'Demand breakdown 2'!U61</f>
        <v>0</v>
      </c>
      <c r="V61" s="27">
        <f>M61*'Demand breakdown 2'!V61</f>
        <v>0.94133611895614466</v>
      </c>
      <c r="W61" s="27">
        <f>M61*'Demand breakdown 2'!W61</f>
        <v>0</v>
      </c>
      <c r="X61" s="27" cm="1">
        <f t="array" ref="X61">_xlfn.IFS(AND('Demand breakdown 2'!X61&gt;0,'Demand breakdown 2'!X61&lt;1),'Demand breakdown 2'!X61*'Demand breakdown final'!M61,'Demand breakdown 2'!X61=0,M61,'Demand breakdown 2'!X61=1,0)</f>
        <v>35.657650583291556</v>
      </c>
      <c r="Y61" s="27">
        <f>IF('Demand breakdown 2'!Y61&lt;1,M61*'Demand breakdown 2'!Y61,'Demand breakdown 2'!Y61-Doku!$H$9)</f>
        <v>0.84080983257732078</v>
      </c>
      <c r="Z61" s="27">
        <f t="shared" si="1"/>
        <v>26.075699767876959</v>
      </c>
      <c r="AA61" s="25">
        <f t="shared" si="2"/>
        <v>27.041466425946478</v>
      </c>
    </row>
    <row r="62" spans="1:27" s="25" customFormat="1" ht="15">
      <c r="A62" s="27" t="s">
        <v>1210</v>
      </c>
      <c r="B62" s="27" t="s">
        <v>1255</v>
      </c>
      <c r="C62" s="27">
        <v>3462</v>
      </c>
      <c r="D62" s="27">
        <v>557</v>
      </c>
      <c r="E62" s="27">
        <v>1460.549</v>
      </c>
      <c r="F62" s="27">
        <v>56926</v>
      </c>
      <c r="G62" s="27">
        <v>3</v>
      </c>
      <c r="H62" s="27">
        <v>4.7569307833609086E-3</v>
      </c>
      <c r="I62" s="27">
        <v>7.1210908181135856E-3</v>
      </c>
      <c r="J62" s="27">
        <v>49111.383531779305</v>
      </c>
      <c r="K62" s="29">
        <f t="shared" si="0"/>
        <v>266.12945979099311</v>
      </c>
      <c r="L62" s="28">
        <f t="shared" si="3"/>
        <v>88.709819930331037</v>
      </c>
      <c r="M62" s="27">
        <f t="shared" si="4"/>
        <v>39.919418968648969</v>
      </c>
      <c r="N62" s="27">
        <f>M62*'Demand breakdown 2'!N62</f>
        <v>0</v>
      </c>
      <c r="O62" s="27">
        <f>M62*'Demand breakdown 2'!O62</f>
        <v>0</v>
      </c>
      <c r="P62" s="27">
        <f>M62*'Demand breakdown 2'!P62</f>
        <v>39.147098986173276</v>
      </c>
      <c r="Q62" s="27">
        <f>M62*'Demand breakdown 2'!Q62</f>
        <v>0</v>
      </c>
      <c r="R62" s="27">
        <f>M62*'Demand breakdown 2'!R62</f>
        <v>0</v>
      </c>
      <c r="S62" s="27">
        <f>M62*'Demand breakdown 2'!S62</f>
        <v>0</v>
      </c>
      <c r="T62" s="27">
        <f>M62*'Demand breakdown 2'!T62</f>
        <v>0</v>
      </c>
      <c r="U62" s="27">
        <f>M62*'Demand breakdown 2'!U62</f>
        <v>0</v>
      </c>
      <c r="V62" s="27">
        <f>M62*'Demand breakdown 2'!V62</f>
        <v>0</v>
      </c>
      <c r="W62" s="27">
        <f>M62*'Demand breakdown 2'!W62</f>
        <v>0</v>
      </c>
      <c r="X62" s="27" cm="1">
        <f t="array" ref="X62">_xlfn.IFS(AND('Demand breakdown 2'!X62&gt;0,'Demand breakdown 2'!X62&lt;1),'Demand breakdown 2'!X62*'Demand breakdown final'!M62,'Demand breakdown 2'!X62=0,M62,'Demand breakdown 2'!X62=1,0)</f>
        <v>0</v>
      </c>
      <c r="Y62" s="27">
        <f>IF('Demand breakdown 2'!Y62&lt;1,M62*'Demand breakdown 2'!Y62,'Demand breakdown 2'!Y62-Doku!$H$9)</f>
        <v>0.77231998247569433</v>
      </c>
      <c r="Z62" s="27">
        <f t="shared" si="1"/>
        <v>23.951651381189382</v>
      </c>
      <c r="AA62" s="25">
        <f t="shared" si="2"/>
        <v>24.838749580492692</v>
      </c>
    </row>
    <row r="63" spans="1:27" s="25" customFormat="1" ht="15">
      <c r="A63" s="27" t="s">
        <v>1256</v>
      </c>
      <c r="B63" s="27" t="s">
        <v>1257</v>
      </c>
      <c r="C63" s="27">
        <v>4011</v>
      </c>
      <c r="D63" s="27">
        <v>756</v>
      </c>
      <c r="E63" s="27">
        <v>28817.556</v>
      </c>
      <c r="F63" s="27">
        <v>567559</v>
      </c>
      <c r="G63" s="27">
        <v>1</v>
      </c>
      <c r="H63" s="27">
        <v>0.85707866638907892</v>
      </c>
      <c r="I63" s="27">
        <v>0.83341997063142437</v>
      </c>
      <c r="J63" s="27">
        <v>4609.5153446251888</v>
      </c>
      <c r="K63" s="29">
        <f t="shared" si="0"/>
        <v>3920.1818303553082</v>
      </c>
      <c r="L63" s="28">
        <f t="shared" si="3"/>
        <v>3920.1818303553082</v>
      </c>
      <c r="M63" s="27">
        <f t="shared" si="4"/>
        <v>1764.0818236598886</v>
      </c>
      <c r="N63" s="27">
        <f>M63*'Demand breakdown 2'!N63</f>
        <v>611.14368384626016</v>
      </c>
      <c r="O63" s="27">
        <f>M63*'Demand breakdown 2'!O63</f>
        <v>80.473465288489834</v>
      </c>
      <c r="P63" s="27">
        <f>M63*'Demand breakdown 2'!P63</f>
        <v>22.914478251637785</v>
      </c>
      <c r="Q63" s="27">
        <f>M63*'Demand breakdown 2'!Q63</f>
        <v>0</v>
      </c>
      <c r="R63" s="27">
        <f>M63*'Demand breakdown 2'!R63</f>
        <v>23.641922005658031</v>
      </c>
      <c r="S63" s="27">
        <f>M63*'Demand breakdown 2'!S63</f>
        <v>69.016226162670947</v>
      </c>
      <c r="T63" s="27">
        <f>M63*'Demand breakdown 2'!T63</f>
        <v>31.916594707638346</v>
      </c>
      <c r="U63" s="27">
        <f>M63*'Demand breakdown 2'!U63</f>
        <v>0</v>
      </c>
      <c r="V63" s="27">
        <f>M63*'Demand breakdown 2'!V63</f>
        <v>836.65124759253672</v>
      </c>
      <c r="W63" s="27">
        <f>M63*'Demand breakdown 2'!W63</f>
        <v>54.194559674508412</v>
      </c>
      <c r="X63" s="27" cm="1">
        <f t="array" ref="X63">_xlfn.IFS(AND('Demand breakdown 2'!X63&gt;0,'Demand breakdown 2'!X63&lt;1),'Demand breakdown 2'!X63*'Demand breakdown final'!M63,'Demand breakdown 2'!X63=0,M63,'Demand breakdown 2'!X63=1,0)</f>
        <v>0</v>
      </c>
      <c r="Y63" s="27">
        <f>IF('Demand breakdown 2'!Y63&lt;1,M63*'Demand breakdown 2'!Y63,'Demand breakdown 2'!Y63-Doku!$H$9)</f>
        <v>34.12964613048841</v>
      </c>
      <c r="Z63" s="27">
        <f t="shared" si="1"/>
        <v>1058.4490941959332</v>
      </c>
      <c r="AA63" s="25">
        <f t="shared" si="2"/>
        <v>1097.6509124994864</v>
      </c>
    </row>
    <row r="64" spans="1:27" s="25" customFormat="1" ht="15">
      <c r="A64" s="27" t="s">
        <v>1256</v>
      </c>
      <c r="B64" s="27" t="s">
        <v>1258</v>
      </c>
      <c r="C64" s="27">
        <v>4012</v>
      </c>
      <c r="D64" s="27">
        <v>590</v>
      </c>
      <c r="E64" s="27">
        <v>4017.3429999999998</v>
      </c>
      <c r="F64" s="27">
        <v>113643</v>
      </c>
      <c r="G64" s="27">
        <v>1</v>
      </c>
      <c r="H64" s="27">
        <v>0.11948199149391785</v>
      </c>
      <c r="I64" s="27">
        <v>0.16687665198237886</v>
      </c>
      <c r="J64" s="27">
        <v>4609.5153446251888</v>
      </c>
      <c r="K64" s="29">
        <f t="shared" si="0"/>
        <v>611.92466933455205</v>
      </c>
      <c r="L64" s="28">
        <f t="shared" si="3"/>
        <v>611.92466933455205</v>
      </c>
      <c r="M64" s="27">
        <f t="shared" si="4"/>
        <v>275.36610120054843</v>
      </c>
      <c r="N64" s="27">
        <f>M64*'Demand breakdown 2'!N64</f>
        <v>31.470257378091372</v>
      </c>
      <c r="O64" s="27">
        <f>M64*'Demand breakdown 2'!O64</f>
        <v>0</v>
      </c>
      <c r="P64" s="27">
        <f>M64*'Demand breakdown 2'!P64</f>
        <v>22.06162372897127</v>
      </c>
      <c r="Q64" s="27">
        <f>M64*'Demand breakdown 2'!Q64</f>
        <v>0</v>
      </c>
      <c r="R64" s="27">
        <f>M64*'Demand breakdown 2'!R64</f>
        <v>0</v>
      </c>
      <c r="S64" s="27">
        <f>M64*'Demand breakdown 2'!S64</f>
        <v>0</v>
      </c>
      <c r="T64" s="27">
        <f>M64*'Demand breakdown 2'!T64</f>
        <v>0</v>
      </c>
      <c r="U64" s="27">
        <f>M64*'Demand breakdown 2'!U64</f>
        <v>0</v>
      </c>
      <c r="V64" s="27">
        <f>M64*'Demand breakdown 2'!V64</f>
        <v>216.50671914412001</v>
      </c>
      <c r="W64" s="27">
        <f>M64*'Demand breakdown 2'!W64</f>
        <v>0</v>
      </c>
      <c r="X64" s="27" cm="1">
        <f t="array" ref="X64">_xlfn.IFS(AND('Demand breakdown 2'!X64&gt;0,'Demand breakdown 2'!X64&lt;1),'Demand breakdown 2'!X64*'Demand breakdown final'!M64,'Demand breakdown 2'!X64=0,M64,'Demand breakdown 2'!X64=1,0)</f>
        <v>0</v>
      </c>
      <c r="Y64" s="27">
        <f>IF('Demand breakdown 2'!Y64&lt;1,M64*'Demand breakdown 2'!Y64,'Demand breakdown 2'!Y64-Doku!$H$9)</f>
        <v>5.327500949365783</v>
      </c>
      <c r="Z64" s="27">
        <f t="shared" si="1"/>
        <v>165.21966072032907</v>
      </c>
      <c r="AA64" s="25">
        <f t="shared" si="2"/>
        <v>171.33890741367458</v>
      </c>
    </row>
    <row r="65" spans="1:27" s="25" customFormat="1" ht="15">
      <c r="A65" s="27" t="s">
        <v>1259</v>
      </c>
      <c r="B65" s="27" t="s">
        <v>1260</v>
      </c>
      <c r="C65" s="27">
        <v>5111</v>
      </c>
      <c r="D65" s="27">
        <v>1250</v>
      </c>
      <c r="E65" s="27">
        <v>50429.182999999997</v>
      </c>
      <c r="F65" s="27">
        <v>621877</v>
      </c>
      <c r="G65" s="27">
        <v>2</v>
      </c>
      <c r="H65" s="27">
        <v>7.0885347453469749E-2</v>
      </c>
      <c r="I65" s="27">
        <v>3.4650749428873903E-2</v>
      </c>
      <c r="J65" s="27">
        <v>121075.91480798255</v>
      </c>
      <c r="K65" s="29">
        <f t="shared" si="0"/>
        <v>7354.1099004228581</v>
      </c>
      <c r="L65" s="28">
        <f t="shared" si="3"/>
        <v>3677.0549502114291</v>
      </c>
      <c r="M65" s="27">
        <f t="shared" si="4"/>
        <v>1654.6747275951432</v>
      </c>
      <c r="N65" s="27">
        <f>M65*'Demand breakdown 2'!N65</f>
        <v>270.74002569727361</v>
      </c>
      <c r="O65" s="27">
        <f>M65*'Demand breakdown 2'!O65</f>
        <v>644.55474851366171</v>
      </c>
      <c r="P65" s="27">
        <f>M65*'Demand breakdown 2'!P65</f>
        <v>22.692083078673225</v>
      </c>
      <c r="Q65" s="27">
        <f>M65*'Demand breakdown 2'!Q65</f>
        <v>121.99662219412092</v>
      </c>
      <c r="R65" s="27">
        <f>M65*'Demand breakdown 2'!R65</f>
        <v>0</v>
      </c>
      <c r="S65" s="27">
        <f>M65*'Demand breakdown 2'!S65</f>
        <v>60.891608512051029</v>
      </c>
      <c r="T65" s="27">
        <f>M65*'Demand breakdown 2'!T65</f>
        <v>0</v>
      </c>
      <c r="U65" s="27">
        <f>M65*'Demand breakdown 2'!U65</f>
        <v>0</v>
      </c>
      <c r="V65" s="27">
        <f>M65*'Demand breakdown 2'!V65</f>
        <v>479.45028197572896</v>
      </c>
      <c r="W65" s="27">
        <f>M65*'Demand breakdown 2'!W65</f>
        <v>22.336407795308439</v>
      </c>
      <c r="X65" s="27" cm="1">
        <f t="array" ref="X65">_xlfn.IFS(AND('Demand breakdown 2'!X65&gt;0,'Demand breakdown 2'!X65&lt;1),'Demand breakdown 2'!X65*'Demand breakdown final'!M65,'Demand breakdown 2'!X65=0,M65,'Demand breakdown 2'!X65=1,0)</f>
        <v>0</v>
      </c>
      <c r="Y65" s="27">
        <f>IF('Demand breakdown 2'!Y65&lt;1,M65*'Demand breakdown 2'!Y65,'Demand breakdown 2'!Y65-Doku!$H$9)</f>
        <v>32.012949828325262</v>
      </c>
      <c r="Z65" s="27">
        <f t="shared" si="1"/>
        <v>992.80483655708588</v>
      </c>
      <c r="AA65" s="25">
        <f t="shared" si="2"/>
        <v>1029.5753860592001</v>
      </c>
    </row>
    <row r="66" spans="1:27" s="25" customFormat="1" ht="15">
      <c r="A66" s="27" t="s">
        <v>1259</v>
      </c>
      <c r="B66" s="27" t="s">
        <v>1261</v>
      </c>
      <c r="C66" s="27">
        <v>5112</v>
      </c>
      <c r="D66" s="27">
        <v>546</v>
      </c>
      <c r="E66" s="27">
        <v>18177.38</v>
      </c>
      <c r="F66" s="27">
        <v>498686</v>
      </c>
      <c r="G66" s="27">
        <v>5</v>
      </c>
      <c r="H66" s="27">
        <v>2.5550877893337119E-2</v>
      </c>
      <c r="I66" s="27">
        <v>2.7786593859697999E-2</v>
      </c>
      <c r="J66" s="27">
        <v>121075.91480798255</v>
      </c>
      <c r="K66" s="29">
        <f t="shared" ref="K66:K129" si="5">H66*J66*$AD$6+I66*J66*$AF$6</f>
        <v>3169.3894947286776</v>
      </c>
      <c r="L66" s="28">
        <f t="shared" si="3"/>
        <v>633.87789894573552</v>
      </c>
      <c r="M66" s="27">
        <f t="shared" si="4"/>
        <v>285.245054525581</v>
      </c>
      <c r="N66" s="27">
        <f>M66*'Demand breakdown 2'!N66</f>
        <v>21.954645315866902</v>
      </c>
      <c r="O66" s="27">
        <f>M66*'Demand breakdown 2'!O66</f>
        <v>64.05907553513066</v>
      </c>
      <c r="P66" s="27">
        <f>M66*'Demand breakdown 2'!P66</f>
        <v>17.913913049142931</v>
      </c>
      <c r="Q66" s="27">
        <f>M66*'Demand breakdown 2'!Q66</f>
        <v>31.356082389777999</v>
      </c>
      <c r="R66" s="27">
        <f>M66*'Demand breakdown 2'!R66</f>
        <v>0</v>
      </c>
      <c r="S66" s="27">
        <f>M66*'Demand breakdown 2'!S66</f>
        <v>0</v>
      </c>
      <c r="T66" s="27">
        <f>M66*'Demand breakdown 2'!T66</f>
        <v>0</v>
      </c>
      <c r="U66" s="27">
        <f>M66*'Demand breakdown 2'!U66</f>
        <v>0</v>
      </c>
      <c r="V66" s="27">
        <f>M66*'Demand breakdown 2'!V66</f>
        <v>144.44270942782614</v>
      </c>
      <c r="W66" s="27">
        <f>M66*'Demand breakdown 2'!W66</f>
        <v>0</v>
      </c>
      <c r="X66" s="27" cm="1">
        <f t="array" ref="X66">_xlfn.IFS(AND('Demand breakdown 2'!X66&gt;0,'Demand breakdown 2'!X66&lt;1),'Demand breakdown 2'!X66*'Demand breakdown final'!M66,'Demand breakdown 2'!X66=0,M66,'Demand breakdown 2'!X66=1,0)</f>
        <v>0</v>
      </c>
      <c r="Y66" s="27">
        <f>IF('Demand breakdown 2'!Y66&lt;1,M66*'Demand breakdown 2'!Y66,'Demand breakdown 2'!Y66-Doku!$H$9)</f>
        <v>5.5186288078363539</v>
      </c>
      <c r="Z66" s="27">
        <f t="shared" ref="Z66:Z129" si="6">L66*$AE$4</f>
        <v>171.14703271534862</v>
      </c>
      <c r="AA66" s="25">
        <f t="shared" ref="AA66:AA129" si="7">L66*$AF$6</f>
        <v>177.48581170480597</v>
      </c>
    </row>
    <row r="67" spans="1:27" s="25" customFormat="1" ht="15">
      <c r="A67" s="27" t="s">
        <v>1259</v>
      </c>
      <c r="B67" s="27" t="s">
        <v>1262</v>
      </c>
      <c r="C67" s="27">
        <v>5113</v>
      </c>
      <c r="D67" s="27">
        <v>710</v>
      </c>
      <c r="E67" s="27">
        <v>25292.830999999998</v>
      </c>
      <c r="F67" s="27">
        <v>582760</v>
      </c>
      <c r="G67" s="27">
        <v>1</v>
      </c>
      <c r="H67" s="27">
        <v>3.5552650407144032E-2</v>
      </c>
      <c r="I67" s="27">
        <v>3.2471165097230734E-2</v>
      </c>
      <c r="J67" s="27">
        <v>121075.91480798255</v>
      </c>
      <c r="K67" s="29">
        <f t="shared" si="5"/>
        <v>4200.1034490911252</v>
      </c>
      <c r="L67" s="28">
        <f t="shared" ref="L67:L130" si="8">K67/G67</f>
        <v>4200.1034490911252</v>
      </c>
      <c r="M67" s="27">
        <f t="shared" ref="M67:M130" si="9">L67*0.45</f>
        <v>1890.0465520910063</v>
      </c>
      <c r="N67" s="27">
        <f>M67*'Demand breakdown 2'!N67</f>
        <v>392.07712105535472</v>
      </c>
      <c r="O67" s="27">
        <f>M67*'Demand breakdown 2'!O67</f>
        <v>215.42109353913779</v>
      </c>
      <c r="P67" s="27">
        <f>M67*'Demand breakdown 2'!P67</f>
        <v>147.68282938143881</v>
      </c>
      <c r="Q67" s="27">
        <f>M67*'Demand breakdown 2'!Q67</f>
        <v>101.27205829517374</v>
      </c>
      <c r="R67" s="27">
        <f>M67*'Demand breakdown 2'!R67</f>
        <v>0</v>
      </c>
      <c r="S67" s="27">
        <f>M67*'Demand breakdown 2'!S67</f>
        <v>145.40253138009052</v>
      </c>
      <c r="T67" s="27">
        <f>M67*'Demand breakdown 2'!T67</f>
        <v>20.254411659034748</v>
      </c>
      <c r="U67" s="27">
        <f>M67*'Demand breakdown 2'!U67</f>
        <v>262.77081086125213</v>
      </c>
      <c r="V67" s="27">
        <f>M67*'Demand breakdown 2'!V67</f>
        <v>520.31034983705831</v>
      </c>
      <c r="W67" s="27">
        <f>M67*'Demand breakdown 2'!W67</f>
        <v>48.288663557963638</v>
      </c>
      <c r="X67" s="27" cm="1">
        <f t="array" ref="X67">_xlfn.IFS(AND('Demand breakdown 2'!X67&gt;0,'Demand breakdown 2'!X67&lt;1),'Demand breakdown 2'!X67*'Demand breakdown final'!M67,'Demand breakdown 2'!X67=0,M67,'Demand breakdown 2'!X67=1,0)</f>
        <v>0</v>
      </c>
      <c r="Y67" s="27">
        <f>IF('Demand breakdown 2'!Y67&lt;1,M67*'Demand breakdown 2'!Y67,'Demand breakdown 2'!Y67-Doku!$H$9)</f>
        <v>36.566682524502063</v>
      </c>
      <c r="Z67" s="27">
        <f t="shared" si="6"/>
        <v>1134.0279312546038</v>
      </c>
      <c r="AA67" s="25">
        <f t="shared" si="7"/>
        <v>1176.0289657455151</v>
      </c>
    </row>
    <row r="68" spans="1:27" s="25" customFormat="1" ht="15">
      <c r="A68" s="27" t="s">
        <v>1259</v>
      </c>
      <c r="B68" s="27" t="s">
        <v>1263</v>
      </c>
      <c r="C68" s="27">
        <v>5114</v>
      </c>
      <c r="D68" s="27">
        <v>728</v>
      </c>
      <c r="E68" s="27">
        <v>9208.9439999999995</v>
      </c>
      <c r="F68" s="27">
        <v>227417</v>
      </c>
      <c r="G68" s="27">
        <v>1</v>
      </c>
      <c r="H68" s="27">
        <v>1.2944472947728413E-2</v>
      </c>
      <c r="I68" s="27">
        <v>1.2671588566334206E-2</v>
      </c>
      <c r="J68" s="27">
        <v>121075.91480798255</v>
      </c>
      <c r="K68" s="29">
        <f t="shared" si="5"/>
        <v>1558.0127805414484</v>
      </c>
      <c r="L68" s="28">
        <f t="shared" si="8"/>
        <v>1558.0127805414484</v>
      </c>
      <c r="M68" s="27">
        <f t="shared" si="9"/>
        <v>701.10575124365175</v>
      </c>
      <c r="N68" s="27">
        <f>M68*'Demand breakdown 2'!N68</f>
        <v>117.14594944085823</v>
      </c>
      <c r="O68" s="27">
        <f>M68*'Demand breakdown 2'!O68</f>
        <v>175.79700064052011</v>
      </c>
      <c r="P68" s="27">
        <f>M68*'Demand breakdown 2'!P68</f>
        <v>0</v>
      </c>
      <c r="Q68" s="27">
        <f>M68*'Demand breakdown 2'!Q68</f>
        <v>134.291544280376</v>
      </c>
      <c r="R68" s="27">
        <f>M68*'Demand breakdown 2'!R68</f>
        <v>17.42667016475577</v>
      </c>
      <c r="S68" s="27">
        <f>M68*'Demand breakdown 2'!S68</f>
        <v>0</v>
      </c>
      <c r="T68" s="27">
        <f>M68*'Demand breakdown 2'!T68</f>
        <v>0</v>
      </c>
      <c r="U68" s="27">
        <f>M68*'Demand breakdown 2'!U68</f>
        <v>0</v>
      </c>
      <c r="V68" s="27">
        <f>M68*'Demand breakdown 2'!V68</f>
        <v>132.82370647079978</v>
      </c>
      <c r="W68" s="27">
        <f>M68*'Demand breakdown 2'!W68</f>
        <v>2.6546002939144095</v>
      </c>
      <c r="X68" s="27" cm="1">
        <f t="array" ref="X68">_xlfn.IFS(AND('Demand breakdown 2'!X68&gt;0,'Demand breakdown 2'!X68&lt;1),'Demand breakdown 2'!X68*'Demand breakdown final'!M68,'Demand breakdown 2'!X68=0,M68,'Demand breakdown 2'!X68=1,0)</f>
        <v>107.40200483260769</v>
      </c>
      <c r="Y68" s="27">
        <f>IF('Demand breakdown 2'!Y68&lt;1,M68*'Demand breakdown 2'!Y68,'Demand breakdown 2'!Y68-Doku!$H$9)</f>
        <v>13.564275119819746</v>
      </c>
      <c r="Z68" s="27">
        <f t="shared" si="6"/>
        <v>420.66345074619107</v>
      </c>
      <c r="AA68" s="25">
        <f t="shared" si="7"/>
        <v>436.24357855160559</v>
      </c>
    </row>
    <row r="69" spans="1:27" s="25" customFormat="1" ht="15">
      <c r="A69" s="27" t="s">
        <v>1259</v>
      </c>
      <c r="B69" s="27" t="s">
        <v>1264</v>
      </c>
      <c r="C69" s="27">
        <v>5116</v>
      </c>
      <c r="D69" s="27">
        <v>690</v>
      </c>
      <c r="E69" s="27">
        <v>8845.5869999999995</v>
      </c>
      <c r="F69" s="27">
        <v>261034</v>
      </c>
      <c r="G69" s="27">
        <v>1</v>
      </c>
      <c r="H69" s="27">
        <v>1.243372330511274E-2</v>
      </c>
      <c r="I69" s="27">
        <v>1.454471499414944E-2</v>
      </c>
      <c r="J69" s="27">
        <v>121075.91480798255</v>
      </c>
      <c r="K69" s="29">
        <f t="shared" si="5"/>
        <v>1576.989693608464</v>
      </c>
      <c r="L69" s="28">
        <f t="shared" si="8"/>
        <v>1576.989693608464</v>
      </c>
      <c r="M69" s="27">
        <f t="shared" si="9"/>
        <v>709.64536212380881</v>
      </c>
      <c r="N69" s="27">
        <f>M69*'Demand breakdown 2'!N69</f>
        <v>56.625469009557911</v>
      </c>
      <c r="O69" s="27">
        <f>M69*'Demand breakdown 2'!O69</f>
        <v>16.258296558200442</v>
      </c>
      <c r="P69" s="27">
        <f>M69*'Demand breakdown 2'!P69</f>
        <v>10.737566574263219</v>
      </c>
      <c r="Q69" s="27">
        <f>M69*'Demand breakdown 2'!Q69</f>
        <v>0</v>
      </c>
      <c r="R69" s="27">
        <f>M69*'Demand breakdown 2'!R69</f>
        <v>70.250022823127765</v>
      </c>
      <c r="S69" s="27">
        <f>M69*'Demand breakdown 2'!S69</f>
        <v>34.390602377003425</v>
      </c>
      <c r="T69" s="27">
        <f>M69*'Demand breakdown 2'!T69</f>
        <v>0</v>
      </c>
      <c r="U69" s="27">
        <f>M69*'Demand breakdown 2'!U69</f>
        <v>0</v>
      </c>
      <c r="V69" s="27">
        <f>M69*'Demand breakdown 2'!V69</f>
        <v>332.86456380215981</v>
      </c>
      <c r="W69" s="27">
        <f>M69*'Demand breakdown 2'!W69</f>
        <v>13.219362622088209</v>
      </c>
      <c r="X69" s="27" cm="1">
        <f t="array" ref="X69">_xlfn.IFS(AND('Demand breakdown 2'!X69&gt;0,'Demand breakdown 2'!X69&lt;1),'Demand breakdown 2'!X69*'Demand breakdown final'!M69,'Demand breakdown 2'!X69=0,M69,'Demand breakdown 2'!X69=1,0)</f>
        <v>161.56998760330032</v>
      </c>
      <c r="Y69" s="27">
        <f>IF('Demand breakdown 2'!Y69&lt;1,M69*'Demand breakdown 2'!Y69,'Demand breakdown 2'!Y69-Doku!$H$9)</f>
        <v>13.729490754107626</v>
      </c>
      <c r="Z69" s="27">
        <f t="shared" si="6"/>
        <v>425.7872172742853</v>
      </c>
      <c r="AA69" s="25">
        <f t="shared" si="7"/>
        <v>441.55711421036995</v>
      </c>
    </row>
    <row r="70" spans="1:27" s="25" customFormat="1" ht="15">
      <c r="A70" s="27" t="s">
        <v>1259</v>
      </c>
      <c r="B70" s="27" t="s">
        <v>1265</v>
      </c>
      <c r="C70" s="27">
        <v>5117</v>
      </c>
      <c r="D70" s="27">
        <v>741</v>
      </c>
      <c r="E70" s="27">
        <v>6007.2950000000001</v>
      </c>
      <c r="F70" s="27">
        <v>170632</v>
      </c>
      <c r="G70" s="27">
        <v>2</v>
      </c>
      <c r="H70" s="27">
        <v>8.4441025612191981E-3</v>
      </c>
      <c r="I70" s="27">
        <v>9.5075500083579428E-3</v>
      </c>
      <c r="J70" s="27">
        <v>121075.91480798255</v>
      </c>
      <c r="K70" s="29">
        <f t="shared" si="5"/>
        <v>1058.4296466355534</v>
      </c>
      <c r="L70" s="28">
        <f t="shared" si="8"/>
        <v>529.21482331777668</v>
      </c>
      <c r="M70" s="27">
        <f t="shared" si="9"/>
        <v>238.1466704929995</v>
      </c>
      <c r="N70" s="27">
        <f>M70*'Demand breakdown 2'!N70</f>
        <v>62.311230545105772</v>
      </c>
      <c r="O70" s="27">
        <f>M70*'Demand breakdown 2'!O70</f>
        <v>8.694590308619409</v>
      </c>
      <c r="P70" s="27">
        <f>M70*'Demand breakdown 2'!P70</f>
        <v>2.0884064956977997</v>
      </c>
      <c r="Q70" s="27">
        <f>M70*'Demand breakdown 2'!Q70</f>
        <v>8.758521119712201</v>
      </c>
      <c r="R70" s="27">
        <f>M70*'Demand breakdown 2'!R70</f>
        <v>0</v>
      </c>
      <c r="S70" s="27">
        <f>M70*'Demand breakdown 2'!S70</f>
        <v>0</v>
      </c>
      <c r="T70" s="27">
        <f>M70*'Demand breakdown 2'!T70</f>
        <v>0</v>
      </c>
      <c r="U70" s="27">
        <f>M70*'Demand breakdown 2'!U70</f>
        <v>0</v>
      </c>
      <c r="V70" s="27">
        <f>M70*'Demand breakdown 2'!V70</f>
        <v>124.53722000875449</v>
      </c>
      <c r="W70" s="27">
        <f>M70*'Demand breakdown 2'!W70</f>
        <v>0</v>
      </c>
      <c r="X70" s="27" cm="1">
        <f t="array" ref="X70">_xlfn.IFS(AND('Demand breakdown 2'!X70&gt;0,'Demand breakdown 2'!X70&lt;1),'Demand breakdown 2'!X70*'Demand breakdown final'!M70,'Demand breakdown 2'!X70=0,M70,'Demand breakdown 2'!X70=1,0)</f>
        <v>27.149284444071395</v>
      </c>
      <c r="Y70" s="27">
        <f>IF('Demand breakdown 2'!Y70&lt;1,M70*'Demand breakdown 2'!Y70,'Demand breakdown 2'!Y70-Doku!$H$9)</f>
        <v>4.607417571038436</v>
      </c>
      <c r="Z70" s="27">
        <f t="shared" si="6"/>
        <v>142.88800229579971</v>
      </c>
      <c r="AA70" s="25">
        <f t="shared" si="7"/>
        <v>148.18015052897749</v>
      </c>
    </row>
    <row r="71" spans="1:27" s="25" customFormat="1" ht="15">
      <c r="A71" s="27" t="s">
        <v>1259</v>
      </c>
      <c r="B71" s="27" t="s">
        <v>1266</v>
      </c>
      <c r="C71" s="27">
        <v>5119</v>
      </c>
      <c r="D71" s="27">
        <v>577</v>
      </c>
      <c r="E71" s="27">
        <v>5740.6450000000004</v>
      </c>
      <c r="F71" s="27">
        <v>210764</v>
      </c>
      <c r="G71" s="27">
        <v>3</v>
      </c>
      <c r="H71" s="27">
        <v>8.0692882815893308E-3</v>
      </c>
      <c r="I71" s="27">
        <v>1.1743689753162088E-2</v>
      </c>
      <c r="J71" s="27">
        <v>121075.91480798255</v>
      </c>
      <c r="K71" s="29">
        <f t="shared" si="5"/>
        <v>1101.5632860146529</v>
      </c>
      <c r="L71" s="28">
        <f t="shared" si="8"/>
        <v>367.18776200488429</v>
      </c>
      <c r="M71" s="27">
        <f t="shared" si="9"/>
        <v>165.23449290219793</v>
      </c>
      <c r="N71" s="27">
        <f>M71*'Demand breakdown 2'!N71</f>
        <v>0</v>
      </c>
      <c r="O71" s="27">
        <f>M71*'Demand breakdown 2'!O71</f>
        <v>0</v>
      </c>
      <c r="P71" s="27">
        <f>M71*'Demand breakdown 2'!P71</f>
        <v>9.0216538842532206</v>
      </c>
      <c r="Q71" s="27">
        <f>M71*'Demand breakdown 2'!Q71</f>
        <v>9.9898313742706399</v>
      </c>
      <c r="R71" s="27">
        <f>M71*'Demand breakdown 2'!R71</f>
        <v>0</v>
      </c>
      <c r="S71" s="27">
        <f>M71*'Demand breakdown 2'!S71</f>
        <v>0</v>
      </c>
      <c r="T71" s="27">
        <f>M71*'Demand breakdown 2'!T71</f>
        <v>0</v>
      </c>
      <c r="U71" s="27">
        <f>M71*'Demand breakdown 2'!U71</f>
        <v>0</v>
      </c>
      <c r="V71" s="27">
        <f>M71*'Demand breakdown 2'!V71</f>
        <v>50.741302090458355</v>
      </c>
      <c r="W71" s="27">
        <f>M71*'Demand breakdown 2'!W71</f>
        <v>0</v>
      </c>
      <c r="X71" s="27" cm="1">
        <f t="array" ref="X71">_xlfn.IFS(AND('Demand breakdown 2'!X71&gt;0,'Demand breakdown 2'!X71&lt;1),'Demand breakdown 2'!X71*'Demand breakdown final'!M71,'Demand breakdown 2'!X71=0,M71,'Demand breakdown 2'!X71=1,0)</f>
        <v>92.284918025751253</v>
      </c>
      <c r="Y71" s="27">
        <f>IF('Demand breakdown 2'!Y71&lt;1,M71*'Demand breakdown 2'!Y71,'Demand breakdown 2'!Y71-Doku!$H$9)</f>
        <v>3.1967875274644735</v>
      </c>
      <c r="Z71" s="27">
        <f t="shared" si="6"/>
        <v>99.140695741318765</v>
      </c>
      <c r="AA71" s="25">
        <f t="shared" si="7"/>
        <v>102.81257336136761</v>
      </c>
    </row>
    <row r="72" spans="1:27" s="25" customFormat="1" ht="15">
      <c r="A72" s="27" t="s">
        <v>1259</v>
      </c>
      <c r="B72" s="27" t="s">
        <v>1267</v>
      </c>
      <c r="C72" s="27">
        <v>5120</v>
      </c>
      <c r="D72" s="27">
        <v>762</v>
      </c>
      <c r="E72" s="27">
        <v>4031.761</v>
      </c>
      <c r="F72" s="27">
        <v>111338</v>
      </c>
      <c r="G72" s="27">
        <v>1</v>
      </c>
      <c r="H72" s="27">
        <v>5.6672101813417973E-3</v>
      </c>
      <c r="I72" s="27">
        <v>6.2037109266172615E-3</v>
      </c>
      <c r="J72" s="27">
        <v>121075.91480798255</v>
      </c>
      <c r="K72" s="29">
        <f t="shared" si="5"/>
        <v>704.3507063033004</v>
      </c>
      <c r="L72" s="28">
        <f t="shared" si="8"/>
        <v>704.3507063033004</v>
      </c>
      <c r="M72" s="27">
        <f t="shared" si="9"/>
        <v>316.95781783648516</v>
      </c>
      <c r="N72" s="27">
        <f>M72*'Demand breakdown 2'!N72</f>
        <v>113.71773610288906</v>
      </c>
      <c r="O72" s="27">
        <f>M72*'Demand breakdown 2'!O72</f>
        <v>10.910267181743425</v>
      </c>
      <c r="P72" s="27">
        <f>M72*'Demand breakdown 2'!P72</f>
        <v>0</v>
      </c>
      <c r="Q72" s="27">
        <f>M72*'Demand breakdown 2'!Q72</f>
        <v>13.823925279012135</v>
      </c>
      <c r="R72" s="27">
        <f>M72*'Demand breakdown 2'!R72</f>
        <v>0</v>
      </c>
      <c r="S72" s="27">
        <f>M72*'Demand breakdown 2'!S72</f>
        <v>2.9561932519733638</v>
      </c>
      <c r="T72" s="27">
        <f>M72*'Demand breakdown 2'!T72</f>
        <v>0</v>
      </c>
      <c r="U72" s="27">
        <f>M72*'Demand breakdown 2'!U72</f>
        <v>0</v>
      </c>
      <c r="V72" s="27">
        <f>M72*'Demand breakdown 2'!V72</f>
        <v>79.859752957985506</v>
      </c>
      <c r="W72" s="27">
        <f>M72*'Demand breakdown 2'!W72</f>
        <v>15.780542395426162</v>
      </c>
      <c r="X72" s="27" cm="1">
        <f t="array" ref="X72">_xlfn.IFS(AND('Demand breakdown 2'!X72&gt;0,'Demand breakdown 2'!X72&lt;1),'Demand breakdown 2'!X72*'Demand breakdown final'!M72,'Demand breakdown 2'!X72=0,M72,'Demand breakdown 2'!X72=1,0)</f>
        <v>73.77722583522015</v>
      </c>
      <c r="Y72" s="27">
        <f>IF('Demand breakdown 2'!Y72&lt;1,M72*'Demand breakdown 2'!Y72,'Demand breakdown 2'!Y72-Doku!$H$9)</f>
        <v>6.1321748322353722</v>
      </c>
      <c r="Z72" s="27">
        <f t="shared" si="6"/>
        <v>190.17469070189111</v>
      </c>
      <c r="AA72" s="25">
        <f t="shared" si="7"/>
        <v>197.21819776492413</v>
      </c>
    </row>
    <row r="73" spans="1:27" s="25" customFormat="1" ht="15">
      <c r="A73" s="27" t="s">
        <v>1259</v>
      </c>
      <c r="B73" s="27" t="s">
        <v>1268</v>
      </c>
      <c r="C73" s="27">
        <v>5122</v>
      </c>
      <c r="D73" s="27">
        <v>727</v>
      </c>
      <c r="E73" s="27">
        <v>5033.7520000000004</v>
      </c>
      <c r="F73" s="27">
        <v>159245</v>
      </c>
      <c r="G73" s="27">
        <v>1</v>
      </c>
      <c r="H73" s="27">
        <v>7.0756502145711605E-3</v>
      </c>
      <c r="I73" s="27">
        <v>8.873070708196356E-3</v>
      </c>
      <c r="J73" s="27">
        <v>121075.91480798255</v>
      </c>
      <c r="K73" s="29">
        <f t="shared" si="5"/>
        <v>917.62563514738144</v>
      </c>
      <c r="L73" s="28">
        <f t="shared" si="8"/>
        <v>917.62563514738144</v>
      </c>
      <c r="M73" s="27">
        <f t="shared" si="9"/>
        <v>412.93153581632168</v>
      </c>
      <c r="N73" s="27">
        <f>M73*'Demand breakdown 2'!N73</f>
        <v>215.06230409780386</v>
      </c>
      <c r="O73" s="27">
        <f>M73*'Demand breakdown 2'!O73</f>
        <v>30.827394128161838</v>
      </c>
      <c r="P73" s="27">
        <f>M73*'Demand breakdown 2'!P73</f>
        <v>0</v>
      </c>
      <c r="Q73" s="27">
        <f>M73*'Demand breakdown 2'!Q73</f>
        <v>0</v>
      </c>
      <c r="R73" s="27">
        <f>M73*'Demand breakdown 2'!R73</f>
        <v>0</v>
      </c>
      <c r="S73" s="27">
        <f>M73*'Demand breakdown 2'!S73</f>
        <v>0</v>
      </c>
      <c r="T73" s="27">
        <f>M73*'Demand breakdown 2'!T73</f>
        <v>0</v>
      </c>
      <c r="U73" s="27">
        <f>M73*'Demand breakdown 2'!U73</f>
        <v>70.059376161635271</v>
      </c>
      <c r="V73" s="27">
        <f>M73*'Demand breakdown 2'!V73</f>
        <v>22.105651962272425</v>
      </c>
      <c r="W73" s="27">
        <f>M73*'Demand breakdown 2'!W73</f>
        <v>11.988431049840713</v>
      </c>
      <c r="X73" s="27" cm="1">
        <f t="array" ref="X73">_xlfn.IFS(AND('Demand breakdown 2'!X73&gt;0,'Demand breakdown 2'!X73&lt;1),'Demand breakdown 2'!X73*'Demand breakdown final'!M73,'Demand breakdown 2'!X73=0,M73,'Demand breakdown 2'!X73=1,0)</f>
        <v>54.899402506016592</v>
      </c>
      <c r="Y73" s="27">
        <f>IF('Demand breakdown 2'!Y73&lt;1,M73*'Demand breakdown 2'!Y73,'Demand breakdown 2'!Y73-Doku!$H$9)</f>
        <v>7.9889759105909723</v>
      </c>
      <c r="Z73" s="27">
        <f t="shared" si="6"/>
        <v>247.75892148979301</v>
      </c>
      <c r="AA73" s="25">
        <f t="shared" si="7"/>
        <v>256.93517784126681</v>
      </c>
    </row>
    <row r="74" spans="1:27" s="25" customFormat="1" ht="15">
      <c r="A74" s="27" t="s">
        <v>1259</v>
      </c>
      <c r="B74" s="27" t="s">
        <v>1269</v>
      </c>
      <c r="C74" s="27">
        <v>5124</v>
      </c>
      <c r="D74" s="27">
        <v>690</v>
      </c>
      <c r="E74" s="27">
        <v>12895.334999999999</v>
      </c>
      <c r="F74" s="27">
        <v>355100</v>
      </c>
      <c r="G74" s="27">
        <v>1</v>
      </c>
      <c r="H74" s="27">
        <v>1.8126216758337914E-2</v>
      </c>
      <c r="I74" s="27">
        <v>1.9786036663509223E-2</v>
      </c>
      <c r="J74" s="27">
        <v>121075.91480798255</v>
      </c>
      <c r="K74" s="29">
        <f t="shared" si="5"/>
        <v>2250.9182557853792</v>
      </c>
      <c r="L74" s="28">
        <f t="shared" si="8"/>
        <v>2250.9182557853792</v>
      </c>
      <c r="M74" s="27">
        <f t="shared" si="9"/>
        <v>1012.9132151034206</v>
      </c>
      <c r="N74" s="27">
        <f>M74*'Demand breakdown 2'!N74</f>
        <v>239.06871764670643</v>
      </c>
      <c r="O74" s="27">
        <f>M74*'Demand breakdown 2'!O74</f>
        <v>295.90698627692774</v>
      </c>
      <c r="P74" s="27">
        <f>M74*'Demand breakdown 2'!P74</f>
        <v>10.014361615800899</v>
      </c>
      <c r="Q74" s="27">
        <f>M74*'Demand breakdown 2'!Q74</f>
        <v>22.309987074583475</v>
      </c>
      <c r="R74" s="27">
        <f>M74*'Demand breakdown 2'!R74</f>
        <v>47.171896414197292</v>
      </c>
      <c r="S74" s="27">
        <f>M74*'Demand breakdown 2'!S74</f>
        <v>34.83760546655062</v>
      </c>
      <c r="T74" s="27">
        <f>M74*'Demand breakdown 2'!T74</f>
        <v>0</v>
      </c>
      <c r="U74" s="27">
        <f>M74*'Demand breakdown 2'!U74</f>
        <v>0</v>
      </c>
      <c r="V74" s="27">
        <f>M74*'Demand breakdown 2'!V74</f>
        <v>294.24437025577168</v>
      </c>
      <c r="W74" s="27">
        <f>M74*'Demand breakdown 2'!W74</f>
        <v>15.891515923143515</v>
      </c>
      <c r="X74" s="27" cm="1">
        <f t="array" ref="X74">_xlfn.IFS(AND('Demand breakdown 2'!X74&gt;0,'Demand breakdown 2'!X74&lt;1),'Demand breakdown 2'!X74*'Demand breakdown final'!M74,'Demand breakdown 2'!X74=0,M74,'Demand breakdown 2'!X74=1,0)</f>
        <v>33.870968244948223</v>
      </c>
      <c r="Y74" s="27">
        <f>IF('Demand breakdown 2'!Y74&lt;1,M74*'Demand breakdown 2'!Y74,'Demand breakdown 2'!Y74-Doku!$H$9)</f>
        <v>19.59680618479074</v>
      </c>
      <c r="Z74" s="27">
        <f t="shared" si="6"/>
        <v>607.74792906205244</v>
      </c>
      <c r="AA74" s="25">
        <f t="shared" si="7"/>
        <v>630.25711161990625</v>
      </c>
    </row>
    <row r="75" spans="1:27" s="25" customFormat="1" ht="15">
      <c r="A75" s="27" t="s">
        <v>1259</v>
      </c>
      <c r="B75" s="27" t="s">
        <v>1270</v>
      </c>
      <c r="C75" s="27">
        <v>5154</v>
      </c>
      <c r="D75" s="27">
        <v>616</v>
      </c>
      <c r="E75" s="27">
        <v>9567.7060000000001</v>
      </c>
      <c r="F75" s="27">
        <v>312465</v>
      </c>
      <c r="G75" s="27">
        <v>4</v>
      </c>
      <c r="H75" s="27">
        <v>1.3448763668105575E-2</v>
      </c>
      <c r="I75" s="27">
        <v>1.7410430712653926E-2</v>
      </c>
      <c r="J75" s="27">
        <v>121075.91480798255</v>
      </c>
      <c r="K75" s="29">
        <f t="shared" si="5"/>
        <v>1762.6268533955736</v>
      </c>
      <c r="L75" s="28">
        <f t="shared" si="8"/>
        <v>440.65671334889339</v>
      </c>
      <c r="M75" s="27">
        <f t="shared" si="9"/>
        <v>198.29552100700204</v>
      </c>
      <c r="N75" s="27">
        <f>M75*'Demand breakdown 2'!N75</f>
        <v>20.112578962318096</v>
      </c>
      <c r="O75" s="27">
        <f>M75*'Demand breakdown 2'!O75</f>
        <v>24.233547938513343</v>
      </c>
      <c r="P75" s="27">
        <f>M75*'Demand breakdown 2'!P75</f>
        <v>3.9943863113974398</v>
      </c>
      <c r="Q75" s="27">
        <f>M75*'Demand breakdown 2'!Q75</f>
        <v>48.07328314210018</v>
      </c>
      <c r="R75" s="27">
        <f>M75*'Demand breakdown 2'!R75</f>
        <v>4.33194008419159</v>
      </c>
      <c r="S75" s="27">
        <f>M75*'Demand breakdown 2'!S75</f>
        <v>8.3685206171882989</v>
      </c>
      <c r="T75" s="27">
        <f>M75*'Demand breakdown 2'!T75</f>
        <v>0</v>
      </c>
      <c r="U75" s="27">
        <f>M75*'Demand breakdown 2'!U75</f>
        <v>0</v>
      </c>
      <c r="V75" s="27">
        <f>M75*'Demand breakdown 2'!V75</f>
        <v>6.2447447966917737</v>
      </c>
      <c r="W75" s="27">
        <f>M75*'Demand breakdown 2'!W75</f>
        <v>0</v>
      </c>
      <c r="X75" s="27" cm="1">
        <f t="array" ref="X75">_xlfn.IFS(AND('Demand breakdown 2'!X75&gt;0,'Demand breakdown 2'!X75&lt;1),'Demand breakdown 2'!X75*'Demand breakdown final'!M75,'Demand breakdown 2'!X75=0,M75,'Demand breakdown 2'!X75=1,0)</f>
        <v>79.100100758095792</v>
      </c>
      <c r="Y75" s="27">
        <f>IF('Demand breakdown 2'!Y75&lt;1,M75*'Demand breakdown 2'!Y75,'Demand breakdown 2'!Y75-Doku!$H$9)</f>
        <v>3.8364183965055019</v>
      </c>
      <c r="Z75" s="27">
        <f t="shared" si="6"/>
        <v>118.97731260420122</v>
      </c>
      <c r="AA75" s="25">
        <f t="shared" si="7"/>
        <v>123.38387973769017</v>
      </c>
    </row>
    <row r="76" spans="1:27" s="25" customFormat="1" ht="15">
      <c r="A76" s="27" t="s">
        <v>1259</v>
      </c>
      <c r="B76" s="27" t="s">
        <v>1271</v>
      </c>
      <c r="C76" s="27">
        <v>5158</v>
      </c>
      <c r="D76" s="27">
        <v>1128</v>
      </c>
      <c r="E76" s="27">
        <v>19687.312999999998</v>
      </c>
      <c r="F76" s="27">
        <v>485570</v>
      </c>
      <c r="G76" s="27">
        <v>7</v>
      </c>
      <c r="H76" s="27">
        <v>2.7673302231174594E-2</v>
      </c>
      <c r="I76" s="27">
        <v>2.7055775338496686E-2</v>
      </c>
      <c r="J76" s="27">
        <v>121075.91480798255</v>
      </c>
      <c r="K76" s="29">
        <f t="shared" si="5"/>
        <v>3329.635446031386</v>
      </c>
      <c r="L76" s="28">
        <f t="shared" si="8"/>
        <v>475.66220657591231</v>
      </c>
      <c r="M76" s="27">
        <f t="shared" si="9"/>
        <v>214.04799295916055</v>
      </c>
      <c r="N76" s="27">
        <f>M76*'Demand breakdown 2'!N76</f>
        <v>91.997090659375189</v>
      </c>
      <c r="O76" s="27">
        <f>M76*'Demand breakdown 2'!O76</f>
        <v>37.100925220791844</v>
      </c>
      <c r="P76" s="27">
        <f>M76*'Demand breakdown 2'!P76</f>
        <v>0</v>
      </c>
      <c r="Q76" s="27">
        <f>M76*'Demand breakdown 2'!Q76</f>
        <v>7.017066336582765</v>
      </c>
      <c r="R76" s="27">
        <f>M76*'Demand breakdown 2'!R76</f>
        <v>0</v>
      </c>
      <c r="S76" s="27">
        <f>M76*'Demand breakdown 2'!S76</f>
        <v>4.2962651340873803</v>
      </c>
      <c r="T76" s="27">
        <f>M76*'Demand breakdown 2'!T76</f>
        <v>0</v>
      </c>
      <c r="U76" s="27">
        <f>M76*'Demand breakdown 2'!U76</f>
        <v>9.3177438239869517</v>
      </c>
      <c r="V76" s="27">
        <f>M76*'Demand breakdown 2'!V76</f>
        <v>43.437791256750764</v>
      </c>
      <c r="W76" s="27">
        <f>M76*'Demand breakdown 2'!W76</f>
        <v>0</v>
      </c>
      <c r="X76" s="27" cm="1">
        <f t="array" ref="X76">_xlfn.IFS(AND('Demand breakdown 2'!X76&gt;0,'Demand breakdown 2'!X76&lt;1),'Demand breakdown 2'!X76*'Demand breakdown final'!M76,'Demand breakdown 2'!X76=0,M76,'Demand breakdown 2'!X76=1,0)</f>
        <v>16.739929457264804</v>
      </c>
      <c r="Y76" s="27">
        <f>IF('Demand breakdown 2'!Y76&lt;1,M76*'Demand breakdown 2'!Y76,'Demand breakdown 2'!Y76-Doku!$H$9)</f>
        <v>4.1411810703208554</v>
      </c>
      <c r="Z76" s="27">
        <f t="shared" si="6"/>
        <v>128.42879577549633</v>
      </c>
      <c r="AA76" s="25">
        <f t="shared" si="7"/>
        <v>133.18541784125546</v>
      </c>
    </row>
    <row r="77" spans="1:27" s="25" customFormat="1" ht="15">
      <c r="A77" s="27" t="s">
        <v>1259</v>
      </c>
      <c r="B77" s="27" t="s">
        <v>1272</v>
      </c>
      <c r="C77" s="27">
        <v>5162</v>
      </c>
      <c r="D77" s="27">
        <v>852</v>
      </c>
      <c r="E77" s="27">
        <v>17725.157999999999</v>
      </c>
      <c r="F77" s="27">
        <v>451730</v>
      </c>
      <c r="G77" s="27">
        <v>12</v>
      </c>
      <c r="H77" s="27">
        <v>2.4915215927603845E-2</v>
      </c>
      <c r="I77" s="27">
        <v>2.5170223435671699E-2</v>
      </c>
      <c r="J77" s="27">
        <v>121075.91480798255</v>
      </c>
      <c r="K77" s="29">
        <f t="shared" si="5"/>
        <v>3025.2776359232748</v>
      </c>
      <c r="L77" s="28">
        <f t="shared" si="8"/>
        <v>252.10646966027289</v>
      </c>
      <c r="M77" s="27">
        <f t="shared" si="9"/>
        <v>113.4479113471228</v>
      </c>
      <c r="N77" s="27">
        <f>M77*'Demand breakdown 2'!N77</f>
        <v>29.21219440384592</v>
      </c>
      <c r="O77" s="27">
        <f>M77*'Demand breakdown 2'!O77</f>
        <v>36.397070697348482</v>
      </c>
      <c r="P77" s="27">
        <f>M77*'Demand breakdown 2'!P77</f>
        <v>2.5795326542462185</v>
      </c>
      <c r="Q77" s="27">
        <f>M77*'Demand breakdown 2'!Q77</f>
        <v>11.898263185292766</v>
      </c>
      <c r="R77" s="27">
        <f>M77*'Demand breakdown 2'!R77</f>
        <v>0</v>
      </c>
      <c r="S77" s="27">
        <f>M77*'Demand breakdown 2'!S77</f>
        <v>4.2767120794658071</v>
      </c>
      <c r="T77" s="27">
        <f>M77*'Demand breakdown 2'!T77</f>
        <v>0</v>
      </c>
      <c r="U77" s="27">
        <f>M77*'Demand breakdown 2'!U77</f>
        <v>1.8772515127760439</v>
      </c>
      <c r="V77" s="27">
        <f>M77*'Demand breakdown 2'!V77</f>
        <v>25.012012961591605</v>
      </c>
      <c r="W77" s="27">
        <f>M77*'Demand breakdown 2'!W77</f>
        <v>0</v>
      </c>
      <c r="X77" s="27" cm="1">
        <f t="array" ref="X77">_xlfn.IFS(AND('Demand breakdown 2'!X77&gt;0,'Demand breakdown 2'!X77&lt;1),'Demand breakdown 2'!X77*'Demand breakdown final'!M77,'Demand breakdown 2'!X77=0,M77,'Demand breakdown 2'!X77=1,0)</f>
        <v>0</v>
      </c>
      <c r="Y77" s="27">
        <f>IF('Demand breakdown 2'!Y77&lt;1,M77*'Demand breakdown 2'!Y77,'Demand breakdown 2'!Y77-Doku!$H$9)</f>
        <v>2.194873852555959</v>
      </c>
      <c r="Z77" s="27">
        <f t="shared" si="6"/>
        <v>68.068746808273687</v>
      </c>
      <c r="AA77" s="25">
        <f t="shared" si="7"/>
        <v>70.589811504876423</v>
      </c>
    </row>
    <row r="78" spans="1:27" s="25" customFormat="1" ht="15">
      <c r="A78" s="27" t="s">
        <v>1259</v>
      </c>
      <c r="B78" s="27" t="s">
        <v>1273</v>
      </c>
      <c r="C78" s="27">
        <v>5166</v>
      </c>
      <c r="D78" s="27">
        <v>695</v>
      </c>
      <c r="E78" s="27">
        <v>8503.9030000000002</v>
      </c>
      <c r="F78" s="27">
        <v>298863</v>
      </c>
      <c r="G78" s="27">
        <v>3</v>
      </c>
      <c r="H78" s="27">
        <v>1.1953438128585264E-2</v>
      </c>
      <c r="I78" s="27">
        <v>1.6652532456677995E-2</v>
      </c>
      <c r="J78" s="27">
        <v>121075.91480798255</v>
      </c>
      <c r="K78" s="29">
        <f t="shared" si="5"/>
        <v>1606.578656991072</v>
      </c>
      <c r="L78" s="28">
        <f t="shared" si="8"/>
        <v>535.52621899702399</v>
      </c>
      <c r="M78" s="27">
        <f t="shared" si="9"/>
        <v>240.9867985486608</v>
      </c>
      <c r="N78" s="27">
        <f>M78*'Demand breakdown 2'!N78</f>
        <v>6.4915700114747903</v>
      </c>
      <c r="O78" s="27">
        <f>M78*'Demand breakdown 2'!O78</f>
        <v>37.604179054422637</v>
      </c>
      <c r="P78" s="27">
        <f>M78*'Demand breakdown 2'!P78</f>
        <v>15.188709593113305</v>
      </c>
      <c r="Q78" s="27">
        <f>M78*'Demand breakdown 2'!Q78</f>
        <v>36.571784787537489</v>
      </c>
      <c r="R78" s="27">
        <f>M78*'Demand breakdown 2'!R78</f>
        <v>0</v>
      </c>
      <c r="S78" s="27">
        <f>M78*'Demand breakdown 2'!S78</f>
        <v>8.7909936059008018</v>
      </c>
      <c r="T78" s="27">
        <f>M78*'Demand breakdown 2'!T78</f>
        <v>0</v>
      </c>
      <c r="U78" s="27">
        <f>M78*'Demand breakdown 2'!U78</f>
        <v>0</v>
      </c>
      <c r="V78" s="27">
        <f>M78*'Demand breakdown 2'!V78</f>
        <v>64.196152595403717</v>
      </c>
      <c r="W78" s="27">
        <f>M78*'Demand breakdown 2'!W78</f>
        <v>4.3642121281963053</v>
      </c>
      <c r="X78" s="27" cm="1">
        <f t="array" ref="X78">_xlfn.IFS(AND('Demand breakdown 2'!X78&gt;0,'Demand breakdown 2'!X78&lt;1),'Demand breakdown 2'!X78*'Demand breakdown final'!M78,'Demand breakdown 2'!X78=0,M78,'Demand breakdown 2'!X78=1,0)</f>
        <v>63.116831316387412</v>
      </c>
      <c r="Y78" s="27">
        <f>IF('Demand breakdown 2'!Y78&lt;1,M78*'Demand breakdown 2'!Y78,'Demand breakdown 2'!Y78-Doku!$H$9)</f>
        <v>4.6623654562243608</v>
      </c>
      <c r="Z78" s="27">
        <f t="shared" si="6"/>
        <v>144.59207912919649</v>
      </c>
      <c r="AA78" s="25">
        <f t="shared" si="7"/>
        <v>149.94734131916672</v>
      </c>
    </row>
    <row r="79" spans="1:27" s="25" customFormat="1" ht="15">
      <c r="A79" s="27" t="s">
        <v>1259</v>
      </c>
      <c r="B79" s="27" t="s">
        <v>1274</v>
      </c>
      <c r="C79" s="27">
        <v>5170</v>
      </c>
      <c r="D79" s="27">
        <v>632</v>
      </c>
      <c r="E79" s="27">
        <v>13125.916999999999</v>
      </c>
      <c r="F79" s="27">
        <v>459976</v>
      </c>
      <c r="G79" s="27">
        <v>14</v>
      </c>
      <c r="H79" s="27">
        <v>1.8450332363909312E-2</v>
      </c>
      <c r="I79" s="27">
        <v>2.5629687412938095E-2</v>
      </c>
      <c r="J79" s="27">
        <v>121075.91480798255</v>
      </c>
      <c r="K79" s="29">
        <f t="shared" si="5"/>
        <v>2477.2800239535386</v>
      </c>
      <c r="L79" s="28">
        <f t="shared" si="8"/>
        <v>176.94857313953847</v>
      </c>
      <c r="M79" s="27">
        <f t="shared" si="9"/>
        <v>79.626857912792318</v>
      </c>
      <c r="N79" s="27">
        <f>M79*'Demand breakdown 2'!N79</f>
        <v>11.467512145424267</v>
      </c>
      <c r="O79" s="27">
        <f>M79*'Demand breakdown 2'!O79</f>
        <v>11.237180159625495</v>
      </c>
      <c r="P79" s="27">
        <f>M79*'Demand breakdown 2'!P79</f>
        <v>10.938881358345114</v>
      </c>
      <c r="Q79" s="27">
        <f>M79*'Demand breakdown 2'!Q79</f>
        <v>12.656931416352368</v>
      </c>
      <c r="R79" s="27">
        <f>M79*'Demand breakdown 2'!R79</f>
        <v>4.5990878475886587</v>
      </c>
      <c r="S79" s="27">
        <f>M79*'Demand breakdown 2'!S79</f>
        <v>0.63058101030156499</v>
      </c>
      <c r="T79" s="27">
        <f>M79*'Demand breakdown 2'!T79</f>
        <v>0</v>
      </c>
      <c r="U79" s="27">
        <f>M79*'Demand breakdown 2'!U79</f>
        <v>1.2120748760886371</v>
      </c>
      <c r="V79" s="27">
        <f>M79*'Demand breakdown 2'!V79</f>
        <v>6.570125496555228</v>
      </c>
      <c r="W79" s="27">
        <f>M79*'Demand breakdown 2'!W79</f>
        <v>0.83070552255295982</v>
      </c>
      <c r="X79" s="27" cm="1">
        <f t="array" ref="X79">_xlfn.IFS(AND('Demand breakdown 2'!X79&gt;0,'Demand breakdown 2'!X79&lt;1),'Demand breakdown 2'!X79*'Demand breakdown final'!M79,'Demand breakdown 2'!X79=0,M79,'Demand breakdown 2'!X79=1,0)</f>
        <v>17.943239287143932</v>
      </c>
      <c r="Y79" s="27">
        <f>IF('Demand breakdown 2'!Y79&lt;1,M79*'Demand breakdown 2'!Y79,'Demand breakdown 2'!Y79-Doku!$H$9)</f>
        <v>1.5405387928140899</v>
      </c>
      <c r="Z79" s="27">
        <f t="shared" si="6"/>
        <v>47.776114747675386</v>
      </c>
      <c r="AA79" s="25">
        <f t="shared" si="7"/>
        <v>49.545600479070778</v>
      </c>
    </row>
    <row r="80" spans="1:27" s="25" customFormat="1" ht="15">
      <c r="A80" s="27" t="s">
        <v>1259</v>
      </c>
      <c r="B80" s="27" t="s">
        <v>1275</v>
      </c>
      <c r="C80" s="27">
        <v>5314</v>
      </c>
      <c r="D80" s="27">
        <v>881</v>
      </c>
      <c r="E80" s="27">
        <v>26204.055</v>
      </c>
      <c r="F80" s="27">
        <v>329673</v>
      </c>
      <c r="G80" s="27">
        <v>1</v>
      </c>
      <c r="H80" s="27">
        <v>3.683350458731071E-2</v>
      </c>
      <c r="I80" s="27">
        <v>1.8369253914303225E-2</v>
      </c>
      <c r="J80" s="27">
        <v>121075.91480798255</v>
      </c>
      <c r="K80" s="29">
        <f t="shared" si="5"/>
        <v>3833.6889718787456</v>
      </c>
      <c r="L80" s="28">
        <f t="shared" si="8"/>
        <v>3833.6889718787456</v>
      </c>
      <c r="M80" s="27">
        <f t="shared" si="9"/>
        <v>1725.1600373454355</v>
      </c>
      <c r="N80" s="27">
        <f>M80*'Demand breakdown 2'!N80</f>
        <v>161.72795219347327</v>
      </c>
      <c r="O80" s="27">
        <f>M80*'Demand breakdown 2'!O80</f>
        <v>117.66162814075724</v>
      </c>
      <c r="P80" s="27">
        <f>M80*'Demand breakdown 2'!P80</f>
        <v>112.89156213505088</v>
      </c>
      <c r="Q80" s="27">
        <f>M80*'Demand breakdown 2'!Q80</f>
        <v>228.73602227363429</v>
      </c>
      <c r="R80" s="27">
        <f>M80*'Demand breakdown 2'!R80</f>
        <v>0</v>
      </c>
      <c r="S80" s="27">
        <f>M80*'Demand breakdown 2'!S80</f>
        <v>28.393250033966513</v>
      </c>
      <c r="T80" s="27">
        <f>M80*'Demand breakdown 2'!T80</f>
        <v>0</v>
      </c>
      <c r="U80" s="27">
        <f>M80*'Demand breakdown 2'!U80</f>
        <v>0</v>
      </c>
      <c r="V80" s="27">
        <f>M80*'Demand breakdown 2'!V80</f>
        <v>337.99324840433741</v>
      </c>
      <c r="W80" s="27">
        <f>M80*'Demand breakdown 2'!W80</f>
        <v>49.972120059781069</v>
      </c>
      <c r="X80" s="27" cm="1">
        <f t="array" ref="X80">_xlfn.IFS(AND('Demand breakdown 2'!X80&gt;0,'Demand breakdown 2'!X80&lt;1),'Demand breakdown 2'!X80*'Demand breakdown final'!M80,'Demand breakdown 2'!X80=0,M80,'Demand breakdown 2'!X80=1,0)</f>
        <v>654.40762678286023</v>
      </c>
      <c r="Y80" s="27">
        <f>IF('Demand breakdown 2'!Y80&lt;1,M80*'Demand breakdown 2'!Y80,'Demand breakdown 2'!Y80-Doku!$H$9)</f>
        <v>33.376627321574659</v>
      </c>
      <c r="Z80" s="27">
        <f t="shared" si="6"/>
        <v>1035.0960224072614</v>
      </c>
      <c r="AA80" s="25">
        <f t="shared" si="7"/>
        <v>1073.4329121260489</v>
      </c>
    </row>
    <row r="81" spans="1:27" s="25" customFormat="1" ht="15">
      <c r="A81" s="27" t="s">
        <v>1259</v>
      </c>
      <c r="B81" s="27" t="s">
        <v>1276</v>
      </c>
      <c r="C81" s="27">
        <v>5315</v>
      </c>
      <c r="D81" s="27">
        <v>919</v>
      </c>
      <c r="E81" s="27">
        <v>64535.533000000003</v>
      </c>
      <c r="F81" s="27">
        <v>1087863</v>
      </c>
      <c r="G81" s="27">
        <v>1</v>
      </c>
      <c r="H81" s="27">
        <v>9.071381703328138E-2</v>
      </c>
      <c r="I81" s="27">
        <v>6.0615311751267623E-2</v>
      </c>
      <c r="J81" s="27">
        <v>121075.91480798255</v>
      </c>
      <c r="K81" s="29">
        <f t="shared" si="5"/>
        <v>9962.8812458441334</v>
      </c>
      <c r="L81" s="28">
        <f t="shared" si="8"/>
        <v>9962.8812458441334</v>
      </c>
      <c r="M81" s="27">
        <f t="shared" si="9"/>
        <v>4483.2965606298603</v>
      </c>
      <c r="N81" s="27">
        <f>M81*'Demand breakdown 2'!N81</f>
        <v>174.58398775898337</v>
      </c>
      <c r="O81" s="27">
        <f>M81*'Demand breakdown 2'!O81</f>
        <v>636.26751363296671</v>
      </c>
      <c r="P81" s="27">
        <f>M81*'Demand breakdown 2'!P81</f>
        <v>43.139765003480505</v>
      </c>
      <c r="Q81" s="27">
        <f>M81*'Demand breakdown 2'!Q81</f>
        <v>360.61321929440032</v>
      </c>
      <c r="R81" s="27">
        <f>M81*'Demand breakdown 2'!R81</f>
        <v>0</v>
      </c>
      <c r="S81" s="27">
        <f>M81*'Demand breakdown 2'!S81</f>
        <v>77.91569801649031</v>
      </c>
      <c r="T81" s="27">
        <f>M81*'Demand breakdown 2'!T81</f>
        <v>0</v>
      </c>
      <c r="U81" s="27">
        <f>M81*'Demand breakdown 2'!U81</f>
        <v>1717.3148084854915</v>
      </c>
      <c r="V81" s="27">
        <f>M81*'Demand breakdown 2'!V81</f>
        <v>1147.2536280823563</v>
      </c>
      <c r="W81" s="27">
        <f>M81*'Demand breakdown 2'!W81</f>
        <v>40.674635574710187</v>
      </c>
      <c r="X81" s="27" cm="1">
        <f t="array" ref="X81">_xlfn.IFS(AND('Demand breakdown 2'!X81&gt;0,'Demand breakdown 2'!X81&lt;1),'Demand breakdown 2'!X81*'Demand breakdown final'!M81,'Demand breakdown 2'!X81=0,M81,'Demand breakdown 2'!X81=1,0)</f>
        <v>198.79508036297753</v>
      </c>
      <c r="Y81" s="27">
        <f>IF('Demand breakdown 2'!Y81&lt;1,M81*'Demand breakdown 2'!Y81,'Demand breakdown 2'!Y81-Doku!$H$9)</f>
        <v>86.738224418003853</v>
      </c>
      <c r="Z81" s="27">
        <f t="shared" si="6"/>
        <v>2689.9779363779162</v>
      </c>
      <c r="AA81" s="25">
        <f t="shared" si="7"/>
        <v>2789.6067488363578</v>
      </c>
    </row>
    <row r="82" spans="1:27" s="25" customFormat="1" ht="15">
      <c r="A82" s="27" t="s">
        <v>1259</v>
      </c>
      <c r="B82" s="27" t="s">
        <v>1277</v>
      </c>
      <c r="C82" s="27">
        <v>5316</v>
      </c>
      <c r="D82" s="27">
        <v>742</v>
      </c>
      <c r="E82" s="27">
        <v>8425.9290000000001</v>
      </c>
      <c r="F82" s="27">
        <v>163729</v>
      </c>
      <c r="G82" s="27">
        <v>1</v>
      </c>
      <c r="H82" s="27">
        <v>1.1843834645968129E-2</v>
      </c>
      <c r="I82" s="27">
        <v>9.1229174792444422E-3</v>
      </c>
      <c r="J82" s="27">
        <v>121075.91480798255</v>
      </c>
      <c r="K82" s="29">
        <f t="shared" si="5"/>
        <v>1341.7606047732813</v>
      </c>
      <c r="L82" s="28">
        <f t="shared" si="8"/>
        <v>1341.7606047732813</v>
      </c>
      <c r="M82" s="27">
        <f t="shared" si="9"/>
        <v>603.79227214797663</v>
      </c>
      <c r="N82" s="27">
        <f>M82*'Demand breakdown 2'!N82</f>
        <v>26.429651463662449</v>
      </c>
      <c r="O82" s="27">
        <f>M82*'Demand breakdown 2'!O82</f>
        <v>386.33700346362531</v>
      </c>
      <c r="P82" s="27">
        <f>M82*'Demand breakdown 2'!P82</f>
        <v>0</v>
      </c>
      <c r="Q82" s="27">
        <f>M82*'Demand breakdown 2'!Q82</f>
        <v>0</v>
      </c>
      <c r="R82" s="27">
        <f>M82*'Demand breakdown 2'!R82</f>
        <v>0</v>
      </c>
      <c r="S82" s="27">
        <f>M82*'Demand breakdown 2'!S82</f>
        <v>0</v>
      </c>
      <c r="T82" s="27">
        <f>M82*'Demand breakdown 2'!T82</f>
        <v>0</v>
      </c>
      <c r="U82" s="27">
        <f>M82*'Demand breakdown 2'!U82</f>
        <v>0</v>
      </c>
      <c r="V82" s="27">
        <f>M82*'Demand breakdown 2'!V82</f>
        <v>17.108479742102922</v>
      </c>
      <c r="W82" s="27">
        <f>M82*'Demand breakdown 2'!W82</f>
        <v>0</v>
      </c>
      <c r="X82" s="27" cm="1">
        <f t="array" ref="X82">_xlfn.IFS(AND('Demand breakdown 2'!X82&gt;0,'Demand breakdown 2'!X82&lt;1),'Demand breakdown 2'!X82*'Demand breakdown final'!M82,'Demand breakdown 2'!X82=0,M82,'Demand breakdown 2'!X82=1,0)</f>
        <v>162.23558376132081</v>
      </c>
      <c r="Y82" s="27">
        <f>IF('Demand breakdown 2'!Y82&lt;1,M82*'Demand breakdown 2'!Y82,'Demand breakdown 2'!Y82-Doku!$H$9)</f>
        <v>11.681553717265116</v>
      </c>
      <c r="Z82" s="27">
        <f t="shared" si="6"/>
        <v>362.27536328878597</v>
      </c>
      <c r="AA82" s="25">
        <f t="shared" si="7"/>
        <v>375.69296933651879</v>
      </c>
    </row>
    <row r="83" spans="1:27" s="25" customFormat="1" ht="15">
      <c r="A83" s="27" t="s">
        <v>1259</v>
      </c>
      <c r="B83" s="27" t="s">
        <v>1278</v>
      </c>
      <c r="C83" s="27">
        <v>5334</v>
      </c>
      <c r="D83" s="27">
        <v>686</v>
      </c>
      <c r="E83" s="27">
        <v>20876.645</v>
      </c>
      <c r="F83" s="27">
        <v>557026</v>
      </c>
      <c r="G83" s="27">
        <v>3</v>
      </c>
      <c r="H83" s="27">
        <v>2.9345076530146088E-2</v>
      </c>
      <c r="I83" s="27">
        <v>3.1037276425029254E-2</v>
      </c>
      <c r="J83" s="27">
        <v>121075.91480798255</v>
      </c>
      <c r="K83" s="29">
        <f t="shared" si="5"/>
        <v>3610.3496880847624</v>
      </c>
      <c r="L83" s="28">
        <f t="shared" si="8"/>
        <v>1203.4498960282542</v>
      </c>
      <c r="M83" s="27">
        <f t="shared" si="9"/>
        <v>541.55245321271445</v>
      </c>
      <c r="N83" s="27">
        <f>M83*'Demand breakdown 2'!N83</f>
        <v>64.281670762871386</v>
      </c>
      <c r="O83" s="27">
        <f>M83*'Demand breakdown 2'!O83</f>
        <v>130.14142380615797</v>
      </c>
      <c r="P83" s="27">
        <f>M83*'Demand breakdown 2'!P83</f>
        <v>31.125154764785467</v>
      </c>
      <c r="Q83" s="27">
        <f>M83*'Demand breakdown 2'!Q83</f>
        <v>83.839818174400548</v>
      </c>
      <c r="R83" s="27">
        <f>M83*'Demand breakdown 2'!R83</f>
        <v>4.0459343572347883</v>
      </c>
      <c r="S83" s="27">
        <f>M83*'Demand breakdown 2'!S83</f>
        <v>13.279394508600488</v>
      </c>
      <c r="T83" s="27">
        <f>M83*'Demand breakdown 2'!T83</f>
        <v>0</v>
      </c>
      <c r="U83" s="27">
        <f>M83*'Demand breakdown 2'!U83</f>
        <v>0</v>
      </c>
      <c r="V83" s="27">
        <f>M83*'Demand breakdown 2'!V83</f>
        <v>179.11233882712844</v>
      </c>
      <c r="W83" s="27">
        <f>M83*'Demand breakdown 2'!W83</f>
        <v>25.249316486643657</v>
      </c>
      <c r="X83" s="27" cm="1">
        <f t="array" ref="X83">_xlfn.IFS(AND('Demand breakdown 2'!X83&gt;0,'Demand breakdown 2'!X83&lt;1),'Demand breakdown 2'!X83*'Demand breakdown final'!M83,'Demand breakdown 2'!X83=0,M83,'Demand breakdown 2'!X83=1,0)</f>
        <v>0</v>
      </c>
      <c r="Y83" s="27">
        <f>IF('Demand breakdown 2'!Y83&lt;1,M83*'Demand breakdown 2'!Y83,'Demand breakdown 2'!Y83-Doku!$H$9)</f>
        <v>10.477401524891688</v>
      </c>
      <c r="Z83" s="27">
        <f t="shared" si="6"/>
        <v>324.93147192762865</v>
      </c>
      <c r="AA83" s="25">
        <f t="shared" si="7"/>
        <v>336.96597088791123</v>
      </c>
    </row>
    <row r="84" spans="1:27" s="25" customFormat="1" ht="15">
      <c r="A84" s="27" t="s">
        <v>1259</v>
      </c>
      <c r="B84" s="27" t="s">
        <v>1279</v>
      </c>
      <c r="C84" s="27">
        <v>5358</v>
      </c>
      <c r="D84" s="27">
        <v>631</v>
      </c>
      <c r="E84" s="27">
        <v>7801.4989999999998</v>
      </c>
      <c r="F84" s="27">
        <v>264638</v>
      </c>
      <c r="G84" s="27">
        <v>6</v>
      </c>
      <c r="H84" s="27">
        <v>1.0966109985817077E-2</v>
      </c>
      <c r="I84" s="27">
        <v>1.4745528500585057E-2</v>
      </c>
      <c r="J84" s="27">
        <v>121075.91480798255</v>
      </c>
      <c r="K84" s="29">
        <f t="shared" si="5"/>
        <v>1455.8588335707282</v>
      </c>
      <c r="L84" s="28">
        <f t="shared" si="8"/>
        <v>242.6431389284547</v>
      </c>
      <c r="M84" s="27">
        <f t="shared" si="9"/>
        <v>109.18941251780461</v>
      </c>
      <c r="N84" s="27">
        <f>M84*'Demand breakdown 2'!N84</f>
        <v>17.096731424021232</v>
      </c>
      <c r="O84" s="27">
        <f>M84*'Demand breakdown 2'!O84</f>
        <v>16.194952960181961</v>
      </c>
      <c r="P84" s="27">
        <f>M84*'Demand breakdown 2'!P84</f>
        <v>0</v>
      </c>
      <c r="Q84" s="27">
        <f>M84*'Demand breakdown 2'!Q84</f>
        <v>8.4371875452359131</v>
      </c>
      <c r="R84" s="27">
        <f>M84*'Demand breakdown 2'!R84</f>
        <v>0</v>
      </c>
      <c r="S84" s="27">
        <f>M84*'Demand breakdown 2'!S84</f>
        <v>54.30435790462235</v>
      </c>
      <c r="T84" s="27">
        <f>M84*'Demand breakdown 2'!T84</f>
        <v>0</v>
      </c>
      <c r="U84" s="27">
        <f>M84*'Demand breakdown 2'!U84</f>
        <v>0</v>
      </c>
      <c r="V84" s="27">
        <f>M84*'Demand breakdown 2'!V84</f>
        <v>11.043697899620652</v>
      </c>
      <c r="W84" s="27">
        <f>M84*'Demand breakdown 2'!W84</f>
        <v>0</v>
      </c>
      <c r="X84" s="27" cm="1">
        <f t="array" ref="X84">_xlfn.IFS(AND('Demand breakdown 2'!X84&gt;0,'Demand breakdown 2'!X84&lt;1),'Demand breakdown 2'!X84*'Demand breakdown final'!M84,'Demand breakdown 2'!X84=0,M84,'Demand breakdown 2'!X84=1,0)</f>
        <v>0</v>
      </c>
      <c r="Y84" s="27">
        <f>IF('Demand breakdown 2'!Y84&lt;1,M84*'Demand breakdown 2'!Y84,'Demand breakdown 2'!Y84-Doku!$H$9)</f>
        <v>2.1124847841225041</v>
      </c>
      <c r="Z84" s="27">
        <f t="shared" si="6"/>
        <v>65.513647510682773</v>
      </c>
      <c r="AA84" s="25">
        <f t="shared" si="7"/>
        <v>67.940078899967318</v>
      </c>
    </row>
    <row r="85" spans="1:27" s="25" customFormat="1" ht="15">
      <c r="A85" s="27" t="s">
        <v>1259</v>
      </c>
      <c r="B85" s="27" t="s">
        <v>1280</v>
      </c>
      <c r="C85" s="27">
        <v>5362</v>
      </c>
      <c r="D85" s="27">
        <v>741</v>
      </c>
      <c r="E85" s="27">
        <v>16234.601000000001</v>
      </c>
      <c r="F85" s="27">
        <v>470615</v>
      </c>
      <c r="G85" s="27">
        <v>10</v>
      </c>
      <c r="H85" s="27">
        <v>2.2820027297556011E-2</v>
      </c>
      <c r="I85" s="27">
        <v>2.6222488438179082E-2</v>
      </c>
      <c r="J85" s="27">
        <v>121075.91480798255</v>
      </c>
      <c r="K85" s="29">
        <f t="shared" si="5"/>
        <v>2878.303387650602</v>
      </c>
      <c r="L85" s="28">
        <f t="shared" si="8"/>
        <v>287.83033876506022</v>
      </c>
      <c r="M85" s="27">
        <f t="shared" si="9"/>
        <v>129.5236524442771</v>
      </c>
      <c r="N85" s="27">
        <f>M85*'Demand breakdown 2'!N85</f>
        <v>14.702041774254605</v>
      </c>
      <c r="O85" s="27">
        <f>M85*'Demand breakdown 2'!O85</f>
        <v>45.825243483943403</v>
      </c>
      <c r="P85" s="27">
        <f>M85*'Demand breakdown 2'!P85</f>
        <v>0</v>
      </c>
      <c r="Q85" s="27">
        <f>M85*'Demand breakdown 2'!Q85</f>
        <v>15.060191391167017</v>
      </c>
      <c r="R85" s="27">
        <f>M85*'Demand breakdown 2'!R85</f>
        <v>0</v>
      </c>
      <c r="S85" s="27">
        <f>M85*'Demand breakdown 2'!S85</f>
        <v>3.8680158626540737</v>
      </c>
      <c r="T85" s="27">
        <f>M85*'Demand breakdown 2'!T85</f>
        <v>0</v>
      </c>
      <c r="U85" s="27">
        <f>M85*'Demand breakdown 2'!U85</f>
        <v>0</v>
      </c>
      <c r="V85" s="27">
        <f>M85*'Demand breakdown 2'!V85</f>
        <v>47.562269125968612</v>
      </c>
      <c r="W85" s="27">
        <f>M85*'Demand breakdown 2'!W85</f>
        <v>0</v>
      </c>
      <c r="X85" s="27" cm="1">
        <f t="array" ref="X85">_xlfn.IFS(AND('Demand breakdown 2'!X85&gt;0,'Demand breakdown 2'!X85&lt;1),'Demand breakdown 2'!X85*'Demand breakdown final'!M85,'Demand breakdown 2'!X85=0,M85,'Demand breakdown 2'!X85=1,0)</f>
        <v>0</v>
      </c>
      <c r="Y85" s="27">
        <f>IF('Demand breakdown 2'!Y85&lt;1,M85*'Demand breakdown 2'!Y85,'Demand breakdown 2'!Y85-Doku!$H$9)</f>
        <v>2.505890806289397</v>
      </c>
      <c r="Z85" s="27">
        <f t="shared" si="6"/>
        <v>77.714191466566263</v>
      </c>
      <c r="AA85" s="25">
        <f t="shared" si="7"/>
        <v>80.592494854216866</v>
      </c>
    </row>
    <row r="86" spans="1:27" s="25" customFormat="1" ht="15">
      <c r="A86" s="27" t="s">
        <v>1259</v>
      </c>
      <c r="B86" s="27" t="s">
        <v>1281</v>
      </c>
      <c r="C86" s="27">
        <v>5366</v>
      </c>
      <c r="D86" s="27">
        <v>615</v>
      </c>
      <c r="E86" s="27">
        <v>5363.1379999999999</v>
      </c>
      <c r="F86" s="27">
        <v>193656</v>
      </c>
      <c r="G86" s="27">
        <v>4</v>
      </c>
      <c r="H86" s="27">
        <v>7.538648813146683E-3</v>
      </c>
      <c r="I86" s="27">
        <v>1.0790438513400568E-2</v>
      </c>
      <c r="J86" s="27">
        <v>121075.91480798255</v>
      </c>
      <c r="K86" s="29">
        <f t="shared" si="5"/>
        <v>1022.9885570298427</v>
      </c>
      <c r="L86" s="28">
        <f t="shared" si="8"/>
        <v>255.74713925746067</v>
      </c>
      <c r="M86" s="27">
        <f t="shared" si="9"/>
        <v>115.0862126658573</v>
      </c>
      <c r="N86" s="27">
        <f>M86*'Demand breakdown 2'!N86</f>
        <v>12.290701957115438</v>
      </c>
      <c r="O86" s="27">
        <f>M86*'Demand breakdown 2'!O86</f>
        <v>27.273393944661024</v>
      </c>
      <c r="P86" s="27">
        <f>M86*'Demand breakdown 2'!P86</f>
        <v>5.0848700574791739</v>
      </c>
      <c r="Q86" s="27">
        <f>M86*'Demand breakdown 2'!Q86</f>
        <v>7.9400109988444854</v>
      </c>
      <c r="R86" s="27">
        <f>M86*'Demand breakdown 2'!R86</f>
        <v>0</v>
      </c>
      <c r="S86" s="27">
        <f>M86*'Demand breakdown 2'!S86</f>
        <v>29.326376240595128</v>
      </c>
      <c r="T86" s="27">
        <f>M86*'Demand breakdown 2'!T86</f>
        <v>1.6994886555745903</v>
      </c>
      <c r="U86" s="27">
        <f>M86*'Demand breakdown 2'!U86</f>
        <v>0</v>
      </c>
      <c r="V86" s="27">
        <f>M86*'Demand breakdown 2'!V86</f>
        <v>29.244800785127548</v>
      </c>
      <c r="W86" s="27">
        <f>M86*'Demand breakdown 2'!W86</f>
        <v>0</v>
      </c>
      <c r="X86" s="27" cm="1">
        <f t="array" ref="X86">_xlfn.IFS(AND('Demand breakdown 2'!X86&gt;0,'Demand breakdown 2'!X86&lt;1),'Demand breakdown 2'!X86*'Demand breakdown final'!M86,'Demand breakdown 2'!X86=0,M86,'Demand breakdown 2'!X86=1,0)</f>
        <v>0</v>
      </c>
      <c r="Y86" s="27">
        <f>IF('Demand breakdown 2'!Y86&lt;1,M86*'Demand breakdown 2'!Y86,'Demand breakdown 2'!Y86-Doku!$H$9)</f>
        <v>2.2265700264599091</v>
      </c>
      <c r="Z86" s="27">
        <f t="shared" si="6"/>
        <v>69.051727599514393</v>
      </c>
      <c r="AA86" s="25">
        <f t="shared" si="7"/>
        <v>71.609198992088992</v>
      </c>
    </row>
    <row r="87" spans="1:27" s="25" customFormat="1" ht="15">
      <c r="A87" s="27" t="s">
        <v>1259</v>
      </c>
      <c r="B87" s="27" t="s">
        <v>1282</v>
      </c>
      <c r="C87" s="27">
        <v>5370</v>
      </c>
      <c r="D87" s="27">
        <v>568</v>
      </c>
      <c r="E87" s="27">
        <v>6525.4139999999998</v>
      </c>
      <c r="F87" s="27">
        <v>255555</v>
      </c>
      <c r="G87" s="27">
        <v>3</v>
      </c>
      <c r="H87" s="27">
        <v>9.1723920783673193E-3</v>
      </c>
      <c r="I87" s="27">
        <v>1.4239427202317936E-2</v>
      </c>
      <c r="J87" s="27">
        <v>121075.91480798255</v>
      </c>
      <c r="K87" s="29">
        <f t="shared" si="5"/>
        <v>1282.3346175048357</v>
      </c>
      <c r="L87" s="28">
        <f t="shared" si="8"/>
        <v>427.44487250161188</v>
      </c>
      <c r="M87" s="27">
        <f t="shared" si="9"/>
        <v>192.35019262572536</v>
      </c>
      <c r="N87" s="27">
        <f>M87*'Demand breakdown 2'!N87</f>
        <v>28.096437026089358</v>
      </c>
      <c r="O87" s="27">
        <f>M87*'Demand breakdown 2'!O87</f>
        <v>19.264465366412381</v>
      </c>
      <c r="P87" s="27">
        <f>M87*'Demand breakdown 2'!P87</f>
        <v>10.476144308018817</v>
      </c>
      <c r="Q87" s="27">
        <f>M87*'Demand breakdown 2'!Q87</f>
        <v>37.568617504589703</v>
      </c>
      <c r="R87" s="27">
        <f>M87*'Demand breakdown 2'!R87</f>
        <v>0</v>
      </c>
      <c r="S87" s="27">
        <f>M87*'Demand breakdown 2'!S87</f>
        <v>6.7076423972176045</v>
      </c>
      <c r="T87" s="27">
        <f>M87*'Demand breakdown 2'!T87</f>
        <v>0</v>
      </c>
      <c r="U87" s="27">
        <f>M87*'Demand breakdown 2'!U87</f>
        <v>0</v>
      </c>
      <c r="V87" s="27">
        <f>M87*'Demand breakdown 2'!V87</f>
        <v>56.978584875280127</v>
      </c>
      <c r="W87" s="27">
        <f>M87*'Demand breakdown 2'!W87</f>
        <v>0</v>
      </c>
      <c r="X87" s="27" cm="1">
        <f t="array" ref="X87">_xlfn.IFS(AND('Demand breakdown 2'!X87&gt;0,'Demand breakdown 2'!X87&lt;1),'Demand breakdown 2'!X87*'Demand breakdown final'!M87,'Demand breakdown 2'!X87=0,M87,'Demand breakdown 2'!X87=1,0)</f>
        <v>29.536906868441946</v>
      </c>
      <c r="Y87" s="27">
        <f>IF('Demand breakdown 2'!Y87&lt;1,M87*'Demand breakdown 2'!Y87,'Demand breakdown 2'!Y87-Doku!$H$9)</f>
        <v>3.7213942796754176</v>
      </c>
      <c r="Z87" s="27">
        <f t="shared" si="6"/>
        <v>115.41011557543521</v>
      </c>
      <c r="AA87" s="25">
        <f t="shared" si="7"/>
        <v>119.68456430045134</v>
      </c>
    </row>
    <row r="88" spans="1:27" s="25" customFormat="1" ht="15">
      <c r="A88" s="27" t="s">
        <v>1259</v>
      </c>
      <c r="B88" s="27" t="s">
        <v>1283</v>
      </c>
      <c r="C88" s="27">
        <v>5374</v>
      </c>
      <c r="D88" s="27">
        <v>734</v>
      </c>
      <c r="E88" s="27">
        <v>9867.3770000000004</v>
      </c>
      <c r="F88" s="27">
        <v>272057</v>
      </c>
      <c r="G88" s="27">
        <v>4</v>
      </c>
      <c r="H88" s="27">
        <v>1.3869993632444453E-2</v>
      </c>
      <c r="I88" s="27">
        <v>1.5158912353039506E-2</v>
      </c>
      <c r="J88" s="27">
        <v>121075.91480798255</v>
      </c>
      <c r="K88" s="29">
        <f t="shared" si="5"/>
        <v>1723.0181311276756</v>
      </c>
      <c r="L88" s="28">
        <f t="shared" si="8"/>
        <v>430.7545327819189</v>
      </c>
      <c r="M88" s="27">
        <f t="shared" si="9"/>
        <v>193.8395397518635</v>
      </c>
      <c r="N88" s="27">
        <f>M88*'Demand breakdown 2'!N88</f>
        <v>43.395069136846665</v>
      </c>
      <c r="O88" s="27">
        <f>M88*'Demand breakdown 2'!O88</f>
        <v>44.839891415502805</v>
      </c>
      <c r="P88" s="27">
        <f>M88*'Demand breakdown 2'!P88</f>
        <v>7.5993171788231937</v>
      </c>
      <c r="Q88" s="27">
        <f>M88*'Demand breakdown 2'!Q88</f>
        <v>0</v>
      </c>
      <c r="R88" s="27">
        <f>M88*'Demand breakdown 2'!R88</f>
        <v>2.1280328135245496</v>
      </c>
      <c r="S88" s="27">
        <f>M88*'Demand breakdown 2'!S88</f>
        <v>6.4961001676012566</v>
      </c>
      <c r="T88" s="27">
        <f>M88*'Demand breakdown 2'!T88</f>
        <v>2.2736350586604397</v>
      </c>
      <c r="U88" s="27">
        <f>M88*'Demand breakdown 2'!U88</f>
        <v>17.449869070901304</v>
      </c>
      <c r="V88" s="27">
        <f>M88*'Demand breakdown 2'!V88</f>
        <v>62.715367049109027</v>
      </c>
      <c r="W88" s="27">
        <f>M88*'Demand breakdown 2'!W88</f>
        <v>3.1920492202868238</v>
      </c>
      <c r="X88" s="27" cm="1">
        <f t="array" ref="X88">_xlfn.IFS(AND('Demand breakdown 2'!X88&gt;0,'Demand breakdown 2'!X88&lt;1),'Demand breakdown 2'!X88*'Demand breakdown final'!M88,'Demand breakdown 2'!X88=0,M88,'Demand breakdown 2'!X88=1,0)</f>
        <v>0</v>
      </c>
      <c r="Y88" s="27">
        <f>IF('Demand breakdown 2'!Y88&lt;1,M88*'Demand breakdown 2'!Y88,'Demand breakdown 2'!Y88-Doku!$H$9)</f>
        <v>3.7502086406074389</v>
      </c>
      <c r="Z88" s="27">
        <f t="shared" si="6"/>
        <v>116.30372385111811</v>
      </c>
      <c r="AA88" s="25">
        <f t="shared" si="7"/>
        <v>120.61126917893731</v>
      </c>
    </row>
    <row r="89" spans="1:27" s="25" customFormat="1" ht="15">
      <c r="A89" s="27" t="s">
        <v>1259</v>
      </c>
      <c r="B89" s="27" t="s">
        <v>1284</v>
      </c>
      <c r="C89" s="27">
        <v>5378</v>
      </c>
      <c r="D89" s="27">
        <v>715</v>
      </c>
      <c r="E89" s="27">
        <v>7699.4960000000001</v>
      </c>
      <c r="F89" s="27">
        <v>283271</v>
      </c>
      <c r="G89" s="27">
        <v>5</v>
      </c>
      <c r="H89" s="27">
        <v>1.0822730345970519E-2</v>
      </c>
      <c r="I89" s="27">
        <v>1.5783752159135231E-2</v>
      </c>
      <c r="J89" s="27">
        <v>121075.91480798255</v>
      </c>
      <c r="K89" s="29">
        <f t="shared" si="5"/>
        <v>1478.556848593651</v>
      </c>
      <c r="L89" s="28">
        <f t="shared" si="8"/>
        <v>295.71136971873023</v>
      </c>
      <c r="M89" s="27">
        <f t="shared" si="9"/>
        <v>133.07011637342862</v>
      </c>
      <c r="N89" s="27">
        <f>M89*'Demand breakdown 2'!N89</f>
        <v>0</v>
      </c>
      <c r="O89" s="27">
        <f>M89*'Demand breakdown 2'!O89</f>
        <v>7.3158700227869389</v>
      </c>
      <c r="P89" s="27">
        <f>M89*'Demand breakdown 2'!P89</f>
        <v>0</v>
      </c>
      <c r="Q89" s="27">
        <f>M89*'Demand breakdown 2'!Q89</f>
        <v>17.597106028143518</v>
      </c>
      <c r="R89" s="27">
        <f>M89*'Demand breakdown 2'!R89</f>
        <v>0</v>
      </c>
      <c r="S89" s="27">
        <f>M89*'Demand breakdown 2'!S89</f>
        <v>0</v>
      </c>
      <c r="T89" s="27">
        <f>M89*'Demand breakdown 2'!T89</f>
        <v>0</v>
      </c>
      <c r="U89" s="27">
        <f>M89*'Demand breakdown 2'!U89</f>
        <v>0</v>
      </c>
      <c r="V89" s="27">
        <f>M89*'Demand breakdown 2'!V89</f>
        <v>54.90804314435691</v>
      </c>
      <c r="W89" s="27">
        <f>M89*'Demand breakdown 2'!W89</f>
        <v>3.2189828100262532</v>
      </c>
      <c r="X89" s="27" cm="1">
        <f t="array" ref="X89">_xlfn.IFS(AND('Demand breakdown 2'!X89&gt;0,'Demand breakdown 2'!X89&lt;1),'Demand breakdown 2'!X89*'Demand breakdown final'!M89,'Demand breakdown 2'!X89=0,M89,'Demand breakdown 2'!X89=1,0)</f>
        <v>47.455610214477943</v>
      </c>
      <c r="Y89" s="27">
        <f>IF('Demand breakdown 2'!Y89&lt;1,M89*'Demand breakdown 2'!Y89,'Demand breakdown 2'!Y89-Doku!$H$9)</f>
        <v>2.5745041536370494</v>
      </c>
      <c r="Z89" s="27">
        <f t="shared" si="6"/>
        <v>79.842069824057162</v>
      </c>
      <c r="AA89" s="25">
        <f t="shared" si="7"/>
        <v>82.799183521244473</v>
      </c>
    </row>
    <row r="90" spans="1:27" s="25" customFormat="1" ht="15">
      <c r="A90" s="27" t="s">
        <v>1259</v>
      </c>
      <c r="B90" s="27" t="s">
        <v>1285</v>
      </c>
      <c r="C90" s="27">
        <v>5382</v>
      </c>
      <c r="D90" s="27">
        <v>687</v>
      </c>
      <c r="E90" s="27">
        <v>16799.514999999999</v>
      </c>
      <c r="F90" s="27">
        <v>600764</v>
      </c>
      <c r="G90" s="27">
        <v>7</v>
      </c>
      <c r="H90" s="27">
        <v>2.3614093804073265E-2</v>
      </c>
      <c r="I90" s="27">
        <v>3.3474341115506769E-2</v>
      </c>
      <c r="J90" s="27">
        <v>121075.91480798255</v>
      </c>
      <c r="K90" s="29">
        <f t="shared" si="5"/>
        <v>3193.3727794598171</v>
      </c>
      <c r="L90" s="28">
        <f t="shared" si="8"/>
        <v>456.19611135140246</v>
      </c>
      <c r="M90" s="27">
        <f t="shared" si="9"/>
        <v>205.28825010813111</v>
      </c>
      <c r="N90" s="27">
        <f>M90*'Demand breakdown 2'!N90</f>
        <v>10.32023291972887</v>
      </c>
      <c r="O90" s="27">
        <f>M90*'Demand breakdown 2'!O90</f>
        <v>47.905081180880984</v>
      </c>
      <c r="P90" s="27">
        <f>M90*'Demand breakdown 2'!P90</f>
        <v>10.064227141875129</v>
      </c>
      <c r="Q90" s="27">
        <f>M90*'Demand breakdown 2'!Q90</f>
        <v>22.800514590098665</v>
      </c>
      <c r="R90" s="27">
        <f>M90*'Demand breakdown 2'!R90</f>
        <v>0</v>
      </c>
      <c r="S90" s="27">
        <f>M90*'Demand breakdown 2'!S90</f>
        <v>2.6400595841166874</v>
      </c>
      <c r="T90" s="27">
        <f>M90*'Demand breakdown 2'!T90</f>
        <v>6.6881509464289426</v>
      </c>
      <c r="U90" s="27">
        <f>M90*'Demand breakdown 2'!U90</f>
        <v>15.752355518562903</v>
      </c>
      <c r="V90" s="27">
        <f>M90*'Demand breakdown 2'!V90</f>
        <v>64.033445185666565</v>
      </c>
      <c r="W90" s="27">
        <f>M90*'Demand breakdown 2'!W90</f>
        <v>7.2321632243681382</v>
      </c>
      <c r="X90" s="27" cm="1">
        <f t="array" ref="X90">_xlfn.IFS(AND('Demand breakdown 2'!X90&gt;0,'Demand breakdown 2'!X90&lt;1),'Demand breakdown 2'!X90*'Demand breakdown final'!M90,'Demand breakdown 2'!X90=0,M90,'Demand breakdown 2'!X90=1,0)</f>
        <v>13.880313268007434</v>
      </c>
      <c r="Y90" s="27">
        <f>IF('Demand breakdown 2'!Y90&lt;1,M90*'Demand breakdown 2'!Y90,'Demand breakdown 2'!Y90-Doku!$H$9)</f>
        <v>3.9717065483967806</v>
      </c>
      <c r="Z90" s="27">
        <f t="shared" si="6"/>
        <v>123.17295006487868</v>
      </c>
      <c r="AA90" s="25">
        <f t="shared" si="7"/>
        <v>127.73491117839271</v>
      </c>
    </row>
    <row r="91" spans="1:27" s="25" customFormat="1" ht="15">
      <c r="A91" s="27" t="s">
        <v>1259</v>
      </c>
      <c r="B91" s="27" t="s">
        <v>1286</v>
      </c>
      <c r="C91" s="27">
        <v>5512</v>
      </c>
      <c r="D91" s="27">
        <v>529</v>
      </c>
      <c r="E91" s="27">
        <v>2669.1390000000001</v>
      </c>
      <c r="F91" s="27">
        <v>117565</v>
      </c>
      <c r="G91" s="27">
        <v>1</v>
      </c>
      <c r="H91" s="27">
        <v>3.7518522839564308E-3</v>
      </c>
      <c r="I91" s="27">
        <v>6.5506769933693651E-3</v>
      </c>
      <c r="J91" s="27">
        <v>121075.91480798255</v>
      </c>
      <c r="K91" s="29">
        <f t="shared" si="5"/>
        <v>549.14262088666351</v>
      </c>
      <c r="L91" s="28">
        <f t="shared" si="8"/>
        <v>549.14262088666351</v>
      </c>
      <c r="M91" s="27">
        <f t="shared" si="9"/>
        <v>247.11417939899857</v>
      </c>
      <c r="N91" s="27">
        <f>M91*'Demand breakdown 2'!N91</f>
        <v>45.411685592437159</v>
      </c>
      <c r="O91" s="27">
        <f>M91*'Demand breakdown 2'!O91</f>
        <v>0</v>
      </c>
      <c r="P91" s="27">
        <f>M91*'Demand breakdown 2'!P91</f>
        <v>0</v>
      </c>
      <c r="Q91" s="27">
        <f>M91*'Demand breakdown 2'!Q91</f>
        <v>48.301520130137696</v>
      </c>
      <c r="R91" s="27">
        <f>M91*'Demand breakdown 2'!R91</f>
        <v>0</v>
      </c>
      <c r="S91" s="27">
        <f>M91*'Demand breakdown 2'!S91</f>
        <v>0</v>
      </c>
      <c r="T91" s="27">
        <f>M91*'Demand breakdown 2'!T91</f>
        <v>0</v>
      </c>
      <c r="U91" s="27">
        <f>M91*'Demand breakdown 2'!U91</f>
        <v>0</v>
      </c>
      <c r="V91" s="27">
        <f>M91*'Demand breakdown 2'!V91</f>
        <v>148.62006193888524</v>
      </c>
      <c r="W91" s="27">
        <f>M91*'Demand breakdown 2'!W91</f>
        <v>0</v>
      </c>
      <c r="X91" s="27" cm="1">
        <f t="array" ref="X91">_xlfn.IFS(AND('Demand breakdown 2'!X91&gt;0,'Demand breakdown 2'!X91&lt;1),'Demand breakdown 2'!X91*'Demand breakdown final'!M91,'Demand breakdown 2'!X91=0,M91,'Demand breakdown 2'!X91=1,0)</f>
        <v>0</v>
      </c>
      <c r="Y91" s="27">
        <f>IF('Demand breakdown 2'!Y91&lt;1,M91*'Demand breakdown 2'!Y91,'Demand breakdown 2'!Y91-Doku!$H$9)</f>
        <v>4.7809117375384815</v>
      </c>
      <c r="Z91" s="27">
        <f t="shared" si="6"/>
        <v>148.26850763939916</v>
      </c>
      <c r="AA91" s="25">
        <f t="shared" si="7"/>
        <v>153.7599338482658</v>
      </c>
    </row>
    <row r="92" spans="1:27" s="25" customFormat="1" ht="15">
      <c r="A92" s="27" t="s">
        <v>1259</v>
      </c>
      <c r="B92" s="27" t="s">
        <v>1287</v>
      </c>
      <c r="C92" s="27">
        <v>5513</v>
      </c>
      <c r="D92" s="27">
        <v>455</v>
      </c>
      <c r="E92" s="27">
        <v>7879.1289999999999</v>
      </c>
      <c r="F92" s="27">
        <v>259645</v>
      </c>
      <c r="G92" s="27">
        <v>2</v>
      </c>
      <c r="H92" s="27">
        <v>1.1075229927792201E-2</v>
      </c>
      <c r="I92" s="27">
        <v>1.4467320443528166E-2</v>
      </c>
      <c r="J92" s="27">
        <v>121075.91480798255</v>
      </c>
      <c r="K92" s="29">
        <f t="shared" si="5"/>
        <v>1455.9397246613671</v>
      </c>
      <c r="L92" s="28">
        <f t="shared" si="8"/>
        <v>727.96986233068355</v>
      </c>
      <c r="M92" s="27">
        <f t="shared" si="9"/>
        <v>327.58643804880762</v>
      </c>
      <c r="N92" s="27">
        <f>M92*'Demand breakdown 2'!N92</f>
        <v>69.009620662654058</v>
      </c>
      <c r="O92" s="27">
        <f>M92*'Demand breakdown 2'!O92</f>
        <v>0</v>
      </c>
      <c r="P92" s="27">
        <f>M92*'Demand breakdown 2'!P92</f>
        <v>0</v>
      </c>
      <c r="Q92" s="27">
        <f>M92*'Demand breakdown 2'!Q92</f>
        <v>100.24089770613725</v>
      </c>
      <c r="R92" s="27">
        <f>M92*'Demand breakdown 2'!R92</f>
        <v>0</v>
      </c>
      <c r="S92" s="27">
        <f>M92*'Demand breakdown 2'!S92</f>
        <v>0</v>
      </c>
      <c r="T92" s="27">
        <f>M92*'Demand breakdown 2'!T92</f>
        <v>0</v>
      </c>
      <c r="U92" s="27">
        <f>M92*'Demand breakdown 2'!U92</f>
        <v>0</v>
      </c>
      <c r="V92" s="27">
        <f>M92*'Demand breakdown 2'!V92</f>
        <v>127.31390273533229</v>
      </c>
      <c r="W92" s="27">
        <f>M92*'Demand breakdown 2'!W92</f>
        <v>24.684210467795491</v>
      </c>
      <c r="X92" s="27" cm="1">
        <f t="array" ref="X92">_xlfn.IFS(AND('Demand breakdown 2'!X92&gt;0,'Demand breakdown 2'!X92&lt;1),'Demand breakdown 2'!X92*'Demand breakdown final'!M92,'Demand breakdown 2'!X92=0,M92,'Demand breakdown 2'!X92=1,0)</f>
        <v>0</v>
      </c>
      <c r="Y92" s="27">
        <f>IF('Demand breakdown 2'!Y92&lt;1,M92*'Demand breakdown 2'!Y92,'Demand breakdown 2'!Y92-Doku!$H$9)</f>
        <v>6.3378064768885283</v>
      </c>
      <c r="Z92" s="27">
        <f t="shared" si="6"/>
        <v>196.55186282928457</v>
      </c>
      <c r="AA92" s="25">
        <f t="shared" si="7"/>
        <v>203.83156145259142</v>
      </c>
    </row>
    <row r="93" spans="1:27" s="25" customFormat="1" ht="15">
      <c r="A93" s="27" t="s">
        <v>1259</v>
      </c>
      <c r="B93" s="27" t="s">
        <v>1288</v>
      </c>
      <c r="C93" s="27">
        <v>5515</v>
      </c>
      <c r="D93" s="27">
        <v>887</v>
      </c>
      <c r="E93" s="27">
        <v>17267.454000000002</v>
      </c>
      <c r="F93" s="27">
        <v>315293</v>
      </c>
      <c r="G93" s="27">
        <v>1</v>
      </c>
      <c r="H93" s="27">
        <v>2.4271848235709197E-2</v>
      </c>
      <c r="I93" s="27">
        <v>1.7568005794840365E-2</v>
      </c>
      <c r="J93" s="27">
        <v>121075.91480798255</v>
      </c>
      <c r="K93" s="29">
        <f t="shared" si="5"/>
        <v>2711.4675494671119</v>
      </c>
      <c r="L93" s="28">
        <f t="shared" si="8"/>
        <v>2711.4675494671119</v>
      </c>
      <c r="M93" s="27">
        <f t="shared" si="9"/>
        <v>1220.1603972602004</v>
      </c>
      <c r="N93" s="27">
        <f>M93*'Demand breakdown 2'!N93</f>
        <v>51.519501716035769</v>
      </c>
      <c r="O93" s="27">
        <f>M93*'Demand breakdown 2'!O93</f>
        <v>78.309642608374375</v>
      </c>
      <c r="P93" s="27">
        <f>M93*'Demand breakdown 2'!P93</f>
        <v>44.903313074608015</v>
      </c>
      <c r="Q93" s="27">
        <f>M93*'Demand breakdown 2'!Q93</f>
        <v>236.01354891388175</v>
      </c>
      <c r="R93" s="27">
        <f>M93*'Demand breakdown 2'!R93</f>
        <v>0</v>
      </c>
      <c r="S93" s="27">
        <f>M93*'Demand breakdown 2'!S93</f>
        <v>49.567183756270204</v>
      </c>
      <c r="T93" s="27">
        <f>M93*'Demand breakdown 2'!T93</f>
        <v>0</v>
      </c>
      <c r="U93" s="27">
        <f>M93*'Demand breakdown 2'!U93</f>
        <v>0</v>
      </c>
      <c r="V93" s="27">
        <f>M93*'Demand breakdown 2'!V93</f>
        <v>275.05990810919309</v>
      </c>
      <c r="W93" s="27">
        <f>M93*'Demand breakdown 2'!W93</f>
        <v>40.456366610697565</v>
      </c>
      <c r="X93" s="27" cm="1">
        <f t="array" ref="X93">_xlfn.IFS(AND('Demand breakdown 2'!X93&gt;0,'Demand breakdown 2'!X93&lt;1),'Demand breakdown 2'!X93*'Demand breakdown final'!M93,'Demand breakdown 2'!X93=0,M93,'Demand breakdown 2'!X93=1,0)</f>
        <v>420.72452032947945</v>
      </c>
      <c r="Y93" s="27">
        <f>IF('Demand breakdown 2'!Y93&lt;1,M93*'Demand breakdown 2'!Y93,'Demand breakdown 2'!Y93-Doku!$H$9)</f>
        <v>23.606412141660165</v>
      </c>
      <c r="Z93" s="27">
        <f t="shared" si="6"/>
        <v>732.09623835612024</v>
      </c>
      <c r="AA93" s="25">
        <f t="shared" si="7"/>
        <v>759.21091385079137</v>
      </c>
    </row>
    <row r="94" spans="1:27" s="25" customFormat="1" ht="15">
      <c r="A94" s="27" t="s">
        <v>1259</v>
      </c>
      <c r="B94" s="27" t="s">
        <v>1289</v>
      </c>
      <c r="C94" s="27">
        <v>5554</v>
      </c>
      <c r="D94" s="27">
        <v>683</v>
      </c>
      <c r="E94" s="27">
        <v>13806.099</v>
      </c>
      <c r="F94" s="27">
        <v>371339</v>
      </c>
      <c r="G94" s="27">
        <v>5</v>
      </c>
      <c r="H94" s="27">
        <v>1.9406424343460044E-2</v>
      </c>
      <c r="I94" s="27">
        <v>2.0690867554465926E-2</v>
      </c>
      <c r="J94" s="27">
        <v>121075.91480798255</v>
      </c>
      <c r="K94" s="29">
        <f t="shared" si="5"/>
        <v>2393.1948188379301</v>
      </c>
      <c r="L94" s="28">
        <f t="shared" si="8"/>
        <v>478.63896376758601</v>
      </c>
      <c r="M94" s="27">
        <f t="shared" si="9"/>
        <v>215.38753369541371</v>
      </c>
      <c r="N94" s="27">
        <f>M94*'Demand breakdown 2'!N94</f>
        <v>32.409544964697339</v>
      </c>
      <c r="O94" s="27">
        <f>M94*'Demand breakdown 2'!O94</f>
        <v>17.953652073324555</v>
      </c>
      <c r="P94" s="27">
        <f>M94*'Demand breakdown 2'!P94</f>
        <v>0</v>
      </c>
      <c r="Q94" s="27">
        <f>M94*'Demand breakdown 2'!Q94</f>
        <v>25.311985003913524</v>
      </c>
      <c r="R94" s="27">
        <f>M94*'Demand breakdown 2'!R94</f>
        <v>24.722411333049692</v>
      </c>
      <c r="S94" s="27">
        <f>M94*'Demand breakdown 2'!S94</f>
        <v>11.893515014156904</v>
      </c>
      <c r="T94" s="27">
        <f>M94*'Demand breakdown 2'!T94</f>
        <v>21.576128762574442</v>
      </c>
      <c r="U94" s="27">
        <f>M94*'Demand breakdown 2'!U94</f>
        <v>12.347033222513696</v>
      </c>
      <c r="V94" s="27">
        <f>M94*'Demand breakdown 2'!V94</f>
        <v>63.821349871009723</v>
      </c>
      <c r="W94" s="27">
        <f>M94*'Demand breakdown 2'!W94</f>
        <v>1.1848163193321224</v>
      </c>
      <c r="X94" s="27" cm="1">
        <f t="array" ref="X94">_xlfn.IFS(AND('Demand breakdown 2'!X94&gt;0,'Demand breakdown 2'!X94&lt;1),'Demand breakdown 2'!X94*'Demand breakdown final'!M94,'Demand breakdown 2'!X94=0,M94,'Demand breakdown 2'!X94=1,0)</f>
        <v>0</v>
      </c>
      <c r="Y94" s="27">
        <f>IF('Demand breakdown 2'!Y94&lt;1,M94*'Demand breakdown 2'!Y94,'Demand breakdown 2'!Y94-Doku!$H$9)</f>
        <v>4.167097130841702</v>
      </c>
      <c r="Z94" s="27">
        <f t="shared" si="6"/>
        <v>129.23252021724824</v>
      </c>
      <c r="AA94" s="25">
        <f t="shared" si="7"/>
        <v>134.01890985492409</v>
      </c>
    </row>
    <row r="95" spans="1:27" s="25" customFormat="1" ht="15">
      <c r="A95" s="27" t="s">
        <v>1259</v>
      </c>
      <c r="B95" s="27" t="s">
        <v>1290</v>
      </c>
      <c r="C95" s="27">
        <v>5558</v>
      </c>
      <c r="D95" s="27">
        <v>640</v>
      </c>
      <c r="E95" s="27">
        <v>6264.8739999999998</v>
      </c>
      <c r="F95" s="27">
        <v>220586</v>
      </c>
      <c r="G95" s="27">
        <v>7</v>
      </c>
      <c r="H95" s="27">
        <v>8.8061662676987822E-3</v>
      </c>
      <c r="I95" s="27">
        <v>1.2290967849779908E-2</v>
      </c>
      <c r="J95" s="27">
        <v>121075.91480798255</v>
      </c>
      <c r="K95" s="29">
        <f t="shared" si="5"/>
        <v>1184.3537878657651</v>
      </c>
      <c r="L95" s="28">
        <f t="shared" si="8"/>
        <v>169.19339826653786</v>
      </c>
      <c r="M95" s="27">
        <f t="shared" si="9"/>
        <v>76.137029219942036</v>
      </c>
      <c r="N95" s="27">
        <f>M95*'Demand breakdown 2'!N95</f>
        <v>5.0700697959198937</v>
      </c>
      <c r="O95" s="27">
        <f>M95*'Demand breakdown 2'!O95</f>
        <v>11.072701905873949</v>
      </c>
      <c r="P95" s="27">
        <f>M95*'Demand breakdown 2'!P95</f>
        <v>5.7842472642625102</v>
      </c>
      <c r="Q95" s="27">
        <f>M95*'Demand breakdown 2'!Q95</f>
        <v>17.169770705856777</v>
      </c>
      <c r="R95" s="27">
        <f>M95*'Demand breakdown 2'!R95</f>
        <v>0</v>
      </c>
      <c r="S95" s="27">
        <f>M95*'Demand breakdown 2'!S95</f>
        <v>0</v>
      </c>
      <c r="T95" s="27">
        <f>M95*'Demand breakdown 2'!T95</f>
        <v>10.399840489418921</v>
      </c>
      <c r="U95" s="27">
        <f>M95*'Demand breakdown 2'!U95</f>
        <v>0</v>
      </c>
      <c r="V95" s="27">
        <f>M95*'Demand breakdown 2'!V95</f>
        <v>24.494516476213693</v>
      </c>
      <c r="W95" s="27">
        <f>M95*'Demand breakdown 2'!W95</f>
        <v>0.67286141645502684</v>
      </c>
      <c r="X95" s="27" cm="1">
        <f t="array" ref="X95">_xlfn.IFS(AND('Demand breakdown 2'!X95&gt;0,'Demand breakdown 2'!X95&lt;1),'Demand breakdown 2'!X95*'Demand breakdown final'!M95,'Demand breakdown 2'!X95=0,M95,'Demand breakdown 2'!X95=1,0)</f>
        <v>0</v>
      </c>
      <c r="Y95" s="27">
        <f>IF('Demand breakdown 2'!Y95&lt;1,M95*'Demand breakdown 2'!Y95,'Demand breakdown 2'!Y95-Doku!$H$9)</f>
        <v>1.4730211659412626</v>
      </c>
      <c r="Z95" s="27">
        <f t="shared" si="6"/>
        <v>45.682217531965222</v>
      </c>
      <c r="AA95" s="25">
        <f t="shared" si="7"/>
        <v>47.374151514630604</v>
      </c>
    </row>
    <row r="96" spans="1:27" s="25" customFormat="1" ht="15">
      <c r="A96" s="27" t="s">
        <v>1259</v>
      </c>
      <c r="B96" s="27" t="s">
        <v>1291</v>
      </c>
      <c r="C96" s="27">
        <v>5562</v>
      </c>
      <c r="D96" s="27">
        <v>562</v>
      </c>
      <c r="E96" s="27">
        <v>15871.41</v>
      </c>
      <c r="F96" s="27">
        <v>614137</v>
      </c>
      <c r="G96" s="27">
        <v>13</v>
      </c>
      <c r="H96" s="27">
        <v>2.2309510991412936E-2</v>
      </c>
      <c r="I96" s="27">
        <v>3.4219479578759683E-2</v>
      </c>
      <c r="J96" s="27">
        <v>121075.91480798255</v>
      </c>
      <c r="K96" s="29">
        <f t="shared" si="5"/>
        <v>3104.9073479773192</v>
      </c>
      <c r="L96" s="28">
        <f t="shared" si="8"/>
        <v>238.8390267674861</v>
      </c>
      <c r="M96" s="27">
        <f t="shared" si="9"/>
        <v>107.47756204536874</v>
      </c>
      <c r="N96" s="27">
        <f>M96*'Demand breakdown 2'!N96</f>
        <v>9.2817663596477278</v>
      </c>
      <c r="O96" s="27">
        <f>M96*'Demand breakdown 2'!O96</f>
        <v>45.284120571647982</v>
      </c>
      <c r="P96" s="27">
        <f>M96*'Demand breakdown 2'!P96</f>
        <v>12.789242092056771</v>
      </c>
      <c r="Q96" s="27">
        <f>M96*'Demand breakdown 2'!Q96</f>
        <v>14.377751762602355</v>
      </c>
      <c r="R96" s="27">
        <f>M96*'Demand breakdown 2'!R96</f>
        <v>0</v>
      </c>
      <c r="S96" s="27">
        <f>M96*'Demand breakdown 2'!S96</f>
        <v>1.5015474623040361</v>
      </c>
      <c r="T96" s="27">
        <f>M96*'Demand breakdown 2'!T96</f>
        <v>0</v>
      </c>
      <c r="U96" s="27">
        <f>M96*'Demand breakdown 2'!U96</f>
        <v>0</v>
      </c>
      <c r="V96" s="27">
        <f>M96*'Demand breakdown 2'!V96</f>
        <v>22.163768140495485</v>
      </c>
      <c r="W96" s="27">
        <f>M96*'Demand breakdown 2'!W96</f>
        <v>0</v>
      </c>
      <c r="X96" s="27" cm="1">
        <f t="array" ref="X96">_xlfn.IFS(AND('Demand breakdown 2'!X96&gt;0,'Demand breakdown 2'!X96&lt;1),'Demand breakdown 2'!X96*'Demand breakdown final'!M96,'Demand breakdown 2'!X96=0,M96,'Demand breakdown 2'!X96=1,0)</f>
        <v>0</v>
      </c>
      <c r="Y96" s="27">
        <f>IF('Demand breakdown 2'!Y96&lt;1,M96*'Demand breakdown 2'!Y96,'Demand breakdown 2'!Y96-Doku!$H$9)</f>
        <v>2.0793656566143857</v>
      </c>
      <c r="Z96" s="27">
        <f t="shared" si="6"/>
        <v>64.486537227221248</v>
      </c>
      <c r="AA96" s="25">
        <f t="shared" si="7"/>
        <v>66.874927494896113</v>
      </c>
    </row>
    <row r="97" spans="1:27" s="25" customFormat="1" ht="15">
      <c r="A97" s="27" t="s">
        <v>1259</v>
      </c>
      <c r="B97" s="27" t="s">
        <v>1292</v>
      </c>
      <c r="C97" s="27">
        <v>5566</v>
      </c>
      <c r="D97" s="27">
        <v>612</v>
      </c>
      <c r="E97" s="27">
        <v>14516.984</v>
      </c>
      <c r="F97" s="27">
        <v>448220</v>
      </c>
      <c r="G97" s="27">
        <v>6</v>
      </c>
      <c r="H97" s="27">
        <v>2.0405673730951802E-2</v>
      </c>
      <c r="I97" s="27">
        <v>2.4974647573410599E-2</v>
      </c>
      <c r="J97" s="27">
        <v>121075.91480798255</v>
      </c>
      <c r="K97" s="29">
        <f t="shared" si="5"/>
        <v>2625.5295668068516</v>
      </c>
      <c r="L97" s="28">
        <f t="shared" si="8"/>
        <v>437.58826113447526</v>
      </c>
      <c r="M97" s="27">
        <f t="shared" si="9"/>
        <v>196.91471751051387</v>
      </c>
      <c r="N97" s="27">
        <f>M97*'Demand breakdown 2'!N97</f>
        <v>19.273514845158346</v>
      </c>
      <c r="O97" s="27">
        <f>M97*'Demand breakdown 2'!O97</f>
        <v>2.4015893892232008</v>
      </c>
      <c r="P97" s="27">
        <f>M97*'Demand breakdown 2'!P97</f>
        <v>8.2535635338493538</v>
      </c>
      <c r="Q97" s="27">
        <f>M97*'Demand breakdown 2'!Q97</f>
        <v>36.981436607468652</v>
      </c>
      <c r="R97" s="27">
        <f>M97*'Demand breakdown 2'!R97</f>
        <v>0</v>
      </c>
      <c r="S97" s="27">
        <f>M97*'Demand breakdown 2'!S97</f>
        <v>10.305554467679304</v>
      </c>
      <c r="T97" s="27">
        <f>M97*'Demand breakdown 2'!T97</f>
        <v>3.4706513325271993</v>
      </c>
      <c r="U97" s="27">
        <f>M97*'Demand breakdown 2'!U97</f>
        <v>15.655930828480358</v>
      </c>
      <c r="V97" s="27">
        <f>M97*'Demand breakdown 2'!V97</f>
        <v>40.857419482480786</v>
      </c>
      <c r="W97" s="27">
        <f>M97*'Demand breakdown 2'!W97</f>
        <v>1.4642601972268039</v>
      </c>
      <c r="X97" s="27" cm="1">
        <f t="array" ref="X97">_xlfn.IFS(AND('Demand breakdown 2'!X97&gt;0,'Demand breakdown 2'!X97&lt;1),'Demand breakdown 2'!X97*'Demand breakdown final'!M97,'Demand breakdown 2'!X97=0,M97,'Demand breakdown 2'!X97=1,0)</f>
        <v>54.441092800006949</v>
      </c>
      <c r="Y97" s="27">
        <f>IF('Demand breakdown 2'!Y97&lt;1,M97*'Demand breakdown 2'!Y97,'Demand breakdown 2'!Y97-Doku!$H$9)</f>
        <v>3.8097040264129221</v>
      </c>
      <c r="Z97" s="27">
        <f t="shared" si="6"/>
        <v>118.14883050630833</v>
      </c>
      <c r="AA97" s="25">
        <f t="shared" si="7"/>
        <v>122.52471311765308</v>
      </c>
    </row>
    <row r="98" spans="1:27" s="25" customFormat="1" ht="15">
      <c r="A98" s="27" t="s">
        <v>1259</v>
      </c>
      <c r="B98" s="27" t="s">
        <v>1293</v>
      </c>
      <c r="C98" s="27">
        <v>5570</v>
      </c>
      <c r="D98" s="27">
        <v>678</v>
      </c>
      <c r="E98" s="27">
        <v>8667.5419999999995</v>
      </c>
      <c r="F98" s="27">
        <v>277840</v>
      </c>
      <c r="G98" s="27">
        <v>6</v>
      </c>
      <c r="H98" s="27">
        <v>1.2183455881836161E-2</v>
      </c>
      <c r="I98" s="27">
        <v>1.5481138909009862E-2</v>
      </c>
      <c r="J98" s="27">
        <v>121075.91480798255</v>
      </c>
      <c r="K98" s="29">
        <f t="shared" si="5"/>
        <v>1586.9186634093167</v>
      </c>
      <c r="L98" s="28">
        <f t="shared" si="8"/>
        <v>264.48644390155278</v>
      </c>
      <c r="M98" s="27">
        <f t="shared" si="9"/>
        <v>119.01889975569875</v>
      </c>
      <c r="N98" s="27">
        <f>M98*'Demand breakdown 2'!N98</f>
        <v>14.335033174321438</v>
      </c>
      <c r="O98" s="27">
        <f>M98*'Demand breakdown 2'!O98</f>
        <v>12.770419163860822</v>
      </c>
      <c r="P98" s="27">
        <f>M98*'Demand breakdown 2'!P98</f>
        <v>4.8681281490027768</v>
      </c>
      <c r="Q98" s="27">
        <f>M98*'Demand breakdown 2'!Q98</f>
        <v>10.655219463643181</v>
      </c>
      <c r="R98" s="27">
        <f>M98*'Demand breakdown 2'!R98</f>
        <v>0</v>
      </c>
      <c r="S98" s="27">
        <f>M98*'Demand breakdown 2'!S98</f>
        <v>0</v>
      </c>
      <c r="T98" s="27">
        <f>M98*'Demand breakdown 2'!T98</f>
        <v>2.3964341172877788</v>
      </c>
      <c r="U98" s="27">
        <f>M98*'Demand breakdown 2'!U98</f>
        <v>0</v>
      </c>
      <c r="V98" s="27">
        <f>M98*'Demand breakdown 2'!V98</f>
        <v>52.895836697952063</v>
      </c>
      <c r="W98" s="27">
        <f>M98*'Demand breakdown 2'!W98</f>
        <v>0</v>
      </c>
      <c r="X98" s="27" cm="1">
        <f t="array" ref="X98">_xlfn.IFS(AND('Demand breakdown 2'!X98&gt;0,'Demand breakdown 2'!X98&lt;1),'Demand breakdown 2'!X98*'Demand breakdown final'!M98,'Demand breakdown 2'!X98=0,M98,'Demand breakdown 2'!X98=1,0)</f>
        <v>18.795173366166132</v>
      </c>
      <c r="Y98" s="27">
        <f>IF('Demand breakdown 2'!Y98&lt;1,M98*'Demand breakdown 2'!Y98,'Demand breakdown 2'!Y98-Doku!$H$9)</f>
        <v>2.3026556234645676</v>
      </c>
      <c r="Z98" s="27">
        <f t="shared" si="6"/>
        <v>71.41133985341925</v>
      </c>
      <c r="AA98" s="25">
        <f t="shared" si="7"/>
        <v>74.056204292434785</v>
      </c>
    </row>
    <row r="99" spans="1:27" s="25" customFormat="1" ht="15">
      <c r="A99" s="27" t="s">
        <v>1259</v>
      </c>
      <c r="B99" s="27" t="s">
        <v>1294</v>
      </c>
      <c r="C99" s="27">
        <v>5711</v>
      </c>
      <c r="D99" s="27">
        <v>690</v>
      </c>
      <c r="E99" s="27">
        <v>13665.287</v>
      </c>
      <c r="F99" s="27">
        <v>334195</v>
      </c>
      <c r="G99" s="27">
        <v>1</v>
      </c>
      <c r="H99" s="27">
        <v>1.9208493166474327E-2</v>
      </c>
      <c r="I99" s="27">
        <v>1.8621218030868667E-2</v>
      </c>
      <c r="J99" s="27">
        <v>121075.91480798255</v>
      </c>
      <c r="K99" s="29">
        <f t="shared" si="5"/>
        <v>2305.7765174132783</v>
      </c>
      <c r="L99" s="28">
        <f t="shared" si="8"/>
        <v>2305.7765174132783</v>
      </c>
      <c r="M99" s="27">
        <f t="shared" si="9"/>
        <v>1037.5994328359752</v>
      </c>
      <c r="N99" s="27">
        <f>M99*'Demand breakdown 2'!N99</f>
        <v>126.80191410413026</v>
      </c>
      <c r="O99" s="27">
        <f>M99*'Demand breakdown 2'!O99</f>
        <v>94.219577463903533</v>
      </c>
      <c r="P99" s="27">
        <f>M99*'Demand breakdown 2'!P99</f>
        <v>8.5400996321961813</v>
      </c>
      <c r="Q99" s="27">
        <f>M99*'Demand breakdown 2'!Q99</f>
        <v>108.79344314058615</v>
      </c>
      <c r="R99" s="27">
        <f>M99*'Demand breakdown 2'!R99</f>
        <v>15.687791715664726</v>
      </c>
      <c r="S99" s="27">
        <f>M99*'Demand breakdown 2'!S99</f>
        <v>96.540256711782931</v>
      </c>
      <c r="T99" s="27">
        <f>M99*'Demand breakdown 2'!T99</f>
        <v>14.063316242149149</v>
      </c>
      <c r="U99" s="27">
        <f>M99*'Demand breakdown 2'!U99</f>
        <v>90.50649066729649</v>
      </c>
      <c r="V99" s="27">
        <f>M99*'Demand breakdown 2'!V99</f>
        <v>462.37213334749111</v>
      </c>
      <c r="W99" s="27">
        <f>M99*'Demand breakdown 2'!W99</f>
        <v>0</v>
      </c>
      <c r="X99" s="27" cm="1">
        <f t="array" ref="X99">_xlfn.IFS(AND('Demand breakdown 2'!X99&gt;0,'Demand breakdown 2'!X99&lt;1),'Demand breakdown 2'!X99*'Demand breakdown final'!M99,'Demand breakdown 2'!X99=0,M99,'Demand breakdown 2'!X99=1,0)</f>
        <v>0</v>
      </c>
      <c r="Y99" s="27">
        <f>IF('Demand breakdown 2'!Y99&lt;1,M99*'Demand breakdown 2'!Y99,'Demand breakdown 2'!Y99-Doku!$H$9)</f>
        <v>20.074409810774654</v>
      </c>
      <c r="Z99" s="27">
        <f t="shared" si="6"/>
        <v>622.55965970158513</v>
      </c>
      <c r="AA99" s="25">
        <f t="shared" si="7"/>
        <v>645.61742487571803</v>
      </c>
    </row>
    <row r="100" spans="1:27" s="25" customFormat="1" ht="15">
      <c r="A100" s="27" t="s">
        <v>1259</v>
      </c>
      <c r="B100" s="27" t="s">
        <v>1295</v>
      </c>
      <c r="C100" s="27">
        <v>5754</v>
      </c>
      <c r="D100" s="27">
        <v>921</v>
      </c>
      <c r="E100" s="27">
        <v>17632.887999999999</v>
      </c>
      <c r="F100" s="27">
        <v>364938</v>
      </c>
      <c r="G100" s="27">
        <v>4</v>
      </c>
      <c r="H100" s="27">
        <v>2.4785517395515159E-2</v>
      </c>
      <c r="I100" s="27">
        <v>2.0334206274029085E-2</v>
      </c>
      <c r="J100" s="27">
        <v>121075.91480798255</v>
      </c>
      <c r="K100" s="29">
        <f t="shared" si="5"/>
        <v>2850.0241541350783</v>
      </c>
      <c r="L100" s="28">
        <f t="shared" si="8"/>
        <v>712.50603853376958</v>
      </c>
      <c r="M100" s="27">
        <f t="shared" si="9"/>
        <v>320.62771734019634</v>
      </c>
      <c r="N100" s="27">
        <f>M100*'Demand breakdown 2'!N100</f>
        <v>0</v>
      </c>
      <c r="O100" s="27">
        <f>M100*'Demand breakdown 2'!O100</f>
        <v>16.060292986767816</v>
      </c>
      <c r="P100" s="27">
        <f>M100*'Demand breakdown 2'!P100</f>
        <v>1.460026635160711</v>
      </c>
      <c r="Q100" s="27">
        <f>M100*'Demand breakdown 2'!Q100</f>
        <v>69.466047138306777</v>
      </c>
      <c r="R100" s="27">
        <f>M100*'Demand breakdown 2'!R100</f>
        <v>0</v>
      </c>
      <c r="S100" s="27">
        <f>M100*'Demand breakdown 2'!S100</f>
        <v>14.696683204872439</v>
      </c>
      <c r="T100" s="27">
        <f>M100*'Demand breakdown 2'!T100</f>
        <v>44.673142012936211</v>
      </c>
      <c r="U100" s="27">
        <f>M100*'Demand breakdown 2'!U100</f>
        <v>7.1853512076305428</v>
      </c>
      <c r="V100" s="27">
        <f>M100*'Demand breakdown 2'!V100</f>
        <v>103.47823994733365</v>
      </c>
      <c r="W100" s="27">
        <f>M100*'Demand breakdown 2'!W100</f>
        <v>0.80347377721108304</v>
      </c>
      <c r="X100" s="27" cm="1">
        <f t="array" ref="X100">_xlfn.IFS(AND('Demand breakdown 2'!X100&gt;0,'Demand breakdown 2'!X100&lt;1),'Demand breakdown 2'!X100*'Demand breakdown final'!M100,'Demand breakdown 2'!X100=0,M100,'Demand breakdown 2'!X100=1,0)</f>
        <v>56.601284145475603</v>
      </c>
      <c r="Y100" s="27">
        <f>IF('Demand breakdown 2'!Y100&lt;1,M100*'Demand breakdown 2'!Y100,'Demand breakdown 2'!Y100-Doku!$H$9)</f>
        <v>6.2031762845014917</v>
      </c>
      <c r="Z100" s="27">
        <f t="shared" si="6"/>
        <v>192.3766304041178</v>
      </c>
      <c r="AA100" s="25">
        <f t="shared" si="7"/>
        <v>199.50169078945549</v>
      </c>
    </row>
    <row r="101" spans="1:27" s="25" customFormat="1" ht="15">
      <c r="A101" s="27" t="s">
        <v>1259</v>
      </c>
      <c r="B101" s="27" t="s">
        <v>1296</v>
      </c>
      <c r="C101" s="27">
        <v>5758</v>
      </c>
      <c r="D101" s="27">
        <v>694</v>
      </c>
      <c r="E101" s="27">
        <v>8509.2129999999997</v>
      </c>
      <c r="F101" s="27">
        <v>250578</v>
      </c>
      <c r="G101" s="27">
        <v>2</v>
      </c>
      <c r="H101" s="27">
        <v>1.1960902084425634E-2</v>
      </c>
      <c r="I101" s="27">
        <v>1.3962110659163092E-2</v>
      </c>
      <c r="J101" s="27">
        <v>121075.91480798255</v>
      </c>
      <c r="K101" s="29">
        <f t="shared" si="5"/>
        <v>1516.0206462947556</v>
      </c>
      <c r="L101" s="28">
        <f t="shared" si="8"/>
        <v>758.01032314737779</v>
      </c>
      <c r="M101" s="27">
        <f t="shared" si="9"/>
        <v>341.10464541632001</v>
      </c>
      <c r="N101" s="27">
        <f>M101*'Demand breakdown 2'!N101</f>
        <v>49.156090339721985</v>
      </c>
      <c r="O101" s="27">
        <f>M101*'Demand breakdown 2'!O101</f>
        <v>25.629287478238279</v>
      </c>
      <c r="P101" s="27">
        <f>M101*'Demand breakdown 2'!P101</f>
        <v>16.872439049455473</v>
      </c>
      <c r="Q101" s="27">
        <f>M101*'Demand breakdown 2'!Q101</f>
        <v>25.881585632248829</v>
      </c>
      <c r="R101" s="27">
        <f>M101*'Demand breakdown 2'!R101</f>
        <v>17.566258972984482</v>
      </c>
      <c r="S101" s="27">
        <f>M101*'Demand breakdown 2'!S101</f>
        <v>15.379674971559721</v>
      </c>
      <c r="T101" s="27">
        <f>M101*'Demand breakdown 2'!T101</f>
        <v>89.113810481142707</v>
      </c>
      <c r="U101" s="27">
        <f>M101*'Demand breakdown 2'!U101</f>
        <v>0</v>
      </c>
      <c r="V101" s="27">
        <f>M101*'Demand breakdown 2'!V101</f>
        <v>69.644802929995322</v>
      </c>
      <c r="W101" s="27">
        <f>M101*'Demand breakdown 2'!W101</f>
        <v>0</v>
      </c>
      <c r="X101" s="27" cm="1">
        <f t="array" ref="X101">_xlfn.IFS(AND('Demand breakdown 2'!X101&gt;0,'Demand breakdown 2'!X101&lt;1),'Demand breakdown 2'!X101*'Demand breakdown final'!M101,'Demand breakdown 2'!X101=0,M101,'Demand breakdown 2'!X101=1,0)</f>
        <v>25.261352670306234</v>
      </c>
      <c r="Y101" s="27">
        <f>IF('Demand breakdown 2'!Y101&lt;1,M101*'Demand breakdown 2'!Y101,'Demand breakdown 2'!Y101-Doku!$H$9)</f>
        <v>6.5993428906669802</v>
      </c>
      <c r="Z101" s="27">
        <f t="shared" si="6"/>
        <v>204.66278724979202</v>
      </c>
      <c r="AA101" s="25">
        <f t="shared" si="7"/>
        <v>212.24289048126579</v>
      </c>
    </row>
    <row r="102" spans="1:27" s="25" customFormat="1" ht="15">
      <c r="A102" s="27" t="s">
        <v>1259</v>
      </c>
      <c r="B102" s="27" t="s">
        <v>1297</v>
      </c>
      <c r="C102" s="27">
        <v>5762</v>
      </c>
      <c r="D102" s="27">
        <v>533</v>
      </c>
      <c r="E102" s="27">
        <v>4013.2930000000001</v>
      </c>
      <c r="F102" s="27">
        <v>140251</v>
      </c>
      <c r="G102" s="27">
        <v>4</v>
      </c>
      <c r="H102" s="27">
        <v>5.6412507959444436E-3</v>
      </c>
      <c r="I102" s="27">
        <v>7.8147322672312922E-3</v>
      </c>
      <c r="J102" s="27">
        <v>121075.91480798255</v>
      </c>
      <c r="K102" s="29">
        <f t="shared" si="5"/>
        <v>756.70335286742466</v>
      </c>
      <c r="L102" s="28">
        <f t="shared" si="8"/>
        <v>189.17583821685616</v>
      </c>
      <c r="M102" s="27">
        <f t="shared" si="9"/>
        <v>85.129127197585277</v>
      </c>
      <c r="N102" s="27">
        <f>M102*'Demand breakdown 2'!N102</f>
        <v>0</v>
      </c>
      <c r="O102" s="27">
        <f>M102*'Demand breakdown 2'!O102</f>
        <v>19.286426804266238</v>
      </c>
      <c r="P102" s="27">
        <f>M102*'Demand breakdown 2'!P102</f>
        <v>4.8499505680225354</v>
      </c>
      <c r="Q102" s="27">
        <f>M102*'Demand breakdown 2'!Q102</f>
        <v>10.795863991676136</v>
      </c>
      <c r="R102" s="27">
        <f>M102*'Demand breakdown 2'!R102</f>
        <v>0</v>
      </c>
      <c r="S102" s="27">
        <f>M102*'Demand breakdown 2'!S102</f>
        <v>0</v>
      </c>
      <c r="T102" s="27">
        <f>M102*'Demand breakdown 2'!T102</f>
        <v>17.825142996758149</v>
      </c>
      <c r="U102" s="27">
        <f>M102*'Demand breakdown 2'!U102</f>
        <v>0</v>
      </c>
      <c r="V102" s="27">
        <f>M102*'Demand breakdown 2'!V102</f>
        <v>28.923341569298032</v>
      </c>
      <c r="W102" s="27">
        <f>M102*'Demand breakdown 2'!W102</f>
        <v>1.8014102109797987</v>
      </c>
      <c r="X102" s="27" cm="1">
        <f t="array" ref="X102">_xlfn.IFS(AND('Demand breakdown 2'!X102&gt;0,'Demand breakdown 2'!X102&lt;1),'Demand breakdown 2'!X102*'Demand breakdown final'!M102,'Demand breakdown 2'!X102=0,M102,'Demand breakdown 2'!X102=1,0)</f>
        <v>0</v>
      </c>
      <c r="Y102" s="27">
        <f>IF('Demand breakdown 2'!Y102&lt;1,M102*'Demand breakdown 2'!Y102,'Demand breakdown 2'!Y102-Doku!$H$9)</f>
        <v>1.6469910565843926</v>
      </c>
      <c r="Z102" s="27">
        <f t="shared" si="6"/>
        <v>51.07747631855117</v>
      </c>
      <c r="AA102" s="25">
        <f t="shared" si="7"/>
        <v>52.969234700719731</v>
      </c>
    </row>
    <row r="103" spans="1:27" s="25" customFormat="1" ht="15">
      <c r="A103" s="27" t="s">
        <v>1259</v>
      </c>
      <c r="B103" s="27" t="s">
        <v>1298</v>
      </c>
      <c r="C103" s="27">
        <v>5766</v>
      </c>
      <c r="D103" s="27">
        <v>646</v>
      </c>
      <c r="E103" s="27">
        <v>10661.859</v>
      </c>
      <c r="F103" s="27">
        <v>347514</v>
      </c>
      <c r="G103" s="27">
        <v>5</v>
      </c>
      <c r="H103" s="27">
        <v>1.4986750424152293E-2</v>
      </c>
      <c r="I103" s="27">
        <v>1.9363347634702179E-2</v>
      </c>
      <c r="J103" s="27">
        <v>121075.91480798255</v>
      </c>
      <c r="K103" s="29">
        <f t="shared" si="5"/>
        <v>1962.9066606869092</v>
      </c>
      <c r="L103" s="28">
        <f t="shared" si="8"/>
        <v>392.58133213738182</v>
      </c>
      <c r="M103" s="27">
        <f t="shared" si="9"/>
        <v>176.66159946182182</v>
      </c>
      <c r="N103" s="27">
        <f>M103*'Demand breakdown 2'!N103</f>
        <v>11.591042537986016</v>
      </c>
      <c r="O103" s="27">
        <f>M103*'Demand breakdown 2'!O103</f>
        <v>24.388368411331356</v>
      </c>
      <c r="P103" s="27">
        <f>M103*'Demand breakdown 2'!P103</f>
        <v>1.1365869648718943</v>
      </c>
      <c r="Q103" s="27">
        <f>M103*'Demand breakdown 2'!Q103</f>
        <v>0</v>
      </c>
      <c r="R103" s="27">
        <f>M103*'Demand breakdown 2'!R103</f>
        <v>0</v>
      </c>
      <c r="S103" s="27">
        <f>M103*'Demand breakdown 2'!S103</f>
        <v>2.605572004376135</v>
      </c>
      <c r="T103" s="27">
        <f>M103*'Demand breakdown 2'!T103</f>
        <v>14.727379209920255</v>
      </c>
      <c r="U103" s="27">
        <f>M103*'Demand breakdown 2'!U103</f>
        <v>0</v>
      </c>
      <c r="V103" s="27">
        <f>M103*'Demand breakdown 2'!V103</f>
        <v>72.028518269122173</v>
      </c>
      <c r="W103" s="27">
        <f>M103*'Demand breakdown 2'!W103</f>
        <v>0</v>
      </c>
      <c r="X103" s="27" cm="1">
        <f t="array" ref="X103">_xlfn.IFS(AND('Demand breakdown 2'!X103&gt;0,'Demand breakdown 2'!X103&lt;1),'Demand breakdown 2'!X103*'Demand breakdown final'!M103,'Demand breakdown 2'!X103=0,M103,'Demand breakdown 2'!X103=1,0)</f>
        <v>46.766264597063845</v>
      </c>
      <c r="Y103" s="27">
        <f>IF('Demand breakdown 2'!Y103&lt;1,M103*'Demand breakdown 2'!Y103,'Demand breakdown 2'!Y103-Doku!$H$9)</f>
        <v>3.417867467150161</v>
      </c>
      <c r="Z103" s="27">
        <f t="shared" si="6"/>
        <v>105.9969596770931</v>
      </c>
      <c r="AA103" s="25">
        <f t="shared" si="7"/>
        <v>109.92277299846693</v>
      </c>
    </row>
    <row r="104" spans="1:27" s="25" customFormat="1" ht="15">
      <c r="A104" s="27" t="s">
        <v>1259</v>
      </c>
      <c r="B104" s="27" t="s">
        <v>1299</v>
      </c>
      <c r="C104" s="27">
        <v>5770</v>
      </c>
      <c r="D104" s="27">
        <v>676</v>
      </c>
      <c r="E104" s="27">
        <v>12944.44</v>
      </c>
      <c r="F104" s="27">
        <v>310409</v>
      </c>
      <c r="G104" s="27">
        <v>7</v>
      </c>
      <c r="H104" s="27">
        <v>1.819524077934382E-2</v>
      </c>
      <c r="I104" s="27">
        <v>1.7295871176241154E-2</v>
      </c>
      <c r="J104" s="27">
        <v>121075.91480798255</v>
      </c>
      <c r="K104" s="29">
        <f t="shared" si="5"/>
        <v>2172.5156632256412</v>
      </c>
      <c r="L104" s="28">
        <f t="shared" si="8"/>
        <v>310.35938046080588</v>
      </c>
      <c r="M104" s="27">
        <f t="shared" si="9"/>
        <v>139.66172120736266</v>
      </c>
      <c r="N104" s="27">
        <f>M104*'Demand breakdown 2'!N104</f>
        <v>17.543987135243007</v>
      </c>
      <c r="O104" s="27">
        <f>M104*'Demand breakdown 2'!O104</f>
        <v>20.269967414801329</v>
      </c>
      <c r="P104" s="27">
        <f>M104*'Demand breakdown 2'!P104</f>
        <v>0</v>
      </c>
      <c r="Q104" s="27">
        <f>M104*'Demand breakdown 2'!Q104</f>
        <v>0</v>
      </c>
      <c r="R104" s="27">
        <f>M104*'Demand breakdown 2'!R104</f>
        <v>2.2207578652206337</v>
      </c>
      <c r="S104" s="27">
        <f>M104*'Demand breakdown 2'!S104</f>
        <v>12.253031521354846</v>
      </c>
      <c r="T104" s="27">
        <f>M104*'Demand breakdown 2'!T104</f>
        <v>10.770675646320072</v>
      </c>
      <c r="U104" s="27">
        <f>M104*'Demand breakdown 2'!U104</f>
        <v>0</v>
      </c>
      <c r="V104" s="27">
        <f>M104*'Demand breakdown 2'!V104</f>
        <v>73.901269859879619</v>
      </c>
      <c r="W104" s="27">
        <f>M104*'Demand breakdown 2'!W104</f>
        <v>0</v>
      </c>
      <c r="X104" s="27" cm="1">
        <f t="array" ref="X104">_xlfn.IFS(AND('Demand breakdown 2'!X104&gt;0,'Demand breakdown 2'!X104&lt;1),'Demand breakdown 2'!X104*'Demand breakdown final'!M104,'Demand breakdown 2'!X104=0,M104,'Demand breakdown 2'!X104=1,0)</f>
        <v>0</v>
      </c>
      <c r="Y104" s="27">
        <f>IF('Demand breakdown 2'!Y104&lt;1,M104*'Demand breakdown 2'!Y104,'Demand breakdown 2'!Y104-Doku!$H$9)</f>
        <v>2.7020317645431442</v>
      </c>
      <c r="Z104" s="27">
        <f t="shared" si="6"/>
        <v>83.797032724417591</v>
      </c>
      <c r="AA104" s="25">
        <f t="shared" si="7"/>
        <v>86.900626529025658</v>
      </c>
    </row>
    <row r="105" spans="1:27" s="25" customFormat="1" ht="15">
      <c r="A105" s="27" t="s">
        <v>1259</v>
      </c>
      <c r="B105" s="27" t="s">
        <v>1300</v>
      </c>
      <c r="C105" s="27">
        <v>5774</v>
      </c>
      <c r="D105" s="27">
        <v>640</v>
      </c>
      <c r="E105" s="27">
        <v>11008.956</v>
      </c>
      <c r="F105" s="27">
        <v>307839</v>
      </c>
      <c r="G105" s="27">
        <v>3</v>
      </c>
      <c r="H105" s="27">
        <v>1.5474644337584461E-2</v>
      </c>
      <c r="I105" s="27">
        <v>1.7152671755725192E-2</v>
      </c>
      <c r="J105" s="27">
        <v>121075.91480798255</v>
      </c>
      <c r="K105" s="29">
        <f t="shared" si="5"/>
        <v>1930.4939568240002</v>
      </c>
      <c r="L105" s="28">
        <f t="shared" si="8"/>
        <v>643.49798560800002</v>
      </c>
      <c r="M105" s="27">
        <f t="shared" si="9"/>
        <v>289.57409352360003</v>
      </c>
      <c r="N105" s="27">
        <f>M105*'Demand breakdown 2'!N105</f>
        <v>44.067346423572857</v>
      </c>
      <c r="O105" s="27">
        <f>M105*'Demand breakdown 2'!O105</f>
        <v>18.615827128723907</v>
      </c>
      <c r="P105" s="27">
        <f>M105*'Demand breakdown 2'!P105</f>
        <v>11.743051641625307</v>
      </c>
      <c r="Q105" s="27">
        <f>M105*'Demand breakdown 2'!Q105</f>
        <v>31.706239432388326</v>
      </c>
      <c r="R105" s="27">
        <f>M105*'Demand breakdown 2'!R105</f>
        <v>0</v>
      </c>
      <c r="S105" s="27">
        <f>M105*'Demand breakdown 2'!S105</f>
        <v>0</v>
      </c>
      <c r="T105" s="27">
        <f>M105*'Demand breakdown 2'!T105</f>
        <v>19.777771185895247</v>
      </c>
      <c r="U105" s="27">
        <f>M105*'Demand breakdown 2'!U105</f>
        <v>42.645819119586633</v>
      </c>
      <c r="V105" s="27">
        <f>M105*'Demand breakdown 2'!V105</f>
        <v>109.44524129994784</v>
      </c>
      <c r="W105" s="27">
        <f>M105*'Demand breakdown 2'!W105</f>
        <v>5.9704146767421289</v>
      </c>
      <c r="X105" s="27" cm="1">
        <f t="array" ref="X105">_xlfn.IFS(AND('Demand breakdown 2'!X105&gt;0,'Demand breakdown 2'!X105&lt;1),'Demand breakdown 2'!X105*'Demand breakdown final'!M105,'Demand breakdown 2'!X105=0,M105,'Demand breakdown 2'!X105=1,0)</f>
        <v>0</v>
      </c>
      <c r="Y105" s="27">
        <f>IF('Demand breakdown 2'!Y105&lt;1,M105*'Demand breakdown 2'!Y105,'Demand breakdown 2'!Y105-Doku!$H$9)</f>
        <v>5.6023826151177776</v>
      </c>
      <c r="Z105" s="27">
        <f t="shared" si="6"/>
        <v>173.74445611416002</v>
      </c>
      <c r="AA105" s="25">
        <f t="shared" si="7"/>
        <v>180.17943597024004</v>
      </c>
    </row>
    <row r="106" spans="1:27" s="25" customFormat="1" ht="15">
      <c r="A106" s="27" t="s">
        <v>1259</v>
      </c>
      <c r="B106" s="27" t="s">
        <v>1301</v>
      </c>
      <c r="C106" s="27">
        <v>5911</v>
      </c>
      <c r="D106" s="27">
        <v>625</v>
      </c>
      <c r="E106" s="27">
        <v>12110.084999999999</v>
      </c>
      <c r="F106" s="27">
        <v>365587</v>
      </c>
      <c r="G106" s="27">
        <v>2</v>
      </c>
      <c r="H106" s="27">
        <v>1.7022436848045948E-2</v>
      </c>
      <c r="I106" s="27">
        <v>2.0370368306680781E-2</v>
      </c>
      <c r="J106" s="27">
        <v>121075.91480798255</v>
      </c>
      <c r="K106" s="29">
        <f t="shared" si="5"/>
        <v>2174.5061955774922</v>
      </c>
      <c r="L106" s="28">
        <f t="shared" si="8"/>
        <v>1087.2530977887461</v>
      </c>
      <c r="M106" s="27">
        <f t="shared" si="9"/>
        <v>489.26389400493576</v>
      </c>
      <c r="N106" s="27">
        <f>M106*'Demand breakdown 2'!N106</f>
        <v>190.51249126028125</v>
      </c>
      <c r="O106" s="27">
        <f>M106*'Demand breakdown 2'!O106</f>
        <v>0</v>
      </c>
      <c r="P106" s="27">
        <f>M106*'Demand breakdown 2'!P106</f>
        <v>38.471342787139193</v>
      </c>
      <c r="Q106" s="27">
        <f>M106*'Demand breakdown 2'!Q106</f>
        <v>41.773788043114358</v>
      </c>
      <c r="R106" s="27">
        <f>M106*'Demand breakdown 2'!R106</f>
        <v>0</v>
      </c>
      <c r="S106" s="27">
        <f>M106*'Demand breakdown 2'!S106</f>
        <v>0</v>
      </c>
      <c r="T106" s="27">
        <f>M106*'Demand breakdown 2'!T106</f>
        <v>0</v>
      </c>
      <c r="U106" s="27">
        <f>M106*'Demand breakdown 2'!U106</f>
        <v>0</v>
      </c>
      <c r="V106" s="27">
        <f>M106*'Demand breakdown 2'!V106</f>
        <v>187.12426820544962</v>
      </c>
      <c r="W106" s="27">
        <f>M106*'Demand breakdown 2'!W106</f>
        <v>21.916227607835147</v>
      </c>
      <c r="X106" s="27" cm="1">
        <f t="array" ref="X106">_xlfn.IFS(AND('Demand breakdown 2'!X106&gt;0,'Demand breakdown 2'!X106&lt;1),'Demand breakdown 2'!X106*'Demand breakdown final'!M106,'Demand breakdown 2'!X106=0,M106,'Demand breakdown 2'!X106=1,0)</f>
        <v>0</v>
      </c>
      <c r="Y106" s="27">
        <f>IF('Demand breakdown 2'!Y106&lt;1,M106*'Demand breakdown 2'!Y106,'Demand breakdown 2'!Y106-Doku!$H$9)</f>
        <v>9.4657761011161963</v>
      </c>
      <c r="Z106" s="27">
        <f t="shared" si="6"/>
        <v>293.55833640296146</v>
      </c>
      <c r="AA106" s="25">
        <f t="shared" si="7"/>
        <v>304.43086738084895</v>
      </c>
    </row>
    <row r="107" spans="1:27" s="25" customFormat="1" ht="15">
      <c r="A107" s="27" t="s">
        <v>1259</v>
      </c>
      <c r="B107" s="27" t="s">
        <v>1302</v>
      </c>
      <c r="C107" s="27">
        <v>5913</v>
      </c>
      <c r="D107" s="27">
        <v>632</v>
      </c>
      <c r="E107" s="27">
        <v>22573.597000000002</v>
      </c>
      <c r="F107" s="27">
        <v>588250</v>
      </c>
      <c r="G107" s="27">
        <v>1</v>
      </c>
      <c r="H107" s="27">
        <v>3.1730382517194511E-2</v>
      </c>
      <c r="I107" s="27">
        <v>3.2777065804869894E-2</v>
      </c>
      <c r="J107" s="27">
        <v>121075.91480798255</v>
      </c>
      <c r="K107" s="29">
        <f t="shared" si="5"/>
        <v>3877.2689687160082</v>
      </c>
      <c r="L107" s="28">
        <f t="shared" si="8"/>
        <v>3877.2689687160082</v>
      </c>
      <c r="M107" s="27">
        <f t="shared" si="9"/>
        <v>1744.7710359222037</v>
      </c>
      <c r="N107" s="27">
        <f>M107*'Demand breakdown 2'!N107</f>
        <v>165.22470251207253</v>
      </c>
      <c r="O107" s="27">
        <f>M107*'Demand breakdown 2'!O107</f>
        <v>183.91484378749064</v>
      </c>
      <c r="P107" s="27">
        <f>M107*'Demand breakdown 2'!P107</f>
        <v>79.384929953322299</v>
      </c>
      <c r="Q107" s="27">
        <f>M107*'Demand breakdown 2'!Q107</f>
        <v>92.776319836224971</v>
      </c>
      <c r="R107" s="27">
        <f>M107*'Demand breakdown 2'!R107</f>
        <v>0</v>
      </c>
      <c r="S107" s="27">
        <f>M107*'Demand breakdown 2'!S107</f>
        <v>32.948599568005129</v>
      </c>
      <c r="T107" s="27">
        <f>M107*'Demand breakdown 2'!T107</f>
        <v>0</v>
      </c>
      <c r="U107" s="27">
        <f>M107*'Demand breakdown 2'!U107</f>
        <v>0</v>
      </c>
      <c r="V107" s="27">
        <f>M107*'Demand breakdown 2'!V107</f>
        <v>1079.9818747290569</v>
      </c>
      <c r="W107" s="27">
        <f>M107*'Demand breakdown 2'!W107</f>
        <v>76.783724724269263</v>
      </c>
      <c r="X107" s="27" cm="1">
        <f t="array" ref="X107">_xlfn.IFS(AND('Demand breakdown 2'!X107&gt;0,'Demand breakdown 2'!X107&lt;1),'Demand breakdown 2'!X107*'Demand breakdown final'!M107,'Demand breakdown 2'!X107=0,M107,'Demand breakdown 2'!X107=1,0)</f>
        <v>0</v>
      </c>
      <c r="Y107" s="27">
        <f>IF('Demand breakdown 2'!Y107&lt;1,M107*'Demand breakdown 2'!Y107,'Demand breakdown 2'!Y107-Doku!$H$9)</f>
        <v>33.756040811761864</v>
      </c>
      <c r="Z107" s="27">
        <f t="shared" si="6"/>
        <v>1046.8626215533222</v>
      </c>
      <c r="AA107" s="25">
        <f t="shared" si="7"/>
        <v>1085.6353112404825</v>
      </c>
    </row>
    <row r="108" spans="1:27" s="25" customFormat="1" ht="15">
      <c r="A108" s="27" t="s">
        <v>1259</v>
      </c>
      <c r="B108" s="27" t="s">
        <v>1303</v>
      </c>
      <c r="C108" s="27">
        <v>5914</v>
      </c>
      <c r="D108" s="27">
        <v>623</v>
      </c>
      <c r="E108" s="27">
        <v>6557.7950000000001</v>
      </c>
      <c r="F108" s="27">
        <v>188686</v>
      </c>
      <c r="G108" s="27">
        <v>1</v>
      </c>
      <c r="H108" s="27">
        <v>9.2179081525795622E-3</v>
      </c>
      <c r="I108" s="27">
        <v>1.0513512007577868E-2</v>
      </c>
      <c r="J108" s="27">
        <v>121075.91480798255</v>
      </c>
      <c r="K108" s="29">
        <f t="shared" si="5"/>
        <v>1159.9892603418782</v>
      </c>
      <c r="L108" s="28">
        <f t="shared" si="8"/>
        <v>1159.9892603418782</v>
      </c>
      <c r="M108" s="27">
        <f t="shared" si="9"/>
        <v>521.99516715384516</v>
      </c>
      <c r="N108" s="27">
        <f>M108*'Demand breakdown 2'!N108</f>
        <v>300.20001620553325</v>
      </c>
      <c r="O108" s="27">
        <f>M108*'Demand breakdown 2'!O108</f>
        <v>0</v>
      </c>
      <c r="P108" s="27">
        <f>M108*'Demand breakdown 2'!P108</f>
        <v>12.103096405694643</v>
      </c>
      <c r="Q108" s="27">
        <f>M108*'Demand breakdown 2'!Q108</f>
        <v>10.085913671412202</v>
      </c>
      <c r="R108" s="27">
        <f>M108*'Demand breakdown 2'!R108</f>
        <v>0</v>
      </c>
      <c r="S108" s="27">
        <f>M108*'Demand breakdown 2'!S108</f>
        <v>0</v>
      </c>
      <c r="T108" s="27">
        <f>M108*'Demand breakdown 2'!T108</f>
        <v>0</v>
      </c>
      <c r="U108" s="27">
        <f>M108*'Demand breakdown 2'!U108</f>
        <v>10.121934791667247</v>
      </c>
      <c r="V108" s="27">
        <f>M108*'Demand breakdown 2'!V108</f>
        <v>63.361150528621664</v>
      </c>
      <c r="W108" s="27">
        <f>M108*'Demand breakdown 2'!W108</f>
        <v>3.2419008229539226</v>
      </c>
      <c r="X108" s="27" cm="1">
        <f t="array" ref="X108">_xlfn.IFS(AND('Demand breakdown 2'!X108&gt;0,'Demand breakdown 2'!X108&lt;1),'Demand breakdown 2'!X108*'Demand breakdown final'!M108,'Demand breakdown 2'!X108=0,M108,'Demand breakdown 2'!X108=1,0)</f>
        <v>112.78212751854147</v>
      </c>
      <c r="Y108" s="27">
        <f>IF('Demand breakdown 2'!Y108&lt;1,M108*'Demand breakdown 2'!Y108,'Demand breakdown 2'!Y108-Doku!$H$9)</f>
        <v>10.099027209420802</v>
      </c>
      <c r="Z108" s="27">
        <f t="shared" si="6"/>
        <v>313.19710029230714</v>
      </c>
      <c r="AA108" s="25">
        <f t="shared" si="7"/>
        <v>324.79699289572591</v>
      </c>
    </row>
    <row r="109" spans="1:27" s="25" customFormat="1" ht="15">
      <c r="A109" s="27" t="s">
        <v>1259</v>
      </c>
      <c r="B109" s="27" t="s">
        <v>1304</v>
      </c>
      <c r="C109" s="27">
        <v>5915</v>
      </c>
      <c r="D109" s="27">
        <v>532</v>
      </c>
      <c r="E109" s="27">
        <v>5308.4030000000002</v>
      </c>
      <c r="F109" s="27">
        <v>179916</v>
      </c>
      <c r="G109" s="27">
        <v>1</v>
      </c>
      <c r="H109" s="27">
        <v>7.4617110310520249E-3</v>
      </c>
      <c r="I109" s="27">
        <v>1.0024850950019502E-2</v>
      </c>
      <c r="J109" s="27">
        <v>121075.91480798255</v>
      </c>
      <c r="K109" s="29">
        <f t="shared" si="5"/>
        <v>990.32715204899546</v>
      </c>
      <c r="L109" s="28">
        <f t="shared" si="8"/>
        <v>990.32715204899546</v>
      </c>
      <c r="M109" s="27">
        <f t="shared" si="9"/>
        <v>445.64721842204796</v>
      </c>
      <c r="N109" s="27">
        <f>M109*'Demand breakdown 2'!N109</f>
        <v>20.030935144034878</v>
      </c>
      <c r="O109" s="27">
        <f>M109*'Demand breakdown 2'!O109</f>
        <v>79.49015868593888</v>
      </c>
      <c r="P109" s="27">
        <f>M109*'Demand breakdown 2'!P109</f>
        <v>27.926340237304096</v>
      </c>
      <c r="Q109" s="27">
        <f>M109*'Demand breakdown 2'!Q109</f>
        <v>52.830982229036017</v>
      </c>
      <c r="R109" s="27">
        <f>M109*'Demand breakdown 2'!R109</f>
        <v>0</v>
      </c>
      <c r="S109" s="27">
        <f>M109*'Demand breakdown 2'!S109</f>
        <v>0</v>
      </c>
      <c r="T109" s="27">
        <f>M109*'Demand breakdown 2'!T109</f>
        <v>0</v>
      </c>
      <c r="U109" s="27">
        <f>M109*'Demand breakdown 2'!U109</f>
        <v>0</v>
      </c>
      <c r="V109" s="27">
        <f>M109*'Demand breakdown 2'!V109</f>
        <v>38.599758233760639</v>
      </c>
      <c r="W109" s="27">
        <f>M109*'Demand breakdown 2'!W109</f>
        <v>8.8214093943316598</v>
      </c>
      <c r="X109" s="27" cm="1">
        <f t="array" ref="X109">_xlfn.IFS(AND('Demand breakdown 2'!X109&gt;0,'Demand breakdown 2'!X109&lt;1),'Demand breakdown 2'!X109*'Demand breakdown final'!M109,'Demand breakdown 2'!X109=0,M109,'Demand breakdown 2'!X109=1,0)</f>
        <v>209.32570910858828</v>
      </c>
      <c r="Y109" s="27">
        <f>IF('Demand breakdown 2'!Y109&lt;1,M109*'Demand breakdown 2'!Y109,'Demand breakdown 2'!Y109-Doku!$H$9)</f>
        <v>8.621925389053489</v>
      </c>
      <c r="Z109" s="27">
        <f t="shared" si="6"/>
        <v>267.3883310532288</v>
      </c>
      <c r="AA109" s="25">
        <f t="shared" si="7"/>
        <v>277.29160257371876</v>
      </c>
    </row>
    <row r="110" spans="1:27" s="25" customFormat="1" ht="15">
      <c r="A110" s="27" t="s">
        <v>1259</v>
      </c>
      <c r="B110" s="27" t="s">
        <v>1305</v>
      </c>
      <c r="C110" s="27">
        <v>5916</v>
      </c>
      <c r="D110" s="27">
        <v>486</v>
      </c>
      <c r="E110" s="27">
        <v>3627.2860000000001</v>
      </c>
      <c r="F110" s="27">
        <v>156449</v>
      </c>
      <c r="G110" s="27">
        <v>1</v>
      </c>
      <c r="H110" s="27">
        <v>5.0986633755915993E-3</v>
      </c>
      <c r="I110" s="27">
        <v>8.7172786538140083E-3</v>
      </c>
      <c r="J110" s="27">
        <v>121075.91480798255</v>
      </c>
      <c r="K110" s="29">
        <f t="shared" si="5"/>
        <v>740.00093593940699</v>
      </c>
      <c r="L110" s="28">
        <f t="shared" si="8"/>
        <v>740.00093593940699</v>
      </c>
      <c r="M110" s="27">
        <f t="shared" si="9"/>
        <v>333.00042117273313</v>
      </c>
      <c r="N110" s="27">
        <f>M110*'Demand breakdown 2'!N110</f>
        <v>29.696077948061316</v>
      </c>
      <c r="O110" s="27">
        <f>M110*'Demand breakdown 2'!O110</f>
        <v>58.303299704693714</v>
      </c>
      <c r="P110" s="27">
        <f>M110*'Demand breakdown 2'!P110</f>
        <v>0</v>
      </c>
      <c r="Q110" s="27">
        <f>M110*'Demand breakdown 2'!Q110</f>
        <v>0</v>
      </c>
      <c r="R110" s="27">
        <f>M110*'Demand breakdown 2'!R110</f>
        <v>0</v>
      </c>
      <c r="S110" s="27">
        <f>M110*'Demand breakdown 2'!S110</f>
        <v>13.264248150134053</v>
      </c>
      <c r="T110" s="27">
        <f>M110*'Demand breakdown 2'!T110</f>
        <v>0</v>
      </c>
      <c r="U110" s="27">
        <f>M110*'Demand breakdown 2'!U110</f>
        <v>0</v>
      </c>
      <c r="V110" s="27">
        <f>M110*'Demand breakdown 2'!V110</f>
        <v>209.75329723980641</v>
      </c>
      <c r="W110" s="27">
        <f>M110*'Demand breakdown 2'!W110</f>
        <v>15.540947459485421</v>
      </c>
      <c r="X110" s="27" cm="1">
        <f t="array" ref="X110">_xlfn.IFS(AND('Demand breakdown 2'!X110&gt;0,'Demand breakdown 2'!X110&lt;1),'Demand breakdown 2'!X110*'Demand breakdown final'!M110,'Demand breakdown 2'!X110=0,M110,'Demand breakdown 2'!X110=1,0)</f>
        <v>0</v>
      </c>
      <c r="Y110" s="27">
        <f>IF('Demand breakdown 2'!Y110&lt;1,M110*'Demand breakdown 2'!Y110,'Demand breakdown 2'!Y110-Doku!$H$9)</f>
        <v>6.4425506705522109</v>
      </c>
      <c r="Z110" s="27">
        <f t="shared" si="6"/>
        <v>199.8002527036399</v>
      </c>
      <c r="AA110" s="25">
        <f t="shared" si="7"/>
        <v>207.20026206303399</v>
      </c>
    </row>
    <row r="111" spans="1:27" s="25" customFormat="1" ht="15">
      <c r="A111" s="27" t="s">
        <v>1259</v>
      </c>
      <c r="B111" s="27" t="s">
        <v>1306</v>
      </c>
      <c r="C111" s="27">
        <v>5954</v>
      </c>
      <c r="D111" s="27">
        <v>749</v>
      </c>
      <c r="E111" s="27">
        <v>9886.57</v>
      </c>
      <c r="F111" s="27">
        <v>324106</v>
      </c>
      <c r="G111" s="27">
        <v>11</v>
      </c>
      <c r="H111" s="27">
        <v>1.3896972107857676E-2</v>
      </c>
      <c r="I111" s="27">
        <v>1.8059062796010477E-2</v>
      </c>
      <c r="J111" s="27">
        <v>121075.91480798255</v>
      </c>
      <c r="K111" s="29">
        <f t="shared" si="5"/>
        <v>1823.6887135428137</v>
      </c>
      <c r="L111" s="28">
        <f t="shared" si="8"/>
        <v>165.78988304934671</v>
      </c>
      <c r="M111" s="27">
        <f t="shared" si="9"/>
        <v>74.605447372206029</v>
      </c>
      <c r="N111" s="27">
        <f>M111*'Demand breakdown 2'!N111</f>
        <v>35.00203385377683</v>
      </c>
      <c r="O111" s="27">
        <f>M111*'Demand breakdown 2'!O111</f>
        <v>11.78963357291812</v>
      </c>
      <c r="P111" s="27">
        <f>M111*'Demand breakdown 2'!P111</f>
        <v>0</v>
      </c>
      <c r="Q111" s="27">
        <f>M111*'Demand breakdown 2'!Q111</f>
        <v>0.44024023797304407</v>
      </c>
      <c r="R111" s="27">
        <f>M111*'Demand breakdown 2'!R111</f>
        <v>2.0016256153174403</v>
      </c>
      <c r="S111" s="27">
        <f>M111*'Demand breakdown 2'!S111</f>
        <v>0</v>
      </c>
      <c r="T111" s="27">
        <f>M111*'Demand breakdown 2'!T111</f>
        <v>0.29055855706220912</v>
      </c>
      <c r="U111" s="27">
        <f>M111*'Demand breakdown 2'!U111</f>
        <v>0</v>
      </c>
      <c r="V111" s="27">
        <f>M111*'Demand breakdown 2'!V111</f>
        <v>22.669437320691948</v>
      </c>
      <c r="W111" s="27">
        <f>M111*'Demand breakdown 2'!W111</f>
        <v>0.96852852354069707</v>
      </c>
      <c r="X111" s="27" cm="1">
        <f t="array" ref="X111">_xlfn.IFS(AND('Demand breakdown 2'!X111&gt;0,'Demand breakdown 2'!X111&lt;1),'Demand breakdown 2'!X111*'Demand breakdown final'!M111,'Demand breakdown 2'!X111=0,M111,'Demand breakdown 2'!X111=1,0)</f>
        <v>0</v>
      </c>
      <c r="Y111" s="27">
        <f>IF('Demand breakdown 2'!Y111&lt;1,M111*'Demand breakdown 2'!Y111,'Demand breakdown 2'!Y111-Doku!$H$9)</f>
        <v>1.4433896909257433</v>
      </c>
      <c r="Z111" s="27">
        <f t="shared" si="6"/>
        <v>44.763268423323616</v>
      </c>
      <c r="AA111" s="25">
        <f t="shared" si="7"/>
        <v>46.421167253817082</v>
      </c>
    </row>
    <row r="112" spans="1:27" s="25" customFormat="1" ht="15">
      <c r="A112" s="27" t="s">
        <v>1259</v>
      </c>
      <c r="B112" s="27" t="s">
        <v>1307</v>
      </c>
      <c r="C112" s="27">
        <v>5958</v>
      </c>
      <c r="D112" s="27">
        <v>674</v>
      </c>
      <c r="E112" s="27">
        <v>9584.8029999999999</v>
      </c>
      <c r="F112" s="27">
        <v>259777</v>
      </c>
      <c r="G112" s="27">
        <v>3</v>
      </c>
      <c r="H112" s="27">
        <v>1.3472795919141883E-2</v>
      </c>
      <c r="I112" s="27">
        <v>1.4474675433220037E-2</v>
      </c>
      <c r="J112" s="27">
        <v>121075.91480798255</v>
      </c>
      <c r="K112" s="29">
        <f t="shared" si="5"/>
        <v>1665.1960649657867</v>
      </c>
      <c r="L112" s="28">
        <f t="shared" si="8"/>
        <v>555.06535498859557</v>
      </c>
      <c r="M112" s="27">
        <f t="shared" si="9"/>
        <v>249.77940974486802</v>
      </c>
      <c r="N112" s="27">
        <f>M112*'Demand breakdown 2'!N112</f>
        <v>76.463884097499644</v>
      </c>
      <c r="O112" s="27">
        <f>M112*'Demand breakdown 2'!O112</f>
        <v>20.437869952494996</v>
      </c>
      <c r="P112" s="27">
        <f>M112*'Demand breakdown 2'!P112</f>
        <v>11.595209888644868</v>
      </c>
      <c r="Q112" s="27">
        <f>M112*'Demand breakdown 2'!Q112</f>
        <v>7.0051268020661759</v>
      </c>
      <c r="R112" s="27">
        <f>M112*'Demand breakdown 2'!R112</f>
        <v>0</v>
      </c>
      <c r="S112" s="27">
        <f>M112*'Demand breakdown 2'!S112</f>
        <v>15.5327811638962</v>
      </c>
      <c r="T112" s="27">
        <f>M112*'Demand breakdown 2'!T112</f>
        <v>24.765448287390267</v>
      </c>
      <c r="U112" s="27">
        <f>M112*'Demand breakdown 2'!U112</f>
        <v>0</v>
      </c>
      <c r="V112" s="27">
        <f>M112*'Demand breakdown 2'!V112</f>
        <v>60.79610048988053</v>
      </c>
      <c r="W112" s="27">
        <f>M112*'Demand breakdown 2'!W112</f>
        <v>1.5075272882390807</v>
      </c>
      <c r="X112" s="27" cm="1">
        <f t="array" ref="X112">_xlfn.IFS(AND('Demand breakdown 2'!X112&gt;0,'Demand breakdown 2'!X112&lt;1),'Demand breakdown 2'!X112*'Demand breakdown final'!M112,'Demand breakdown 2'!X112=0,M112,'Demand breakdown 2'!X112=1,0)</f>
        <v>26.842985893570496</v>
      </c>
      <c r="Y112" s="27">
        <f>IF('Demand breakdown 2'!Y112&lt;1,M112*'Demand breakdown 2'!Y112,'Demand breakdown 2'!Y112-Doku!$H$9)</f>
        <v>4.8324758811857667</v>
      </c>
      <c r="Z112" s="27">
        <f t="shared" si="6"/>
        <v>149.86764584692082</v>
      </c>
      <c r="AA112" s="25">
        <f t="shared" si="7"/>
        <v>155.41829939680679</v>
      </c>
    </row>
    <row r="113" spans="1:27" s="25" customFormat="1" ht="15">
      <c r="A113" s="27" t="s">
        <v>1259</v>
      </c>
      <c r="B113" s="27" t="s">
        <v>1308</v>
      </c>
      <c r="C113" s="27">
        <v>5962</v>
      </c>
      <c r="D113" s="27">
        <v>751</v>
      </c>
      <c r="E113" s="27">
        <v>15400.931</v>
      </c>
      <c r="F113" s="27">
        <v>410222</v>
      </c>
      <c r="G113" s="27">
        <v>3</v>
      </c>
      <c r="H113" s="27">
        <v>2.1648186230617962E-2</v>
      </c>
      <c r="I113" s="27">
        <v>2.2857413495291693E-2</v>
      </c>
      <c r="J113" s="27">
        <v>121075.91480798255</v>
      </c>
      <c r="K113" s="29">
        <f t="shared" si="5"/>
        <v>2662.0682750443566</v>
      </c>
      <c r="L113" s="28">
        <f t="shared" si="8"/>
        <v>887.3560916814522</v>
      </c>
      <c r="M113" s="27">
        <f t="shared" si="9"/>
        <v>399.31024125665351</v>
      </c>
      <c r="N113" s="27">
        <f>M113*'Demand breakdown 2'!N113</f>
        <v>206.12331183418092</v>
      </c>
      <c r="O113" s="27">
        <f>M113*'Demand breakdown 2'!O113</f>
        <v>27.71792789952017</v>
      </c>
      <c r="P113" s="27">
        <f>M113*'Demand breakdown 2'!P113</f>
        <v>4.074811659647068</v>
      </c>
      <c r="Q113" s="27">
        <f>M113*'Demand breakdown 2'!Q113</f>
        <v>3.2575471742376285</v>
      </c>
      <c r="R113" s="27">
        <f>M113*'Demand breakdown 2'!R113</f>
        <v>0</v>
      </c>
      <c r="S113" s="27">
        <f>M113*'Demand breakdown 2'!S113</f>
        <v>3.3035902438381601</v>
      </c>
      <c r="T113" s="27">
        <f>M113*'Demand breakdown 2'!T113</f>
        <v>0.66186912550764521</v>
      </c>
      <c r="U113" s="27">
        <f>M113*'Demand breakdown 2'!U113</f>
        <v>26.837354193409997</v>
      </c>
      <c r="V113" s="27">
        <f>M113*'Demand breakdown 2'!V113</f>
        <v>59.919299701392127</v>
      </c>
      <c r="W113" s="27">
        <f>M113*'Demand breakdown 2'!W113</f>
        <v>2.8258933967326416</v>
      </c>
      <c r="X113" s="27" cm="1">
        <f t="array" ref="X113">_xlfn.IFS(AND('Demand breakdown 2'!X113&gt;0,'Demand breakdown 2'!X113&lt;1),'Demand breakdown 2'!X113*'Demand breakdown final'!M113,'Demand breakdown 2'!X113=0,M113,'Demand breakdown 2'!X113=1,0)</f>
        <v>56.863190956656823</v>
      </c>
      <c r="Y113" s="27">
        <f>IF('Demand breakdown 2'!Y113&lt;1,M113*'Demand breakdown 2'!Y113,'Demand breakdown 2'!Y113-Doku!$H$9)</f>
        <v>7.7254450715302942</v>
      </c>
      <c r="Z113" s="27">
        <f t="shared" si="6"/>
        <v>239.5861447539921</v>
      </c>
      <c r="AA113" s="25">
        <f t="shared" si="7"/>
        <v>248.45970567080664</v>
      </c>
    </row>
    <row r="114" spans="1:27" s="25" customFormat="1" ht="15">
      <c r="A114" s="27" t="s">
        <v>1259</v>
      </c>
      <c r="B114" s="27" t="s">
        <v>1309</v>
      </c>
      <c r="C114" s="27">
        <v>5966</v>
      </c>
      <c r="D114" s="27">
        <v>836</v>
      </c>
      <c r="E114" s="27">
        <v>5552.9740000000002</v>
      </c>
      <c r="F114" s="27">
        <v>133955</v>
      </c>
      <c r="G114" s="27">
        <v>3</v>
      </c>
      <c r="H114" s="27">
        <v>7.8054901541848055E-3</v>
      </c>
      <c r="I114" s="27">
        <v>7.4639215467766197E-3</v>
      </c>
      <c r="J114" s="27">
        <v>121075.91480798255</v>
      </c>
      <c r="K114" s="29">
        <f t="shared" si="5"/>
        <v>933.47725609136842</v>
      </c>
      <c r="L114" s="28">
        <f t="shared" si="8"/>
        <v>311.15908536378947</v>
      </c>
      <c r="M114" s="27">
        <f t="shared" si="9"/>
        <v>140.02158841370527</v>
      </c>
      <c r="N114" s="27">
        <f>M114*'Demand breakdown 2'!N114</f>
        <v>69.696820668169323</v>
      </c>
      <c r="O114" s="27">
        <f>M114*'Demand breakdown 2'!O114</f>
        <v>10.508679002438312</v>
      </c>
      <c r="P114" s="27">
        <f>M114*'Demand breakdown 2'!P114</f>
        <v>0</v>
      </c>
      <c r="Q114" s="27">
        <f>M114*'Demand breakdown 2'!Q114</f>
        <v>0</v>
      </c>
      <c r="R114" s="27">
        <f>M114*'Demand breakdown 2'!R114</f>
        <v>0</v>
      </c>
      <c r="S114" s="27">
        <f>M114*'Demand breakdown 2'!S114</f>
        <v>5.5190340794508108</v>
      </c>
      <c r="T114" s="27">
        <f>M114*'Demand breakdown 2'!T114</f>
        <v>4.3628968411976086</v>
      </c>
      <c r="U114" s="27">
        <f>M114*'Demand breakdown 2'!U114</f>
        <v>7.2167303398331439</v>
      </c>
      <c r="V114" s="27">
        <f>M114*'Demand breakdown 2'!V114</f>
        <v>40.008433376393697</v>
      </c>
      <c r="W114" s="27">
        <f>M114*'Demand breakdown 2'!W114</f>
        <v>0</v>
      </c>
      <c r="X114" s="27" cm="1">
        <f t="array" ref="X114">_xlfn.IFS(AND('Demand breakdown 2'!X114&gt;0,'Demand breakdown 2'!X114&lt;1),'Demand breakdown 2'!X114*'Demand breakdown final'!M114,'Demand breakdown 2'!X114=0,M114,'Demand breakdown 2'!X114=1,0)</f>
        <v>0</v>
      </c>
      <c r="Y114" s="27">
        <f>IF('Demand breakdown 2'!Y114&lt;1,M114*'Demand breakdown 2'!Y114,'Demand breakdown 2'!Y114-Doku!$H$9)</f>
        <v>2.708994106222375</v>
      </c>
      <c r="Z114" s="27">
        <f t="shared" si="6"/>
        <v>84.012953048223167</v>
      </c>
      <c r="AA114" s="25">
        <f t="shared" si="7"/>
        <v>87.12454390186106</v>
      </c>
    </row>
    <row r="115" spans="1:27" s="25" customFormat="1" ht="15">
      <c r="A115" s="27" t="s">
        <v>1259</v>
      </c>
      <c r="B115" s="27" t="s">
        <v>1310</v>
      </c>
      <c r="C115" s="27">
        <v>5970</v>
      </c>
      <c r="D115" s="27">
        <v>813</v>
      </c>
      <c r="E115" s="27">
        <v>11339.334999999999</v>
      </c>
      <c r="F115" s="27">
        <v>276944</v>
      </c>
      <c r="G115" s="27">
        <v>4</v>
      </c>
      <c r="H115" s="27">
        <v>1.5939038738071374E-2</v>
      </c>
      <c r="I115" s="27">
        <v>1.5431214130495348E-2</v>
      </c>
      <c r="J115" s="27">
        <v>121075.91480798255</v>
      </c>
      <c r="K115" s="29">
        <f t="shared" si="5"/>
        <v>1912.6178042730671</v>
      </c>
      <c r="L115" s="28">
        <f t="shared" si="8"/>
        <v>478.15445106826678</v>
      </c>
      <c r="M115" s="27">
        <f t="shared" si="9"/>
        <v>215.16950298072007</v>
      </c>
      <c r="N115" s="27">
        <f>M115*'Demand breakdown 2'!N115</f>
        <v>132.18705942817951</v>
      </c>
      <c r="O115" s="27">
        <f>M115*'Demand breakdown 2'!O115</f>
        <v>29.076943543498828</v>
      </c>
      <c r="P115" s="27">
        <f>M115*'Demand breakdown 2'!P115</f>
        <v>3.6482599405784053</v>
      </c>
      <c r="Q115" s="27">
        <f>M115*'Demand breakdown 2'!Q115</f>
        <v>5.3242767936219035</v>
      </c>
      <c r="R115" s="27">
        <f>M115*'Demand breakdown 2'!R115</f>
        <v>0</v>
      </c>
      <c r="S115" s="27">
        <f>M115*'Demand breakdown 2'!S115</f>
        <v>2.2684693220263159</v>
      </c>
      <c r="T115" s="27">
        <f>M115*'Demand breakdown 2'!T115</f>
        <v>2.369809875931272</v>
      </c>
      <c r="U115" s="27">
        <f>M115*'Demand breakdown 2'!U115</f>
        <v>8.3878796924409489</v>
      </c>
      <c r="V115" s="27">
        <f>M115*'Demand breakdown 2'!V115</f>
        <v>25.374115612356217</v>
      </c>
      <c r="W115" s="27">
        <f>M115*'Demand breakdown 2'!W115</f>
        <v>2.369809875931272</v>
      </c>
      <c r="X115" s="27" cm="1">
        <f t="array" ref="X115">_xlfn.IFS(AND('Demand breakdown 2'!X115&gt;0,'Demand breakdown 2'!X115&lt;1),'Demand breakdown 2'!X115*'Demand breakdown final'!M115,'Demand breakdown 2'!X115=0,M115,'Demand breakdown 2'!X115=1,0)</f>
        <v>0</v>
      </c>
      <c r="Y115" s="27">
        <f>IF('Demand breakdown 2'!Y115&lt;1,M115*'Demand breakdown 2'!Y115,'Demand breakdown 2'!Y115-Doku!$H$9)</f>
        <v>4.1628788961553802</v>
      </c>
      <c r="Z115" s="27">
        <f t="shared" si="6"/>
        <v>129.10170178843205</v>
      </c>
      <c r="AA115" s="25">
        <f t="shared" si="7"/>
        <v>133.88324629911472</v>
      </c>
    </row>
    <row r="116" spans="1:27" s="25" customFormat="1" ht="15">
      <c r="A116" s="27" t="s">
        <v>1259</v>
      </c>
      <c r="B116" s="27" t="s">
        <v>1311</v>
      </c>
      <c r="C116" s="27">
        <v>5974</v>
      </c>
      <c r="D116" s="27">
        <v>665</v>
      </c>
      <c r="E116" s="27">
        <v>10857.534</v>
      </c>
      <c r="F116" s="27">
        <v>301785</v>
      </c>
      <c r="G116" s="27">
        <v>9</v>
      </c>
      <c r="H116" s="27">
        <v>1.526179930533202E-2</v>
      </c>
      <c r="I116" s="27">
        <v>1.6815345183038947E-2</v>
      </c>
      <c r="J116" s="27">
        <v>121075.91480798255</v>
      </c>
      <c r="K116" s="29">
        <f t="shared" si="5"/>
        <v>1900.5034692439772</v>
      </c>
      <c r="L116" s="28">
        <f t="shared" si="8"/>
        <v>211.16705213821967</v>
      </c>
      <c r="M116" s="27">
        <f t="shared" si="9"/>
        <v>95.02517346219885</v>
      </c>
      <c r="N116" s="27">
        <f>M116*'Demand breakdown 2'!N116</f>
        <v>26.214722005411531</v>
      </c>
      <c r="O116" s="27">
        <f>M116*'Demand breakdown 2'!O116</f>
        <v>4.8369309714765718</v>
      </c>
      <c r="P116" s="27">
        <f>M116*'Demand breakdown 2'!P116</f>
        <v>3.6414148985265404</v>
      </c>
      <c r="Q116" s="27">
        <f>M116*'Demand breakdown 2'!Q116</f>
        <v>5.9746926447671793</v>
      </c>
      <c r="R116" s="27">
        <f>M116*'Demand breakdown 2'!R116</f>
        <v>0</v>
      </c>
      <c r="S116" s="27">
        <f>M116*'Demand breakdown 2'!S116</f>
        <v>1.5362670309406186</v>
      </c>
      <c r="T116" s="27">
        <f>M116*'Demand breakdown 2'!T116</f>
        <v>5.3134047686667998</v>
      </c>
      <c r="U116" s="27">
        <f>M116*'Demand breakdown 2'!U116</f>
        <v>0</v>
      </c>
      <c r="V116" s="27">
        <f>M116*'Demand breakdown 2'!V116</f>
        <v>39.940055084473101</v>
      </c>
      <c r="W116" s="27">
        <f>M116*'Demand breakdown 2'!W116</f>
        <v>0</v>
      </c>
      <c r="X116" s="27" cm="1">
        <f t="array" ref="X116">_xlfn.IFS(AND('Demand breakdown 2'!X116&gt;0,'Demand breakdown 2'!X116&lt;1),'Demand breakdown 2'!X116*'Demand breakdown final'!M116,'Demand breakdown 2'!X116=0,M116,'Demand breakdown 2'!X116=1,0)</f>
        <v>5.729236446214637</v>
      </c>
      <c r="Y116" s="27">
        <f>IF('Demand breakdown 2'!Y116&lt;1,M116*'Demand breakdown 2'!Y116,'Demand breakdown 2'!Y116-Doku!$H$9)</f>
        <v>1.8384496117218774</v>
      </c>
      <c r="Z116" s="27">
        <f t="shared" si="6"/>
        <v>57.015104077319315</v>
      </c>
      <c r="AA116" s="25">
        <f t="shared" si="7"/>
        <v>59.126774598701516</v>
      </c>
    </row>
    <row r="117" spans="1:27" s="25" customFormat="1" ht="15">
      <c r="A117" s="27" t="s">
        <v>1259</v>
      </c>
      <c r="B117" s="27" t="s">
        <v>1312</v>
      </c>
      <c r="C117" s="27">
        <v>5978</v>
      </c>
      <c r="D117" s="27">
        <v>620</v>
      </c>
      <c r="E117" s="27">
        <v>12054.912</v>
      </c>
      <c r="F117" s="27">
        <v>394891</v>
      </c>
      <c r="G117" s="27">
        <v>12</v>
      </c>
      <c r="H117" s="27">
        <v>1.6944883395017565E-2</v>
      </c>
      <c r="I117" s="27">
        <v>2.2003176018276036E-2</v>
      </c>
      <c r="J117" s="27">
        <v>121075.91480798255</v>
      </c>
      <c r="K117" s="29">
        <f t="shared" si="5"/>
        <v>2223.0997322500416</v>
      </c>
      <c r="L117" s="28">
        <f t="shared" si="8"/>
        <v>185.2583110208368</v>
      </c>
      <c r="M117" s="27">
        <f t="shared" si="9"/>
        <v>83.366239959376557</v>
      </c>
      <c r="N117" s="27">
        <f>M117*'Demand breakdown 2'!N117</f>
        <v>31.387412731800271</v>
      </c>
      <c r="O117" s="27">
        <f>M117*'Demand breakdown 2'!O117</f>
        <v>2.2723918719855396</v>
      </c>
      <c r="P117" s="27">
        <f>M117*'Demand breakdown 2'!P117</f>
        <v>0</v>
      </c>
      <c r="Q117" s="27">
        <f>M117*'Demand breakdown 2'!Q117</f>
        <v>10.148664413992563</v>
      </c>
      <c r="R117" s="27">
        <f>M117*'Demand breakdown 2'!R117</f>
        <v>0</v>
      </c>
      <c r="S117" s="27">
        <f>M117*'Demand breakdown 2'!S117</f>
        <v>2.0776154258153507</v>
      </c>
      <c r="T117" s="27">
        <f>M117*'Demand breakdown 2'!T117</f>
        <v>0</v>
      </c>
      <c r="U117" s="27">
        <f>M117*'Demand breakdown 2'!U117</f>
        <v>4.1674043795163378</v>
      </c>
      <c r="V117" s="27">
        <f>M117*'Demand breakdown 2'!V117</f>
        <v>31.699866614198282</v>
      </c>
      <c r="W117" s="27">
        <f>M117*'Demand breakdown 2'!W117</f>
        <v>0</v>
      </c>
      <c r="X117" s="27" cm="1">
        <f t="array" ref="X117">_xlfn.IFS(AND('Demand breakdown 2'!X117&gt;0,'Demand breakdown 2'!X117&lt;1),'Demand breakdown 2'!X117*'Demand breakdown final'!M117,'Demand breakdown 2'!X117=0,M117,'Demand breakdown 2'!X117=1,0)</f>
        <v>0</v>
      </c>
      <c r="Y117" s="27">
        <f>IF('Demand breakdown 2'!Y117&lt;1,M117*'Demand breakdown 2'!Y117,'Demand breakdown 2'!Y117-Doku!$H$9)</f>
        <v>1.6128845220682149</v>
      </c>
      <c r="Z117" s="27">
        <f t="shared" si="6"/>
        <v>50.019743975625943</v>
      </c>
      <c r="AA117" s="25">
        <f t="shared" si="7"/>
        <v>51.872327085834307</v>
      </c>
    </row>
    <row r="118" spans="1:27" s="25" customFormat="1" ht="15">
      <c r="A118" s="27" t="s">
        <v>1313</v>
      </c>
      <c r="B118" s="27" t="s">
        <v>1314</v>
      </c>
      <c r="C118" s="27">
        <v>6411</v>
      </c>
      <c r="D118" s="27">
        <v>1003</v>
      </c>
      <c r="E118" s="27">
        <v>12363.817999999999</v>
      </c>
      <c r="F118" s="27">
        <v>159878</v>
      </c>
      <c r="G118" s="27">
        <v>1</v>
      </c>
      <c r="H118" s="27">
        <v>4.1985683092397703E-2</v>
      </c>
      <c r="I118" s="27">
        <v>2.542589058524173E-2</v>
      </c>
      <c r="J118" s="27">
        <v>32208.966962938117</v>
      </c>
      <c r="K118" s="29">
        <f t="shared" si="5"/>
        <v>1202.9708129021199</v>
      </c>
      <c r="L118" s="28">
        <f t="shared" si="8"/>
        <v>1202.9708129021199</v>
      </c>
      <c r="M118" s="27">
        <f t="shared" si="9"/>
        <v>541.33686580595395</v>
      </c>
      <c r="N118" s="27">
        <f>M118*'Demand breakdown 2'!N118</f>
        <v>0</v>
      </c>
      <c r="O118" s="27">
        <f>M118*'Demand breakdown 2'!O118</f>
        <v>0</v>
      </c>
      <c r="P118" s="27">
        <f>M118*'Demand breakdown 2'!P118</f>
        <v>0</v>
      </c>
      <c r="Q118" s="27">
        <f>M118*'Demand breakdown 2'!Q118</f>
        <v>0</v>
      </c>
      <c r="R118" s="27">
        <f>M118*'Demand breakdown 2'!R118</f>
        <v>0</v>
      </c>
      <c r="S118" s="27">
        <f>M118*'Demand breakdown 2'!S118</f>
        <v>11.732826656225797</v>
      </c>
      <c r="T118" s="27">
        <f>M118*'Demand breakdown 2'!T118</f>
        <v>0</v>
      </c>
      <c r="U118" s="27">
        <f>M118*'Demand breakdown 2'!U118</f>
        <v>0</v>
      </c>
      <c r="V118" s="27">
        <f>M118*'Demand breakdown 2'!V118</f>
        <v>79.296803391849537</v>
      </c>
      <c r="W118" s="27">
        <f>M118*'Demand breakdown 2'!W118</f>
        <v>0</v>
      </c>
      <c r="X118" s="27" cm="1">
        <f t="array" ref="X118">_xlfn.IFS(AND('Demand breakdown 2'!X118&gt;0,'Demand breakdown 2'!X118&lt;1),'Demand breakdown 2'!X118*'Demand breakdown final'!M118,'Demand breakdown 2'!X118=0,M118,'Demand breakdown 2'!X118=1,0)</f>
        <v>439.83400519705685</v>
      </c>
      <c r="Y118" s="27">
        <f>IF('Demand breakdown 2'!Y118&lt;1,M118*'Demand breakdown 2'!Y118,'Demand breakdown 2'!Y118-Doku!$H$9)</f>
        <v>10.473230560821744</v>
      </c>
      <c r="Z118" s="27">
        <f t="shared" si="6"/>
        <v>324.80211948357237</v>
      </c>
      <c r="AA118" s="25">
        <f t="shared" si="7"/>
        <v>336.8318276125936</v>
      </c>
    </row>
    <row r="119" spans="1:27" s="25" customFormat="1" ht="15">
      <c r="A119" s="27" t="s">
        <v>1313</v>
      </c>
      <c r="B119" s="27" t="s">
        <v>1315</v>
      </c>
      <c r="C119" s="27">
        <v>6412</v>
      </c>
      <c r="D119" s="27">
        <v>1586</v>
      </c>
      <c r="E119" s="27">
        <v>70639.322</v>
      </c>
      <c r="F119" s="27">
        <v>763380</v>
      </c>
      <c r="G119" s="27">
        <v>1</v>
      </c>
      <c r="H119" s="27">
        <v>0.23988060867232416</v>
      </c>
      <c r="I119" s="27">
        <v>0.12140267175572519</v>
      </c>
      <c r="J119" s="27">
        <v>32208.966962938117</v>
      </c>
      <c r="K119" s="29">
        <f t="shared" si="5"/>
        <v>6657.8120521009114</v>
      </c>
      <c r="L119" s="28">
        <f t="shared" si="8"/>
        <v>6657.8120521009114</v>
      </c>
      <c r="M119" s="27">
        <f t="shared" si="9"/>
        <v>2996.0154234454103</v>
      </c>
      <c r="N119" s="27">
        <f>M119*'Demand breakdown 2'!N119</f>
        <v>38.25330544948207</v>
      </c>
      <c r="O119" s="27">
        <f>M119*'Demand breakdown 2'!O119</f>
        <v>437.97372978840406</v>
      </c>
      <c r="P119" s="27">
        <f>M119*'Demand breakdown 2'!P119</f>
        <v>27.226010638001153</v>
      </c>
      <c r="Q119" s="27">
        <f>M119*'Demand breakdown 2'!Q119</f>
        <v>321.92095818619799</v>
      </c>
      <c r="R119" s="27">
        <f>M119*'Demand breakdown 2'!R119</f>
        <v>0</v>
      </c>
      <c r="S119" s="27">
        <f>M119*'Demand breakdown 2'!S119</f>
        <v>23.879797040034529</v>
      </c>
      <c r="T119" s="27">
        <f>M119*'Demand breakdown 2'!T119</f>
        <v>0</v>
      </c>
      <c r="U119" s="27">
        <f>M119*'Demand breakdown 2'!U119</f>
        <v>0</v>
      </c>
      <c r="V119" s="27">
        <f>M119*'Demand breakdown 2'!V119</f>
        <v>656.23811674668138</v>
      </c>
      <c r="W119" s="27">
        <f>M119*'Demand breakdown 2'!W119</f>
        <v>27.378111256090545</v>
      </c>
      <c r="X119" s="27" cm="1">
        <f t="array" ref="X119">_xlfn.IFS(AND('Demand breakdown 2'!X119&gt;0,'Demand breakdown 2'!X119&lt;1),'Demand breakdown 2'!X119*'Demand breakdown final'!M119,'Demand breakdown 2'!X119=0,M119,'Demand breakdown 2'!X119=1,0)</f>
        <v>1405.1815602188472</v>
      </c>
      <c r="Y119" s="27">
        <f>IF('Demand breakdown 2'!Y119&lt;1,M119*'Demand breakdown 2'!Y119,'Demand breakdown 2'!Y119-Doku!$H$9)</f>
        <v>57.963834121671333</v>
      </c>
      <c r="Z119" s="27">
        <f t="shared" si="6"/>
        <v>1797.6092540672462</v>
      </c>
      <c r="AA119" s="25">
        <f t="shared" si="7"/>
        <v>1864.1873745882554</v>
      </c>
    </row>
    <row r="120" spans="1:27" s="25" customFormat="1" ht="15">
      <c r="A120" s="27" t="s">
        <v>1313</v>
      </c>
      <c r="B120" s="27" t="s">
        <v>1316</v>
      </c>
      <c r="C120" s="27">
        <v>6413</v>
      </c>
      <c r="D120" s="27">
        <v>709</v>
      </c>
      <c r="E120" s="27">
        <v>4725.9110000000001</v>
      </c>
      <c r="F120" s="27">
        <v>130280</v>
      </c>
      <c r="G120" s="27">
        <v>1</v>
      </c>
      <c r="H120" s="27">
        <v>1.6048489355705201E-2</v>
      </c>
      <c r="I120" s="27">
        <v>2.0718829516539441E-2</v>
      </c>
      <c r="J120" s="27">
        <v>32208.966962938117</v>
      </c>
      <c r="K120" s="29">
        <f t="shared" si="5"/>
        <v>559.02477640785094</v>
      </c>
      <c r="L120" s="28">
        <f t="shared" si="8"/>
        <v>559.02477640785094</v>
      </c>
      <c r="M120" s="27">
        <f t="shared" si="9"/>
        <v>251.56114938353292</v>
      </c>
      <c r="N120" s="27">
        <f>M120*'Demand breakdown 2'!N120</f>
        <v>0</v>
      </c>
      <c r="O120" s="27">
        <f>M120*'Demand breakdown 2'!O120</f>
        <v>0</v>
      </c>
      <c r="P120" s="27">
        <f>M120*'Demand breakdown 2'!P120</f>
        <v>0</v>
      </c>
      <c r="Q120" s="27">
        <f>M120*'Demand breakdown 2'!Q120</f>
        <v>0</v>
      </c>
      <c r="R120" s="27">
        <f>M120*'Demand breakdown 2'!R120</f>
        <v>0</v>
      </c>
      <c r="S120" s="27">
        <f>M120*'Demand breakdown 2'!S120</f>
        <v>0</v>
      </c>
      <c r="T120" s="27">
        <f>M120*'Demand breakdown 2'!T120</f>
        <v>0</v>
      </c>
      <c r="U120" s="27">
        <f>M120*'Demand breakdown 2'!U120</f>
        <v>0</v>
      </c>
      <c r="V120" s="27">
        <f>M120*'Demand breakdown 2'!V120</f>
        <v>74.283162154319939</v>
      </c>
      <c r="W120" s="27">
        <f>M120*'Demand breakdown 2'!W120</f>
        <v>0</v>
      </c>
      <c r="X120" s="27" cm="1">
        <f t="array" ref="X120">_xlfn.IFS(AND('Demand breakdown 2'!X120&gt;0,'Demand breakdown 2'!X120&lt;1),'Demand breakdown 2'!X120*'Demand breakdown final'!M120,'Demand breakdown 2'!X120=0,M120,'Demand breakdown 2'!X120=1,0)</f>
        <v>172.41104007659936</v>
      </c>
      <c r="Y120" s="27">
        <f>IF('Demand breakdown 2'!Y120&lt;1,M120*'Demand breakdown 2'!Y120,'Demand breakdown 2'!Y120-Doku!$H$9)</f>
        <v>4.8669471526136059</v>
      </c>
      <c r="Z120" s="27">
        <f t="shared" si="6"/>
        <v>150.93668963011976</v>
      </c>
      <c r="AA120" s="25">
        <f t="shared" si="7"/>
        <v>156.52693739419828</v>
      </c>
    </row>
    <row r="121" spans="1:27" s="25" customFormat="1" ht="15">
      <c r="A121" s="27" t="s">
        <v>1313</v>
      </c>
      <c r="B121" s="27" t="s">
        <v>1317</v>
      </c>
      <c r="C121" s="27">
        <v>6414</v>
      </c>
      <c r="D121" s="27">
        <v>1032</v>
      </c>
      <c r="E121" s="27">
        <v>17692.013999999999</v>
      </c>
      <c r="F121" s="27">
        <v>278474</v>
      </c>
      <c r="G121" s="27">
        <v>1</v>
      </c>
      <c r="H121" s="27">
        <v>6.007944253710816E-2</v>
      </c>
      <c r="I121" s="27">
        <v>4.4286577608142495E-2</v>
      </c>
      <c r="J121" s="27">
        <v>32208.966962938117</v>
      </c>
      <c r="K121" s="29">
        <f t="shared" si="5"/>
        <v>1792.6686577002399</v>
      </c>
      <c r="L121" s="28">
        <f t="shared" si="8"/>
        <v>1792.6686577002399</v>
      </c>
      <c r="M121" s="27">
        <f t="shared" si="9"/>
        <v>806.70089596510797</v>
      </c>
      <c r="N121" s="27">
        <f>M121*'Demand breakdown 2'!N121</f>
        <v>3.9363654215039237</v>
      </c>
      <c r="O121" s="27">
        <f>M121*'Demand breakdown 2'!O121</f>
        <v>95.572636925043795</v>
      </c>
      <c r="P121" s="27">
        <f>M121*'Demand breakdown 2'!P121</f>
        <v>58.756042688624746</v>
      </c>
      <c r="Q121" s="27">
        <f>M121*'Demand breakdown 2'!Q121</f>
        <v>54.298687726039418</v>
      </c>
      <c r="R121" s="27">
        <f>M121*'Demand breakdown 2'!R121</f>
        <v>0</v>
      </c>
      <c r="S121" s="27">
        <f>M121*'Demand breakdown 2'!S121</f>
        <v>20.029153468240555</v>
      </c>
      <c r="T121" s="27">
        <f>M121*'Demand breakdown 2'!T121</f>
        <v>0</v>
      </c>
      <c r="U121" s="27">
        <f>M121*'Demand breakdown 2'!U121</f>
        <v>0</v>
      </c>
      <c r="V121" s="27">
        <f>M121*'Demand breakdown 2'!V121</f>
        <v>246.94904247258438</v>
      </c>
      <c r="W121" s="27">
        <f>M121*'Demand breakdown 2'!W121</f>
        <v>12.272198078806349</v>
      </c>
      <c r="X121" s="27" cm="1">
        <f t="array" ref="X121">_xlfn.IFS(AND('Demand breakdown 2'!X121&gt;0,'Demand breakdown 2'!X121&lt;1),'Demand breakdown 2'!X121*'Demand breakdown final'!M121,'Demand breakdown 2'!X121=0,M121,'Demand breakdown 2'!X121=1,0)</f>
        <v>299.27954748787181</v>
      </c>
      <c r="Y121" s="27">
        <f>IF('Demand breakdown 2'!Y121&lt;1,M121*'Demand breakdown 2'!Y121,'Demand breakdown 2'!Y121-Doku!$H$9)</f>
        <v>15.607221696392966</v>
      </c>
      <c r="Z121" s="27">
        <f t="shared" si="6"/>
        <v>484.02053757906481</v>
      </c>
      <c r="AA121" s="25">
        <f t="shared" si="7"/>
        <v>501.94722415606725</v>
      </c>
    </row>
    <row r="122" spans="1:27" s="25" customFormat="1" ht="15">
      <c r="A122" s="27" t="s">
        <v>1313</v>
      </c>
      <c r="B122" s="27" t="s">
        <v>1318</v>
      </c>
      <c r="C122" s="27">
        <v>6431</v>
      </c>
      <c r="D122" s="27">
        <v>770</v>
      </c>
      <c r="E122" s="27">
        <v>7669.9610000000002</v>
      </c>
      <c r="F122" s="27">
        <v>270340</v>
      </c>
      <c r="G122" s="27">
        <v>6</v>
      </c>
      <c r="H122" s="27">
        <v>2.6046044343021695E-2</v>
      </c>
      <c r="I122" s="27">
        <v>4.2993002544529264E-2</v>
      </c>
      <c r="J122" s="27">
        <v>32208.966962938117</v>
      </c>
      <c r="K122" s="29">
        <f t="shared" si="5"/>
        <v>991.75250647330904</v>
      </c>
      <c r="L122" s="28">
        <f t="shared" si="8"/>
        <v>165.29208441221817</v>
      </c>
      <c r="M122" s="27">
        <f t="shared" si="9"/>
        <v>74.381437985498181</v>
      </c>
      <c r="N122" s="27">
        <f>M122*'Demand breakdown 2'!N122</f>
        <v>4.3913665805178033</v>
      </c>
      <c r="O122" s="27">
        <f>M122*'Demand breakdown 2'!O122</f>
        <v>20.32957523569663</v>
      </c>
      <c r="P122" s="27">
        <f>M122*'Demand breakdown 2'!P122</f>
        <v>3.1096225278285963</v>
      </c>
      <c r="Q122" s="27">
        <f>M122*'Demand breakdown 2'!Q122</f>
        <v>5.8458674403085986</v>
      </c>
      <c r="R122" s="27">
        <f>M122*'Demand breakdown 2'!R122</f>
        <v>0</v>
      </c>
      <c r="S122" s="27">
        <f>M122*'Demand breakdown 2'!S122</f>
        <v>1.6941312696413857</v>
      </c>
      <c r="T122" s="27">
        <f>M122*'Demand breakdown 2'!T122</f>
        <v>0</v>
      </c>
      <c r="U122" s="27">
        <f>M122*'Demand breakdown 2'!U122</f>
        <v>0</v>
      </c>
      <c r="V122" s="27">
        <f>M122*'Demand breakdown 2'!V122</f>
        <v>21.934541701672678</v>
      </c>
      <c r="W122" s="27">
        <f>M122*'Demand breakdown 2'!W122</f>
        <v>0</v>
      </c>
      <c r="X122" s="27" cm="1">
        <f t="array" ref="X122">_xlfn.IFS(AND('Demand breakdown 2'!X122&gt;0,'Demand breakdown 2'!X122&lt;1),'Demand breakdown 2'!X122*'Demand breakdown final'!M122,'Demand breakdown 2'!X122=0,M122,'Demand breakdown 2'!X122=1,0)</f>
        <v>15.637277442808315</v>
      </c>
      <c r="Y122" s="27">
        <f>IF('Demand breakdown 2'!Y122&lt;1,M122*'Demand breakdown 2'!Y122,'Demand breakdown 2'!Y122-Doku!$H$9)</f>
        <v>1.4390557870241742</v>
      </c>
      <c r="Z122" s="27">
        <f t="shared" si="6"/>
        <v>44.628862791298907</v>
      </c>
      <c r="AA122" s="25">
        <f t="shared" si="7"/>
        <v>46.281783635421093</v>
      </c>
    </row>
    <row r="123" spans="1:27" s="25" customFormat="1" ht="15">
      <c r="A123" s="27" t="s">
        <v>1313</v>
      </c>
      <c r="B123" s="27" t="s">
        <v>1319</v>
      </c>
      <c r="C123" s="27">
        <v>6432</v>
      </c>
      <c r="D123" s="27">
        <v>802</v>
      </c>
      <c r="E123" s="27">
        <v>8555.6939999999995</v>
      </c>
      <c r="F123" s="27">
        <v>297844</v>
      </c>
      <c r="G123" s="27">
        <v>4</v>
      </c>
      <c r="H123" s="27">
        <v>2.9053861591907006E-2</v>
      </c>
      <c r="I123" s="27">
        <v>4.7367048346055977E-2</v>
      </c>
      <c r="J123" s="27">
        <v>32208.966962938117</v>
      </c>
      <c r="K123" s="29">
        <f t="shared" si="5"/>
        <v>1100.9525397616494</v>
      </c>
      <c r="L123" s="28">
        <f t="shared" si="8"/>
        <v>275.23813494041235</v>
      </c>
      <c r="M123" s="27">
        <f t="shared" si="9"/>
        <v>123.85716072318556</v>
      </c>
      <c r="N123" s="27">
        <f>M123*'Demand breakdown 2'!N123</f>
        <v>10.824630833276899</v>
      </c>
      <c r="O123" s="27">
        <f>M123*'Demand breakdown 2'!O123</f>
        <v>15.47314452950962</v>
      </c>
      <c r="P123" s="27">
        <f>M123*'Demand breakdown 2'!P123</f>
        <v>2.9730776643749905</v>
      </c>
      <c r="Q123" s="27">
        <f>M123*'Demand breakdown 2'!Q123</f>
        <v>7.4409070826622683</v>
      </c>
      <c r="R123" s="27">
        <f>M123*'Demand breakdown 2'!R123</f>
        <v>1.9218236836015132</v>
      </c>
      <c r="S123" s="27">
        <f>M123*'Demand breakdown 2'!S123</f>
        <v>1.0594669024982699</v>
      </c>
      <c r="T123" s="27">
        <f>M123*'Demand breakdown 2'!T123</f>
        <v>0.78022756385531511</v>
      </c>
      <c r="U123" s="27">
        <f>M123*'Demand breakdown 2'!U123</f>
        <v>0</v>
      </c>
      <c r="V123" s="27">
        <f>M123*'Demand breakdown 2'!V123</f>
        <v>14.931091695673294</v>
      </c>
      <c r="W123" s="27">
        <f>M123*'Demand breakdown 2'!W123</f>
        <v>4.7799204438294041</v>
      </c>
      <c r="X123" s="27" cm="1">
        <f t="array" ref="X123">_xlfn.IFS(AND('Demand breakdown 2'!X123&gt;0,'Demand breakdown 2'!X123&lt;1),'Demand breakdown 2'!X123*'Demand breakdown final'!M123,'Demand breakdown 2'!X123=0,M123,'Demand breakdown 2'!X123=1,0)</f>
        <v>61.276608988679016</v>
      </c>
      <c r="Y123" s="27">
        <f>IF('Demand breakdown 2'!Y123&lt;1,M123*'Demand breakdown 2'!Y123,'Demand breakdown 2'!Y123-Doku!$H$9)</f>
        <v>2.3962613352249735</v>
      </c>
      <c r="Z123" s="27">
        <f t="shared" si="6"/>
        <v>74.314296433911338</v>
      </c>
      <c r="AA123" s="25">
        <f t="shared" si="7"/>
        <v>77.06667778331547</v>
      </c>
    </row>
    <row r="124" spans="1:27" s="25" customFormat="1" ht="15">
      <c r="A124" s="27" t="s">
        <v>1313</v>
      </c>
      <c r="B124" s="27" t="s">
        <v>1320</v>
      </c>
      <c r="C124" s="27">
        <v>6433</v>
      </c>
      <c r="D124" s="27">
        <v>785</v>
      </c>
      <c r="E124" s="27">
        <v>12478.984</v>
      </c>
      <c r="F124" s="27">
        <v>275726</v>
      </c>
      <c r="G124" s="27">
        <v>5</v>
      </c>
      <c r="H124" s="27">
        <v>4.2376769662825962E-2</v>
      </c>
      <c r="I124" s="27">
        <v>4.3849554707379133E-2</v>
      </c>
      <c r="J124" s="27">
        <v>32208.966962938117</v>
      </c>
      <c r="K124" s="29">
        <f t="shared" si="5"/>
        <v>1378.1943018221859</v>
      </c>
      <c r="L124" s="28">
        <f t="shared" si="8"/>
        <v>275.63886036443716</v>
      </c>
      <c r="M124" s="27">
        <f t="shared" si="9"/>
        <v>124.03748716399673</v>
      </c>
      <c r="N124" s="27">
        <f>M124*'Demand breakdown 2'!N124</f>
        <v>0</v>
      </c>
      <c r="O124" s="27">
        <f>M124*'Demand breakdown 2'!O124</f>
        <v>66.711738788507674</v>
      </c>
      <c r="P124" s="27">
        <f>M124*'Demand breakdown 2'!P124</f>
        <v>4.4845113296719044</v>
      </c>
      <c r="Q124" s="27">
        <f>M124*'Demand breakdown 2'!Q124</f>
        <v>0</v>
      </c>
      <c r="R124" s="27">
        <f>M124*'Demand breakdown 2'!R124</f>
        <v>0</v>
      </c>
      <c r="S124" s="27">
        <f>M124*'Demand breakdown 2'!S124</f>
        <v>22.274308339940621</v>
      </c>
      <c r="T124" s="27">
        <f>M124*'Demand breakdown 2'!T124</f>
        <v>0</v>
      </c>
      <c r="U124" s="27">
        <f>M124*'Demand breakdown 2'!U124</f>
        <v>0</v>
      </c>
      <c r="V124" s="27">
        <f>M124*'Demand breakdown 2'!V124</f>
        <v>28.167178599592127</v>
      </c>
      <c r="W124" s="27">
        <f>M124*'Demand breakdown 2'!W124</f>
        <v>0</v>
      </c>
      <c r="X124" s="27" cm="1">
        <f t="array" ref="X124">_xlfn.IFS(AND('Demand breakdown 2'!X124&gt;0,'Demand breakdown 2'!X124&lt;1),'Demand breakdown 2'!X124*'Demand breakdown final'!M124,'Demand breakdown 2'!X124=0,M124,'Demand breakdown 2'!X124=1,0)</f>
        <v>0</v>
      </c>
      <c r="Y124" s="27">
        <f>IF('Demand breakdown 2'!Y124&lt;1,M124*'Demand breakdown 2'!Y124,'Demand breakdown 2'!Y124-Doku!$H$9)</f>
        <v>2.3997501062844062</v>
      </c>
      <c r="Z124" s="27">
        <f t="shared" si="6"/>
        <v>74.422492298398041</v>
      </c>
      <c r="AA124" s="25">
        <f t="shared" si="7"/>
        <v>77.178880902042408</v>
      </c>
    </row>
    <row r="125" spans="1:27" s="25" customFormat="1" ht="15">
      <c r="A125" s="27" t="s">
        <v>1313</v>
      </c>
      <c r="B125" s="27" t="s">
        <v>1321</v>
      </c>
      <c r="C125" s="27">
        <v>6434</v>
      </c>
      <c r="D125" s="27">
        <v>1142</v>
      </c>
      <c r="E125" s="27">
        <v>11641.152</v>
      </c>
      <c r="F125" s="27">
        <v>236914</v>
      </c>
      <c r="G125" s="27">
        <v>4</v>
      </c>
      <c r="H125" s="27">
        <v>3.953161707026355E-2</v>
      </c>
      <c r="I125" s="27">
        <v>3.7677162849872776E-2</v>
      </c>
      <c r="J125" s="27">
        <v>32208.966962938117</v>
      </c>
      <c r="K125" s="29">
        <f t="shared" si="5"/>
        <v>1256.5481328863618</v>
      </c>
      <c r="L125" s="28">
        <f t="shared" si="8"/>
        <v>314.13703322159046</v>
      </c>
      <c r="M125" s="27">
        <f t="shared" si="9"/>
        <v>141.3616649497157</v>
      </c>
      <c r="N125" s="27">
        <f>M125*'Demand breakdown 2'!N125</f>
        <v>28.665279235104421</v>
      </c>
      <c r="O125" s="27">
        <f>M125*'Demand breakdown 2'!O125</f>
        <v>5.3747398565820799</v>
      </c>
      <c r="P125" s="27">
        <f>M125*'Demand breakdown 2'!P125</f>
        <v>0</v>
      </c>
      <c r="Q125" s="27">
        <f>M125*'Demand breakdown 2'!Q125</f>
        <v>7.4778989308968065</v>
      </c>
      <c r="R125" s="27">
        <f>M125*'Demand breakdown 2'!R125</f>
        <v>0</v>
      </c>
      <c r="S125" s="27">
        <f>M125*'Demand breakdown 2'!S125</f>
        <v>0</v>
      </c>
      <c r="T125" s="27">
        <f>M125*'Demand breakdown 2'!T125</f>
        <v>0</v>
      </c>
      <c r="U125" s="27">
        <f>M125*'Demand breakdown 2'!U125</f>
        <v>0</v>
      </c>
      <c r="V125" s="27">
        <f>M125*'Demand breakdown 2'!V125</f>
        <v>83.373380094130695</v>
      </c>
      <c r="W125" s="27">
        <f>M125*'Demand breakdown 2'!W125</f>
        <v>13.735446300154203</v>
      </c>
      <c r="X125" s="27" cm="1">
        <f t="array" ref="X125">_xlfn.IFS(AND('Demand breakdown 2'!X125&gt;0,'Demand breakdown 2'!X125&lt;1),'Demand breakdown 2'!X125*'Demand breakdown final'!M125,'Demand breakdown 2'!X125=0,M125,'Demand breakdown 2'!X125=1,0)</f>
        <v>0</v>
      </c>
      <c r="Y125" s="27">
        <f>IF('Demand breakdown 2'!Y125&lt;1,M125*'Demand breakdown 2'!Y125,'Demand breakdown 2'!Y125-Doku!$H$9)</f>
        <v>2.7349205328474842</v>
      </c>
      <c r="Z125" s="27">
        <f t="shared" si="6"/>
        <v>84.816998969829427</v>
      </c>
      <c r="AA125" s="25">
        <f t="shared" si="7"/>
        <v>87.958369302045341</v>
      </c>
    </row>
    <row r="126" spans="1:27" s="25" customFormat="1" ht="15">
      <c r="A126" s="27" t="s">
        <v>1313</v>
      </c>
      <c r="B126" s="27" t="s">
        <v>1322</v>
      </c>
      <c r="C126" s="27">
        <v>6435</v>
      </c>
      <c r="D126" s="27">
        <v>768</v>
      </c>
      <c r="E126" s="27">
        <v>15291.735000000001</v>
      </c>
      <c r="F126" s="27">
        <v>420552</v>
      </c>
      <c r="G126" s="27">
        <v>8</v>
      </c>
      <c r="H126" s="27">
        <v>5.1928452816348988E-2</v>
      </c>
      <c r="I126" s="27">
        <v>6.688167938931297E-2</v>
      </c>
      <c r="J126" s="27">
        <v>32208.966962938117</v>
      </c>
      <c r="K126" s="29">
        <f t="shared" si="5"/>
        <v>1807.4176557880944</v>
      </c>
      <c r="L126" s="28">
        <f t="shared" si="8"/>
        <v>225.9272069735118</v>
      </c>
      <c r="M126" s="27">
        <f t="shared" si="9"/>
        <v>101.66724313808031</v>
      </c>
      <c r="N126" s="27">
        <f>M126*'Demand breakdown 2'!N126</f>
        <v>11.564524511162162</v>
      </c>
      <c r="O126" s="27">
        <f>M126*'Demand breakdown 2'!O126</f>
        <v>36.722846692968353</v>
      </c>
      <c r="P126" s="27">
        <f>M126*'Demand breakdown 2'!P126</f>
        <v>2.2998429140794459</v>
      </c>
      <c r="Q126" s="27">
        <f>M126*'Demand breakdown 2'!Q126</f>
        <v>4.0678763105015756</v>
      </c>
      <c r="R126" s="27">
        <f>M126*'Demand breakdown 2'!R126</f>
        <v>0</v>
      </c>
      <c r="S126" s="27">
        <f>M126*'Demand breakdown 2'!S126</f>
        <v>6.1624594107483732</v>
      </c>
      <c r="T126" s="27">
        <f>M126*'Demand breakdown 2'!T126</f>
        <v>4.3897610185573193</v>
      </c>
      <c r="U126" s="27">
        <f>M126*'Demand breakdown 2'!U126</f>
        <v>7.5339681668119773</v>
      </c>
      <c r="V126" s="27">
        <f>M126*'Demand breakdown 2'!V126</f>
        <v>26.959010548610788</v>
      </c>
      <c r="W126" s="27">
        <f>M126*'Demand breakdown 2'!W126</f>
        <v>0</v>
      </c>
      <c r="X126" s="27" cm="1">
        <f t="array" ref="X126">_xlfn.IFS(AND('Demand breakdown 2'!X126&gt;0,'Demand breakdown 2'!X126&lt;1),'Demand breakdown 2'!X126*'Demand breakdown final'!M126,'Demand breakdown 2'!X126=0,M126,'Demand breakdown 2'!X126=1,0)</f>
        <v>0</v>
      </c>
      <c r="Y126" s="27">
        <f>IF('Demand breakdown 2'!Y126&lt;1,M126*'Demand breakdown 2'!Y126,'Demand breakdown 2'!Y126-Doku!$H$9)</f>
        <v>1.966953564640316</v>
      </c>
      <c r="Z126" s="27">
        <f t="shared" si="6"/>
        <v>61.000345882848187</v>
      </c>
      <c r="AA126" s="25">
        <f t="shared" si="7"/>
        <v>63.259617952583312</v>
      </c>
    </row>
    <row r="127" spans="1:27" s="25" customFormat="1" ht="15">
      <c r="A127" s="27" t="s">
        <v>1313</v>
      </c>
      <c r="B127" s="27" t="s">
        <v>1323</v>
      </c>
      <c r="C127" s="27">
        <v>6436</v>
      </c>
      <c r="D127" s="27">
        <v>1430</v>
      </c>
      <c r="E127" s="27">
        <v>13128.107</v>
      </c>
      <c r="F127" s="27">
        <v>238558</v>
      </c>
      <c r="G127" s="27">
        <v>3</v>
      </c>
      <c r="H127" s="27">
        <v>4.4581094618595003E-2</v>
      </c>
      <c r="I127" s="27">
        <v>3.7938613231552162E-2</v>
      </c>
      <c r="J127" s="27">
        <v>32208.966962938117</v>
      </c>
      <c r="K127" s="29">
        <f t="shared" si="5"/>
        <v>1376.0057139487303</v>
      </c>
      <c r="L127" s="28">
        <f t="shared" si="8"/>
        <v>458.66857131624346</v>
      </c>
      <c r="M127" s="27">
        <f t="shared" si="9"/>
        <v>206.40085709230956</v>
      </c>
      <c r="N127" s="27">
        <f>M127*'Demand breakdown 2'!N127</f>
        <v>17.303625982614189</v>
      </c>
      <c r="O127" s="27">
        <f>M127*'Demand breakdown 2'!O127</f>
        <v>0</v>
      </c>
      <c r="P127" s="27">
        <f>M127*'Demand breakdown 2'!P127</f>
        <v>0</v>
      </c>
      <c r="Q127" s="27">
        <f>M127*'Demand breakdown 2'!Q127</f>
        <v>11.591749444663876</v>
      </c>
      <c r="R127" s="27">
        <f>M127*'Demand breakdown 2'!R127</f>
        <v>0</v>
      </c>
      <c r="S127" s="27">
        <f>M127*'Demand breakdown 2'!S127</f>
        <v>0</v>
      </c>
      <c r="T127" s="27">
        <f>M127*'Demand breakdown 2'!T127</f>
        <v>0</v>
      </c>
      <c r="U127" s="27">
        <f>M127*'Demand breakdown 2'!U127</f>
        <v>0</v>
      </c>
      <c r="V127" s="27">
        <f>M127*'Demand breakdown 2'!V127</f>
        <v>56.082787772129805</v>
      </c>
      <c r="W127" s="27">
        <f>M127*'Demand breakdown 2'!W127</f>
        <v>0</v>
      </c>
      <c r="X127" s="27" cm="1">
        <f t="array" ref="X127">_xlfn.IFS(AND('Demand breakdown 2'!X127&gt;0,'Demand breakdown 2'!X127&lt;1),'Demand breakdown 2'!X127*'Demand breakdown final'!M127,'Demand breakdown 2'!X127=0,M127,'Demand breakdown 2'!X127=1,0)</f>
        <v>117.42946176550794</v>
      </c>
      <c r="Y127" s="27">
        <f>IF('Demand breakdown 2'!Y127&lt;1,M127*'Demand breakdown 2'!Y127,'Demand breakdown 2'!Y127-Doku!$H$9)</f>
        <v>3.9932321273937568</v>
      </c>
      <c r="Z127" s="27">
        <f t="shared" si="6"/>
        <v>123.84051425538574</v>
      </c>
      <c r="AA127" s="25">
        <f t="shared" si="7"/>
        <v>128.42719996854819</v>
      </c>
    </row>
    <row r="128" spans="1:27" s="25" customFormat="1" ht="15">
      <c r="A128" s="27" t="s">
        <v>1313</v>
      </c>
      <c r="B128" s="27" t="s">
        <v>1324</v>
      </c>
      <c r="C128" s="27">
        <v>6437</v>
      </c>
      <c r="D128" s="27">
        <v>603</v>
      </c>
      <c r="E128" s="27">
        <v>2578.741</v>
      </c>
      <c r="F128" s="27">
        <v>96703</v>
      </c>
      <c r="G128" s="27">
        <v>2</v>
      </c>
      <c r="H128" s="27">
        <v>8.757020072874962E-3</v>
      </c>
      <c r="I128" s="27">
        <v>1.537897582697201E-2</v>
      </c>
      <c r="J128" s="27">
        <v>32208.966962938117</v>
      </c>
      <c r="K128" s="29">
        <f t="shared" si="5"/>
        <v>341.77474937286553</v>
      </c>
      <c r="L128" s="28">
        <f t="shared" si="8"/>
        <v>170.88737468643276</v>
      </c>
      <c r="M128" s="27">
        <f t="shared" si="9"/>
        <v>76.899318608894745</v>
      </c>
      <c r="N128" s="27">
        <f>M128*'Demand breakdown 2'!N128</f>
        <v>2.6032480083955143</v>
      </c>
      <c r="O128" s="27">
        <f>M128*'Demand breakdown 2'!O128</f>
        <v>41.125120323105328</v>
      </c>
      <c r="P128" s="27">
        <f>M128*'Demand breakdown 2'!P128</f>
        <v>0</v>
      </c>
      <c r="Q128" s="27">
        <f>M128*'Demand breakdown 2'!Q128</f>
        <v>5.6920224310552703</v>
      </c>
      <c r="R128" s="27">
        <f>M128*'Demand breakdown 2'!R128</f>
        <v>0</v>
      </c>
      <c r="S128" s="27">
        <f>M128*'Demand breakdown 2'!S128</f>
        <v>0</v>
      </c>
      <c r="T128" s="27">
        <f>M128*'Demand breakdown 2'!T128</f>
        <v>0</v>
      </c>
      <c r="U128" s="27">
        <f>M128*'Demand breakdown 2'!U128</f>
        <v>0</v>
      </c>
      <c r="V128" s="27">
        <f>M128*'Demand breakdown 2'!V128</f>
        <v>17.365317071876422</v>
      </c>
      <c r="W128" s="27">
        <f>M128*'Demand breakdown 2'!W128</f>
        <v>0</v>
      </c>
      <c r="X128" s="27" cm="1">
        <f t="array" ref="X128">_xlfn.IFS(AND('Demand breakdown 2'!X128&gt;0,'Demand breakdown 2'!X128&lt;1),'Demand breakdown 2'!X128*'Demand breakdown final'!M128,'Demand breakdown 2'!X128=0,M128,'Demand breakdown 2'!X128=1,0)</f>
        <v>8.6258416151200556</v>
      </c>
      <c r="Y128" s="27">
        <f>IF('Demand breakdown 2'!Y128&lt;1,M128*'Demand breakdown 2'!Y128,'Demand breakdown 2'!Y128-Doku!$H$9)</f>
        <v>1.4877691593421531</v>
      </c>
      <c r="Z128" s="27">
        <f t="shared" si="6"/>
        <v>46.139591165336853</v>
      </c>
      <c r="AA128" s="25">
        <f t="shared" si="7"/>
        <v>47.84846491220118</v>
      </c>
    </row>
    <row r="129" spans="1:27" s="25" customFormat="1" ht="15">
      <c r="A129" s="27" t="s">
        <v>1313</v>
      </c>
      <c r="B129" s="27" t="s">
        <v>1325</v>
      </c>
      <c r="C129" s="27">
        <v>6438</v>
      </c>
      <c r="D129" s="27">
        <v>919</v>
      </c>
      <c r="E129" s="27">
        <v>14505.047</v>
      </c>
      <c r="F129" s="27">
        <v>355813</v>
      </c>
      <c r="G129" s="27">
        <v>4</v>
      </c>
      <c r="H129" s="27">
        <v>4.9256977624738095E-2</v>
      </c>
      <c r="I129" s="27">
        <v>5.6586036895674298E-2</v>
      </c>
      <c r="J129" s="27">
        <v>32208.966962938117</v>
      </c>
      <c r="K129" s="29">
        <f t="shared" si="5"/>
        <v>1652.6135648289312</v>
      </c>
      <c r="L129" s="28">
        <f t="shared" si="8"/>
        <v>413.1533912072328</v>
      </c>
      <c r="M129" s="27">
        <f t="shared" si="9"/>
        <v>185.91902604325477</v>
      </c>
      <c r="N129" s="27">
        <f>M129*'Demand breakdown 2'!N129</f>
        <v>29.177704036212436</v>
      </c>
      <c r="O129" s="27">
        <f>M129*'Demand breakdown 2'!O129</f>
        <v>12.916408665060532</v>
      </c>
      <c r="P129" s="27">
        <f>M129*'Demand breakdown 2'!P129</f>
        <v>6.8956125940960611</v>
      </c>
      <c r="Q129" s="27">
        <f>M129*'Demand breakdown 2'!Q129</f>
        <v>29.332083422647422</v>
      </c>
      <c r="R129" s="27">
        <f>M129*'Demand breakdown 2'!R129</f>
        <v>4.7686077143251362</v>
      </c>
      <c r="S129" s="27">
        <f>M129*'Demand breakdown 2'!S129</f>
        <v>7.0671452456904902</v>
      </c>
      <c r="T129" s="27">
        <f>M129*'Demand breakdown 2'!T129</f>
        <v>3.1047409938591715</v>
      </c>
      <c r="U129" s="27">
        <f>M129*'Demand breakdown 2'!U129</f>
        <v>0</v>
      </c>
      <c r="V129" s="27">
        <f>M129*'Demand breakdown 2'!V129</f>
        <v>89.059752707827727</v>
      </c>
      <c r="W129" s="27">
        <f>M129*'Demand breakdown 2'!W129</f>
        <v>0</v>
      </c>
      <c r="X129" s="27" cm="1">
        <f t="array" ref="X129">_xlfn.IFS(AND('Demand breakdown 2'!X129&gt;0,'Demand breakdown 2'!X129&lt;1),'Demand breakdown 2'!X129*'Demand breakdown final'!M129,'Demand breakdown 2'!X129=0,M129,'Demand breakdown 2'!X129=1,0)</f>
        <v>0</v>
      </c>
      <c r="Y129" s="27">
        <f>IF('Demand breakdown 2'!Y129&lt;1,M129*'Demand breakdown 2'!Y129,'Demand breakdown 2'!Y129-Doku!$H$9)</f>
        <v>3.596970663535795</v>
      </c>
      <c r="Z129" s="27">
        <f t="shared" si="6"/>
        <v>111.55141562595287</v>
      </c>
      <c r="AA129" s="25">
        <f t="shared" si="7"/>
        <v>115.6829495380252</v>
      </c>
    </row>
    <row r="130" spans="1:27" s="25" customFormat="1" ht="15">
      <c r="A130" s="27" t="s">
        <v>1313</v>
      </c>
      <c r="B130" s="27" t="s">
        <v>1326</v>
      </c>
      <c r="C130" s="27">
        <v>6439</v>
      </c>
      <c r="D130" s="27">
        <v>776</v>
      </c>
      <c r="E130" s="27">
        <v>4821.22</v>
      </c>
      <c r="F130" s="27">
        <v>187160</v>
      </c>
      <c r="G130" s="27">
        <v>4</v>
      </c>
      <c r="H130" s="27">
        <v>1.6372144513832999E-2</v>
      </c>
      <c r="I130" s="27">
        <v>2.9764631043256998E-2</v>
      </c>
      <c r="J130" s="27">
        <v>32208.966962938117</v>
      </c>
      <c r="K130" s="29">
        <f t="shared" ref="K130:K193" si="10">H130*J130*$AD$6+I130*J130*$AF$6</f>
        <v>648.1101454882828</v>
      </c>
      <c r="L130" s="28">
        <f t="shared" si="8"/>
        <v>162.0275363720707</v>
      </c>
      <c r="M130" s="27">
        <f t="shared" si="9"/>
        <v>72.912391367431823</v>
      </c>
      <c r="N130" s="27">
        <f>M130*'Demand breakdown 2'!N130</f>
        <v>0</v>
      </c>
      <c r="O130" s="27">
        <f>M130*'Demand breakdown 2'!O130</f>
        <v>10.878758388325677</v>
      </c>
      <c r="P130" s="27">
        <f>M130*'Demand breakdown 2'!P130</f>
        <v>0</v>
      </c>
      <c r="Q130" s="27">
        <f>M130*'Demand breakdown 2'!Q130</f>
        <v>13.988394347728356</v>
      </c>
      <c r="R130" s="27">
        <f>M130*'Demand breakdown 2'!R130</f>
        <v>0</v>
      </c>
      <c r="S130" s="27">
        <f>M130*'Demand breakdown 2'!S130</f>
        <v>0</v>
      </c>
      <c r="T130" s="27">
        <f>M130*'Demand breakdown 2'!T130</f>
        <v>0</v>
      </c>
      <c r="U130" s="27">
        <f>M130*'Demand breakdown 2'!U130</f>
        <v>0</v>
      </c>
      <c r="V130" s="27">
        <f>M130*'Demand breakdown 2'!V130</f>
        <v>17.028485732959094</v>
      </c>
      <c r="W130" s="27">
        <f>M130*'Demand breakdown 2'!W130</f>
        <v>0</v>
      </c>
      <c r="X130" s="27" cm="1">
        <f t="array" ref="X130">_xlfn.IFS(AND('Demand breakdown 2'!X130&gt;0,'Demand breakdown 2'!X130&lt;1),'Demand breakdown 2'!X130*'Demand breakdown final'!M130,'Demand breakdown 2'!X130=0,M130,'Demand breakdown 2'!X130=1,0)</f>
        <v>29.606118718913709</v>
      </c>
      <c r="Y130" s="27">
        <f>IF('Demand breakdown 2'!Y130&lt;1,M130*'Demand breakdown 2'!Y130,'Demand breakdown 2'!Y130-Doku!$H$9)</f>
        <v>1.4106341795049859</v>
      </c>
      <c r="Z130" s="27">
        <f t="shared" ref="Z130:Z193" si="11">L130*$AE$4</f>
        <v>43.747434820459091</v>
      </c>
      <c r="AA130" s="25">
        <f t="shared" ref="AA130:AA193" si="12">L130*$AF$6</f>
        <v>45.367710184179799</v>
      </c>
    </row>
    <row r="131" spans="1:27" s="25" customFormat="1" ht="15">
      <c r="A131" s="27" t="s">
        <v>1313</v>
      </c>
      <c r="B131" s="27" t="s">
        <v>1327</v>
      </c>
      <c r="C131" s="27">
        <v>6440</v>
      </c>
      <c r="D131" s="27">
        <v>726</v>
      </c>
      <c r="E131" s="27">
        <v>9074.8009999999995</v>
      </c>
      <c r="F131" s="27">
        <v>308339</v>
      </c>
      <c r="G131" s="27">
        <v>6</v>
      </c>
      <c r="H131" s="27">
        <v>3.0816671590650543E-2</v>
      </c>
      <c r="I131" s="27">
        <v>4.9036100508905854E-2</v>
      </c>
      <c r="J131" s="27">
        <v>32208.966962938117</v>
      </c>
      <c r="K131" s="29">
        <f t="shared" si="10"/>
        <v>1156.8852727222486</v>
      </c>
      <c r="L131" s="28">
        <f t="shared" ref="L131:L194" si="13">K131/G131</f>
        <v>192.81421212037478</v>
      </c>
      <c r="M131" s="27">
        <f t="shared" ref="M131:M194" si="14">L131*0.45</f>
        <v>86.766395454168645</v>
      </c>
      <c r="N131" s="27">
        <f>M131*'Demand breakdown 2'!N131</f>
        <v>8.4222429279355158</v>
      </c>
      <c r="O131" s="27">
        <f>M131*'Demand breakdown 2'!O131</f>
        <v>13.798633618919009</v>
      </c>
      <c r="P131" s="27">
        <f>M131*'Demand breakdown 2'!P131</f>
        <v>0</v>
      </c>
      <c r="Q131" s="27">
        <f>M131*'Demand breakdown 2'!Q131</f>
        <v>8.9644969246656103</v>
      </c>
      <c r="R131" s="27">
        <f>M131*'Demand breakdown 2'!R131</f>
        <v>0</v>
      </c>
      <c r="S131" s="27">
        <f>M131*'Demand breakdown 2'!S131</f>
        <v>4.164972187650303</v>
      </c>
      <c r="T131" s="27">
        <f>M131*'Demand breakdown 2'!T131</f>
        <v>0</v>
      </c>
      <c r="U131" s="27">
        <f>M131*'Demand breakdown 2'!U131</f>
        <v>0</v>
      </c>
      <c r="V131" s="27">
        <f>M131*'Demand breakdown 2'!V131</f>
        <v>49.737382551137003</v>
      </c>
      <c r="W131" s="27">
        <f>M131*'Demand breakdown 2'!W131</f>
        <v>0</v>
      </c>
      <c r="X131" s="27" cm="1">
        <f t="array" ref="X131">_xlfn.IFS(AND('Demand breakdown 2'!X131&gt;0,'Demand breakdown 2'!X131&lt;1),'Demand breakdown 2'!X131*'Demand breakdown final'!M131,'Demand breakdown 2'!X131=0,M131,'Demand breakdown 2'!X131=1,0)</f>
        <v>0</v>
      </c>
      <c r="Y131" s="27">
        <f>IF('Demand breakdown 2'!Y131&lt;1,M131*'Demand breakdown 2'!Y131,'Demand breakdown 2'!Y131-Doku!$H$9)</f>
        <v>1.6786672438612054</v>
      </c>
      <c r="Z131" s="27">
        <f t="shared" si="11"/>
        <v>52.059837272501191</v>
      </c>
      <c r="AA131" s="25">
        <f t="shared" si="12"/>
        <v>53.98797939370494</v>
      </c>
    </row>
    <row r="132" spans="1:27" s="25" customFormat="1" ht="15">
      <c r="A132" s="27" t="s">
        <v>1313</v>
      </c>
      <c r="B132" s="27" t="s">
        <v>1328</v>
      </c>
      <c r="C132" s="27">
        <v>6531</v>
      </c>
      <c r="D132" s="27">
        <v>665</v>
      </c>
      <c r="E132" s="27">
        <v>9662.0259999999998</v>
      </c>
      <c r="F132" s="27">
        <v>270688</v>
      </c>
      <c r="G132" s="27">
        <v>1</v>
      </c>
      <c r="H132" s="27">
        <v>3.2810800164359187E-2</v>
      </c>
      <c r="I132" s="27">
        <v>4.3048346055979646E-2</v>
      </c>
      <c r="J132" s="27">
        <v>32208.966962938117</v>
      </c>
      <c r="K132" s="29">
        <f t="shared" si="10"/>
        <v>1149.129396194744</v>
      </c>
      <c r="L132" s="28">
        <f t="shared" si="13"/>
        <v>1149.129396194744</v>
      </c>
      <c r="M132" s="27">
        <f t="shared" si="14"/>
        <v>517.1082282876348</v>
      </c>
      <c r="N132" s="27">
        <f>M132*'Demand breakdown 2'!N132</f>
        <v>111.01114585398923</v>
      </c>
      <c r="O132" s="27">
        <f>M132*'Demand breakdown 2'!O132</f>
        <v>33.66236155098553</v>
      </c>
      <c r="P132" s="27">
        <f>M132*'Demand breakdown 2'!P132</f>
        <v>73.936337936694713</v>
      </c>
      <c r="Q132" s="27">
        <f>M132*'Demand breakdown 2'!Q132</f>
        <v>0</v>
      </c>
      <c r="R132" s="27">
        <f>M132*'Demand breakdown 2'!R132</f>
        <v>0</v>
      </c>
      <c r="S132" s="27">
        <f>M132*'Demand breakdown 2'!S132</f>
        <v>0</v>
      </c>
      <c r="T132" s="27">
        <f>M132*'Demand breakdown 2'!T132</f>
        <v>0</v>
      </c>
      <c r="U132" s="27">
        <f>M132*'Demand breakdown 2'!U132</f>
        <v>0</v>
      </c>
      <c r="V132" s="27">
        <f>M132*'Demand breakdown 2'!V132</f>
        <v>284.26389157680177</v>
      </c>
      <c r="W132" s="27">
        <f>M132*'Demand breakdown 2'!W132</f>
        <v>4.2300116415705142</v>
      </c>
      <c r="X132" s="27" cm="1">
        <f t="array" ref="X132">_xlfn.IFS(AND('Demand breakdown 2'!X132&gt;0,'Demand breakdown 2'!X132&lt;1),'Demand breakdown 2'!X132*'Demand breakdown final'!M132,'Demand breakdown 2'!X132=0,M132,'Demand breakdown 2'!X132=1,0)</f>
        <v>0</v>
      </c>
      <c r="Y132" s="27">
        <f>IF('Demand breakdown 2'!Y132&lt;1,M132*'Demand breakdown 2'!Y132,'Demand breakdown 2'!Y132-Doku!$H$9)</f>
        <v>10.004479727593084</v>
      </c>
      <c r="Z132" s="27">
        <f t="shared" si="11"/>
        <v>310.26493697258093</v>
      </c>
      <c r="AA132" s="25">
        <f t="shared" si="12"/>
        <v>321.75623093452833</v>
      </c>
    </row>
    <row r="133" spans="1:27" s="25" customFormat="1" ht="15">
      <c r="A133" s="27" t="s">
        <v>1313</v>
      </c>
      <c r="B133" s="27" t="s">
        <v>1329</v>
      </c>
      <c r="C133" s="27">
        <v>6532</v>
      </c>
      <c r="D133" s="27">
        <v>767</v>
      </c>
      <c r="E133" s="27">
        <v>8768.3029999999999</v>
      </c>
      <c r="F133" s="27">
        <v>253319</v>
      </c>
      <c r="G133" s="27">
        <v>3</v>
      </c>
      <c r="H133" s="27">
        <v>2.9775850066388887E-2</v>
      </c>
      <c r="I133" s="27">
        <v>4.0286100508905853E-2</v>
      </c>
      <c r="J133" s="27">
        <v>32208.966962938117</v>
      </c>
      <c r="K133" s="29">
        <f t="shared" si="10"/>
        <v>1053.836177678784</v>
      </c>
      <c r="L133" s="28">
        <f t="shared" si="13"/>
        <v>351.27872589292798</v>
      </c>
      <c r="M133" s="27">
        <f t="shared" si="14"/>
        <v>158.07542665181759</v>
      </c>
      <c r="N133" s="27">
        <f>M133*'Demand breakdown 2'!N133</f>
        <v>45.348475574209552</v>
      </c>
      <c r="O133" s="27">
        <f>M133*'Demand breakdown 2'!O133</f>
        <v>15.164487273128215</v>
      </c>
      <c r="P133" s="27">
        <f>M133*'Demand breakdown 2'!P133</f>
        <v>6.1753400722724665</v>
      </c>
      <c r="Q133" s="27">
        <f>M133*'Demand breakdown 2'!Q133</f>
        <v>2.7010400490026534</v>
      </c>
      <c r="R133" s="27">
        <f>M133*'Demand breakdown 2'!R133</f>
        <v>0</v>
      </c>
      <c r="S133" s="27">
        <f>M133*'Demand breakdown 2'!S133</f>
        <v>1.7076157765066475</v>
      </c>
      <c r="T133" s="27">
        <f>M133*'Demand breakdown 2'!T133</f>
        <v>1.0202735771580598</v>
      </c>
      <c r="U133" s="27">
        <f>M133*'Demand breakdown 2'!U133</f>
        <v>8.1245995907376027</v>
      </c>
      <c r="V133" s="27">
        <f>M133*'Demand breakdown 2'!V133</f>
        <v>65.882823779748605</v>
      </c>
      <c r="W133" s="27">
        <f>M133*'Demand breakdown 2'!W133</f>
        <v>0</v>
      </c>
      <c r="X133" s="27" cm="1">
        <f t="array" ref="X133">_xlfn.IFS(AND('Demand breakdown 2'!X133&gt;0,'Demand breakdown 2'!X133&lt;1),'Demand breakdown 2'!X133*'Demand breakdown final'!M133,'Demand breakdown 2'!X133=0,M133,'Demand breakdown 2'!X133=1,0)</f>
        <v>8.8924897040723518</v>
      </c>
      <c r="Y133" s="27">
        <f>IF('Demand breakdown 2'!Y133&lt;1,M133*'Demand breakdown 2'!Y133,'Demand breakdown 2'!Y133-Doku!$H$9)</f>
        <v>3.0582812549814222</v>
      </c>
      <c r="Z133" s="27">
        <f t="shared" si="11"/>
        <v>94.845255991090568</v>
      </c>
      <c r="AA133" s="25">
        <f t="shared" si="12"/>
        <v>98.358043250019847</v>
      </c>
    </row>
    <row r="134" spans="1:27" s="25" customFormat="1" ht="15">
      <c r="A134" s="27" t="s">
        <v>1313</v>
      </c>
      <c r="B134" s="27" t="s">
        <v>1330</v>
      </c>
      <c r="C134" s="27">
        <v>6533</v>
      </c>
      <c r="D134" s="27">
        <v>654</v>
      </c>
      <c r="E134" s="27">
        <v>5286.8109999999997</v>
      </c>
      <c r="F134" s="27">
        <v>171912</v>
      </c>
      <c r="G134" s="27">
        <v>2</v>
      </c>
      <c r="H134" s="27">
        <v>1.7953222153173253E-2</v>
      </c>
      <c r="I134" s="27">
        <v>2.7339694656488549E-2</v>
      </c>
      <c r="J134" s="27">
        <v>32208.966962938117</v>
      </c>
      <c r="K134" s="29">
        <f t="shared" si="10"/>
        <v>662.90674238203269</v>
      </c>
      <c r="L134" s="28">
        <f t="shared" si="13"/>
        <v>331.45337119101634</v>
      </c>
      <c r="M134" s="27">
        <f t="shared" si="14"/>
        <v>149.15401703595737</v>
      </c>
      <c r="N134" s="27">
        <f>M134*'Demand breakdown 2'!N134</f>
        <v>18.082070718175036</v>
      </c>
      <c r="O134" s="27">
        <f>M134*'Demand breakdown 2'!O134</f>
        <v>12.474446187190392</v>
      </c>
      <c r="P134" s="27">
        <f>M134*'Demand breakdown 2'!P134</f>
        <v>9.1165871866007837</v>
      </c>
      <c r="Q134" s="27">
        <f>M134*'Demand breakdown 2'!Q134</f>
        <v>10.980198931928015</v>
      </c>
      <c r="R134" s="27">
        <f>M134*'Demand breakdown 2'!R134</f>
        <v>0</v>
      </c>
      <c r="S134" s="27">
        <f>M134*'Demand breakdown 2'!S134</f>
        <v>0</v>
      </c>
      <c r="T134" s="27">
        <f>M134*'Demand breakdown 2'!T134</f>
        <v>0</v>
      </c>
      <c r="U134" s="27">
        <f>M134*'Demand breakdown 2'!U134</f>
        <v>4.2141130457399569</v>
      </c>
      <c r="V134" s="27">
        <f>M134*'Demand breakdown 2'!V134</f>
        <v>61.616712660819296</v>
      </c>
      <c r="W134" s="27">
        <f>M134*'Demand breakdown 2'!W134</f>
        <v>0</v>
      </c>
      <c r="X134" s="27" cm="1">
        <f t="array" ref="X134">_xlfn.IFS(AND('Demand breakdown 2'!X134&gt;0,'Demand breakdown 2'!X134&lt;1),'Demand breakdown 2'!X134*'Demand breakdown final'!M134,'Demand breakdown 2'!X134=0,M134,'Demand breakdown 2'!X134=1,0)</f>
        <v>29.784209335229814</v>
      </c>
      <c r="Y134" s="27">
        <f>IF('Demand breakdown 2'!Y134&lt;1,M134*'Demand breakdown 2'!Y134,'Demand breakdown 2'!Y134-Doku!$H$9)</f>
        <v>2.8856789702740833</v>
      </c>
      <c r="Z134" s="27">
        <f t="shared" si="11"/>
        <v>89.492410221574417</v>
      </c>
      <c r="AA134" s="25">
        <f t="shared" si="12"/>
        <v>92.80694393348459</v>
      </c>
    </row>
    <row r="135" spans="1:27" s="25" customFormat="1" ht="15">
      <c r="A135" s="27" t="s">
        <v>1313</v>
      </c>
      <c r="B135" s="27" t="s">
        <v>1331</v>
      </c>
      <c r="C135" s="27">
        <v>6534</v>
      </c>
      <c r="D135" s="27">
        <v>804</v>
      </c>
      <c r="E135" s="27">
        <v>9494.0239999999994</v>
      </c>
      <c r="F135" s="27">
        <v>247084</v>
      </c>
      <c r="G135" s="27">
        <v>4</v>
      </c>
      <c r="H135" s="27">
        <v>3.2240290413173181E-2</v>
      </c>
      <c r="I135" s="27">
        <v>3.9294529262086514E-2</v>
      </c>
      <c r="J135" s="27">
        <v>32208.966962938117</v>
      </c>
      <c r="K135" s="29">
        <f t="shared" si="10"/>
        <v>1102.0451776827563</v>
      </c>
      <c r="L135" s="28">
        <f t="shared" si="13"/>
        <v>275.51129442068907</v>
      </c>
      <c r="M135" s="27">
        <f t="shared" si="14"/>
        <v>123.98008248931008</v>
      </c>
      <c r="N135" s="27">
        <f>M135*'Demand breakdown 2'!N135</f>
        <v>18.905241646261413</v>
      </c>
      <c r="O135" s="27">
        <f>M135*'Demand breakdown 2'!O135</f>
        <v>35.016689649421636</v>
      </c>
      <c r="P135" s="27">
        <f>M135*'Demand breakdown 2'!P135</f>
        <v>1.1397992470320797</v>
      </c>
      <c r="Q135" s="27">
        <f>M135*'Demand breakdown 2'!Q135</f>
        <v>0</v>
      </c>
      <c r="R135" s="27">
        <f>M135*'Demand breakdown 2'!R135</f>
        <v>0</v>
      </c>
      <c r="S135" s="27">
        <f>M135*'Demand breakdown 2'!S135</f>
        <v>0</v>
      </c>
      <c r="T135" s="27">
        <f>M135*'Demand breakdown 2'!T135</f>
        <v>0</v>
      </c>
      <c r="U135" s="27">
        <f>M135*'Demand breakdown 2'!U135</f>
        <v>0</v>
      </c>
      <c r="V135" s="27">
        <f>M135*'Demand breakdown 2'!V135</f>
        <v>13.998962932533098</v>
      </c>
      <c r="W135" s="27">
        <f>M135*'Demand breakdown 2'!W135</f>
        <v>1.8296777386567595</v>
      </c>
      <c r="X135" s="27" cm="1">
        <f t="array" ref="X135">_xlfn.IFS(AND('Demand breakdown 2'!X135&gt;0,'Demand breakdown 2'!X135&lt;1),'Demand breakdown 2'!X135*'Demand breakdown final'!M135,'Demand breakdown 2'!X135=0,M135,'Demand breakdown 2'!X135=1,0)</f>
        <v>50.691071775900383</v>
      </c>
      <c r="Y135" s="27">
        <f>IF('Demand breakdown 2'!Y135&lt;1,M135*'Demand breakdown 2'!Y135,'Demand breakdown 2'!Y135-Doku!$H$9)</f>
        <v>2.3986394995047124</v>
      </c>
      <c r="Z135" s="27">
        <f t="shared" si="11"/>
        <v>74.388049493586053</v>
      </c>
      <c r="AA135" s="25">
        <f t="shared" si="12"/>
        <v>77.143162437792952</v>
      </c>
    </row>
    <row r="136" spans="1:27" s="25" customFormat="1" ht="15">
      <c r="A136" s="27" t="s">
        <v>1313</v>
      </c>
      <c r="B136" s="27" t="s">
        <v>1332</v>
      </c>
      <c r="C136" s="27">
        <v>6535</v>
      </c>
      <c r="D136" s="27">
        <v>580</v>
      </c>
      <c r="E136" s="27">
        <v>2897.7220000000002</v>
      </c>
      <c r="F136" s="27">
        <v>105643</v>
      </c>
      <c r="G136" s="27">
        <v>5</v>
      </c>
      <c r="H136" s="27">
        <v>9.8402320045368578E-3</v>
      </c>
      <c r="I136" s="27">
        <v>1.6800731552162849E-2</v>
      </c>
      <c r="J136" s="27">
        <v>32208.966962938117</v>
      </c>
      <c r="K136" s="29">
        <f t="shared" si="10"/>
        <v>379.71704753478275</v>
      </c>
      <c r="L136" s="28">
        <f t="shared" si="13"/>
        <v>75.943409506956556</v>
      </c>
      <c r="M136" s="27">
        <f t="shared" si="14"/>
        <v>34.174534278130452</v>
      </c>
      <c r="N136" s="27">
        <f>M136*'Demand breakdown 2'!N136</f>
        <v>11.270084709919995</v>
      </c>
      <c r="O136" s="27">
        <f>M136*'Demand breakdown 2'!O136</f>
        <v>0</v>
      </c>
      <c r="P136" s="27">
        <f>M136*'Demand breakdown 2'!P136</f>
        <v>0.95599770194790268</v>
      </c>
      <c r="Q136" s="27">
        <f>M136*'Demand breakdown 2'!Q136</f>
        <v>0</v>
      </c>
      <c r="R136" s="27">
        <f>M136*'Demand breakdown 2'!R136</f>
        <v>1.4191518681089983</v>
      </c>
      <c r="S136" s="27">
        <f>M136*'Demand breakdown 2'!S136</f>
        <v>5.8013028248639813</v>
      </c>
      <c r="T136" s="27">
        <f>M136*'Demand breakdown 2'!T136</f>
        <v>2.3870253179071854</v>
      </c>
      <c r="U136" s="27">
        <f>M136*'Demand breakdown 2'!U136</f>
        <v>0</v>
      </c>
      <c r="V136" s="27">
        <f>M136*'Demand breakdown 2'!V136</f>
        <v>11.67979801075481</v>
      </c>
      <c r="W136" s="27">
        <f>M136*'Demand breakdown 2'!W136</f>
        <v>0</v>
      </c>
      <c r="X136" s="27" cm="1">
        <f t="array" ref="X136">_xlfn.IFS(AND('Demand breakdown 2'!X136&gt;0,'Demand breakdown 2'!X136&lt;1),'Demand breakdown 2'!X136*'Demand breakdown final'!M136,'Demand breakdown 2'!X136=0,M136,'Demand breakdown 2'!X136=1,0)</f>
        <v>0</v>
      </c>
      <c r="Y136" s="27">
        <f>IF('Demand breakdown 2'!Y136&lt;1,M136*'Demand breakdown 2'!Y136,'Demand breakdown 2'!Y136-Doku!$H$9)</f>
        <v>0.66117384462757856</v>
      </c>
      <c r="Z136" s="27">
        <f t="shared" si="11"/>
        <v>20.504720566878273</v>
      </c>
      <c r="AA136" s="25">
        <f t="shared" si="12"/>
        <v>21.264154661947838</v>
      </c>
    </row>
    <row r="137" spans="1:27" s="25" customFormat="1" ht="15">
      <c r="A137" s="27" t="s">
        <v>1313</v>
      </c>
      <c r="B137" s="27" t="s">
        <v>1333</v>
      </c>
      <c r="C137" s="27">
        <v>6611</v>
      </c>
      <c r="D137" s="27">
        <v>825</v>
      </c>
      <c r="E137" s="27">
        <v>10452.267</v>
      </c>
      <c r="F137" s="27">
        <v>202137</v>
      </c>
      <c r="G137" s="27">
        <v>1</v>
      </c>
      <c r="H137" s="27">
        <v>3.5494340814392976E-2</v>
      </c>
      <c r="I137" s="27">
        <v>3.2146469465648857E-2</v>
      </c>
      <c r="J137" s="27">
        <v>32208.966962938117</v>
      </c>
      <c r="K137" s="29">
        <f t="shared" si="10"/>
        <v>1113.0432369150467</v>
      </c>
      <c r="L137" s="28">
        <f t="shared" si="13"/>
        <v>1113.0432369150467</v>
      </c>
      <c r="M137" s="27">
        <f t="shared" si="14"/>
        <v>500.869456611771</v>
      </c>
      <c r="N137" s="27">
        <f>M137*'Demand breakdown 2'!N137</f>
        <v>52.785089432924067</v>
      </c>
      <c r="O137" s="27">
        <f>M137*'Demand breakdown 2'!O137</f>
        <v>31.462691464624466</v>
      </c>
      <c r="P137" s="27">
        <f>M137*'Demand breakdown 2'!P137</f>
        <v>0</v>
      </c>
      <c r="Q137" s="27">
        <f>M137*'Demand breakdown 2'!Q137</f>
        <v>0</v>
      </c>
      <c r="R137" s="27">
        <f>M137*'Demand breakdown 2'!R137</f>
        <v>0</v>
      </c>
      <c r="S137" s="27">
        <f>M137*'Demand breakdown 2'!S137</f>
        <v>35.491027237137097</v>
      </c>
      <c r="T137" s="27">
        <f>M137*'Demand breakdown 2'!T137</f>
        <v>0</v>
      </c>
      <c r="U137" s="27">
        <f>M137*'Demand breakdown 2'!U137</f>
        <v>260.2443817173243</v>
      </c>
      <c r="V137" s="27">
        <f>M137*'Demand breakdown 2'!V137</f>
        <v>86.539765043978136</v>
      </c>
      <c r="W137" s="27">
        <f>M137*'Demand breakdown 2'!W137</f>
        <v>24.656193090379002</v>
      </c>
      <c r="X137" s="27" cm="1">
        <f t="array" ref="X137">_xlfn.IFS(AND('Demand breakdown 2'!X137&gt;0,'Demand breakdown 2'!X137&lt;1),'Demand breakdown 2'!X137*'Demand breakdown final'!M137,'Demand breakdown 2'!X137=0,M137,'Demand breakdown 2'!X137=1,0)</f>
        <v>0</v>
      </c>
      <c r="Y137" s="27">
        <f>IF('Demand breakdown 2'!Y137&lt;1,M137*'Demand breakdown 2'!Y137,'Demand breakdown 2'!Y137-Doku!$H$9)</f>
        <v>9.6903086254039579</v>
      </c>
      <c r="Z137" s="27">
        <f t="shared" si="11"/>
        <v>300.52167396706261</v>
      </c>
      <c r="AA137" s="25">
        <f t="shared" si="12"/>
        <v>311.65210633621308</v>
      </c>
    </row>
    <row r="138" spans="1:27" s="25" customFormat="1" ht="15">
      <c r="A138" s="27" t="s">
        <v>1313</v>
      </c>
      <c r="B138" s="27" t="s">
        <v>1334</v>
      </c>
      <c r="C138" s="27">
        <v>6631</v>
      </c>
      <c r="D138" s="27">
        <v>652</v>
      </c>
      <c r="E138" s="27">
        <v>8402.6280000000006</v>
      </c>
      <c r="F138" s="27">
        <v>223145</v>
      </c>
      <c r="G138" s="27">
        <v>2</v>
      </c>
      <c r="H138" s="27">
        <v>2.8534072270499904E-2</v>
      </c>
      <c r="I138" s="27">
        <v>3.5487436386768448E-2</v>
      </c>
      <c r="J138" s="27">
        <v>32208.966962938117</v>
      </c>
      <c r="K138" s="29">
        <f t="shared" si="10"/>
        <v>981.76198010722851</v>
      </c>
      <c r="L138" s="28">
        <f t="shared" si="13"/>
        <v>490.88099005361425</v>
      </c>
      <c r="M138" s="27">
        <f t="shared" si="14"/>
        <v>220.89644552412642</v>
      </c>
      <c r="N138" s="27">
        <f>M138*'Demand breakdown 2'!N138</f>
        <v>32.365655974138981</v>
      </c>
      <c r="O138" s="27">
        <f>M138*'Demand breakdown 2'!O138</f>
        <v>0</v>
      </c>
      <c r="P138" s="27">
        <f>M138*'Demand breakdown 2'!P138</f>
        <v>10.98895852991922</v>
      </c>
      <c r="Q138" s="27">
        <f>M138*'Demand breakdown 2'!Q138</f>
        <v>34.83733661612689</v>
      </c>
      <c r="R138" s="27">
        <f>M138*'Demand breakdown 2'!R138</f>
        <v>17.101357955375807</v>
      </c>
      <c r="S138" s="27">
        <f>M138*'Demand breakdown 2'!S138</f>
        <v>14.896886031440644</v>
      </c>
      <c r="T138" s="27">
        <f>M138*'Demand breakdown 2'!T138</f>
        <v>16.099325262678004</v>
      </c>
      <c r="U138" s="27">
        <f>M138*'Demand breakdown 2'!U138</f>
        <v>21.777510521298879</v>
      </c>
      <c r="V138" s="27">
        <f>M138*'Demand breakdown 2'!V138</f>
        <v>68.555736725407897</v>
      </c>
      <c r="W138" s="27">
        <f>M138*'Demand breakdown 2'!W138</f>
        <v>0</v>
      </c>
      <c r="X138" s="27" cm="1">
        <f t="array" ref="X138">_xlfn.IFS(AND('Demand breakdown 2'!X138&gt;0,'Demand breakdown 2'!X138&lt;1),'Demand breakdown 2'!X138*'Demand breakdown final'!M138,'Demand breakdown 2'!X138=0,M138,'Demand breakdown 2'!X138=1,0)</f>
        <v>0</v>
      </c>
      <c r="Y138" s="27">
        <f>IF('Demand breakdown 2'!Y138&lt;1,M138*'Demand breakdown 2'!Y138,'Demand breakdown 2'!Y138-Doku!$H$9)</f>
        <v>4.2736779077401073</v>
      </c>
      <c r="Z138" s="27">
        <f t="shared" si="11"/>
        <v>132.53786731447585</v>
      </c>
      <c r="AA138" s="25">
        <f t="shared" si="12"/>
        <v>137.44667721501202</v>
      </c>
    </row>
    <row r="139" spans="1:27" s="25" customFormat="1" ht="15">
      <c r="A139" s="27" t="s">
        <v>1313</v>
      </c>
      <c r="B139" s="27" t="s">
        <v>1335</v>
      </c>
      <c r="C139" s="27">
        <v>6632</v>
      </c>
      <c r="D139" s="27">
        <v>667</v>
      </c>
      <c r="E139" s="27">
        <v>4435.2489999999998</v>
      </c>
      <c r="F139" s="27">
        <v>120719</v>
      </c>
      <c r="G139" s="27">
        <v>1</v>
      </c>
      <c r="H139" s="27">
        <v>1.5061444527076816E-2</v>
      </c>
      <c r="I139" s="27">
        <v>1.9198314249363867E-2</v>
      </c>
      <c r="J139" s="27">
        <v>32208.966962938117</v>
      </c>
      <c r="K139" s="29">
        <f t="shared" si="10"/>
        <v>522.42197324697668</v>
      </c>
      <c r="L139" s="28">
        <f t="shared" si="13"/>
        <v>522.42197324697668</v>
      </c>
      <c r="M139" s="27">
        <f t="shared" si="14"/>
        <v>235.08988796113951</v>
      </c>
      <c r="N139" s="27">
        <f>M139*'Demand breakdown 2'!N139</f>
        <v>42.364483867558349</v>
      </c>
      <c r="O139" s="27">
        <f>M139*'Demand breakdown 2'!O139</f>
        <v>0</v>
      </c>
      <c r="P139" s="27">
        <f>M139*'Demand breakdown 2'!P139</f>
        <v>22.730445663158381</v>
      </c>
      <c r="Q139" s="27">
        <f>M139*'Demand breakdown 2'!Q139</f>
        <v>18.859936339710362</v>
      </c>
      <c r="R139" s="27">
        <f>M139*'Demand breakdown 2'!R139</f>
        <v>0</v>
      </c>
      <c r="S139" s="27">
        <f>M139*'Demand breakdown 2'!S139</f>
        <v>0</v>
      </c>
      <c r="T139" s="27">
        <f>M139*'Demand breakdown 2'!T139</f>
        <v>0</v>
      </c>
      <c r="U139" s="27">
        <f>M139*'Demand breakdown 2'!U139</f>
        <v>0</v>
      </c>
      <c r="V139" s="27">
        <f>M139*'Demand breakdown 2'!V139</f>
        <v>125.75636656366571</v>
      </c>
      <c r="W139" s="27">
        <f>M139*'Demand breakdown 2'!W139</f>
        <v>20.830377449829353</v>
      </c>
      <c r="X139" s="27" cm="1">
        <f t="array" ref="X139">_xlfn.IFS(AND('Demand breakdown 2'!X139&gt;0,'Demand breakdown 2'!X139&lt;1),'Demand breakdown 2'!X139*'Demand breakdown final'!M139,'Demand breakdown 2'!X139=0,M139,'Demand breakdown 2'!X139=1,0)</f>
        <v>0</v>
      </c>
      <c r="Y139" s="27">
        <f>IF('Demand breakdown 2'!Y139&lt;1,M139*'Demand breakdown 2'!Y139,'Demand breakdown 2'!Y139-Doku!$H$9)</f>
        <v>4.5482780772173417</v>
      </c>
      <c r="Z139" s="27">
        <f t="shared" si="11"/>
        <v>141.05393277668372</v>
      </c>
      <c r="AA139" s="25">
        <f t="shared" si="12"/>
        <v>146.27815250915347</v>
      </c>
    </row>
    <row r="140" spans="1:27" s="25" customFormat="1" ht="15">
      <c r="A140" s="27" t="s">
        <v>1313</v>
      </c>
      <c r="B140" s="27" t="s">
        <v>1336</v>
      </c>
      <c r="C140" s="27">
        <v>6633</v>
      </c>
      <c r="D140" s="27">
        <v>728</v>
      </c>
      <c r="E140" s="27">
        <v>7218.0479999999998</v>
      </c>
      <c r="F140" s="27">
        <v>236764</v>
      </c>
      <c r="G140" s="27">
        <v>5</v>
      </c>
      <c r="H140" s="27">
        <v>2.4511415152966107E-2</v>
      </c>
      <c r="I140" s="27">
        <v>3.7653307888040714E-2</v>
      </c>
      <c r="J140" s="27">
        <v>32208.966962938117</v>
      </c>
      <c r="K140" s="29">
        <f t="shared" si="10"/>
        <v>908.00766177840444</v>
      </c>
      <c r="L140" s="28">
        <f t="shared" si="13"/>
        <v>181.60153235568089</v>
      </c>
      <c r="M140" s="27">
        <f t="shared" si="14"/>
        <v>81.7206895600564</v>
      </c>
      <c r="N140" s="27">
        <f>M140*'Demand breakdown 2'!N140</f>
        <v>11.97282654821851</v>
      </c>
      <c r="O140" s="27">
        <f>M140*'Demand breakdown 2'!O140</f>
        <v>27.012262621048844</v>
      </c>
      <c r="P140" s="27">
        <f>M140*'Demand breakdown 2'!P140</f>
        <v>0</v>
      </c>
      <c r="Q140" s="27">
        <f>M140*'Demand breakdown 2'!Q140</f>
        <v>9.1508933154640104</v>
      </c>
      <c r="R140" s="27">
        <f>M140*'Demand breakdown 2'!R140</f>
        <v>0</v>
      </c>
      <c r="S140" s="27">
        <f>M140*'Demand breakdown 2'!S140</f>
        <v>0</v>
      </c>
      <c r="T140" s="27">
        <f>M140*'Demand breakdown 2'!T140</f>
        <v>0</v>
      </c>
      <c r="U140" s="27">
        <f>M140*'Demand breakdown 2'!U140</f>
        <v>0</v>
      </c>
      <c r="V140" s="27">
        <f>M140*'Demand breakdown 2'!V140</f>
        <v>29.4753372924126</v>
      </c>
      <c r="W140" s="27">
        <f>M140*'Demand breakdown 2'!W140</f>
        <v>2.5283216825257071</v>
      </c>
      <c r="X140" s="27" cm="1">
        <f t="array" ref="X140">_xlfn.IFS(AND('Demand breakdown 2'!X140&gt;0,'Demand breakdown 2'!X140&lt;1),'Demand breakdown 2'!X140*'Demand breakdown final'!M140,'Demand breakdown 2'!X140=0,M140,'Demand breakdown 2'!X140=1,0)</f>
        <v>0</v>
      </c>
      <c r="Y140" s="27">
        <f>IF('Demand breakdown 2'!Y140&lt;1,M140*'Demand breakdown 2'!Y140,'Demand breakdown 2'!Y140-Doku!$H$9)</f>
        <v>1.5810481003867289</v>
      </c>
      <c r="Z140" s="27">
        <f t="shared" si="11"/>
        <v>49.032413736033845</v>
      </c>
      <c r="AA140" s="25">
        <f t="shared" si="12"/>
        <v>50.84842905959065</v>
      </c>
    </row>
    <row r="141" spans="1:27" s="25" customFormat="1" ht="15">
      <c r="A141" s="27" t="s">
        <v>1313</v>
      </c>
      <c r="B141" s="27" t="s">
        <v>1337</v>
      </c>
      <c r="C141" s="27">
        <v>6634</v>
      </c>
      <c r="D141" s="27">
        <v>555</v>
      </c>
      <c r="E141" s="27">
        <v>5595.23</v>
      </c>
      <c r="F141" s="27">
        <v>179673</v>
      </c>
      <c r="G141" s="27">
        <v>3</v>
      </c>
      <c r="H141" s="27">
        <v>1.9000567107108533E-2</v>
      </c>
      <c r="I141" s="27">
        <v>2.857395038167939E-2</v>
      </c>
      <c r="J141" s="27">
        <v>32208.966962938117</v>
      </c>
      <c r="K141" s="29">
        <f t="shared" si="10"/>
        <v>698.32629820192255</v>
      </c>
      <c r="L141" s="28">
        <f t="shared" si="13"/>
        <v>232.77543273397418</v>
      </c>
      <c r="M141" s="27">
        <f t="shared" si="14"/>
        <v>104.74894473028839</v>
      </c>
      <c r="N141" s="27">
        <f>M141*'Demand breakdown 2'!N141</f>
        <v>7.2578898423725526</v>
      </c>
      <c r="O141" s="27">
        <f>M141*'Demand breakdown 2'!O141</f>
        <v>7.4025906891774635</v>
      </c>
      <c r="P141" s="27">
        <f>M141*'Demand breakdown 2'!P141</f>
        <v>1.6450201531505473</v>
      </c>
      <c r="Q141" s="27">
        <f>M141*'Demand breakdown 2'!Q141</f>
        <v>8.9257574976501921</v>
      </c>
      <c r="R141" s="27">
        <f>M141*'Demand breakdown 2'!R141</f>
        <v>0</v>
      </c>
      <c r="S141" s="27">
        <f>M141*'Demand breakdown 2'!S141</f>
        <v>2.0867385276076389</v>
      </c>
      <c r="T141" s="27">
        <f>M141*'Demand breakdown 2'!T141</f>
        <v>0</v>
      </c>
      <c r="U141" s="27">
        <f>M141*'Demand breakdown 2'!U141</f>
        <v>0</v>
      </c>
      <c r="V141" s="27">
        <f>M141*'Demand breakdown 2'!V141</f>
        <v>9.5502558891240099</v>
      </c>
      <c r="W141" s="27">
        <f>M141*'Demand breakdown 2'!W141</f>
        <v>0</v>
      </c>
      <c r="X141" s="27" cm="1">
        <f t="array" ref="X141">_xlfn.IFS(AND('Demand breakdown 2'!X141&gt;0,'Demand breakdown 2'!X141&lt;1),'Demand breakdown 2'!X141*'Demand breakdown final'!M141,'Demand breakdown 2'!X141=0,M141,'Demand breakdown 2'!X141=1,0)</f>
        <v>65.854116964318436</v>
      </c>
      <c r="Y141" s="27">
        <f>IF('Demand breakdown 2'!Y141&lt;1,M141*'Demand breakdown 2'!Y141,'Demand breakdown 2'!Y141-Doku!$H$9)</f>
        <v>2.0265751668875494</v>
      </c>
      <c r="Z141" s="27">
        <f t="shared" si="11"/>
        <v>62.849366838173033</v>
      </c>
      <c r="AA141" s="25">
        <f t="shared" si="12"/>
        <v>65.177121165512773</v>
      </c>
    </row>
    <row r="142" spans="1:27" s="25" customFormat="1" ht="15">
      <c r="A142" s="27" t="s">
        <v>1313</v>
      </c>
      <c r="B142" s="27" t="s">
        <v>1338</v>
      </c>
      <c r="C142" s="27">
        <v>6635</v>
      </c>
      <c r="D142" s="27">
        <v>628</v>
      </c>
      <c r="E142" s="27">
        <v>5918.6549999999997</v>
      </c>
      <c r="F142" s="27">
        <v>156406</v>
      </c>
      <c r="G142" s="27">
        <v>5</v>
      </c>
      <c r="H142" s="27">
        <v>2.0098870200389165E-2</v>
      </c>
      <c r="I142" s="27">
        <v>2.4873727735368958E-2</v>
      </c>
      <c r="J142" s="27">
        <v>32208.966962938117</v>
      </c>
      <c r="K142" s="29">
        <f t="shared" si="10"/>
        <v>690.42595028384812</v>
      </c>
      <c r="L142" s="28">
        <f t="shared" si="13"/>
        <v>138.08519005676962</v>
      </c>
      <c r="M142" s="27">
        <f t="shared" si="14"/>
        <v>62.138335525546331</v>
      </c>
      <c r="N142" s="27">
        <f>M142*'Demand breakdown 2'!N142</f>
        <v>13.087010566165548</v>
      </c>
      <c r="O142" s="27">
        <f>M142*'Demand breakdown 2'!O142</f>
        <v>21.312681265188324</v>
      </c>
      <c r="P142" s="27">
        <f>M142*'Demand breakdown 2'!P142</f>
        <v>0</v>
      </c>
      <c r="Q142" s="27">
        <f>M142*'Demand breakdown 2'!Q142</f>
        <v>5.4365064964805709</v>
      </c>
      <c r="R142" s="27">
        <f>M142*'Demand breakdown 2'!R142</f>
        <v>0</v>
      </c>
      <c r="S142" s="27">
        <f>M142*'Demand breakdown 2'!S142</f>
        <v>4.7510339382286721</v>
      </c>
      <c r="T142" s="27">
        <f>M142*'Demand breakdown 2'!T142</f>
        <v>4.6407280093145733</v>
      </c>
      <c r="U142" s="27">
        <f>M142*'Demand breakdown 2'!U142</f>
        <v>0</v>
      </c>
      <c r="V142" s="27">
        <f>M142*'Demand breakdown 2'!V142</f>
        <v>8.422645572083665</v>
      </c>
      <c r="W142" s="27">
        <f>M142*'Demand breakdown 2'!W142</f>
        <v>3.2855408826556491</v>
      </c>
      <c r="X142" s="27" cm="1">
        <f t="array" ref="X142">_xlfn.IFS(AND('Demand breakdown 2'!X142&gt;0,'Demand breakdown 2'!X142&lt;1),'Demand breakdown 2'!X142*'Demand breakdown final'!M142,'Demand breakdown 2'!X142=0,M142,'Demand breakdown 2'!X142=1,0)</f>
        <v>0</v>
      </c>
      <c r="Y142" s="27">
        <f>IF('Demand breakdown 2'!Y142&lt;1,M142*'Demand breakdown 2'!Y142,'Demand breakdown 2'!Y142-Doku!$H$9)</f>
        <v>1.2021887954293276</v>
      </c>
      <c r="Z142" s="27">
        <f t="shared" si="11"/>
        <v>37.283001315327802</v>
      </c>
      <c r="AA142" s="25">
        <f t="shared" si="12"/>
        <v>38.6638532158955</v>
      </c>
    </row>
    <row r="143" spans="1:27" s="25" customFormat="1" ht="15">
      <c r="A143" s="27" t="s">
        <v>1313</v>
      </c>
      <c r="B143" s="27" t="s">
        <v>1339</v>
      </c>
      <c r="C143" s="27">
        <v>6636</v>
      </c>
      <c r="D143" s="27">
        <v>501</v>
      </c>
      <c r="E143" s="27">
        <v>2535.0920000000001</v>
      </c>
      <c r="F143" s="27">
        <v>100629</v>
      </c>
      <c r="G143" s="27">
        <v>4</v>
      </c>
      <c r="H143" s="27">
        <v>8.6087945747885235E-3</v>
      </c>
      <c r="I143" s="27">
        <v>1.6003339694656487E-2</v>
      </c>
      <c r="J143" s="27">
        <v>32208.966962938117</v>
      </c>
      <c r="K143" s="29">
        <f t="shared" si="10"/>
        <v>343.96816470218357</v>
      </c>
      <c r="L143" s="28">
        <f t="shared" si="13"/>
        <v>85.992041175545893</v>
      </c>
      <c r="M143" s="27">
        <f t="shared" si="14"/>
        <v>38.69641852899565</v>
      </c>
      <c r="N143" s="27">
        <f>M143*'Demand breakdown 2'!N143</f>
        <v>8.1205483138346288</v>
      </c>
      <c r="O143" s="27">
        <f>M143*'Demand breakdown 2'!O143</f>
        <v>6.126880763731517</v>
      </c>
      <c r="P143" s="27">
        <f>M143*'Demand breakdown 2'!P143</f>
        <v>5.6308951780961083</v>
      </c>
      <c r="Q143" s="27">
        <f>M143*'Demand breakdown 2'!Q143</f>
        <v>0</v>
      </c>
      <c r="R143" s="27">
        <f>M143*'Demand breakdown 2'!R143</f>
        <v>0</v>
      </c>
      <c r="S143" s="27">
        <f>M143*'Demand breakdown 2'!S143</f>
        <v>5.8253993293256805</v>
      </c>
      <c r="T143" s="27">
        <f>M143*'Demand breakdown 2'!T143</f>
        <v>1.9255910971727623</v>
      </c>
      <c r="U143" s="27">
        <f>M143*'Demand breakdown 2'!U143</f>
        <v>0</v>
      </c>
      <c r="V143" s="27">
        <f>M143*'Demand breakdown 2'!V143</f>
        <v>10.318445222728794</v>
      </c>
      <c r="W143" s="27">
        <f>M143*'Demand breakdown 2'!W143</f>
        <v>0</v>
      </c>
      <c r="X143" s="27" cm="1">
        <f t="array" ref="X143">_xlfn.IFS(AND('Demand breakdown 2'!X143&gt;0,'Demand breakdown 2'!X143&lt;1),'Demand breakdown 2'!X143*'Demand breakdown final'!M143,'Demand breakdown 2'!X143=0,M143,'Demand breakdown 2'!X143=1,0)</f>
        <v>0</v>
      </c>
      <c r="Y143" s="27">
        <f>IF('Demand breakdown 2'!Y143&lt;1,M143*'Demand breakdown 2'!Y143,'Demand breakdown 2'!Y143-Doku!$H$9)</f>
        <v>0.74865862410615924</v>
      </c>
      <c r="Z143" s="27">
        <f t="shared" si="11"/>
        <v>23.217851117397391</v>
      </c>
      <c r="AA143" s="25">
        <f t="shared" si="12"/>
        <v>24.077771529152852</v>
      </c>
    </row>
    <row r="144" spans="1:27" s="25" customFormat="1" ht="15">
      <c r="A144" s="27" t="s">
        <v>1340</v>
      </c>
      <c r="B144" s="27" t="s">
        <v>1341</v>
      </c>
      <c r="C144" s="27">
        <v>7111</v>
      </c>
      <c r="D144" s="27">
        <v>959</v>
      </c>
      <c r="E144" s="27">
        <v>7800.37</v>
      </c>
      <c r="F144" s="27">
        <v>114052</v>
      </c>
      <c r="G144" s="27">
        <v>1</v>
      </c>
      <c r="H144" s="27">
        <v>5.3794542181885889E-2</v>
      </c>
      <c r="I144" s="27">
        <v>2.7858329262335123E-2</v>
      </c>
      <c r="J144" s="27">
        <v>25022.83749790374</v>
      </c>
      <c r="K144" s="29">
        <f t="shared" si="10"/>
        <v>1164.3727477563125</v>
      </c>
      <c r="L144" s="28">
        <f t="shared" si="13"/>
        <v>1164.3727477563125</v>
      </c>
      <c r="M144" s="27">
        <f t="shared" si="14"/>
        <v>523.9677364903406</v>
      </c>
      <c r="N144" s="27">
        <f>M144*'Demand breakdown 2'!N144</f>
        <v>0</v>
      </c>
      <c r="O144" s="27">
        <f>M144*'Demand breakdown 2'!O144</f>
        <v>0</v>
      </c>
      <c r="P144" s="27">
        <f>M144*'Demand breakdown 2'!P144</f>
        <v>0</v>
      </c>
      <c r="Q144" s="27">
        <f>M144*'Demand breakdown 2'!Q144</f>
        <v>0</v>
      </c>
      <c r="R144" s="27">
        <f>M144*'Demand breakdown 2'!R144</f>
        <v>0</v>
      </c>
      <c r="S144" s="27">
        <f>M144*'Demand breakdown 2'!S144</f>
        <v>0</v>
      </c>
      <c r="T144" s="27">
        <f>M144*'Demand breakdown 2'!T144</f>
        <v>0</v>
      </c>
      <c r="U144" s="27">
        <f>M144*'Demand breakdown 2'!U144</f>
        <v>0</v>
      </c>
      <c r="V144" s="27">
        <f>M144*'Demand breakdown 2'!V144</f>
        <v>0</v>
      </c>
      <c r="W144" s="27">
        <f>M144*'Demand breakdown 2'!W144</f>
        <v>0</v>
      </c>
      <c r="X144" s="27" cm="1">
        <f t="array" ref="X144">_xlfn.IFS(AND('Demand breakdown 2'!X144&gt;0,'Demand breakdown 2'!X144&lt;1),'Demand breakdown 2'!X144*'Demand breakdown final'!M144,'Demand breakdown 2'!X144=0,M144,'Demand breakdown 2'!X144=1,0)</f>
        <v>523.9677364903406</v>
      </c>
      <c r="Y144" s="27">
        <f>IF('Demand breakdown 2'!Y144&lt;1,M144*'Demand breakdown 2'!Y144,'Demand breakdown 2'!Y144-Doku!$H$9)</f>
        <v>1.934697454094314E-2</v>
      </c>
      <c r="Z144" s="27">
        <f t="shared" si="11"/>
        <v>314.38064189420442</v>
      </c>
      <c r="AA144" s="25">
        <f t="shared" si="12"/>
        <v>326.02436937176753</v>
      </c>
    </row>
    <row r="145" spans="1:27" s="25" customFormat="1" ht="15">
      <c r="A145" s="27" t="s">
        <v>1340</v>
      </c>
      <c r="B145" s="27" t="s">
        <v>1342</v>
      </c>
      <c r="C145" s="27">
        <v>7131</v>
      </c>
      <c r="D145" s="27">
        <v>584</v>
      </c>
      <c r="E145" s="27">
        <v>3446.8620000000001</v>
      </c>
      <c r="F145" s="27">
        <v>130086</v>
      </c>
      <c r="G145" s="27">
        <v>4</v>
      </c>
      <c r="H145" s="27">
        <v>2.3770970255787813E-2</v>
      </c>
      <c r="I145" s="27">
        <v>3.1774792379091352E-2</v>
      </c>
      <c r="J145" s="27">
        <v>25022.83749790374</v>
      </c>
      <c r="K145" s="29">
        <f t="shared" si="10"/>
        <v>650.89506117707606</v>
      </c>
      <c r="L145" s="28">
        <f t="shared" si="13"/>
        <v>162.72376529426901</v>
      </c>
      <c r="M145" s="27">
        <f t="shared" si="14"/>
        <v>73.225694382421054</v>
      </c>
      <c r="N145" s="27">
        <f>M145*'Demand breakdown 2'!N145</f>
        <v>0</v>
      </c>
      <c r="O145" s="27">
        <f>M145*'Demand breakdown 2'!O145</f>
        <v>0</v>
      </c>
      <c r="P145" s="27">
        <f>M145*'Demand breakdown 2'!P145</f>
        <v>9.8587051823276557</v>
      </c>
      <c r="Q145" s="27">
        <f>M145*'Demand breakdown 2'!Q145</f>
        <v>11.561355956570235</v>
      </c>
      <c r="R145" s="27">
        <f>M145*'Demand breakdown 2'!R145</f>
        <v>0</v>
      </c>
      <c r="S145" s="27">
        <f>M145*'Demand breakdown 2'!S145</f>
        <v>0</v>
      </c>
      <c r="T145" s="27">
        <f>M145*'Demand breakdown 2'!T145</f>
        <v>0</v>
      </c>
      <c r="U145" s="27">
        <f>M145*'Demand breakdown 2'!U145</f>
        <v>0</v>
      </c>
      <c r="V145" s="27">
        <f>M145*'Demand breakdown 2'!V145</f>
        <v>9.2990926900940813</v>
      </c>
      <c r="W145" s="27">
        <f>M145*'Demand breakdown 2'!W145</f>
        <v>0</v>
      </c>
      <c r="X145" s="27" cm="1">
        <f t="array" ref="X145">_xlfn.IFS(AND('Demand breakdown 2'!X145&gt;0,'Demand breakdown 2'!X145&lt;1),'Demand breakdown 2'!X145*'Demand breakdown final'!M145,'Demand breakdown 2'!X145=0,M145,'Demand breakdown 2'!X145=1,0)</f>
        <v>41.089844908469495</v>
      </c>
      <c r="Y145" s="27">
        <f>IF('Demand breakdown 2'!Y145&lt;1,M145*'Demand breakdown 2'!Y145,'Demand breakdown 2'!Y145-Doku!$H$9)</f>
        <v>1.4166956449595833</v>
      </c>
      <c r="Z145" s="27">
        <f t="shared" si="11"/>
        <v>43.935416629452639</v>
      </c>
      <c r="AA145" s="25">
        <f t="shared" si="12"/>
        <v>45.562654282395329</v>
      </c>
    </row>
    <row r="146" spans="1:27" s="25" customFormat="1" ht="15">
      <c r="A146" s="27" t="s">
        <v>1340</v>
      </c>
      <c r="B146" s="27" t="s">
        <v>1343</v>
      </c>
      <c r="C146" s="27">
        <v>7132</v>
      </c>
      <c r="D146" s="27">
        <v>559</v>
      </c>
      <c r="E146" s="27">
        <v>3520.373</v>
      </c>
      <c r="F146" s="27">
        <v>128805</v>
      </c>
      <c r="G146" s="27">
        <v>4</v>
      </c>
      <c r="H146" s="27">
        <v>2.4277932180713502E-2</v>
      </c>
      <c r="I146" s="27">
        <v>3.1461895456765997E-2</v>
      </c>
      <c r="J146" s="27">
        <v>25022.83749790374</v>
      </c>
      <c r="K146" s="29">
        <f t="shared" si="10"/>
        <v>657.83643252444131</v>
      </c>
      <c r="L146" s="28">
        <f t="shared" si="13"/>
        <v>164.45910813111033</v>
      </c>
      <c r="M146" s="27">
        <f t="shared" si="14"/>
        <v>74.00659865899965</v>
      </c>
      <c r="N146" s="27">
        <f>M146*'Demand breakdown 2'!N146</f>
        <v>19.692928224534743</v>
      </c>
      <c r="O146" s="27">
        <f>M146*'Demand breakdown 2'!O146</f>
        <v>3.587689379569722</v>
      </c>
      <c r="P146" s="27">
        <f>M146*'Demand breakdown 2'!P146</f>
        <v>3.840739570918684</v>
      </c>
      <c r="Q146" s="27">
        <f>M146*'Demand breakdown 2'!Q146</f>
        <v>0.56795709613878054</v>
      </c>
      <c r="R146" s="27">
        <f>M146*'Demand breakdown 2'!R146</f>
        <v>0</v>
      </c>
      <c r="S146" s="27">
        <f>M146*'Demand breakdown 2'!S146</f>
        <v>0</v>
      </c>
      <c r="T146" s="27">
        <f>M146*'Demand breakdown 2'!T146</f>
        <v>2.5417485886606808</v>
      </c>
      <c r="U146" s="27">
        <f>M146*'Demand breakdown 2'!U146</f>
        <v>4.5380334315247115</v>
      </c>
      <c r="V146" s="27">
        <f>M146*'Demand breakdown 2'!V146</f>
        <v>30.051116057085572</v>
      </c>
      <c r="W146" s="27">
        <f>M146*'Demand breakdown 2'!W146</f>
        <v>0</v>
      </c>
      <c r="X146" s="27" cm="1">
        <f t="array" ref="X146">_xlfn.IFS(AND('Demand breakdown 2'!X146&gt;0,'Demand breakdown 2'!X146&lt;1),'Demand breakdown 2'!X146*'Demand breakdown final'!M146,'Demand breakdown 2'!X146=0,M146,'Demand breakdown 2'!X146=1,0)</f>
        <v>7.7545825304492899</v>
      </c>
      <c r="Y146" s="27">
        <f>IF('Demand breakdown 2'!Y146&lt;1,M146*'Demand breakdown 2'!Y146,'Demand breakdown 2'!Y146-Doku!$H$9)</f>
        <v>1.4318037801174712</v>
      </c>
      <c r="Z146" s="27">
        <f t="shared" si="11"/>
        <v>44.403959195399793</v>
      </c>
      <c r="AA146" s="25">
        <f t="shared" si="12"/>
        <v>46.048550276710898</v>
      </c>
    </row>
    <row r="147" spans="1:27" s="25" customFormat="1" ht="15">
      <c r="A147" s="27" t="s">
        <v>1340</v>
      </c>
      <c r="B147" s="27" t="s">
        <v>1344</v>
      </c>
      <c r="C147" s="27">
        <v>7133</v>
      </c>
      <c r="D147" s="27">
        <v>574</v>
      </c>
      <c r="E147" s="27">
        <v>4732.5630000000001</v>
      </c>
      <c r="F147" s="27">
        <v>158345</v>
      </c>
      <c r="G147" s="27">
        <v>2</v>
      </c>
      <c r="H147" s="27">
        <v>3.2637690254684389E-2</v>
      </c>
      <c r="I147" s="27">
        <v>3.8677332681973618E-2</v>
      </c>
      <c r="J147" s="27">
        <v>25022.83749790374</v>
      </c>
      <c r="K147" s="29">
        <f t="shared" si="10"/>
        <v>859.00373703086484</v>
      </c>
      <c r="L147" s="28">
        <f t="shared" si="13"/>
        <v>429.50186851543242</v>
      </c>
      <c r="M147" s="27">
        <f t="shared" si="14"/>
        <v>193.27584083194461</v>
      </c>
      <c r="N147" s="27">
        <f>M147*'Demand breakdown 2'!N147</f>
        <v>24.699122839239124</v>
      </c>
      <c r="O147" s="27">
        <f>M147*'Demand breakdown 2'!O147</f>
        <v>78.920274160882414</v>
      </c>
      <c r="P147" s="27">
        <f>M147*'Demand breakdown 2'!P147</f>
        <v>3.1787332648133191</v>
      </c>
      <c r="Q147" s="27">
        <f>M147*'Demand breakdown 2'!Q147</f>
        <v>0</v>
      </c>
      <c r="R147" s="27">
        <f>M147*'Demand breakdown 2'!R147</f>
        <v>0</v>
      </c>
      <c r="S147" s="27">
        <f>M147*'Demand breakdown 2'!S147</f>
        <v>0</v>
      </c>
      <c r="T147" s="27">
        <f>M147*'Demand breakdown 2'!T147</f>
        <v>0</v>
      </c>
      <c r="U147" s="27">
        <f>M147*'Demand breakdown 2'!U147</f>
        <v>0</v>
      </c>
      <c r="V147" s="27">
        <f>M147*'Demand breakdown 2'!V147</f>
        <v>45.269546150617273</v>
      </c>
      <c r="W147" s="27">
        <f>M147*'Demand breakdown 2'!W147</f>
        <v>0</v>
      </c>
      <c r="X147" s="27" cm="1">
        <f t="array" ref="X147">_xlfn.IFS(AND('Demand breakdown 2'!X147&gt;0,'Demand breakdown 2'!X147&lt;1),'Demand breakdown 2'!X147*'Demand breakdown final'!M147,'Demand breakdown 2'!X147=0,M147,'Demand breakdown 2'!X147=1,0)</f>
        <v>37.46886164443746</v>
      </c>
      <c r="Y147" s="27">
        <f>IF('Demand breakdown 2'!Y147&lt;1,M147*'Demand breakdown 2'!Y147,'Demand breakdown 2'!Y147-Doku!$H$9)</f>
        <v>3.7393027719550109</v>
      </c>
      <c r="Z147" s="27">
        <f t="shared" si="11"/>
        <v>115.96550449916676</v>
      </c>
      <c r="AA147" s="25">
        <f t="shared" si="12"/>
        <v>120.26052318432109</v>
      </c>
    </row>
    <row r="148" spans="1:27" s="25" customFormat="1" ht="15">
      <c r="A148" s="27" t="s">
        <v>1340</v>
      </c>
      <c r="B148" s="27" t="s">
        <v>1345</v>
      </c>
      <c r="C148" s="27">
        <v>7134</v>
      </c>
      <c r="D148" s="27">
        <v>533</v>
      </c>
      <c r="E148" s="27">
        <v>2379.4760000000001</v>
      </c>
      <c r="F148" s="27">
        <v>80951</v>
      </c>
      <c r="G148" s="27">
        <v>6</v>
      </c>
      <c r="H148" s="27">
        <v>1.6409839796418007E-2</v>
      </c>
      <c r="I148" s="27">
        <v>1.9773082559843672E-2</v>
      </c>
      <c r="J148" s="27">
        <v>25022.83749790374</v>
      </c>
      <c r="K148" s="29">
        <f t="shared" si="10"/>
        <v>434.18496019025793</v>
      </c>
      <c r="L148" s="28">
        <f t="shared" si="13"/>
        <v>72.364160031709659</v>
      </c>
      <c r="M148" s="27">
        <f t="shared" si="14"/>
        <v>32.56387201426935</v>
      </c>
      <c r="N148" s="27">
        <f>M148*'Demand breakdown 2'!N148</f>
        <v>17.001683534859186</v>
      </c>
      <c r="O148" s="27">
        <f>M148*'Demand breakdown 2'!O148</f>
        <v>5.4758865227778371</v>
      </c>
      <c r="P148" s="27">
        <f>M148*'Demand breakdown 2'!P148</f>
        <v>0</v>
      </c>
      <c r="Q148" s="27">
        <f>M148*'Demand breakdown 2'!Q148</f>
        <v>0.77040058665288191</v>
      </c>
      <c r="R148" s="27">
        <f>M148*'Demand breakdown 2'!R148</f>
        <v>0</v>
      </c>
      <c r="S148" s="27">
        <f>M148*'Demand breakdown 2'!S148</f>
        <v>0</v>
      </c>
      <c r="T148" s="27">
        <f>M148*'Demand breakdown 2'!T148</f>
        <v>0</v>
      </c>
      <c r="U148" s="27">
        <f>M148*'Demand breakdown 2'!U148</f>
        <v>0</v>
      </c>
      <c r="V148" s="27">
        <f>M148*'Demand breakdown 2'!V148</f>
        <v>0</v>
      </c>
      <c r="W148" s="27">
        <f>M148*'Demand breakdown 2'!W148</f>
        <v>8.6858889671648445</v>
      </c>
      <c r="X148" s="27" cm="1">
        <f t="array" ref="X148">_xlfn.IFS(AND('Demand breakdown 2'!X148&gt;0,'Demand breakdown 2'!X148&lt;1),'Demand breakdown 2'!X148*'Demand breakdown final'!M148,'Demand breakdown 2'!X148=0,M148,'Demand breakdown 2'!X148=1,0)</f>
        <v>0</v>
      </c>
      <c r="Y148" s="27">
        <f>IF('Demand breakdown 2'!Y148&lt;1,M148*'Demand breakdown 2'!Y148,'Demand breakdown 2'!Y148-Doku!$H$9)</f>
        <v>0.63001240281459991</v>
      </c>
      <c r="Z148" s="27">
        <f t="shared" si="11"/>
        <v>19.538323208561611</v>
      </c>
      <c r="AA148" s="25">
        <f t="shared" si="12"/>
        <v>20.261964808878705</v>
      </c>
    </row>
    <row r="149" spans="1:27" s="25" customFormat="1" ht="15">
      <c r="A149" s="27" t="s">
        <v>1340</v>
      </c>
      <c r="B149" s="27" t="s">
        <v>1346</v>
      </c>
      <c r="C149" s="27">
        <v>7135</v>
      </c>
      <c r="D149" s="27">
        <v>515</v>
      </c>
      <c r="E149" s="27">
        <v>1867.135</v>
      </c>
      <c r="F149" s="27">
        <v>61375</v>
      </c>
      <c r="G149" s="27">
        <v>2</v>
      </c>
      <c r="H149" s="27">
        <v>1.2876526692551189E-2</v>
      </c>
      <c r="I149" s="27">
        <v>1.4991450903761602E-2</v>
      </c>
      <c r="J149" s="27">
        <v>25022.83749790374</v>
      </c>
      <c r="K149" s="29">
        <f t="shared" si="10"/>
        <v>337.0252283252284</v>
      </c>
      <c r="L149" s="28">
        <f t="shared" si="13"/>
        <v>168.5126141626142</v>
      </c>
      <c r="M149" s="27">
        <f t="shared" si="14"/>
        <v>75.830676373176388</v>
      </c>
      <c r="N149" s="27">
        <f>M149*'Demand breakdown 2'!N149</f>
        <v>0</v>
      </c>
      <c r="O149" s="27">
        <f>M149*'Demand breakdown 2'!O149</f>
        <v>39.996609796711986</v>
      </c>
      <c r="P149" s="27">
        <f>M149*'Demand breakdown 2'!P149</f>
        <v>0</v>
      </c>
      <c r="Q149" s="27">
        <f>M149*'Demand breakdown 2'!Q149</f>
        <v>0</v>
      </c>
      <c r="R149" s="27">
        <f>M149*'Demand breakdown 2'!R149</f>
        <v>0</v>
      </c>
      <c r="S149" s="27">
        <f>M149*'Demand breakdown 2'!S149</f>
        <v>0</v>
      </c>
      <c r="T149" s="27">
        <f>M149*'Demand breakdown 2'!T149</f>
        <v>0</v>
      </c>
      <c r="U149" s="27">
        <f>M149*'Demand breakdown 2'!U149</f>
        <v>0</v>
      </c>
      <c r="V149" s="27">
        <f>M149*'Demand breakdown 2'!V149</f>
        <v>29.195561324604814</v>
      </c>
      <c r="W149" s="27">
        <f>M149*'Demand breakdown 2'!W149</f>
        <v>5.1714110866452492</v>
      </c>
      <c r="X149" s="27" cm="1">
        <f t="array" ref="X149">_xlfn.IFS(AND('Demand breakdown 2'!X149&gt;0,'Demand breakdown 2'!X149&lt;1),'Demand breakdown 2'!X149*'Demand breakdown final'!M149,'Demand breakdown 2'!X149=0,M149,'Demand breakdown 2'!X149=1,0)</f>
        <v>0</v>
      </c>
      <c r="Y149" s="27">
        <f>IF('Demand breakdown 2'!Y149&lt;1,M149*'Demand breakdown 2'!Y149,'Demand breakdown 2'!Y149-Doku!$H$9)</f>
        <v>1.4670941652143421</v>
      </c>
      <c r="Z149" s="27">
        <f t="shared" si="11"/>
        <v>45.498405823905834</v>
      </c>
      <c r="AA149" s="25">
        <f t="shared" si="12"/>
        <v>47.183531965531984</v>
      </c>
    </row>
    <row r="150" spans="1:27" s="25" customFormat="1" ht="15">
      <c r="A150" s="27" t="s">
        <v>1340</v>
      </c>
      <c r="B150" s="27" t="s">
        <v>1347</v>
      </c>
      <c r="C150" s="27">
        <v>7137</v>
      </c>
      <c r="D150" s="27">
        <v>659</v>
      </c>
      <c r="E150" s="27">
        <v>6704.7979999999998</v>
      </c>
      <c r="F150" s="27">
        <v>214434</v>
      </c>
      <c r="G150" s="27">
        <v>5</v>
      </c>
      <c r="H150" s="27">
        <v>4.6239029537319919E-2</v>
      </c>
      <c r="I150" s="27">
        <v>5.2377625793844654E-2</v>
      </c>
      <c r="J150" s="27">
        <v>25022.83749790374</v>
      </c>
      <c r="K150" s="29">
        <f t="shared" si="10"/>
        <v>1200.0411492189598</v>
      </c>
      <c r="L150" s="28">
        <f t="shared" si="13"/>
        <v>240.00822984379198</v>
      </c>
      <c r="M150" s="27">
        <f t="shared" si="14"/>
        <v>108.00370342970639</v>
      </c>
      <c r="N150" s="27">
        <f>M150*'Demand breakdown 2'!N150</f>
        <v>14.85286657787279</v>
      </c>
      <c r="O150" s="27">
        <f>M150*'Demand breakdown 2'!O150</f>
        <v>10.209262816054668</v>
      </c>
      <c r="P150" s="27">
        <f>M150*'Demand breakdown 2'!P150</f>
        <v>19.474252139873595</v>
      </c>
      <c r="Q150" s="27">
        <f>M150*'Demand breakdown 2'!Q150</f>
        <v>28.206004668077043</v>
      </c>
      <c r="R150" s="27">
        <f>M150*'Demand breakdown 2'!R150</f>
        <v>0</v>
      </c>
      <c r="S150" s="27">
        <f>M150*'Demand breakdown 2'!S150</f>
        <v>20.940653327816161</v>
      </c>
      <c r="T150" s="27">
        <f>M150*'Demand breakdown 2'!T150</f>
        <v>1.1775645903175136</v>
      </c>
      <c r="U150" s="27">
        <f>M150*'Demand breakdown 2'!U150</f>
        <v>0</v>
      </c>
      <c r="V150" s="27">
        <f>M150*'Demand breakdown 2'!V150</f>
        <v>11.053554409112509</v>
      </c>
      <c r="W150" s="27">
        <f>M150*'Demand breakdown 2'!W150</f>
        <v>0</v>
      </c>
      <c r="X150" s="27" cm="1">
        <f t="array" ref="X150">_xlfn.IFS(AND('Demand breakdown 2'!X150&gt;0,'Demand breakdown 2'!X150&lt;1),'Demand breakdown 2'!X150*'Demand breakdown final'!M150,'Demand breakdown 2'!X150=0,M150,'Demand breakdown 2'!X150=1,0)</f>
        <v>0</v>
      </c>
      <c r="Y150" s="27">
        <f>IF('Demand breakdown 2'!Y150&lt;1,M150*'Demand breakdown 2'!Y150,'Demand breakdown 2'!Y150-Doku!$H$9)</f>
        <v>2.0895449005821027</v>
      </c>
      <c r="Z150" s="27">
        <f t="shared" si="11"/>
        <v>64.80222205782384</v>
      </c>
      <c r="AA150" s="25">
        <f t="shared" si="12"/>
        <v>67.202304356261763</v>
      </c>
    </row>
    <row r="151" spans="1:27" s="25" customFormat="1" ht="15">
      <c r="A151" s="27" t="s">
        <v>1340</v>
      </c>
      <c r="B151" s="27" t="s">
        <v>1348</v>
      </c>
      <c r="C151" s="27">
        <v>7138</v>
      </c>
      <c r="D151" s="27">
        <v>673</v>
      </c>
      <c r="E151" s="27">
        <v>5991.99</v>
      </c>
      <c r="F151" s="27">
        <v>182811</v>
      </c>
      <c r="G151" s="27">
        <v>5</v>
      </c>
      <c r="H151" s="27">
        <v>4.1323214002468911E-2</v>
      </c>
      <c r="I151" s="27">
        <v>4.4653395212506108E-2</v>
      </c>
      <c r="J151" s="27">
        <v>25022.83749790374</v>
      </c>
      <c r="K151" s="29">
        <f t="shared" si="10"/>
        <v>1057.3566321869332</v>
      </c>
      <c r="L151" s="28">
        <f t="shared" si="13"/>
        <v>211.47132643738664</v>
      </c>
      <c r="M151" s="27">
        <f t="shared" si="14"/>
        <v>95.162096896823982</v>
      </c>
      <c r="N151" s="27">
        <f>M151*'Demand breakdown 2'!N151</f>
        <v>13.551564099536396</v>
      </c>
      <c r="O151" s="27">
        <f>M151*'Demand breakdown 2'!O151</f>
        <v>10.420331485628365</v>
      </c>
      <c r="P151" s="27">
        <f>M151*'Demand breakdown 2'!P151</f>
        <v>4.4430422700079344</v>
      </c>
      <c r="Q151" s="27">
        <f>M151*'Demand breakdown 2'!Q151</f>
        <v>3.6388459156162551</v>
      </c>
      <c r="R151" s="27">
        <f>M151*'Demand breakdown 2'!R151</f>
        <v>0</v>
      </c>
      <c r="S151" s="27">
        <f>M151*'Demand breakdown 2'!S151</f>
        <v>7.5970889648916158</v>
      </c>
      <c r="T151" s="27">
        <f>M151*'Demand breakdown 2'!T151</f>
        <v>0</v>
      </c>
      <c r="U151" s="27">
        <f>M151*'Demand breakdown 2'!U151</f>
        <v>0</v>
      </c>
      <c r="V151" s="27">
        <f>M151*'Demand breakdown 2'!V151</f>
        <v>26.612625458096307</v>
      </c>
      <c r="W151" s="27">
        <f>M151*'Demand breakdown 2'!W151</f>
        <v>0</v>
      </c>
      <c r="X151" s="27" cm="1">
        <f t="array" ref="X151">_xlfn.IFS(AND('Demand breakdown 2'!X151&gt;0,'Demand breakdown 2'!X151&lt;1),'Demand breakdown 2'!X151*'Demand breakdown final'!M151,'Demand breakdown 2'!X151=0,M151,'Demand breakdown 2'!X151=1,0)</f>
        <v>27.057500037121493</v>
      </c>
      <c r="Y151" s="27">
        <f>IF('Demand breakdown 2'!Y151&lt;1,M151*'Demand breakdown 2'!Y151,'Demand breakdown 2'!Y151-Doku!$H$9)</f>
        <v>1.8410986659256179</v>
      </c>
      <c r="Z151" s="27">
        <f t="shared" si="11"/>
        <v>57.097258138094396</v>
      </c>
      <c r="AA151" s="25">
        <f t="shared" si="12"/>
        <v>59.211971402468265</v>
      </c>
    </row>
    <row r="152" spans="1:27" s="25" customFormat="1" ht="15">
      <c r="A152" s="27" t="s">
        <v>1340</v>
      </c>
      <c r="B152" s="27" t="s">
        <v>1349</v>
      </c>
      <c r="C152" s="27">
        <v>7140</v>
      </c>
      <c r="D152" s="27">
        <v>618</v>
      </c>
      <c r="E152" s="27">
        <v>3681.442</v>
      </c>
      <c r="F152" s="27">
        <v>103163</v>
      </c>
      <c r="G152" s="27">
        <v>4</v>
      </c>
      <c r="H152" s="27">
        <v>2.5388729888347138E-2</v>
      </c>
      <c r="I152" s="27">
        <v>2.5198583292623353E-2</v>
      </c>
      <c r="J152" s="27">
        <v>25022.83749790374</v>
      </c>
      <c r="K152" s="29">
        <f t="shared" si="10"/>
        <v>633.96582021192103</v>
      </c>
      <c r="L152" s="28">
        <f t="shared" si="13"/>
        <v>158.49145505298026</v>
      </c>
      <c r="M152" s="27">
        <f t="shared" si="14"/>
        <v>71.321154773841116</v>
      </c>
      <c r="N152" s="27">
        <f>M152*'Demand breakdown 2'!N152</f>
        <v>5.5409954026434125</v>
      </c>
      <c r="O152" s="27">
        <f>M152*'Demand breakdown 2'!O152</f>
        <v>7.9555483661794151</v>
      </c>
      <c r="P152" s="27">
        <f>M152*'Demand breakdown 2'!P152</f>
        <v>3.5154129773062173</v>
      </c>
      <c r="Q152" s="27">
        <f>M152*'Demand breakdown 2'!Q152</f>
        <v>1.2036069483887675</v>
      </c>
      <c r="R152" s="27">
        <f>M152*'Demand breakdown 2'!R152</f>
        <v>0</v>
      </c>
      <c r="S152" s="27">
        <f>M152*'Demand breakdown 2'!S152</f>
        <v>0</v>
      </c>
      <c r="T152" s="27">
        <f>M152*'Demand breakdown 2'!T152</f>
        <v>0</v>
      </c>
      <c r="U152" s="27">
        <f>M152*'Demand breakdown 2'!U152</f>
        <v>0</v>
      </c>
      <c r="V152" s="27">
        <f>M152*'Demand breakdown 2'!V152</f>
        <v>27.925149015971101</v>
      </c>
      <c r="W152" s="27">
        <f>M152*'Demand breakdown 2'!W152</f>
        <v>0.60180347419438374</v>
      </c>
      <c r="X152" s="27" cm="1">
        <f t="array" ref="X152">_xlfn.IFS(AND('Demand breakdown 2'!X152&gt;0,'Demand breakdown 2'!X152&lt;1),'Demand breakdown 2'!X152*'Demand breakdown final'!M152,'Demand breakdown 2'!X152=0,M152,'Demand breakdown 2'!X152=1,0)</f>
        <v>23.198790023517645</v>
      </c>
      <c r="Y152" s="27">
        <f>IF('Demand breakdown 2'!Y152&lt;1,M152*'Demand breakdown 2'!Y152,'Demand breakdown 2'!Y152-Doku!$H$9)</f>
        <v>1.3798485656401693</v>
      </c>
      <c r="Z152" s="27">
        <f t="shared" si="11"/>
        <v>42.792692864304669</v>
      </c>
      <c r="AA152" s="25">
        <f t="shared" si="12"/>
        <v>44.377607414834479</v>
      </c>
    </row>
    <row r="153" spans="1:27" s="25" customFormat="1" ht="15">
      <c r="A153" s="27" t="s">
        <v>1340</v>
      </c>
      <c r="B153" s="27" t="s">
        <v>1350</v>
      </c>
      <c r="C153" s="27">
        <v>7141</v>
      </c>
      <c r="D153" s="27">
        <v>585</v>
      </c>
      <c r="E153" s="27">
        <v>3258.16</v>
      </c>
      <c r="F153" s="27">
        <v>122297</v>
      </c>
      <c r="G153" s="27">
        <v>3</v>
      </c>
      <c r="H153" s="27">
        <v>2.2469604077157024E-2</v>
      </c>
      <c r="I153" s="27">
        <v>2.9872252076209086E-2</v>
      </c>
      <c r="J153" s="27">
        <v>25022.83749790374</v>
      </c>
      <c r="K153" s="29">
        <f t="shared" si="10"/>
        <v>614.119123686585</v>
      </c>
      <c r="L153" s="28">
        <f t="shared" si="13"/>
        <v>204.70637456219501</v>
      </c>
      <c r="M153" s="27">
        <f t="shared" si="14"/>
        <v>92.117868552987758</v>
      </c>
      <c r="N153" s="27">
        <f>M153*'Demand breakdown 2'!N153</f>
        <v>21.812596665691373</v>
      </c>
      <c r="O153" s="27">
        <f>M153*'Demand breakdown 2'!O153</f>
        <v>35.928581275960084</v>
      </c>
      <c r="P153" s="27">
        <f>M153*'Demand breakdown 2'!P153</f>
        <v>9.0236141339438074</v>
      </c>
      <c r="Q153" s="27">
        <f>M153*'Demand breakdown 2'!Q153</f>
        <v>0</v>
      </c>
      <c r="R153" s="27">
        <f>M153*'Demand breakdown 2'!R153</f>
        <v>0</v>
      </c>
      <c r="S153" s="27">
        <f>M153*'Demand breakdown 2'!S153</f>
        <v>0</v>
      </c>
      <c r="T153" s="27">
        <f>M153*'Demand breakdown 2'!T153</f>
        <v>0</v>
      </c>
      <c r="U153" s="27">
        <f>M153*'Demand breakdown 2'!U153</f>
        <v>0</v>
      </c>
      <c r="V153" s="27">
        <f>M153*'Demand breakdown 2'!V153</f>
        <v>23.570874419731894</v>
      </c>
      <c r="W153" s="27">
        <f>M153*'Demand breakdown 2'!W153</f>
        <v>0</v>
      </c>
      <c r="X153" s="27" cm="1">
        <f t="array" ref="X153">_xlfn.IFS(AND('Demand breakdown 2'!X153&gt;0,'Demand breakdown 2'!X153&lt;1),'Demand breakdown 2'!X153*'Demand breakdown final'!M153,'Demand breakdown 2'!X153=0,M153,'Demand breakdown 2'!X153=1,0)</f>
        <v>0</v>
      </c>
      <c r="Y153" s="27">
        <f>IF('Demand breakdown 2'!Y153&lt;1,M153*'Demand breakdown 2'!Y153,'Demand breakdown 2'!Y153-Doku!$H$9)</f>
        <v>1.7822020576606008</v>
      </c>
      <c r="Z153" s="27">
        <f t="shared" si="11"/>
        <v>55.270721131792655</v>
      </c>
      <c r="AA153" s="25">
        <f t="shared" si="12"/>
        <v>57.31778487741461</v>
      </c>
    </row>
    <row r="154" spans="1:27" s="25" customFormat="1" ht="15">
      <c r="A154" s="27" t="s">
        <v>1340</v>
      </c>
      <c r="B154" s="27" t="s">
        <v>1351</v>
      </c>
      <c r="C154" s="27">
        <v>7143</v>
      </c>
      <c r="D154" s="27">
        <v>651</v>
      </c>
      <c r="E154" s="27">
        <v>6828.2719999999999</v>
      </c>
      <c r="F154" s="27">
        <v>201904</v>
      </c>
      <c r="G154" s="27">
        <v>5</v>
      </c>
      <c r="H154" s="27">
        <v>4.7090556747101782E-2</v>
      </c>
      <c r="I154" s="27">
        <v>4.9317049340498291E-2</v>
      </c>
      <c r="J154" s="27">
        <v>25022.83749790374</v>
      </c>
      <c r="K154" s="29">
        <f t="shared" si="10"/>
        <v>1193.9390346278997</v>
      </c>
      <c r="L154" s="28">
        <f t="shared" si="13"/>
        <v>238.78780692557993</v>
      </c>
      <c r="M154" s="27">
        <f t="shared" si="14"/>
        <v>107.45451311651097</v>
      </c>
      <c r="N154" s="27">
        <f>M154*'Demand breakdown 2'!N154</f>
        <v>20.547857712172782</v>
      </c>
      <c r="O154" s="27">
        <f>M154*'Demand breakdown 2'!O154</f>
        <v>23.758659957970515</v>
      </c>
      <c r="P154" s="27">
        <f>M154*'Demand breakdown 2'!P154</f>
        <v>21.294704357815593</v>
      </c>
      <c r="Q154" s="27">
        <f>M154*'Demand breakdown 2'!Q154</f>
        <v>4.1044648987036645</v>
      </c>
      <c r="R154" s="27">
        <f>M154*'Demand breakdown 2'!R154</f>
        <v>0</v>
      </c>
      <c r="S154" s="27">
        <f>M154*'Demand breakdown 2'!S154</f>
        <v>0</v>
      </c>
      <c r="T154" s="27">
        <f>M154*'Demand breakdown 2'!T154</f>
        <v>5.5279418386895394</v>
      </c>
      <c r="U154" s="27">
        <f>M154*'Demand breakdown 2'!U154</f>
        <v>6.9450354740117994</v>
      </c>
      <c r="V154" s="27">
        <f>M154*'Demand breakdown 2'!V154</f>
        <v>23.196929147572501</v>
      </c>
      <c r="W154" s="27">
        <f>M154*'Demand breakdown 2'!W154</f>
        <v>0</v>
      </c>
      <c r="X154" s="27" cm="1">
        <f t="array" ref="X154">_xlfn.IFS(AND('Demand breakdown 2'!X154&gt;0,'Demand breakdown 2'!X154&lt;1),'Demand breakdown 2'!X154*'Demand breakdown final'!M154,'Demand breakdown 2'!X154=0,M154,'Demand breakdown 2'!X154=1,0)</f>
        <v>0</v>
      </c>
      <c r="Y154" s="27">
        <f>IF('Demand breakdown 2'!Y154&lt;1,M154*'Demand breakdown 2'!Y154,'Demand breakdown 2'!Y154-Doku!$H$9)</f>
        <v>2.0789197295745785</v>
      </c>
      <c r="Z154" s="27">
        <f t="shared" si="11"/>
        <v>64.472707869906586</v>
      </c>
      <c r="AA154" s="25">
        <f t="shared" si="12"/>
        <v>66.860585939162391</v>
      </c>
    </row>
    <row r="155" spans="1:27" s="25" customFormat="1" ht="15">
      <c r="A155" s="27" t="s">
        <v>1340</v>
      </c>
      <c r="B155" s="27" t="s">
        <v>1352</v>
      </c>
      <c r="C155" s="27">
        <v>7211</v>
      </c>
      <c r="D155" s="27">
        <v>633</v>
      </c>
      <c r="E155" s="27">
        <v>4918.1530000000002</v>
      </c>
      <c r="F155" s="27">
        <v>111528</v>
      </c>
      <c r="G155" s="27">
        <v>1</v>
      </c>
      <c r="H155" s="27">
        <v>3.3917594808383279E-2</v>
      </c>
      <c r="I155" s="27">
        <v>2.7241817293600392E-2</v>
      </c>
      <c r="J155" s="27">
        <v>25022.83749790374</v>
      </c>
      <c r="K155" s="29">
        <f t="shared" si="10"/>
        <v>801.94133235103823</v>
      </c>
      <c r="L155" s="28">
        <f t="shared" si="13"/>
        <v>801.94133235103823</v>
      </c>
      <c r="M155" s="27">
        <f t="shared" si="14"/>
        <v>360.87359955796722</v>
      </c>
      <c r="N155" s="27">
        <f>M155*'Demand breakdown 2'!N155</f>
        <v>64.794679881360892</v>
      </c>
      <c r="O155" s="27">
        <f>M155*'Demand breakdown 2'!O155</f>
        <v>0</v>
      </c>
      <c r="P155" s="27">
        <f>M155*'Demand breakdown 2'!P155</f>
        <v>1.9375717818524805</v>
      </c>
      <c r="Q155" s="27">
        <f>M155*'Demand breakdown 2'!Q155</f>
        <v>0</v>
      </c>
      <c r="R155" s="27">
        <f>M155*'Demand breakdown 2'!R155</f>
        <v>0</v>
      </c>
      <c r="S155" s="27">
        <f>M155*'Demand breakdown 2'!S155</f>
        <v>0</v>
      </c>
      <c r="T155" s="27">
        <f>M155*'Demand breakdown 2'!T155</f>
        <v>0</v>
      </c>
      <c r="U155" s="27">
        <f>M155*'Demand breakdown 2'!U155</f>
        <v>0</v>
      </c>
      <c r="V155" s="27">
        <f>M155*'Demand breakdown 2'!V155</f>
        <v>60.406649669518515</v>
      </c>
      <c r="W155" s="27">
        <f>M155*'Demand breakdown 2'!W155</f>
        <v>0</v>
      </c>
      <c r="X155" s="27" cm="1">
        <f t="array" ref="X155">_xlfn.IFS(AND('Demand breakdown 2'!X155&gt;0,'Demand breakdown 2'!X155&lt;1),'Demand breakdown 2'!X155*'Demand breakdown final'!M155,'Demand breakdown 2'!X155=0,M155,'Demand breakdown 2'!X155=1,0)</f>
        <v>226.75288588208883</v>
      </c>
      <c r="Y155" s="27">
        <f>IF('Demand breakdown 2'!Y155&lt;1,M155*'Demand breakdown 2'!Y155,'Demand breakdown 2'!Y155-Doku!$H$9)</f>
        <v>6.981812343146502</v>
      </c>
      <c r="Z155" s="27">
        <f t="shared" si="11"/>
        <v>216.52415973478034</v>
      </c>
      <c r="AA155" s="25">
        <f t="shared" si="12"/>
        <v>224.54357305829072</v>
      </c>
    </row>
    <row r="156" spans="1:27" s="25" customFormat="1" ht="15">
      <c r="A156" s="27" t="s">
        <v>1340</v>
      </c>
      <c r="B156" s="27" t="s">
        <v>1353</v>
      </c>
      <c r="C156" s="27">
        <v>7231</v>
      </c>
      <c r="D156" s="27">
        <v>614</v>
      </c>
      <c r="E156" s="27">
        <v>3517.607</v>
      </c>
      <c r="F156" s="27">
        <v>112483</v>
      </c>
      <c r="G156" s="27">
        <v>3</v>
      </c>
      <c r="H156" s="27">
        <v>2.4258856713309379E-2</v>
      </c>
      <c r="I156" s="27">
        <v>2.7475085490962385E-2</v>
      </c>
      <c r="J156" s="27">
        <v>25022.83749790374</v>
      </c>
      <c r="K156" s="29">
        <f t="shared" si="10"/>
        <v>629.55959703867381</v>
      </c>
      <c r="L156" s="28">
        <f t="shared" si="13"/>
        <v>209.85319901289128</v>
      </c>
      <c r="M156" s="27">
        <f t="shared" si="14"/>
        <v>94.433939555801075</v>
      </c>
      <c r="N156" s="27">
        <f>M156*'Demand breakdown 2'!N156</f>
        <v>7.194766922529392</v>
      </c>
      <c r="O156" s="27">
        <f>M156*'Demand breakdown 2'!O156</f>
        <v>23.528600876414568</v>
      </c>
      <c r="P156" s="27">
        <f>M156*'Demand breakdown 2'!P156</f>
        <v>0</v>
      </c>
      <c r="Q156" s="27">
        <f>M156*'Demand breakdown 2'!Q156</f>
        <v>25.087467042962601</v>
      </c>
      <c r="R156" s="27">
        <f>M156*'Demand breakdown 2'!R156</f>
        <v>0</v>
      </c>
      <c r="S156" s="27">
        <f>M156*'Demand breakdown 2'!S156</f>
        <v>12.702189697751294</v>
      </c>
      <c r="T156" s="27">
        <f>M156*'Demand breakdown 2'!T156</f>
        <v>8.188329973735831</v>
      </c>
      <c r="U156" s="27">
        <f>M156*'Demand breakdown 2'!U156</f>
        <v>0</v>
      </c>
      <c r="V156" s="27">
        <f>M156*'Demand breakdown 2'!V156</f>
        <v>15.905574018020333</v>
      </c>
      <c r="W156" s="27">
        <f>M156*'Demand breakdown 2'!W156</f>
        <v>0</v>
      </c>
      <c r="X156" s="27" cm="1">
        <f t="array" ref="X156">_xlfn.IFS(AND('Demand breakdown 2'!X156&gt;0,'Demand breakdown 2'!X156&lt;1),'Demand breakdown 2'!X156*'Demand breakdown final'!M156,'Demand breakdown 2'!X156=0,M156,'Demand breakdown 2'!X156=1,0)</f>
        <v>0</v>
      </c>
      <c r="Y156" s="27">
        <f>IF('Demand breakdown 2'!Y156&lt;1,M156*'Demand breakdown 2'!Y156,'Demand breakdown 2'!Y156-Doku!$H$9)</f>
        <v>1.8270110243870468</v>
      </c>
      <c r="Z156" s="27">
        <f t="shared" si="11"/>
        <v>56.660363733480651</v>
      </c>
      <c r="AA156" s="25">
        <f t="shared" si="12"/>
        <v>58.758895723609562</v>
      </c>
    </row>
    <row r="157" spans="1:27" s="25" customFormat="1" ht="15">
      <c r="A157" s="27" t="s">
        <v>1340</v>
      </c>
      <c r="B157" s="27" t="s">
        <v>1354</v>
      </c>
      <c r="C157" s="27">
        <v>7232</v>
      </c>
      <c r="D157" s="27">
        <v>504</v>
      </c>
      <c r="E157" s="27">
        <v>2786.297</v>
      </c>
      <c r="F157" s="27">
        <v>99058</v>
      </c>
      <c r="G157" s="27">
        <v>4</v>
      </c>
      <c r="H157" s="27">
        <v>1.9215443818403757E-2</v>
      </c>
      <c r="I157" s="27">
        <v>2.4195896433805569E-2</v>
      </c>
      <c r="J157" s="27">
        <v>25022.83749790374</v>
      </c>
      <c r="K157" s="29">
        <f t="shared" si="10"/>
        <v>515.71994392715476</v>
      </c>
      <c r="L157" s="28">
        <f t="shared" si="13"/>
        <v>128.92998598178869</v>
      </c>
      <c r="M157" s="27">
        <f t="shared" si="14"/>
        <v>58.018493691804913</v>
      </c>
      <c r="N157" s="27">
        <f>M157*'Demand breakdown 2'!N157</f>
        <v>4.0384158176251415</v>
      </c>
      <c r="O157" s="27">
        <f>M157*'Demand breakdown 2'!O157</f>
        <v>3.2939426408107679</v>
      </c>
      <c r="P157" s="27">
        <f>M157*'Demand breakdown 2'!P157</f>
        <v>0</v>
      </c>
      <c r="Q157" s="27">
        <f>M157*'Demand breakdown 2'!Q157</f>
        <v>11.131980992931913</v>
      </c>
      <c r="R157" s="27">
        <f>M157*'Demand breakdown 2'!R157</f>
        <v>0</v>
      </c>
      <c r="S157" s="27">
        <f>M157*'Demand breakdown 2'!S157</f>
        <v>0</v>
      </c>
      <c r="T157" s="27">
        <f>M157*'Demand breakdown 2'!T157</f>
        <v>8.2524149316687669</v>
      </c>
      <c r="U157" s="27">
        <f>M157*'Demand breakdown 2'!U157</f>
        <v>0</v>
      </c>
      <c r="V157" s="27">
        <f>M157*'Demand breakdown 2'!V157</f>
        <v>8.8072581483511794</v>
      </c>
      <c r="W157" s="27">
        <f>M157*'Demand breakdown 2'!W157</f>
        <v>0</v>
      </c>
      <c r="X157" s="27" cm="1">
        <f t="array" ref="X157">_xlfn.IFS(AND('Demand breakdown 2'!X157&gt;0,'Demand breakdown 2'!X157&lt;1),'Demand breakdown 2'!X157*'Demand breakdown final'!M157,'Demand breakdown 2'!X157=0,M157,'Demand breakdown 2'!X157=1,0)</f>
        <v>21.371998840057923</v>
      </c>
      <c r="Y157" s="27">
        <f>IF('Demand breakdown 2'!Y157&lt;1,M157*'Demand breakdown 2'!Y157,'Demand breakdown 2'!Y157-Doku!$H$9)</f>
        <v>1.1224823203592198</v>
      </c>
      <c r="Z157" s="27">
        <f t="shared" si="11"/>
        <v>34.811096215082948</v>
      </c>
      <c r="AA157" s="25">
        <f t="shared" si="12"/>
        <v>36.100396074900836</v>
      </c>
    </row>
    <row r="158" spans="1:27" s="25" customFormat="1" ht="15">
      <c r="A158" s="27" t="s">
        <v>1340</v>
      </c>
      <c r="B158" s="27" t="s">
        <v>1355</v>
      </c>
      <c r="C158" s="27">
        <v>7233</v>
      </c>
      <c r="D158" s="27">
        <v>556</v>
      </c>
      <c r="E158" s="27">
        <v>2016.451</v>
      </c>
      <c r="F158" s="27">
        <v>60646</v>
      </c>
      <c r="G158" s="27">
        <v>5</v>
      </c>
      <c r="H158" s="27">
        <v>1.3906270904739903E-2</v>
      </c>
      <c r="I158" s="27">
        <v>1.4813385442110406E-2</v>
      </c>
      <c r="J158" s="27">
        <v>25022.83749790374</v>
      </c>
      <c r="K158" s="29">
        <f t="shared" si="10"/>
        <v>354.3299593561037</v>
      </c>
      <c r="L158" s="28">
        <f t="shared" si="13"/>
        <v>70.865991871220743</v>
      </c>
      <c r="M158" s="27">
        <f t="shared" si="14"/>
        <v>31.889696342049334</v>
      </c>
      <c r="N158" s="27">
        <f>M158*'Demand breakdown 2'!N158</f>
        <v>3.4790909008666442</v>
      </c>
      <c r="O158" s="27">
        <f>M158*'Demand breakdown 2'!O158</f>
        <v>0</v>
      </c>
      <c r="P158" s="27">
        <f>M158*'Demand breakdown 2'!P158</f>
        <v>1.6027272689385665</v>
      </c>
      <c r="Q158" s="27">
        <f>M158*'Demand breakdown 2'!Q158</f>
        <v>0</v>
      </c>
      <c r="R158" s="27">
        <f>M158*'Demand breakdown 2'!R158</f>
        <v>0</v>
      </c>
      <c r="S158" s="27">
        <f>M158*'Demand breakdown 2'!S158</f>
        <v>0</v>
      </c>
      <c r="T158" s="27">
        <f>M158*'Demand breakdown 2'!T158</f>
        <v>0</v>
      </c>
      <c r="U158" s="27">
        <f>M158*'Demand breakdown 2'!U158</f>
        <v>0</v>
      </c>
      <c r="V158" s="27">
        <f>M158*'Demand breakdown 2'!V158</f>
        <v>6.8995454382355357</v>
      </c>
      <c r="W158" s="27">
        <f>M158*'Demand breakdown 2'!W158</f>
        <v>0</v>
      </c>
      <c r="X158" s="27" cm="1">
        <f t="array" ref="X158">_xlfn.IFS(AND('Demand breakdown 2'!X158&gt;0,'Demand breakdown 2'!X158&lt;1),'Demand breakdown 2'!X158*'Demand breakdown final'!M158,'Demand breakdown 2'!X158=0,M158,'Demand breakdown 2'!X158=1,0)</f>
        <v>19.291363590760547</v>
      </c>
      <c r="Y158" s="27">
        <f>IF('Demand breakdown 2'!Y158&lt;1,M158*'Demand breakdown 2'!Y158,'Demand breakdown 2'!Y158-Doku!$H$9)</f>
        <v>0.61696914324803964</v>
      </c>
      <c r="Z158" s="27">
        <f t="shared" si="11"/>
        <v>19.133817805229601</v>
      </c>
      <c r="AA158" s="25">
        <f t="shared" si="12"/>
        <v>19.842477723941808</v>
      </c>
    </row>
    <row r="159" spans="1:27" s="25" customFormat="1" ht="15">
      <c r="A159" s="27" t="s">
        <v>1340</v>
      </c>
      <c r="B159" s="27" t="s">
        <v>1356</v>
      </c>
      <c r="C159" s="27">
        <v>7235</v>
      </c>
      <c r="D159" s="27">
        <v>450</v>
      </c>
      <c r="E159" s="27">
        <v>2982.27</v>
      </c>
      <c r="F159" s="27">
        <v>149398</v>
      </c>
      <c r="G159" s="27">
        <v>3</v>
      </c>
      <c r="H159" s="27">
        <v>2.0566953787163025E-2</v>
      </c>
      <c r="I159" s="27">
        <v>3.6491939423546657E-2</v>
      </c>
      <c r="J159" s="27">
        <v>25022.83749790374</v>
      </c>
      <c r="K159" s="29">
        <f t="shared" si="10"/>
        <v>626.22027420906636</v>
      </c>
      <c r="L159" s="28">
        <f t="shared" si="13"/>
        <v>208.74009140302212</v>
      </c>
      <c r="M159" s="27">
        <f t="shared" si="14"/>
        <v>93.933041131359957</v>
      </c>
      <c r="N159" s="27">
        <f>M159*'Demand breakdown 2'!N159</f>
        <v>10.647664687856768</v>
      </c>
      <c r="O159" s="27">
        <f>M159*'Demand breakdown 2'!O159</f>
        <v>7.0387923426728216</v>
      </c>
      <c r="P159" s="27">
        <f>M159*'Demand breakdown 2'!P159</f>
        <v>3.4895707800538989</v>
      </c>
      <c r="Q159" s="27">
        <f>M159*'Demand breakdown 2'!Q159</f>
        <v>11.64681529582092</v>
      </c>
      <c r="R159" s="27">
        <f>M159*'Demand breakdown 2'!R159</f>
        <v>0</v>
      </c>
      <c r="S159" s="27">
        <f>M159*'Demand breakdown 2'!S159</f>
        <v>0</v>
      </c>
      <c r="T159" s="27">
        <f>M159*'Demand breakdown 2'!T159</f>
        <v>0</v>
      </c>
      <c r="U159" s="27">
        <f>M159*'Demand breakdown 2'!U159</f>
        <v>0</v>
      </c>
      <c r="V159" s="27">
        <f>M159*'Demand breakdown 2'!V159</f>
        <v>16.090798596915199</v>
      </c>
      <c r="W159" s="27">
        <f>M159*'Demand breakdown 2'!W159</f>
        <v>0</v>
      </c>
      <c r="X159" s="27" cm="1">
        <f t="array" ref="X159">_xlfn.IFS(AND('Demand breakdown 2'!X159&gt;0,'Demand breakdown 2'!X159&lt;1),'Demand breakdown 2'!X159*'Demand breakdown final'!M159,'Demand breakdown 2'!X159=0,M159,'Demand breakdown 2'!X159=1,0)</f>
        <v>43.202079272718571</v>
      </c>
      <c r="Y159" s="27">
        <f>IF('Demand breakdown 2'!Y159&lt;1,M159*'Demand breakdown 2'!Y159,'Demand breakdown 2'!Y159-Doku!$H$9)</f>
        <v>1.8173201553217859</v>
      </c>
      <c r="Z159" s="27">
        <f t="shared" si="11"/>
        <v>56.359824678815976</v>
      </c>
      <c r="AA159" s="25">
        <f t="shared" si="12"/>
        <v>58.447225592846202</v>
      </c>
    </row>
    <row r="160" spans="1:27" s="25" customFormat="1" ht="15">
      <c r="A160" s="27" t="s">
        <v>1340</v>
      </c>
      <c r="B160" s="27" t="s">
        <v>1357</v>
      </c>
      <c r="C160" s="27">
        <v>7311</v>
      </c>
      <c r="D160" s="27">
        <v>676</v>
      </c>
      <c r="E160" s="27">
        <v>1639.172</v>
      </c>
      <c r="F160" s="27">
        <v>48762</v>
      </c>
      <c r="G160" s="27">
        <v>1</v>
      </c>
      <c r="H160" s="27">
        <v>1.1304400598608304E-2</v>
      </c>
      <c r="I160" s="27">
        <v>1.1910600879335613E-2</v>
      </c>
      <c r="J160" s="27">
        <v>25022.83749790374</v>
      </c>
      <c r="K160" s="29">
        <f t="shared" si="10"/>
        <v>287.11545750261183</v>
      </c>
      <c r="L160" s="28">
        <f t="shared" si="13"/>
        <v>287.11545750261183</v>
      </c>
      <c r="M160" s="27">
        <f t="shared" si="14"/>
        <v>129.20195587617533</v>
      </c>
      <c r="N160" s="27">
        <f>M160*'Demand breakdown 2'!N160</f>
        <v>0</v>
      </c>
      <c r="O160" s="27">
        <f>M160*'Demand breakdown 2'!O160</f>
        <v>23.657977725965949</v>
      </c>
      <c r="P160" s="27">
        <f>M160*'Demand breakdown 2'!P160</f>
        <v>0</v>
      </c>
      <c r="Q160" s="27">
        <f>M160*'Demand breakdown 2'!Q160</f>
        <v>0</v>
      </c>
      <c r="R160" s="27">
        <f>M160*'Demand breakdown 2'!R160</f>
        <v>0</v>
      </c>
      <c r="S160" s="27">
        <f>M160*'Demand breakdown 2'!S160</f>
        <v>0</v>
      </c>
      <c r="T160" s="27">
        <f>M160*'Demand breakdown 2'!T160</f>
        <v>0</v>
      </c>
      <c r="U160" s="27">
        <f>M160*'Demand breakdown 2'!U160</f>
        <v>0</v>
      </c>
      <c r="V160" s="27">
        <f>M160*'Demand breakdown 2'!V160</f>
        <v>73.464246622736368</v>
      </c>
      <c r="W160" s="27">
        <f>M160*'Demand breakdown 2'!W160</f>
        <v>0</v>
      </c>
      <c r="X160" s="27" cm="1">
        <f t="array" ref="X160">_xlfn.IFS(AND('Demand breakdown 2'!X160&gt;0,'Demand breakdown 2'!X160&lt;1),'Demand breakdown 2'!X160*'Demand breakdown final'!M160,'Demand breakdown 2'!X160=0,M160,'Demand breakdown 2'!X160=1,0)</f>
        <v>29.580064576496582</v>
      </c>
      <c r="Y160" s="27">
        <f>IF('Demand breakdown 2'!Y160&lt;1,M160*'Demand breakdown 2'!Y160,'Demand breakdown 2'!Y160-Doku!$H$9)</f>
        <v>2.4996669509764375</v>
      </c>
      <c r="Z160" s="27">
        <f t="shared" si="11"/>
        <v>77.521173525705194</v>
      </c>
      <c r="AA160" s="25">
        <f t="shared" si="12"/>
        <v>80.392328100731319</v>
      </c>
    </row>
    <row r="161" spans="1:27" s="25" customFormat="1" ht="15">
      <c r="A161" s="27" t="s">
        <v>1340</v>
      </c>
      <c r="B161" s="27" t="s">
        <v>1358</v>
      </c>
      <c r="C161" s="27">
        <v>7312</v>
      </c>
      <c r="D161" s="27">
        <v>690</v>
      </c>
      <c r="E161" s="27">
        <v>4822.1750000000002</v>
      </c>
      <c r="F161" s="27">
        <v>100030</v>
      </c>
      <c r="G161" s="27">
        <v>1</v>
      </c>
      <c r="H161" s="27">
        <v>3.3255691261560104E-2</v>
      </c>
      <c r="I161" s="27">
        <v>2.44333170493405E-2</v>
      </c>
      <c r="J161" s="27">
        <v>25022.83749790374</v>
      </c>
      <c r="K161" s="29">
        <f t="shared" si="10"/>
        <v>770.33872416621693</v>
      </c>
      <c r="L161" s="28">
        <f t="shared" si="13"/>
        <v>770.33872416621693</v>
      </c>
      <c r="M161" s="27">
        <f t="shared" si="14"/>
        <v>346.65242587479764</v>
      </c>
      <c r="N161" s="27">
        <f>M161*'Demand breakdown 2'!N161</f>
        <v>5.6439023185772861</v>
      </c>
      <c r="O161" s="27">
        <f>M161*'Demand breakdown 2'!O161</f>
        <v>13.63280630473246</v>
      </c>
      <c r="P161" s="27">
        <f>M161*'Demand breakdown 2'!P161</f>
        <v>0</v>
      </c>
      <c r="Q161" s="27">
        <f>M161*'Demand breakdown 2'!Q161</f>
        <v>0</v>
      </c>
      <c r="R161" s="27">
        <f>M161*'Demand breakdown 2'!R161</f>
        <v>0</v>
      </c>
      <c r="S161" s="27">
        <f>M161*'Demand breakdown 2'!S161</f>
        <v>0</v>
      </c>
      <c r="T161" s="27">
        <f>M161*'Demand breakdown 2'!T161</f>
        <v>0</v>
      </c>
      <c r="U161" s="27">
        <f>M161*'Demand breakdown 2'!U161</f>
        <v>0</v>
      </c>
      <c r="V161" s="27">
        <f>M161*'Demand breakdown 2'!V161</f>
        <v>87.400994355996133</v>
      </c>
      <c r="W161" s="27">
        <f>M161*'Demand breakdown 2'!W161</f>
        <v>0</v>
      </c>
      <c r="X161" s="27" cm="1">
        <f t="array" ref="X161">_xlfn.IFS(AND('Demand breakdown 2'!X161&gt;0,'Demand breakdown 2'!X161&lt;1),'Demand breakdown 2'!X161*'Demand breakdown final'!M161,'Demand breakdown 2'!X161=0,M161,'Demand breakdown 2'!X161=1,0)</f>
        <v>233.26804723753585</v>
      </c>
      <c r="Y161" s="27">
        <f>IF('Demand breakdown 2'!Y161&lt;1,M161*'Demand breakdown 2'!Y161,'Demand breakdown 2'!Y161-Doku!$H$9)</f>
        <v>6.7066756579558895</v>
      </c>
      <c r="Z161" s="27">
        <f t="shared" si="11"/>
        <v>207.99145552487857</v>
      </c>
      <c r="AA161" s="25">
        <f t="shared" si="12"/>
        <v>215.69484276654077</v>
      </c>
    </row>
    <row r="162" spans="1:27" s="25" customFormat="1" ht="15">
      <c r="A162" s="27" t="s">
        <v>1340</v>
      </c>
      <c r="B162" s="27" t="s">
        <v>1359</v>
      </c>
      <c r="C162" s="27">
        <v>7313</v>
      </c>
      <c r="D162" s="27">
        <v>726</v>
      </c>
      <c r="E162" s="27">
        <v>1983.115</v>
      </c>
      <c r="F162" s="27">
        <v>46881</v>
      </c>
      <c r="G162" s="27">
        <v>1</v>
      </c>
      <c r="H162" s="27">
        <v>1.3676372212988697E-2</v>
      </c>
      <c r="I162" s="27">
        <v>1.1451148021494871E-2</v>
      </c>
      <c r="J162" s="27">
        <v>25022.83749790374</v>
      </c>
      <c r="K162" s="29">
        <f t="shared" si="10"/>
        <v>326.63084091121914</v>
      </c>
      <c r="L162" s="28">
        <f t="shared" si="13"/>
        <v>326.63084091121914</v>
      </c>
      <c r="M162" s="27">
        <f t="shared" si="14"/>
        <v>146.98387841004862</v>
      </c>
      <c r="N162" s="27">
        <f>M162*'Demand breakdown 2'!N162</f>
        <v>0</v>
      </c>
      <c r="O162" s="27">
        <f>M162*'Demand breakdown 2'!O162</f>
        <v>0</v>
      </c>
      <c r="P162" s="27">
        <f>M162*'Demand breakdown 2'!P162</f>
        <v>0</v>
      </c>
      <c r="Q162" s="27">
        <f>M162*'Demand breakdown 2'!Q162</f>
        <v>0</v>
      </c>
      <c r="R162" s="27">
        <f>M162*'Demand breakdown 2'!R162</f>
        <v>0</v>
      </c>
      <c r="S162" s="27">
        <f>M162*'Demand breakdown 2'!S162</f>
        <v>0</v>
      </c>
      <c r="T162" s="27">
        <f>M162*'Demand breakdown 2'!T162</f>
        <v>0</v>
      </c>
      <c r="U162" s="27">
        <f>M162*'Demand breakdown 2'!U162</f>
        <v>0</v>
      </c>
      <c r="V162" s="27">
        <f>M162*'Demand breakdown 2'!V162</f>
        <v>0</v>
      </c>
      <c r="W162" s="27">
        <f>M162*'Demand breakdown 2'!W162</f>
        <v>0</v>
      </c>
      <c r="X162" s="27" cm="1">
        <f t="array" ref="X162">_xlfn.IFS(AND('Demand breakdown 2'!X162&gt;0,'Demand breakdown 2'!X162&lt;1),'Demand breakdown 2'!X162*'Demand breakdown final'!M162,'Demand breakdown 2'!X162=0,M162,'Demand breakdown 2'!X162=1,0)</f>
        <v>146.98387841004862</v>
      </c>
      <c r="Y162" s="27">
        <f>IF('Demand breakdown 2'!Y162&lt;1,M162*'Demand breakdown 2'!Y162,'Demand breakdown 2'!Y162-Doku!$H$9)</f>
        <v>1.934697454094314E-2</v>
      </c>
      <c r="Z162" s="27">
        <f t="shared" si="11"/>
        <v>88.190327046029168</v>
      </c>
      <c r="AA162" s="25">
        <f t="shared" si="12"/>
        <v>91.456635455141367</v>
      </c>
    </row>
    <row r="163" spans="1:27" s="25" customFormat="1" ht="15">
      <c r="A163" s="27" t="s">
        <v>1340</v>
      </c>
      <c r="B163" s="27" t="s">
        <v>1360</v>
      </c>
      <c r="C163" s="27">
        <v>7314</v>
      </c>
      <c r="D163" s="27">
        <v>1117</v>
      </c>
      <c r="E163" s="27">
        <v>13811.365</v>
      </c>
      <c r="F163" s="27">
        <v>172253</v>
      </c>
      <c r="G163" s="27">
        <v>1</v>
      </c>
      <c r="H163" s="27">
        <v>9.5248822438156452E-2</v>
      </c>
      <c r="I163" s="27">
        <v>4.2074499267220324E-2</v>
      </c>
      <c r="J163" s="27">
        <v>25022.83749790374</v>
      </c>
      <c r="K163" s="29">
        <f t="shared" si="10"/>
        <v>2010.8355203618178</v>
      </c>
      <c r="L163" s="28">
        <f t="shared" si="13"/>
        <v>2010.8355203618178</v>
      </c>
      <c r="M163" s="27">
        <f t="shared" si="14"/>
        <v>904.87598416281799</v>
      </c>
      <c r="N163" s="27">
        <f>M163*'Demand breakdown 2'!N163</f>
        <v>7.1970601497361617</v>
      </c>
      <c r="O163" s="27">
        <f>M163*'Demand breakdown 2'!O163</f>
        <v>0</v>
      </c>
      <c r="P163" s="27">
        <f>M163*'Demand breakdown 2'!P163</f>
        <v>0</v>
      </c>
      <c r="Q163" s="27">
        <f>M163*'Demand breakdown 2'!Q163</f>
        <v>10.715176144718926</v>
      </c>
      <c r="R163" s="27">
        <f>M163*'Demand breakdown 2'!R163</f>
        <v>0</v>
      </c>
      <c r="S163" s="27">
        <f>M163*'Demand breakdown 2'!S163</f>
        <v>7.4986129493061133</v>
      </c>
      <c r="T163" s="27">
        <f>M163*'Demand breakdown 2'!T163</f>
        <v>0</v>
      </c>
      <c r="U163" s="27">
        <f>M163*'Demand breakdown 2'!U163</f>
        <v>0</v>
      </c>
      <c r="V163" s="27">
        <f>M163*'Demand breakdown 2'!V163</f>
        <v>19.842174211702776</v>
      </c>
      <c r="W163" s="27">
        <f>M163*'Demand breakdown 2'!W163</f>
        <v>0</v>
      </c>
      <c r="X163" s="27" cm="1">
        <f t="array" ref="X163">_xlfn.IFS(AND('Demand breakdown 2'!X163&gt;0,'Demand breakdown 2'!X163&lt;1),'Demand breakdown 2'!X163*'Demand breakdown final'!M163,'Demand breakdown 2'!X163=0,M163,'Demand breakdown 2'!X163=1,0)</f>
        <v>842.11634807904511</v>
      </c>
      <c r="Y163" s="27">
        <f>IF('Demand breakdown 2'!Y163&lt;1,M163*'Demand breakdown 2'!Y163,'Demand breakdown 2'!Y163-Doku!$H$9)</f>
        <v>17.506612628308908</v>
      </c>
      <c r="Z163" s="27">
        <f t="shared" si="11"/>
        <v>542.92559049769079</v>
      </c>
      <c r="AA163" s="25">
        <f t="shared" si="12"/>
        <v>563.03394570130899</v>
      </c>
    </row>
    <row r="164" spans="1:27" s="25" customFormat="1" ht="15">
      <c r="A164" s="27" t="s">
        <v>1340</v>
      </c>
      <c r="B164" s="27" t="s">
        <v>1361</v>
      </c>
      <c r="C164" s="27">
        <v>7315</v>
      </c>
      <c r="D164" s="27">
        <v>825</v>
      </c>
      <c r="E164" s="27">
        <v>12344.441999999999</v>
      </c>
      <c r="F164" s="27">
        <v>218578</v>
      </c>
      <c r="G164" s="27">
        <v>1</v>
      </c>
      <c r="H164" s="27">
        <v>8.5132321400246888E-2</v>
      </c>
      <c r="I164" s="27">
        <v>5.3389838788470936E-2</v>
      </c>
      <c r="J164" s="27">
        <v>25022.83749790374</v>
      </c>
      <c r="K164" s="29">
        <f t="shared" si="10"/>
        <v>1907.8518886488296</v>
      </c>
      <c r="L164" s="28">
        <f t="shared" si="13"/>
        <v>1907.8518886488296</v>
      </c>
      <c r="M164" s="27">
        <f t="shared" si="14"/>
        <v>858.53334989197333</v>
      </c>
      <c r="N164" s="27">
        <f>M164*'Demand breakdown 2'!N164</f>
        <v>0</v>
      </c>
      <c r="O164" s="27">
        <f>M164*'Demand breakdown 2'!O164</f>
        <v>0</v>
      </c>
      <c r="P164" s="27">
        <f>M164*'Demand breakdown 2'!P164</f>
        <v>397.70112441002755</v>
      </c>
      <c r="Q164" s="27">
        <f>M164*'Demand breakdown 2'!Q164</f>
        <v>51.173186029908337</v>
      </c>
      <c r="R164" s="27">
        <f>M164*'Demand breakdown 2'!R164</f>
        <v>0</v>
      </c>
      <c r="S164" s="27">
        <f>M164*'Demand breakdown 2'!S164</f>
        <v>0</v>
      </c>
      <c r="T164" s="27">
        <f>M164*'Demand breakdown 2'!T164</f>
        <v>0</v>
      </c>
      <c r="U164" s="27">
        <f>M164*'Demand breakdown 2'!U164</f>
        <v>0</v>
      </c>
      <c r="V164" s="27">
        <f>M164*'Demand breakdown 2'!V164</f>
        <v>103.42825759956104</v>
      </c>
      <c r="W164" s="27">
        <f>M164*'Demand breakdown 2'!W164</f>
        <v>0</v>
      </c>
      <c r="X164" s="27" cm="1">
        <f t="array" ref="X164">_xlfn.IFS(AND('Demand breakdown 2'!X164&gt;0,'Demand breakdown 2'!X164&lt;1),'Demand breakdown 2'!X164*'Demand breakdown final'!M164,'Demand breakdown 2'!X164=0,M164,'Demand breakdown 2'!X164=1,0)</f>
        <v>289.62075898956579</v>
      </c>
      <c r="Y164" s="27">
        <f>IF('Demand breakdown 2'!Y164&lt;1,M164*'Demand breakdown 2'!Y164,'Demand breakdown 2'!Y164-Doku!$H$9)</f>
        <v>16.610022862910636</v>
      </c>
      <c r="Z164" s="27">
        <f t="shared" si="11"/>
        <v>515.12000993518404</v>
      </c>
      <c r="AA164" s="25">
        <f t="shared" si="12"/>
        <v>534.19852882167231</v>
      </c>
    </row>
    <row r="165" spans="1:27" s="25" customFormat="1" ht="15">
      <c r="A165" s="27" t="s">
        <v>1340</v>
      </c>
      <c r="B165" s="27" t="s">
        <v>1362</v>
      </c>
      <c r="C165" s="27">
        <v>7316</v>
      </c>
      <c r="D165" s="27">
        <v>669</v>
      </c>
      <c r="E165" s="27">
        <v>1673.769</v>
      </c>
      <c r="F165" s="27">
        <v>53264</v>
      </c>
      <c r="G165" s="27">
        <v>1</v>
      </c>
      <c r="H165" s="27">
        <v>1.1542995662158714E-2</v>
      </c>
      <c r="I165" s="27">
        <v>1.3010258915486078E-2</v>
      </c>
      <c r="J165" s="27">
        <v>25022.83749790374</v>
      </c>
      <c r="K165" s="29">
        <f t="shared" si="10"/>
        <v>299.11872988050902</v>
      </c>
      <c r="L165" s="28">
        <f t="shared" si="13"/>
        <v>299.11872988050902</v>
      </c>
      <c r="M165" s="27">
        <f t="shared" si="14"/>
        <v>134.60342844622906</v>
      </c>
      <c r="N165" s="27">
        <f>M165*'Demand breakdown 2'!N165</f>
        <v>0</v>
      </c>
      <c r="O165" s="27">
        <f>M165*'Demand breakdown 2'!O165</f>
        <v>0</v>
      </c>
      <c r="P165" s="27">
        <f>M165*'Demand breakdown 2'!P165</f>
        <v>1.0889031476504178</v>
      </c>
      <c r="Q165" s="27">
        <f>M165*'Demand breakdown 2'!Q165</f>
        <v>0</v>
      </c>
      <c r="R165" s="27">
        <f>M165*'Demand breakdown 2'!R165</f>
        <v>0</v>
      </c>
      <c r="S165" s="27">
        <f>M165*'Demand breakdown 2'!S165</f>
        <v>0</v>
      </c>
      <c r="T165" s="27">
        <f>M165*'Demand breakdown 2'!T165</f>
        <v>0</v>
      </c>
      <c r="U165" s="27">
        <f>M165*'Demand breakdown 2'!U165</f>
        <v>0</v>
      </c>
      <c r="V165" s="27">
        <f>M165*'Demand breakdown 2'!V165</f>
        <v>0</v>
      </c>
      <c r="W165" s="27">
        <f>M165*'Demand breakdown 2'!W165</f>
        <v>0</v>
      </c>
      <c r="X165" s="27" cm="1">
        <f t="array" ref="X165">_xlfn.IFS(AND('Demand breakdown 2'!X165&gt;0,'Demand breakdown 2'!X165&lt;1),'Demand breakdown 2'!X165*'Demand breakdown final'!M165,'Demand breakdown 2'!X165=0,M165,'Demand breakdown 2'!X165=1,0)</f>
        <v>130.91035619530578</v>
      </c>
      <c r="Y165" s="27">
        <f>IF('Demand breakdown 2'!Y165&lt;1,M165*'Demand breakdown 2'!Y165,'Demand breakdown 2'!Y165-Doku!$H$9)</f>
        <v>2.6041691032728553</v>
      </c>
      <c r="Z165" s="27">
        <f t="shared" si="11"/>
        <v>80.762057067737445</v>
      </c>
      <c r="AA165" s="25">
        <f t="shared" si="12"/>
        <v>83.753244366542532</v>
      </c>
    </row>
    <row r="166" spans="1:27" s="25" customFormat="1" ht="15">
      <c r="A166" s="27" t="s">
        <v>1340</v>
      </c>
      <c r="B166" s="27" t="s">
        <v>1363</v>
      </c>
      <c r="C166" s="27">
        <v>7317</v>
      </c>
      <c r="D166" s="27">
        <v>626</v>
      </c>
      <c r="E166" s="27">
        <v>1510.971</v>
      </c>
      <c r="F166" s="27">
        <v>40231</v>
      </c>
      <c r="G166" s="27">
        <v>1</v>
      </c>
      <c r="H166" s="27">
        <v>1.0420274063295243E-2</v>
      </c>
      <c r="I166" s="27">
        <v>9.8268197361993156E-3</v>
      </c>
      <c r="J166" s="27">
        <v>25022.83749790374</v>
      </c>
      <c r="K166" s="29">
        <f t="shared" si="10"/>
        <v>256.58684943644022</v>
      </c>
      <c r="L166" s="28">
        <f t="shared" si="13"/>
        <v>256.58684943644022</v>
      </c>
      <c r="M166" s="27">
        <f t="shared" si="14"/>
        <v>115.46408224639811</v>
      </c>
      <c r="N166" s="27">
        <f>M166*'Demand breakdown 2'!N166</f>
        <v>0</v>
      </c>
      <c r="O166" s="27">
        <f>M166*'Demand breakdown 2'!O166</f>
        <v>39.532488571324137</v>
      </c>
      <c r="P166" s="27">
        <f>M166*'Demand breakdown 2'!P166</f>
        <v>0</v>
      </c>
      <c r="Q166" s="27">
        <f>M166*'Demand breakdown 2'!Q166</f>
        <v>0</v>
      </c>
      <c r="R166" s="27">
        <f>M166*'Demand breakdown 2'!R166</f>
        <v>0</v>
      </c>
      <c r="S166" s="27">
        <f>M166*'Demand breakdown 2'!S166</f>
        <v>0</v>
      </c>
      <c r="T166" s="27">
        <f>M166*'Demand breakdown 2'!T166</f>
        <v>0</v>
      </c>
      <c r="U166" s="27">
        <f>M166*'Demand breakdown 2'!U166</f>
        <v>0</v>
      </c>
      <c r="V166" s="27">
        <f>M166*'Demand breakdown 2'!V166</f>
        <v>23.703146145452791</v>
      </c>
      <c r="W166" s="27">
        <f>M166*'Demand breakdown 2'!W166</f>
        <v>0</v>
      </c>
      <c r="X166" s="27" cm="1">
        <f t="array" ref="X166">_xlfn.IFS(AND('Demand breakdown 2'!X166&gt;0,'Demand breakdown 2'!X166&lt;1),'Demand breakdown 2'!X166*'Demand breakdown final'!M166,'Demand breakdown 2'!X166=0,M166,'Demand breakdown 2'!X166=1,0)</f>
        <v>49.99456687000675</v>
      </c>
      <c r="Y166" s="27">
        <f>IF('Demand breakdown 2'!Y166&lt;1,M166*'Demand breakdown 2'!Y166,'Demand breakdown 2'!Y166-Doku!$H$9)</f>
        <v>2.2338806596144289</v>
      </c>
      <c r="Z166" s="27">
        <f t="shared" si="11"/>
        <v>69.278449347838858</v>
      </c>
      <c r="AA166" s="25">
        <f t="shared" si="12"/>
        <v>71.844317842203267</v>
      </c>
    </row>
    <row r="167" spans="1:27" s="25" customFormat="1" ht="15">
      <c r="A167" s="27" t="s">
        <v>1340</v>
      </c>
      <c r="B167" s="27" t="s">
        <v>1364</v>
      </c>
      <c r="C167" s="27">
        <v>7318</v>
      </c>
      <c r="D167" s="27">
        <v>880</v>
      </c>
      <c r="E167" s="27">
        <v>2671.9569999999999</v>
      </c>
      <c r="F167" s="27">
        <v>50561</v>
      </c>
      <c r="G167" s="27">
        <v>1</v>
      </c>
      <c r="H167" s="27">
        <v>1.8426908408791541E-2</v>
      </c>
      <c r="I167" s="27">
        <v>1.2350024425989252E-2</v>
      </c>
      <c r="J167" s="27">
        <v>25022.83749790374</v>
      </c>
      <c r="K167" s="29">
        <f t="shared" si="10"/>
        <v>418.51648819126956</v>
      </c>
      <c r="L167" s="28">
        <f t="shared" si="13"/>
        <v>418.51648819126956</v>
      </c>
      <c r="M167" s="27">
        <f t="shared" si="14"/>
        <v>188.33241968607132</v>
      </c>
      <c r="N167" s="27">
        <f>M167*'Demand breakdown 2'!N167</f>
        <v>0</v>
      </c>
      <c r="O167" s="27">
        <f>M167*'Demand breakdown 2'!O167</f>
        <v>0</v>
      </c>
      <c r="P167" s="27">
        <f>M167*'Demand breakdown 2'!P167</f>
        <v>0</v>
      </c>
      <c r="Q167" s="27">
        <f>M167*'Demand breakdown 2'!Q167</f>
        <v>0</v>
      </c>
      <c r="R167" s="27">
        <f>M167*'Demand breakdown 2'!R167</f>
        <v>0</v>
      </c>
      <c r="S167" s="27">
        <f>M167*'Demand breakdown 2'!S167</f>
        <v>0</v>
      </c>
      <c r="T167" s="27">
        <f>M167*'Demand breakdown 2'!T167</f>
        <v>0</v>
      </c>
      <c r="U167" s="27">
        <f>M167*'Demand breakdown 2'!U167</f>
        <v>0</v>
      </c>
      <c r="V167" s="27">
        <f>M167*'Demand breakdown 2'!V167</f>
        <v>184.68875715717067</v>
      </c>
      <c r="W167" s="27">
        <f>M167*'Demand breakdown 2'!W167</f>
        <v>0</v>
      </c>
      <c r="X167" s="27" cm="1">
        <f t="array" ref="X167">_xlfn.IFS(AND('Demand breakdown 2'!X167&gt;0,'Demand breakdown 2'!X167&lt;1),'Demand breakdown 2'!X167*'Demand breakdown final'!M167,'Demand breakdown 2'!X167=0,M167,'Demand breakdown 2'!X167=1,0)</f>
        <v>0</v>
      </c>
      <c r="Y167" s="27">
        <f>IF('Demand breakdown 2'!Y167&lt;1,M167*'Demand breakdown 2'!Y167,'Demand breakdown 2'!Y167-Doku!$H$9)</f>
        <v>3.6436625289006406</v>
      </c>
      <c r="Z167" s="27">
        <f t="shared" si="11"/>
        <v>112.99945181164279</v>
      </c>
      <c r="AA167" s="25">
        <f t="shared" si="12"/>
        <v>117.18461669355548</v>
      </c>
    </row>
    <row r="168" spans="1:27" s="25" customFormat="1" ht="15">
      <c r="A168" s="27" t="s">
        <v>1340</v>
      </c>
      <c r="B168" s="27" t="s">
        <v>1365</v>
      </c>
      <c r="C168" s="27">
        <v>7319</v>
      </c>
      <c r="D168" s="27">
        <v>683</v>
      </c>
      <c r="E168" s="27">
        <v>3188.7779999999998</v>
      </c>
      <c r="F168" s="27">
        <v>83542</v>
      </c>
      <c r="G168" s="27">
        <v>1</v>
      </c>
      <c r="H168" s="27">
        <v>2.199111742515672E-2</v>
      </c>
      <c r="I168" s="27">
        <v>2.0405959941377626E-2</v>
      </c>
      <c r="J168" s="27">
        <v>25022.83749790374</v>
      </c>
      <c r="K168" s="29">
        <f t="shared" si="10"/>
        <v>539.17391905196257</v>
      </c>
      <c r="L168" s="28">
        <f t="shared" si="13"/>
        <v>539.17391905196257</v>
      </c>
      <c r="M168" s="27">
        <f t="shared" si="14"/>
        <v>242.62826357338315</v>
      </c>
      <c r="N168" s="27">
        <f>M168*'Demand breakdown 2'!N168</f>
        <v>0</v>
      </c>
      <c r="O168" s="27">
        <f>M168*'Demand breakdown 2'!O168</f>
        <v>170.67996933285693</v>
      </c>
      <c r="P168" s="27">
        <f>M168*'Demand breakdown 2'!P168</f>
        <v>0</v>
      </c>
      <c r="Q168" s="27">
        <f>M168*'Demand breakdown 2'!Q168</f>
        <v>10.334750436668401</v>
      </c>
      <c r="R168" s="27">
        <f>M168*'Demand breakdown 2'!R168</f>
        <v>0</v>
      </c>
      <c r="S168" s="27">
        <f>M168*'Demand breakdown 2'!S168</f>
        <v>0</v>
      </c>
      <c r="T168" s="27">
        <f>M168*'Demand breakdown 2'!T168</f>
        <v>0</v>
      </c>
      <c r="U168" s="27">
        <f>M168*'Demand breakdown 2'!U168</f>
        <v>0</v>
      </c>
      <c r="V168" s="27">
        <f>M168*'Demand breakdown 2'!V168</f>
        <v>56.919420965590355</v>
      </c>
      <c r="W168" s="27">
        <f>M168*'Demand breakdown 2'!W168</f>
        <v>0</v>
      </c>
      <c r="X168" s="27" cm="1">
        <f t="array" ref="X168">_xlfn.IFS(AND('Demand breakdown 2'!X168&gt;0,'Demand breakdown 2'!X168&lt;1),'Demand breakdown 2'!X168*'Demand breakdown final'!M168,'Demand breakdown 2'!X168=0,M168,'Demand breakdown 2'!X168=1,0)</f>
        <v>0</v>
      </c>
      <c r="Y168" s="27">
        <f>IF('Demand breakdown 2'!Y168&lt;1,M168*'Demand breakdown 2'!Y168,'Demand breakdown 2'!Y168-Doku!$H$9)</f>
        <v>4.6941228382674858</v>
      </c>
      <c r="Z168" s="27">
        <f t="shared" si="11"/>
        <v>145.5769581440299</v>
      </c>
      <c r="AA168" s="25">
        <f t="shared" si="12"/>
        <v>150.96869733454955</v>
      </c>
    </row>
    <row r="169" spans="1:27" s="25" customFormat="1" ht="15">
      <c r="A169" s="27" t="s">
        <v>1340</v>
      </c>
      <c r="B169" s="27" t="s">
        <v>1366</v>
      </c>
      <c r="C169" s="27">
        <v>7320</v>
      </c>
      <c r="D169" s="27">
        <v>729</v>
      </c>
      <c r="E169" s="27">
        <v>1702.508</v>
      </c>
      <c r="F169" s="27">
        <v>34193</v>
      </c>
      <c r="G169" s="27">
        <v>1</v>
      </c>
      <c r="H169" s="27">
        <v>1.1741191561553899E-2</v>
      </c>
      <c r="I169" s="27">
        <v>8.3519785051294586E-3</v>
      </c>
      <c r="J169" s="27">
        <v>25022.83749790374</v>
      </c>
      <c r="K169" s="29">
        <f t="shared" si="10"/>
        <v>270.05176476065077</v>
      </c>
      <c r="L169" s="28">
        <f t="shared" si="13"/>
        <v>270.05176476065077</v>
      </c>
      <c r="M169" s="27">
        <f t="shared" si="14"/>
        <v>121.52329414229285</v>
      </c>
      <c r="N169" s="27">
        <f>M169*'Demand breakdown 2'!N169</f>
        <v>0</v>
      </c>
      <c r="O169" s="27">
        <f>M169*'Demand breakdown 2'!O169</f>
        <v>0</v>
      </c>
      <c r="P169" s="27">
        <f>M169*'Demand breakdown 2'!P169</f>
        <v>0</v>
      </c>
      <c r="Q169" s="27">
        <f>M169*'Demand breakdown 2'!Q169</f>
        <v>2.5580481057539486</v>
      </c>
      <c r="R169" s="27">
        <f>M169*'Demand breakdown 2'!R169</f>
        <v>0</v>
      </c>
      <c r="S169" s="27">
        <f>M169*'Demand breakdown 2'!S169</f>
        <v>0</v>
      </c>
      <c r="T169" s="27">
        <f>M169*'Demand breakdown 2'!T169</f>
        <v>0</v>
      </c>
      <c r="U169" s="27">
        <f>M169*'Demand breakdown 2'!U169</f>
        <v>0</v>
      </c>
      <c r="V169" s="27">
        <f>M169*'Demand breakdown 2'!V169</f>
        <v>73.71402844195552</v>
      </c>
      <c r="W169" s="27">
        <f>M169*'Demand breakdown 2'!W169</f>
        <v>0</v>
      </c>
      <c r="X169" s="27" cm="1">
        <f t="array" ref="X169">_xlfn.IFS(AND('Demand breakdown 2'!X169&gt;0,'Demand breakdown 2'!X169&lt;1),'Demand breakdown 2'!X169*'Demand breakdown final'!M169,'Demand breakdown 2'!X169=0,M169,'Demand breakdown 2'!X169=1,0)</f>
        <v>42.900109516680899</v>
      </c>
      <c r="Y169" s="27">
        <f>IF('Demand breakdown 2'!Y169&lt;1,M169*'Demand breakdown 2'!Y169,'Demand breakdown 2'!Y169-Doku!$H$9)</f>
        <v>2.3511080779024844</v>
      </c>
      <c r="Z169" s="27">
        <f t="shared" si="11"/>
        <v>72.913976485375713</v>
      </c>
      <c r="AA169" s="25">
        <f t="shared" si="12"/>
        <v>75.614494132982216</v>
      </c>
    </row>
    <row r="170" spans="1:27" s="25" customFormat="1" ht="15">
      <c r="A170" s="27" t="s">
        <v>1340</v>
      </c>
      <c r="B170" s="27" t="s">
        <v>1367</v>
      </c>
      <c r="C170" s="27">
        <v>7331</v>
      </c>
      <c r="D170" s="27">
        <v>603</v>
      </c>
      <c r="E170" s="27">
        <v>3292.1950000000002</v>
      </c>
      <c r="F170" s="27">
        <v>129687</v>
      </c>
      <c r="G170" s="27">
        <v>4</v>
      </c>
      <c r="H170" s="27">
        <v>2.270432335882706E-2</v>
      </c>
      <c r="I170" s="27">
        <v>3.1677332681973619E-2</v>
      </c>
      <c r="J170" s="27">
        <v>25022.83749790374</v>
      </c>
      <c r="K170" s="29">
        <f t="shared" si="10"/>
        <v>630.99503707266558</v>
      </c>
      <c r="L170" s="28">
        <f t="shared" si="13"/>
        <v>157.7487592681664</v>
      </c>
      <c r="M170" s="27">
        <f t="shared" si="14"/>
        <v>70.986941670674881</v>
      </c>
      <c r="N170" s="27">
        <f>M170*'Demand breakdown 2'!N170</f>
        <v>3.031118767833429</v>
      </c>
      <c r="O170" s="27">
        <f>M170*'Demand breakdown 2'!O170</f>
        <v>0</v>
      </c>
      <c r="P170" s="27">
        <f>M170*'Demand breakdown 2'!P170</f>
        <v>0</v>
      </c>
      <c r="Q170" s="27">
        <f>M170*'Demand breakdown 2'!Q170</f>
        <v>44.683458689859094</v>
      </c>
      <c r="R170" s="27">
        <f>M170*'Demand breakdown 2'!R170</f>
        <v>0</v>
      </c>
      <c r="S170" s="27">
        <f>M170*'Demand breakdown 2'!S170</f>
        <v>0</v>
      </c>
      <c r="T170" s="27">
        <f>M170*'Demand breakdown 2'!T170</f>
        <v>0</v>
      </c>
      <c r="U170" s="27">
        <f>M170*'Demand breakdown 2'!U170</f>
        <v>0</v>
      </c>
      <c r="V170" s="27">
        <f>M170*'Demand breakdown 2'!V170</f>
        <v>21.898981659740397</v>
      </c>
      <c r="W170" s="27">
        <f>M170*'Demand breakdown 2'!W170</f>
        <v>0</v>
      </c>
      <c r="X170" s="27" cm="1">
        <f t="array" ref="X170">_xlfn.IFS(AND('Demand breakdown 2'!X170&gt;0,'Demand breakdown 2'!X170&lt;1),'Demand breakdown 2'!X170*'Demand breakdown final'!M170,'Demand breakdown 2'!X170=0,M170,'Demand breakdown 2'!X170=1,0)</f>
        <v>0</v>
      </c>
      <c r="Y170" s="27">
        <f>IF('Demand breakdown 2'!Y170&lt;1,M170*'Demand breakdown 2'!Y170,'Demand breakdown 2'!Y170-Doku!$H$9)</f>
        <v>1.3733825532419626</v>
      </c>
      <c r="Z170" s="27">
        <f t="shared" si="11"/>
        <v>42.592165002404933</v>
      </c>
      <c r="AA170" s="25">
        <f t="shared" si="12"/>
        <v>44.169652595086596</v>
      </c>
    </row>
    <row r="171" spans="1:27" s="25" customFormat="1" ht="15">
      <c r="A171" s="27" t="s">
        <v>1340</v>
      </c>
      <c r="B171" s="27" t="s">
        <v>1368</v>
      </c>
      <c r="C171" s="27">
        <v>7332</v>
      </c>
      <c r="D171" s="27">
        <v>641</v>
      </c>
      <c r="E171" s="27">
        <v>2992.49</v>
      </c>
      <c r="F171" s="27">
        <v>132671</v>
      </c>
      <c r="G171" s="27">
        <v>4</v>
      </c>
      <c r="H171" s="27">
        <v>2.0637435087549911E-2</v>
      </c>
      <c r="I171" s="27">
        <v>3.2406204201270154E-2</v>
      </c>
      <c r="J171" s="27">
        <v>25022.83749790374</v>
      </c>
      <c r="K171" s="29">
        <f t="shared" si="10"/>
        <v>598.86382375252992</v>
      </c>
      <c r="L171" s="28">
        <f t="shared" si="13"/>
        <v>149.71595593813248</v>
      </c>
      <c r="M171" s="27">
        <f t="shared" si="14"/>
        <v>67.372180172159617</v>
      </c>
      <c r="N171" s="27">
        <f>M171*'Demand breakdown 2'!N171</f>
        <v>13.290551156131011</v>
      </c>
      <c r="O171" s="27">
        <f>M171*'Demand breakdown 2'!O171</f>
        <v>7.1294790749597245</v>
      </c>
      <c r="P171" s="27">
        <f>M171*'Demand breakdown 2'!P171</f>
        <v>0</v>
      </c>
      <c r="Q171" s="27">
        <f>M171*'Demand breakdown 2'!Q171</f>
        <v>0</v>
      </c>
      <c r="R171" s="27">
        <f>M171*'Demand breakdown 2'!R171</f>
        <v>1.6362738860563302</v>
      </c>
      <c r="S171" s="27">
        <f>M171*'Demand breakdown 2'!S171</f>
        <v>10.769353637819723</v>
      </c>
      <c r="T171" s="27">
        <f>M171*'Demand breakdown 2'!T171</f>
        <v>0</v>
      </c>
      <c r="U171" s="27">
        <f>M171*'Demand breakdown 2'!U171</f>
        <v>0</v>
      </c>
      <c r="V171" s="27">
        <f>M171*'Demand breakdown 2'!V171</f>
        <v>0</v>
      </c>
      <c r="W171" s="27">
        <f>M171*'Demand breakdown 2'!W171</f>
        <v>0</v>
      </c>
      <c r="X171" s="27" cm="1">
        <f t="array" ref="X171">_xlfn.IFS(AND('Demand breakdown 2'!X171&gt;0,'Demand breakdown 2'!X171&lt;1),'Demand breakdown 2'!X171*'Demand breakdown final'!M171,'Demand breakdown 2'!X171=0,M171,'Demand breakdown 2'!X171=1,0)</f>
        <v>33.243074562634227</v>
      </c>
      <c r="Y171" s="27">
        <f>IF('Demand breakdown 2'!Y171&lt;1,M171*'Demand breakdown 2'!Y171,'Demand breakdown 2'!Y171-Doku!$H$9)</f>
        <v>1.3034478545586063</v>
      </c>
      <c r="Z171" s="27">
        <f t="shared" si="11"/>
        <v>40.423308103295774</v>
      </c>
      <c r="AA171" s="25">
        <f t="shared" si="12"/>
        <v>41.920467662677098</v>
      </c>
    </row>
    <row r="172" spans="1:27" s="25" customFormat="1" ht="15">
      <c r="A172" s="27" t="s">
        <v>1340</v>
      </c>
      <c r="B172" s="27" t="s">
        <v>1369</v>
      </c>
      <c r="C172" s="27">
        <v>7333</v>
      </c>
      <c r="D172" s="27">
        <v>631</v>
      </c>
      <c r="E172" s="27">
        <v>2185.6869999999999</v>
      </c>
      <c r="F172" s="27">
        <v>75325</v>
      </c>
      <c r="G172" s="27">
        <v>5</v>
      </c>
      <c r="H172" s="27">
        <v>1.507339158500169E-2</v>
      </c>
      <c r="I172" s="27">
        <v>1.839887640449438E-2</v>
      </c>
      <c r="J172" s="27">
        <v>25022.83749790374</v>
      </c>
      <c r="K172" s="29">
        <f t="shared" si="10"/>
        <v>400.47868672094216</v>
      </c>
      <c r="L172" s="28">
        <f t="shared" si="13"/>
        <v>80.095737344188436</v>
      </c>
      <c r="M172" s="27">
        <f t="shared" si="14"/>
        <v>36.0430818048848</v>
      </c>
      <c r="N172" s="27">
        <f>M172*'Demand breakdown 2'!N172</f>
        <v>8.9840708052998473</v>
      </c>
      <c r="O172" s="27">
        <f>M172*'Demand breakdown 2'!O172</f>
        <v>0</v>
      </c>
      <c r="P172" s="27">
        <f>M172*'Demand breakdown 2'!P172</f>
        <v>3.1343303202759585</v>
      </c>
      <c r="Q172" s="27">
        <f>M172*'Demand breakdown 2'!Q172</f>
        <v>0</v>
      </c>
      <c r="R172" s="27">
        <f>M172*'Demand breakdown 2'!R172</f>
        <v>0</v>
      </c>
      <c r="S172" s="27">
        <f>M172*'Demand breakdown 2'!S172</f>
        <v>0</v>
      </c>
      <c r="T172" s="27">
        <f>M172*'Demand breakdown 2'!T172</f>
        <v>0</v>
      </c>
      <c r="U172" s="27">
        <f>M172*'Demand breakdown 2'!U172</f>
        <v>0</v>
      </c>
      <c r="V172" s="27">
        <f>M172*'Demand breakdown 2'!V172</f>
        <v>11.714622662416263</v>
      </c>
      <c r="W172" s="27">
        <f>M172*'Demand breakdown 2'!W172</f>
        <v>0</v>
      </c>
      <c r="X172" s="27" cm="1">
        <f t="array" ref="X172">_xlfn.IFS(AND('Demand breakdown 2'!X172&gt;0,'Demand breakdown 2'!X172&lt;1),'Demand breakdown 2'!X172*'Demand breakdown final'!M172,'Demand breakdown 2'!X172=0,M172,'Demand breakdown 2'!X172=1,0)</f>
        <v>11.512733430836493</v>
      </c>
      <c r="Y172" s="27">
        <f>IF('Demand breakdown 2'!Y172&lt;1,M172*'Demand breakdown 2'!Y172,'Demand breakdown 2'!Y172-Doku!$H$9)</f>
        <v>0.69732458605623715</v>
      </c>
      <c r="Z172" s="27">
        <f t="shared" si="11"/>
        <v>21.62584908293088</v>
      </c>
      <c r="AA172" s="25">
        <f t="shared" si="12"/>
        <v>22.426806456372763</v>
      </c>
    </row>
    <row r="173" spans="1:27" s="25" customFormat="1" ht="15">
      <c r="A173" s="27" t="s">
        <v>1340</v>
      </c>
      <c r="B173" s="27" t="s">
        <v>1370</v>
      </c>
      <c r="C173" s="27">
        <v>7334</v>
      </c>
      <c r="D173" s="27">
        <v>682</v>
      </c>
      <c r="E173" s="27">
        <v>4827.6840000000002</v>
      </c>
      <c r="F173" s="27">
        <v>129013</v>
      </c>
      <c r="G173" s="27">
        <v>5</v>
      </c>
      <c r="H173" s="27">
        <v>3.329368357896044E-2</v>
      </c>
      <c r="I173" s="27">
        <v>3.1512701514411337E-2</v>
      </c>
      <c r="J173" s="27">
        <v>25022.83749790374</v>
      </c>
      <c r="K173" s="29">
        <f t="shared" si="10"/>
        <v>820.6241709623431</v>
      </c>
      <c r="L173" s="28">
        <f t="shared" si="13"/>
        <v>164.12483419246863</v>
      </c>
      <c r="M173" s="27">
        <f t="shared" si="14"/>
        <v>73.856175386610886</v>
      </c>
      <c r="N173" s="27">
        <f>M173*'Demand breakdown 2'!N173</f>
        <v>4.3744306311127374</v>
      </c>
      <c r="O173" s="27">
        <f>M173*'Demand breakdown 2'!O173</f>
        <v>1.0137434179209655</v>
      </c>
      <c r="P173" s="27">
        <f>M173*'Demand breakdown 2'!P173</f>
        <v>1.1159696449382057</v>
      </c>
      <c r="Q173" s="27">
        <f>M173*'Demand breakdown 2'!Q173</f>
        <v>0.77947498100645674</v>
      </c>
      <c r="R173" s="27">
        <f>M173*'Demand breakdown 2'!R173</f>
        <v>0</v>
      </c>
      <c r="S173" s="27">
        <f>M173*'Demand breakdown 2'!S173</f>
        <v>2.9901171402542768</v>
      </c>
      <c r="T173" s="27">
        <f>M173*'Demand breakdown 2'!T173</f>
        <v>0</v>
      </c>
      <c r="U173" s="27">
        <f>M173*'Demand breakdown 2'!U173</f>
        <v>0</v>
      </c>
      <c r="V173" s="27">
        <f>M173*'Demand breakdown 2'!V173</f>
        <v>8.8809034721227444</v>
      </c>
      <c r="W173" s="27">
        <f>M173*'Demand breakdown 2'!W173</f>
        <v>0</v>
      </c>
      <c r="X173" s="27" cm="1">
        <f t="array" ref="X173">_xlfn.IFS(AND('Demand breakdown 2'!X173&gt;0,'Demand breakdown 2'!X173&lt;1),'Demand breakdown 2'!X173*'Demand breakdown final'!M173,'Demand breakdown 2'!X173=0,M173,'Demand breakdown 2'!X173=1,0)</f>
        <v>53.272642554359308</v>
      </c>
      <c r="Y173" s="27">
        <f>IF('Demand breakdown 2'!Y173&lt;1,M173*'Demand breakdown 2'!Y173,'Demand breakdown 2'!Y173-Doku!$H$9)</f>
        <v>1.4288935448961921</v>
      </c>
      <c r="Z173" s="27">
        <f t="shared" si="11"/>
        <v>44.31370523196653</v>
      </c>
      <c r="AA173" s="25">
        <f t="shared" si="12"/>
        <v>45.954953573891217</v>
      </c>
    </row>
    <row r="174" spans="1:27" s="25" customFormat="1" ht="15">
      <c r="A174" s="27" t="s">
        <v>1340</v>
      </c>
      <c r="B174" s="27" t="s">
        <v>1371</v>
      </c>
      <c r="C174" s="27">
        <v>7335</v>
      </c>
      <c r="D174" s="27">
        <v>542</v>
      </c>
      <c r="E174" s="27">
        <v>2172.8389999999999</v>
      </c>
      <c r="F174" s="27">
        <v>105979</v>
      </c>
      <c r="G174" s="27">
        <v>2</v>
      </c>
      <c r="H174" s="27">
        <v>1.4984786521658171E-2</v>
      </c>
      <c r="I174" s="27">
        <v>2.5886419149975574E-2</v>
      </c>
      <c r="J174" s="27">
        <v>25022.83749790374</v>
      </c>
      <c r="K174" s="29">
        <f t="shared" si="10"/>
        <v>451.34301695389553</v>
      </c>
      <c r="L174" s="28">
        <f t="shared" si="13"/>
        <v>225.67150847694776</v>
      </c>
      <c r="M174" s="27">
        <f t="shared" si="14"/>
        <v>101.5521788146265</v>
      </c>
      <c r="N174" s="27">
        <f>M174*'Demand breakdown 2'!N174</f>
        <v>78.738056338091226</v>
      </c>
      <c r="O174" s="27">
        <f>M174*'Demand breakdown 2'!O174</f>
        <v>0</v>
      </c>
      <c r="P174" s="27">
        <f>M174*'Demand breakdown 2'!P174</f>
        <v>0</v>
      </c>
      <c r="Q174" s="27">
        <f>M174*'Demand breakdown 2'!Q174</f>
        <v>5.4492737084536564</v>
      </c>
      <c r="R174" s="27">
        <f>M174*'Demand breakdown 2'!R174</f>
        <v>0</v>
      </c>
      <c r="S174" s="27">
        <f>M174*'Demand breakdown 2'!S174</f>
        <v>0</v>
      </c>
      <c r="T174" s="27">
        <f>M174*'Demand breakdown 2'!T174</f>
        <v>0</v>
      </c>
      <c r="U174" s="27">
        <f>M174*'Demand breakdown 2'!U174</f>
        <v>0</v>
      </c>
      <c r="V174" s="27">
        <f>M174*'Demand breakdown 2'!V174</f>
        <v>15.400121349977725</v>
      </c>
      <c r="W174" s="27">
        <f>M174*'Demand breakdown 2'!W174</f>
        <v>0</v>
      </c>
      <c r="X174" s="27" cm="1">
        <f t="array" ref="X174">_xlfn.IFS(AND('Demand breakdown 2'!X174&gt;0,'Demand breakdown 2'!X174&lt;1),'Demand breakdown 2'!X174*'Demand breakdown final'!M174,'Demand breakdown 2'!X174=0,M174,'Demand breakdown 2'!X174=1,0)</f>
        <v>0</v>
      </c>
      <c r="Y174" s="27">
        <f>IF('Demand breakdown 2'!Y174&lt;1,M174*'Demand breakdown 2'!Y174,'Demand breakdown 2'!Y174-Doku!$H$9)</f>
        <v>1.9647274181038843</v>
      </c>
      <c r="Z174" s="27">
        <f t="shared" si="11"/>
        <v>60.931307288775898</v>
      </c>
      <c r="AA174" s="25">
        <f t="shared" si="12"/>
        <v>63.18802237354538</v>
      </c>
    </row>
    <row r="175" spans="1:27" s="25" customFormat="1" ht="15">
      <c r="A175" s="27" t="s">
        <v>1340</v>
      </c>
      <c r="B175" s="27" t="s">
        <v>1372</v>
      </c>
      <c r="C175" s="27">
        <v>7336</v>
      </c>
      <c r="D175" s="27">
        <v>450</v>
      </c>
      <c r="E175" s="27">
        <v>1250.5540000000001</v>
      </c>
      <c r="F175" s="27">
        <v>70219</v>
      </c>
      <c r="G175" s="27">
        <v>3</v>
      </c>
      <c r="H175" s="27">
        <v>8.624331910374268E-3</v>
      </c>
      <c r="I175" s="27">
        <v>1.7151685393258426E-2</v>
      </c>
      <c r="J175" s="27">
        <v>25022.83749790374</v>
      </c>
      <c r="K175" s="29">
        <f t="shared" si="10"/>
        <v>275.55125845831128</v>
      </c>
      <c r="L175" s="28">
        <f t="shared" si="13"/>
        <v>91.85041948610376</v>
      </c>
      <c r="M175" s="27">
        <f t="shared" si="14"/>
        <v>41.332688768746692</v>
      </c>
      <c r="N175" s="27">
        <f>M175*'Demand breakdown 2'!N175</f>
        <v>0</v>
      </c>
      <c r="O175" s="27">
        <f>M175*'Demand breakdown 2'!O175</f>
        <v>0</v>
      </c>
      <c r="P175" s="27">
        <f>M175*'Demand breakdown 2'!P175</f>
        <v>2.4233824783689482</v>
      </c>
      <c r="Q175" s="27">
        <f>M175*'Demand breakdown 2'!Q175</f>
        <v>0</v>
      </c>
      <c r="R175" s="27">
        <f>M175*'Demand breakdown 2'!R175</f>
        <v>0</v>
      </c>
      <c r="S175" s="27">
        <f>M175*'Demand breakdown 2'!S175</f>
        <v>0</v>
      </c>
      <c r="T175" s="27">
        <f>M175*'Demand breakdown 2'!T175</f>
        <v>0</v>
      </c>
      <c r="U175" s="27">
        <f>M175*'Demand breakdown 2'!U175</f>
        <v>0</v>
      </c>
      <c r="V175" s="27">
        <f>M175*'Demand breakdown 2'!V175</f>
        <v>9.4590090284723463</v>
      </c>
      <c r="W175" s="27">
        <f>M175*'Demand breakdown 2'!W175</f>
        <v>0</v>
      </c>
      <c r="X175" s="27" cm="1">
        <f t="array" ref="X175">_xlfn.IFS(AND('Demand breakdown 2'!X175&gt;0,'Demand breakdown 2'!X175&lt;1),'Demand breakdown 2'!X175*'Demand breakdown final'!M175,'Demand breakdown 2'!X175=0,M175,'Demand breakdown 2'!X175=1,0)</f>
        <v>28.65063478458773</v>
      </c>
      <c r="Y175" s="27">
        <f>IF('Demand breakdown 2'!Y175&lt;1,M175*'Demand breakdown 2'!Y175,'Demand breakdown 2'!Y175-Doku!$H$9)</f>
        <v>0.79966247731766871</v>
      </c>
      <c r="Z175" s="27">
        <f t="shared" si="11"/>
        <v>24.799613261248016</v>
      </c>
      <c r="AA175" s="25">
        <f t="shared" si="12"/>
        <v>25.718117456109056</v>
      </c>
    </row>
    <row r="176" spans="1:27" s="25" customFormat="1" ht="15">
      <c r="A176" s="27" t="s">
        <v>1340</v>
      </c>
      <c r="B176" s="27" t="s">
        <v>1373</v>
      </c>
      <c r="C176" s="27">
        <v>7337</v>
      </c>
      <c r="D176" s="27">
        <v>599</v>
      </c>
      <c r="E176" s="27">
        <v>3046.03</v>
      </c>
      <c r="F176" s="27">
        <v>110521</v>
      </c>
      <c r="G176" s="27">
        <v>3</v>
      </c>
      <c r="H176" s="27">
        <v>2.10066688275415E-2</v>
      </c>
      <c r="I176" s="27">
        <v>2.6995847581827066E-2</v>
      </c>
      <c r="J176" s="27">
        <v>25022.83749790374</v>
      </c>
      <c r="K176" s="29">
        <f t="shared" si="10"/>
        <v>567.60900952387897</v>
      </c>
      <c r="L176" s="28">
        <f t="shared" si="13"/>
        <v>189.20300317462633</v>
      </c>
      <c r="M176" s="27">
        <f t="shared" si="14"/>
        <v>85.141351428581856</v>
      </c>
      <c r="N176" s="27">
        <f>M176*'Demand breakdown 2'!N176</f>
        <v>20.100437227989826</v>
      </c>
      <c r="O176" s="27">
        <f>M176*'Demand breakdown 2'!O176</f>
        <v>0</v>
      </c>
      <c r="P176" s="27">
        <f>M176*'Demand breakdown 2'!P176</f>
        <v>0</v>
      </c>
      <c r="Q176" s="27">
        <f>M176*'Demand breakdown 2'!Q176</f>
        <v>16.750364356658189</v>
      </c>
      <c r="R176" s="27">
        <f>M176*'Demand breakdown 2'!R176</f>
        <v>0</v>
      </c>
      <c r="S176" s="27">
        <f>M176*'Demand breakdown 2'!S176</f>
        <v>0</v>
      </c>
      <c r="T176" s="27">
        <f>M176*'Demand breakdown 2'!T176</f>
        <v>0</v>
      </c>
      <c r="U176" s="27">
        <f>M176*'Demand breakdown 2'!U176</f>
        <v>0</v>
      </c>
      <c r="V176" s="27">
        <f>M176*'Demand breakdown 2'!V176</f>
        <v>46.643322285463583</v>
      </c>
      <c r="W176" s="27">
        <f>M176*'Demand breakdown 2'!W176</f>
        <v>0</v>
      </c>
      <c r="X176" s="27" cm="1">
        <f t="array" ref="X176">_xlfn.IFS(AND('Demand breakdown 2'!X176&gt;0,'Demand breakdown 2'!X176&lt;1),'Demand breakdown 2'!X176*'Demand breakdown final'!M176,'Demand breakdown 2'!X176=0,M176,'Demand breakdown 2'!X176=1,0)</f>
        <v>0</v>
      </c>
      <c r="Y176" s="27">
        <f>IF('Demand breakdown 2'!Y176&lt;1,M176*'Demand breakdown 2'!Y176,'Demand breakdown 2'!Y176-Doku!$H$9)</f>
        <v>1.647227558470266</v>
      </c>
      <c r="Z176" s="27">
        <f t="shared" si="11"/>
        <v>51.084810857149115</v>
      </c>
      <c r="AA176" s="25">
        <f t="shared" si="12"/>
        <v>52.976840888895381</v>
      </c>
    </row>
    <row r="177" spans="1:27" s="25" customFormat="1" ht="15">
      <c r="A177" s="27" t="s">
        <v>1340</v>
      </c>
      <c r="B177" s="27" t="s">
        <v>1374</v>
      </c>
      <c r="C177" s="27">
        <v>7338</v>
      </c>
      <c r="D177" s="27">
        <v>663</v>
      </c>
      <c r="E177" s="27">
        <v>3089.6559999999999</v>
      </c>
      <c r="F177" s="27">
        <v>154609</v>
      </c>
      <c r="G177" s="27">
        <v>4</v>
      </c>
      <c r="H177" s="27">
        <v>2.1307531568312381E-2</v>
      </c>
      <c r="I177" s="27">
        <v>3.7764777723497803E-2</v>
      </c>
      <c r="J177" s="27">
        <v>25022.83749790374</v>
      </c>
      <c r="K177" s="29">
        <f t="shared" si="10"/>
        <v>648.48085885251248</v>
      </c>
      <c r="L177" s="28">
        <f t="shared" si="13"/>
        <v>162.12021471312812</v>
      </c>
      <c r="M177" s="27">
        <f t="shared" si="14"/>
        <v>72.954096620907663</v>
      </c>
      <c r="N177" s="27">
        <f>M177*'Demand breakdown 2'!N177</f>
        <v>0</v>
      </c>
      <c r="O177" s="27">
        <f>M177*'Demand breakdown 2'!O177</f>
        <v>6.9463998053417875</v>
      </c>
      <c r="P177" s="27">
        <f>M177*'Demand breakdown 2'!P177</f>
        <v>3.2100786979230982</v>
      </c>
      <c r="Q177" s="27">
        <f>M177*'Demand breakdown 2'!Q177</f>
        <v>26.759426522850752</v>
      </c>
      <c r="R177" s="27">
        <f>M177*'Demand breakdown 2'!R177</f>
        <v>0</v>
      </c>
      <c r="S177" s="27">
        <f>M177*'Demand breakdown 2'!S177</f>
        <v>0</v>
      </c>
      <c r="T177" s="27">
        <f>M177*'Demand breakdown 2'!T177</f>
        <v>0</v>
      </c>
      <c r="U177" s="27">
        <f>M177*'Demand breakdown 2'!U177</f>
        <v>0</v>
      </c>
      <c r="V177" s="27">
        <f>M177*'Demand breakdown 2'!V177</f>
        <v>0</v>
      </c>
      <c r="W177" s="27">
        <f>M177*'Demand breakdown 2'!W177</f>
        <v>0</v>
      </c>
      <c r="X177" s="27" cm="1">
        <f t="array" ref="X177">_xlfn.IFS(AND('Demand breakdown 2'!X177&gt;0,'Demand breakdown 2'!X177&lt;1),'Demand breakdown 2'!X177*'Demand breakdown final'!M177,'Demand breakdown 2'!X177=0,M177,'Demand breakdown 2'!X177=1,0)</f>
        <v>34.626750544809816</v>
      </c>
      <c r="Y177" s="27">
        <f>IF('Demand breakdown 2'!Y177&lt;1,M177*'Demand breakdown 2'!Y177,'Demand breakdown 2'!Y177-Doku!$H$9)</f>
        <v>1.4114410499822065</v>
      </c>
      <c r="Z177" s="27">
        <f t="shared" si="11"/>
        <v>43.772457972544593</v>
      </c>
      <c r="AA177" s="25">
        <f t="shared" si="12"/>
        <v>45.393660119675879</v>
      </c>
    </row>
    <row r="178" spans="1:27" s="25" customFormat="1" ht="15">
      <c r="A178" s="27" t="s">
        <v>1340</v>
      </c>
      <c r="B178" s="27" t="s">
        <v>1375</v>
      </c>
      <c r="C178" s="27">
        <v>7339</v>
      </c>
      <c r="D178" s="27">
        <v>1126</v>
      </c>
      <c r="E178" s="27">
        <v>7462.6620000000003</v>
      </c>
      <c r="F178" s="27">
        <v>211417</v>
      </c>
      <c r="G178" s="27">
        <v>3</v>
      </c>
      <c r="H178" s="27">
        <v>5.1465569677868736E-2</v>
      </c>
      <c r="I178" s="27">
        <v>5.1640693698094771E-2</v>
      </c>
      <c r="J178" s="27">
        <v>25022.83749790374</v>
      </c>
      <c r="K178" s="29">
        <f t="shared" si="10"/>
        <v>1289.0415747583784</v>
      </c>
      <c r="L178" s="28">
        <f t="shared" si="13"/>
        <v>429.68052491945946</v>
      </c>
      <c r="M178" s="27">
        <f t="shared" si="14"/>
        <v>193.35623621375677</v>
      </c>
      <c r="N178" s="27">
        <f>M178*'Demand breakdown 2'!N178</f>
        <v>0</v>
      </c>
      <c r="O178" s="27">
        <f>M178*'Demand breakdown 2'!O178</f>
        <v>0</v>
      </c>
      <c r="P178" s="27">
        <f>M178*'Demand breakdown 2'!P178</f>
        <v>0</v>
      </c>
      <c r="Q178" s="27">
        <f>M178*'Demand breakdown 2'!Q178</f>
        <v>136.12015652146204</v>
      </c>
      <c r="R178" s="27">
        <f>M178*'Demand breakdown 2'!R178</f>
        <v>0</v>
      </c>
      <c r="S178" s="27">
        <f>M178*'Demand breakdown 2'!S178</f>
        <v>0</v>
      </c>
      <c r="T178" s="27">
        <f>M178*'Demand breakdown 2'!T178</f>
        <v>0</v>
      </c>
      <c r="U178" s="27">
        <f>M178*'Demand breakdown 2'!U178</f>
        <v>0</v>
      </c>
      <c r="V178" s="27">
        <f>M178*'Demand breakdown 2'!V178</f>
        <v>53.495221512934577</v>
      </c>
      <c r="W178" s="27">
        <f>M178*'Demand breakdown 2'!W178</f>
        <v>0</v>
      </c>
      <c r="X178" s="27" cm="1">
        <f t="array" ref="X178">_xlfn.IFS(AND('Demand breakdown 2'!X178&gt;0,'Demand breakdown 2'!X178&lt;1),'Demand breakdown 2'!X178*'Demand breakdown final'!M178,'Demand breakdown 2'!X178=0,M178,'Demand breakdown 2'!X178=1,0)</f>
        <v>0</v>
      </c>
      <c r="Y178" s="27">
        <f>IF('Demand breakdown 2'!Y178&lt;1,M178*'Demand breakdown 2'!Y178,'Demand breakdown 2'!Y178-Doku!$H$9)</f>
        <v>3.7408581793601403</v>
      </c>
      <c r="Z178" s="27">
        <f t="shared" si="11"/>
        <v>116.01374172825406</v>
      </c>
      <c r="AA178" s="25">
        <f t="shared" si="12"/>
        <v>120.31054697744867</v>
      </c>
    </row>
    <row r="179" spans="1:27" s="25" customFormat="1" ht="15">
      <c r="A179" s="27" t="s">
        <v>1340</v>
      </c>
      <c r="B179" s="27" t="s">
        <v>1376</v>
      </c>
      <c r="C179" s="27">
        <v>7340</v>
      </c>
      <c r="D179" s="27">
        <v>531</v>
      </c>
      <c r="E179" s="27">
        <v>1555.221</v>
      </c>
      <c r="F179" s="27">
        <v>94831</v>
      </c>
      <c r="G179" s="27">
        <v>3</v>
      </c>
      <c r="H179" s="27">
        <v>1.0725440163306966E-2</v>
      </c>
      <c r="I179" s="27">
        <v>2.3163409868099658E-2</v>
      </c>
      <c r="J179" s="27">
        <v>25022.83749790374</v>
      </c>
      <c r="K179" s="29">
        <f t="shared" si="10"/>
        <v>355.526268823446</v>
      </c>
      <c r="L179" s="28">
        <f t="shared" si="13"/>
        <v>118.508756274482</v>
      </c>
      <c r="M179" s="27">
        <f t="shared" si="14"/>
        <v>53.328940323516896</v>
      </c>
      <c r="N179" s="27">
        <f>M179*'Demand breakdown 2'!N179</f>
        <v>0</v>
      </c>
      <c r="O179" s="27">
        <f>M179*'Demand breakdown 2'!O179</f>
        <v>7.2650585137986212</v>
      </c>
      <c r="P179" s="27">
        <f>M179*'Demand breakdown 2'!P179</f>
        <v>0</v>
      </c>
      <c r="Q179" s="27">
        <f>M179*'Demand breakdown 2'!Q179</f>
        <v>0</v>
      </c>
      <c r="R179" s="27">
        <f>M179*'Demand breakdown 2'!R179</f>
        <v>0</v>
      </c>
      <c r="S179" s="27">
        <f>M179*'Demand breakdown 2'!S179</f>
        <v>0</v>
      </c>
      <c r="T179" s="27">
        <f>M179*'Demand breakdown 2'!T179</f>
        <v>0</v>
      </c>
      <c r="U179" s="27">
        <f>M179*'Demand breakdown 2'!U179</f>
        <v>0</v>
      </c>
      <c r="V179" s="27">
        <f>M179*'Demand breakdown 2'!V179</f>
        <v>0</v>
      </c>
      <c r="W179" s="27">
        <f>M179*'Demand breakdown 2'!W179</f>
        <v>0</v>
      </c>
      <c r="X179" s="27" cm="1">
        <f t="array" ref="X179">_xlfn.IFS(AND('Demand breakdown 2'!X179&gt;0,'Demand breakdown 2'!X179&lt;1),'Demand breakdown 2'!X179*'Demand breakdown final'!M179,'Demand breakdown 2'!X179=0,M179,'Demand breakdown 2'!X179=1,0)</f>
        <v>45.032128158983717</v>
      </c>
      <c r="Y179" s="27">
        <f>IF('Demand breakdown 2'!Y179&lt;1,M179*'Demand breakdown 2'!Y179,'Demand breakdown 2'!Y179-Doku!$H$9)</f>
        <v>1.0317536507345575</v>
      </c>
      <c r="Z179" s="27">
        <f t="shared" si="11"/>
        <v>31.997364194110141</v>
      </c>
      <c r="AA179" s="25">
        <f t="shared" si="12"/>
        <v>33.18245175685496</v>
      </c>
    </row>
    <row r="180" spans="1:27" s="25" customFormat="1" ht="15">
      <c r="A180" s="27" t="s">
        <v>1377</v>
      </c>
      <c r="B180" s="27" t="s">
        <v>1183</v>
      </c>
      <c r="C180" s="27">
        <v>8111</v>
      </c>
      <c r="D180" s="27">
        <v>1140</v>
      </c>
      <c r="E180" s="27">
        <v>57368.877</v>
      </c>
      <c r="F180" s="27">
        <v>635911</v>
      </c>
      <c r="G180" s="27">
        <v>1</v>
      </c>
      <c r="H180" s="27">
        <v>0.10941472750679446</v>
      </c>
      <c r="I180" s="27">
        <v>5.7289279279279279E-2</v>
      </c>
      <c r="J180" s="27">
        <v>63865.617977528091</v>
      </c>
      <c r="K180" s="29">
        <f t="shared" si="10"/>
        <v>6055.7124783106165</v>
      </c>
      <c r="L180" s="28">
        <f t="shared" si="13"/>
        <v>6055.7124783106165</v>
      </c>
      <c r="M180" s="27">
        <f t="shared" si="14"/>
        <v>2725.0706152397775</v>
      </c>
      <c r="N180" s="27">
        <f>M180*'Demand breakdown 2'!N180</f>
        <v>78.636800479713344</v>
      </c>
      <c r="O180" s="27">
        <f>M180*'Demand breakdown 2'!O180</f>
        <v>155.88972351827232</v>
      </c>
      <c r="P180" s="27">
        <f>M180*'Demand breakdown 2'!P180</f>
        <v>38.585759241598467</v>
      </c>
      <c r="Q180" s="27">
        <f>M180*'Demand breakdown 2'!Q180</f>
        <v>153.04056408060151</v>
      </c>
      <c r="R180" s="27">
        <f>M180*'Demand breakdown 2'!R180</f>
        <v>0</v>
      </c>
      <c r="S180" s="27">
        <f>M180*'Demand breakdown 2'!S180</f>
        <v>50.552228879815708</v>
      </c>
      <c r="T180" s="27">
        <f>M180*'Demand breakdown 2'!T180</f>
        <v>0</v>
      </c>
      <c r="U180" s="27">
        <f>M180*'Demand breakdown 2'!U180</f>
        <v>0</v>
      </c>
      <c r="V180" s="27">
        <f>M180*'Demand breakdown 2'!V180</f>
        <v>2157.8719535364817</v>
      </c>
      <c r="W180" s="27">
        <f>M180*'Demand breakdown 2'!W180</f>
        <v>37.771713687978249</v>
      </c>
      <c r="X180" s="27" cm="1">
        <f t="array" ref="X180">_xlfn.IFS(AND('Demand breakdown 2'!X180&gt;0,'Demand breakdown 2'!X180&lt;1),'Demand breakdown 2'!X180*'Demand breakdown final'!M180,'Demand breakdown 2'!X180=0,M180,'Demand breakdown 2'!X180=1,0)</f>
        <v>0</v>
      </c>
      <c r="Y180" s="27">
        <f>IF('Demand breakdown 2'!Y180&lt;1,M180*'Demand breakdown 2'!Y180,'Demand breakdown 2'!Y180-Doku!$H$9)</f>
        <v>52.721871815316234</v>
      </c>
      <c r="Z180" s="27">
        <f t="shared" si="11"/>
        <v>1635.0423691438666</v>
      </c>
      <c r="AA180" s="25">
        <f t="shared" si="12"/>
        <v>1695.5994939269729</v>
      </c>
    </row>
    <row r="181" spans="1:27" s="25" customFormat="1" ht="15">
      <c r="A181" s="27" t="s">
        <v>1377</v>
      </c>
      <c r="B181" s="27" t="s">
        <v>1378</v>
      </c>
      <c r="C181" s="27">
        <v>8115</v>
      </c>
      <c r="D181" s="27">
        <v>1103</v>
      </c>
      <c r="E181" s="27">
        <v>25988.166000000001</v>
      </c>
      <c r="F181" s="27">
        <v>392807</v>
      </c>
      <c r="G181" s="27">
        <v>3</v>
      </c>
      <c r="H181" s="27">
        <v>4.9564994993563156E-2</v>
      </c>
      <c r="I181" s="27">
        <v>3.5388018018018018E-2</v>
      </c>
      <c r="J181" s="27">
        <v>63865.617977528091</v>
      </c>
      <c r="K181" s="29">
        <f t="shared" si="10"/>
        <v>2911.9810445500111</v>
      </c>
      <c r="L181" s="28">
        <f t="shared" si="13"/>
        <v>970.66034818333708</v>
      </c>
      <c r="M181" s="27">
        <f t="shared" si="14"/>
        <v>436.79715668250168</v>
      </c>
      <c r="N181" s="27">
        <f>M181*'Demand breakdown 2'!N181</f>
        <v>17.090907157636998</v>
      </c>
      <c r="O181" s="27">
        <f>M181*'Demand breakdown 2'!O181</f>
        <v>15.178246736199876</v>
      </c>
      <c r="P181" s="27">
        <f>M181*'Demand breakdown 2'!P181</f>
        <v>1.1800331839860623</v>
      </c>
      <c r="Q181" s="27">
        <f>M181*'Demand breakdown 2'!Q181</f>
        <v>15.228579905185059</v>
      </c>
      <c r="R181" s="27">
        <f>M181*'Demand breakdown 2'!R181</f>
        <v>1.9685861647539997</v>
      </c>
      <c r="S181" s="27">
        <f>M181*'Demand breakdown 2'!S181</f>
        <v>1.5435505155457498</v>
      </c>
      <c r="T181" s="27">
        <f>M181*'Demand breakdown 2'!T181</f>
        <v>5.3465010610932495</v>
      </c>
      <c r="U181" s="27">
        <f>M181*'Demand breakdown 2'!U181</f>
        <v>0</v>
      </c>
      <c r="V181" s="27">
        <f>M181*'Demand breakdown 2'!V181</f>
        <v>85.091018456625321</v>
      </c>
      <c r="W181" s="27">
        <f>M181*'Demand breakdown 2'!W181</f>
        <v>2.3488812193087503</v>
      </c>
      <c r="X181" s="27" cm="1">
        <f t="array" ref="X181">_xlfn.IFS(AND('Demand breakdown 2'!X181&gt;0,'Demand breakdown 2'!X181&lt;1),'Demand breakdown 2'!X181*'Demand breakdown final'!M181,'Demand breakdown 2'!X181=0,M181,'Demand breakdown 2'!X181=1,0)</f>
        <v>283.3701488122739</v>
      </c>
      <c r="Y181" s="27">
        <f>IF('Demand breakdown 2'!Y181&lt;1,M181*'Demand breakdown 2'!Y181,'Demand breakdown 2'!Y181-Doku!$H$9)</f>
        <v>8.4507034698927121</v>
      </c>
      <c r="Z181" s="27">
        <f t="shared" si="11"/>
        <v>262.07829400950101</v>
      </c>
      <c r="AA181" s="25">
        <f t="shared" si="12"/>
        <v>271.78489749133439</v>
      </c>
    </row>
    <row r="182" spans="1:27" s="25" customFormat="1" ht="15">
      <c r="A182" s="27" t="s">
        <v>1377</v>
      </c>
      <c r="B182" s="27" t="s">
        <v>1379</v>
      </c>
      <c r="C182" s="27">
        <v>8116</v>
      </c>
      <c r="D182" s="27">
        <v>927</v>
      </c>
      <c r="E182" s="27">
        <v>22779.282999999999</v>
      </c>
      <c r="F182" s="27">
        <v>535024</v>
      </c>
      <c r="G182" s="27">
        <v>4</v>
      </c>
      <c r="H182" s="27">
        <v>4.3444968292566631E-2</v>
      </c>
      <c r="I182" s="27">
        <v>4.8200360360360357E-2</v>
      </c>
      <c r="J182" s="27">
        <v>63865.617977528091</v>
      </c>
      <c r="K182" s="29">
        <f t="shared" si="10"/>
        <v>2859.6774428967042</v>
      </c>
      <c r="L182" s="28">
        <f t="shared" si="13"/>
        <v>714.91936072417604</v>
      </c>
      <c r="M182" s="27">
        <f t="shared" si="14"/>
        <v>321.71371232587921</v>
      </c>
      <c r="N182" s="27">
        <f>M182*'Demand breakdown 2'!N182</f>
        <v>35.563342188780325</v>
      </c>
      <c r="O182" s="27">
        <f>M182*'Demand breakdown 2'!O182</f>
        <v>14.67929338292114</v>
      </c>
      <c r="P182" s="27">
        <f>M182*'Demand breakdown 2'!P182</f>
        <v>1.3936362304204362</v>
      </c>
      <c r="Q182" s="27">
        <f>M182*'Demand breakdown 2'!Q182</f>
        <v>15.657912941782548</v>
      </c>
      <c r="R182" s="27">
        <f>M182*'Demand breakdown 2'!R182</f>
        <v>3.2688967463538177</v>
      </c>
      <c r="S182" s="27">
        <f>M182*'Demand breakdown 2'!S182</f>
        <v>14.802261285605299</v>
      </c>
      <c r="T182" s="27">
        <f>M182*'Demand breakdown 2'!T182</f>
        <v>0</v>
      </c>
      <c r="U182" s="27">
        <f>M182*'Demand breakdown 2'!U182</f>
        <v>63.236243955327296</v>
      </c>
      <c r="V182" s="27">
        <f>M182*'Demand breakdown 2'!V182</f>
        <v>162.11268503861251</v>
      </c>
      <c r="W182" s="27">
        <f>M182*'Demand breakdown 2'!W182</f>
        <v>4.7752535542347303</v>
      </c>
      <c r="X182" s="27" cm="1">
        <f t="array" ref="X182">_xlfn.IFS(AND('Demand breakdown 2'!X182&gt;0,'Demand breakdown 2'!X182&lt;1),'Demand breakdown 2'!X182*'Demand breakdown final'!M182,'Demand breakdown 2'!X182=0,M182,'Demand breakdown 2'!X182=1,0)</f>
        <v>0</v>
      </c>
      <c r="Y182" s="27">
        <f>IF('Demand breakdown 2'!Y182&lt;1,M182*'Demand breakdown 2'!Y182,'Demand breakdown 2'!Y182-Doku!$H$9)</f>
        <v>6.2241870018410905</v>
      </c>
      <c r="Z182" s="27">
        <f t="shared" si="11"/>
        <v>193.02822739552755</v>
      </c>
      <c r="AA182" s="25">
        <f t="shared" si="12"/>
        <v>200.17742100276931</v>
      </c>
    </row>
    <row r="183" spans="1:27" s="25" customFormat="1" ht="15">
      <c r="A183" s="27" t="s">
        <v>1377</v>
      </c>
      <c r="B183" s="27" t="s">
        <v>1380</v>
      </c>
      <c r="C183" s="27">
        <v>8117</v>
      </c>
      <c r="D183" s="27">
        <v>788</v>
      </c>
      <c r="E183" s="27">
        <v>8894.1470000000008</v>
      </c>
      <c r="F183" s="27">
        <v>258145</v>
      </c>
      <c r="G183" s="27">
        <v>3</v>
      </c>
      <c r="H183" s="27">
        <v>1.6963042006389168E-2</v>
      </c>
      <c r="I183" s="27">
        <v>2.3256306306306308E-2</v>
      </c>
      <c r="J183" s="27">
        <v>63865.617977528091</v>
      </c>
      <c r="K183" s="29">
        <f t="shared" si="10"/>
        <v>1195.893660327647</v>
      </c>
      <c r="L183" s="28">
        <f t="shared" si="13"/>
        <v>398.63122010921569</v>
      </c>
      <c r="M183" s="27">
        <f t="shared" si="14"/>
        <v>179.38404904914705</v>
      </c>
      <c r="N183" s="27">
        <f>M183*'Demand breakdown 2'!N183</f>
        <v>30.288610256992332</v>
      </c>
      <c r="O183" s="27">
        <f>M183*'Demand breakdown 2'!O183</f>
        <v>21.352234349405141</v>
      </c>
      <c r="P183" s="27">
        <f>M183*'Demand breakdown 2'!P183</f>
        <v>1.3182738927504509</v>
      </c>
      <c r="Q183" s="27">
        <f>M183*'Demand breakdown 2'!Q183</f>
        <v>9.5955128539624166</v>
      </c>
      <c r="R183" s="27">
        <f>M183*'Demand breakdown 2'!R183</f>
        <v>0.72885335416491281</v>
      </c>
      <c r="S183" s="27">
        <f>M183*'Demand breakdown 2'!S183</f>
        <v>1.0520839720989177</v>
      </c>
      <c r="T183" s="27">
        <f>M183*'Demand breakdown 2'!T183</f>
        <v>2.3766957201029766</v>
      </c>
      <c r="U183" s="27">
        <f>M183*'Demand breakdown 2'!U183</f>
        <v>16.757289290539386</v>
      </c>
      <c r="V183" s="27">
        <f>M183*'Demand breakdown 2'!V183</f>
        <v>83.837149294725805</v>
      </c>
      <c r="W183" s="27">
        <f>M183*'Demand breakdown 2'!W183</f>
        <v>8.6068074343995793</v>
      </c>
      <c r="X183" s="27" cm="1">
        <f t="array" ref="X183">_xlfn.IFS(AND('Demand breakdown 2'!X183&gt;0,'Demand breakdown 2'!X183&lt;1),'Demand breakdown 2'!X183*'Demand breakdown final'!M183,'Demand breakdown 2'!X183=0,M183,'Demand breakdown 2'!X183=1,0)</f>
        <v>0</v>
      </c>
      <c r="Y183" s="27">
        <f>IF('Demand breakdown 2'!Y183&lt;1,M183*'Demand breakdown 2'!Y183,'Demand breakdown 2'!Y183-Doku!$H$9)</f>
        <v>3.4705386300051435</v>
      </c>
      <c r="Z183" s="27">
        <f t="shared" si="11"/>
        <v>107.63042942948825</v>
      </c>
      <c r="AA183" s="25">
        <f t="shared" si="12"/>
        <v>111.61674163058041</v>
      </c>
    </row>
    <row r="184" spans="1:27" s="25" customFormat="1" ht="15">
      <c r="A184" s="27" t="s">
        <v>1377</v>
      </c>
      <c r="B184" s="27" t="s">
        <v>1381</v>
      </c>
      <c r="C184" s="27">
        <v>8118</v>
      </c>
      <c r="D184" s="27">
        <v>958</v>
      </c>
      <c r="E184" s="27">
        <v>25521.508999999998</v>
      </c>
      <c r="F184" s="27">
        <v>545423</v>
      </c>
      <c r="G184" s="27">
        <v>8</v>
      </c>
      <c r="H184" s="27">
        <v>4.8674980212654359E-2</v>
      </c>
      <c r="I184" s="27">
        <v>4.9137207207207205E-2</v>
      </c>
      <c r="J184" s="27">
        <v>63865.617977528091</v>
      </c>
      <c r="K184" s="29">
        <f t="shared" si="10"/>
        <v>3116.9234068679662</v>
      </c>
      <c r="L184" s="28">
        <f t="shared" si="13"/>
        <v>389.61542585849577</v>
      </c>
      <c r="M184" s="27">
        <f t="shared" si="14"/>
        <v>175.32694163632311</v>
      </c>
      <c r="N184" s="27">
        <f>M184*'Demand breakdown 2'!N184</f>
        <v>20.380351627279143</v>
      </c>
      <c r="O184" s="27">
        <f>M184*'Demand breakdown 2'!O184</f>
        <v>13.361356203635127</v>
      </c>
      <c r="P184" s="27">
        <f>M184*'Demand breakdown 2'!P184</f>
        <v>2.4103294173043155</v>
      </c>
      <c r="Q184" s="27">
        <f>M184*'Demand breakdown 2'!Q184</f>
        <v>10.739033958061878</v>
      </c>
      <c r="R184" s="27">
        <f>M184*'Demand breakdown 2'!R184</f>
        <v>0</v>
      </c>
      <c r="S184" s="27">
        <f>M184*'Demand breakdown 2'!S184</f>
        <v>3.3309010140337949</v>
      </c>
      <c r="T184" s="27">
        <f>M184*'Demand breakdown 2'!T184</f>
        <v>2.0124798628817961</v>
      </c>
      <c r="U184" s="27">
        <f>M184*'Demand breakdown 2'!U184</f>
        <v>27.852372820922522</v>
      </c>
      <c r="V184" s="27">
        <f>M184*'Demand breakdown 2'!V184</f>
        <v>87.027412021416552</v>
      </c>
      <c r="W184" s="27">
        <f>M184*'Demand breakdown 2'!W184</f>
        <v>3.345421070764544</v>
      </c>
      <c r="X184" s="27" cm="1">
        <f t="array" ref="X184">_xlfn.IFS(AND('Demand breakdown 2'!X184&gt;0,'Demand breakdown 2'!X184&lt;1),'Demand breakdown 2'!X184*'Demand breakdown final'!M184,'Demand breakdown 2'!X184=0,M184,'Demand breakdown 2'!X184=1,0)</f>
        <v>1.4752377638440872</v>
      </c>
      <c r="Y184" s="27">
        <f>IF('Demand breakdown 2'!Y184&lt;1,M184*'Demand breakdown 2'!Y184,'Demand breakdown 2'!Y184-Doku!$H$9)</f>
        <v>3.3920458761793282</v>
      </c>
      <c r="Z184" s="27">
        <f t="shared" si="11"/>
        <v>105.19616498179387</v>
      </c>
      <c r="AA184" s="25">
        <f t="shared" si="12"/>
        <v>109.09231924037883</v>
      </c>
    </row>
    <row r="185" spans="1:27" s="25" customFormat="1" ht="15">
      <c r="A185" s="27" t="s">
        <v>1377</v>
      </c>
      <c r="B185" s="27" t="s">
        <v>1382</v>
      </c>
      <c r="C185" s="27">
        <v>8119</v>
      </c>
      <c r="D185" s="27">
        <v>851</v>
      </c>
      <c r="E185" s="27">
        <v>15081.224</v>
      </c>
      <c r="F185" s="27">
        <v>427248</v>
      </c>
      <c r="G185" s="27">
        <v>4</v>
      </c>
      <c r="H185" s="27">
        <v>2.8763122109378727E-2</v>
      </c>
      <c r="I185" s="27">
        <v>3.8490810810810808E-2</v>
      </c>
      <c r="J185" s="27">
        <v>63865.617977528091</v>
      </c>
      <c r="K185" s="29">
        <f t="shared" si="10"/>
        <v>2010.9287265933676</v>
      </c>
      <c r="L185" s="28">
        <f t="shared" si="13"/>
        <v>502.73218164834191</v>
      </c>
      <c r="M185" s="27">
        <f t="shared" si="14"/>
        <v>226.22948174175386</v>
      </c>
      <c r="N185" s="27">
        <f>M185*'Demand breakdown 2'!N185</f>
        <v>35.584645590612467</v>
      </c>
      <c r="O185" s="27">
        <f>M185*'Demand breakdown 2'!O185</f>
        <v>17.156188225419402</v>
      </c>
      <c r="P185" s="27">
        <f>M185*'Demand breakdown 2'!P185</f>
        <v>1.7111742141933861</v>
      </c>
      <c r="Q185" s="27">
        <f>M185*'Demand breakdown 2'!Q185</f>
        <v>16.695060109256904</v>
      </c>
      <c r="R185" s="27">
        <f>M185*'Demand breakdown 2'!R185</f>
        <v>0</v>
      </c>
      <c r="S185" s="27">
        <f>M185*'Demand breakdown 2'!S185</f>
        <v>6.6446894810886041</v>
      </c>
      <c r="T185" s="27">
        <f>M185*'Demand breakdown 2'!T185</f>
        <v>2.4112000290906805</v>
      </c>
      <c r="U185" s="27">
        <f>M185*'Demand breakdown 2'!U185</f>
        <v>0</v>
      </c>
      <c r="V185" s="27">
        <f>M185*'Demand breakdown 2'!V185</f>
        <v>138.66066895402125</v>
      </c>
      <c r="W185" s="27">
        <f>M185*'Demand breakdown 2'!W185</f>
        <v>2.9889991144027332</v>
      </c>
      <c r="X185" s="27" cm="1">
        <f t="array" ref="X185">_xlfn.IFS(AND('Demand breakdown 2'!X185&gt;0,'Demand breakdown 2'!X185&lt;1),'Demand breakdown 2'!X185*'Demand breakdown final'!M185,'Demand breakdown 2'!X185=0,M185,'Demand breakdown 2'!X185=1,0)</f>
        <v>0</v>
      </c>
      <c r="Y185" s="27">
        <f>IF('Demand breakdown 2'!Y185&lt;1,M185*'Demand breakdown 2'!Y185,'Demand breakdown 2'!Y185-Doku!$H$9)</f>
        <v>4.3768560236684726</v>
      </c>
      <c r="Z185" s="27">
        <f t="shared" si="11"/>
        <v>135.73768904505232</v>
      </c>
      <c r="AA185" s="25">
        <f t="shared" si="12"/>
        <v>140.76501086153576</v>
      </c>
    </row>
    <row r="186" spans="1:27" s="25" customFormat="1" ht="15">
      <c r="A186" s="27" t="s">
        <v>1377</v>
      </c>
      <c r="B186" s="27" t="s">
        <v>1184</v>
      </c>
      <c r="C186" s="27">
        <v>8121</v>
      </c>
      <c r="D186" s="27">
        <v>975</v>
      </c>
      <c r="E186" s="27">
        <v>19018.518</v>
      </c>
      <c r="F186" s="27">
        <v>344456</v>
      </c>
      <c r="G186" s="27">
        <v>1</v>
      </c>
      <c r="H186" s="27">
        <v>3.6272384494349878E-2</v>
      </c>
      <c r="I186" s="27">
        <v>3.1032072072072071E-2</v>
      </c>
      <c r="J186" s="27">
        <v>63865.617977528091</v>
      </c>
      <c r="K186" s="29">
        <f t="shared" si="10"/>
        <v>2222.8490297018179</v>
      </c>
      <c r="L186" s="28">
        <f t="shared" si="13"/>
        <v>2222.8490297018179</v>
      </c>
      <c r="M186" s="27">
        <f t="shared" si="14"/>
        <v>1000.2820633658181</v>
      </c>
      <c r="N186" s="27">
        <f>M186*'Demand breakdown 2'!N186</f>
        <v>105.85300557693742</v>
      </c>
      <c r="O186" s="27">
        <f>M186*'Demand breakdown 2'!O186</f>
        <v>31.925417162439306</v>
      </c>
      <c r="P186" s="27">
        <f>M186*'Demand breakdown 2'!P186</f>
        <v>0</v>
      </c>
      <c r="Q186" s="27">
        <f>M186*'Demand breakdown 2'!Q186</f>
        <v>200.3108032581369</v>
      </c>
      <c r="R186" s="27">
        <f>M186*'Demand breakdown 2'!R186</f>
        <v>0</v>
      </c>
      <c r="S186" s="27">
        <f>M186*'Demand breakdown 2'!S186</f>
        <v>105.38212921760939</v>
      </c>
      <c r="T186" s="27">
        <f>M186*'Demand breakdown 2'!T186</f>
        <v>10.453455177081898</v>
      </c>
      <c r="U186" s="27">
        <f>M186*'Demand breakdown 2'!U186</f>
        <v>200.68750434559934</v>
      </c>
      <c r="V186" s="27">
        <f>M186*'Demand breakdown 2'!V186</f>
        <v>318.31241890573705</v>
      </c>
      <c r="W186" s="27">
        <f>M186*'Demand breakdown 2'!W186</f>
        <v>8.0048981085762279</v>
      </c>
      <c r="X186" s="27" cm="1">
        <f t="array" ref="X186">_xlfn.IFS(AND('Demand breakdown 2'!X186&gt;0,'Demand breakdown 2'!X186&lt;1),'Demand breakdown 2'!X186*'Demand breakdown final'!M186,'Demand breakdown 2'!X186=0,M186,'Demand breakdown 2'!X186=1,0)</f>
        <v>0</v>
      </c>
      <c r="Y186" s="27">
        <f>IF('Demand breakdown 2'!Y186&lt;1,M186*'Demand breakdown 2'!Y186,'Demand breakdown 2'!Y186-Doku!$H$9)</f>
        <v>19.352431613700556</v>
      </c>
      <c r="Z186" s="27">
        <f t="shared" si="11"/>
        <v>600.16923801949088</v>
      </c>
      <c r="AA186" s="25">
        <f t="shared" si="12"/>
        <v>622.39772831650907</v>
      </c>
    </row>
    <row r="187" spans="1:27" s="25" customFormat="1" ht="15">
      <c r="A187" s="27" t="s">
        <v>1377</v>
      </c>
      <c r="B187" s="27" t="s">
        <v>1184</v>
      </c>
      <c r="C187" s="27">
        <v>8125</v>
      </c>
      <c r="D187" s="27">
        <v>975</v>
      </c>
      <c r="E187" s="27">
        <v>19018.518</v>
      </c>
      <c r="F187" s="27">
        <v>344456</v>
      </c>
      <c r="G187" s="27">
        <v>7</v>
      </c>
      <c r="H187" s="27">
        <v>3.6272384494349878E-2</v>
      </c>
      <c r="I187" s="27">
        <v>3.1032072072072071E-2</v>
      </c>
      <c r="J187" s="27">
        <v>63865.617977528091</v>
      </c>
      <c r="K187" s="29">
        <f t="shared" si="10"/>
        <v>2222.8490297018179</v>
      </c>
      <c r="L187" s="28">
        <f t="shared" si="13"/>
        <v>317.549861385974</v>
      </c>
      <c r="M187" s="27">
        <f t="shared" si="14"/>
        <v>142.89743762368829</v>
      </c>
      <c r="N187" s="27">
        <f>M187*'Demand breakdown 2'!N187</f>
        <v>13.936115350208201</v>
      </c>
      <c r="O187" s="27">
        <f>M187*'Demand breakdown 2'!O187</f>
        <v>14.407408544984824</v>
      </c>
      <c r="P187" s="27">
        <f>M187*'Demand breakdown 2'!P187</f>
        <v>1.3284119065206343</v>
      </c>
      <c r="Q187" s="27">
        <f>M187*'Demand breakdown 2'!Q187</f>
        <v>9.2305092033970553</v>
      </c>
      <c r="R187" s="27">
        <f>M187*'Demand breakdown 2'!R187</f>
        <v>0</v>
      </c>
      <c r="S187" s="27">
        <f>M187*'Demand breakdown 2'!S187</f>
        <v>3.9705841176517493</v>
      </c>
      <c r="T187" s="27">
        <f>M187*'Demand breakdown 2'!T187</f>
        <v>1.8631953762412576</v>
      </c>
      <c r="U187" s="27">
        <f>M187*'Demand breakdown 2'!U187</f>
        <v>0</v>
      </c>
      <c r="V187" s="27">
        <f>M187*'Demand breakdown 2'!V187</f>
        <v>32.243291936945695</v>
      </c>
      <c r="W187" s="27">
        <f>M187*'Demand breakdown 2'!W187</f>
        <v>0.53966733702400771</v>
      </c>
      <c r="X187" s="27" cm="1">
        <f t="array" ref="X187">_xlfn.IFS(AND('Demand breakdown 2'!X187&gt;0,'Demand breakdown 2'!X187&lt;1),'Demand breakdown 2'!X187*'Demand breakdown final'!M187,'Demand breakdown 2'!X187=0,M187,'Demand breakdown 2'!X187=1,0)</f>
        <v>62.613620763043357</v>
      </c>
      <c r="Y187" s="27">
        <f>IF('Demand breakdown 2'!Y187&lt;1,M187*'Demand breakdown 2'!Y187,'Demand breakdown 2'!Y187-Doku!$H$9)</f>
        <v>2.7646330876715077</v>
      </c>
      <c r="Z187" s="27">
        <f t="shared" si="11"/>
        <v>85.738462574212988</v>
      </c>
      <c r="AA187" s="25">
        <f t="shared" si="12"/>
        <v>88.913961188072733</v>
      </c>
    </row>
    <row r="188" spans="1:27" s="25" customFormat="1" ht="15">
      <c r="A188" s="27" t="s">
        <v>1377</v>
      </c>
      <c r="B188" s="27" t="s">
        <v>1383</v>
      </c>
      <c r="C188" s="27">
        <v>8126</v>
      </c>
      <c r="D188" s="27">
        <v>913</v>
      </c>
      <c r="E188" s="27">
        <v>5676.0550000000003</v>
      </c>
      <c r="F188" s="27">
        <v>112655</v>
      </c>
      <c r="G188" s="27">
        <v>2</v>
      </c>
      <c r="H188" s="27">
        <v>1.0825451771325037E-2</v>
      </c>
      <c r="I188" s="27">
        <v>1.0149099099099099E-2</v>
      </c>
      <c r="J188" s="27">
        <v>63865.617977528091</v>
      </c>
      <c r="K188" s="29">
        <f t="shared" si="10"/>
        <v>679.27937647451017</v>
      </c>
      <c r="L188" s="28">
        <f t="shared" si="13"/>
        <v>339.63968823725509</v>
      </c>
      <c r="M188" s="27">
        <f t="shared" si="14"/>
        <v>152.83785970676479</v>
      </c>
      <c r="N188" s="27">
        <f>M188*'Demand breakdown 2'!N188</f>
        <v>28.792626590934102</v>
      </c>
      <c r="O188" s="27">
        <f>M188*'Demand breakdown 2'!O188</f>
        <v>0</v>
      </c>
      <c r="P188" s="27">
        <f>M188*'Demand breakdown 2'!P188</f>
        <v>1.7135434851684233</v>
      </c>
      <c r="Q188" s="27">
        <f>M188*'Demand breakdown 2'!Q188</f>
        <v>3.1149545139307029</v>
      </c>
      <c r="R188" s="27">
        <f>M188*'Demand breakdown 2'!R188</f>
        <v>0</v>
      </c>
      <c r="S188" s="27">
        <f>M188*'Demand breakdown 2'!S188</f>
        <v>2.0065657911823545</v>
      </c>
      <c r="T188" s="27">
        <f>M188*'Demand breakdown 2'!T188</f>
        <v>0</v>
      </c>
      <c r="U188" s="27">
        <f>M188*'Demand breakdown 2'!U188</f>
        <v>15.065168559194502</v>
      </c>
      <c r="V188" s="27">
        <f>M188*'Demand breakdown 2'!V188</f>
        <v>74.93089968786677</v>
      </c>
      <c r="W188" s="27">
        <f>M188*'Demand breakdown 2'!W188</f>
        <v>0</v>
      </c>
      <c r="X188" s="27" cm="1">
        <f t="array" ref="X188">_xlfn.IFS(AND('Demand breakdown 2'!X188&gt;0,'Demand breakdown 2'!X188&lt;1),'Demand breakdown 2'!X188*'Demand breakdown final'!M188,'Demand breakdown 2'!X188=0,M188,'Demand breakdown 2'!X188=1,0)</f>
        <v>24.257150897848906</v>
      </c>
      <c r="Y188" s="27">
        <f>IF('Demand breakdown 2'!Y188&lt;1,M188*'Demand breakdown 2'!Y188,'Demand breakdown 2'!Y188-Doku!$H$9)</f>
        <v>2.9569501806390179</v>
      </c>
      <c r="Z188" s="27">
        <f t="shared" si="11"/>
        <v>91.702715824058885</v>
      </c>
      <c r="AA188" s="25">
        <f t="shared" si="12"/>
        <v>95.099112706431427</v>
      </c>
    </row>
    <row r="189" spans="1:27" s="25" customFormat="1" ht="15">
      <c r="A189" s="27" t="s">
        <v>1377</v>
      </c>
      <c r="B189" s="27" t="s">
        <v>1384</v>
      </c>
      <c r="C189" s="27">
        <v>8127</v>
      </c>
      <c r="D189" s="27">
        <v>789</v>
      </c>
      <c r="E189" s="27">
        <v>8230.5190000000002</v>
      </c>
      <c r="F189" s="27">
        <v>196761</v>
      </c>
      <c r="G189" s="27">
        <v>2</v>
      </c>
      <c r="H189" s="27">
        <v>1.569736136937968E-2</v>
      </c>
      <c r="I189" s="27">
        <v>1.7726216216216215E-2</v>
      </c>
      <c r="J189" s="27">
        <v>63865.617977528091</v>
      </c>
      <c r="K189" s="29">
        <f t="shared" si="10"/>
        <v>1038.802423674387</v>
      </c>
      <c r="L189" s="28">
        <f t="shared" si="13"/>
        <v>519.4012118371935</v>
      </c>
      <c r="M189" s="27">
        <f t="shared" si="14"/>
        <v>233.73054532673709</v>
      </c>
      <c r="N189" s="27">
        <f>M189*'Demand breakdown 2'!N189</f>
        <v>21.161854757732815</v>
      </c>
      <c r="O189" s="27">
        <f>M189*'Demand breakdown 2'!O189</f>
        <v>9.384253227045491</v>
      </c>
      <c r="P189" s="27">
        <f>M189*'Demand breakdown 2'!P189</f>
        <v>7.5801487306832565</v>
      </c>
      <c r="Q189" s="27">
        <f>M189*'Demand breakdown 2'!Q189</f>
        <v>32.47388093452021</v>
      </c>
      <c r="R189" s="27">
        <f>M189*'Demand breakdown 2'!R189</f>
        <v>0</v>
      </c>
      <c r="S189" s="27">
        <f>M189*'Demand breakdown 2'!S189</f>
        <v>0</v>
      </c>
      <c r="T189" s="27">
        <f>M189*'Demand breakdown 2'!T189</f>
        <v>14.876587480083744</v>
      </c>
      <c r="U189" s="27">
        <f>M189*'Demand breakdown 2'!U189</f>
        <v>9.2678593885705087</v>
      </c>
      <c r="V189" s="27">
        <f>M189*'Demand breakdown 2'!V189</f>
        <v>93.733413046884621</v>
      </c>
      <c r="W189" s="27">
        <f>M189*'Demand breakdown 2'!W189</f>
        <v>0</v>
      </c>
      <c r="X189" s="27" cm="1">
        <f t="array" ref="X189">_xlfn.IFS(AND('Demand breakdown 2'!X189&gt;0,'Demand breakdown 2'!X189&lt;1),'Demand breakdown 2'!X189*'Demand breakdown final'!M189,'Demand breakdown 2'!X189=0,M189,'Demand breakdown 2'!X189=1,0)</f>
        <v>40.730568851339306</v>
      </c>
      <c r="Y189" s="27">
        <f>IF('Demand breakdown 2'!Y189&lt;1,M189*'Demand breakdown 2'!Y189,'Demand breakdown 2'!Y189-Doku!$H$9)</f>
        <v>4.5219789098771388</v>
      </c>
      <c r="Z189" s="27">
        <f t="shared" si="11"/>
        <v>140.23832719604226</v>
      </c>
      <c r="AA189" s="25">
        <f t="shared" si="12"/>
        <v>145.43233931441421</v>
      </c>
    </row>
    <row r="190" spans="1:27" s="25" customFormat="1" ht="15">
      <c r="A190" s="27" t="s">
        <v>1377</v>
      </c>
      <c r="B190" s="27" t="s">
        <v>1385</v>
      </c>
      <c r="C190" s="27">
        <v>8128</v>
      </c>
      <c r="D190" s="27">
        <v>745</v>
      </c>
      <c r="E190" s="27">
        <v>5259.8410000000003</v>
      </c>
      <c r="F190" s="27">
        <v>132399</v>
      </c>
      <c r="G190" s="27">
        <v>3</v>
      </c>
      <c r="H190" s="27">
        <v>1.0031642588089449E-2</v>
      </c>
      <c r="I190" s="27">
        <v>1.1927837837837837E-2</v>
      </c>
      <c r="J190" s="27">
        <v>63865.617977528091</v>
      </c>
      <c r="K190" s="29">
        <f t="shared" si="10"/>
        <v>674.5855240187675</v>
      </c>
      <c r="L190" s="28">
        <f t="shared" si="13"/>
        <v>224.86184133958918</v>
      </c>
      <c r="M190" s="27">
        <f t="shared" si="14"/>
        <v>101.18782860281513</v>
      </c>
      <c r="N190" s="27">
        <f>M190*'Demand breakdown 2'!N190</f>
        <v>8.1194314699222474</v>
      </c>
      <c r="O190" s="27">
        <f>M190*'Demand breakdown 2'!O190</f>
        <v>11.016223452529593</v>
      </c>
      <c r="P190" s="27">
        <f>M190*'Demand breakdown 2'!P190</f>
        <v>8.5581572266241892</v>
      </c>
      <c r="Q190" s="27">
        <f>M190*'Demand breakdown 2'!Q190</f>
        <v>3.5458657048513147</v>
      </c>
      <c r="R190" s="27">
        <f>M190*'Demand breakdown 2'!R190</f>
        <v>0</v>
      </c>
      <c r="S190" s="27">
        <f>M190*'Demand breakdown 2'!S190</f>
        <v>0</v>
      </c>
      <c r="T190" s="27">
        <f>M190*'Demand breakdown 2'!T190</f>
        <v>0</v>
      </c>
      <c r="U190" s="27">
        <f>M190*'Demand breakdown 2'!U190</f>
        <v>0</v>
      </c>
      <c r="V190" s="27">
        <f>M190*'Demand breakdown 2'!V190</f>
        <v>62.503395475345201</v>
      </c>
      <c r="W190" s="27">
        <f>M190*'Demand breakdown 2'!W190</f>
        <v>5.4870769297105939</v>
      </c>
      <c r="X190" s="27" cm="1">
        <f t="array" ref="X190">_xlfn.IFS(AND('Demand breakdown 2'!X190&gt;0,'Demand breakdown 2'!X190&lt;1),'Demand breakdown 2'!X190*'Demand breakdown final'!M190,'Demand breakdown 2'!X190=0,M190,'Demand breakdown 2'!X190=1,0)</f>
        <v>0</v>
      </c>
      <c r="Y190" s="27">
        <f>IF('Demand breakdown 2'!Y190&lt;1,M190*'Demand breakdown 2'!Y190,'Demand breakdown 2'!Y190-Doku!$H$9)</f>
        <v>1.9576783438319825</v>
      </c>
      <c r="Z190" s="27">
        <f t="shared" si="11"/>
        <v>60.712697161689078</v>
      </c>
      <c r="AA190" s="25">
        <f t="shared" si="12"/>
        <v>62.961315575084974</v>
      </c>
    </row>
    <row r="191" spans="1:27" s="25" customFormat="1" ht="15">
      <c r="A191" s="27" t="s">
        <v>1377</v>
      </c>
      <c r="B191" s="27" t="s">
        <v>1386</v>
      </c>
      <c r="C191" s="27">
        <v>8135</v>
      </c>
      <c r="D191" s="27">
        <v>768</v>
      </c>
      <c r="E191" s="27">
        <v>4855.415</v>
      </c>
      <c r="F191" s="27">
        <v>132777</v>
      </c>
      <c r="G191" s="27">
        <v>3</v>
      </c>
      <c r="H191" s="27">
        <v>9.2603156439231386E-3</v>
      </c>
      <c r="I191" s="27">
        <v>1.1961891891891892E-2</v>
      </c>
      <c r="J191" s="27">
        <v>63865.617977528091</v>
      </c>
      <c r="K191" s="29">
        <f t="shared" si="10"/>
        <v>639.72637551130435</v>
      </c>
      <c r="L191" s="28">
        <f t="shared" si="13"/>
        <v>213.24212517043478</v>
      </c>
      <c r="M191" s="27">
        <f t="shared" si="14"/>
        <v>95.958956326695656</v>
      </c>
      <c r="N191" s="27">
        <f>M191*'Demand breakdown 2'!N191</f>
        <v>6.825102216766032</v>
      </c>
      <c r="O191" s="27">
        <f>M191*'Demand breakdown 2'!O191</f>
        <v>4.398171646063032</v>
      </c>
      <c r="P191" s="27">
        <f>M191*'Demand breakdown 2'!P191</f>
        <v>3.4867926553770956</v>
      </c>
      <c r="Q191" s="27">
        <f>M191*'Demand breakdown 2'!Q191</f>
        <v>4.8026600745135326</v>
      </c>
      <c r="R191" s="27">
        <f>M191*'Demand breakdown 2'!R191</f>
        <v>7.3934340592724306</v>
      </c>
      <c r="S191" s="27">
        <f>M191*'Demand breakdown 2'!S191</f>
        <v>6.1953290939886703</v>
      </c>
      <c r="T191" s="27">
        <f>M191*'Demand breakdown 2'!T191</f>
        <v>1.8995595817105762</v>
      </c>
      <c r="U191" s="27">
        <f>M191*'Demand breakdown 2'!U191</f>
        <v>0</v>
      </c>
      <c r="V191" s="27">
        <f>M191*'Demand breakdown 2'!V191</f>
        <v>51.242027745982334</v>
      </c>
      <c r="W191" s="27">
        <f>M191*'Demand breakdown 2'!W191</f>
        <v>0</v>
      </c>
      <c r="X191" s="27" cm="1">
        <f t="array" ref="X191">_xlfn.IFS(AND('Demand breakdown 2'!X191&gt;0,'Demand breakdown 2'!X191&lt;1),'Demand breakdown 2'!X191*'Demand breakdown final'!M191,'Demand breakdown 2'!X191=0,M191,'Demand breakdown 2'!X191=1,0)</f>
        <v>7.8593637679938926</v>
      </c>
      <c r="Y191" s="27">
        <f>IF('Demand breakdown 2'!Y191&lt;1,M191*'Demand breakdown 2'!Y191,'Demand breakdown 2'!Y191-Doku!$H$9)</f>
        <v>1.8565154850280556</v>
      </c>
      <c r="Z191" s="27">
        <f t="shared" si="11"/>
        <v>57.575373796017395</v>
      </c>
      <c r="AA191" s="25">
        <f t="shared" si="12"/>
        <v>59.707795047721746</v>
      </c>
    </row>
    <row r="192" spans="1:27" s="25" customFormat="1" ht="15">
      <c r="A192" s="27" t="s">
        <v>1377</v>
      </c>
      <c r="B192" s="27" t="s">
        <v>1387</v>
      </c>
      <c r="C192" s="27">
        <v>8136</v>
      </c>
      <c r="D192" s="27">
        <v>825</v>
      </c>
      <c r="E192" s="27">
        <v>14087.672</v>
      </c>
      <c r="F192" s="27">
        <v>314025</v>
      </c>
      <c r="G192" s="27">
        <v>3</v>
      </c>
      <c r="H192" s="27">
        <v>2.6868205788394602E-2</v>
      </c>
      <c r="I192" s="27">
        <v>2.8290540540540539E-2</v>
      </c>
      <c r="J192" s="27">
        <v>63865.617977528091</v>
      </c>
      <c r="K192" s="29">
        <f t="shared" si="10"/>
        <v>1741.3892872398987</v>
      </c>
      <c r="L192" s="28">
        <f t="shared" si="13"/>
        <v>580.46309574663292</v>
      </c>
      <c r="M192" s="27">
        <f t="shared" si="14"/>
        <v>261.20839308598482</v>
      </c>
      <c r="N192" s="27">
        <f>M192*'Demand breakdown 2'!N192</f>
        <v>46.928871026353818</v>
      </c>
      <c r="O192" s="27">
        <f>M192*'Demand breakdown 2'!O192</f>
        <v>9.1241382976432455</v>
      </c>
      <c r="P192" s="27">
        <f>M192*'Demand breakdown 2'!P192</f>
        <v>3.2511297382406963</v>
      </c>
      <c r="Q192" s="27">
        <f>M192*'Demand breakdown 2'!Q192</f>
        <v>8.2520186055515143</v>
      </c>
      <c r="R192" s="27">
        <f>M192*'Demand breakdown 2'!R192</f>
        <v>1.6669629557702721</v>
      </c>
      <c r="S192" s="27">
        <f>M192*'Demand breakdown 2'!S192</f>
        <v>10.056975183488198</v>
      </c>
      <c r="T192" s="27">
        <f>M192*'Demand breakdown 2'!T192</f>
        <v>4.3054010115920933</v>
      </c>
      <c r="U192" s="27">
        <f>M192*'Demand breakdown 2'!U192</f>
        <v>0</v>
      </c>
      <c r="V192" s="27">
        <f>M192*'Demand breakdown 2'!V192</f>
        <v>56.097167283090315</v>
      </c>
      <c r="W192" s="27">
        <f>M192*'Demand breakdown 2'!W192</f>
        <v>0</v>
      </c>
      <c r="X192" s="27" cm="1">
        <f t="array" ref="X192">_xlfn.IFS(AND('Demand breakdown 2'!X192&gt;0,'Demand breakdown 2'!X192&lt;1),'Demand breakdown 2'!X192*'Demand breakdown final'!M192,'Demand breakdown 2'!X192=0,M192,'Demand breakdown 2'!X192=1,0)</f>
        <v>116.47213685333945</v>
      </c>
      <c r="Y192" s="27">
        <f>IF('Demand breakdown 2'!Y192&lt;1,M192*'Demand breakdown 2'!Y192,'Demand breakdown 2'!Y192-Doku!$H$9)</f>
        <v>5.0535921309152165</v>
      </c>
      <c r="Z192" s="27">
        <f t="shared" si="11"/>
        <v>156.72503585159089</v>
      </c>
      <c r="AA192" s="25">
        <f t="shared" si="12"/>
        <v>162.52966680905723</v>
      </c>
    </row>
    <row r="193" spans="1:27" s="25" customFormat="1" ht="15">
      <c r="A193" s="27" t="s">
        <v>1377</v>
      </c>
      <c r="B193" s="27" t="s">
        <v>1185</v>
      </c>
      <c r="C193" s="27">
        <v>8211</v>
      </c>
      <c r="D193" s="27">
        <v>1044</v>
      </c>
      <c r="E193" s="27">
        <v>3008.3470000000002</v>
      </c>
      <c r="F193" s="27">
        <v>55185</v>
      </c>
      <c r="G193" s="27">
        <v>1</v>
      </c>
      <c r="H193" s="27">
        <v>5.7375616268535738E-3</v>
      </c>
      <c r="I193" s="27">
        <v>4.9716216216216212E-3</v>
      </c>
      <c r="J193" s="27">
        <v>63865.617977528091</v>
      </c>
      <c r="K193" s="29">
        <f t="shared" si="10"/>
        <v>352.73609408815696</v>
      </c>
      <c r="L193" s="28">
        <f t="shared" si="13"/>
        <v>352.73609408815696</v>
      </c>
      <c r="M193" s="27">
        <f t="shared" si="14"/>
        <v>158.73124233967064</v>
      </c>
      <c r="N193" s="27">
        <f>M193*'Demand breakdown 2'!N193</f>
        <v>0</v>
      </c>
      <c r="O193" s="27">
        <f>M193*'Demand breakdown 2'!O193</f>
        <v>0</v>
      </c>
      <c r="P193" s="27">
        <f>M193*'Demand breakdown 2'!P193</f>
        <v>0</v>
      </c>
      <c r="Q193" s="27">
        <f>M193*'Demand breakdown 2'!Q193</f>
        <v>0</v>
      </c>
      <c r="R193" s="27">
        <f>M193*'Demand breakdown 2'!R193</f>
        <v>0</v>
      </c>
      <c r="S193" s="27">
        <f>M193*'Demand breakdown 2'!S193</f>
        <v>0</v>
      </c>
      <c r="T193" s="27">
        <f>M193*'Demand breakdown 2'!T193</f>
        <v>0</v>
      </c>
      <c r="U193" s="27">
        <f>M193*'Demand breakdown 2'!U193</f>
        <v>0</v>
      </c>
      <c r="V193" s="27">
        <f>M193*'Demand breakdown 2'!V193</f>
        <v>49.908169943152323</v>
      </c>
      <c r="W193" s="27">
        <f>M193*'Demand breakdown 2'!W193</f>
        <v>0</v>
      </c>
      <c r="X193" s="27" cm="1">
        <f t="array" ref="X193">_xlfn.IFS(AND('Demand breakdown 2'!X193&gt;0,'Demand breakdown 2'!X193&lt;1),'Demand breakdown 2'!X193*'Demand breakdown final'!M193,'Demand breakdown 2'!X193=0,M193,'Demand breakdown 2'!X193=1,0)</f>
        <v>105.75210309212042</v>
      </c>
      <c r="Y193" s="27">
        <f>IF('Demand breakdown 2'!Y193&lt;1,M193*'Demand breakdown 2'!Y193,'Demand breakdown 2'!Y193-Doku!$H$9)</f>
        <v>3.0709693043978836</v>
      </c>
      <c r="Z193" s="27">
        <f t="shared" si="11"/>
        <v>95.238745403802383</v>
      </c>
      <c r="AA193" s="25">
        <f t="shared" si="12"/>
        <v>98.766106344683962</v>
      </c>
    </row>
    <row r="194" spans="1:27" s="25" customFormat="1" ht="15">
      <c r="A194" s="27" t="s">
        <v>1377</v>
      </c>
      <c r="B194" s="27" t="s">
        <v>1186</v>
      </c>
      <c r="C194" s="27">
        <v>8212</v>
      </c>
      <c r="D194" s="27">
        <v>807</v>
      </c>
      <c r="E194" s="27">
        <v>16793.146000000001</v>
      </c>
      <c r="F194" s="27">
        <v>445101</v>
      </c>
      <c r="G194" s="27">
        <v>1</v>
      </c>
      <c r="H194" s="27">
        <v>3.202812377819101E-2</v>
      </c>
      <c r="I194" s="27">
        <v>4.0099189189189192E-2</v>
      </c>
      <c r="J194" s="27">
        <v>63865.617977528091</v>
      </c>
      <c r="K194" s="29">
        <f t="shared" ref="K194:K257" si="15">H194*J194*$AD$6+I194*J194*$AF$6</f>
        <v>2189.8257202138566</v>
      </c>
      <c r="L194" s="28">
        <f t="shared" si="13"/>
        <v>2189.8257202138566</v>
      </c>
      <c r="M194" s="27">
        <f t="shared" si="14"/>
        <v>985.42157409623553</v>
      </c>
      <c r="N194" s="27">
        <f>M194*'Demand breakdown 2'!N194</f>
        <v>0</v>
      </c>
      <c r="O194" s="27">
        <f>M194*'Demand breakdown 2'!O194</f>
        <v>0</v>
      </c>
      <c r="P194" s="27">
        <f>M194*'Demand breakdown 2'!P194</f>
        <v>0</v>
      </c>
      <c r="Q194" s="27">
        <f>M194*'Demand breakdown 2'!Q194</f>
        <v>0</v>
      </c>
      <c r="R194" s="27">
        <f>M194*'Demand breakdown 2'!R194</f>
        <v>0</v>
      </c>
      <c r="S194" s="27">
        <f>M194*'Demand breakdown 2'!S194</f>
        <v>0</v>
      </c>
      <c r="T194" s="27">
        <f>M194*'Demand breakdown 2'!T194</f>
        <v>21.685059742279975</v>
      </c>
      <c r="U194" s="27">
        <f>M194*'Demand breakdown 2'!U194</f>
        <v>125.40071540702715</v>
      </c>
      <c r="V194" s="27">
        <f>M194*'Demand breakdown 2'!V194</f>
        <v>177.36205187778873</v>
      </c>
      <c r="W194" s="27">
        <f>M194*'Demand breakdown 2'!W194</f>
        <v>0</v>
      </c>
      <c r="X194" s="27" cm="1">
        <f t="array" ref="X194">_xlfn.IFS(AND('Demand breakdown 2'!X194&gt;0,'Demand breakdown 2'!X194&lt;1),'Demand breakdown 2'!X194*'Demand breakdown final'!M194,'Demand breakdown 2'!X194=0,M194,'Demand breakdown 2'!X194=1,0)</f>
        <v>641.90882096300368</v>
      </c>
      <c r="Y194" s="27">
        <f>IF('Demand breakdown 2'!Y194&lt;1,M194*'Demand breakdown 2'!Y194,'Demand breakdown 2'!Y194-Doku!$H$9)</f>
        <v>19.064926106135982</v>
      </c>
      <c r="Z194" s="27">
        <f t="shared" ref="Z194:Z257" si="16">L194*$AE$4</f>
        <v>591.25294445774136</v>
      </c>
      <c r="AA194" s="25">
        <f t="shared" ref="AA194:AA257" si="17">L194*$AF$6</f>
        <v>613.15120165987992</v>
      </c>
    </row>
    <row r="195" spans="1:27" s="25" customFormat="1" ht="15">
      <c r="A195" s="27" t="s">
        <v>1377</v>
      </c>
      <c r="B195" s="27" t="s">
        <v>1186</v>
      </c>
      <c r="C195" s="27">
        <v>8215</v>
      </c>
      <c r="D195" s="27">
        <v>807</v>
      </c>
      <c r="E195" s="27">
        <v>16793.146000000001</v>
      </c>
      <c r="F195" s="27">
        <v>445101</v>
      </c>
      <c r="G195" s="27">
        <v>11</v>
      </c>
      <c r="H195" s="27">
        <v>3.202812377819101E-2</v>
      </c>
      <c r="I195" s="27">
        <v>4.0099189189189192E-2</v>
      </c>
      <c r="J195" s="27">
        <v>63865.617977528091</v>
      </c>
      <c r="K195" s="29">
        <f t="shared" si="15"/>
        <v>2189.8257202138566</v>
      </c>
      <c r="L195" s="28">
        <f t="shared" ref="L195:L258" si="18">K195/G195</f>
        <v>199.07506547398697</v>
      </c>
      <c r="M195" s="27">
        <f t="shared" ref="M195:M258" si="19">L195*0.45</f>
        <v>89.583779463294135</v>
      </c>
      <c r="N195" s="27">
        <f>M195*'Demand breakdown 2'!N195</f>
        <v>11.719051640849363</v>
      </c>
      <c r="O195" s="27">
        <f>M195*'Demand breakdown 2'!O195</f>
        <v>6.5316020823951533</v>
      </c>
      <c r="P195" s="27">
        <f>M195*'Demand breakdown 2'!P195</f>
        <v>3.8076903451373449</v>
      </c>
      <c r="Q195" s="27">
        <f>M195*'Demand breakdown 2'!Q195</f>
        <v>7.308272994407389</v>
      </c>
      <c r="R195" s="27">
        <f>M195*'Demand breakdown 2'!R195</f>
        <v>0</v>
      </c>
      <c r="S195" s="27">
        <f>M195*'Demand breakdown 2'!S195</f>
        <v>0.58973579278865962</v>
      </c>
      <c r="T195" s="27">
        <f>M195*'Demand breakdown 2'!T195</f>
        <v>0.67652709814246226</v>
      </c>
      <c r="U195" s="27">
        <f>M195*'Demand breakdown 2'!U195</f>
        <v>6.8275826878324812</v>
      </c>
      <c r="V195" s="27">
        <f>M195*'Demand breakdown 2'!V195</f>
        <v>44.612956369940591</v>
      </c>
      <c r="W195" s="27">
        <f>M195*'Demand breakdown 2'!W195</f>
        <v>0.92354850568790081</v>
      </c>
      <c r="X195" s="27" cm="1">
        <f t="array" ref="X195">_xlfn.IFS(AND('Demand breakdown 2'!X195&gt;0,'Demand breakdown 2'!X195&lt;1),'Demand breakdown 2'!X195*'Demand breakdown final'!M195,'Demand breakdown 2'!X195=0,M195,'Demand breakdown 2'!X195=1,0)</f>
        <v>4.8536368455549681</v>
      </c>
      <c r="Y195" s="27">
        <f>IF('Demand breakdown 2'!Y195&lt;1,M195*'Demand breakdown 2'!Y195,'Demand breakdown 2'!Y195-Doku!$H$9)</f>
        <v>1.7331751005578264</v>
      </c>
      <c r="Z195" s="27">
        <f t="shared" si="16"/>
        <v>53.750267677976481</v>
      </c>
      <c r="AA195" s="25">
        <f t="shared" si="17"/>
        <v>55.741018332716358</v>
      </c>
    </row>
    <row r="196" spans="1:27" s="25" customFormat="1" ht="15">
      <c r="A196" s="27" t="s">
        <v>1377</v>
      </c>
      <c r="B196" s="27" t="s">
        <v>1388</v>
      </c>
      <c r="C196" s="27">
        <v>8216</v>
      </c>
      <c r="D196" s="27">
        <v>863</v>
      </c>
      <c r="E196" s="27">
        <v>10213.266</v>
      </c>
      <c r="F196" s="27">
        <v>231420</v>
      </c>
      <c r="G196" s="27">
        <v>4</v>
      </c>
      <c r="H196" s="27">
        <v>1.9478884279788299E-2</v>
      </c>
      <c r="I196" s="27">
        <v>2.084864864864865E-2</v>
      </c>
      <c r="J196" s="27">
        <v>63865.617977528091</v>
      </c>
      <c r="K196" s="29">
        <f t="shared" si="15"/>
        <v>1268.5256194536792</v>
      </c>
      <c r="L196" s="28">
        <f t="shared" si="18"/>
        <v>317.13140486341979</v>
      </c>
      <c r="M196" s="27">
        <f t="shared" si="19"/>
        <v>142.70913218853892</v>
      </c>
      <c r="N196" s="27">
        <f>M196*'Demand breakdown 2'!N196</f>
        <v>7.5444865958839067</v>
      </c>
      <c r="O196" s="27">
        <f>M196*'Demand breakdown 2'!O196</f>
        <v>10.36151174747776</v>
      </c>
      <c r="P196" s="27">
        <f>M196*'Demand breakdown 2'!P196</f>
        <v>4.0952807074342203</v>
      </c>
      <c r="Q196" s="27">
        <f>M196*'Demand breakdown 2'!Q196</f>
        <v>4.3106389804290641</v>
      </c>
      <c r="R196" s="27">
        <f>M196*'Demand breakdown 2'!R196</f>
        <v>0</v>
      </c>
      <c r="S196" s="27">
        <f>M196*'Demand breakdown 2'!S196</f>
        <v>9.2465116566496146</v>
      </c>
      <c r="T196" s="27">
        <f>M196*'Demand breakdown 2'!T196</f>
        <v>0.87532717410807748</v>
      </c>
      <c r="U196" s="27">
        <f>M196*'Demand breakdown 2'!U196</f>
        <v>70.213744037383648</v>
      </c>
      <c r="V196" s="27">
        <f>M196*'Demand breakdown 2'!V196</f>
        <v>13.188957460668139</v>
      </c>
      <c r="W196" s="27">
        <f>M196*'Demand breakdown 2'!W196</f>
        <v>3.7826638595384776</v>
      </c>
      <c r="X196" s="27" cm="1">
        <f t="array" ref="X196">_xlfn.IFS(AND('Demand breakdown 2'!X196&gt;0,'Demand breakdown 2'!X196&lt;1),'Demand breakdown 2'!X196*'Demand breakdown final'!M196,'Demand breakdown 2'!X196=0,M196,'Demand breakdown 2'!X196=1,0)</f>
        <v>16.329020021754257</v>
      </c>
      <c r="Y196" s="27">
        <f>IF('Demand breakdown 2'!Y196&lt;1,M196*'Demand breakdown 2'!Y196,'Demand breakdown 2'!Y196-Doku!$H$9)</f>
        <v>2.7609899472117516</v>
      </c>
      <c r="Z196" s="27">
        <f t="shared" si="16"/>
        <v>85.62547931312335</v>
      </c>
      <c r="AA196" s="25">
        <f t="shared" si="17"/>
        <v>88.796793361757551</v>
      </c>
    </row>
    <row r="197" spans="1:27" s="25" customFormat="1" ht="15">
      <c r="A197" s="27" t="s">
        <v>1377</v>
      </c>
      <c r="B197" s="27" t="s">
        <v>1187</v>
      </c>
      <c r="C197" s="27">
        <v>8221</v>
      </c>
      <c r="D197" s="27">
        <v>822</v>
      </c>
      <c r="E197" s="27">
        <v>9166.9339999999993</v>
      </c>
      <c r="F197" s="27">
        <v>161485</v>
      </c>
      <c r="G197" s="27">
        <v>1</v>
      </c>
      <c r="H197" s="27">
        <v>1.7483305201926286E-2</v>
      </c>
      <c r="I197" s="27">
        <v>1.4548198198198197E-2</v>
      </c>
      <c r="J197" s="27">
        <v>63865.617977528091</v>
      </c>
      <c r="K197" s="29">
        <f t="shared" si="15"/>
        <v>1064.0954126762394</v>
      </c>
      <c r="L197" s="28">
        <f t="shared" si="18"/>
        <v>1064.0954126762394</v>
      </c>
      <c r="M197" s="27">
        <f t="shared" si="19"/>
        <v>478.84293570430776</v>
      </c>
      <c r="N197" s="27">
        <f>M197*'Demand breakdown 2'!N197</f>
        <v>0</v>
      </c>
      <c r="O197" s="27">
        <f>M197*'Demand breakdown 2'!O197</f>
        <v>0</v>
      </c>
      <c r="P197" s="27">
        <f>M197*'Demand breakdown 2'!P197</f>
        <v>0</v>
      </c>
      <c r="Q197" s="27">
        <f>M197*'Demand breakdown 2'!Q197</f>
        <v>99.36622263169275</v>
      </c>
      <c r="R197" s="27">
        <f>M197*'Demand breakdown 2'!R197</f>
        <v>0</v>
      </c>
      <c r="S197" s="27">
        <f>M197*'Demand breakdown 2'!S197</f>
        <v>0</v>
      </c>
      <c r="T197" s="27">
        <f>M197*'Demand breakdown 2'!T197</f>
        <v>0</v>
      </c>
      <c r="U197" s="27">
        <f>M197*'Demand breakdown 2'!U197</f>
        <v>0</v>
      </c>
      <c r="V197" s="27">
        <f>M197*'Demand breakdown 2'!V197</f>
        <v>210.47191460383866</v>
      </c>
      <c r="W197" s="27">
        <f>M197*'Demand breakdown 2'!W197</f>
        <v>159.74063638259466</v>
      </c>
      <c r="X197" s="27" cm="1">
        <f t="array" ref="X197">_xlfn.IFS(AND('Demand breakdown 2'!X197&gt;0,'Demand breakdown 2'!X197&lt;1),'Demand breakdown 2'!X197*'Demand breakdown final'!M197,'Demand breakdown 2'!X197=0,M197,'Demand breakdown 2'!X197=1,0)</f>
        <v>0</v>
      </c>
      <c r="Y197" s="27">
        <f>IF('Demand breakdown 2'!Y197&lt;1,M197*'Demand breakdown 2'!Y197,'Demand breakdown 2'!Y197-Doku!$H$9)</f>
        <v>9.2641620861817149</v>
      </c>
      <c r="Z197" s="27">
        <f t="shared" si="16"/>
        <v>287.30576142258468</v>
      </c>
      <c r="AA197" s="25">
        <f t="shared" si="17"/>
        <v>297.94671554934706</v>
      </c>
    </row>
    <row r="198" spans="1:27" s="25" customFormat="1" ht="15">
      <c r="A198" s="27" t="s">
        <v>1377</v>
      </c>
      <c r="B198" s="27" t="s">
        <v>1188</v>
      </c>
      <c r="C198" s="27">
        <v>8222</v>
      </c>
      <c r="D198" s="27">
        <v>1035</v>
      </c>
      <c r="E198" s="27">
        <v>20921.098000000002</v>
      </c>
      <c r="F198" s="27">
        <v>310658</v>
      </c>
      <c r="G198" s="27">
        <v>1</v>
      </c>
      <c r="H198" s="27">
        <v>3.9901011777046684E-2</v>
      </c>
      <c r="I198" s="27">
        <v>2.7987207207207206E-2</v>
      </c>
      <c r="J198" s="27">
        <v>63865.617977528091</v>
      </c>
      <c r="K198" s="29">
        <f t="shared" si="15"/>
        <v>2335.2556775011499</v>
      </c>
      <c r="L198" s="28">
        <f t="shared" si="18"/>
        <v>2335.2556775011499</v>
      </c>
      <c r="M198" s="27">
        <f t="shared" si="19"/>
        <v>1050.8650548755174</v>
      </c>
      <c r="N198" s="27">
        <f>M198*'Demand breakdown 2'!N198</f>
        <v>0</v>
      </c>
      <c r="O198" s="27">
        <f>M198*'Demand breakdown 2'!O198</f>
        <v>194.30442777257645</v>
      </c>
      <c r="P198" s="27">
        <f>M198*'Demand breakdown 2'!P198</f>
        <v>17.507049269119666</v>
      </c>
      <c r="Q198" s="27">
        <f>M198*'Demand breakdown 2'!Q198</f>
        <v>143.9865480705148</v>
      </c>
      <c r="R198" s="27">
        <f>M198*'Demand breakdown 2'!R198</f>
        <v>0</v>
      </c>
      <c r="S198" s="27">
        <f>M198*'Demand breakdown 2'!S198</f>
        <v>0</v>
      </c>
      <c r="T198" s="27">
        <f>M198*'Demand breakdown 2'!T198</f>
        <v>0</v>
      </c>
      <c r="U198" s="27">
        <f>M198*'Demand breakdown 2'!U198</f>
        <v>0</v>
      </c>
      <c r="V198" s="27">
        <f>M198*'Demand breakdown 2'!V198</f>
        <v>654.37062727331977</v>
      </c>
      <c r="W198" s="27">
        <f>M198*'Demand breakdown 2'!W198</f>
        <v>20.365343027343283</v>
      </c>
      <c r="X198" s="27" cm="1">
        <f t="array" ref="X198">_xlfn.IFS(AND('Demand breakdown 2'!X198&gt;0,'Demand breakdown 2'!X198&lt;1),'Demand breakdown 2'!X198*'Demand breakdown final'!M198,'Demand breakdown 2'!X198=0,M198,'Demand breakdown 2'!X198=1,0)</f>
        <v>0</v>
      </c>
      <c r="Y198" s="27">
        <f>IF('Demand breakdown 2'!Y198&lt;1,M198*'Demand breakdown 2'!Y198,'Demand breakdown 2'!Y198-Doku!$H$9)</f>
        <v>20.331059462643452</v>
      </c>
      <c r="Z198" s="27">
        <f t="shared" si="16"/>
        <v>630.51903292531051</v>
      </c>
      <c r="AA198" s="25">
        <f t="shared" si="17"/>
        <v>653.87158970032203</v>
      </c>
    </row>
    <row r="199" spans="1:27" s="25" customFormat="1" ht="15">
      <c r="A199" s="27" t="s">
        <v>1377</v>
      </c>
      <c r="B199" s="27" t="s">
        <v>1389</v>
      </c>
      <c r="C199" s="27">
        <v>8225</v>
      </c>
      <c r="D199" s="27">
        <v>658</v>
      </c>
      <c r="E199" s="27">
        <v>4629.6379999999999</v>
      </c>
      <c r="F199" s="27">
        <v>143633</v>
      </c>
      <c r="G199" s="27">
        <v>3</v>
      </c>
      <c r="H199" s="27">
        <v>8.8297105802698714E-3</v>
      </c>
      <c r="I199" s="27">
        <v>1.2939909909909911E-2</v>
      </c>
      <c r="J199" s="27">
        <v>63865.617977528091</v>
      </c>
      <c r="K199" s="29">
        <f t="shared" si="15"/>
        <v>637.41504042717258</v>
      </c>
      <c r="L199" s="28">
        <f t="shared" si="18"/>
        <v>212.47168014239085</v>
      </c>
      <c r="M199" s="27">
        <f t="shared" si="19"/>
        <v>95.612256064075879</v>
      </c>
      <c r="N199" s="27">
        <f>M199*'Demand breakdown 2'!N199</f>
        <v>22.251346795836355</v>
      </c>
      <c r="O199" s="27">
        <f>M199*'Demand breakdown 2'!O199</f>
        <v>4.3153765379264177</v>
      </c>
      <c r="P199" s="27">
        <f>M199*'Demand breakdown 2'!P199</f>
        <v>0.95499342471400672</v>
      </c>
      <c r="Q199" s="27">
        <f>M199*'Demand breakdown 2'!Q199</f>
        <v>4.4526568427290556</v>
      </c>
      <c r="R199" s="27">
        <f>M199*'Demand breakdown 2'!R199</f>
        <v>0</v>
      </c>
      <c r="S199" s="27">
        <f>M199*'Demand breakdown 2'!S199</f>
        <v>1.3131159589817591</v>
      </c>
      <c r="T199" s="27">
        <f>M199*'Demand breakdown 2'!T199</f>
        <v>1.2116479076058959</v>
      </c>
      <c r="U199" s="27">
        <f>M199*'Demand breakdown 2'!U199</f>
        <v>10.713832483510261</v>
      </c>
      <c r="V199" s="27">
        <f>M199*'Demand breakdown 2'!V199</f>
        <v>30.034543207255506</v>
      </c>
      <c r="W199" s="27">
        <f>M199*'Demand breakdown 2'!W199</f>
        <v>1.0087118048541697</v>
      </c>
      <c r="X199" s="27" cm="1">
        <f t="array" ref="X199">_xlfn.IFS(AND('Demand breakdown 2'!X199&gt;0,'Demand breakdown 2'!X199&lt;1),'Demand breakdown 2'!X199*'Demand breakdown final'!M199,'Demand breakdown 2'!X199=0,M199,'Demand breakdown 2'!X199=1,0)</f>
        <v>17.506223216788634</v>
      </c>
      <c r="Y199" s="27">
        <f>IF('Demand breakdown 2'!Y199&lt;1,M199*'Demand breakdown 2'!Y199,'Demand breakdown 2'!Y199-Doku!$H$9)</f>
        <v>1.8498078838738123</v>
      </c>
      <c r="Z199" s="27">
        <f t="shared" si="16"/>
        <v>57.367353638445536</v>
      </c>
      <c r="AA199" s="25">
        <f t="shared" si="17"/>
        <v>59.492070439869444</v>
      </c>
    </row>
    <row r="200" spans="1:27" s="25" customFormat="1" ht="15">
      <c r="A200" s="27" t="s">
        <v>1377</v>
      </c>
      <c r="B200" s="27" t="s">
        <v>1390</v>
      </c>
      <c r="C200" s="27">
        <v>8226</v>
      </c>
      <c r="D200" s="27">
        <v>1015</v>
      </c>
      <c r="E200" s="27">
        <v>18763.333999999999</v>
      </c>
      <c r="F200" s="27">
        <v>548355</v>
      </c>
      <c r="G200" s="27">
        <v>10</v>
      </c>
      <c r="H200" s="27">
        <v>3.5785693987507743E-2</v>
      </c>
      <c r="I200" s="27">
        <v>4.9401351351351354E-2</v>
      </c>
      <c r="J200" s="27">
        <v>63865.617977528091</v>
      </c>
      <c r="K200" s="29">
        <f t="shared" si="15"/>
        <v>2528.9557253462963</v>
      </c>
      <c r="L200" s="28">
        <f t="shared" si="18"/>
        <v>252.89557253462962</v>
      </c>
      <c r="M200" s="27">
        <f t="shared" si="19"/>
        <v>113.80300764058333</v>
      </c>
      <c r="N200" s="27">
        <f>M200*'Demand breakdown 2'!N200</f>
        <v>7.2819697669509669</v>
      </c>
      <c r="O200" s="27">
        <f>M200*'Demand breakdown 2'!O200</f>
        <v>29.421623864179878</v>
      </c>
      <c r="P200" s="27">
        <f>M200*'Demand breakdown 2'!P200</f>
        <v>2.9628333165333363</v>
      </c>
      <c r="Q200" s="27">
        <f>M200*'Demand breakdown 2'!Q200</f>
        <v>10.734377744110986</v>
      </c>
      <c r="R200" s="27">
        <f>M200*'Demand breakdown 2'!R200</f>
        <v>0</v>
      </c>
      <c r="S200" s="27">
        <f>M200*'Demand breakdown 2'!S200</f>
        <v>4.4533161722190169</v>
      </c>
      <c r="T200" s="27">
        <f>M200*'Demand breakdown 2'!T200</f>
        <v>0</v>
      </c>
      <c r="U200" s="27">
        <f>M200*'Demand breakdown 2'!U200</f>
        <v>6.0417139600300347</v>
      </c>
      <c r="V200" s="27">
        <f>M200*'Demand breakdown 2'!V200</f>
        <v>48.152387731860024</v>
      </c>
      <c r="W200" s="27">
        <f>M200*'Demand breakdown 2'!W200</f>
        <v>2.5530411931939643</v>
      </c>
      <c r="X200" s="27" cm="1">
        <f t="array" ref="X200">_xlfn.IFS(AND('Demand breakdown 2'!X200&gt;0,'Demand breakdown 2'!X200&lt;1),'Demand breakdown 2'!X200*'Demand breakdown final'!M200,'Demand breakdown 2'!X200=0,M200,'Demand breakdown 2'!X200=1,0)</f>
        <v>0</v>
      </c>
      <c r="Y200" s="27">
        <f>IF('Demand breakdown 2'!Y200&lt;1,M200*'Demand breakdown 2'!Y200,'Demand breakdown 2'!Y200-Doku!$H$9)</f>
        <v>2.2017438915051235</v>
      </c>
      <c r="Z200" s="27">
        <f t="shared" si="16"/>
        <v>68.281804584349999</v>
      </c>
      <c r="AA200" s="25">
        <f t="shared" si="17"/>
        <v>70.810760309696306</v>
      </c>
    </row>
    <row r="201" spans="1:27" s="25" customFormat="1" ht="15">
      <c r="A201" s="27" t="s">
        <v>1377</v>
      </c>
      <c r="B201" s="27" t="s">
        <v>1189</v>
      </c>
      <c r="C201" s="27">
        <v>8231</v>
      </c>
      <c r="D201" s="27">
        <v>880</v>
      </c>
      <c r="E201" s="27">
        <v>5057.1409999999996</v>
      </c>
      <c r="F201" s="27">
        <v>125957</v>
      </c>
      <c r="G201" s="27">
        <v>1</v>
      </c>
      <c r="H201" s="27">
        <v>9.6450503027702278E-3</v>
      </c>
      <c r="I201" s="27">
        <v>1.1347477477477478E-2</v>
      </c>
      <c r="J201" s="27">
        <v>63865.617977528091</v>
      </c>
      <c r="K201" s="29">
        <f t="shared" si="15"/>
        <v>646.43053581160143</v>
      </c>
      <c r="L201" s="28">
        <f t="shared" si="18"/>
        <v>646.43053581160143</v>
      </c>
      <c r="M201" s="27">
        <f t="shared" si="19"/>
        <v>290.89374111522068</v>
      </c>
      <c r="N201" s="27">
        <f>M201*'Demand breakdown 2'!N201</f>
        <v>139.51357867711323</v>
      </c>
      <c r="O201" s="27">
        <f>M201*'Demand breakdown 2'!O201</f>
        <v>3.9335342782996907</v>
      </c>
      <c r="P201" s="27">
        <f>M201*'Demand breakdown 2'!P201</f>
        <v>0</v>
      </c>
      <c r="Q201" s="27">
        <f>M201*'Demand breakdown 2'!Q201</f>
        <v>4.2719028183684813</v>
      </c>
      <c r="R201" s="27">
        <f>M201*'Demand breakdown 2'!R201</f>
        <v>0</v>
      </c>
      <c r="S201" s="27">
        <f>M201*'Demand breakdown 2'!S201</f>
        <v>0</v>
      </c>
      <c r="T201" s="27">
        <f>M201*'Demand breakdown 2'!T201</f>
        <v>0</v>
      </c>
      <c r="U201" s="27">
        <f>M201*'Demand breakdown 2'!U201</f>
        <v>0</v>
      </c>
      <c r="V201" s="27">
        <f>M201*'Demand breakdown 2'!V201</f>
        <v>60.673708841085023</v>
      </c>
      <c r="W201" s="27">
        <f>M201*'Demand breakdown 2'!W201</f>
        <v>47.096671170824798</v>
      </c>
      <c r="X201" s="27" cm="1">
        <f t="array" ref="X201">_xlfn.IFS(AND('Demand breakdown 2'!X201&gt;0,'Demand breakdown 2'!X201&lt;1),'Demand breakdown 2'!X201*'Demand breakdown final'!M201,'Demand breakdown 2'!X201=0,M201,'Demand breakdown 2'!X201=1,0)</f>
        <v>29.776431526053575</v>
      </c>
      <c r="Y201" s="27">
        <f>IF('Demand breakdown 2'!Y201&lt;1,M201*'Demand breakdown 2'!Y201,'Demand breakdown 2'!Y201-Doku!$H$9)</f>
        <v>5.627913803475912</v>
      </c>
      <c r="Z201" s="27">
        <f t="shared" si="16"/>
        <v>174.5362446691324</v>
      </c>
      <c r="AA201" s="25">
        <f t="shared" si="17"/>
        <v>181.00055002724841</v>
      </c>
    </row>
    <row r="202" spans="1:27" s="25" customFormat="1" ht="15">
      <c r="A202" s="27" t="s">
        <v>1377</v>
      </c>
      <c r="B202" s="27" t="s">
        <v>1391</v>
      </c>
      <c r="C202" s="27">
        <v>8235</v>
      </c>
      <c r="D202" s="27">
        <v>725</v>
      </c>
      <c r="E202" s="27">
        <v>4624.55</v>
      </c>
      <c r="F202" s="27">
        <v>159201</v>
      </c>
      <c r="G202" s="27">
        <v>3</v>
      </c>
      <c r="H202" s="27">
        <v>8.8200066752491309E-3</v>
      </c>
      <c r="I202" s="27">
        <v>1.4342432432432432E-2</v>
      </c>
      <c r="J202" s="27">
        <v>63865.617977528091</v>
      </c>
      <c r="K202" s="29">
        <f t="shared" si="15"/>
        <v>662.04925432161713</v>
      </c>
      <c r="L202" s="28">
        <f t="shared" si="18"/>
        <v>220.68308477387237</v>
      </c>
      <c r="M202" s="27">
        <f t="shared" si="19"/>
        <v>99.307388148242566</v>
      </c>
      <c r="N202" s="27">
        <f>M202*'Demand breakdown 2'!N202</f>
        <v>17.614682072405245</v>
      </c>
      <c r="O202" s="27">
        <f>M202*'Demand breakdown 2'!O202</f>
        <v>6.1242303106928064</v>
      </c>
      <c r="P202" s="27">
        <f>M202*'Demand breakdown 2'!P202</f>
        <v>0</v>
      </c>
      <c r="Q202" s="27">
        <f>M202*'Demand breakdown 2'!Q202</f>
        <v>10.684315355393345</v>
      </c>
      <c r="R202" s="27">
        <f>M202*'Demand breakdown 2'!R202</f>
        <v>0</v>
      </c>
      <c r="S202" s="27">
        <f>M202*'Demand breakdown 2'!S202</f>
        <v>0</v>
      </c>
      <c r="T202" s="27">
        <f>M202*'Demand breakdown 2'!T202</f>
        <v>0</v>
      </c>
      <c r="U202" s="27">
        <f>M202*'Demand breakdown 2'!U202</f>
        <v>25.664014248934691</v>
      </c>
      <c r="V202" s="27">
        <f>M202*'Demand breakdown 2'!V202</f>
        <v>37.298848650584873</v>
      </c>
      <c r="W202" s="27">
        <f>M202*'Demand breakdown 2'!W202</f>
        <v>0</v>
      </c>
      <c r="X202" s="27" cm="1">
        <f t="array" ref="X202">_xlfn.IFS(AND('Demand breakdown 2'!X202&gt;0,'Demand breakdown 2'!X202&lt;1),'Demand breakdown 2'!X202*'Demand breakdown final'!M202,'Demand breakdown 2'!X202=0,M202,'Demand breakdown 2'!X202=1,0)</f>
        <v>0</v>
      </c>
      <c r="Y202" s="27">
        <f>IF('Demand breakdown 2'!Y202&lt;1,M202*'Demand breakdown 2'!Y202,'Demand breakdown 2'!Y202-Doku!$H$9)</f>
        <v>1.9212975102316074</v>
      </c>
      <c r="Z202" s="27">
        <f t="shared" si="16"/>
        <v>59.584432888945543</v>
      </c>
      <c r="AA202" s="25">
        <f t="shared" si="17"/>
        <v>61.791263736684272</v>
      </c>
    </row>
    <row r="203" spans="1:27" s="25" customFormat="1" ht="15">
      <c r="A203" s="27" t="s">
        <v>1377</v>
      </c>
      <c r="B203" s="27" t="s">
        <v>1392</v>
      </c>
      <c r="C203" s="27">
        <v>8236</v>
      </c>
      <c r="D203" s="27">
        <v>820</v>
      </c>
      <c r="E203" s="27">
        <v>6172.1139999999996</v>
      </c>
      <c r="F203" s="27">
        <v>199556</v>
      </c>
      <c r="G203" s="27">
        <v>2</v>
      </c>
      <c r="H203" s="27">
        <v>1.17715424593525E-2</v>
      </c>
      <c r="I203" s="27">
        <v>1.7978018018018019E-2</v>
      </c>
      <c r="J203" s="27">
        <v>63865.617977528091</v>
      </c>
      <c r="K203" s="29">
        <f t="shared" si="15"/>
        <v>862.7833448799056</v>
      </c>
      <c r="L203" s="28">
        <f t="shared" si="18"/>
        <v>431.3916724399528</v>
      </c>
      <c r="M203" s="27">
        <f t="shared" si="19"/>
        <v>194.12625259797878</v>
      </c>
      <c r="N203" s="27">
        <f>M203*'Demand breakdown 2'!N203</f>
        <v>51.413137504623982</v>
      </c>
      <c r="O203" s="27">
        <f>M203*'Demand breakdown 2'!O203</f>
        <v>13.180867705905708</v>
      </c>
      <c r="P203" s="27">
        <f>M203*'Demand breakdown 2'!P203</f>
        <v>2.1011853813532042</v>
      </c>
      <c r="Q203" s="27">
        <f>M203*'Demand breakdown 2'!Q203</f>
        <v>12.343494934001111</v>
      </c>
      <c r="R203" s="27">
        <f>M203*'Demand breakdown 2'!R203</f>
        <v>0</v>
      </c>
      <c r="S203" s="27">
        <f>M203*'Demand breakdown 2'!S203</f>
        <v>5.272347082362284</v>
      </c>
      <c r="T203" s="27">
        <f>M203*'Demand breakdown 2'!T203</f>
        <v>0</v>
      </c>
      <c r="U203" s="27">
        <f>M203*'Demand breakdown 2'!U203</f>
        <v>0</v>
      </c>
      <c r="V203" s="27">
        <f>M203*'Demand breakdown 2'!V203</f>
        <v>79.480632266611423</v>
      </c>
      <c r="W203" s="27">
        <f>M203*'Demand breakdown 2'!W203</f>
        <v>26.578832056379277</v>
      </c>
      <c r="X203" s="27" cm="1">
        <f t="array" ref="X203">_xlfn.IFS(AND('Demand breakdown 2'!X203&gt;0,'Demand breakdown 2'!X203&lt;1),'Demand breakdown 2'!X203*'Demand breakdown final'!M203,'Demand breakdown 2'!X203=0,M203,'Demand breakdown 2'!X203=1,0)</f>
        <v>0</v>
      </c>
      <c r="Y203" s="27">
        <f>IF('Demand breakdown 2'!Y203&lt;1,M203*'Demand breakdown 2'!Y203,'Demand breakdown 2'!Y203-Doku!$H$9)</f>
        <v>3.7557556667417926</v>
      </c>
      <c r="Z203" s="27">
        <f t="shared" si="16"/>
        <v>116.47575155878727</v>
      </c>
      <c r="AA203" s="25">
        <f t="shared" si="17"/>
        <v>120.7896682831868</v>
      </c>
    </row>
    <row r="204" spans="1:27" s="25" customFormat="1" ht="15">
      <c r="A204" s="27" t="s">
        <v>1377</v>
      </c>
      <c r="B204" s="27" t="s">
        <v>1393</v>
      </c>
      <c r="C204" s="27">
        <v>8237</v>
      </c>
      <c r="D204" s="27">
        <v>810</v>
      </c>
      <c r="E204" s="27">
        <v>4714.7190000000001</v>
      </c>
      <c r="F204" s="27">
        <v>118243</v>
      </c>
      <c r="G204" s="27">
        <v>5</v>
      </c>
      <c r="H204" s="27">
        <v>8.9919782577599777E-3</v>
      </c>
      <c r="I204" s="27">
        <v>1.0652522522522523E-2</v>
      </c>
      <c r="J204" s="27">
        <v>63865.617977528091</v>
      </c>
      <c r="K204" s="29">
        <f t="shared" si="15"/>
        <v>603.97272025380528</v>
      </c>
      <c r="L204" s="28">
        <f t="shared" si="18"/>
        <v>120.79454405076106</v>
      </c>
      <c r="M204" s="27">
        <f t="shared" si="19"/>
        <v>54.357544822842478</v>
      </c>
      <c r="N204" s="27">
        <f>M204*'Demand breakdown 2'!N204</f>
        <v>5.3969704203084712</v>
      </c>
      <c r="O204" s="27">
        <f>M204*'Demand breakdown 2'!O204</f>
        <v>6.8501081923915272</v>
      </c>
      <c r="P204" s="27">
        <f>M204*'Demand breakdown 2'!P204</f>
        <v>0</v>
      </c>
      <c r="Q204" s="27">
        <f>M204*'Demand breakdown 2'!Q204</f>
        <v>2.733349360156228</v>
      </c>
      <c r="R204" s="27">
        <f>M204*'Demand breakdown 2'!R204</f>
        <v>0</v>
      </c>
      <c r="S204" s="27">
        <f>M204*'Demand breakdown 2'!S204</f>
        <v>1.3834094720790706</v>
      </c>
      <c r="T204" s="27">
        <f>M204*'Demand breakdown 2'!T204</f>
        <v>2.9955277681712134</v>
      </c>
      <c r="U204" s="27">
        <f>M204*'Demand breakdown 2'!U204</f>
        <v>1.8240923281042587</v>
      </c>
      <c r="V204" s="27">
        <f>M204*'Demand breakdown 2'!V204</f>
        <v>28.842414013648526</v>
      </c>
      <c r="W204" s="27">
        <f>M204*'Demand breakdown 2'!W204</f>
        <v>0</v>
      </c>
      <c r="X204" s="27" cm="1">
        <f t="array" ref="X204">_xlfn.IFS(AND('Demand breakdown 2'!X204&gt;0,'Demand breakdown 2'!X204&lt;1),'Demand breakdown 2'!X204*'Demand breakdown final'!M204,'Demand breakdown 2'!X204=0,M204,'Demand breakdown 2'!X204=1,0)</f>
        <v>3.2800192321874739</v>
      </c>
      <c r="Y204" s="27">
        <f>IF('Demand breakdown 2'!Y204&lt;1,M204*'Demand breakdown 2'!Y204,'Demand breakdown 2'!Y204-Doku!$H$9)</f>
        <v>1.0516540357957151</v>
      </c>
      <c r="Z204" s="27">
        <f t="shared" si="16"/>
        <v>32.614526893705488</v>
      </c>
      <c r="AA204" s="25">
        <f t="shared" si="17"/>
        <v>33.822472334213103</v>
      </c>
    </row>
    <row r="205" spans="1:27" s="25" customFormat="1" ht="15">
      <c r="A205" s="27" t="s">
        <v>1377</v>
      </c>
      <c r="B205" s="27" t="s">
        <v>1190</v>
      </c>
      <c r="C205" s="27">
        <v>8311</v>
      </c>
      <c r="D205" s="27">
        <v>800</v>
      </c>
      <c r="E205" s="27">
        <v>11909.478999999999</v>
      </c>
      <c r="F205" s="27">
        <v>231195</v>
      </c>
      <c r="G205" s="27">
        <v>1</v>
      </c>
      <c r="H205" s="27">
        <v>2.271392552329185E-2</v>
      </c>
      <c r="I205" s="27">
        <v>2.0828378378378379E-2</v>
      </c>
      <c r="J205" s="27">
        <v>63865.617977528091</v>
      </c>
      <c r="K205" s="29">
        <f t="shared" si="15"/>
        <v>1416.9208328225968</v>
      </c>
      <c r="L205" s="28">
        <f t="shared" si="18"/>
        <v>1416.9208328225968</v>
      </c>
      <c r="M205" s="27">
        <f t="shared" si="19"/>
        <v>637.61437477016864</v>
      </c>
      <c r="N205" s="27">
        <f>M205*'Demand breakdown 2'!N205</f>
        <v>41.974711817458278</v>
      </c>
      <c r="O205" s="27">
        <f>M205*'Demand breakdown 2'!O205</f>
        <v>0</v>
      </c>
      <c r="P205" s="27">
        <f>M205*'Demand breakdown 2'!P205</f>
        <v>0</v>
      </c>
      <c r="Q205" s="27">
        <f>M205*'Demand breakdown 2'!Q205</f>
        <v>91.990556166996683</v>
      </c>
      <c r="R205" s="27">
        <f>M205*'Demand breakdown 2'!R205</f>
        <v>16.001853738839458</v>
      </c>
      <c r="S205" s="27">
        <f>M205*'Demand breakdown 2'!S205</f>
        <v>0</v>
      </c>
      <c r="T205" s="27">
        <f>M205*'Demand breakdown 2'!T205</f>
        <v>0</v>
      </c>
      <c r="U205" s="27">
        <f>M205*'Demand breakdown 2'!U205</f>
        <v>0</v>
      </c>
      <c r="V205" s="27">
        <f>M205*'Demand breakdown 2'!V205</f>
        <v>365.30865093240027</v>
      </c>
      <c r="W205" s="27">
        <f>M205*'Demand breakdown 2'!W205</f>
        <v>110.00269303885617</v>
      </c>
      <c r="X205" s="27" cm="1">
        <f t="array" ref="X205">_xlfn.IFS(AND('Demand breakdown 2'!X205&gt;0,'Demand breakdown 2'!X205&lt;1),'Demand breakdown 2'!X205*'Demand breakdown final'!M205,'Demand breakdown 2'!X205=0,M205,'Demand breakdown 2'!X205=1,0)</f>
        <v>0</v>
      </c>
      <c r="Y205" s="27">
        <f>IF('Demand breakdown 2'!Y205&lt;1,M205*'Demand breakdown 2'!Y205,'Demand breakdown 2'!Y205-Doku!$H$9)</f>
        <v>12.335909075617831</v>
      </c>
      <c r="Z205" s="27">
        <f t="shared" si="16"/>
        <v>382.56862486210116</v>
      </c>
      <c r="AA205" s="25">
        <f t="shared" si="17"/>
        <v>396.73783319032714</v>
      </c>
    </row>
    <row r="206" spans="1:27" s="25" customFormat="1" ht="15">
      <c r="A206" s="27" t="s">
        <v>1377</v>
      </c>
      <c r="B206" s="27" t="s">
        <v>1394</v>
      </c>
      <c r="C206" s="27">
        <v>8315</v>
      </c>
      <c r="D206" s="27">
        <v>709</v>
      </c>
      <c r="E206" s="27">
        <v>7921.3789999999999</v>
      </c>
      <c r="F206" s="27">
        <v>263601</v>
      </c>
      <c r="G206" s="27">
        <v>6</v>
      </c>
      <c r="H206" s="27">
        <v>1.5107765221952034E-2</v>
      </c>
      <c r="I206" s="27">
        <v>2.3747837837837838E-2</v>
      </c>
      <c r="J206" s="27">
        <v>63865.617977528091</v>
      </c>
      <c r="K206" s="29">
        <f t="shared" si="15"/>
        <v>1119.3717637149675</v>
      </c>
      <c r="L206" s="28">
        <f t="shared" si="18"/>
        <v>186.56196061916125</v>
      </c>
      <c r="M206" s="27">
        <f t="shared" si="19"/>
        <v>83.952882278622567</v>
      </c>
      <c r="N206" s="27">
        <f>M206*'Demand breakdown 2'!N206</f>
        <v>10.272409115739023</v>
      </c>
      <c r="O206" s="27">
        <f>M206*'Demand breakdown 2'!O206</f>
        <v>11.831272094898525</v>
      </c>
      <c r="P206" s="27">
        <f>M206*'Demand breakdown 2'!P206</f>
        <v>6.8980644360350416</v>
      </c>
      <c r="Q206" s="27">
        <f>M206*'Demand breakdown 2'!Q206</f>
        <v>6.0592659288214534</v>
      </c>
      <c r="R206" s="27">
        <f>M206*'Demand breakdown 2'!R206</f>
        <v>0</v>
      </c>
      <c r="S206" s="27">
        <f>M206*'Demand breakdown 2'!S206</f>
        <v>1.2907538672647467</v>
      </c>
      <c r="T206" s="27">
        <f>M206*'Demand breakdown 2'!T206</f>
        <v>1.0839268380887932</v>
      </c>
      <c r="U206" s="27">
        <f>M206*'Demand breakdown 2'!U206</f>
        <v>0</v>
      </c>
      <c r="V206" s="27">
        <f>M206*'Demand breakdown 2'!V206</f>
        <v>30.24653795189823</v>
      </c>
      <c r="W206" s="27">
        <f>M206*'Demand breakdown 2'!W206</f>
        <v>2.3746807053535397</v>
      </c>
      <c r="X206" s="27" cm="1">
        <f t="array" ref="X206">_xlfn.IFS(AND('Demand breakdown 2'!X206&gt;0,'Demand breakdown 2'!X206&lt;1),'Demand breakdown 2'!X206*'Demand breakdown final'!M206,'Demand breakdown 2'!X206=0,M206,'Demand breakdown 2'!X206=1,0)</f>
        <v>12.271737064439906</v>
      </c>
      <c r="Y206" s="27">
        <f>IF('Demand breakdown 2'!Y206&lt;1,M206*'Demand breakdown 2'!Y206,'Demand breakdown 2'!Y206-Doku!$H$9)</f>
        <v>1.6242342760833073</v>
      </c>
      <c r="Z206" s="27">
        <f t="shared" si="16"/>
        <v>50.371729367173543</v>
      </c>
      <c r="AA206" s="25">
        <f t="shared" si="17"/>
        <v>52.237348973365158</v>
      </c>
    </row>
    <row r="207" spans="1:27" s="25" customFormat="1" ht="15">
      <c r="A207" s="27" t="s">
        <v>1377</v>
      </c>
      <c r="B207" s="27" t="s">
        <v>1395</v>
      </c>
      <c r="C207" s="27">
        <v>8316</v>
      </c>
      <c r="D207" s="27">
        <v>698</v>
      </c>
      <c r="E207" s="27">
        <v>5444.5870000000004</v>
      </c>
      <c r="F207" s="27">
        <v>166408</v>
      </c>
      <c r="G207" s="27">
        <v>2</v>
      </c>
      <c r="H207" s="27">
        <v>1.038399275258666E-2</v>
      </c>
      <c r="I207" s="27">
        <v>1.4991711711711712E-2</v>
      </c>
      <c r="J207" s="27">
        <v>63865.617977528091</v>
      </c>
      <c r="K207" s="29">
        <f t="shared" si="15"/>
        <v>745.57706347968224</v>
      </c>
      <c r="L207" s="28">
        <f t="shared" si="18"/>
        <v>372.78853173984112</v>
      </c>
      <c r="M207" s="27">
        <f t="shared" si="19"/>
        <v>167.75483928292851</v>
      </c>
      <c r="N207" s="27">
        <f>M207*'Demand breakdown 2'!N207</f>
        <v>39.504038767859818</v>
      </c>
      <c r="O207" s="27">
        <f>M207*'Demand breakdown 2'!O207</f>
        <v>0</v>
      </c>
      <c r="P207" s="27">
        <f>M207*'Demand breakdown 2'!P207</f>
        <v>0</v>
      </c>
      <c r="Q207" s="27">
        <f>M207*'Demand breakdown 2'!Q207</f>
        <v>11.486902113489979</v>
      </c>
      <c r="R207" s="27">
        <f>M207*'Demand breakdown 2'!R207</f>
        <v>0</v>
      </c>
      <c r="S207" s="27">
        <f>M207*'Demand breakdown 2'!S207</f>
        <v>11.635599875476906</v>
      </c>
      <c r="T207" s="27">
        <f>M207*'Demand breakdown 2'!T207</f>
        <v>6.0718252811327833</v>
      </c>
      <c r="U207" s="27">
        <f>M207*'Demand breakdown 2'!U207</f>
        <v>0</v>
      </c>
      <c r="V207" s="27">
        <f>M207*'Demand breakdown 2'!V207</f>
        <v>82.390951620922195</v>
      </c>
      <c r="W207" s="27">
        <f>M207*'Demand breakdown 2'!W207</f>
        <v>13.419973019320009</v>
      </c>
      <c r="X207" s="27" cm="1">
        <f t="array" ref="X207">_xlfn.IFS(AND('Demand breakdown 2'!X207&gt;0,'Demand breakdown 2'!X207&lt;1),'Demand breakdown 2'!X207*'Demand breakdown final'!M207,'Demand breakdown 2'!X207=0,M207,'Demand breakdown 2'!X207=1,0)</f>
        <v>0</v>
      </c>
      <c r="Y207" s="27">
        <f>IF('Demand breakdown 2'!Y207&lt;1,M207*'Demand breakdown 2'!Y207,'Demand breakdown 2'!Y207-Doku!$H$9)</f>
        <v>3.2455486047268263</v>
      </c>
      <c r="Z207" s="27">
        <f t="shared" si="16"/>
        <v>100.65290356975711</v>
      </c>
      <c r="AA207" s="25">
        <f t="shared" si="17"/>
        <v>104.38078888715552</v>
      </c>
    </row>
    <row r="208" spans="1:27" s="25" customFormat="1" ht="15">
      <c r="A208" s="27" t="s">
        <v>1377</v>
      </c>
      <c r="B208" s="27" t="s">
        <v>1396</v>
      </c>
      <c r="C208" s="27">
        <v>8317</v>
      </c>
      <c r="D208" s="27">
        <v>794</v>
      </c>
      <c r="E208" s="27">
        <v>17656.545999999998</v>
      </c>
      <c r="F208" s="27">
        <v>430953</v>
      </c>
      <c r="G208" s="27">
        <v>4</v>
      </c>
      <c r="H208" s="27">
        <v>3.3674812377819101E-2</v>
      </c>
      <c r="I208" s="27">
        <v>3.8824594594594593E-2</v>
      </c>
      <c r="J208" s="27">
        <v>63865.617977528091</v>
      </c>
      <c r="K208" s="29">
        <f t="shared" si="15"/>
        <v>2242.7530294294634</v>
      </c>
      <c r="L208" s="28">
        <f t="shared" si="18"/>
        <v>560.68825735736584</v>
      </c>
      <c r="M208" s="27">
        <f t="shared" si="19"/>
        <v>252.30971581081462</v>
      </c>
      <c r="N208" s="27">
        <f>M208*'Demand breakdown 2'!N208</f>
        <v>54.574648436239769</v>
      </c>
      <c r="O208" s="27">
        <f>M208*'Demand breakdown 2'!O208</f>
        <v>17.828658772782255</v>
      </c>
      <c r="P208" s="27">
        <f>M208*'Demand breakdown 2'!P208</f>
        <v>9.4851109218856386</v>
      </c>
      <c r="Q208" s="27">
        <f>M208*'Demand breakdown 2'!Q208</f>
        <v>13.086103311839434</v>
      </c>
      <c r="R208" s="27">
        <f>M208*'Demand breakdown 2'!R208</f>
        <v>1.9128894703059327</v>
      </c>
      <c r="S208" s="27">
        <f>M208*'Demand breakdown 2'!S208</f>
        <v>20.534912539528431</v>
      </c>
      <c r="T208" s="27">
        <f>M208*'Demand breakdown 2'!T208</f>
        <v>14.584680316226569</v>
      </c>
      <c r="U208" s="27">
        <f>M208*'Demand breakdown 2'!U208</f>
        <v>11.816720437535036</v>
      </c>
      <c r="V208" s="27">
        <f>M208*'Demand breakdown 2'!V208</f>
        <v>88.292631034950332</v>
      </c>
      <c r="W208" s="27">
        <f>M208*'Demand breakdown 2'!W208</f>
        <v>3.6362530253511394</v>
      </c>
      <c r="X208" s="27" cm="1">
        <f t="array" ref="X208">_xlfn.IFS(AND('Demand breakdown 2'!X208&gt;0,'Demand breakdown 2'!X208&lt;1),'Demand breakdown 2'!X208*'Demand breakdown final'!M208,'Demand breakdown 2'!X208=0,M208,'Demand breakdown 2'!X208=1,0)</f>
        <v>11.675677895945659</v>
      </c>
      <c r="Y208" s="27">
        <f>IF('Demand breakdown 2'!Y208&lt;1,M208*'Demand breakdown 2'!Y208,'Demand breakdown 2'!Y208-Doku!$H$9)</f>
        <v>4.8814296482244295</v>
      </c>
      <c r="Z208" s="27">
        <f t="shared" si="16"/>
        <v>151.38582948648877</v>
      </c>
      <c r="AA208" s="25">
        <f t="shared" si="17"/>
        <v>156.99271206006244</v>
      </c>
    </row>
    <row r="209" spans="1:27" s="25" customFormat="1" ht="15">
      <c r="A209" s="27" t="s">
        <v>1377</v>
      </c>
      <c r="B209" s="27" t="s">
        <v>1397</v>
      </c>
      <c r="C209" s="27">
        <v>8325</v>
      </c>
      <c r="D209" s="27">
        <v>927</v>
      </c>
      <c r="E209" s="27">
        <v>6099.8019999999997</v>
      </c>
      <c r="F209" s="27">
        <v>139878</v>
      </c>
      <c r="G209" s="27">
        <v>3</v>
      </c>
      <c r="H209" s="27">
        <v>1.1633627997902064E-2</v>
      </c>
      <c r="I209" s="27">
        <v>1.2601621621621621E-2</v>
      </c>
      <c r="J209" s="27">
        <v>63865.617977528091</v>
      </c>
      <c r="K209" s="29">
        <f t="shared" si="15"/>
        <v>760.29886448029197</v>
      </c>
      <c r="L209" s="28">
        <f t="shared" si="18"/>
        <v>253.43295482676399</v>
      </c>
      <c r="M209" s="27">
        <f t="shared" si="19"/>
        <v>114.0448296720438</v>
      </c>
      <c r="N209" s="27">
        <f>M209*'Demand breakdown 2'!N209</f>
        <v>41.060870357344349</v>
      </c>
      <c r="O209" s="27">
        <f>M209*'Demand breakdown 2'!O209</f>
        <v>7.2955307264616165</v>
      </c>
      <c r="P209" s="27">
        <f>M209*'Demand breakdown 2'!P209</f>
        <v>0</v>
      </c>
      <c r="Q209" s="27">
        <f>M209*'Demand breakdown 2'!Q209</f>
        <v>2.9251415599313537</v>
      </c>
      <c r="R209" s="27">
        <f>M209*'Demand breakdown 2'!R209</f>
        <v>0</v>
      </c>
      <c r="S209" s="27">
        <f>M209*'Demand breakdown 2'!S209</f>
        <v>0</v>
      </c>
      <c r="T209" s="27">
        <f>M209*'Demand breakdown 2'!T209</f>
        <v>2.2025177566318992</v>
      </c>
      <c r="U209" s="27">
        <f>M209*'Demand breakdown 2'!U209</f>
        <v>0</v>
      </c>
      <c r="V209" s="27">
        <f>M209*'Demand breakdown 2'!V209</f>
        <v>58.35434685548335</v>
      </c>
      <c r="W209" s="27">
        <f>M209*'Demand breakdown 2'!W209</f>
        <v>0</v>
      </c>
      <c r="X209" s="27" cm="1">
        <f t="array" ref="X209">_xlfn.IFS(AND('Demand breakdown 2'!X209&gt;0,'Demand breakdown 2'!X209&lt;1),'Demand breakdown 2'!X209*'Demand breakdown final'!M209,'Demand breakdown 2'!X209=0,M209,'Demand breakdown 2'!X209=1,0)</f>
        <v>0</v>
      </c>
      <c r="Y209" s="27">
        <f>IF('Demand breakdown 2'!Y209&lt;1,M209*'Demand breakdown 2'!Y209,'Demand breakdown 2'!Y209-Doku!$H$9)</f>
        <v>2.2064224161912285</v>
      </c>
      <c r="Z209" s="27">
        <f t="shared" si="16"/>
        <v>68.426897803226282</v>
      </c>
      <c r="AA209" s="25">
        <f t="shared" si="17"/>
        <v>70.961227351493918</v>
      </c>
    </row>
    <row r="210" spans="1:27" s="25" customFormat="1" ht="15">
      <c r="A210" s="27" t="s">
        <v>1377</v>
      </c>
      <c r="B210" s="27" t="s">
        <v>1398</v>
      </c>
      <c r="C210" s="27">
        <v>8326</v>
      </c>
      <c r="D210" s="27">
        <v>812</v>
      </c>
      <c r="E210" s="27">
        <v>8513.0619999999999</v>
      </c>
      <c r="F210" s="27">
        <v>212506</v>
      </c>
      <c r="G210" s="27">
        <v>3</v>
      </c>
      <c r="H210" s="27">
        <v>1.6236231345062701E-2</v>
      </c>
      <c r="I210" s="27">
        <v>1.9144684684684686E-2</v>
      </c>
      <c r="J210" s="27">
        <v>63865.617977528091</v>
      </c>
      <c r="K210" s="29">
        <f t="shared" si="15"/>
        <v>1088.9469960487954</v>
      </c>
      <c r="L210" s="28">
        <f t="shared" si="18"/>
        <v>362.98233201626516</v>
      </c>
      <c r="M210" s="27">
        <f t="shared" si="19"/>
        <v>163.34204940731934</v>
      </c>
      <c r="N210" s="27">
        <f>M210*'Demand breakdown 2'!N210</f>
        <v>39.506986854748476</v>
      </c>
      <c r="O210" s="27">
        <f>M210*'Demand breakdown 2'!O210</f>
        <v>10.736669306561685</v>
      </c>
      <c r="P210" s="27">
        <f>M210*'Demand breakdown 2'!P210</f>
        <v>2.0715068211738767</v>
      </c>
      <c r="Q210" s="27">
        <f>M210*'Demand breakdown 2'!Q210</f>
        <v>5.6595544451169584</v>
      </c>
      <c r="R210" s="27">
        <f>M210*'Demand breakdown 2'!R210</f>
        <v>0</v>
      </c>
      <c r="S210" s="27">
        <f>M210*'Demand breakdown 2'!S210</f>
        <v>6.9453172996386741</v>
      </c>
      <c r="T210" s="27">
        <f>M210*'Demand breakdown 2'!T210</f>
        <v>2.2638217780467831</v>
      </c>
      <c r="U210" s="27">
        <f>M210*'Demand breakdown 2'!U210</f>
        <v>0</v>
      </c>
      <c r="V210" s="27">
        <f>M210*'Demand breakdown 2'!V210</f>
        <v>92.998018430684013</v>
      </c>
      <c r="W210" s="27">
        <f>M210*'Demand breakdown 2'!W210</f>
        <v>0</v>
      </c>
      <c r="X210" s="27" cm="1">
        <f t="array" ref="X210">_xlfn.IFS(AND('Demand breakdown 2'!X210&gt;0,'Demand breakdown 2'!X210&lt;1),'Demand breakdown 2'!X210*'Demand breakdown final'!M210,'Demand breakdown 2'!X210=0,M210,'Demand breakdown 2'!X210=1,0)</f>
        <v>0</v>
      </c>
      <c r="Y210" s="27">
        <f>IF('Demand breakdown 2'!Y210&lt;1,M210*'Demand breakdown 2'!Y210,'Demand breakdown 2'!Y210-Doku!$H$9)</f>
        <v>3.160174471348884</v>
      </c>
      <c r="Z210" s="27">
        <f t="shared" si="16"/>
        <v>98.005229644391605</v>
      </c>
      <c r="AA210" s="25">
        <f t="shared" si="17"/>
        <v>101.63505296455425</v>
      </c>
    </row>
    <row r="211" spans="1:27" s="25" customFormat="1" ht="15">
      <c r="A211" s="27" t="s">
        <v>1377</v>
      </c>
      <c r="B211" s="27" t="s">
        <v>1399</v>
      </c>
      <c r="C211" s="27">
        <v>8327</v>
      </c>
      <c r="D211" s="27">
        <v>982</v>
      </c>
      <c r="E211" s="27">
        <v>7177.5950000000003</v>
      </c>
      <c r="F211" s="27">
        <v>140766</v>
      </c>
      <c r="G211" s="27">
        <v>5</v>
      </c>
      <c r="H211" s="27">
        <v>1.3689209936585133E-2</v>
      </c>
      <c r="I211" s="27">
        <v>1.2681621621621621E-2</v>
      </c>
      <c r="J211" s="27">
        <v>63865.617977528091</v>
      </c>
      <c r="K211" s="29">
        <f t="shared" si="15"/>
        <v>856.25178211154503</v>
      </c>
      <c r="L211" s="28">
        <f t="shared" si="18"/>
        <v>171.25035642230901</v>
      </c>
      <c r="M211" s="27">
        <f t="shared" si="19"/>
        <v>77.062660390039056</v>
      </c>
      <c r="N211" s="27">
        <f>M211*'Demand breakdown 2'!N211</f>
        <v>21.046049643482295</v>
      </c>
      <c r="O211" s="27">
        <f>M211*'Demand breakdown 2'!O211</f>
        <v>0.99374625144387385</v>
      </c>
      <c r="P211" s="27">
        <f>M211*'Demand breakdown 2'!P211</f>
        <v>0</v>
      </c>
      <c r="Q211" s="27">
        <f>M211*'Demand breakdown 2'!Q211</f>
        <v>1.5793085587462854</v>
      </c>
      <c r="R211" s="27">
        <f>M211*'Demand breakdown 2'!R211</f>
        <v>0</v>
      </c>
      <c r="S211" s="27">
        <f>M211*'Demand breakdown 2'!S211</f>
        <v>0.73943269462275329</v>
      </c>
      <c r="T211" s="27">
        <f>M211*'Demand breakdown 2'!T211</f>
        <v>0</v>
      </c>
      <c r="U211" s="27">
        <f>M211*'Demand breakdown 2'!U211</f>
        <v>0</v>
      </c>
      <c r="V211" s="27">
        <f>M211*'Demand breakdown 2'!V211</f>
        <v>24.91631730233145</v>
      </c>
      <c r="W211" s="27">
        <f>M211*'Demand breakdown 2'!W211</f>
        <v>26.29687661078896</v>
      </c>
      <c r="X211" s="27" cm="1">
        <f t="array" ref="X211">_xlfn.IFS(AND('Demand breakdown 2'!X211&gt;0,'Demand breakdown 2'!X211&lt;1),'Demand breakdown 2'!X211*'Demand breakdown final'!M211,'Demand breakdown 2'!X211=0,M211,'Demand breakdown 2'!X211=1,0)</f>
        <v>0</v>
      </c>
      <c r="Y211" s="27">
        <f>IF('Demand breakdown 2'!Y211&lt;1,M211*'Demand breakdown 2'!Y211,'Demand breakdown 2'!Y211-Doku!$H$9)</f>
        <v>1.4909293286234331</v>
      </c>
      <c r="Z211" s="27">
        <f t="shared" si="16"/>
        <v>46.237596234023435</v>
      </c>
      <c r="AA211" s="25">
        <f t="shared" si="17"/>
        <v>47.950099798246526</v>
      </c>
    </row>
    <row r="212" spans="1:27" s="25" customFormat="1" ht="15">
      <c r="A212" s="27" t="s">
        <v>1377</v>
      </c>
      <c r="B212" s="27" t="s">
        <v>1400</v>
      </c>
      <c r="C212" s="27">
        <v>8335</v>
      </c>
      <c r="D212" s="27">
        <v>773</v>
      </c>
      <c r="E212" s="27">
        <v>9989.9670000000006</v>
      </c>
      <c r="F212" s="27">
        <v>286305</v>
      </c>
      <c r="G212" s="27">
        <v>3</v>
      </c>
      <c r="H212" s="27">
        <v>1.9053005292518955E-2</v>
      </c>
      <c r="I212" s="27">
        <v>2.5793243243243242E-2</v>
      </c>
      <c r="J212" s="27">
        <v>63865.617977528091</v>
      </c>
      <c r="K212" s="29">
        <f t="shared" si="15"/>
        <v>1337.3634067066428</v>
      </c>
      <c r="L212" s="28">
        <f t="shared" si="18"/>
        <v>445.78780223554759</v>
      </c>
      <c r="M212" s="27">
        <f t="shared" si="19"/>
        <v>200.60451100599641</v>
      </c>
      <c r="N212" s="27">
        <f>M212*'Demand breakdown 2'!N212</f>
        <v>65.734158653613946</v>
      </c>
      <c r="O212" s="27">
        <f>M212*'Demand breakdown 2'!O212</f>
        <v>14.682398249595863</v>
      </c>
      <c r="P212" s="27">
        <f>M212*'Demand breakdown 2'!P212</f>
        <v>1.5795878187395902</v>
      </c>
      <c r="Q212" s="27">
        <f>M212*'Demand breakdown 2'!Q212</f>
        <v>34.660299924310522</v>
      </c>
      <c r="R212" s="27">
        <f>M212*'Demand breakdown 2'!R212</f>
        <v>0</v>
      </c>
      <c r="S212" s="27">
        <f>M212*'Demand breakdown 2'!S212</f>
        <v>3.2886500488512787</v>
      </c>
      <c r="T212" s="27">
        <f>M212*'Demand breakdown 2'!T212</f>
        <v>0</v>
      </c>
      <c r="U212" s="27">
        <f>M212*'Demand breakdown 2'!U212</f>
        <v>25.195720453010189</v>
      </c>
      <c r="V212" s="27">
        <f>M212*'Demand breakdown 2'!V212</f>
        <v>51.582605490643672</v>
      </c>
      <c r="W212" s="27">
        <f>M212*'Demand breakdown 2'!W212</f>
        <v>0</v>
      </c>
      <c r="X212" s="27" cm="1">
        <f t="array" ref="X212">_xlfn.IFS(AND('Demand breakdown 2'!X212&gt;0,'Demand breakdown 2'!X212&lt;1),'Demand breakdown 2'!X212*'Demand breakdown final'!M212,'Demand breakdown 2'!X212=0,M212,'Demand breakdown 2'!X212=1,0)</f>
        <v>0</v>
      </c>
      <c r="Y212" s="27">
        <f>IF('Demand breakdown 2'!Y212&lt;1,M212*'Demand breakdown 2'!Y212,'Demand breakdown 2'!Y212-Doku!$H$9)</f>
        <v>3.8810903672313608</v>
      </c>
      <c r="Z212" s="27">
        <f t="shared" si="16"/>
        <v>120.36270660359786</v>
      </c>
      <c r="AA212" s="25">
        <f t="shared" si="17"/>
        <v>124.82058462595333</v>
      </c>
    </row>
    <row r="213" spans="1:27" s="25" customFormat="1" ht="15">
      <c r="A213" s="27" t="s">
        <v>1377</v>
      </c>
      <c r="B213" s="27" t="s">
        <v>1401</v>
      </c>
      <c r="C213" s="27">
        <v>8336</v>
      </c>
      <c r="D213" s="27">
        <v>807</v>
      </c>
      <c r="E213" s="27">
        <v>7714.5439999999999</v>
      </c>
      <c r="F213" s="27">
        <v>228736</v>
      </c>
      <c r="G213" s="27">
        <v>3</v>
      </c>
      <c r="H213" s="27">
        <v>1.4713286606589424E-2</v>
      </c>
      <c r="I213" s="27">
        <v>2.0606846846846848E-2</v>
      </c>
      <c r="J213" s="27">
        <v>63865.617977528091</v>
      </c>
      <c r="K213" s="29">
        <f t="shared" si="15"/>
        <v>1045.0639843232329</v>
      </c>
      <c r="L213" s="28">
        <f t="shared" si="18"/>
        <v>348.35466144107767</v>
      </c>
      <c r="M213" s="27">
        <f t="shared" si="19"/>
        <v>156.75959764848494</v>
      </c>
      <c r="N213" s="27">
        <f>M213*'Demand breakdown 2'!N213</f>
        <v>16.535200139638658</v>
      </c>
      <c r="O213" s="27">
        <f>M213*'Demand breakdown 2'!O213</f>
        <v>42.434064905443428</v>
      </c>
      <c r="P213" s="27">
        <f>M213*'Demand breakdown 2'!P213</f>
        <v>2.31115874777193</v>
      </c>
      <c r="Q213" s="27">
        <f>M213*'Demand breakdown 2'!Q213</f>
        <v>11.496278921320457</v>
      </c>
      <c r="R213" s="27">
        <f>M213*'Demand breakdown 2'!R213</f>
        <v>5.6638268024797087</v>
      </c>
      <c r="S213" s="27">
        <f>M213*'Demand breakdown 2'!S213</f>
        <v>0</v>
      </c>
      <c r="T213" s="27">
        <f>M213*'Demand breakdown 2'!T213</f>
        <v>0</v>
      </c>
      <c r="U213" s="27">
        <f>M213*'Demand breakdown 2'!U213</f>
        <v>0</v>
      </c>
      <c r="V213" s="27">
        <f>M213*'Demand breakdown 2'!V213</f>
        <v>67.896487675960771</v>
      </c>
      <c r="W213" s="27">
        <f>M213*'Demand breakdown 2'!W213</f>
        <v>7.3897565111162562</v>
      </c>
      <c r="X213" s="27" cm="1">
        <f t="array" ref="X213">_xlfn.IFS(AND('Demand breakdown 2'!X213&gt;0,'Demand breakdown 2'!X213&lt;1),'Demand breakdown 2'!X213*'Demand breakdown final'!M213,'Demand breakdown 2'!X213=0,M213,'Demand breakdown 2'!X213=1,0)</f>
        <v>0</v>
      </c>
      <c r="Y213" s="27">
        <f>IF('Demand breakdown 2'!Y213&lt;1,M213*'Demand breakdown 2'!Y213,'Demand breakdown 2'!Y213-Doku!$H$9)</f>
        <v>3.0328239447537282</v>
      </c>
      <c r="Z213" s="27">
        <f t="shared" si="16"/>
        <v>94.055758589090971</v>
      </c>
      <c r="AA213" s="25">
        <f t="shared" si="17"/>
        <v>97.539305203501755</v>
      </c>
    </row>
    <row r="214" spans="1:27" s="25" customFormat="1" ht="15">
      <c r="A214" s="27" t="s">
        <v>1377</v>
      </c>
      <c r="B214" s="27" t="s">
        <v>1402</v>
      </c>
      <c r="C214" s="27">
        <v>8337</v>
      </c>
      <c r="D214" s="27">
        <v>746</v>
      </c>
      <c r="E214" s="27">
        <v>5323.4560000000001</v>
      </c>
      <c r="F214" s="27">
        <v>171003</v>
      </c>
      <c r="G214" s="27">
        <v>6</v>
      </c>
      <c r="H214" s="27">
        <v>1.0152970009059266E-2</v>
      </c>
      <c r="I214" s="27">
        <v>1.5405675675675676E-2</v>
      </c>
      <c r="J214" s="27">
        <v>63865.617977528091</v>
      </c>
      <c r="K214" s="29">
        <f t="shared" si="15"/>
        <v>742.35654610258484</v>
      </c>
      <c r="L214" s="28">
        <f t="shared" si="18"/>
        <v>123.72609101709747</v>
      </c>
      <c r="M214" s="27">
        <f t="shared" si="19"/>
        <v>55.676740957693866</v>
      </c>
      <c r="N214" s="27">
        <f>M214*'Demand breakdown 2'!N214</f>
        <v>7.8873494184650159</v>
      </c>
      <c r="O214" s="27">
        <f>M214*'Demand breakdown 2'!O214</f>
        <v>4.551608548293375</v>
      </c>
      <c r="P214" s="27">
        <f>M214*'Demand breakdown 2'!P214</f>
        <v>4.1252653364844551</v>
      </c>
      <c r="Q214" s="27">
        <f>M214*'Demand breakdown 2'!Q214</f>
        <v>3.4660124071132548</v>
      </c>
      <c r="R214" s="27">
        <f>M214*'Demand breakdown 2'!R214</f>
        <v>0</v>
      </c>
      <c r="S214" s="27">
        <f>M214*'Demand breakdown 2'!S214</f>
        <v>0</v>
      </c>
      <c r="T214" s="27">
        <f>M214*'Demand breakdown 2'!T214</f>
        <v>0</v>
      </c>
      <c r="U214" s="27">
        <f>M214*'Demand breakdown 2'!U214</f>
        <v>0</v>
      </c>
      <c r="V214" s="27">
        <f>M214*'Demand breakdown 2'!V214</f>
        <v>6.4464672674441292</v>
      </c>
      <c r="W214" s="27">
        <f>M214*'Demand breakdown 2'!W214</f>
        <v>0</v>
      </c>
      <c r="X214" s="27" cm="1">
        <f t="array" ref="X214">_xlfn.IFS(AND('Demand breakdown 2'!X214&gt;0,'Demand breakdown 2'!X214&lt;1),'Demand breakdown 2'!X214*'Demand breakdown final'!M214,'Demand breakdown 2'!X214=0,M214,'Demand breakdown 2'!X214=1,0)</f>
        <v>28.122861490062448</v>
      </c>
      <c r="Y214" s="27">
        <f>IF('Demand breakdown 2'!Y214&lt;1,M214*'Demand breakdown 2'!Y214,'Demand breakdown 2'!Y214-Doku!$H$9)</f>
        <v>1.0771764898311895</v>
      </c>
      <c r="Z214" s="27">
        <f t="shared" si="16"/>
        <v>33.406044574616317</v>
      </c>
      <c r="AA214" s="25">
        <f t="shared" si="17"/>
        <v>34.643305484787298</v>
      </c>
    </row>
    <row r="215" spans="1:27" s="25" customFormat="1" ht="15">
      <c r="A215" s="27" t="s">
        <v>1377</v>
      </c>
      <c r="B215" s="27" t="s">
        <v>1403</v>
      </c>
      <c r="C215" s="27">
        <v>8415</v>
      </c>
      <c r="D215" s="27">
        <v>834</v>
      </c>
      <c r="E215" s="27">
        <v>11580.072</v>
      </c>
      <c r="F215" s="27">
        <v>287034</v>
      </c>
      <c r="G215" s="27">
        <v>5</v>
      </c>
      <c r="H215" s="27">
        <v>2.2085675868974395E-2</v>
      </c>
      <c r="I215" s="27">
        <v>2.5858918918918918E-2</v>
      </c>
      <c r="J215" s="27">
        <v>63865.617977528091</v>
      </c>
      <c r="K215" s="29">
        <f t="shared" si="15"/>
        <v>1477.989877589383</v>
      </c>
      <c r="L215" s="28">
        <f t="shared" si="18"/>
        <v>295.59797551787659</v>
      </c>
      <c r="M215" s="27">
        <f t="shared" si="19"/>
        <v>133.01908898304447</v>
      </c>
      <c r="N215" s="27">
        <f>M215*'Demand breakdown 2'!N215</f>
        <v>15.81376269574686</v>
      </c>
      <c r="O215" s="27">
        <f>M215*'Demand breakdown 2'!O215</f>
        <v>7.8385946453236146</v>
      </c>
      <c r="P215" s="27">
        <f>M215*'Demand breakdown 2'!P215</f>
        <v>1.0710230189392191</v>
      </c>
      <c r="Q215" s="27">
        <f>M215*'Demand breakdown 2'!Q215</f>
        <v>9.7721865385762978</v>
      </c>
      <c r="R215" s="27">
        <f>M215*'Demand breakdown 2'!R215</f>
        <v>1.0027363163894032</v>
      </c>
      <c r="S215" s="27">
        <f>M215*'Demand breakdown 2'!S215</f>
        <v>1.6784152679349507</v>
      </c>
      <c r="T215" s="27">
        <f>M215*'Demand breakdown 2'!T215</f>
        <v>0.75115372804797576</v>
      </c>
      <c r="U215" s="27">
        <f>M215*'Demand breakdown 2'!U215</f>
        <v>0</v>
      </c>
      <c r="V215" s="27">
        <f>M215*'Demand breakdown 2'!V215</f>
        <v>61.670080476436446</v>
      </c>
      <c r="W215" s="27">
        <f>M215*'Demand breakdown 2'!W215</f>
        <v>3.1555644651967598</v>
      </c>
      <c r="X215" s="27" cm="1">
        <f t="array" ref="X215">_xlfn.IFS(AND('Demand breakdown 2'!X215&gt;0,'Demand breakdown 2'!X215&lt;1),'Demand breakdown 2'!X215*'Demand breakdown final'!M215,'Demand breakdown 2'!X215=0,M215,'Demand breakdown 2'!X215=1,0)</f>
        <v>27.692054902438535</v>
      </c>
      <c r="Y215" s="27">
        <f>IF('Demand breakdown 2'!Y215&lt;1,M215*'Demand breakdown 2'!Y215,'Demand breakdown 2'!Y215-Doku!$H$9)</f>
        <v>2.5735169280144117</v>
      </c>
      <c r="Z215" s="27">
        <f t="shared" si="16"/>
        <v>79.811453389826681</v>
      </c>
      <c r="AA215" s="25">
        <f t="shared" si="17"/>
        <v>82.767433145005455</v>
      </c>
    </row>
    <row r="216" spans="1:27" s="25" customFormat="1" ht="15">
      <c r="A216" s="27" t="s">
        <v>1377</v>
      </c>
      <c r="B216" s="27" t="s">
        <v>1404</v>
      </c>
      <c r="C216" s="27">
        <v>8416</v>
      </c>
      <c r="D216" s="27">
        <v>747</v>
      </c>
      <c r="E216" s="27">
        <v>7709.3829999999998</v>
      </c>
      <c r="F216" s="27">
        <v>228678</v>
      </c>
      <c r="G216" s="27">
        <v>4</v>
      </c>
      <c r="H216" s="27">
        <v>1.4703443474943975E-2</v>
      </c>
      <c r="I216" s="27">
        <v>2.0601621621621623E-2</v>
      </c>
      <c r="J216" s="27">
        <v>63865.617977528091</v>
      </c>
      <c r="K216" s="29">
        <f t="shared" si="15"/>
        <v>1044.5179257631034</v>
      </c>
      <c r="L216" s="28">
        <f t="shared" si="18"/>
        <v>261.12948144077586</v>
      </c>
      <c r="M216" s="27">
        <f t="shared" si="19"/>
        <v>117.50826664834914</v>
      </c>
      <c r="N216" s="27">
        <f>M216*'Demand breakdown 2'!N216</f>
        <v>23.043993063094124</v>
      </c>
      <c r="O216" s="27">
        <f>M216*'Demand breakdown 2'!O216</f>
        <v>17.072929355554731</v>
      </c>
      <c r="P216" s="27">
        <f>M216*'Demand breakdown 2'!P216</f>
        <v>2.9743779365077927</v>
      </c>
      <c r="Q216" s="27">
        <f>M216*'Demand breakdown 2'!Q216</f>
        <v>7.9490250353170762</v>
      </c>
      <c r="R216" s="27">
        <f>M216*'Demand breakdown 2'!R216</f>
        <v>3.9782304900791732</v>
      </c>
      <c r="S216" s="27">
        <f>M216*'Demand breakdown 2'!S216</f>
        <v>0</v>
      </c>
      <c r="T216" s="27">
        <f>M216*'Demand breakdown 2'!T216</f>
        <v>0</v>
      </c>
      <c r="U216" s="27">
        <f>M216*'Demand breakdown 2'!U216</f>
        <v>0</v>
      </c>
      <c r="V216" s="27">
        <f>M216*'Demand breakdown 2'!V216</f>
        <v>49.530828587696021</v>
      </c>
      <c r="W216" s="27">
        <f>M216*'Demand breakdown 2'!W216</f>
        <v>10.685452736904248</v>
      </c>
      <c r="X216" s="27" cm="1">
        <f t="array" ref="X216">_xlfn.IFS(AND('Demand breakdown 2'!X216&gt;0,'Demand breakdown 2'!X216&lt;1),'Demand breakdown 2'!X216*'Demand breakdown final'!M216,'Demand breakdown 2'!X216=0,M216,'Demand breakdown 2'!X216=1,0)</f>
        <v>0</v>
      </c>
      <c r="Y216" s="27">
        <f>IF('Demand breakdown 2'!Y216&lt;1,M216*'Demand breakdown 2'!Y216,'Demand breakdown 2'!Y216-Doku!$H$9)</f>
        <v>2.2734294431959685</v>
      </c>
      <c r="Z216" s="27">
        <f t="shared" si="16"/>
        <v>70.504959989009492</v>
      </c>
      <c r="AA216" s="25">
        <f t="shared" si="17"/>
        <v>73.116254803417249</v>
      </c>
    </row>
    <row r="217" spans="1:27" s="25" customFormat="1" ht="15">
      <c r="A217" s="27" t="s">
        <v>1377</v>
      </c>
      <c r="B217" s="27" t="s">
        <v>1405</v>
      </c>
      <c r="C217" s="27">
        <v>8417</v>
      </c>
      <c r="D217" s="27">
        <v>787</v>
      </c>
      <c r="E217" s="27">
        <v>6730.3959999999997</v>
      </c>
      <c r="F217" s="27">
        <v>189363</v>
      </c>
      <c r="G217" s="27">
        <v>1</v>
      </c>
      <c r="H217" s="27">
        <v>1.2836305726410147E-2</v>
      </c>
      <c r="I217" s="27">
        <v>1.7059729729729731E-2</v>
      </c>
      <c r="J217" s="27">
        <v>63865.617977528091</v>
      </c>
      <c r="K217" s="29">
        <f t="shared" si="15"/>
        <v>895.32344127254328</v>
      </c>
      <c r="L217" s="28">
        <f t="shared" si="18"/>
        <v>895.32344127254328</v>
      </c>
      <c r="M217" s="27">
        <f t="shared" si="19"/>
        <v>402.89554857264449</v>
      </c>
      <c r="N217" s="27">
        <f>M217*'Demand breakdown 2'!N217</f>
        <v>86.757318833333798</v>
      </c>
      <c r="O217" s="27">
        <f>M217*'Demand breakdown 2'!O217</f>
        <v>14.848635019067746</v>
      </c>
      <c r="P217" s="27">
        <f>M217*'Demand breakdown 2'!P217</f>
        <v>11.116625147965157</v>
      </c>
      <c r="Q217" s="27">
        <f>M217*'Demand breakdown 2'!Q217</f>
        <v>9.8779154886204683</v>
      </c>
      <c r="R217" s="27">
        <f>M217*'Demand breakdown 2'!R217</f>
        <v>45.324068817560793</v>
      </c>
      <c r="S217" s="27">
        <f>M217*'Demand breakdown 2'!S217</f>
        <v>0</v>
      </c>
      <c r="T217" s="27">
        <f>M217*'Demand breakdown 2'!T217</f>
        <v>0.93697269104277758</v>
      </c>
      <c r="U217" s="27">
        <f>M217*'Demand breakdown 2'!U217</f>
        <v>8.4486351124535197</v>
      </c>
      <c r="V217" s="27">
        <f>M217*'Demand breakdown 2'!V217</f>
        <v>168.67096528076848</v>
      </c>
      <c r="W217" s="27">
        <f>M217*'Demand breakdown 2'!W217</f>
        <v>49.119602260937477</v>
      </c>
      <c r="X217" s="27" cm="1">
        <f t="array" ref="X217">_xlfn.IFS(AND('Demand breakdown 2'!X217&gt;0,'Demand breakdown 2'!X217&lt;1),'Demand breakdown 2'!X217*'Demand breakdown final'!M217,'Demand breakdown 2'!X217=0,M217,'Demand breakdown 2'!X217=1,0)</f>
        <v>0</v>
      </c>
      <c r="Y217" s="27">
        <f>IF('Demand breakdown 2'!Y217&lt;1,M217*'Demand breakdown 2'!Y217,'Demand breakdown 2'!Y217-Doku!$H$9)</f>
        <v>7.7948099208942736</v>
      </c>
      <c r="Z217" s="27">
        <f t="shared" si="16"/>
        <v>241.73732914358669</v>
      </c>
      <c r="AA217" s="25">
        <f t="shared" si="17"/>
        <v>250.69056355631213</v>
      </c>
    </row>
    <row r="218" spans="1:27" s="25" customFormat="1" ht="15">
      <c r="A218" s="27" t="s">
        <v>1377</v>
      </c>
      <c r="B218" s="27" t="s">
        <v>1191</v>
      </c>
      <c r="C218" s="27">
        <v>8421</v>
      </c>
      <c r="D218" s="27">
        <v>1075</v>
      </c>
      <c r="E218" s="27">
        <v>9725.375</v>
      </c>
      <c r="F218" s="27">
        <v>126790</v>
      </c>
      <c r="G218" s="27">
        <v>1</v>
      </c>
      <c r="H218" s="27">
        <v>1.8548371716015831E-2</v>
      </c>
      <c r="I218" s="27">
        <v>1.1422522522522523E-2</v>
      </c>
      <c r="J218" s="27">
        <v>63865.617977528091</v>
      </c>
      <c r="K218" s="29">
        <f t="shared" si="15"/>
        <v>1057.1761286602605</v>
      </c>
      <c r="L218" s="28">
        <f t="shared" si="18"/>
        <v>1057.1761286602605</v>
      </c>
      <c r="M218" s="27">
        <f t="shared" si="19"/>
        <v>475.72925789711724</v>
      </c>
      <c r="N218" s="27">
        <f>M218*'Demand breakdown 2'!N218</f>
        <v>47.20807471474258</v>
      </c>
      <c r="O218" s="27">
        <f>M218*'Demand breakdown 2'!O218</f>
        <v>27.441146878520318</v>
      </c>
      <c r="P218" s="27">
        <f>M218*'Demand breakdown 2'!P218</f>
        <v>11.860156701733358</v>
      </c>
      <c r="Q218" s="27">
        <f>M218*'Demand breakdown 2'!Q218</f>
        <v>27.182755664974927</v>
      </c>
      <c r="R218" s="27">
        <f>M218*'Demand breakdown 2'!R218</f>
        <v>0</v>
      </c>
      <c r="S218" s="27">
        <f>M218*'Demand breakdown 2'!S218</f>
        <v>0</v>
      </c>
      <c r="T218" s="27">
        <f>M218*'Demand breakdown 2'!T218</f>
        <v>0</v>
      </c>
      <c r="U218" s="27">
        <f>M218*'Demand breakdown 2'!U218</f>
        <v>0</v>
      </c>
      <c r="V218" s="27">
        <f>M218*'Demand breakdown 2'!V218</f>
        <v>216.81606728593596</v>
      </c>
      <c r="W218" s="27">
        <f>M218*'Demand breakdown 2'!W218</f>
        <v>0</v>
      </c>
      <c r="X218" s="27" cm="1">
        <f t="array" ref="X218">_xlfn.IFS(AND('Demand breakdown 2'!X218&gt;0,'Demand breakdown 2'!X218&lt;1),'Demand breakdown 2'!X218*'Demand breakdown final'!M218,'Demand breakdown 2'!X218=0,M218,'Demand breakdown 2'!X218=1,0)</f>
        <v>136.01713481029282</v>
      </c>
      <c r="Y218" s="27">
        <f>IF('Demand breakdown 2'!Y218&lt;1,M218*'Demand breakdown 2'!Y218,'Demand breakdown 2'!Y218-Doku!$H$9)</f>
        <v>9.2039218409173014</v>
      </c>
      <c r="Z218" s="27">
        <f t="shared" si="16"/>
        <v>285.43755473827036</v>
      </c>
      <c r="AA218" s="25">
        <f t="shared" si="17"/>
        <v>296.00931602487299</v>
      </c>
    </row>
    <row r="219" spans="1:27" s="25" customFormat="1" ht="15">
      <c r="A219" s="27" t="s">
        <v>1377</v>
      </c>
      <c r="B219" s="27" t="s">
        <v>1406</v>
      </c>
      <c r="C219" s="27">
        <v>8425</v>
      </c>
      <c r="D219" s="27">
        <v>835</v>
      </c>
      <c r="E219" s="27">
        <v>6269.0020000000004</v>
      </c>
      <c r="F219" s="27">
        <v>197076</v>
      </c>
      <c r="G219" s="27">
        <v>6</v>
      </c>
      <c r="H219" s="27">
        <v>1.1956328612978592E-2</v>
      </c>
      <c r="I219" s="27">
        <v>1.7754594594594594E-2</v>
      </c>
      <c r="J219" s="27">
        <v>63865.617977528091</v>
      </c>
      <c r="K219" s="29">
        <f t="shared" si="15"/>
        <v>867.28507084219484</v>
      </c>
      <c r="L219" s="28">
        <f t="shared" si="18"/>
        <v>144.54751180703246</v>
      </c>
      <c r="M219" s="27">
        <f t="shared" si="19"/>
        <v>65.046380313164605</v>
      </c>
      <c r="N219" s="27">
        <f>M219*'Demand breakdown 2'!N219</f>
        <v>11.730162258792864</v>
      </c>
      <c r="O219" s="27">
        <f>M219*'Demand breakdown 2'!O219</f>
        <v>4.631375796455715</v>
      </c>
      <c r="P219" s="27">
        <f>M219*'Demand breakdown 2'!P219</f>
        <v>3.0896272685819723</v>
      </c>
      <c r="Q219" s="27">
        <f>M219*'Demand breakdown 2'!Q219</f>
        <v>1.373167674925321</v>
      </c>
      <c r="R219" s="27">
        <f>M219*'Demand breakdown 2'!R219</f>
        <v>2.3785225797813596</v>
      </c>
      <c r="S219" s="27">
        <f>M219*'Demand breakdown 2'!S219</f>
        <v>1.0697221396181631</v>
      </c>
      <c r="T219" s="27">
        <f>M219*'Demand breakdown 2'!T219</f>
        <v>0</v>
      </c>
      <c r="U219" s="27">
        <f>M219*'Demand breakdown 2'!U219</f>
        <v>0</v>
      </c>
      <c r="V219" s="27">
        <f>M219*'Demand breakdown 2'!V219</f>
        <v>17.118619340307852</v>
      </c>
      <c r="W219" s="27">
        <f>M219*'Demand breakdown 2'!W219</f>
        <v>0</v>
      </c>
      <c r="X219" s="27" cm="1">
        <f t="array" ref="X219">_xlfn.IFS(AND('Demand breakdown 2'!X219&gt;0,'Demand breakdown 2'!X219&lt;1),'Demand breakdown 2'!X219*'Demand breakdown final'!M219,'Demand breakdown 2'!X219=0,M219,'Demand breakdown 2'!X219=1,0)</f>
        <v>22.396732590802053</v>
      </c>
      <c r="Y219" s="27">
        <f>IF('Demand breakdown 2'!Y219&lt;1,M219*'Demand breakdown 2'!Y219,'Demand breakdown 2'!Y219-Doku!$H$9)</f>
        <v>1.2584506638993007</v>
      </c>
      <c r="Z219" s="27">
        <f t="shared" si="16"/>
        <v>39.02782818789877</v>
      </c>
      <c r="AA219" s="25">
        <f t="shared" si="17"/>
        <v>40.473303305969097</v>
      </c>
    </row>
    <row r="220" spans="1:27" s="25" customFormat="1" ht="15">
      <c r="A220" s="27" t="s">
        <v>1377</v>
      </c>
      <c r="B220" s="27" t="s">
        <v>1407</v>
      </c>
      <c r="C220" s="27">
        <v>8426</v>
      </c>
      <c r="D220" s="27">
        <v>985</v>
      </c>
      <c r="E220" s="27">
        <v>10516.602999999999</v>
      </c>
      <c r="F220" s="27">
        <v>201282</v>
      </c>
      <c r="G220" s="27">
        <v>5</v>
      </c>
      <c r="H220" s="27">
        <v>2.0057412864158679E-2</v>
      </c>
      <c r="I220" s="27">
        <v>1.8133513513513513E-2</v>
      </c>
      <c r="J220" s="27">
        <v>63865.617977528091</v>
      </c>
      <c r="K220" s="29">
        <f t="shared" si="15"/>
        <v>1246.5751817323705</v>
      </c>
      <c r="L220" s="28">
        <f t="shared" si="18"/>
        <v>249.3150363464741</v>
      </c>
      <c r="M220" s="27">
        <f t="shared" si="19"/>
        <v>112.19176635591334</v>
      </c>
      <c r="N220" s="27">
        <f>M220*'Demand breakdown 2'!N220</f>
        <v>9.6629372608505477</v>
      </c>
      <c r="O220" s="27">
        <f>M220*'Demand breakdown 2'!O220</f>
        <v>5.4352318471469658</v>
      </c>
      <c r="P220" s="27">
        <f>M220*'Demand breakdown 2'!P220</f>
        <v>2.9438567677626493</v>
      </c>
      <c r="Q220" s="27">
        <f>M220*'Demand breakdown 2'!Q220</f>
        <v>5.898616708739234</v>
      </c>
      <c r="R220" s="27">
        <f>M220*'Demand breakdown 2'!R220</f>
        <v>0</v>
      </c>
      <c r="S220" s="27">
        <f>M220*'Demand breakdown 2'!S220</f>
        <v>0</v>
      </c>
      <c r="T220" s="27">
        <f>M220*'Demand breakdown 2'!T220</f>
        <v>2.9683889074940044</v>
      </c>
      <c r="U220" s="27">
        <f>M220*'Demand breakdown 2'!U220</f>
        <v>0.67327094596053183</v>
      </c>
      <c r="V220" s="27">
        <f>M220*'Demand breakdown 2'!V220</f>
        <v>45.310862083813447</v>
      </c>
      <c r="W220" s="27">
        <f>M220*'Demand breakdown 2'!W220</f>
        <v>5.2989421819727687</v>
      </c>
      <c r="X220" s="27" cm="1">
        <f t="array" ref="X220">_xlfn.IFS(AND('Demand breakdown 2'!X220&gt;0,'Demand breakdown 2'!X220&lt;1),'Demand breakdown 2'!X220*'Demand breakdown final'!M220,'Demand breakdown 2'!X220=0,M220,'Demand breakdown 2'!X220=1,0)</f>
        <v>31.829088404781903</v>
      </c>
      <c r="Y220" s="27">
        <f>IF('Demand breakdown 2'!Y220&lt;1,M220*'Demand breakdown 2'!Y220,'Demand breakdown 2'!Y220-Doku!$H$9)</f>
        <v>2.1705712473912966</v>
      </c>
      <c r="Z220" s="27">
        <f t="shared" si="16"/>
        <v>67.315059813548018</v>
      </c>
      <c r="AA220" s="25">
        <f t="shared" si="17"/>
        <v>69.808210177012754</v>
      </c>
    </row>
    <row r="221" spans="1:27" s="25" customFormat="1" ht="15">
      <c r="A221" s="27" t="s">
        <v>1377</v>
      </c>
      <c r="B221" s="27" t="s">
        <v>1408</v>
      </c>
      <c r="C221" s="27">
        <v>8435</v>
      </c>
      <c r="D221" s="27">
        <v>900</v>
      </c>
      <c r="E221" s="27">
        <v>11057.208000000001</v>
      </c>
      <c r="F221" s="27">
        <v>217470</v>
      </c>
      <c r="G221" s="27">
        <v>4</v>
      </c>
      <c r="H221" s="27">
        <v>2.1088462308682592E-2</v>
      </c>
      <c r="I221" s="27">
        <v>1.959189189189189E-2</v>
      </c>
      <c r="J221" s="27">
        <v>63865.617977528091</v>
      </c>
      <c r="K221" s="29">
        <f t="shared" si="15"/>
        <v>1320.0654470755594</v>
      </c>
      <c r="L221" s="28">
        <f t="shared" si="18"/>
        <v>330.01636176888985</v>
      </c>
      <c r="M221" s="27">
        <f t="shared" si="19"/>
        <v>148.50736279600045</v>
      </c>
      <c r="N221" s="27">
        <f>M221*'Demand breakdown 2'!N221</f>
        <v>11.120857129040878</v>
      </c>
      <c r="O221" s="27">
        <f>M221*'Demand breakdown 2'!O221</f>
        <v>3.1970012557912932</v>
      </c>
      <c r="P221" s="27">
        <f>M221*'Demand breakdown 2'!P221</f>
        <v>0.77277208268820219</v>
      </c>
      <c r="Q221" s="27">
        <f>M221*'Demand breakdown 2'!Q221</f>
        <v>5.5898488214755746</v>
      </c>
      <c r="R221" s="27">
        <f>M221*'Demand breakdown 2'!R221</f>
        <v>0</v>
      </c>
      <c r="S221" s="27">
        <f>M221*'Demand breakdown 2'!S221</f>
        <v>0</v>
      </c>
      <c r="T221" s="27">
        <f>M221*'Demand breakdown 2'!T221</f>
        <v>1.1297378670771687</v>
      </c>
      <c r="U221" s="27">
        <f>M221*'Demand breakdown 2'!U221</f>
        <v>0</v>
      </c>
      <c r="V221" s="27">
        <f>M221*'Demand breakdown 2'!V221</f>
        <v>58.816977704705089</v>
      </c>
      <c r="W221" s="27">
        <f>M221*'Demand breakdown 2'!W221</f>
        <v>0</v>
      </c>
      <c r="X221" s="27" cm="1">
        <f t="array" ref="X221">_xlfn.IFS(AND('Demand breakdown 2'!X221&gt;0,'Demand breakdown 2'!X221&lt;1),'Demand breakdown 2'!X221*'Demand breakdown final'!M221,'Demand breakdown 2'!X221=0,M221,'Demand breakdown 2'!X221=1,0)</f>
        <v>65.006999768065413</v>
      </c>
      <c r="Y221" s="27">
        <f>IF('Demand breakdown 2'!Y221&lt;1,M221*'Demand breakdown 2'!Y221,'Demand breakdown 2'!Y221-Doku!$H$9)</f>
        <v>2.8731681671568272</v>
      </c>
      <c r="Z221" s="27">
        <f t="shared" si="16"/>
        <v>89.104417677600267</v>
      </c>
      <c r="AA221" s="25">
        <f t="shared" si="17"/>
        <v>92.404581295289162</v>
      </c>
    </row>
    <row r="222" spans="1:27" s="25" customFormat="1" ht="15">
      <c r="A222" s="27" t="s">
        <v>1377</v>
      </c>
      <c r="B222" s="27" t="s">
        <v>1409</v>
      </c>
      <c r="C222" s="27">
        <v>8436</v>
      </c>
      <c r="D222" s="27">
        <v>752</v>
      </c>
      <c r="E222" s="27">
        <v>12797.598</v>
      </c>
      <c r="F222" s="27">
        <v>285424</v>
      </c>
      <c r="G222" s="27">
        <v>4</v>
      </c>
      <c r="H222" s="27">
        <v>2.4407758546702903E-2</v>
      </c>
      <c r="I222" s="27">
        <v>2.5713873873873874E-2</v>
      </c>
      <c r="J222" s="27">
        <v>63865.617977528091</v>
      </c>
      <c r="K222" s="29">
        <f t="shared" si="15"/>
        <v>1582.1730245369886</v>
      </c>
      <c r="L222" s="28">
        <f t="shared" si="18"/>
        <v>395.54325613424714</v>
      </c>
      <c r="M222" s="27">
        <f t="shared" si="19"/>
        <v>177.99446526041123</v>
      </c>
      <c r="N222" s="27">
        <f>M222*'Demand breakdown 2'!N222</f>
        <v>21.592563112998043</v>
      </c>
      <c r="O222" s="27">
        <f>M222*'Demand breakdown 2'!O222</f>
        <v>4.2257281384148433</v>
      </c>
      <c r="P222" s="27">
        <f>M222*'Demand breakdown 2'!P222</f>
        <v>7.3269486695904149</v>
      </c>
      <c r="Q222" s="27">
        <f>M222*'Demand breakdown 2'!Q222</f>
        <v>15.334653065536443</v>
      </c>
      <c r="R222" s="27">
        <f>M222*'Demand breakdown 2'!R222</f>
        <v>0</v>
      </c>
      <c r="S222" s="27">
        <f>M222*'Demand breakdown 2'!S222</f>
        <v>0</v>
      </c>
      <c r="T222" s="27">
        <f>M222*'Demand breakdown 2'!T222</f>
        <v>5.2342551404231594</v>
      </c>
      <c r="U222" s="27">
        <f>M222*'Demand breakdown 2'!U222</f>
        <v>16.31796689249455</v>
      </c>
      <c r="V222" s="27">
        <f>M222*'Demand breakdown 2'!V222</f>
        <v>61.736980427939059</v>
      </c>
      <c r="W222" s="27">
        <f>M222*'Demand breakdown 2'!W222</f>
        <v>0</v>
      </c>
      <c r="X222" s="27" cm="1">
        <f t="array" ref="X222">_xlfn.IFS(AND('Demand breakdown 2'!X222&gt;0,'Demand breakdown 2'!X222&lt;1),'Demand breakdown 2'!X222*'Demand breakdown final'!M222,'Demand breakdown 2'!X222=0,M222,'Demand breakdown 2'!X222=1,0)</f>
        <v>42.781715425192758</v>
      </c>
      <c r="Y222" s="27">
        <f>IF('Demand breakdown 2'!Y222&lt;1,M222*'Demand breakdown 2'!Y222,'Demand breakdown 2'!Y222-Doku!$H$9)</f>
        <v>3.4436543878219448</v>
      </c>
      <c r="Z222" s="27">
        <f t="shared" si="16"/>
        <v>106.79667915624674</v>
      </c>
      <c r="AA222" s="25">
        <f t="shared" si="17"/>
        <v>110.75211171758922</v>
      </c>
    </row>
    <row r="223" spans="1:27" s="25" customFormat="1" ht="15">
      <c r="A223" s="27" t="s">
        <v>1377</v>
      </c>
      <c r="B223" s="27" t="s">
        <v>1410</v>
      </c>
      <c r="C223" s="27">
        <v>8437</v>
      </c>
      <c r="D223" s="27">
        <v>741</v>
      </c>
      <c r="E223" s="27">
        <v>5008.3040000000001</v>
      </c>
      <c r="F223" s="27">
        <v>130849</v>
      </c>
      <c r="G223" s="27">
        <v>3</v>
      </c>
      <c r="H223" s="27">
        <v>9.5519076908406053E-3</v>
      </c>
      <c r="I223" s="27">
        <v>1.1788198198198199E-2</v>
      </c>
      <c r="J223" s="27">
        <v>63865.617977528091</v>
      </c>
      <c r="K223" s="29">
        <f t="shared" si="15"/>
        <v>650.0286686041469</v>
      </c>
      <c r="L223" s="28">
        <f t="shared" si="18"/>
        <v>216.67622286804897</v>
      </c>
      <c r="M223" s="27">
        <f t="shared" si="19"/>
        <v>97.504300290622041</v>
      </c>
      <c r="N223" s="27">
        <f>M223*'Demand breakdown 2'!N223</f>
        <v>23.257634828594838</v>
      </c>
      <c r="O223" s="27">
        <f>M223*'Demand breakdown 2'!O223</f>
        <v>12.395333435970052</v>
      </c>
      <c r="P223" s="27">
        <f>M223*'Demand breakdown 2'!P223</f>
        <v>5.0151234131740896</v>
      </c>
      <c r="Q223" s="27">
        <f>M223*'Demand breakdown 2'!Q223</f>
        <v>2.8153079160318186</v>
      </c>
      <c r="R223" s="27">
        <f>M223*'Demand breakdown 2'!R223</f>
        <v>0</v>
      </c>
      <c r="S223" s="27">
        <f>M223*'Demand breakdown 2'!S223</f>
        <v>0</v>
      </c>
      <c r="T223" s="27">
        <f>M223*'Demand breakdown 2'!T223</f>
        <v>0</v>
      </c>
      <c r="U223" s="27">
        <f>M223*'Demand breakdown 2'!U223</f>
        <v>0</v>
      </c>
      <c r="V223" s="27">
        <f>M223*'Demand breakdown 2'!V223</f>
        <v>37.613425598805669</v>
      </c>
      <c r="W223" s="27">
        <f>M223*'Demand breakdown 2'!W223</f>
        <v>1.6926041519462551</v>
      </c>
      <c r="X223" s="27" cm="1">
        <f t="array" ref="X223">_xlfn.IFS(AND('Demand breakdown 2'!X223&gt;0,'Demand breakdown 2'!X223&lt;1),'Demand breakdown 2'!X223*'Demand breakdown final'!M223,'Demand breakdown 2'!X223=0,M223,'Demand breakdown 2'!X223=1,0)</f>
        <v>12.828457730744178</v>
      </c>
      <c r="Y223" s="27">
        <f>IF('Demand breakdown 2'!Y223&lt;1,M223*'Demand breakdown 2'!Y223,'Demand breakdown 2'!Y223-Doku!$H$9)</f>
        <v>1.8864132153551287</v>
      </c>
      <c r="Z223" s="27">
        <f t="shared" si="16"/>
        <v>58.502580174373222</v>
      </c>
      <c r="AA223" s="25">
        <f t="shared" si="17"/>
        <v>60.669342403053719</v>
      </c>
    </row>
    <row r="224" spans="1:27" s="25" customFormat="1" ht="15">
      <c r="A224" s="27" t="s">
        <v>1411</v>
      </c>
      <c r="B224" s="27" t="s">
        <v>1412</v>
      </c>
      <c r="C224" s="27">
        <v>9161</v>
      </c>
      <c r="D224" s="27">
        <v>1359</v>
      </c>
      <c r="E224" s="27">
        <v>17394.186000000002</v>
      </c>
      <c r="F224" s="27">
        <v>137392</v>
      </c>
      <c r="G224" s="27">
        <v>1</v>
      </c>
      <c r="H224" s="27">
        <v>2.7483438853399527E-2</v>
      </c>
      <c r="I224" s="27">
        <v>1.0467961904761906E-2</v>
      </c>
      <c r="J224" s="27">
        <v>72762.894516183122</v>
      </c>
      <c r="K224" s="29">
        <f t="shared" si="15"/>
        <v>1653.1078630121247</v>
      </c>
      <c r="L224" s="28">
        <f t="shared" si="18"/>
        <v>1653.1078630121247</v>
      </c>
      <c r="M224" s="27">
        <f t="shared" si="19"/>
        <v>743.89853835545614</v>
      </c>
      <c r="N224" s="27">
        <f>M224*'Demand breakdown 2'!N224</f>
        <v>155.6225757088215</v>
      </c>
      <c r="O224" s="27">
        <f>M224*'Demand breakdown 2'!O224</f>
        <v>0</v>
      </c>
      <c r="P224" s="27">
        <f>M224*'Demand breakdown 2'!P224</f>
        <v>23.690575829689365</v>
      </c>
      <c r="Q224" s="27">
        <f>M224*'Demand breakdown 2'!Q224</f>
        <v>191.97535586127586</v>
      </c>
      <c r="R224" s="27">
        <f>M224*'Demand breakdown 2'!R224</f>
        <v>0</v>
      </c>
      <c r="S224" s="27">
        <f>M224*'Demand breakdown 2'!S224</f>
        <v>0</v>
      </c>
      <c r="T224" s="27">
        <f>M224*'Demand breakdown 2'!T224</f>
        <v>0</v>
      </c>
      <c r="U224" s="27">
        <f>M224*'Demand breakdown 2'!U224</f>
        <v>0</v>
      </c>
      <c r="V224" s="27">
        <f>M224*'Demand breakdown 2'!V224</f>
        <v>309.6113186018024</v>
      </c>
      <c r="W224" s="27">
        <f>M224*'Demand breakdown 2'!W224</f>
        <v>48.606526271259213</v>
      </c>
      <c r="X224" s="27" cm="1">
        <f t="array" ref="X224">_xlfn.IFS(AND('Demand breakdown 2'!X224&gt;0,'Demand breakdown 2'!X224&lt;1),'Demand breakdown 2'!X224*'Demand breakdown final'!M224,'Demand breakdown 2'!X224=0,M224,'Demand breakdown 2'!X224=1,0)</f>
        <v>0</v>
      </c>
      <c r="Y224" s="27">
        <f>IF('Demand breakdown 2'!Y224&lt;1,M224*'Demand breakdown 2'!Y224,'Demand breakdown 2'!Y224-Doku!$H$9)</f>
        <v>14.392186082607823</v>
      </c>
      <c r="Z224" s="27">
        <f t="shared" si="16"/>
        <v>446.33912301327371</v>
      </c>
      <c r="AA224" s="25">
        <f t="shared" si="17"/>
        <v>462.87020164339492</v>
      </c>
    </row>
    <row r="225" spans="1:27" s="25" customFormat="1" ht="15">
      <c r="A225" s="27" t="s">
        <v>1411</v>
      </c>
      <c r="B225" s="27" t="s">
        <v>1413</v>
      </c>
      <c r="C225" s="27">
        <v>9162</v>
      </c>
      <c r="D225" s="27">
        <v>1332</v>
      </c>
      <c r="E225" s="27">
        <v>116647.442</v>
      </c>
      <c r="F225" s="27">
        <v>1484226</v>
      </c>
      <c r="G225" s="27">
        <v>1</v>
      </c>
      <c r="H225" s="27">
        <v>0.18430714950457971</v>
      </c>
      <c r="I225" s="27">
        <v>0.11308388571428571</v>
      </c>
      <c r="J225" s="27">
        <v>72762.894516183122</v>
      </c>
      <c r="K225" s="29">
        <f t="shared" si="15"/>
        <v>11959.646645504119</v>
      </c>
      <c r="L225" s="28">
        <f t="shared" si="18"/>
        <v>11959.646645504119</v>
      </c>
      <c r="M225" s="27">
        <f t="shared" si="19"/>
        <v>5381.8409904768541</v>
      </c>
      <c r="N225" s="27">
        <f>M225*'Demand breakdown 2'!N225</f>
        <v>134.78481475003312</v>
      </c>
      <c r="O225" s="27">
        <f>M225*'Demand breakdown 2'!O225</f>
        <v>306.70311661593877</v>
      </c>
      <c r="P225" s="27">
        <f>M225*'Demand breakdown 2'!P225</f>
        <v>37.891313383543448</v>
      </c>
      <c r="Q225" s="27">
        <f>M225*'Demand breakdown 2'!Q225</f>
        <v>633.10971619132022</v>
      </c>
      <c r="R225" s="27">
        <f>M225*'Demand breakdown 2'!R225</f>
        <v>0</v>
      </c>
      <c r="S225" s="27">
        <f>M225*'Demand breakdown 2'!S225</f>
        <v>146.69351324200392</v>
      </c>
      <c r="T225" s="27">
        <f>M225*'Demand breakdown 2'!T225</f>
        <v>0</v>
      </c>
      <c r="U225" s="27">
        <f>M225*'Demand breakdown 2'!U225</f>
        <v>866.73672842471092</v>
      </c>
      <c r="V225" s="27">
        <f>M225*'Demand breakdown 2'!V225</f>
        <v>2961.6933149531374</v>
      </c>
      <c r="W225" s="27">
        <f>M225*'Demand breakdown 2'!W225</f>
        <v>190.10613229000654</v>
      </c>
      <c r="X225" s="27" cm="1">
        <f t="array" ref="X225">_xlfn.IFS(AND('Demand breakdown 2'!X225&gt;0,'Demand breakdown 2'!X225&lt;1),'Demand breakdown 2'!X225*'Demand breakdown final'!M225,'Demand breakdown 2'!X225=0,M225,'Demand breakdown 2'!X225=1,0)</f>
        <v>0</v>
      </c>
      <c r="Y225" s="27">
        <f>IF('Demand breakdown 2'!Y225&lt;1,M225*'Demand breakdown 2'!Y225,'Demand breakdown 2'!Y225-Doku!$H$9)</f>
        <v>104.12234062615991</v>
      </c>
      <c r="Z225" s="27">
        <f t="shared" si="16"/>
        <v>3229.1045942861124</v>
      </c>
      <c r="AA225" s="25">
        <f t="shared" si="17"/>
        <v>3348.7010607411535</v>
      </c>
    </row>
    <row r="226" spans="1:27" s="25" customFormat="1" ht="15">
      <c r="A226" s="27" t="s">
        <v>1411</v>
      </c>
      <c r="B226" s="27" t="s">
        <v>1414</v>
      </c>
      <c r="C226" s="27">
        <v>9163</v>
      </c>
      <c r="D226" s="27">
        <v>911</v>
      </c>
      <c r="E226" s="27">
        <v>3254.5369999999998</v>
      </c>
      <c r="F226" s="27">
        <v>63551</v>
      </c>
      <c r="G226" s="27">
        <v>1</v>
      </c>
      <c r="H226" s="27">
        <v>5.1422853955698953E-3</v>
      </c>
      <c r="I226" s="27">
        <v>4.8419809523809519E-3</v>
      </c>
      <c r="J226" s="27">
        <v>72762.894516183122</v>
      </c>
      <c r="K226" s="29">
        <f t="shared" si="15"/>
        <v>368.04928406366179</v>
      </c>
      <c r="L226" s="28">
        <f t="shared" si="18"/>
        <v>368.04928406366179</v>
      </c>
      <c r="M226" s="27">
        <f t="shared" si="19"/>
        <v>165.62217782864781</v>
      </c>
      <c r="N226" s="27">
        <f>M226*'Demand breakdown 2'!N226</f>
        <v>0</v>
      </c>
      <c r="O226" s="27">
        <f>M226*'Demand breakdown 2'!O226</f>
        <v>0</v>
      </c>
      <c r="P226" s="27">
        <f>M226*'Demand breakdown 2'!P226</f>
        <v>0</v>
      </c>
      <c r="Q226" s="27">
        <f>M226*'Demand breakdown 2'!Q226</f>
        <v>18.224823324533311</v>
      </c>
      <c r="R226" s="27">
        <f>M226*'Demand breakdown 2'!R226</f>
        <v>0</v>
      </c>
      <c r="S226" s="27">
        <f>M226*'Demand breakdown 2'!S226</f>
        <v>0</v>
      </c>
      <c r="T226" s="27">
        <f>M226*'Demand breakdown 2'!T226</f>
        <v>0</v>
      </c>
      <c r="U226" s="27">
        <f>M226*'Demand breakdown 2'!U226</f>
        <v>0</v>
      </c>
      <c r="V226" s="27">
        <f>M226*'Demand breakdown 2'!V226</f>
        <v>48.339174246500257</v>
      </c>
      <c r="W226" s="27">
        <f>M226*'Demand breakdown 2'!W226</f>
        <v>0</v>
      </c>
      <c r="X226" s="27" cm="1">
        <f t="array" ref="X226">_xlfn.IFS(AND('Demand breakdown 2'!X226&gt;0,'Demand breakdown 2'!X226&lt;1),'Demand breakdown 2'!X226*'Demand breakdown final'!M226,'Demand breakdown 2'!X226=0,M226,'Demand breakdown 2'!X226=1,0)</f>
        <v>95.853892199747818</v>
      </c>
      <c r="Y226" s="27">
        <f>IF('Demand breakdown 2'!Y226&lt;1,M226*'Demand breakdown 2'!Y226,'Demand breakdown 2'!Y226-Doku!$H$9)</f>
        <v>3.204288057866425</v>
      </c>
      <c r="Z226" s="27">
        <f t="shared" si="16"/>
        <v>99.373306697188696</v>
      </c>
      <c r="AA226" s="25">
        <f t="shared" si="17"/>
        <v>103.05379953782531</v>
      </c>
    </row>
    <row r="227" spans="1:27" s="25" customFormat="1" ht="15">
      <c r="A227" s="27" t="s">
        <v>1411</v>
      </c>
      <c r="B227" s="27" t="s">
        <v>1415</v>
      </c>
      <c r="C227" s="27">
        <v>9171</v>
      </c>
      <c r="D227" s="27">
        <v>972</v>
      </c>
      <c r="E227" s="27">
        <v>5427.165</v>
      </c>
      <c r="F227" s="27">
        <v>111516</v>
      </c>
      <c r="G227" s="27">
        <v>2</v>
      </c>
      <c r="H227" s="27">
        <v>8.5751156981309761E-3</v>
      </c>
      <c r="I227" s="27">
        <v>8.4964571428571434E-3</v>
      </c>
      <c r="J227" s="27">
        <v>72762.894516183122</v>
      </c>
      <c r="K227" s="29">
        <f t="shared" si="15"/>
        <v>622.34768024231835</v>
      </c>
      <c r="L227" s="28">
        <f t="shared" si="18"/>
        <v>311.17384012115917</v>
      </c>
      <c r="M227" s="27">
        <f t="shared" si="19"/>
        <v>140.02822805452163</v>
      </c>
      <c r="N227" s="27">
        <f>M227*'Demand breakdown 2'!N227</f>
        <v>2.5616201723185652</v>
      </c>
      <c r="O227" s="27">
        <f>M227*'Demand breakdown 2'!O227</f>
        <v>110.3123099603217</v>
      </c>
      <c r="P227" s="27">
        <f>M227*'Demand breakdown 2'!P227</f>
        <v>3.6919858991512018</v>
      </c>
      <c r="Q227" s="27">
        <f>M227*'Demand breakdown 2'!Q227</f>
        <v>2.4315061318198441</v>
      </c>
      <c r="R227" s="27">
        <f>M227*'Demand breakdown 2'!R227</f>
        <v>0</v>
      </c>
      <c r="S227" s="27">
        <f>M227*'Demand breakdown 2'!S227</f>
        <v>0</v>
      </c>
      <c r="T227" s="27">
        <f>M227*'Demand breakdown 2'!T227</f>
        <v>0</v>
      </c>
      <c r="U227" s="27">
        <f>M227*'Demand breakdown 2'!U227</f>
        <v>0</v>
      </c>
      <c r="V227" s="27">
        <f>M227*'Demand breakdown 2'!V227</f>
        <v>9.7016281446858663</v>
      </c>
      <c r="W227" s="27">
        <f>M227*'Demand breakdown 2'!W227</f>
        <v>0</v>
      </c>
      <c r="X227" s="27" cm="1">
        <f t="array" ref="X227">_xlfn.IFS(AND('Demand breakdown 2'!X227&gt;0,'Demand breakdown 2'!X227&lt;1),'Demand breakdown 2'!X227*'Demand breakdown final'!M227,'Demand breakdown 2'!X227=0,M227,'Demand breakdown 2'!X227=1,0)</f>
        <v>8.6200551830402503</v>
      </c>
      <c r="Y227" s="27">
        <f>IF('Demand breakdown 2'!Y227&lt;1,M227*'Demand breakdown 2'!Y227,'Demand breakdown 2'!Y227-Doku!$H$9)</f>
        <v>2.7091225631841946</v>
      </c>
      <c r="Z227" s="27">
        <f t="shared" si="16"/>
        <v>84.016936832712986</v>
      </c>
      <c r="AA227" s="25">
        <f t="shared" si="17"/>
        <v>87.128675233924582</v>
      </c>
    </row>
    <row r="228" spans="1:27" s="25" customFormat="1" ht="15">
      <c r="A228" s="27" t="s">
        <v>1411</v>
      </c>
      <c r="B228" s="27" t="s">
        <v>1416</v>
      </c>
      <c r="C228" s="27">
        <v>9172</v>
      </c>
      <c r="D228" s="27">
        <v>645</v>
      </c>
      <c r="E228" s="27">
        <v>3537.9670000000001</v>
      </c>
      <c r="F228" s="27">
        <v>105929</v>
      </c>
      <c r="G228" s="27">
        <v>1</v>
      </c>
      <c r="H228" s="27">
        <v>5.5901149792146271E-3</v>
      </c>
      <c r="I228" s="27">
        <v>8.0707809523809532E-3</v>
      </c>
      <c r="J228" s="27">
        <v>72762.894516183122</v>
      </c>
      <c r="K228" s="29">
        <f t="shared" si="15"/>
        <v>457.29306879583726</v>
      </c>
      <c r="L228" s="28">
        <f t="shared" si="18"/>
        <v>457.29306879583726</v>
      </c>
      <c r="M228" s="27">
        <f t="shared" si="19"/>
        <v>205.78188095812678</v>
      </c>
      <c r="N228" s="27">
        <f>M228*'Demand breakdown 2'!N228</f>
        <v>14.107642417518472</v>
      </c>
      <c r="O228" s="27">
        <f>M228*'Demand breakdown 2'!O228</f>
        <v>20.077833121743684</v>
      </c>
      <c r="P228" s="27">
        <f>M228*'Demand breakdown 2'!P228</f>
        <v>5.234139795485115</v>
      </c>
      <c r="Q228" s="27">
        <f>M228*'Demand breakdown 2'!Q228</f>
        <v>69.352352290177762</v>
      </c>
      <c r="R228" s="27">
        <f>M228*'Demand breakdown 2'!R228</f>
        <v>0</v>
      </c>
      <c r="S228" s="27">
        <f>M228*'Demand breakdown 2'!S228</f>
        <v>0</v>
      </c>
      <c r="T228" s="27">
        <f>M228*'Demand breakdown 2'!T228</f>
        <v>0</v>
      </c>
      <c r="U228" s="27">
        <f>M228*'Demand breakdown 2'!U228</f>
        <v>0</v>
      </c>
      <c r="V228" s="27">
        <f>M228*'Demand breakdown 2'!V228</f>
        <v>93.028656521317473</v>
      </c>
      <c r="W228" s="27">
        <f>M228*'Demand breakdown 2'!W228</f>
        <v>0</v>
      </c>
      <c r="X228" s="27" cm="1">
        <f t="array" ref="X228">_xlfn.IFS(AND('Demand breakdown 2'!X228&gt;0,'Demand breakdown 2'!X228&lt;1),'Demand breakdown 2'!X228*'Demand breakdown final'!M228,'Demand breakdown 2'!X228=0,M228,'Demand breakdown 2'!X228=1,0)</f>
        <v>0</v>
      </c>
      <c r="Y228" s="27">
        <f>IF('Demand breakdown 2'!Y228&lt;1,M228*'Demand breakdown 2'!Y228,'Demand breakdown 2'!Y228-Doku!$H$9)</f>
        <v>3.9812568118842706</v>
      </c>
      <c r="Z228" s="27">
        <f t="shared" si="16"/>
        <v>123.46912857487607</v>
      </c>
      <c r="AA228" s="25">
        <f t="shared" si="17"/>
        <v>128.04205926283444</v>
      </c>
    </row>
    <row r="229" spans="1:27" s="25" customFormat="1" ht="15">
      <c r="A229" s="27" t="s">
        <v>1411</v>
      </c>
      <c r="B229" s="27" t="s">
        <v>1417</v>
      </c>
      <c r="C229" s="27">
        <v>9173</v>
      </c>
      <c r="D229" s="27">
        <v>781</v>
      </c>
      <c r="E229" s="27">
        <v>3806.1840000000002</v>
      </c>
      <c r="F229" s="27">
        <v>127917</v>
      </c>
      <c r="G229" s="27">
        <v>4</v>
      </c>
      <c r="H229" s="27">
        <v>6.0139074762560101E-3</v>
      </c>
      <c r="I229" s="27">
        <v>9.7460571428571435E-3</v>
      </c>
      <c r="J229" s="27">
        <v>72762.894516183122</v>
      </c>
      <c r="K229" s="29">
        <f t="shared" si="15"/>
        <v>513.62667882756296</v>
      </c>
      <c r="L229" s="28">
        <f t="shared" si="18"/>
        <v>128.40666970689074</v>
      </c>
      <c r="M229" s="27">
        <f t="shared" si="19"/>
        <v>57.783001368100834</v>
      </c>
      <c r="N229" s="27">
        <f>M229*'Demand breakdown 2'!N229</f>
        <v>1.8218593876886868</v>
      </c>
      <c r="O229" s="27">
        <f>M229*'Demand breakdown 2'!O229</f>
        <v>13.750165090621612</v>
      </c>
      <c r="P229" s="27">
        <f>M229*'Demand breakdown 2'!P229</f>
        <v>0.60728646256289553</v>
      </c>
      <c r="Q229" s="27">
        <f>M229*'Demand breakdown 2'!Q229</f>
        <v>7.534850554021113</v>
      </c>
      <c r="R229" s="27">
        <f>M229*'Demand breakdown 2'!R229</f>
        <v>0</v>
      </c>
      <c r="S229" s="27">
        <f>M229*'Demand breakdown 2'!S229</f>
        <v>0</v>
      </c>
      <c r="T229" s="27">
        <f>M229*'Demand breakdown 2'!T229</f>
        <v>0</v>
      </c>
      <c r="U229" s="27">
        <f>M229*'Demand breakdown 2'!U229</f>
        <v>0</v>
      </c>
      <c r="V229" s="27">
        <f>M229*'Demand breakdown 2'!V229</f>
        <v>31.368969868680932</v>
      </c>
      <c r="W229" s="27">
        <f>M229*'Demand breakdown 2'!W229</f>
        <v>1.5819437481576666</v>
      </c>
      <c r="X229" s="27" cm="1">
        <f t="array" ref="X229">_xlfn.IFS(AND('Demand breakdown 2'!X229&gt;0,'Demand breakdown 2'!X229&lt;1),'Demand breakdown 2'!X229*'Demand breakdown final'!M229,'Demand breakdown 2'!X229=0,M229,'Demand breakdown 2'!X229=1,0)</f>
        <v>0</v>
      </c>
      <c r="Y229" s="27">
        <f>IF('Demand breakdown 2'!Y229&lt;1,M229*'Demand breakdown 2'!Y229,'Demand breakdown 2'!Y229-Doku!$H$9)</f>
        <v>1.1179262563679295</v>
      </c>
      <c r="Z229" s="27">
        <f t="shared" si="16"/>
        <v>34.669800820860502</v>
      </c>
      <c r="AA229" s="25">
        <f t="shared" si="17"/>
        <v>35.95386751792941</v>
      </c>
    </row>
    <row r="230" spans="1:27" s="25" customFormat="1" ht="15">
      <c r="A230" s="27" t="s">
        <v>1411</v>
      </c>
      <c r="B230" s="27" t="s">
        <v>1418</v>
      </c>
      <c r="C230" s="27">
        <v>9174</v>
      </c>
      <c r="D230" s="27">
        <v>858</v>
      </c>
      <c r="E230" s="27">
        <v>4475.5339999999997</v>
      </c>
      <c r="F230" s="27">
        <v>154899</v>
      </c>
      <c r="G230" s="27">
        <v>3</v>
      </c>
      <c r="H230" s="27">
        <v>7.0715045260129209E-3</v>
      </c>
      <c r="I230" s="27">
        <v>1.1801828571428571E-2</v>
      </c>
      <c r="J230" s="27">
        <v>72762.894516183122</v>
      </c>
      <c r="K230" s="29">
        <f t="shared" si="15"/>
        <v>610.91691736929397</v>
      </c>
      <c r="L230" s="28">
        <f t="shared" si="18"/>
        <v>203.63897245643133</v>
      </c>
      <c r="M230" s="27">
        <f t="shared" si="19"/>
        <v>91.637537605394101</v>
      </c>
      <c r="N230" s="27">
        <f>M230*'Demand breakdown 2'!N230</f>
        <v>12.626373432861017</v>
      </c>
      <c r="O230" s="27">
        <f>M230*'Demand breakdown 2'!O230</f>
        <v>11.516362581620488</v>
      </c>
      <c r="P230" s="27">
        <f>M230*'Demand breakdown 2'!P230</f>
        <v>0</v>
      </c>
      <c r="Q230" s="27">
        <f>M230*'Demand breakdown 2'!Q230</f>
        <v>18.268928593333708</v>
      </c>
      <c r="R230" s="27">
        <f>M230*'Demand breakdown 2'!R230</f>
        <v>0</v>
      </c>
      <c r="S230" s="27">
        <f>M230*'Demand breakdown 2'!S230</f>
        <v>0</v>
      </c>
      <c r="T230" s="27">
        <f>M230*'Demand breakdown 2'!T230</f>
        <v>0</v>
      </c>
      <c r="U230" s="27">
        <f>M230*'Demand breakdown 2'!U230</f>
        <v>0</v>
      </c>
      <c r="V230" s="27">
        <f>M230*'Demand breakdown 2'!V230</f>
        <v>47.452963890532615</v>
      </c>
      <c r="W230" s="27">
        <f>M230*'Demand breakdown 2'!W230</f>
        <v>0</v>
      </c>
      <c r="X230" s="27" cm="1">
        <f t="array" ref="X230">_xlfn.IFS(AND('Demand breakdown 2'!X230&gt;0,'Demand breakdown 2'!X230&lt;1),'Demand breakdown 2'!X230*'Demand breakdown final'!M230,'Demand breakdown 2'!X230=0,M230,'Demand breakdown 2'!X230=1,0)</f>
        <v>0</v>
      </c>
      <c r="Y230" s="27">
        <f>IF('Demand breakdown 2'!Y230&lt;1,M230*'Demand breakdown 2'!Y230,'Demand breakdown 2'!Y230-Doku!$H$9)</f>
        <v>1.7729091070462792</v>
      </c>
      <c r="Z230" s="27">
        <f t="shared" si="16"/>
        <v>54.982522563236465</v>
      </c>
      <c r="AA230" s="25">
        <f t="shared" si="17"/>
        <v>57.018912287800781</v>
      </c>
    </row>
    <row r="231" spans="1:27" s="25" customFormat="1" ht="15">
      <c r="A231" s="27" t="s">
        <v>1411</v>
      </c>
      <c r="B231" s="27" t="s">
        <v>1419</v>
      </c>
      <c r="C231" s="27">
        <v>9175</v>
      </c>
      <c r="D231" s="27">
        <v>931</v>
      </c>
      <c r="E231" s="27">
        <v>4686.5709999999999</v>
      </c>
      <c r="F231" s="27">
        <v>143649</v>
      </c>
      <c r="G231" s="27">
        <v>3</v>
      </c>
      <c r="H231" s="27">
        <v>7.4049505685759289E-3</v>
      </c>
      <c r="I231" s="27">
        <v>1.0944685714285715E-2</v>
      </c>
      <c r="J231" s="27">
        <v>72762.894516183122</v>
      </c>
      <c r="K231" s="29">
        <f t="shared" si="15"/>
        <v>610.9228221251426</v>
      </c>
      <c r="L231" s="28">
        <f t="shared" si="18"/>
        <v>203.64094070838087</v>
      </c>
      <c r="M231" s="27">
        <f t="shared" si="19"/>
        <v>91.638423318771387</v>
      </c>
      <c r="N231" s="27">
        <f>M231*'Demand breakdown 2'!N231</f>
        <v>7.6509409955265149</v>
      </c>
      <c r="O231" s="27">
        <f>M231*'Demand breakdown 2'!O231</f>
        <v>8.708848886265983</v>
      </c>
      <c r="P231" s="27">
        <f>M231*'Demand breakdown 2'!P231</f>
        <v>0</v>
      </c>
      <c r="Q231" s="27">
        <f>M231*'Demand breakdown 2'!Q231</f>
        <v>25.786504836774551</v>
      </c>
      <c r="R231" s="27">
        <f>M231*'Demand breakdown 2'!R231</f>
        <v>0</v>
      </c>
      <c r="S231" s="27">
        <f>M231*'Demand breakdown 2'!S231</f>
        <v>3.3437445832301069</v>
      </c>
      <c r="T231" s="27">
        <f>M231*'Demand breakdown 2'!T231</f>
        <v>0</v>
      </c>
      <c r="U231" s="27">
        <f>M231*'Demand breakdown 2'!U231</f>
        <v>0</v>
      </c>
      <c r="V231" s="27">
        <f>M231*'Demand breakdown 2'!V231</f>
        <v>40.521650457788581</v>
      </c>
      <c r="W231" s="27">
        <f>M231*'Demand breakdown 2'!W231</f>
        <v>3.8538073162652071</v>
      </c>
      <c r="X231" s="27" cm="1">
        <f t="array" ref="X231">_xlfn.IFS(AND('Demand breakdown 2'!X231&gt;0,'Demand breakdown 2'!X231&lt;1),'Demand breakdown 2'!X231*'Demand breakdown final'!M231,'Demand breakdown 2'!X231=0,M231,'Demand breakdown 2'!X231=1,0)</f>
        <v>0</v>
      </c>
      <c r="Y231" s="27">
        <f>IF('Demand breakdown 2'!Y231&lt;1,M231*'Demand breakdown 2'!Y231,'Demand breakdown 2'!Y231-Doku!$H$9)</f>
        <v>1.7729262429204402</v>
      </c>
      <c r="Z231" s="27">
        <f t="shared" si="16"/>
        <v>54.983053991262835</v>
      </c>
      <c r="AA231" s="25">
        <f t="shared" si="17"/>
        <v>57.019463398346652</v>
      </c>
    </row>
    <row r="232" spans="1:27" s="25" customFormat="1" ht="15">
      <c r="A232" s="27" t="s">
        <v>1411</v>
      </c>
      <c r="B232" s="27" t="s">
        <v>1420</v>
      </c>
      <c r="C232" s="27">
        <v>9176</v>
      </c>
      <c r="D232" s="27">
        <v>770</v>
      </c>
      <c r="E232" s="27">
        <v>4751.9219999999996</v>
      </c>
      <c r="F232" s="27">
        <v>132881</v>
      </c>
      <c r="G232" s="27">
        <v>4</v>
      </c>
      <c r="H232" s="27">
        <v>7.5082074966384728E-3</v>
      </c>
      <c r="I232" s="27">
        <v>1.0124266666666666E-2</v>
      </c>
      <c r="J232" s="27">
        <v>72762.894516183122</v>
      </c>
      <c r="K232" s="29">
        <f t="shared" si="15"/>
        <v>599.61748056583997</v>
      </c>
      <c r="L232" s="28">
        <f t="shared" si="18"/>
        <v>149.90437014145999</v>
      </c>
      <c r="M232" s="27">
        <f t="shared" si="19"/>
        <v>67.456966563657005</v>
      </c>
      <c r="N232" s="27">
        <f>M232*'Demand breakdown 2'!N232</f>
        <v>7.8720246668929592</v>
      </c>
      <c r="O232" s="27">
        <f>M232*'Demand breakdown 2'!O232</f>
        <v>6.6383947346102765</v>
      </c>
      <c r="P232" s="27">
        <f>M232*'Demand breakdown 2'!P232</f>
        <v>10.504175661020861</v>
      </c>
      <c r="Q232" s="27">
        <f>M232*'Demand breakdown 2'!Q232</f>
        <v>15.432588311278906</v>
      </c>
      <c r="R232" s="27">
        <f>M232*'Demand breakdown 2'!R232</f>
        <v>0</v>
      </c>
      <c r="S232" s="27">
        <f>M232*'Demand breakdown 2'!S232</f>
        <v>1.1114883548289516</v>
      </c>
      <c r="T232" s="27">
        <f>M232*'Demand breakdown 2'!T232</f>
        <v>0</v>
      </c>
      <c r="U232" s="27">
        <f>M232*'Demand breakdown 2'!U232</f>
        <v>4.5009171291699852</v>
      </c>
      <c r="V232" s="27">
        <f>M232*'Demand breakdown 2'!V232</f>
        <v>13.850854883253088</v>
      </c>
      <c r="W232" s="27">
        <f>M232*'Demand breakdown 2'!W232</f>
        <v>0</v>
      </c>
      <c r="X232" s="27" cm="1">
        <f t="array" ref="X232">_xlfn.IFS(AND('Demand breakdown 2'!X232&gt;0,'Demand breakdown 2'!X232&lt;1),'Demand breakdown 2'!X232*'Demand breakdown final'!M232,'Demand breakdown 2'!X232=0,M232,'Demand breakdown 2'!X232=1,0)</f>
        <v>6.2414346078856511</v>
      </c>
      <c r="Y232" s="27">
        <f>IF('Demand breakdown 2'!Y232&lt;1,M232*'Demand breakdown 2'!Y232,'Demand breakdown 2'!Y232-Doku!$H$9)</f>
        <v>1.3050882147163247</v>
      </c>
      <c r="Z232" s="27">
        <f t="shared" si="16"/>
        <v>40.474179938194197</v>
      </c>
      <c r="AA232" s="25">
        <f t="shared" si="17"/>
        <v>41.973223639608804</v>
      </c>
    </row>
    <row r="233" spans="1:27" s="25" customFormat="1" ht="15">
      <c r="A233" s="27" t="s">
        <v>1411</v>
      </c>
      <c r="B233" s="27" t="s">
        <v>1421</v>
      </c>
      <c r="C233" s="27">
        <v>9177</v>
      </c>
      <c r="D233" s="27">
        <v>935</v>
      </c>
      <c r="E233" s="27">
        <v>4235.2299999999996</v>
      </c>
      <c r="F233" s="27">
        <v>138182</v>
      </c>
      <c r="G233" s="27">
        <v>4</v>
      </c>
      <c r="H233" s="27">
        <v>6.6918155718861038E-3</v>
      </c>
      <c r="I233" s="27">
        <v>1.0528152380952381E-2</v>
      </c>
      <c r="J233" s="27">
        <v>72762.894516183122</v>
      </c>
      <c r="K233" s="29">
        <f t="shared" si="15"/>
        <v>565.07590233755946</v>
      </c>
      <c r="L233" s="28">
        <f t="shared" si="18"/>
        <v>141.26897558438986</v>
      </c>
      <c r="M233" s="27">
        <f t="shared" si="19"/>
        <v>63.57103901297544</v>
      </c>
      <c r="N233" s="27">
        <f>M233*'Demand breakdown 2'!N233</f>
        <v>3.8237184840313336</v>
      </c>
      <c r="O233" s="27">
        <f>M233*'Demand breakdown 2'!O233</f>
        <v>4.1383282327174555</v>
      </c>
      <c r="P233" s="27">
        <f>M233*'Demand breakdown 2'!P233</f>
        <v>4.0173244832227937</v>
      </c>
      <c r="Q233" s="27">
        <f>M233*'Demand breakdown 2'!Q233</f>
        <v>14.665654438753091</v>
      </c>
      <c r="R233" s="27">
        <f>M233*'Demand breakdown 2'!R233</f>
        <v>0</v>
      </c>
      <c r="S233" s="27">
        <f>M233*'Demand breakdown 2'!S233</f>
        <v>0</v>
      </c>
      <c r="T233" s="27">
        <f>M233*'Demand breakdown 2'!T233</f>
        <v>0</v>
      </c>
      <c r="U233" s="27">
        <f>M233*'Demand breakdown 2'!U233</f>
        <v>0</v>
      </c>
      <c r="V233" s="27">
        <f>M233*'Demand breakdown 2'!V233</f>
        <v>35.696106100925427</v>
      </c>
      <c r="W233" s="27">
        <f>M233*'Demand breakdown 2'!W233</f>
        <v>0</v>
      </c>
      <c r="X233" s="27" cm="1">
        <f t="array" ref="X233">_xlfn.IFS(AND('Demand breakdown 2'!X233&gt;0,'Demand breakdown 2'!X233&lt;1),'Demand breakdown 2'!X233*'Demand breakdown final'!M233,'Demand breakdown 2'!X233=0,M233,'Demand breakdown 2'!X233=1,0)</f>
        <v>0</v>
      </c>
      <c r="Y233" s="27">
        <f>IF('Demand breakdown 2'!Y233&lt;1,M233*'Demand breakdown 2'!Y233,'Demand breakdown 2'!Y233-Doku!$H$9)</f>
        <v>1.2299072733253389</v>
      </c>
      <c r="Z233" s="27">
        <f t="shared" si="16"/>
        <v>38.142623407785265</v>
      </c>
      <c r="AA233" s="25">
        <f t="shared" si="17"/>
        <v>39.555313163629165</v>
      </c>
    </row>
    <row r="234" spans="1:27" s="25" customFormat="1" ht="15">
      <c r="A234" s="27" t="s">
        <v>1411</v>
      </c>
      <c r="B234" s="27" t="s">
        <v>1422</v>
      </c>
      <c r="C234" s="27">
        <v>9178</v>
      </c>
      <c r="D234" s="27">
        <v>996</v>
      </c>
      <c r="E234" s="27">
        <v>8909.6929999999993</v>
      </c>
      <c r="F234" s="27">
        <v>180007</v>
      </c>
      <c r="G234" s="27">
        <v>4</v>
      </c>
      <c r="H234" s="27">
        <v>1.4077635065421387E-2</v>
      </c>
      <c r="I234" s="27">
        <v>1.3714819047619047E-2</v>
      </c>
      <c r="J234" s="27">
        <v>72762.894516183122</v>
      </c>
      <c r="K234" s="29">
        <f t="shared" si="15"/>
        <v>1016.9376030855797</v>
      </c>
      <c r="L234" s="28">
        <f t="shared" si="18"/>
        <v>254.23440077139492</v>
      </c>
      <c r="M234" s="27">
        <f t="shared" si="19"/>
        <v>114.40548034712772</v>
      </c>
      <c r="N234" s="27">
        <f>M234*'Demand breakdown 2'!N234</f>
        <v>6.3019853322750414</v>
      </c>
      <c r="O234" s="27">
        <f>M234*'Demand breakdown 2'!O234</f>
        <v>0</v>
      </c>
      <c r="P234" s="27">
        <f>M234*'Demand breakdown 2'!P234</f>
        <v>4.8909146127144059</v>
      </c>
      <c r="Q234" s="27">
        <f>M234*'Demand breakdown 2'!Q234</f>
        <v>15.497861462293081</v>
      </c>
      <c r="R234" s="27">
        <f>M234*'Demand breakdown 2'!R234</f>
        <v>0</v>
      </c>
      <c r="S234" s="27">
        <f>M234*'Demand breakdown 2'!S234</f>
        <v>0</v>
      </c>
      <c r="T234" s="27">
        <f>M234*'Demand breakdown 2'!T234</f>
        <v>0</v>
      </c>
      <c r="U234" s="27">
        <f>M234*'Demand breakdown 2'!U234</f>
        <v>0</v>
      </c>
      <c r="V234" s="27">
        <f>M234*'Demand breakdown 2'!V234</f>
        <v>71.079697941257777</v>
      </c>
      <c r="W234" s="27">
        <f>M234*'Demand breakdown 2'!W234</f>
        <v>0</v>
      </c>
      <c r="X234" s="27" cm="1">
        <f t="array" ref="X234">_xlfn.IFS(AND('Demand breakdown 2'!X234&gt;0,'Demand breakdown 2'!X234&lt;1),'Demand breakdown 2'!X234*'Demand breakdown final'!M234,'Demand breakdown 2'!X234=0,M234,'Demand breakdown 2'!X234=1,0)</f>
        <v>14.421621082967174</v>
      </c>
      <c r="Y234" s="27">
        <f>IF('Demand breakdown 2'!Y234&lt;1,M234*'Demand breakdown 2'!Y234,'Demand breakdown 2'!Y234-Doku!$H$9)</f>
        <v>2.2133999156202382</v>
      </c>
      <c r="Z234" s="27">
        <f t="shared" si="16"/>
        <v>68.64328820827663</v>
      </c>
      <c r="AA234" s="25">
        <f t="shared" si="17"/>
        <v>71.18563221599058</v>
      </c>
    </row>
    <row r="235" spans="1:27" s="25" customFormat="1" ht="15">
      <c r="A235" s="27" t="s">
        <v>1411</v>
      </c>
      <c r="B235" s="27" t="s">
        <v>1423</v>
      </c>
      <c r="C235" s="27">
        <v>9179</v>
      </c>
      <c r="D235" s="27">
        <v>864</v>
      </c>
      <c r="E235" s="27">
        <v>5808.2809999999999</v>
      </c>
      <c r="F235" s="27">
        <v>219311</v>
      </c>
      <c r="G235" s="27">
        <v>4</v>
      </c>
      <c r="H235" s="27">
        <v>9.1772926716353533E-3</v>
      </c>
      <c r="I235" s="27">
        <v>1.6709409523809525E-2</v>
      </c>
      <c r="J235" s="27">
        <v>72762.894516183122</v>
      </c>
      <c r="K235" s="29">
        <f t="shared" si="15"/>
        <v>821.22279332987171</v>
      </c>
      <c r="L235" s="28">
        <f t="shared" si="18"/>
        <v>205.30569833246793</v>
      </c>
      <c r="M235" s="27">
        <f t="shared" si="19"/>
        <v>92.387564249610563</v>
      </c>
      <c r="N235" s="27">
        <f>M235*'Demand breakdown 2'!N235</f>
        <v>12.812729021367296</v>
      </c>
      <c r="O235" s="27">
        <f>M235*'Demand breakdown 2'!O235</f>
        <v>0</v>
      </c>
      <c r="P235" s="27">
        <f>M235*'Demand breakdown 2'!P235</f>
        <v>3.3146394291283023</v>
      </c>
      <c r="Q235" s="27">
        <f>M235*'Demand breakdown 2'!Q235</f>
        <v>8.6064322019471717</v>
      </c>
      <c r="R235" s="27">
        <f>M235*'Demand breakdown 2'!R235</f>
        <v>0</v>
      </c>
      <c r="S235" s="27">
        <f>M235*'Demand breakdown 2'!S235</f>
        <v>0</v>
      </c>
      <c r="T235" s="27">
        <f>M235*'Demand breakdown 2'!T235</f>
        <v>0</v>
      </c>
      <c r="U235" s="27">
        <f>M235*'Demand breakdown 2'!U235</f>
        <v>0</v>
      </c>
      <c r="V235" s="27">
        <f>M235*'Demand breakdown 2'!V235</f>
        <v>61.272369798096868</v>
      </c>
      <c r="W235" s="27">
        <f>M235*'Demand breakdown 2'!W235</f>
        <v>4.5939739456339623</v>
      </c>
      <c r="X235" s="27" cm="1">
        <f t="array" ref="X235">_xlfn.IFS(AND('Demand breakdown 2'!X235&gt;0,'Demand breakdown 2'!X235&lt;1),'Demand breakdown 2'!X235*'Demand breakdown final'!M235,'Demand breakdown 2'!X235=0,M235,'Demand breakdown 2'!X235=1,0)</f>
        <v>0</v>
      </c>
      <c r="Y235" s="27">
        <f>IF('Demand breakdown 2'!Y235&lt;1,M235*'Demand breakdown 2'!Y235,'Demand breakdown 2'!Y235-Doku!$H$9)</f>
        <v>1.7874198534369643</v>
      </c>
      <c r="Z235" s="27">
        <f t="shared" si="16"/>
        <v>55.432538549766342</v>
      </c>
      <c r="AA235" s="25">
        <f t="shared" si="17"/>
        <v>57.485595533091022</v>
      </c>
    </row>
    <row r="236" spans="1:27" s="25" customFormat="1" ht="15">
      <c r="A236" s="27" t="s">
        <v>1411</v>
      </c>
      <c r="B236" s="27" t="s">
        <v>1424</v>
      </c>
      <c r="C236" s="27">
        <v>9180</v>
      </c>
      <c r="D236" s="27">
        <v>710</v>
      </c>
      <c r="E236" s="27">
        <v>2677.6590000000001</v>
      </c>
      <c r="F236" s="27">
        <v>88424</v>
      </c>
      <c r="G236" s="27">
        <v>2</v>
      </c>
      <c r="H236" s="27">
        <v>4.2307974283335202E-3</v>
      </c>
      <c r="I236" s="27">
        <v>6.7370666666666671E-3</v>
      </c>
      <c r="J236" s="27">
        <v>72762.894516183122</v>
      </c>
      <c r="K236" s="29">
        <f t="shared" si="15"/>
        <v>358.90682017820779</v>
      </c>
      <c r="L236" s="28">
        <f t="shared" si="18"/>
        <v>179.4534100891039</v>
      </c>
      <c r="M236" s="27">
        <f t="shared" si="19"/>
        <v>80.754034540096754</v>
      </c>
      <c r="N236" s="27">
        <f>M236*'Demand breakdown 2'!N236</f>
        <v>0</v>
      </c>
      <c r="O236" s="27">
        <f>M236*'Demand breakdown 2'!O236</f>
        <v>79.191688289771065</v>
      </c>
      <c r="P236" s="27">
        <f>M236*'Demand breakdown 2'!P236</f>
        <v>0</v>
      </c>
      <c r="Q236" s="27">
        <f>M236*'Demand breakdown 2'!Q236</f>
        <v>0</v>
      </c>
      <c r="R236" s="27">
        <f>M236*'Demand breakdown 2'!R236</f>
        <v>0</v>
      </c>
      <c r="S236" s="27">
        <f>M236*'Demand breakdown 2'!S236</f>
        <v>0</v>
      </c>
      <c r="T236" s="27">
        <f>M236*'Demand breakdown 2'!T236</f>
        <v>0</v>
      </c>
      <c r="U236" s="27">
        <f>M236*'Demand breakdown 2'!U236</f>
        <v>0</v>
      </c>
      <c r="V236" s="27">
        <f>M236*'Demand breakdown 2'!V236</f>
        <v>0</v>
      </c>
      <c r="W236" s="27">
        <f>M236*'Demand breakdown 2'!W236</f>
        <v>0</v>
      </c>
      <c r="X236" s="27" cm="1">
        <f t="array" ref="X236">_xlfn.IFS(AND('Demand breakdown 2'!X236&gt;0,'Demand breakdown 2'!X236&lt;1),'Demand breakdown 2'!X236*'Demand breakdown final'!M236,'Demand breakdown 2'!X236=0,M236,'Demand breakdown 2'!X236=1,0)</f>
        <v>0</v>
      </c>
      <c r="Y236" s="27">
        <f>IF('Demand breakdown 2'!Y236&lt;1,M236*'Demand breakdown 2'!Y236,'Demand breakdown 2'!Y236-Doku!$H$9)</f>
        <v>1.5623462503256949</v>
      </c>
      <c r="Z236" s="27">
        <f t="shared" si="16"/>
        <v>48.452420724058058</v>
      </c>
      <c r="AA236" s="25">
        <f t="shared" si="17"/>
        <v>50.246954824949093</v>
      </c>
    </row>
    <row r="237" spans="1:27" s="25" customFormat="1" ht="15">
      <c r="A237" s="27" t="s">
        <v>1411</v>
      </c>
      <c r="B237" s="27" t="s">
        <v>1425</v>
      </c>
      <c r="C237" s="27">
        <v>9181</v>
      </c>
      <c r="D237" s="27">
        <v>842</v>
      </c>
      <c r="E237" s="27">
        <v>4284.942</v>
      </c>
      <c r="F237" s="27">
        <v>120302</v>
      </c>
      <c r="G237" s="27">
        <v>4</v>
      </c>
      <c r="H237" s="27">
        <v>6.7703623180391118E-3</v>
      </c>
      <c r="I237" s="27">
        <v>9.1658666666666663E-3</v>
      </c>
      <c r="J237" s="27">
        <v>72762.894516183122</v>
      </c>
      <c r="K237" s="29">
        <f t="shared" si="15"/>
        <v>541.43623164884946</v>
      </c>
      <c r="L237" s="28">
        <f t="shared" si="18"/>
        <v>135.35905791221236</v>
      </c>
      <c r="M237" s="27">
        <f t="shared" si="19"/>
        <v>60.911576060495563</v>
      </c>
      <c r="N237" s="27">
        <f>M237*'Demand breakdown 2'!N237</f>
        <v>20.57017995683783</v>
      </c>
      <c r="O237" s="27">
        <f>M237*'Demand breakdown 2'!O237</f>
        <v>8.3537553633268082</v>
      </c>
      <c r="P237" s="27">
        <f>M237*'Demand breakdown 2'!P237</f>
        <v>3.527513548606406</v>
      </c>
      <c r="Q237" s="27">
        <f>M237*'Demand breakdown 2'!Q237</f>
        <v>4.1559304515647915</v>
      </c>
      <c r="R237" s="27">
        <f>M237*'Demand breakdown 2'!R237</f>
        <v>0</v>
      </c>
      <c r="S237" s="27">
        <f>M237*'Demand breakdown 2'!S237</f>
        <v>0</v>
      </c>
      <c r="T237" s="27">
        <f>M237*'Demand breakdown 2'!T237</f>
        <v>0</v>
      </c>
      <c r="U237" s="27">
        <f>M237*'Demand breakdown 2'!U237</f>
        <v>7.666686216092307</v>
      </c>
      <c r="V237" s="27">
        <f>M237*'Demand breakdown 2'!V237</f>
        <v>15.45905581277629</v>
      </c>
      <c r="W237" s="27">
        <f>M237*'Demand breakdown 2'!W237</f>
        <v>0</v>
      </c>
      <c r="X237" s="27" cm="1">
        <f t="array" ref="X237">_xlfn.IFS(AND('Demand breakdown 2'!X237&gt;0,'Demand breakdown 2'!X237&lt;1),'Demand breakdown 2'!X237*'Demand breakdown final'!M237,'Demand breakdown 2'!X237=0,M237,'Demand breakdown 2'!X237=1,0)</f>
        <v>0</v>
      </c>
      <c r="Y237" s="27">
        <f>IF('Demand breakdown 2'!Y237&lt;1,M237*'Demand breakdown 2'!Y237,'Demand breakdown 2'!Y237-Doku!$H$9)</f>
        <v>1.1784547112911292</v>
      </c>
      <c r="Z237" s="27">
        <f t="shared" si="16"/>
        <v>36.546945636297338</v>
      </c>
      <c r="AA237" s="25">
        <f t="shared" si="17"/>
        <v>37.900536215419464</v>
      </c>
    </row>
    <row r="238" spans="1:27" s="25" customFormat="1" ht="15">
      <c r="A238" s="27" t="s">
        <v>1411</v>
      </c>
      <c r="B238" s="27" t="s">
        <v>1426</v>
      </c>
      <c r="C238" s="27">
        <v>9182</v>
      </c>
      <c r="D238" s="27">
        <v>867</v>
      </c>
      <c r="E238" s="27">
        <v>3635.26</v>
      </c>
      <c r="F238" s="27">
        <v>100010</v>
      </c>
      <c r="G238" s="27">
        <v>2</v>
      </c>
      <c r="H238" s="27">
        <v>5.7438414149537766E-3</v>
      </c>
      <c r="I238" s="27">
        <v>7.6198095238095235E-3</v>
      </c>
      <c r="J238" s="27">
        <v>72762.894516183122</v>
      </c>
      <c r="K238" s="29">
        <f t="shared" si="15"/>
        <v>456.15877048767607</v>
      </c>
      <c r="L238" s="28">
        <f t="shared" si="18"/>
        <v>228.07938524383803</v>
      </c>
      <c r="M238" s="27">
        <f t="shared" si="19"/>
        <v>102.63572335972712</v>
      </c>
      <c r="N238" s="27">
        <f>M238*'Demand breakdown 2'!N238</f>
        <v>3.587405512690788</v>
      </c>
      <c r="O238" s="27">
        <f>M238*'Demand breakdown 2'!O238</f>
        <v>13.84292635688027</v>
      </c>
      <c r="P238" s="27">
        <f>M238*'Demand breakdown 2'!P238</f>
        <v>0</v>
      </c>
      <c r="Q238" s="27">
        <f>M238*'Demand breakdown 2'!Q238</f>
        <v>30.300402494196202</v>
      </c>
      <c r="R238" s="27">
        <f>M238*'Demand breakdown 2'!R238</f>
        <v>0</v>
      </c>
      <c r="S238" s="27">
        <f>M238*'Demand breakdown 2'!S238</f>
        <v>31.881293059110778</v>
      </c>
      <c r="T238" s="27">
        <f>M238*'Demand breakdown 2'!T238</f>
        <v>2.5537462971697127</v>
      </c>
      <c r="U238" s="27">
        <f>M238*'Demand breakdown 2'!U238</f>
        <v>0</v>
      </c>
      <c r="V238" s="27">
        <f>M238*'Demand breakdown 2'!V238</f>
        <v>18.484258912847444</v>
      </c>
      <c r="W238" s="27">
        <f>M238*'Demand breakdown 2'!W238</f>
        <v>0</v>
      </c>
      <c r="X238" s="27" cm="1">
        <f t="array" ref="X238">_xlfn.IFS(AND('Demand breakdown 2'!X238&gt;0,'Demand breakdown 2'!X238&lt;1),'Demand breakdown 2'!X238*'Demand breakdown final'!M238,'Demand breakdown 2'!X238=0,M238,'Demand breakdown 2'!X238=1,0)</f>
        <v>0</v>
      </c>
      <c r="Y238" s="27">
        <f>IF('Demand breakdown 2'!Y238&lt;1,M238*'Demand breakdown 2'!Y238,'Demand breakdown 2'!Y238-Doku!$H$9)</f>
        <v>1.9856907268319237</v>
      </c>
      <c r="Z238" s="27">
        <f t="shared" si="16"/>
        <v>61.581434015836273</v>
      </c>
      <c r="AA238" s="25">
        <f t="shared" si="17"/>
        <v>63.862227868274658</v>
      </c>
    </row>
    <row r="239" spans="1:27" s="25" customFormat="1" ht="15">
      <c r="A239" s="27" t="s">
        <v>1411</v>
      </c>
      <c r="B239" s="27" t="s">
        <v>1427</v>
      </c>
      <c r="C239" s="27">
        <v>9183</v>
      </c>
      <c r="D239" s="27">
        <v>787</v>
      </c>
      <c r="E239" s="27">
        <v>3987.0030000000002</v>
      </c>
      <c r="F239" s="27">
        <v>115872</v>
      </c>
      <c r="G239" s="27">
        <v>5</v>
      </c>
      <c r="H239" s="27">
        <v>6.2996079930857634E-3</v>
      </c>
      <c r="I239" s="27">
        <v>8.8283428571428579E-3</v>
      </c>
      <c r="J239" s="27">
        <v>72762.894516183122</v>
      </c>
      <c r="K239" s="29">
        <f t="shared" si="15"/>
        <v>509.89717098258211</v>
      </c>
      <c r="L239" s="28">
        <f t="shared" si="18"/>
        <v>101.97943419651642</v>
      </c>
      <c r="M239" s="27">
        <f t="shared" si="19"/>
        <v>45.890745388432393</v>
      </c>
      <c r="N239" s="27">
        <f>M239*'Demand breakdown 2'!N239</f>
        <v>5.1599160069544627</v>
      </c>
      <c r="O239" s="27">
        <f>M239*'Demand breakdown 2'!O239</f>
        <v>12.938821152083243</v>
      </c>
      <c r="P239" s="27">
        <f>M239*'Demand breakdown 2'!P239</f>
        <v>2.0452314581271849</v>
      </c>
      <c r="Q239" s="27">
        <f>M239*'Demand breakdown 2'!Q239</f>
        <v>8.3175348039485328</v>
      </c>
      <c r="R239" s="27">
        <f>M239*'Demand breakdown 2'!R239</f>
        <v>0</v>
      </c>
      <c r="S239" s="27">
        <f>M239*'Demand breakdown 2'!S239</f>
        <v>0</v>
      </c>
      <c r="T239" s="27">
        <f>M239*'Demand breakdown 2'!T239</f>
        <v>3.0951689814787358</v>
      </c>
      <c r="U239" s="27">
        <f>M239*'Demand breakdown 2'!U239</f>
        <v>0</v>
      </c>
      <c r="V239" s="27">
        <f>M239*'Demand breakdown 2'!V239</f>
        <v>13.446225903145331</v>
      </c>
      <c r="W239" s="27">
        <f>M239*'Demand breakdown 2'!W239</f>
        <v>0</v>
      </c>
      <c r="X239" s="27" cm="1">
        <f t="array" ref="X239">_xlfn.IFS(AND('Demand breakdown 2'!X239&gt;0,'Demand breakdown 2'!X239&lt;1),'Demand breakdown 2'!X239*'Demand breakdown final'!M239,'Demand breakdown 2'!X239=0,M239,'Demand breakdown 2'!X239=1,0)</f>
        <v>0</v>
      </c>
      <c r="Y239" s="27">
        <f>IF('Demand breakdown 2'!Y239&lt;1,M239*'Demand breakdown 2'!Y239,'Demand breakdown 2'!Y239-Doku!$H$9)</f>
        <v>0.88784708269490531</v>
      </c>
      <c r="Z239" s="27">
        <f t="shared" si="16"/>
        <v>27.534447233059435</v>
      </c>
      <c r="AA239" s="25">
        <f t="shared" si="17"/>
        <v>28.554241575024601</v>
      </c>
    </row>
    <row r="240" spans="1:27" s="25" customFormat="1" ht="15">
      <c r="A240" s="27" t="s">
        <v>1411</v>
      </c>
      <c r="B240" s="27" t="s">
        <v>1428</v>
      </c>
      <c r="C240" s="27">
        <v>9184</v>
      </c>
      <c r="D240" s="27">
        <v>2094</v>
      </c>
      <c r="E240" s="27">
        <v>38340.082999999999</v>
      </c>
      <c r="F240" s="27">
        <v>350473</v>
      </c>
      <c r="G240" s="27">
        <v>4</v>
      </c>
      <c r="H240" s="27">
        <v>6.057870869983583E-2</v>
      </c>
      <c r="I240" s="27">
        <v>2.6702704761904762E-2</v>
      </c>
      <c r="J240" s="27">
        <v>72762.894516183122</v>
      </c>
      <c r="K240" s="29">
        <f t="shared" si="15"/>
        <v>3717.7056827264041</v>
      </c>
      <c r="L240" s="28">
        <f t="shared" si="18"/>
        <v>929.42642068160103</v>
      </c>
      <c r="M240" s="27">
        <f t="shared" si="19"/>
        <v>418.24188930672045</v>
      </c>
      <c r="N240" s="27">
        <f>M240*'Demand breakdown 2'!N240</f>
        <v>17.858219448193594</v>
      </c>
      <c r="O240" s="27">
        <f>M240*'Demand breakdown 2'!O240</f>
        <v>59.16895361258122</v>
      </c>
      <c r="P240" s="27">
        <f>M240*'Demand breakdown 2'!P240</f>
        <v>8.282629378481186</v>
      </c>
      <c r="Q240" s="27">
        <f>M240*'Demand breakdown 2'!Q240</f>
        <v>28.329920888066248</v>
      </c>
      <c r="R240" s="27">
        <f>M240*'Demand breakdown 2'!R240</f>
        <v>0</v>
      </c>
      <c r="S240" s="27">
        <f>M240*'Demand breakdown 2'!S240</f>
        <v>4.0837075297302912</v>
      </c>
      <c r="T240" s="27">
        <f>M240*'Demand breakdown 2'!T240</f>
        <v>0</v>
      </c>
      <c r="U240" s="27">
        <f>M240*'Demand breakdown 2'!U240</f>
        <v>0</v>
      </c>
      <c r="V240" s="27">
        <f>M240*'Demand breakdown 2'!V240</f>
        <v>233.79545647480975</v>
      </c>
      <c r="W240" s="27">
        <f>M240*'Demand breakdown 2'!W240</f>
        <v>5.4790809489798269</v>
      </c>
      <c r="X240" s="27" cm="1">
        <f t="array" ref="X240">_xlfn.IFS(AND('Demand breakdown 2'!X240&gt;0,'Demand breakdown 2'!X240&lt;1),'Demand breakdown 2'!X240*'Demand breakdown final'!M240,'Demand breakdown 2'!X240=0,M240,'Demand breakdown 2'!X240=1,0)</f>
        <v>53.152205841505243</v>
      </c>
      <c r="Y240" s="27">
        <f>IF('Demand breakdown 2'!Y240&lt;1,M240*'Demand breakdown 2'!Y240,'Demand breakdown 2'!Y240-Doku!$H$9)</f>
        <v>8.0917151843731254</v>
      </c>
      <c r="Z240" s="27">
        <f t="shared" si="16"/>
        <v>250.94513358403231</v>
      </c>
      <c r="AA240" s="25">
        <f t="shared" si="17"/>
        <v>260.23939779084833</v>
      </c>
    </row>
    <row r="241" spans="1:27" s="25" customFormat="1" ht="15">
      <c r="A241" s="27" t="s">
        <v>1411</v>
      </c>
      <c r="B241" s="27" t="s">
        <v>1429</v>
      </c>
      <c r="C241" s="27">
        <v>9185</v>
      </c>
      <c r="D241" s="27">
        <v>736</v>
      </c>
      <c r="E241" s="27">
        <v>3625.3780000000002</v>
      </c>
      <c r="F241" s="27">
        <v>97303</v>
      </c>
      <c r="G241" s="27">
        <v>4</v>
      </c>
      <c r="H241" s="27">
        <v>5.7282274998933479E-3</v>
      </c>
      <c r="I241" s="27">
        <v>7.4135619047619051E-3</v>
      </c>
      <c r="J241" s="27">
        <v>72762.894516183122</v>
      </c>
      <c r="K241" s="29">
        <f t="shared" si="15"/>
        <v>451.13876000670371</v>
      </c>
      <c r="L241" s="28">
        <f t="shared" si="18"/>
        <v>112.78469000167593</v>
      </c>
      <c r="M241" s="27">
        <f t="shared" si="19"/>
        <v>50.753110500754168</v>
      </c>
      <c r="N241" s="27">
        <f>M241*'Demand breakdown 2'!N241</f>
        <v>3.8639254170709041</v>
      </c>
      <c r="O241" s="27">
        <f>M241*'Demand breakdown 2'!O241</f>
        <v>3.9086319921444517</v>
      </c>
      <c r="P241" s="27">
        <f>M241*'Demand breakdown 2'!P241</f>
        <v>8.0280235524927708</v>
      </c>
      <c r="Q241" s="27">
        <f>M241*'Demand breakdown 2'!Q241</f>
        <v>9.3628341511172657</v>
      </c>
      <c r="R241" s="27">
        <f>M241*'Demand breakdown 2'!R241</f>
        <v>0</v>
      </c>
      <c r="S241" s="27">
        <f>M241*'Demand breakdown 2'!S241</f>
        <v>5.0901629048024963</v>
      </c>
      <c r="T241" s="27">
        <f>M241*'Demand breakdown 2'!T241</f>
        <v>0</v>
      </c>
      <c r="U241" s="27">
        <f>M241*'Demand breakdown 2'!U241</f>
        <v>7.0955721295302059</v>
      </c>
      <c r="V241" s="27">
        <f>M241*'Demand breakdown 2'!V241</f>
        <v>9.1776211972411392</v>
      </c>
      <c r="W241" s="27">
        <f>M241*'Demand breakdown 2'!W241</f>
        <v>0</v>
      </c>
      <c r="X241" s="27" cm="1">
        <f t="array" ref="X241">_xlfn.IFS(AND('Demand breakdown 2'!X241&gt;0,'Demand breakdown 2'!X241&lt;1),'Demand breakdown 2'!X241*'Demand breakdown final'!M241,'Demand breakdown 2'!X241=0,M241,'Demand breakdown 2'!X241=1,0)</f>
        <v>3.2444200196231718</v>
      </c>
      <c r="Y241" s="27">
        <f>IF('Demand breakdown 2'!Y241&lt;1,M241*'Demand breakdown 2'!Y241,'Demand breakdown 2'!Y241-Doku!$H$9)</f>
        <v>0.9819191367317649</v>
      </c>
      <c r="Z241" s="27">
        <f t="shared" si="16"/>
        <v>30.451866300452501</v>
      </c>
      <c r="AA241" s="25">
        <f t="shared" si="17"/>
        <v>31.579713200469261</v>
      </c>
    </row>
    <row r="242" spans="1:27" s="25" customFormat="1" ht="15">
      <c r="A242" s="27" t="s">
        <v>1411</v>
      </c>
      <c r="B242" s="27" t="s">
        <v>1430</v>
      </c>
      <c r="C242" s="27">
        <v>9186</v>
      </c>
      <c r="D242" s="27">
        <v>828</v>
      </c>
      <c r="E242" s="27">
        <v>4509.5919999999996</v>
      </c>
      <c r="F242" s="27">
        <v>128227</v>
      </c>
      <c r="G242" s="27">
        <v>4</v>
      </c>
      <c r="H242" s="27">
        <v>7.1253173897174414E-3</v>
      </c>
      <c r="I242" s="27">
        <v>9.7696761904761901E-3</v>
      </c>
      <c r="J242" s="27">
        <v>72762.894516183122</v>
      </c>
      <c r="K242" s="29">
        <f t="shared" si="15"/>
        <v>572.33385375744933</v>
      </c>
      <c r="L242" s="28">
        <f t="shared" si="18"/>
        <v>143.08346343936233</v>
      </c>
      <c r="M242" s="27">
        <f t="shared" si="19"/>
        <v>64.387558547713056</v>
      </c>
      <c r="N242" s="27">
        <f>M242*'Demand breakdown 2'!N242</f>
        <v>6.8805246197526113</v>
      </c>
      <c r="O242" s="27">
        <f>M242*'Demand breakdown 2'!O242</f>
        <v>10.544341881173226</v>
      </c>
      <c r="P242" s="27">
        <f>M242*'Demand breakdown 2'!P242</f>
        <v>1.2295522334936977</v>
      </c>
      <c r="Q242" s="27">
        <f>M242*'Demand breakdown 2'!Q242</f>
        <v>15.127218387831553</v>
      </c>
      <c r="R242" s="27">
        <f>M242*'Demand breakdown 2'!R242</f>
        <v>0</v>
      </c>
      <c r="S242" s="27">
        <f>M242*'Demand breakdown 2'!S242</f>
        <v>3.974310249676599</v>
      </c>
      <c r="T242" s="27">
        <f>M242*'Demand breakdown 2'!T242</f>
        <v>0</v>
      </c>
      <c r="U242" s="27">
        <f>M242*'Demand breakdown 2'!U242</f>
        <v>5.0796652878679023</v>
      </c>
      <c r="V242" s="27">
        <f>M242*'Demand breakdown 2'!V242</f>
        <v>20.306241431941373</v>
      </c>
      <c r="W242" s="27">
        <f>M242*'Demand breakdown 2'!W242</f>
        <v>0</v>
      </c>
      <c r="X242" s="27" cm="1">
        <f t="array" ref="X242">_xlfn.IFS(AND('Demand breakdown 2'!X242&gt;0,'Demand breakdown 2'!X242&lt;1),'Demand breakdown 2'!X242*'Demand breakdown final'!M242,'Demand breakdown 2'!X242=0,M242,'Demand breakdown 2'!X242=1,0)</f>
        <v>0</v>
      </c>
      <c r="Y242" s="27">
        <f>IF('Demand breakdown 2'!Y242&lt;1,M242*'Demand breakdown 2'!Y242,'Demand breakdown 2'!Y242-Doku!$H$9)</f>
        <v>1.2457044559760904</v>
      </c>
      <c r="Z242" s="27">
        <f t="shared" si="16"/>
        <v>38.632535128627829</v>
      </c>
      <c r="AA242" s="25">
        <f t="shared" si="17"/>
        <v>40.063369763021456</v>
      </c>
    </row>
    <row r="243" spans="1:27" s="25" customFormat="1" ht="15">
      <c r="A243" s="27" t="s">
        <v>1411</v>
      </c>
      <c r="B243" s="27" t="s">
        <v>1414</v>
      </c>
      <c r="C243" s="27">
        <v>9187</v>
      </c>
      <c r="D243" s="27">
        <v>911</v>
      </c>
      <c r="E243" s="27">
        <v>3254.5369999999998</v>
      </c>
      <c r="F243" s="27">
        <v>63551</v>
      </c>
      <c r="G243" s="27">
        <v>1</v>
      </c>
      <c r="H243" s="27">
        <v>5.1422853955698953E-3</v>
      </c>
      <c r="I243" s="27">
        <v>4.8419809523809519E-3</v>
      </c>
      <c r="J243" s="27">
        <v>72762.894516183122</v>
      </c>
      <c r="K243" s="29">
        <f t="shared" si="15"/>
        <v>368.04928406366179</v>
      </c>
      <c r="L243" s="28">
        <f t="shared" si="18"/>
        <v>368.04928406366179</v>
      </c>
      <c r="M243" s="27">
        <f t="shared" si="19"/>
        <v>165.62217782864781</v>
      </c>
      <c r="N243" s="27">
        <f>M243*'Demand breakdown 2'!N243</f>
        <v>12.143959082962475</v>
      </c>
      <c r="O243" s="27">
        <f>M243*'Demand breakdown 2'!O243</f>
        <v>33.493125584682986</v>
      </c>
      <c r="P243" s="27">
        <f>M243*'Demand breakdown 2'!P243</f>
        <v>5.0995984761194739</v>
      </c>
      <c r="Q243" s="27">
        <f>M243*'Demand breakdown 2'!Q243</f>
        <v>35.91327401402782</v>
      </c>
      <c r="R243" s="27">
        <f>M243*'Demand breakdown 2'!R243</f>
        <v>1.7113906750367047</v>
      </c>
      <c r="S243" s="27">
        <f>M243*'Demand breakdown 2'!S243</f>
        <v>14.72833187001285</v>
      </c>
      <c r="T243" s="27">
        <f>M243*'Demand breakdown 2'!T243</f>
        <v>12.584771832593143</v>
      </c>
      <c r="U243" s="27">
        <f>M243*'Demand breakdown 2'!U243</f>
        <v>0</v>
      </c>
      <c r="V243" s="27">
        <f>M243*'Demand breakdown 2'!V243</f>
        <v>40.952368779413668</v>
      </c>
      <c r="W243" s="27">
        <f>M243*'Demand breakdown 2'!W243</f>
        <v>5.1514587996054342</v>
      </c>
      <c r="X243" s="27" cm="1">
        <f t="array" ref="X243">_xlfn.IFS(AND('Demand breakdown 2'!X243&gt;0,'Demand breakdown 2'!X243&lt;1),'Demand breakdown 2'!X243*'Demand breakdown final'!M243,'Demand breakdown 2'!X243=0,M243,'Demand breakdown 2'!X243=1,0)</f>
        <v>0.63961065632684921</v>
      </c>
      <c r="Y243" s="27">
        <f>IF('Demand breakdown 2'!Y243&lt;1,M243*'Demand breakdown 2'!Y243,'Demand breakdown 2'!Y243-Doku!$H$9)</f>
        <v>3.2042880578664064</v>
      </c>
      <c r="Z243" s="27">
        <f t="shared" si="16"/>
        <v>99.373306697188696</v>
      </c>
      <c r="AA243" s="25">
        <f t="shared" si="17"/>
        <v>103.05379953782531</v>
      </c>
    </row>
    <row r="244" spans="1:27" s="25" customFormat="1" ht="15">
      <c r="A244" s="27" t="s">
        <v>1411</v>
      </c>
      <c r="B244" s="27" t="s">
        <v>1431</v>
      </c>
      <c r="C244" s="27">
        <v>9188</v>
      </c>
      <c r="D244" s="27">
        <v>1205</v>
      </c>
      <c r="E244" s="27">
        <v>6186.3869999999997</v>
      </c>
      <c r="F244" s="27">
        <v>136667</v>
      </c>
      <c r="G244" s="27">
        <v>2</v>
      </c>
      <c r="H244" s="27">
        <v>9.7747137369903793E-3</v>
      </c>
      <c r="I244" s="27">
        <v>1.041272380952381E-2</v>
      </c>
      <c r="J244" s="27">
        <v>72762.894516183122</v>
      </c>
      <c r="K244" s="29">
        <f t="shared" si="15"/>
        <v>724.23503326076047</v>
      </c>
      <c r="L244" s="28">
        <f t="shared" si="18"/>
        <v>362.11751663038024</v>
      </c>
      <c r="M244" s="27">
        <f t="shared" si="19"/>
        <v>162.95288248367112</v>
      </c>
      <c r="N244" s="27">
        <f>M244*'Demand breakdown 2'!N244</f>
        <v>6.2299108376734607</v>
      </c>
      <c r="O244" s="27">
        <f>M244*'Demand breakdown 2'!O244</f>
        <v>7.7017020711691311</v>
      </c>
      <c r="P244" s="27">
        <f>M244*'Demand breakdown 2'!P244</f>
        <v>0</v>
      </c>
      <c r="Q244" s="27">
        <f>M244*'Demand breakdown 2'!Q244</f>
        <v>0</v>
      </c>
      <c r="R244" s="27">
        <f>M244*'Demand breakdown 2'!R244</f>
        <v>0</v>
      </c>
      <c r="S244" s="27">
        <f>M244*'Demand breakdown 2'!S244</f>
        <v>0</v>
      </c>
      <c r="T244" s="27">
        <f>M244*'Demand breakdown 2'!T244</f>
        <v>0</v>
      </c>
      <c r="U244" s="27">
        <f>M244*'Demand breakdown 2'!U244</f>
        <v>34.516528654035483</v>
      </c>
      <c r="V244" s="27">
        <f>M244*'Demand breakdown 2'!V244</f>
        <v>79.335595942540664</v>
      </c>
      <c r="W244" s="27">
        <f>M244*'Demand breakdown 2'!W244</f>
        <v>32.016499709467496</v>
      </c>
      <c r="X244" s="27" cm="1">
        <f t="array" ref="X244">_xlfn.IFS(AND('Demand breakdown 2'!X244&gt;0,'Demand breakdown 2'!X244&lt;1),'Demand breakdown 2'!X244*'Demand breakdown final'!M244,'Demand breakdown 2'!X244=0,M244,'Demand breakdown 2'!X244=1,0)</f>
        <v>0</v>
      </c>
      <c r="Y244" s="27">
        <f>IF('Demand breakdown 2'!Y244&lt;1,M244*'Demand breakdown 2'!Y244,'Demand breakdown 2'!Y244-Doku!$H$9)</f>
        <v>3.1526452687848847</v>
      </c>
      <c r="Z244" s="27">
        <f t="shared" si="16"/>
        <v>97.771729490202674</v>
      </c>
      <c r="AA244" s="25">
        <f t="shared" si="17"/>
        <v>101.39290465650647</v>
      </c>
    </row>
    <row r="245" spans="1:27" s="25" customFormat="1" ht="15">
      <c r="A245" s="27" t="s">
        <v>1411</v>
      </c>
      <c r="B245" s="27" t="s">
        <v>1432</v>
      </c>
      <c r="C245" s="27">
        <v>9189</v>
      </c>
      <c r="D245" s="27">
        <v>827</v>
      </c>
      <c r="E245" s="27">
        <v>7275.3950000000004</v>
      </c>
      <c r="F245" s="27">
        <v>177319</v>
      </c>
      <c r="G245" s="27">
        <v>2</v>
      </c>
      <c r="H245" s="27">
        <v>1.1495385505066387E-2</v>
      </c>
      <c r="I245" s="27">
        <v>1.3510019047619047E-2</v>
      </c>
      <c r="J245" s="27">
        <v>72762.894516183122</v>
      </c>
      <c r="K245" s="29">
        <f t="shared" si="15"/>
        <v>877.48288195275245</v>
      </c>
      <c r="L245" s="28">
        <f t="shared" si="18"/>
        <v>438.74144097637623</v>
      </c>
      <c r="M245" s="27">
        <f t="shared" si="19"/>
        <v>197.43364843936931</v>
      </c>
      <c r="N245" s="27">
        <f>M245*'Demand breakdown 2'!N245</f>
        <v>4.4540089156418246</v>
      </c>
      <c r="O245" s="27">
        <f>M245*'Demand breakdown 2'!O245</f>
        <v>26.783327376758727</v>
      </c>
      <c r="P245" s="27">
        <f>M245*'Demand breakdown 2'!P245</f>
        <v>2.4725676870102906</v>
      </c>
      <c r="Q245" s="27">
        <f>M245*'Demand breakdown 2'!Q245</f>
        <v>20.043040120388213</v>
      </c>
      <c r="R245" s="27">
        <f>M245*'Demand breakdown 2'!R245</f>
        <v>0</v>
      </c>
      <c r="S245" s="27">
        <f>M245*'Demand breakdown 2'!S245</f>
        <v>1.735877999442156</v>
      </c>
      <c r="T245" s="27">
        <f>M245*'Demand breakdown 2'!T245</f>
        <v>4.1322364084281569</v>
      </c>
      <c r="U245" s="27">
        <f>M245*'Demand breakdown 2'!U245</f>
        <v>0</v>
      </c>
      <c r="V245" s="27">
        <f>M245*'Demand breakdown 2'!V245</f>
        <v>115.05907442156104</v>
      </c>
      <c r="W245" s="27">
        <f>M245*'Demand breakdown 2'!W245</f>
        <v>5.9527913834528565</v>
      </c>
      <c r="X245" s="27" cm="1">
        <f t="array" ref="X245">_xlfn.IFS(AND('Demand breakdown 2'!X245&gt;0,'Demand breakdown 2'!X245&lt;1),'Demand breakdown 2'!X245*'Demand breakdown final'!M245,'Demand breakdown 2'!X245=0,M245,'Demand breakdown 2'!X245=1,0)</f>
        <v>12.980980356804027</v>
      </c>
      <c r="Y245" s="27">
        <f>IF('Demand breakdown 2'!Y245&lt;1,M245*'Demand breakdown 2'!Y245,'Demand breakdown 2'!Y245-Doku!$H$9)</f>
        <v>3.8197437698820185</v>
      </c>
      <c r="Z245" s="27">
        <f t="shared" si="16"/>
        <v>118.46018906362158</v>
      </c>
      <c r="AA245" s="25">
        <f t="shared" si="17"/>
        <v>122.84760347338535</v>
      </c>
    </row>
    <row r="246" spans="1:27" s="25" customFormat="1" ht="15">
      <c r="A246" s="27" t="s">
        <v>1411</v>
      </c>
      <c r="B246" s="27" t="s">
        <v>1433</v>
      </c>
      <c r="C246" s="27">
        <v>9190</v>
      </c>
      <c r="D246" s="27">
        <v>837</v>
      </c>
      <c r="E246" s="27">
        <v>5585.0370000000003</v>
      </c>
      <c r="F246" s="27">
        <v>135478</v>
      </c>
      <c r="G246" s="27">
        <v>4</v>
      </c>
      <c r="H246" s="27">
        <v>8.8245591304746268E-3</v>
      </c>
      <c r="I246" s="27">
        <v>1.0322133333333334E-2</v>
      </c>
      <c r="J246" s="27">
        <v>72762.894516183122</v>
      </c>
      <c r="K246" s="29">
        <f t="shared" si="15"/>
        <v>672.61145861332011</v>
      </c>
      <c r="L246" s="28">
        <f t="shared" si="18"/>
        <v>168.15286465333003</v>
      </c>
      <c r="M246" s="27">
        <f t="shared" si="19"/>
        <v>75.668789093998512</v>
      </c>
      <c r="N246" s="27">
        <f>M246*'Demand breakdown 2'!N246</f>
        <v>17.936879647357269</v>
      </c>
      <c r="O246" s="27">
        <f>M246*'Demand breakdown 2'!O246</f>
        <v>1.8393026709759304</v>
      </c>
      <c r="P246" s="27">
        <f>M246*'Demand breakdown 2'!P246</f>
        <v>2.3543074188491908</v>
      </c>
      <c r="Q246" s="27">
        <f>M246*'Demand breakdown 2'!Q246</f>
        <v>10.851885758757989</v>
      </c>
      <c r="R246" s="27">
        <f>M246*'Demand breakdown 2'!R246</f>
        <v>0</v>
      </c>
      <c r="S246" s="27">
        <f>M246*'Demand breakdown 2'!S246</f>
        <v>0</v>
      </c>
      <c r="T246" s="27">
        <f>M246*'Demand breakdown 2'!T246</f>
        <v>2.1998059944872126</v>
      </c>
      <c r="U246" s="27">
        <f>M246*'Demand breakdown 2'!U246</f>
        <v>9.3510147792416287</v>
      </c>
      <c r="V246" s="27">
        <f>M246*'Demand breakdown 2'!V246</f>
        <v>27.596897275322856</v>
      </c>
      <c r="W246" s="27">
        <f>M246*'Demand breakdown 2'!W246</f>
        <v>2.0747334128608492</v>
      </c>
      <c r="X246" s="27" cm="1">
        <f t="array" ref="X246">_xlfn.IFS(AND('Demand breakdown 2'!X246&gt;0,'Demand breakdown 2'!X246&lt;1),'Demand breakdown 2'!X246*'Demand breakdown final'!M246,'Demand breakdown 2'!X246=0,M246,'Demand breakdown 2'!X246=1,0)</f>
        <v>0</v>
      </c>
      <c r="Y246" s="27">
        <f>IF('Demand breakdown 2'!Y246&lt;1,M246*'Demand breakdown 2'!Y246,'Demand breakdown 2'!Y246-Doku!$H$9)</f>
        <v>1.4639621361455852</v>
      </c>
      <c r="Z246" s="27">
        <f t="shared" si="16"/>
        <v>45.40127345639911</v>
      </c>
      <c r="AA246" s="25">
        <f t="shared" si="17"/>
        <v>47.082802102932412</v>
      </c>
    </row>
    <row r="247" spans="1:27" s="25" customFormat="1" ht="15">
      <c r="A247" s="27" t="s">
        <v>1411</v>
      </c>
      <c r="B247" s="27" t="s">
        <v>1434</v>
      </c>
      <c r="C247" s="27">
        <v>9261</v>
      </c>
      <c r="D247" s="27">
        <v>909</v>
      </c>
      <c r="E247" s="27">
        <v>4069.8420000000001</v>
      </c>
      <c r="F247" s="27">
        <v>73411</v>
      </c>
      <c r="G247" s="27">
        <v>1</v>
      </c>
      <c r="H247" s="27">
        <v>6.4304965894924453E-3</v>
      </c>
      <c r="I247" s="27">
        <v>5.5932190476190476E-3</v>
      </c>
      <c r="J247" s="27">
        <v>72762.894516183122</v>
      </c>
      <c r="K247" s="29">
        <f t="shared" si="15"/>
        <v>450.84317853908522</v>
      </c>
      <c r="L247" s="28">
        <f t="shared" si="18"/>
        <v>450.84317853908522</v>
      </c>
      <c r="M247" s="27">
        <f t="shared" si="19"/>
        <v>202.87943034258836</v>
      </c>
      <c r="N247" s="27">
        <f>M247*'Demand breakdown 2'!N247</f>
        <v>0</v>
      </c>
      <c r="O247" s="27">
        <f>M247*'Demand breakdown 2'!O247</f>
        <v>0</v>
      </c>
      <c r="P247" s="27">
        <f>M247*'Demand breakdown 2'!P247</f>
        <v>0</v>
      </c>
      <c r="Q247" s="27">
        <f>M247*'Demand breakdown 2'!Q247</f>
        <v>33.781277631879419</v>
      </c>
      <c r="R247" s="27">
        <f>M247*'Demand breakdown 2'!R247</f>
        <v>0</v>
      </c>
      <c r="S247" s="27">
        <f>M247*'Demand breakdown 2'!S247</f>
        <v>0</v>
      </c>
      <c r="T247" s="27">
        <f>M247*'Demand breakdown 2'!T247</f>
        <v>0</v>
      </c>
      <c r="U247" s="27">
        <f>M247*'Demand breakdown 2'!U247</f>
        <v>0</v>
      </c>
      <c r="V247" s="27">
        <f>M247*'Demand breakdown 2'!V247</f>
        <v>0</v>
      </c>
      <c r="W247" s="27">
        <f>M247*'Demand breakdown 2'!W247</f>
        <v>0</v>
      </c>
      <c r="X247" s="27" cm="1">
        <f t="array" ref="X247">_xlfn.IFS(AND('Demand breakdown 2'!X247&gt;0,'Demand breakdown 2'!X247&lt;1),'Demand breakdown 2'!X247*'Demand breakdown final'!M247,'Demand breakdown 2'!X247=0,M247,'Demand breakdown 2'!X247=1,0)</f>
        <v>165.17304953698982</v>
      </c>
      <c r="Y247" s="27">
        <f>IF('Demand breakdown 2'!Y247&lt;1,M247*'Demand breakdown 2'!Y247,'Demand breakdown 2'!Y247-Doku!$H$9)</f>
        <v>3.9251031737191266</v>
      </c>
      <c r="Z247" s="27">
        <f t="shared" si="16"/>
        <v>121.72765820555301</v>
      </c>
      <c r="AA247" s="25">
        <f t="shared" si="17"/>
        <v>126.23608999094387</v>
      </c>
    </row>
    <row r="248" spans="1:27" s="25" customFormat="1" ht="15">
      <c r="A248" s="27" t="s">
        <v>1411</v>
      </c>
      <c r="B248" s="27" t="s">
        <v>1435</v>
      </c>
      <c r="C248" s="27">
        <v>9262</v>
      </c>
      <c r="D248" s="27">
        <v>828</v>
      </c>
      <c r="E248" s="27">
        <v>3546.77</v>
      </c>
      <c r="F248" s="27">
        <v>52803</v>
      </c>
      <c r="G248" s="27">
        <v>1</v>
      </c>
      <c r="H248" s="27">
        <v>5.6040240355065673E-3</v>
      </c>
      <c r="I248" s="27">
        <v>4.0230857142857139E-3</v>
      </c>
      <c r="J248" s="27">
        <v>72762.894516183122</v>
      </c>
      <c r="K248" s="29">
        <f t="shared" si="15"/>
        <v>375.55558823671555</v>
      </c>
      <c r="L248" s="28">
        <f t="shared" si="18"/>
        <v>375.55558823671555</v>
      </c>
      <c r="M248" s="27">
        <f t="shared" si="19"/>
        <v>169.00001470652199</v>
      </c>
      <c r="N248" s="27">
        <f>M248*'Demand breakdown 2'!N248</f>
        <v>0</v>
      </c>
      <c r="O248" s="27">
        <f>M248*'Demand breakdown 2'!O248</f>
        <v>0</v>
      </c>
      <c r="P248" s="27">
        <f>M248*'Demand breakdown 2'!P248</f>
        <v>0</v>
      </c>
      <c r="Q248" s="27">
        <f>M248*'Demand breakdown 2'!Q248</f>
        <v>5.869617473578729</v>
      </c>
      <c r="R248" s="27">
        <f>M248*'Demand breakdown 2'!R248</f>
        <v>0</v>
      </c>
      <c r="S248" s="27">
        <f>M248*'Demand breakdown 2'!S248</f>
        <v>7.1931586686013844</v>
      </c>
      <c r="T248" s="27">
        <f>M248*'Demand breakdown 2'!T248</f>
        <v>0</v>
      </c>
      <c r="U248" s="27">
        <f>M248*'Demand breakdown 2'!U248</f>
        <v>0</v>
      </c>
      <c r="V248" s="27">
        <f>M248*'Demand breakdown 2'!V248</f>
        <v>0</v>
      </c>
      <c r="W248" s="27">
        <f>M248*'Demand breakdown 2'!W248</f>
        <v>4.287122566486425</v>
      </c>
      <c r="X248" s="27" cm="1">
        <f t="array" ref="X248">_xlfn.IFS(AND('Demand breakdown 2'!X248&gt;0,'Demand breakdown 2'!X248&lt;1),'Demand breakdown 2'!X248*'Demand breakdown final'!M248,'Demand breakdown 2'!X248=0,M248,'Demand breakdown 2'!X248=1,0)</f>
        <v>148.38047701590935</v>
      </c>
      <c r="Y248" s="27">
        <f>IF('Demand breakdown 2'!Y248&lt;1,M248*'Demand breakdown 2'!Y248,'Demand breakdown 2'!Y248-Doku!$H$9)</f>
        <v>3.2696389819460974</v>
      </c>
      <c r="Z248" s="27">
        <f t="shared" si="16"/>
        <v>101.40000882391321</v>
      </c>
      <c r="AA248" s="25">
        <f t="shared" si="17"/>
        <v>105.15556470628036</v>
      </c>
    </row>
    <row r="249" spans="1:27" s="25" customFormat="1" ht="15">
      <c r="A249" s="27" t="s">
        <v>1411</v>
      </c>
      <c r="B249" s="27" t="s">
        <v>1436</v>
      </c>
      <c r="C249" s="27">
        <v>9263</v>
      </c>
      <c r="D249" s="27">
        <v>836</v>
      </c>
      <c r="E249" s="27">
        <v>2527.9740000000002</v>
      </c>
      <c r="F249" s="27">
        <v>47791</v>
      </c>
      <c r="G249" s="27">
        <v>1</v>
      </c>
      <c r="H249" s="27">
        <v>3.9942897501489185E-3</v>
      </c>
      <c r="I249" s="27">
        <v>3.6412190476190478E-3</v>
      </c>
      <c r="J249" s="27">
        <v>72762.894516183122</v>
      </c>
      <c r="K249" s="29">
        <f t="shared" si="15"/>
        <v>283.44275879737518</v>
      </c>
      <c r="L249" s="28">
        <f t="shared" si="18"/>
        <v>283.44275879737518</v>
      </c>
      <c r="M249" s="27">
        <f t="shared" si="19"/>
        <v>127.54924145881883</v>
      </c>
      <c r="N249" s="27">
        <f>M249*'Demand breakdown 2'!N249</f>
        <v>2.5591509549528131</v>
      </c>
      <c r="O249" s="27">
        <f>M249*'Demand breakdown 2'!O249</f>
        <v>5.7763692983220638</v>
      </c>
      <c r="P249" s="27">
        <f>M249*'Demand breakdown 2'!P249</f>
        <v>3.8021671330727513</v>
      </c>
      <c r="Q249" s="27">
        <f>M249*'Demand breakdown 2'!Q249</f>
        <v>12.381416048724088</v>
      </c>
      <c r="R249" s="27">
        <f>M249*'Demand breakdown 2'!R249</f>
        <v>0</v>
      </c>
      <c r="S249" s="27">
        <f>M249*'Demand breakdown 2'!S249</f>
        <v>0</v>
      </c>
      <c r="T249" s="27">
        <f>M249*'Demand breakdown 2'!T249</f>
        <v>0</v>
      </c>
      <c r="U249" s="27">
        <f>M249*'Demand breakdown 2'!U249</f>
        <v>21.984325346356549</v>
      </c>
      <c r="V249" s="27">
        <f>M249*'Demand breakdown 2'!V249</f>
        <v>78.578120750170186</v>
      </c>
      <c r="W249" s="27">
        <f>M249*'Demand breakdown 2'!W249</f>
        <v>0</v>
      </c>
      <c r="X249" s="27" cm="1">
        <f t="array" ref="X249">_xlfn.IFS(AND('Demand breakdown 2'!X249&gt;0,'Demand breakdown 2'!X249&lt;1),'Demand breakdown 2'!X249*'Demand breakdown final'!M249,'Demand breakdown 2'!X249=0,M249,'Demand breakdown 2'!X249=1,0)</f>
        <v>0</v>
      </c>
      <c r="Y249" s="27">
        <f>IF('Demand breakdown 2'!Y249&lt;1,M249*'Demand breakdown 2'!Y249,'Demand breakdown 2'!Y249-Doku!$H$9)</f>
        <v>2.4676919272203772</v>
      </c>
      <c r="Z249" s="27">
        <f t="shared" si="16"/>
        <v>76.529544875291307</v>
      </c>
      <c r="AA249" s="25">
        <f t="shared" si="17"/>
        <v>79.363972463265057</v>
      </c>
    </row>
    <row r="250" spans="1:27" s="25" customFormat="1" ht="15">
      <c r="A250" s="27" t="s">
        <v>1411</v>
      </c>
      <c r="B250" s="27" t="s">
        <v>1437</v>
      </c>
      <c r="C250" s="27">
        <v>9271</v>
      </c>
      <c r="D250" s="27">
        <v>688</v>
      </c>
      <c r="E250" s="27">
        <v>4835.5730000000003</v>
      </c>
      <c r="F250" s="27">
        <v>119478</v>
      </c>
      <c r="G250" s="27">
        <v>1</v>
      </c>
      <c r="H250" s="27">
        <v>7.6403790822203305E-3</v>
      </c>
      <c r="I250" s="27">
        <v>9.1030857142857143E-3</v>
      </c>
      <c r="J250" s="27">
        <v>72762.894516183122</v>
      </c>
      <c r="K250" s="29">
        <f t="shared" si="15"/>
        <v>585.73671236883661</v>
      </c>
      <c r="L250" s="28">
        <f t="shared" si="18"/>
        <v>585.73671236883661</v>
      </c>
      <c r="M250" s="27">
        <f t="shared" si="19"/>
        <v>263.58152056597646</v>
      </c>
      <c r="N250" s="27">
        <f>M250*'Demand breakdown 2'!N250</f>
        <v>77.010803765664079</v>
      </c>
      <c r="O250" s="27">
        <f>M250*'Demand breakdown 2'!O250</f>
        <v>26.162574429979028</v>
      </c>
      <c r="P250" s="27">
        <f>M250*'Demand breakdown 2'!P250</f>
        <v>23.504119286287612</v>
      </c>
      <c r="Q250" s="27">
        <f>M250*'Demand breakdown 2'!Q250</f>
        <v>17.891825094050169</v>
      </c>
      <c r="R250" s="27">
        <f>M250*'Demand breakdown 2'!R250</f>
        <v>0</v>
      </c>
      <c r="S250" s="27">
        <f>M250*'Demand breakdown 2'!S250</f>
        <v>0</v>
      </c>
      <c r="T250" s="27">
        <f>M250*'Demand breakdown 2'!T250</f>
        <v>3.017135599586291</v>
      </c>
      <c r="U250" s="27">
        <f>M250*'Demand breakdown 2'!U250</f>
        <v>0</v>
      </c>
      <c r="V250" s="27">
        <f>M250*'Demand breakdown 2'!V250</f>
        <v>59.076780970920382</v>
      </c>
      <c r="W250" s="27">
        <f>M250*'Demand breakdown 2'!W250</f>
        <v>6.0764688998660974</v>
      </c>
      <c r="X250" s="27" cm="1">
        <f t="array" ref="X250">_xlfn.IFS(AND('Demand breakdown 2'!X250&gt;0,'Demand breakdown 2'!X250&lt;1),'Demand breakdown 2'!X250*'Demand breakdown final'!M250,'Demand breakdown 2'!X250=0,M250,'Demand breakdown 2'!X250=1,0)</f>
        <v>45.742307551769777</v>
      </c>
      <c r="Y250" s="27">
        <f>IF('Demand breakdown 2'!Y250&lt;1,M250*'Demand breakdown 2'!Y250,'Demand breakdown 2'!Y250-Doku!$H$9)</f>
        <v>5.0995049678530275</v>
      </c>
      <c r="Z250" s="27">
        <f t="shared" si="16"/>
        <v>158.14891233958591</v>
      </c>
      <c r="AA250" s="25">
        <f t="shared" si="17"/>
        <v>164.00627946327427</v>
      </c>
    </row>
    <row r="251" spans="1:27" s="25" customFormat="1" ht="15">
      <c r="A251" s="27" t="s">
        <v>1411</v>
      </c>
      <c r="B251" s="27" t="s">
        <v>1438</v>
      </c>
      <c r="C251" s="27">
        <v>9272</v>
      </c>
      <c r="D251" s="27">
        <v>529</v>
      </c>
      <c r="E251" s="27">
        <v>2383.9209999999998</v>
      </c>
      <c r="F251" s="27">
        <v>78362</v>
      </c>
      <c r="G251" s="27">
        <v>2</v>
      </c>
      <c r="H251" s="27">
        <v>3.7666808343221722E-3</v>
      </c>
      <c r="I251" s="27">
        <v>5.970438095238095E-3</v>
      </c>
      <c r="J251" s="27">
        <v>72762.894516183122</v>
      </c>
      <c r="K251" s="29">
        <f t="shared" si="15"/>
        <v>318.97309221619628</v>
      </c>
      <c r="L251" s="28">
        <f t="shared" si="18"/>
        <v>159.48654610809814</v>
      </c>
      <c r="M251" s="27">
        <f t="shared" si="19"/>
        <v>71.768945748644171</v>
      </c>
      <c r="N251" s="27">
        <f>M251*'Demand breakdown 2'!N251</f>
        <v>23.804671729068254</v>
      </c>
      <c r="O251" s="27">
        <f>M251*'Demand breakdown 2'!O251</f>
        <v>23.578575796770455</v>
      </c>
      <c r="P251" s="27">
        <f>M251*'Demand breakdown 2'!P251</f>
        <v>0</v>
      </c>
      <c r="Q251" s="27">
        <f>M251*'Demand breakdown 2'!Q251</f>
        <v>3.9566788152114802</v>
      </c>
      <c r="R251" s="27">
        <f>M251*'Demand breakdown 2'!R251</f>
        <v>0</v>
      </c>
      <c r="S251" s="27">
        <f>M251*'Demand breakdown 2'!S251</f>
        <v>0</v>
      </c>
      <c r="T251" s="27">
        <f>M251*'Demand breakdown 2'!T251</f>
        <v>2.470905545825945</v>
      </c>
      <c r="U251" s="27">
        <f>M251*'Demand breakdown 2'!U251</f>
        <v>0</v>
      </c>
      <c r="V251" s="27">
        <f>M251*'Demand breakdown 2'!V251</f>
        <v>16.569601895538689</v>
      </c>
      <c r="W251" s="27">
        <f>M251*'Demand breakdown 2'!W251</f>
        <v>0</v>
      </c>
      <c r="X251" s="27" cm="1">
        <f t="array" ref="X251">_xlfn.IFS(AND('Demand breakdown 2'!X251&gt;0,'Demand breakdown 2'!X251&lt;1),'Demand breakdown 2'!X251*'Demand breakdown final'!M251,'Demand breakdown 2'!X251=0,M251,'Demand breakdown 2'!X251=1,0)</f>
        <v>0</v>
      </c>
      <c r="Y251" s="27">
        <f>IF('Demand breakdown 2'!Y251&lt;1,M251*'Demand breakdown 2'!Y251,'Demand breakdown 2'!Y251-Doku!$H$9)</f>
        <v>1.3885119662293481</v>
      </c>
      <c r="Z251" s="27">
        <f t="shared" si="16"/>
        <v>43.061367449186498</v>
      </c>
      <c r="AA251" s="25">
        <f t="shared" si="17"/>
        <v>44.656232910267484</v>
      </c>
    </row>
    <row r="252" spans="1:27" s="25" customFormat="1" ht="15">
      <c r="A252" s="27" t="s">
        <v>1411</v>
      </c>
      <c r="B252" s="27" t="s">
        <v>1439</v>
      </c>
      <c r="C252" s="27">
        <v>9273</v>
      </c>
      <c r="D252" s="27">
        <v>720</v>
      </c>
      <c r="E252" s="27">
        <v>3871.6</v>
      </c>
      <c r="F252" s="27">
        <v>123058</v>
      </c>
      <c r="G252" s="27">
        <v>4</v>
      </c>
      <c r="H252" s="27">
        <v>6.1172671066540051E-3</v>
      </c>
      <c r="I252" s="27">
        <v>9.3758476190476184E-3</v>
      </c>
      <c r="J252" s="27">
        <v>72762.894516183122</v>
      </c>
      <c r="K252" s="29">
        <f t="shared" si="15"/>
        <v>511.4991112356023</v>
      </c>
      <c r="L252" s="28">
        <f t="shared" si="18"/>
        <v>127.87477780890057</v>
      </c>
      <c r="M252" s="27">
        <f t="shared" si="19"/>
        <v>57.543650014005259</v>
      </c>
      <c r="N252" s="27">
        <f>M252*'Demand breakdown 2'!N252</f>
        <v>5.5438530308448746</v>
      </c>
      <c r="O252" s="27">
        <f>M252*'Demand breakdown 2'!O252</f>
        <v>14.692320782679674</v>
      </c>
      <c r="P252" s="27">
        <f>M252*'Demand breakdown 2'!P252</f>
        <v>3.4787862810375048</v>
      </c>
      <c r="Q252" s="27">
        <f>M252*'Demand breakdown 2'!Q252</f>
        <v>6.4394554563885729</v>
      </c>
      <c r="R252" s="27">
        <f>M252*'Demand breakdown 2'!R252</f>
        <v>0</v>
      </c>
      <c r="S252" s="27">
        <f>M252*'Demand breakdown 2'!S252</f>
        <v>0</v>
      </c>
      <c r="T252" s="27">
        <f>M252*'Demand breakdown 2'!T252</f>
        <v>0</v>
      </c>
      <c r="U252" s="27">
        <f>M252*'Demand breakdown 2'!U252</f>
        <v>0</v>
      </c>
      <c r="V252" s="27">
        <f>M252*'Demand breakdown 2'!V252</f>
        <v>24.65497255773602</v>
      </c>
      <c r="W252" s="27">
        <f>M252*'Demand breakdown 2'!W252</f>
        <v>1.6209663735047095</v>
      </c>
      <c r="X252" s="27" cm="1">
        <f t="array" ref="X252">_xlfn.IFS(AND('Demand breakdown 2'!X252&gt;0,'Demand breakdown 2'!X252&lt;1),'Demand breakdown 2'!X252*'Demand breakdown final'!M252,'Demand breakdown 2'!X252=0,M252,'Demand breakdown 2'!X252=1,0)</f>
        <v>0</v>
      </c>
      <c r="Y252" s="27">
        <f>IF('Demand breakdown 2'!Y252&lt;1,M252*'Demand breakdown 2'!Y252,'Demand breakdown 2'!Y252-Doku!$H$9)</f>
        <v>1.1132955318139022</v>
      </c>
      <c r="Z252" s="27">
        <f t="shared" si="16"/>
        <v>34.526190008403155</v>
      </c>
      <c r="AA252" s="25">
        <f t="shared" si="17"/>
        <v>35.804937786492161</v>
      </c>
    </row>
    <row r="253" spans="1:27" s="25" customFormat="1" ht="15">
      <c r="A253" s="27" t="s">
        <v>1411</v>
      </c>
      <c r="B253" s="27" t="s">
        <v>1434</v>
      </c>
      <c r="C253" s="27">
        <v>9274</v>
      </c>
      <c r="D253" s="27">
        <v>909</v>
      </c>
      <c r="E253" s="27">
        <v>4069.8420000000001</v>
      </c>
      <c r="F253" s="27">
        <v>73411</v>
      </c>
      <c r="G253" s="27">
        <v>4</v>
      </c>
      <c r="H253" s="27">
        <v>6.4304965894924453E-3</v>
      </c>
      <c r="I253" s="27">
        <v>5.5932190476190476E-3</v>
      </c>
      <c r="J253" s="27">
        <v>72762.894516183122</v>
      </c>
      <c r="K253" s="29">
        <f t="shared" si="15"/>
        <v>450.84317853908522</v>
      </c>
      <c r="L253" s="28">
        <f t="shared" si="18"/>
        <v>112.7107946347713</v>
      </c>
      <c r="M253" s="27">
        <f t="shared" si="19"/>
        <v>50.719857585647091</v>
      </c>
      <c r="N253" s="27">
        <f>M253*'Demand breakdown 2'!N253</f>
        <v>10.44987791242516</v>
      </c>
      <c r="O253" s="27">
        <f>M253*'Demand breakdown 2'!O253</f>
        <v>3.1633340829920509</v>
      </c>
      <c r="P253" s="27">
        <f>M253*'Demand breakdown 2'!P253</f>
        <v>3.9908131032067131</v>
      </c>
      <c r="Q253" s="27">
        <f>M253*'Demand breakdown 2'!Q253</f>
        <v>6.8893538997300725</v>
      </c>
      <c r="R253" s="27">
        <f>M253*'Demand breakdown 2'!R253</f>
        <v>0</v>
      </c>
      <c r="S253" s="27">
        <f>M253*'Demand breakdown 2'!S253</f>
        <v>1.9008375207216808</v>
      </c>
      <c r="T253" s="27">
        <f>M253*'Demand breakdown 2'!T253</f>
        <v>3.7685758806347751</v>
      </c>
      <c r="U253" s="27">
        <f>M253*'Demand breakdown 2'!U253</f>
        <v>6.9791944790676634</v>
      </c>
      <c r="V253" s="27">
        <f>M253*'Demand breakdown 2'!V253</f>
        <v>12.596594913439198</v>
      </c>
      <c r="W253" s="27">
        <f>M253*'Demand breakdown 2'!W253</f>
        <v>0</v>
      </c>
      <c r="X253" s="27" cm="1">
        <f t="array" ref="X253">_xlfn.IFS(AND('Demand breakdown 2'!X253&gt;0,'Demand breakdown 2'!X253&lt;1),'Demand breakdown 2'!X253*'Demand breakdown final'!M253,'Demand breakdown 2'!X253=0,M253,'Demand breakdown 2'!X253=1,0)</f>
        <v>0</v>
      </c>
      <c r="Y253" s="27">
        <f>IF('Demand breakdown 2'!Y253&lt;1,M253*'Demand breakdown 2'!Y253,'Demand breakdown 2'!Y253-Doku!$H$9)</f>
        <v>0.98127579342977611</v>
      </c>
      <c r="Z253" s="27">
        <f t="shared" si="16"/>
        <v>30.431914551388253</v>
      </c>
      <c r="AA253" s="25">
        <f t="shared" si="17"/>
        <v>31.559022497735967</v>
      </c>
    </row>
    <row r="254" spans="1:27" s="25" customFormat="1" ht="15">
      <c r="A254" s="27" t="s">
        <v>1411</v>
      </c>
      <c r="B254" s="27" t="s">
        <v>1435</v>
      </c>
      <c r="C254" s="27">
        <v>9275</v>
      </c>
      <c r="D254" s="27">
        <v>828</v>
      </c>
      <c r="E254" s="27">
        <v>3546.77</v>
      </c>
      <c r="F254" s="27">
        <v>52803</v>
      </c>
      <c r="G254" s="27">
        <v>3</v>
      </c>
      <c r="H254" s="27">
        <v>5.6040240355065673E-3</v>
      </c>
      <c r="I254" s="27">
        <v>4.0230857142857139E-3</v>
      </c>
      <c r="J254" s="27">
        <v>72762.894516183122</v>
      </c>
      <c r="K254" s="29">
        <f t="shared" si="15"/>
        <v>375.55558823671555</v>
      </c>
      <c r="L254" s="28">
        <f t="shared" si="18"/>
        <v>125.18519607890518</v>
      </c>
      <c r="M254" s="27">
        <f t="shared" si="19"/>
        <v>56.333338235507334</v>
      </c>
      <c r="N254" s="27">
        <f>M254*'Demand breakdown 2'!N254</f>
        <v>12.34753929473027</v>
      </c>
      <c r="O254" s="27">
        <f>M254*'Demand breakdown 2'!O254</f>
        <v>4.8436069051383255</v>
      </c>
      <c r="P254" s="27">
        <f>M254*'Demand breakdown 2'!P254</f>
        <v>4.2260836078669142</v>
      </c>
      <c r="Q254" s="27">
        <f>M254*'Demand breakdown 2'!Q254</f>
        <v>7.6678248286781958</v>
      </c>
      <c r="R254" s="27">
        <f>M254*'Demand breakdown 2'!R254</f>
        <v>0</v>
      </c>
      <c r="S254" s="27">
        <f>M254*'Demand breakdown 2'!S254</f>
        <v>0</v>
      </c>
      <c r="T254" s="27">
        <f>M254*'Demand breakdown 2'!T254</f>
        <v>2.1832814206847075</v>
      </c>
      <c r="U254" s="27">
        <f>M254*'Demand breakdown 2'!U254</f>
        <v>7.146881004439753</v>
      </c>
      <c r="V254" s="27">
        <f>M254*'Demand breakdown 2'!V254</f>
        <v>15.748307405769991</v>
      </c>
      <c r="W254" s="27">
        <f>M254*'Demand breakdown 2'!W254</f>
        <v>1.081768001173999</v>
      </c>
      <c r="X254" s="27" cm="1">
        <f t="array" ref="X254">_xlfn.IFS(AND('Demand breakdown 2'!X254&gt;0,'Demand breakdown 2'!X254&lt;1),'Demand breakdown 2'!X254*'Demand breakdown final'!M254,'Demand breakdown 2'!X254=0,M254,'Demand breakdown 2'!X254=1,0)</f>
        <v>0</v>
      </c>
      <c r="Y254" s="27">
        <f>IF('Demand breakdown 2'!Y254&lt;1,M254*'Demand breakdown 2'!Y254,'Demand breakdown 2'!Y254-Doku!$H$9)</f>
        <v>1.0898796606486991</v>
      </c>
      <c r="Z254" s="27">
        <f t="shared" si="16"/>
        <v>33.800002941304399</v>
      </c>
      <c r="AA254" s="25">
        <f t="shared" si="17"/>
        <v>35.051854902093453</v>
      </c>
    </row>
    <row r="255" spans="1:27" s="25" customFormat="1" ht="15">
      <c r="A255" s="27" t="s">
        <v>1411</v>
      </c>
      <c r="B255" s="27" t="s">
        <v>1440</v>
      </c>
      <c r="C255" s="27">
        <v>9276</v>
      </c>
      <c r="D255" s="27">
        <v>606</v>
      </c>
      <c r="E255" s="27">
        <v>2538.1819999999998</v>
      </c>
      <c r="F255" s="27">
        <v>77410</v>
      </c>
      <c r="G255" s="27">
        <v>1</v>
      </c>
      <c r="H255" s="27">
        <v>4.0104187569225324E-3</v>
      </c>
      <c r="I255" s="27">
        <v>5.8979047619047622E-3</v>
      </c>
      <c r="J255" s="27">
        <v>72762.894516183122</v>
      </c>
      <c r="K255" s="29">
        <f t="shared" si="15"/>
        <v>330.26458159843878</v>
      </c>
      <c r="L255" s="28">
        <f t="shared" si="18"/>
        <v>330.26458159843878</v>
      </c>
      <c r="M255" s="27">
        <f t="shared" si="19"/>
        <v>148.61906171929746</v>
      </c>
      <c r="N255" s="27">
        <f>M255*'Demand breakdown 2'!N255</f>
        <v>21.579910312645062</v>
      </c>
      <c r="O255" s="27">
        <f>M255*'Demand breakdown 2'!O255</f>
        <v>47.027543521398385</v>
      </c>
      <c r="P255" s="27">
        <f>M255*'Demand breakdown 2'!P255</f>
        <v>20.945207068155497</v>
      </c>
      <c r="Q255" s="27">
        <f>M255*'Demand breakdown 2'!Q255</f>
        <v>2.6181508835194371</v>
      </c>
      <c r="R255" s="27">
        <f>M255*'Demand breakdown 2'!R255</f>
        <v>0</v>
      </c>
      <c r="S255" s="27">
        <f>M255*'Demand breakdown 2'!S255</f>
        <v>0</v>
      </c>
      <c r="T255" s="27">
        <f>M255*'Demand breakdown 2'!T255</f>
        <v>6.2081911101635141</v>
      </c>
      <c r="U255" s="27">
        <f>M255*'Demand breakdown 2'!U255</f>
        <v>0</v>
      </c>
      <c r="V255" s="27">
        <f>M255*'Demand breakdown 2'!V255</f>
        <v>47.364729620033458</v>
      </c>
      <c r="W255" s="27">
        <f>M255*'Demand breakdown 2'!W255</f>
        <v>0</v>
      </c>
      <c r="X255" s="27" cm="1">
        <f t="array" ref="X255">_xlfn.IFS(AND('Demand breakdown 2'!X255&gt;0,'Demand breakdown 2'!X255&lt;1),'Demand breakdown 2'!X255*'Demand breakdown final'!M255,'Demand breakdown 2'!X255=0,M255,'Demand breakdown 2'!X255=1,0)</f>
        <v>0</v>
      </c>
      <c r="Y255" s="27">
        <f>IF('Demand breakdown 2'!Y255&lt;1,M255*'Demand breakdown 2'!Y255,'Demand breakdown 2'!Y255-Doku!$H$9)</f>
        <v>2.8753292033821052</v>
      </c>
      <c r="Z255" s="27">
        <f t="shared" si="16"/>
        <v>89.171437031578478</v>
      </c>
      <c r="AA255" s="25">
        <f t="shared" si="17"/>
        <v>92.474082847562869</v>
      </c>
    </row>
    <row r="256" spans="1:27" s="25" customFormat="1" ht="15">
      <c r="A256" s="27" t="s">
        <v>1411</v>
      </c>
      <c r="B256" s="27" t="s">
        <v>1441</v>
      </c>
      <c r="C256" s="27">
        <v>9277</v>
      </c>
      <c r="D256" s="27">
        <v>651</v>
      </c>
      <c r="E256" s="27">
        <v>3990.1379999999999</v>
      </c>
      <c r="F256" s="27">
        <v>121502</v>
      </c>
      <c r="G256" s="27">
        <v>4</v>
      </c>
      <c r="H256" s="27">
        <v>6.3045614057263659E-3</v>
      </c>
      <c r="I256" s="27">
        <v>9.2572952380952384E-3</v>
      </c>
      <c r="J256" s="27">
        <v>72762.894516183122</v>
      </c>
      <c r="K256" s="29">
        <f t="shared" si="15"/>
        <v>518.89598544179273</v>
      </c>
      <c r="L256" s="28">
        <f t="shared" si="18"/>
        <v>129.72399636044818</v>
      </c>
      <c r="M256" s="27">
        <f t="shared" si="19"/>
        <v>58.375798362201685</v>
      </c>
      <c r="N256" s="27">
        <f>M256*'Demand breakdown 2'!N256</f>
        <v>21.96325996576218</v>
      </c>
      <c r="O256" s="27">
        <f>M256*'Demand breakdown 2'!O256</f>
        <v>1.504430084892272</v>
      </c>
      <c r="P256" s="27">
        <f>M256*'Demand breakdown 2'!P256</f>
        <v>7.5363431611112874</v>
      </c>
      <c r="Q256" s="27">
        <f>M256*'Demand breakdown 2'!Q256</f>
        <v>12.298006307161828</v>
      </c>
      <c r="R256" s="27">
        <f>M256*'Demand breakdown 2'!R256</f>
        <v>0</v>
      </c>
      <c r="S256" s="27">
        <f>M256*'Demand breakdown 2'!S256</f>
        <v>0</v>
      </c>
      <c r="T256" s="27">
        <f>M256*'Demand breakdown 2'!T256</f>
        <v>2.85983643496031</v>
      </c>
      <c r="U256" s="27">
        <f>M256*'Demand breakdown 2'!U256</f>
        <v>0</v>
      </c>
      <c r="V256" s="27">
        <f>M256*'Demand breakdown 2'!V256</f>
        <v>11.084527323593059</v>
      </c>
      <c r="W256" s="27">
        <f>M256*'Demand breakdown 2'!W256</f>
        <v>0</v>
      </c>
      <c r="X256" s="27" cm="1">
        <f t="array" ref="X256">_xlfn.IFS(AND('Demand breakdown 2'!X256&gt;0,'Demand breakdown 2'!X256&lt;1),'Demand breakdown 2'!X256*'Demand breakdown final'!M256,'Demand breakdown 2'!X256=0,M256,'Demand breakdown 2'!X256=1,0)</f>
        <v>0</v>
      </c>
      <c r="Y256" s="27">
        <f>IF('Demand breakdown 2'!Y256&lt;1,M256*'Demand breakdown 2'!Y256,'Demand breakdown 2'!Y256-Doku!$H$9)</f>
        <v>1.1293950847207463</v>
      </c>
      <c r="Z256" s="27">
        <f t="shared" si="16"/>
        <v>35.025479017321011</v>
      </c>
      <c r="AA256" s="25">
        <f t="shared" si="17"/>
        <v>36.322718980925494</v>
      </c>
    </row>
    <row r="257" spans="1:27" s="25" customFormat="1" ht="15">
      <c r="A257" s="27" t="s">
        <v>1411</v>
      </c>
      <c r="B257" s="27" t="s">
        <v>1442</v>
      </c>
      <c r="C257" s="27">
        <v>9278</v>
      </c>
      <c r="D257" s="27">
        <v>665</v>
      </c>
      <c r="E257" s="27">
        <v>2850.94</v>
      </c>
      <c r="F257" s="27">
        <v>101120</v>
      </c>
      <c r="G257" s="27">
        <v>3</v>
      </c>
      <c r="H257" s="27">
        <v>4.5045876343228044E-3</v>
      </c>
      <c r="I257" s="27">
        <v>7.7043809523809521E-3</v>
      </c>
      <c r="J257" s="27">
        <v>72762.894516183122</v>
      </c>
      <c r="K257" s="29">
        <f t="shared" si="15"/>
        <v>392.95817750425977</v>
      </c>
      <c r="L257" s="28">
        <f t="shared" si="18"/>
        <v>130.9860591680866</v>
      </c>
      <c r="M257" s="27">
        <f t="shared" si="19"/>
        <v>58.943726625638973</v>
      </c>
      <c r="N257" s="27">
        <f>M257*'Demand breakdown 2'!N257</f>
        <v>5.9428446679813085</v>
      </c>
      <c r="O257" s="27">
        <f>M257*'Demand breakdown 2'!O257</f>
        <v>16.026641741912982</v>
      </c>
      <c r="P257" s="27">
        <f>M257*'Demand breakdown 2'!P257</f>
        <v>6.3780186482453871</v>
      </c>
      <c r="Q257" s="27">
        <f>M257*'Demand breakdown 2'!Q257</f>
        <v>10.376179591921598</v>
      </c>
      <c r="R257" s="27">
        <f>M257*'Demand breakdown 2'!R257</f>
        <v>0</v>
      </c>
      <c r="S257" s="27">
        <f>M257*'Demand breakdown 2'!S257</f>
        <v>0</v>
      </c>
      <c r="T257" s="27">
        <f>M257*'Demand breakdown 2'!T257</f>
        <v>0</v>
      </c>
      <c r="U257" s="27">
        <f>M257*'Demand breakdown 2'!U257</f>
        <v>5.0588975205699009</v>
      </c>
      <c r="V257" s="27">
        <f>M257*'Demand breakdown 2'!V257</f>
        <v>13.130014935780213</v>
      </c>
      <c r="W257" s="27">
        <f>M257*'Demand breakdown 2'!W257</f>
        <v>0</v>
      </c>
      <c r="X257" s="27" cm="1">
        <f t="array" ref="X257">_xlfn.IFS(AND('Demand breakdown 2'!X257&gt;0,'Demand breakdown 2'!X257&lt;1),'Demand breakdown 2'!X257*'Demand breakdown final'!M257,'Demand breakdown 2'!X257=0,M257,'Demand breakdown 2'!X257=1,0)</f>
        <v>0.89074674085303374</v>
      </c>
      <c r="Y257" s="27">
        <f>IF('Demand breakdown 2'!Y257&lt;1,M257*'Demand breakdown 2'!Y257,'Demand breakdown 2'!Y257-Doku!$H$9)</f>
        <v>1.1403827783745495</v>
      </c>
      <c r="Z257" s="27">
        <f t="shared" si="16"/>
        <v>35.366235975383383</v>
      </c>
      <c r="AA257" s="25">
        <f t="shared" si="17"/>
        <v>36.676096567064249</v>
      </c>
    </row>
    <row r="258" spans="1:27" s="25" customFormat="1" ht="15">
      <c r="A258" s="27" t="s">
        <v>1411</v>
      </c>
      <c r="B258" s="27" t="s">
        <v>1443</v>
      </c>
      <c r="C258" s="27">
        <v>9279</v>
      </c>
      <c r="D258" s="27">
        <v>1652</v>
      </c>
      <c r="E258" s="27">
        <v>5873.585</v>
      </c>
      <c r="F258" s="27">
        <v>96683</v>
      </c>
      <c r="G258" s="27">
        <v>2</v>
      </c>
      <c r="H258" s="27">
        <v>9.2804753380091864E-3</v>
      </c>
      <c r="I258" s="27">
        <v>7.3663238095238092E-3</v>
      </c>
      <c r="J258" s="27">
        <v>72762.894516183122</v>
      </c>
      <c r="K258" s="29">
        <f t="shared" ref="K258:K321" si="20">H258*J258*$AD$6+I258*J258*$AF$6</f>
        <v>636.27607046815308</v>
      </c>
      <c r="L258" s="28">
        <f t="shared" si="18"/>
        <v>318.13803523407654</v>
      </c>
      <c r="M258" s="27">
        <f t="shared" si="19"/>
        <v>143.16211585533443</v>
      </c>
      <c r="N258" s="27">
        <f>M258*'Demand breakdown 2'!N258</f>
        <v>4.1026991046548851</v>
      </c>
      <c r="O258" s="27">
        <f>M258*'Demand breakdown 2'!O258</f>
        <v>0</v>
      </c>
      <c r="P258" s="27">
        <f>M258*'Demand breakdown 2'!P258</f>
        <v>3.4872942389566521</v>
      </c>
      <c r="Q258" s="27">
        <f>M258*'Demand breakdown 2'!Q258</f>
        <v>8.3905199981783429</v>
      </c>
      <c r="R258" s="27">
        <f>M258*'Demand breakdown 2'!R258</f>
        <v>0</v>
      </c>
      <c r="S258" s="27">
        <f>M258*'Demand breakdown 2'!S258</f>
        <v>0</v>
      </c>
      <c r="T258" s="27">
        <f>M258*'Demand breakdown 2'!T258</f>
        <v>0</v>
      </c>
      <c r="U258" s="27">
        <f>M258*'Demand breakdown 2'!U258</f>
        <v>0</v>
      </c>
      <c r="V258" s="27">
        <f>M258*'Demand breakdown 2'!V258</f>
        <v>2.1213956346020377</v>
      </c>
      <c r="W258" s="27">
        <f>M258*'Demand breakdown 2'!W258</f>
        <v>0</v>
      </c>
      <c r="X258" s="27" cm="1">
        <f t="array" ref="X258">_xlfn.IFS(AND('Demand breakdown 2'!X258&gt;0,'Demand breakdown 2'!X258&lt;1),'Demand breakdown 2'!X258*'Demand breakdown final'!M258,'Demand breakdown 2'!X258=0,M258,'Demand breakdown 2'!X258=1,0)</f>
        <v>122.29045306826183</v>
      </c>
      <c r="Y258" s="27">
        <f>IF('Demand breakdown 2'!Y258&lt;1,M258*'Demand breakdown 2'!Y258,'Demand breakdown 2'!Y258-Doku!$H$9)</f>
        <v>2.7697538106806916</v>
      </c>
      <c r="Z258" s="27">
        <f t="shared" ref="Z258:Z321" si="21">L258*$AE$4</f>
        <v>85.897269513200669</v>
      </c>
      <c r="AA258" s="25">
        <f t="shared" ref="AA258:AA321" si="22">L258*$AF$6</f>
        <v>89.078649865541436</v>
      </c>
    </row>
    <row r="259" spans="1:27" s="25" customFormat="1" ht="15">
      <c r="A259" s="27" t="s">
        <v>1411</v>
      </c>
      <c r="B259" s="27" t="s">
        <v>1444</v>
      </c>
      <c r="C259" s="27">
        <v>9361</v>
      </c>
      <c r="D259" s="27">
        <v>811</v>
      </c>
      <c r="E259" s="27">
        <v>2594.6149999999998</v>
      </c>
      <c r="F259" s="27">
        <v>42207</v>
      </c>
      <c r="G259" s="27">
        <v>1</v>
      </c>
      <c r="H259" s="27">
        <v>4.0995849245611844E-3</v>
      </c>
      <c r="I259" s="27">
        <v>3.2157714285714284E-3</v>
      </c>
      <c r="J259" s="27">
        <v>72762.894516183122</v>
      </c>
      <c r="K259" s="29">
        <f t="shared" si="20"/>
        <v>280.29119353538914</v>
      </c>
      <c r="L259" s="28">
        <f t="shared" ref="L259:L322" si="23">K259/G259</f>
        <v>280.29119353538914</v>
      </c>
      <c r="M259" s="27">
        <f t="shared" ref="M259:M322" si="24">L259*0.45</f>
        <v>126.13103709092512</v>
      </c>
      <c r="N259" s="27">
        <f>M259*'Demand breakdown 2'!N259</f>
        <v>0</v>
      </c>
      <c r="O259" s="27">
        <f>M259*'Demand breakdown 2'!O259</f>
        <v>4.9369705147341616</v>
      </c>
      <c r="P259" s="27">
        <f>M259*'Demand breakdown 2'!P259</f>
        <v>3.223625991625906</v>
      </c>
      <c r="Q259" s="27">
        <f>M259*'Demand breakdown 2'!Q259</f>
        <v>0</v>
      </c>
      <c r="R259" s="27">
        <f>M259*'Demand breakdown 2'!R259</f>
        <v>0</v>
      </c>
      <c r="S259" s="27">
        <f>M259*'Demand breakdown 2'!S259</f>
        <v>0</v>
      </c>
      <c r="T259" s="27">
        <f>M259*'Demand breakdown 2'!T259</f>
        <v>0</v>
      </c>
      <c r="U259" s="27">
        <f>M259*'Demand breakdown 2'!U259</f>
        <v>1.5737386730772138</v>
      </c>
      <c r="V259" s="27">
        <f>M259*'Demand breakdown 2'!V259</f>
        <v>26.664717355929245</v>
      </c>
      <c r="W259" s="27">
        <f>M259*'Demand breakdown 2'!W259</f>
        <v>0</v>
      </c>
      <c r="X259" s="27" cm="1">
        <f t="array" ref="X259">_xlfn.IFS(AND('Demand breakdown 2'!X259&gt;0,'Demand breakdown 2'!X259&lt;1),'Demand breakdown 2'!X259*'Demand breakdown final'!M259,'Demand breakdown 2'!X259=0,M259,'Demand breakdown 2'!X259=1,0)</f>
        <v>87.291730592137711</v>
      </c>
      <c r="Y259" s="27">
        <f>IF('Demand breakdown 2'!Y259&lt;1,M259*'Demand breakdown 2'!Y259,'Demand breakdown 2'!Y259-Doku!$H$9)</f>
        <v>2.4402539634208833</v>
      </c>
      <c r="Z259" s="27">
        <f t="shared" si="21"/>
        <v>75.67862225455508</v>
      </c>
      <c r="AA259" s="25">
        <f t="shared" si="22"/>
        <v>78.48153418990897</v>
      </c>
    </row>
    <row r="260" spans="1:27" s="25" customFormat="1" ht="15">
      <c r="A260" s="27" t="s">
        <v>1411</v>
      </c>
      <c r="B260" s="27" t="s">
        <v>1445</v>
      </c>
      <c r="C260" s="27">
        <v>9362</v>
      </c>
      <c r="D260" s="27">
        <v>1275</v>
      </c>
      <c r="E260" s="27">
        <v>13239.540999999999</v>
      </c>
      <c r="F260" s="27">
        <v>153094</v>
      </c>
      <c r="G260" s="27">
        <v>1</v>
      </c>
      <c r="H260" s="27">
        <v>2.0918950476933845E-2</v>
      </c>
      <c r="I260" s="27">
        <v>1.1664304761904762E-2</v>
      </c>
      <c r="J260" s="27">
        <v>72762.894516183122</v>
      </c>
      <c r="K260" s="29">
        <f t="shared" si="20"/>
        <v>1333.57284015715</v>
      </c>
      <c r="L260" s="28">
        <f t="shared" si="23"/>
        <v>1333.57284015715</v>
      </c>
      <c r="M260" s="27">
        <f t="shared" si="24"/>
        <v>600.10777807071759</v>
      </c>
      <c r="N260" s="27">
        <f>M260*'Demand breakdown 2'!N260</f>
        <v>10.404656246153092</v>
      </c>
      <c r="O260" s="27">
        <f>M260*'Demand breakdown 2'!O260</f>
        <v>0</v>
      </c>
      <c r="P260" s="27">
        <f>M260*'Demand breakdown 2'!P260</f>
        <v>4.0993955191222309</v>
      </c>
      <c r="Q260" s="27">
        <f>M260*'Demand breakdown 2'!Q260</f>
        <v>18.349675180832847</v>
      </c>
      <c r="R260" s="27">
        <f>M260*'Demand breakdown 2'!R260</f>
        <v>0</v>
      </c>
      <c r="S260" s="27">
        <f>M260*'Demand breakdown 2'!S260</f>
        <v>10.033758556327747</v>
      </c>
      <c r="T260" s="27">
        <f>M260*'Demand breakdown 2'!T260</f>
        <v>0</v>
      </c>
      <c r="U260" s="27">
        <f>M260*'Demand breakdown 2'!U260</f>
        <v>0</v>
      </c>
      <c r="V260" s="27">
        <f>M260*'Demand breakdown 2'!V260</f>
        <v>332.28528822142198</v>
      </c>
      <c r="W260" s="27">
        <f>M260*'Demand breakdown 2'!W260</f>
        <v>0</v>
      </c>
      <c r="X260" s="27" cm="1">
        <f t="array" ref="X260">_xlfn.IFS(AND('Demand breakdown 2'!X260&gt;0,'Demand breakdown 2'!X260&lt;1),'Demand breakdown 2'!X260*'Demand breakdown final'!M260,'Demand breakdown 2'!X260=0,M260,'Demand breakdown 2'!X260=1,0)</f>
        <v>213.32473444270354</v>
      </c>
      <c r="Y260" s="27">
        <f>IF('Demand breakdown 2'!Y260&lt;1,M260*'Demand breakdown 2'!Y260,'Demand breakdown 2'!Y260-Doku!$H$9)</f>
        <v>11.61026990415613</v>
      </c>
      <c r="Z260" s="27">
        <f t="shared" si="21"/>
        <v>360.06466684243054</v>
      </c>
      <c r="AA260" s="25">
        <f t="shared" si="22"/>
        <v>373.40039524400203</v>
      </c>
    </row>
    <row r="261" spans="1:27" s="25" customFormat="1" ht="15">
      <c r="A261" s="27" t="s">
        <v>1411</v>
      </c>
      <c r="B261" s="27" t="s">
        <v>1446</v>
      </c>
      <c r="C261" s="27">
        <v>9363</v>
      </c>
      <c r="D261" s="27">
        <v>741</v>
      </c>
      <c r="E261" s="27">
        <v>2380.7820000000002</v>
      </c>
      <c r="F261" s="27">
        <v>42743</v>
      </c>
      <c r="G261" s="27">
        <v>1</v>
      </c>
      <c r="H261" s="27">
        <v>3.7617211015378493E-3</v>
      </c>
      <c r="I261" s="27">
        <v>3.2566095238095237E-3</v>
      </c>
      <c r="J261" s="27">
        <v>72762.894516183122</v>
      </c>
      <c r="K261" s="29">
        <f t="shared" si="20"/>
        <v>263.42276918473704</v>
      </c>
      <c r="L261" s="28">
        <f t="shared" si="23"/>
        <v>263.42276918473704</v>
      </c>
      <c r="M261" s="27">
        <f t="shared" si="24"/>
        <v>118.54024613313167</v>
      </c>
      <c r="N261" s="27">
        <f>M261*'Demand breakdown 2'!N261</f>
        <v>7.7752827977589112</v>
      </c>
      <c r="O261" s="27">
        <f>M261*'Demand breakdown 2'!O261</f>
        <v>7.9664782763923281</v>
      </c>
      <c r="P261" s="27">
        <f>M261*'Demand breakdown 2'!P261</f>
        <v>27.595880749423024</v>
      </c>
      <c r="Q261" s="27">
        <f>M261*'Demand breakdown 2'!Q261</f>
        <v>0</v>
      </c>
      <c r="R261" s="27">
        <f>M261*'Demand breakdown 2'!R261</f>
        <v>0</v>
      </c>
      <c r="S261" s="27">
        <f>M261*'Demand breakdown 2'!S261</f>
        <v>0</v>
      </c>
      <c r="T261" s="27">
        <f>M261*'Demand breakdown 2'!T261</f>
        <v>0</v>
      </c>
      <c r="U261" s="27">
        <f>M261*'Demand breakdown 2'!U261</f>
        <v>0</v>
      </c>
      <c r="V261" s="27">
        <f>M261*'Demand breakdown 2'!V261</f>
        <v>14.29717301336543</v>
      </c>
      <c r="W261" s="27">
        <f>M261*'Demand breakdown 2'!W261</f>
        <v>2.6342488167270628</v>
      </c>
      <c r="X261" s="27" cm="1">
        <f t="array" ref="X261">_xlfn.IFS(AND('Demand breakdown 2'!X261&gt;0,'Demand breakdown 2'!X261&lt;1),'Demand breakdown 2'!X261*'Demand breakdown final'!M261,'Demand breakdown 2'!X261=0,M261,'Demand breakdown 2'!X261=1,0)</f>
        <v>55.977787355450083</v>
      </c>
      <c r="Y261" s="27">
        <f>IF('Demand breakdown 2'!Y261&lt;1,M261*'Demand breakdown 2'!Y261,'Demand breakdown 2'!Y261-Doku!$H$9)</f>
        <v>2.293395124014832</v>
      </c>
      <c r="Z261" s="27">
        <f t="shared" si="21"/>
        <v>71.124147679879002</v>
      </c>
      <c r="AA261" s="25">
        <f t="shared" si="22"/>
        <v>73.758375371726373</v>
      </c>
    </row>
    <row r="262" spans="1:27" s="25" customFormat="1" ht="15">
      <c r="A262" s="27" t="s">
        <v>1411</v>
      </c>
      <c r="B262" s="27" t="s">
        <v>1447</v>
      </c>
      <c r="C262" s="27">
        <v>9371</v>
      </c>
      <c r="D262" s="27">
        <v>591</v>
      </c>
      <c r="E262" s="27">
        <v>2861.373</v>
      </c>
      <c r="F262" s="27">
        <v>103049</v>
      </c>
      <c r="G262" s="27">
        <v>3</v>
      </c>
      <c r="H262" s="27">
        <v>4.5210721491806723E-3</v>
      </c>
      <c r="I262" s="27">
        <v>7.8513523809523814E-3</v>
      </c>
      <c r="J262" s="27">
        <v>72762.894516183122</v>
      </c>
      <c r="K262" s="29">
        <f t="shared" si="20"/>
        <v>396.81612807073225</v>
      </c>
      <c r="L262" s="28">
        <f t="shared" si="23"/>
        <v>132.27204269024409</v>
      </c>
      <c r="M262" s="27">
        <f t="shared" si="24"/>
        <v>59.52241921060984</v>
      </c>
      <c r="N262" s="27">
        <f>M262*'Demand breakdown 2'!N262</f>
        <v>0</v>
      </c>
      <c r="O262" s="27">
        <f>M262*'Demand breakdown 2'!O262</f>
        <v>6.193933053552219</v>
      </c>
      <c r="P262" s="27">
        <f>M262*'Demand breakdown 2'!P262</f>
        <v>13.610055089656765</v>
      </c>
      <c r="Q262" s="27">
        <f>M262*'Demand breakdown 2'!Q262</f>
        <v>0.96568018374504783</v>
      </c>
      <c r="R262" s="27">
        <f>M262*'Demand breakdown 2'!R262</f>
        <v>0</v>
      </c>
      <c r="S262" s="27">
        <f>M262*'Demand breakdown 2'!S262</f>
        <v>0.9053251722609823</v>
      </c>
      <c r="T262" s="27">
        <f>M262*'Demand breakdown 2'!T262</f>
        <v>3.319525631623601</v>
      </c>
      <c r="U262" s="27">
        <f>M262*'Demand breakdown 2'!U262</f>
        <v>10.637570774066541</v>
      </c>
      <c r="V262" s="27">
        <f>M262*'Demand breakdown 2'!V262</f>
        <v>4.1343182866584858</v>
      </c>
      <c r="W262" s="27">
        <f>M262*'Demand breakdown 2'!W262</f>
        <v>0</v>
      </c>
      <c r="X262" s="27" cm="1">
        <f t="array" ref="X262">_xlfn.IFS(AND('Demand breakdown 2'!X262&gt;0,'Demand breakdown 2'!X262&lt;1),'Demand breakdown 2'!X262*'Demand breakdown final'!M262,'Demand breakdown 2'!X262=0,M262,'Demand breakdown 2'!X262=1,0)</f>
        <v>18.604432289963185</v>
      </c>
      <c r="Y262" s="27">
        <f>IF('Demand breakdown 2'!Y262&lt;1,M262*'Demand breakdown 2'!Y262,'Demand breakdown 2'!Y262-Doku!$H$9)</f>
        <v>1.1515787290830135</v>
      </c>
      <c r="Z262" s="27">
        <f t="shared" si="21"/>
        <v>35.713451526365908</v>
      </c>
      <c r="AA262" s="25">
        <f t="shared" si="22"/>
        <v>37.036171953268351</v>
      </c>
    </row>
    <row r="263" spans="1:27" s="25" customFormat="1" ht="15">
      <c r="A263" s="27" t="s">
        <v>1411</v>
      </c>
      <c r="B263" s="27" t="s">
        <v>1448</v>
      </c>
      <c r="C263" s="27">
        <v>9372</v>
      </c>
      <c r="D263" s="27">
        <v>625</v>
      </c>
      <c r="E263" s="27">
        <v>4821.991</v>
      </c>
      <c r="F263" s="27">
        <v>127998</v>
      </c>
      <c r="G263" s="27">
        <v>4</v>
      </c>
      <c r="H263" s="27">
        <v>7.6189190342188379E-3</v>
      </c>
      <c r="I263" s="27">
        <v>9.7522285714285711E-3</v>
      </c>
      <c r="J263" s="27">
        <v>72762.894516183122</v>
      </c>
      <c r="K263" s="29">
        <f t="shared" si="20"/>
        <v>597.8378195255857</v>
      </c>
      <c r="L263" s="28">
        <f t="shared" si="23"/>
        <v>149.45945488139643</v>
      </c>
      <c r="M263" s="27">
        <f t="shared" si="24"/>
        <v>67.256754696628391</v>
      </c>
      <c r="N263" s="27">
        <f>M263*'Demand breakdown 2'!N263</f>
        <v>11.272808120301828</v>
      </c>
      <c r="O263" s="27">
        <f>M263*'Demand breakdown 2'!O263</f>
        <v>4.8307041309324426</v>
      </c>
      <c r="P263" s="27">
        <f>M263*'Demand breakdown 2'!P263</f>
        <v>3.3835901582797425</v>
      </c>
      <c r="Q263" s="27">
        <f>M263*'Demand breakdown 2'!Q263</f>
        <v>4.8481813528243833</v>
      </c>
      <c r="R263" s="27">
        <f>M263*'Demand breakdown 2'!R263</f>
        <v>2.0623121832490168</v>
      </c>
      <c r="S263" s="27">
        <f>M263*'Demand breakdown 2'!S263</f>
        <v>0</v>
      </c>
      <c r="T263" s="27">
        <f>M263*'Demand breakdown 2'!T263</f>
        <v>0.64665721000181031</v>
      </c>
      <c r="U263" s="27">
        <f>M263*'Demand breakdown 2'!U263</f>
        <v>0</v>
      </c>
      <c r="V263" s="27">
        <f>M263*'Demand breakdown 2'!V263</f>
        <v>36.394566867777556</v>
      </c>
      <c r="W263" s="27">
        <f>M263*'Demand breakdown 2'!W263</f>
        <v>0.91231098275931077</v>
      </c>
      <c r="X263" s="27" cm="1">
        <f t="array" ref="X263">_xlfn.IFS(AND('Demand breakdown 2'!X263&gt;0,'Demand breakdown 2'!X263&lt;1),'Demand breakdown 2'!X263*'Demand breakdown final'!M263,'Demand breakdown 2'!X263=0,M263,'Demand breakdown 2'!X263=1,0)</f>
        <v>1.6044089696801671</v>
      </c>
      <c r="Y263" s="27">
        <f>IF('Demand breakdown 2'!Y263&lt;1,M263*'Demand breakdown 2'!Y263,'Demand breakdown 2'!Y263-Doku!$H$9)</f>
        <v>1.3012147208221425</v>
      </c>
      <c r="Z263" s="27">
        <f t="shared" si="21"/>
        <v>40.354052817977035</v>
      </c>
      <c r="AA263" s="25">
        <f t="shared" si="22"/>
        <v>41.848647366791006</v>
      </c>
    </row>
    <row r="264" spans="1:27" s="25" customFormat="1" ht="15">
      <c r="A264" s="27" t="s">
        <v>1411</v>
      </c>
      <c r="B264" s="27" t="s">
        <v>1449</v>
      </c>
      <c r="C264" s="27">
        <v>9373</v>
      </c>
      <c r="D264" s="27">
        <v>732</v>
      </c>
      <c r="E264" s="27">
        <v>5240.9089999999997</v>
      </c>
      <c r="F264" s="27">
        <v>134573</v>
      </c>
      <c r="G264" s="27">
        <v>4</v>
      </c>
      <c r="H264" s="27">
        <v>8.2808245259497204E-3</v>
      </c>
      <c r="I264" s="27">
        <v>1.0253180952380953E-2</v>
      </c>
      <c r="J264" s="27">
        <v>72762.894516183122</v>
      </c>
      <c r="K264" s="29">
        <f t="shared" si="20"/>
        <v>642.7207830180264</v>
      </c>
      <c r="L264" s="28">
        <f t="shared" si="23"/>
        <v>160.6801957545066</v>
      </c>
      <c r="M264" s="27">
        <f t="shared" si="24"/>
        <v>72.306088089527975</v>
      </c>
      <c r="N264" s="27">
        <f>M264*'Demand breakdown 2'!N264</f>
        <v>10.31920179584303</v>
      </c>
      <c r="O264" s="27">
        <f>M264*'Demand breakdown 2'!O264</f>
        <v>5.446377061747194</v>
      </c>
      <c r="P264" s="27">
        <f>M264*'Demand breakdown 2'!P264</f>
        <v>8.6838666467544474</v>
      </c>
      <c r="Q264" s="27">
        <f>M264*'Demand breakdown 2'!Q264</f>
        <v>9.2289783631173101</v>
      </c>
      <c r="R264" s="27">
        <f>M264*'Demand breakdown 2'!R264</f>
        <v>0</v>
      </c>
      <c r="S264" s="27">
        <f>M264*'Demand breakdown 2'!S264</f>
        <v>0.72049548597525981</v>
      </c>
      <c r="T264" s="27">
        <f>M264*'Demand breakdown 2'!T264</f>
        <v>3.0952865285647677</v>
      </c>
      <c r="U264" s="27">
        <f>M264*'Demand breakdown 2'!U264</f>
        <v>2.7445189893399697</v>
      </c>
      <c r="V264" s="27">
        <f>M264*'Demand breakdown 2'!V264</f>
        <v>17.808562768480602</v>
      </c>
      <c r="W264" s="27">
        <f>M264*'Demand breakdown 2'!W264</f>
        <v>1.9055209563293056</v>
      </c>
      <c r="X264" s="27" cm="1">
        <f t="array" ref="X264">_xlfn.IFS(AND('Demand breakdown 2'!X264&gt;0,'Demand breakdown 2'!X264&lt;1),'Demand breakdown 2'!X264*'Demand breakdown final'!M264,'Demand breakdown 2'!X264=0,M264,'Demand breakdown 2'!X264=1,0)</f>
        <v>10.954375447952801</v>
      </c>
      <c r="Y264" s="27">
        <f>IF('Demand breakdown 2'!Y264&lt;1,M264*'Demand breakdown 2'!Y264,'Demand breakdown 2'!Y264-Doku!$H$9)</f>
        <v>1.3989040454232977</v>
      </c>
      <c r="Z264" s="27">
        <f t="shared" si="21"/>
        <v>43.383652853716782</v>
      </c>
      <c r="AA264" s="25">
        <f t="shared" si="22"/>
        <v>44.990454811261849</v>
      </c>
    </row>
    <row r="265" spans="1:27" s="25" customFormat="1" ht="15">
      <c r="A265" s="27" t="s">
        <v>1411</v>
      </c>
      <c r="B265" s="27" t="s">
        <v>1450</v>
      </c>
      <c r="C265" s="27">
        <v>9374</v>
      </c>
      <c r="D265" s="27">
        <v>583</v>
      </c>
      <c r="E265" s="27">
        <v>3039.3829999999998</v>
      </c>
      <c r="F265" s="27">
        <v>94450</v>
      </c>
      <c r="G265" s="27">
        <v>2</v>
      </c>
      <c r="H265" s="27">
        <v>4.8023343450830066E-3</v>
      </c>
      <c r="I265" s="27">
        <v>7.1961904761904758E-3</v>
      </c>
      <c r="J265" s="27">
        <v>72762.894516183122</v>
      </c>
      <c r="K265" s="29">
        <f t="shared" si="20"/>
        <v>398.2032397060317</v>
      </c>
      <c r="L265" s="28">
        <f t="shared" si="23"/>
        <v>199.10161985301585</v>
      </c>
      <c r="M265" s="27">
        <f t="shared" si="24"/>
        <v>89.595728933857131</v>
      </c>
      <c r="N265" s="27">
        <f>M265*'Demand breakdown 2'!N265</f>
        <v>24.15536995572548</v>
      </c>
      <c r="O265" s="27">
        <f>M265*'Demand breakdown 2'!O265</f>
        <v>4.04662816889312</v>
      </c>
      <c r="P265" s="27">
        <f>M265*'Demand breakdown 2'!P265</f>
        <v>8.1957026205430275</v>
      </c>
      <c r="Q265" s="27">
        <f>M265*'Demand breakdown 2'!Q265</f>
        <v>4.6978938235612713</v>
      </c>
      <c r="R265" s="27">
        <f>M265*'Demand breakdown 2'!R265</f>
        <v>0</v>
      </c>
      <c r="S265" s="27">
        <f>M265*'Demand breakdown 2'!S265</f>
        <v>0</v>
      </c>
      <c r="T265" s="27">
        <f>M265*'Demand breakdown 2'!T265</f>
        <v>1.2366729847069391</v>
      </c>
      <c r="U265" s="27">
        <f>M265*'Demand breakdown 2'!U265</f>
        <v>12.783832569722026</v>
      </c>
      <c r="V265" s="27">
        <f>M265*'Demand breakdown 2'!V265</f>
        <v>29.372812784696173</v>
      </c>
      <c r="W265" s="27">
        <f>M265*'Demand breakdown 2'!W265</f>
        <v>0</v>
      </c>
      <c r="X265" s="27" cm="1">
        <f t="array" ref="X265">_xlfn.IFS(AND('Demand breakdown 2'!X265&gt;0,'Demand breakdown 2'!X265&lt;1),'Demand breakdown 2'!X265*'Demand breakdown final'!M265,'Demand breakdown 2'!X265=0,M265,'Demand breakdown 2'!X265=1,0)</f>
        <v>3.373409739348515</v>
      </c>
      <c r="Y265" s="27">
        <f>IF('Demand breakdown 2'!Y265&lt;1,M265*'Demand breakdown 2'!Y265,'Demand breakdown 2'!Y265-Doku!$H$9)</f>
        <v>1.7334062866605766</v>
      </c>
      <c r="Z265" s="27">
        <f t="shared" si="21"/>
        <v>53.757437360314285</v>
      </c>
      <c r="AA265" s="25">
        <f t="shared" si="22"/>
        <v>55.748453558844446</v>
      </c>
    </row>
    <row r="266" spans="1:27" s="25" customFormat="1" ht="15">
      <c r="A266" s="27" t="s">
        <v>1411</v>
      </c>
      <c r="B266" s="27" t="s">
        <v>1445</v>
      </c>
      <c r="C266" s="27">
        <v>9375</v>
      </c>
      <c r="D266" s="27">
        <v>1275</v>
      </c>
      <c r="E266" s="27">
        <v>13239.540999999999</v>
      </c>
      <c r="F266" s="27">
        <v>153094</v>
      </c>
      <c r="G266" s="27">
        <v>3</v>
      </c>
      <c r="H266" s="27">
        <v>2.0918950476933845E-2</v>
      </c>
      <c r="I266" s="27">
        <v>1.1664304761904762E-2</v>
      </c>
      <c r="J266" s="27">
        <v>72762.894516183122</v>
      </c>
      <c r="K266" s="29">
        <f t="shared" si="20"/>
        <v>1333.57284015715</v>
      </c>
      <c r="L266" s="28">
        <f t="shared" si="23"/>
        <v>444.52428005238335</v>
      </c>
      <c r="M266" s="27">
        <f t="shared" si="24"/>
        <v>200.0359260235725</v>
      </c>
      <c r="N266" s="27">
        <f>M266*'Demand breakdown 2'!N266</f>
        <v>13.3368255851624</v>
      </c>
      <c r="O266" s="27">
        <f>M266*'Demand breakdown 2'!O266</f>
        <v>0</v>
      </c>
      <c r="P266" s="27">
        <f>M266*'Demand breakdown 2'!P266</f>
        <v>0</v>
      </c>
      <c r="Q266" s="27">
        <f>M266*'Demand breakdown 2'!Q266</f>
        <v>16.126754032844499</v>
      </c>
      <c r="R266" s="27">
        <f>M266*'Demand breakdown 2'!R266</f>
        <v>0</v>
      </c>
      <c r="S266" s="27">
        <f>M266*'Demand breakdown 2'!S266</f>
        <v>0</v>
      </c>
      <c r="T266" s="27">
        <f>M266*'Demand breakdown 2'!T266</f>
        <v>2.5157736291237418</v>
      </c>
      <c r="U266" s="27">
        <f>M266*'Demand breakdown 2'!U266</f>
        <v>12.078938770600528</v>
      </c>
      <c r="V266" s="27">
        <f>M266*'Demand breakdown 2'!V266</f>
        <v>152.1075440377893</v>
      </c>
      <c r="W266" s="27">
        <f>M266*'Demand breakdown 2'!W266</f>
        <v>0</v>
      </c>
      <c r="X266" s="27" cm="1">
        <f t="array" ref="X266">_xlfn.IFS(AND('Demand breakdown 2'!X266&gt;0,'Demand breakdown 2'!X266&lt;1),'Demand breakdown 2'!X266*'Demand breakdown final'!M266,'Demand breakdown 2'!X266=0,M266,'Demand breakdown 2'!X266=1,0)</f>
        <v>0</v>
      </c>
      <c r="Y266" s="27">
        <f>IF('Demand breakdown 2'!Y266&lt;1,M266*'Demand breakdown 2'!Y266,'Demand breakdown 2'!Y266-Doku!$H$9)</f>
        <v>3.8700899680520426</v>
      </c>
      <c r="Z266" s="27">
        <f t="shared" si="21"/>
        <v>120.02155561414351</v>
      </c>
      <c r="AA266" s="25">
        <f t="shared" si="22"/>
        <v>124.46679841466735</v>
      </c>
    </row>
    <row r="267" spans="1:27" s="25" customFormat="1" ht="15">
      <c r="A267" s="27" t="s">
        <v>1411</v>
      </c>
      <c r="B267" s="27" t="s">
        <v>1451</v>
      </c>
      <c r="C267" s="27">
        <v>9376</v>
      </c>
      <c r="D267" s="27">
        <v>693</v>
      </c>
      <c r="E267" s="27">
        <v>5385.741</v>
      </c>
      <c r="F267" s="27">
        <v>147872</v>
      </c>
      <c r="G267" s="27">
        <v>2</v>
      </c>
      <c r="H267" s="27">
        <v>8.5096642897659492E-3</v>
      </c>
      <c r="I267" s="27">
        <v>1.1266438095238095E-2</v>
      </c>
      <c r="J267" s="27">
        <v>72762.894516183122</v>
      </c>
      <c r="K267" s="29">
        <f t="shared" si="20"/>
        <v>675.35324073588311</v>
      </c>
      <c r="L267" s="28">
        <f t="shared" si="23"/>
        <v>337.67662036794155</v>
      </c>
      <c r="M267" s="27">
        <f t="shared" si="24"/>
        <v>151.9544791655737</v>
      </c>
      <c r="N267" s="27">
        <f>M267*'Demand breakdown 2'!N267</f>
        <v>33.011175679153418</v>
      </c>
      <c r="O267" s="27">
        <f>M267*'Demand breakdown 2'!O267</f>
        <v>12.431756446050612</v>
      </c>
      <c r="P267" s="27">
        <f>M267*'Demand breakdown 2'!P267</f>
        <v>25.091297013029561</v>
      </c>
      <c r="Q267" s="27">
        <f>M267*'Demand breakdown 2'!Q267</f>
        <v>21.359141800895976</v>
      </c>
      <c r="R267" s="27">
        <f>M267*'Demand breakdown 2'!R267</f>
        <v>0</v>
      </c>
      <c r="S267" s="27">
        <f>M267*'Demand breakdown 2'!S267</f>
        <v>0</v>
      </c>
      <c r="T267" s="27">
        <f>M267*'Demand breakdown 2'!T267</f>
        <v>0</v>
      </c>
      <c r="U267" s="27">
        <f>M267*'Demand breakdown 2'!U267</f>
        <v>21.464272933632131</v>
      </c>
      <c r="V267" s="27">
        <f>M267*'Demand breakdown 2'!V267</f>
        <v>25.573148038070283</v>
      </c>
      <c r="W267" s="27">
        <f>M267*'Demand breakdown 2'!W267</f>
        <v>10.083827814943096</v>
      </c>
      <c r="X267" s="27" cm="1">
        <f t="array" ref="X267">_xlfn.IFS(AND('Demand breakdown 2'!X267&gt;0,'Demand breakdown 2'!X267&lt;1),'Demand breakdown 2'!X267*'Demand breakdown final'!M267,'Demand breakdown 2'!X267=0,M267,'Demand breakdown 2'!X267=1,0)</f>
        <v>0</v>
      </c>
      <c r="Y267" s="27">
        <f>IF('Demand breakdown 2'!Y267&lt;1,M267*'Demand breakdown 2'!Y267,'Demand breakdown 2'!Y267-Doku!$H$9)</f>
        <v>2.9398594397986293</v>
      </c>
      <c r="Z267" s="27">
        <f t="shared" si="21"/>
        <v>91.172687499344221</v>
      </c>
      <c r="AA267" s="25">
        <f t="shared" si="22"/>
        <v>94.549453703023644</v>
      </c>
    </row>
    <row r="268" spans="1:27" s="25" customFormat="1" ht="15">
      <c r="A268" s="27" t="s">
        <v>1411</v>
      </c>
      <c r="B268" s="27" t="s">
        <v>1452</v>
      </c>
      <c r="C268" s="27">
        <v>9377</v>
      </c>
      <c r="D268" s="27">
        <v>600</v>
      </c>
      <c r="E268" s="27">
        <v>2645.7510000000002</v>
      </c>
      <c r="F268" s="27">
        <v>72046</v>
      </c>
      <c r="G268" s="27">
        <v>2</v>
      </c>
      <c r="H268" s="27">
        <v>4.1803816418785368E-3</v>
      </c>
      <c r="I268" s="27">
        <v>5.4892190476190476E-3</v>
      </c>
      <c r="J268" s="27">
        <v>72762.894516183122</v>
      </c>
      <c r="K268" s="29">
        <f t="shared" si="20"/>
        <v>330.84241191136124</v>
      </c>
      <c r="L268" s="28">
        <f t="shared" si="23"/>
        <v>165.42120595568062</v>
      </c>
      <c r="M268" s="27">
        <f t="shared" si="24"/>
        <v>74.439542680056277</v>
      </c>
      <c r="N268" s="27">
        <f>M268*'Demand breakdown 2'!N268</f>
        <v>6.1126680557733666</v>
      </c>
      <c r="O268" s="27">
        <f>M268*'Demand breakdown 2'!O268</f>
        <v>5.8873613806406944</v>
      </c>
      <c r="P268" s="27">
        <f>M268*'Demand breakdown 2'!P268</f>
        <v>17.926574586643046</v>
      </c>
      <c r="Q268" s="27">
        <f>M268*'Demand breakdown 2'!Q268</f>
        <v>17.39759369720112</v>
      </c>
      <c r="R268" s="27">
        <f>M268*'Demand breakdown 2'!R268</f>
        <v>0</v>
      </c>
      <c r="S268" s="27">
        <f>M268*'Demand breakdown 2'!S268</f>
        <v>0</v>
      </c>
      <c r="T268" s="27">
        <f>M268*'Demand breakdown 2'!T268</f>
        <v>8.1600200167615604</v>
      </c>
      <c r="U268" s="27">
        <f>M268*'Demand breakdown 2'!U268</f>
        <v>0</v>
      </c>
      <c r="V268" s="27">
        <f>M268*'Demand breakdown 2'!V268</f>
        <v>17.515145005965994</v>
      </c>
      <c r="W268" s="27">
        <f>M268*'Demand breakdown 2'!W268</f>
        <v>0</v>
      </c>
      <c r="X268" s="27" cm="1">
        <f t="array" ref="X268">_xlfn.IFS(AND('Demand breakdown 2'!X268&gt;0,'Demand breakdown 2'!X268&lt;1),'Demand breakdown 2'!X268*'Demand breakdown final'!M268,'Demand breakdown 2'!X268=0,M268,'Demand breakdown 2'!X268=1,0)</f>
        <v>0</v>
      </c>
      <c r="Y268" s="27">
        <f>IF('Demand breakdown 2'!Y268&lt;1,M268*'Demand breakdown 2'!Y268,'Demand breakdown 2'!Y268-Doku!$H$9)</f>
        <v>1.4401799370704991</v>
      </c>
      <c r="Z268" s="27">
        <f t="shared" si="21"/>
        <v>44.663725608033772</v>
      </c>
      <c r="AA268" s="25">
        <f t="shared" si="22"/>
        <v>46.317937667590577</v>
      </c>
    </row>
    <row r="269" spans="1:27" s="25" customFormat="1" ht="15">
      <c r="A269" s="27" t="s">
        <v>1411</v>
      </c>
      <c r="B269" s="27" t="s">
        <v>1453</v>
      </c>
      <c r="C269" s="27">
        <v>9461</v>
      </c>
      <c r="D269" s="27">
        <v>808</v>
      </c>
      <c r="E269" s="27">
        <v>4948.42</v>
      </c>
      <c r="F269" s="27">
        <v>77373</v>
      </c>
      <c r="G269" s="27">
        <v>1</v>
      </c>
      <c r="H269" s="27">
        <v>7.8186813968149638E-3</v>
      </c>
      <c r="I269" s="27">
        <v>5.8950857142857143E-3</v>
      </c>
      <c r="J269" s="27">
        <v>72762.894516183122</v>
      </c>
      <c r="K269" s="29">
        <f t="shared" si="20"/>
        <v>529.71930060498539</v>
      </c>
      <c r="L269" s="28">
        <f t="shared" si="23"/>
        <v>529.71930060498539</v>
      </c>
      <c r="M269" s="27">
        <f t="shared" si="24"/>
        <v>238.37368527224342</v>
      </c>
      <c r="N269" s="27">
        <f>M269*'Demand breakdown 2'!N269</f>
        <v>3.6002064378451522</v>
      </c>
      <c r="O269" s="27">
        <f>M269*'Demand breakdown 2'!O269</f>
        <v>0</v>
      </c>
      <c r="P269" s="27">
        <f>M269*'Demand breakdown 2'!P269</f>
        <v>7.3419057051252663</v>
      </c>
      <c r="Q269" s="27">
        <f>M269*'Demand breakdown 2'!Q269</f>
        <v>28.109908781079181</v>
      </c>
      <c r="R269" s="27">
        <f>M269*'Demand breakdown 2'!R269</f>
        <v>0</v>
      </c>
      <c r="S269" s="27">
        <f>M269*'Demand breakdown 2'!S269</f>
        <v>0</v>
      </c>
      <c r="T269" s="27">
        <f>M269*'Demand breakdown 2'!T269</f>
        <v>0</v>
      </c>
      <c r="U269" s="27">
        <f>M269*'Demand breakdown 2'!U269</f>
        <v>0</v>
      </c>
      <c r="V269" s="27">
        <f>M269*'Demand breakdown 2'!V269</f>
        <v>33.80106480946322</v>
      </c>
      <c r="W269" s="27">
        <f>M269*'Demand breakdown 2'!W269</f>
        <v>0</v>
      </c>
      <c r="X269" s="27" cm="1">
        <f t="array" ref="X269">_xlfn.IFS(AND('Demand breakdown 2'!X269&gt;0,'Demand breakdown 2'!X269&lt;1),'Demand breakdown 2'!X269*'Demand breakdown final'!M269,'Demand breakdown 2'!X269=0,M269,'Demand breakdown 2'!X269=1,0)</f>
        <v>160.90878991853771</v>
      </c>
      <c r="Y269" s="27">
        <f>IF('Demand breakdown 2'!Y269&lt;1,M269*'Demand breakdown 2'!Y269,'Demand breakdown 2'!Y269-Doku!$H$9)</f>
        <v>4.6118096201928864</v>
      </c>
      <c r="Z269" s="27">
        <f t="shared" si="21"/>
        <v>143.02421116334605</v>
      </c>
      <c r="AA269" s="25">
        <f t="shared" si="22"/>
        <v>148.32140416939592</v>
      </c>
    </row>
    <row r="270" spans="1:27" s="25" customFormat="1" ht="15">
      <c r="A270" s="27" t="s">
        <v>1411</v>
      </c>
      <c r="B270" s="27" t="s">
        <v>1454</v>
      </c>
      <c r="C270" s="27">
        <v>9462</v>
      </c>
      <c r="D270" s="27">
        <v>886</v>
      </c>
      <c r="E270" s="27">
        <v>4753.5420000000004</v>
      </c>
      <c r="F270" s="27">
        <v>74783</v>
      </c>
      <c r="G270" s="27">
        <v>1</v>
      </c>
      <c r="H270" s="27">
        <v>7.5107671548451018E-3</v>
      </c>
      <c r="I270" s="27">
        <v>5.6977523809523811E-3</v>
      </c>
      <c r="J270" s="27">
        <v>72762.894516183122</v>
      </c>
      <c r="K270" s="29">
        <f t="shared" si="20"/>
        <v>509.56750145387639</v>
      </c>
      <c r="L270" s="28">
        <f t="shared" si="23"/>
        <v>509.56750145387639</v>
      </c>
      <c r="M270" s="27">
        <f t="shared" si="24"/>
        <v>229.30537565424439</v>
      </c>
      <c r="N270" s="27">
        <f>M270*'Demand breakdown 2'!N270</f>
        <v>7.6419145522629179</v>
      </c>
      <c r="O270" s="27">
        <f>M270*'Demand breakdown 2'!O270</f>
        <v>0</v>
      </c>
      <c r="P270" s="27">
        <f>M270*'Demand breakdown 2'!P270</f>
        <v>5.5990265036381777</v>
      </c>
      <c r="Q270" s="27">
        <f>M270*'Demand breakdown 2'!Q270</f>
        <v>13.581422397338551</v>
      </c>
      <c r="R270" s="27">
        <f>M270*'Demand breakdown 2'!R270</f>
        <v>0</v>
      </c>
      <c r="S270" s="27">
        <f>M270*'Demand breakdown 2'!S270</f>
        <v>0</v>
      </c>
      <c r="T270" s="27">
        <f>M270*'Demand breakdown 2'!T270</f>
        <v>0</v>
      </c>
      <c r="U270" s="27">
        <f>M270*'Demand breakdown 2'!U270</f>
        <v>0</v>
      </c>
      <c r="V270" s="27">
        <f>M270*'Demand breakdown 2'!V270</f>
        <v>70.101325075956368</v>
      </c>
      <c r="W270" s="27">
        <f>M270*'Demand breakdown 2'!W270</f>
        <v>4.047944837089763</v>
      </c>
      <c r="X270" s="27" cm="1">
        <f t="array" ref="X270">_xlfn.IFS(AND('Demand breakdown 2'!X270&gt;0,'Demand breakdown 2'!X270&lt;1),'Demand breakdown 2'!X270*'Demand breakdown final'!M270,'Demand breakdown 2'!X270=0,M270,'Demand breakdown 2'!X270=1,0)</f>
        <v>123.89737702307453</v>
      </c>
      <c r="Y270" s="27">
        <f>IF('Demand breakdown 2'!Y270&lt;1,M270*'Demand breakdown 2'!Y270,'Demand breakdown 2'!Y270-Doku!$H$9)</f>
        <v>4.4363652648840688</v>
      </c>
      <c r="Z270" s="27">
        <f t="shared" si="21"/>
        <v>137.58322539254664</v>
      </c>
      <c r="AA270" s="25">
        <f t="shared" si="22"/>
        <v>142.67890040708539</v>
      </c>
    </row>
    <row r="271" spans="1:27" s="25" customFormat="1" ht="15">
      <c r="A271" s="27" t="s">
        <v>1411</v>
      </c>
      <c r="B271" s="27" t="s">
        <v>1455</v>
      </c>
      <c r="C271" s="27">
        <v>9463</v>
      </c>
      <c r="D271" s="27">
        <v>1573</v>
      </c>
      <c r="E271" s="27">
        <v>4043.56</v>
      </c>
      <c r="F271" s="27">
        <v>41072</v>
      </c>
      <c r="G271" s="27">
        <v>1</v>
      </c>
      <c r="H271" s="27">
        <v>6.3889700851797373E-3</v>
      </c>
      <c r="I271" s="27">
        <v>3.1292952380952382E-3</v>
      </c>
      <c r="J271" s="27">
        <v>72762.894516183122</v>
      </c>
      <c r="K271" s="29">
        <f t="shared" si="20"/>
        <v>398.46861079945262</v>
      </c>
      <c r="L271" s="28">
        <f t="shared" si="23"/>
        <v>398.46861079945262</v>
      </c>
      <c r="M271" s="27">
        <f t="shared" si="24"/>
        <v>179.31087485975368</v>
      </c>
      <c r="N271" s="27">
        <f>M271*'Demand breakdown 2'!N271</f>
        <v>0</v>
      </c>
      <c r="O271" s="27">
        <f>M271*'Demand breakdown 2'!O271</f>
        <v>14.73601990529812</v>
      </c>
      <c r="P271" s="27">
        <f>M271*'Demand breakdown 2'!P271</f>
        <v>0</v>
      </c>
      <c r="Q271" s="27">
        <f>M271*'Demand breakdown 2'!Q271</f>
        <v>5.5386412264083473</v>
      </c>
      <c r="R271" s="27">
        <f>M271*'Demand breakdown 2'!R271</f>
        <v>0</v>
      </c>
      <c r="S271" s="27">
        <f>M271*'Demand breakdown 2'!S271</f>
        <v>0</v>
      </c>
      <c r="T271" s="27">
        <f>M271*'Demand breakdown 2'!T271</f>
        <v>0</v>
      </c>
      <c r="U271" s="27">
        <f>M271*'Demand breakdown 2'!U271</f>
        <v>0</v>
      </c>
      <c r="V271" s="27">
        <f>M271*'Demand breakdown 2'!V271</f>
        <v>76.348350044322359</v>
      </c>
      <c r="W271" s="27">
        <f>M271*'Demand breakdown 2'!W271</f>
        <v>0</v>
      </c>
      <c r="X271" s="27" cm="1">
        <f t="array" ref="X271">_xlfn.IFS(AND('Demand breakdown 2'!X271&gt;0,'Demand breakdown 2'!X271&lt;1),'Demand breakdown 2'!X271*'Demand breakdown final'!M271,'Demand breakdown 2'!X271=0,M271,'Demand breakdown 2'!X271=1,0)</f>
        <v>79.218740752898952</v>
      </c>
      <c r="Y271" s="27">
        <f>IF('Demand breakdown 2'!Y271&lt;1,M271*'Demand breakdown 2'!Y271,'Demand breakdown 2'!Y271-Doku!$H$9)</f>
        <v>3.469122930825896</v>
      </c>
      <c r="Z271" s="27">
        <f t="shared" si="21"/>
        <v>107.58652491585221</v>
      </c>
      <c r="AA271" s="25">
        <f t="shared" si="22"/>
        <v>111.57121102384674</v>
      </c>
    </row>
    <row r="272" spans="1:27" s="25" customFormat="1" ht="15">
      <c r="A272" s="27" t="s">
        <v>1411</v>
      </c>
      <c r="B272" s="27" t="s">
        <v>1456</v>
      </c>
      <c r="C272" s="27">
        <v>9464</v>
      </c>
      <c r="D272" s="27">
        <v>692</v>
      </c>
      <c r="E272" s="27">
        <v>1981.4739999999999</v>
      </c>
      <c r="F272" s="27">
        <v>45825</v>
      </c>
      <c r="G272" s="27">
        <v>1</v>
      </c>
      <c r="H272" s="27">
        <v>3.1308001143946014E-3</v>
      </c>
      <c r="I272" s="27">
        <v>3.4914285714285715E-3</v>
      </c>
      <c r="J272" s="27">
        <v>72762.894516183122</v>
      </c>
      <c r="K272" s="29">
        <f t="shared" si="20"/>
        <v>235.1533821809835</v>
      </c>
      <c r="L272" s="28">
        <f t="shared" si="23"/>
        <v>235.1533821809835</v>
      </c>
      <c r="M272" s="27">
        <f t="shared" si="24"/>
        <v>105.81902198144257</v>
      </c>
      <c r="N272" s="27">
        <f>M272*'Demand breakdown 2'!N272</f>
        <v>0</v>
      </c>
      <c r="O272" s="27">
        <f>M272*'Demand breakdown 2'!O272</f>
        <v>0</v>
      </c>
      <c r="P272" s="27">
        <f>M272*'Demand breakdown 2'!P272</f>
        <v>0</v>
      </c>
      <c r="Q272" s="27">
        <f>M272*'Demand breakdown 2'!Q272</f>
        <v>15.431998844872895</v>
      </c>
      <c r="R272" s="27">
        <f>M272*'Demand breakdown 2'!R272</f>
        <v>20.529064156774343</v>
      </c>
      <c r="S272" s="27">
        <f>M272*'Demand breakdown 2'!S272</f>
        <v>0</v>
      </c>
      <c r="T272" s="27">
        <f>M272*'Demand breakdown 2'!T272</f>
        <v>0</v>
      </c>
      <c r="U272" s="27">
        <f>M272*'Demand breakdown 2'!U272</f>
        <v>0</v>
      </c>
      <c r="V272" s="27">
        <f>M272*'Demand breakdown 2'!V272</f>
        <v>35.228887873970784</v>
      </c>
      <c r="W272" s="27">
        <f>M272*'Demand breakdown 2'!W272</f>
        <v>0</v>
      </c>
      <c r="X272" s="27" cm="1">
        <f t="array" ref="X272">_xlfn.IFS(AND('Demand breakdown 2'!X272&gt;0,'Demand breakdown 2'!X272&lt;1),'Demand breakdown 2'!X272*'Demand breakdown final'!M272,'Demand breakdown 2'!X272=0,M272,'Demand breakdown 2'!X272=1,0)</f>
        <v>32.58179318160208</v>
      </c>
      <c r="Y272" s="27">
        <f>IF('Demand breakdown 2'!Y272&lt;1,M272*'Demand breakdown 2'!Y272,'Demand breakdown 2'!Y272-Doku!$H$9)</f>
        <v>2.0472779242224721</v>
      </c>
      <c r="Z272" s="27">
        <f t="shared" si="21"/>
        <v>63.49141318886555</v>
      </c>
      <c r="AA272" s="25">
        <f t="shared" si="22"/>
        <v>65.842947010675388</v>
      </c>
    </row>
    <row r="273" spans="1:27" s="25" customFormat="1" ht="15">
      <c r="A273" s="27" t="s">
        <v>1411</v>
      </c>
      <c r="B273" s="27" t="s">
        <v>1453</v>
      </c>
      <c r="C273" s="27">
        <v>9471</v>
      </c>
      <c r="D273" s="27">
        <v>808</v>
      </c>
      <c r="E273" s="27">
        <v>4948.42</v>
      </c>
      <c r="F273" s="27">
        <v>77373</v>
      </c>
      <c r="G273" s="27">
        <v>3</v>
      </c>
      <c r="H273" s="27">
        <v>7.8186813968149638E-3</v>
      </c>
      <c r="I273" s="27">
        <v>5.8950857142857143E-3</v>
      </c>
      <c r="J273" s="27">
        <v>72762.894516183122</v>
      </c>
      <c r="K273" s="29">
        <f t="shared" si="20"/>
        <v>529.71930060498539</v>
      </c>
      <c r="L273" s="28">
        <f t="shared" si="23"/>
        <v>176.57310020166179</v>
      </c>
      <c r="M273" s="27">
        <f t="shared" si="24"/>
        <v>79.457895090747812</v>
      </c>
      <c r="N273" s="27">
        <f>M273*'Demand breakdown 2'!N273</f>
        <v>3.1015223433874257</v>
      </c>
      <c r="O273" s="27">
        <f>M273*'Demand breakdown 2'!O273</f>
        <v>10.937306765998393</v>
      </c>
      <c r="P273" s="27">
        <f>M273*'Demand breakdown 2'!P273</f>
        <v>4.8230721903778031</v>
      </c>
      <c r="Q273" s="27">
        <f>M273*'Demand breakdown 2'!Q273</f>
        <v>9.5778289106369421</v>
      </c>
      <c r="R273" s="27">
        <f>M273*'Demand breakdown 2'!R273</f>
        <v>5.3764274983389964</v>
      </c>
      <c r="S273" s="27">
        <f>M273*'Demand breakdown 2'!S273</f>
        <v>0</v>
      </c>
      <c r="T273" s="27">
        <f>M273*'Demand breakdown 2'!T273</f>
        <v>0.7173124362459905</v>
      </c>
      <c r="U273" s="27">
        <f>M273*'Demand breakdown 2'!U273</f>
        <v>0</v>
      </c>
      <c r="V273" s="27">
        <f>M273*'Demand breakdown 2'!V273</f>
        <v>23.917246088544889</v>
      </c>
      <c r="W273" s="27">
        <f>M273*'Demand breakdown 2'!W273</f>
        <v>0</v>
      </c>
      <c r="X273" s="27" cm="1">
        <f t="array" ref="X273">_xlfn.IFS(AND('Demand breakdown 2'!X273&gt;0,'Demand breakdown 2'!X273&lt;1),'Demand breakdown 2'!X273*'Demand breakdown final'!M273,'Demand breakdown 2'!X273=0,M273,'Demand breakdown 2'!X273=1,0)</f>
        <v>19.469908983819746</v>
      </c>
      <c r="Y273" s="27">
        <f>IF('Demand breakdown 2'!Y273&lt;1,M273*'Demand breakdown 2'!Y273,'Demand breakdown 2'!Y273-Doku!$H$9)</f>
        <v>1.5372698733976289</v>
      </c>
      <c r="Z273" s="27">
        <f t="shared" si="21"/>
        <v>47.674737054448684</v>
      </c>
      <c r="AA273" s="25">
        <f t="shared" si="22"/>
        <v>49.440468056465306</v>
      </c>
    </row>
    <row r="274" spans="1:27" s="25" customFormat="1" ht="15">
      <c r="A274" s="27" t="s">
        <v>1411</v>
      </c>
      <c r="B274" s="27" t="s">
        <v>1454</v>
      </c>
      <c r="C274" s="27">
        <v>9472</v>
      </c>
      <c r="D274" s="27">
        <v>886</v>
      </c>
      <c r="E274" s="27">
        <v>4753.5420000000004</v>
      </c>
      <c r="F274" s="27">
        <v>74783</v>
      </c>
      <c r="G274" s="27">
        <v>3</v>
      </c>
      <c r="H274" s="27">
        <v>7.5107671548451018E-3</v>
      </c>
      <c r="I274" s="27">
        <v>5.6977523809523811E-3</v>
      </c>
      <c r="J274" s="27">
        <v>72762.894516183122</v>
      </c>
      <c r="K274" s="29">
        <f t="shared" si="20"/>
        <v>509.56750145387639</v>
      </c>
      <c r="L274" s="28">
        <f t="shared" si="23"/>
        <v>169.8558338179588</v>
      </c>
      <c r="M274" s="27">
        <f t="shared" si="24"/>
        <v>76.435125218081467</v>
      </c>
      <c r="N274" s="27">
        <f>M274*'Demand breakdown 2'!N274</f>
        <v>8.6423626903608088</v>
      </c>
      <c r="O274" s="27">
        <f>M274*'Demand breakdown 2'!O274</f>
        <v>6.3441166563590423</v>
      </c>
      <c r="P274" s="27">
        <f>M274*'Demand breakdown 2'!P274</f>
        <v>10.246346901591208</v>
      </c>
      <c r="Q274" s="27">
        <f>M274*'Demand breakdown 2'!Q274</f>
        <v>2.6693170082416349</v>
      </c>
      <c r="R274" s="27">
        <f>M274*'Demand breakdown 2'!R274</f>
        <v>0</v>
      </c>
      <c r="S274" s="27">
        <f>M274*'Demand breakdown 2'!S274</f>
        <v>0</v>
      </c>
      <c r="T274" s="27">
        <f>M274*'Demand breakdown 2'!T274</f>
        <v>0</v>
      </c>
      <c r="U274" s="27">
        <f>M274*'Demand breakdown 2'!U274</f>
        <v>0</v>
      </c>
      <c r="V274" s="27">
        <f>M274*'Demand breakdown 2'!V274</f>
        <v>36.233285129809104</v>
      </c>
      <c r="W274" s="27">
        <f>M274*'Demand breakdown 2'!W274</f>
        <v>0</v>
      </c>
      <c r="X274" s="27" cm="1">
        <f t="array" ref="X274">_xlfn.IFS(AND('Demand breakdown 2'!X274&gt;0,'Demand breakdown 2'!X274&lt;1),'Demand breakdown 2'!X274*'Demand breakdown final'!M274,'Demand breakdown 2'!X274=0,M274,'Demand breakdown 2'!X274=1,0)</f>
        <v>10.820908410091651</v>
      </c>
      <c r="Y274" s="27">
        <f>IF('Demand breakdown 2'!Y274&lt;1,M274*'Demand breakdown 2'!Y274,'Demand breakdown 2'!Y274-Doku!$H$9)</f>
        <v>1.4787884216280232</v>
      </c>
      <c r="Z274" s="27">
        <f t="shared" si="21"/>
        <v>45.861075130848882</v>
      </c>
      <c r="AA274" s="25">
        <f t="shared" si="22"/>
        <v>47.559633469028469</v>
      </c>
    </row>
    <row r="275" spans="1:27" s="25" customFormat="1" ht="15">
      <c r="A275" s="27" t="s">
        <v>1411</v>
      </c>
      <c r="B275" s="27" t="s">
        <v>1455</v>
      </c>
      <c r="C275" s="27">
        <v>9473</v>
      </c>
      <c r="D275" s="27">
        <v>1573</v>
      </c>
      <c r="E275" s="27">
        <v>4043.56</v>
      </c>
      <c r="F275" s="27">
        <v>41072</v>
      </c>
      <c r="G275" s="27">
        <v>3</v>
      </c>
      <c r="H275" s="27">
        <v>6.3889700851797373E-3</v>
      </c>
      <c r="I275" s="27">
        <v>3.1292952380952382E-3</v>
      </c>
      <c r="J275" s="27">
        <v>72762.894516183122</v>
      </c>
      <c r="K275" s="29">
        <f t="shared" si="20"/>
        <v>398.46861079945262</v>
      </c>
      <c r="L275" s="28">
        <f t="shared" si="23"/>
        <v>132.82287026648422</v>
      </c>
      <c r="M275" s="27">
        <f t="shared" si="24"/>
        <v>59.770291619917899</v>
      </c>
      <c r="N275" s="27">
        <f>M275*'Demand breakdown 2'!N275</f>
        <v>5.255795178128432</v>
      </c>
      <c r="O275" s="27">
        <f>M275*'Demand breakdown 2'!O275</f>
        <v>6.792813045116703</v>
      </c>
      <c r="P275" s="27">
        <f>M275*'Demand breakdown 2'!P275</f>
        <v>3.0510092490778411</v>
      </c>
      <c r="Q275" s="27">
        <f>M275*'Demand breakdown 2'!Q275</f>
        <v>2.9876864156064142</v>
      </c>
      <c r="R275" s="27">
        <f>M275*'Demand breakdown 2'!R275</f>
        <v>0</v>
      </c>
      <c r="S275" s="27">
        <f>M275*'Demand breakdown 2'!S275</f>
        <v>7.6850893349413552</v>
      </c>
      <c r="T275" s="27">
        <f>M275*'Demand breakdown 2'!T275</f>
        <v>10.005007688485449</v>
      </c>
      <c r="U275" s="27">
        <f>M275*'Demand breakdown 2'!U275</f>
        <v>9.446615429691958</v>
      </c>
      <c r="V275" s="27">
        <f>M275*'Demand breakdown 2'!V275</f>
        <v>4.369275509528455</v>
      </c>
      <c r="W275" s="27">
        <f>M275*'Demand breakdown 2'!W275</f>
        <v>9.0206254590659931</v>
      </c>
      <c r="X275" s="27" cm="1">
        <f t="array" ref="X275">_xlfn.IFS(AND('Demand breakdown 2'!X275&gt;0,'Demand breakdown 2'!X275&lt;1),'Demand breakdown 2'!X275*'Demand breakdown final'!M275,'Demand breakdown 2'!X275=0,M275,'Demand breakdown 2'!X275=1,0)</f>
        <v>0</v>
      </c>
      <c r="Y275" s="27">
        <f>IF('Demand breakdown 2'!Y275&lt;1,M275*'Demand breakdown 2'!Y275,'Demand breakdown 2'!Y275-Doku!$H$9)</f>
        <v>1.1563743102752988</v>
      </c>
      <c r="Z275" s="27">
        <f t="shared" si="21"/>
        <v>35.862174971950743</v>
      </c>
      <c r="AA275" s="25">
        <f t="shared" si="22"/>
        <v>37.190403674615581</v>
      </c>
    </row>
    <row r="276" spans="1:27" s="25" customFormat="1" ht="15">
      <c r="A276" s="27" t="s">
        <v>1411</v>
      </c>
      <c r="B276" s="27" t="s">
        <v>1457</v>
      </c>
      <c r="C276" s="27">
        <v>9474</v>
      </c>
      <c r="D276" s="27">
        <v>666</v>
      </c>
      <c r="E276" s="27">
        <v>3536.8890000000001</v>
      </c>
      <c r="F276" s="27">
        <v>116203</v>
      </c>
      <c r="G276" s="27">
        <v>3</v>
      </c>
      <c r="H276" s="27">
        <v>5.5884117004820688E-3</v>
      </c>
      <c r="I276" s="27">
        <v>8.8535619047619054E-3</v>
      </c>
      <c r="J276" s="27">
        <v>72762.894516183122</v>
      </c>
      <c r="K276" s="29">
        <f t="shared" si="20"/>
        <v>473.15190944536243</v>
      </c>
      <c r="L276" s="28">
        <f t="shared" si="23"/>
        <v>157.71730314845414</v>
      </c>
      <c r="M276" s="27">
        <f t="shared" si="24"/>
        <v>70.972786416804368</v>
      </c>
      <c r="N276" s="27">
        <f>M276*'Demand breakdown 2'!N276</f>
        <v>7.4218000496011047</v>
      </c>
      <c r="O276" s="27">
        <f>M276*'Demand breakdown 2'!O276</f>
        <v>5.9247290595769053</v>
      </c>
      <c r="P276" s="27">
        <f>M276*'Demand breakdown 2'!P276</f>
        <v>1.8642770819169283</v>
      </c>
      <c r="Q276" s="27">
        <f>M276*'Demand breakdown 2'!Q276</f>
        <v>7.0545939577083763</v>
      </c>
      <c r="R276" s="27">
        <f>M276*'Demand breakdown 2'!R276</f>
        <v>0</v>
      </c>
      <c r="S276" s="27">
        <f>M276*'Demand breakdown 2'!S276</f>
        <v>0</v>
      </c>
      <c r="T276" s="27">
        <f>M276*'Demand breakdown 2'!T276</f>
        <v>0.78384377307870845</v>
      </c>
      <c r="U276" s="27">
        <f>M276*'Demand breakdown 2'!U276</f>
        <v>0</v>
      </c>
      <c r="V276" s="27">
        <f>M276*'Demand breakdown 2'!V276</f>
        <v>34.305522969516808</v>
      </c>
      <c r="W276" s="27">
        <f>M276*'Demand breakdown 2'!W276</f>
        <v>0</v>
      </c>
      <c r="X276" s="27" cm="1">
        <f t="array" ref="X276">_xlfn.IFS(AND('Demand breakdown 2'!X276&gt;0,'Demand breakdown 2'!X276&lt;1),'Demand breakdown 2'!X276*'Demand breakdown final'!M276,'Demand breakdown 2'!X276=0,M276,'Demand breakdown 2'!X276=1,0)</f>
        <v>12.244910833499826</v>
      </c>
      <c r="Y276" s="27">
        <f>IF('Demand breakdown 2'!Y276&lt;1,M276*'Demand breakdown 2'!Y276,'Demand breakdown 2'!Y276-Doku!$H$9)</f>
        <v>1.3731086919057172</v>
      </c>
      <c r="Z276" s="27">
        <f t="shared" si="21"/>
        <v>42.583671850082617</v>
      </c>
      <c r="AA276" s="25">
        <f t="shared" si="22"/>
        <v>44.160844881567165</v>
      </c>
    </row>
    <row r="277" spans="1:27" s="25" customFormat="1" ht="15">
      <c r="A277" s="27" t="s">
        <v>1411</v>
      </c>
      <c r="B277" s="27" t="s">
        <v>1456</v>
      </c>
      <c r="C277" s="27">
        <v>9475</v>
      </c>
      <c r="D277" s="27">
        <v>692</v>
      </c>
      <c r="E277" s="27">
        <v>1981.4739999999999</v>
      </c>
      <c r="F277" s="27">
        <v>45825</v>
      </c>
      <c r="G277" s="27">
        <v>2</v>
      </c>
      <c r="H277" s="27">
        <v>3.1308001143946014E-3</v>
      </c>
      <c r="I277" s="27">
        <v>3.4914285714285715E-3</v>
      </c>
      <c r="J277" s="27">
        <v>72762.894516183122</v>
      </c>
      <c r="K277" s="29">
        <f t="shared" si="20"/>
        <v>235.1533821809835</v>
      </c>
      <c r="L277" s="28">
        <f t="shared" si="23"/>
        <v>117.57669109049175</v>
      </c>
      <c r="M277" s="27">
        <f t="shared" si="24"/>
        <v>52.909510990721287</v>
      </c>
      <c r="N277" s="27">
        <f>M277*'Demand breakdown 2'!N277</f>
        <v>6.9499944577926867</v>
      </c>
      <c r="O277" s="27">
        <f>M277*'Demand breakdown 2'!O277</f>
        <v>26.072784665206846</v>
      </c>
      <c r="P277" s="27">
        <f>M277*'Demand breakdown 2'!P277</f>
        <v>1.0181783102460222</v>
      </c>
      <c r="Q277" s="27">
        <f>M277*'Demand breakdown 2'!Q277</f>
        <v>1.7519262423261517</v>
      </c>
      <c r="R277" s="27">
        <f>M277*'Demand breakdown 2'!R277</f>
        <v>13.384716491371798</v>
      </c>
      <c r="S277" s="27">
        <f>M277*'Demand breakdown 2'!S277</f>
        <v>0.45756191270165375</v>
      </c>
      <c r="T277" s="27">
        <f>M277*'Demand breakdown 2'!T277</f>
        <v>0.34626306907152177</v>
      </c>
      <c r="U277" s="27">
        <f>M277*'Demand breakdown 2'!U277</f>
        <v>0</v>
      </c>
      <c r="V277" s="27">
        <f>M277*'Demand breakdown 2'!V277</f>
        <v>1.9044468798933698</v>
      </c>
      <c r="W277" s="27">
        <f>M277*'Demand breakdown 2'!W277</f>
        <v>0</v>
      </c>
      <c r="X277" s="27" cm="1">
        <f t="array" ref="X277">_xlfn.IFS(AND('Demand breakdown 2'!X277&gt;0,'Demand breakdown 2'!X277&lt;1),'Demand breakdown 2'!X277*'Demand breakdown final'!M277,'Demand breakdown 2'!X277=0,M277,'Demand breakdown 2'!X277=1,0)</f>
        <v>0</v>
      </c>
      <c r="Y277" s="27">
        <f>IF('Demand breakdown 2'!Y277&lt;1,M277*'Demand breakdown 2'!Y277,'Demand breakdown 2'!Y277-Doku!$H$9)</f>
        <v>1.0236389621112361</v>
      </c>
      <c r="Z277" s="27">
        <f t="shared" si="21"/>
        <v>31.745706594432775</v>
      </c>
      <c r="AA277" s="25">
        <f t="shared" si="22"/>
        <v>32.921473505337694</v>
      </c>
    </row>
    <row r="278" spans="1:27" s="25" customFormat="1" ht="15">
      <c r="A278" s="27" t="s">
        <v>1411</v>
      </c>
      <c r="B278" s="27" t="s">
        <v>1458</v>
      </c>
      <c r="C278" s="27">
        <v>9476</v>
      </c>
      <c r="D278" s="27">
        <v>681</v>
      </c>
      <c r="E278" s="27">
        <v>2224.8229999999999</v>
      </c>
      <c r="F278" s="27">
        <v>66743</v>
      </c>
      <c r="G278" s="27">
        <v>3</v>
      </c>
      <c r="H278" s="27">
        <v>3.51530027792832E-3</v>
      </c>
      <c r="I278" s="27">
        <v>5.0851809523809527E-3</v>
      </c>
      <c r="J278" s="27">
        <v>72762.894516183122</v>
      </c>
      <c r="K278" s="29">
        <f t="shared" si="20"/>
        <v>287.76756065270115</v>
      </c>
      <c r="L278" s="28">
        <f t="shared" si="23"/>
        <v>95.922520217567055</v>
      </c>
      <c r="M278" s="27">
        <f t="shared" si="24"/>
        <v>43.165134097905174</v>
      </c>
      <c r="N278" s="27">
        <f>M278*'Demand breakdown 2'!N278</f>
        <v>7.6042204879260282</v>
      </c>
      <c r="O278" s="27">
        <f>M278*'Demand breakdown 2'!O278</f>
        <v>10.407561113982418</v>
      </c>
      <c r="P278" s="27">
        <f>M278*'Demand breakdown 2'!P278</f>
        <v>9.0037702709798992</v>
      </c>
      <c r="Q278" s="27">
        <f>M278*'Demand breakdown 2'!Q278</f>
        <v>1.8194147179700317</v>
      </c>
      <c r="R278" s="27">
        <f>M278*'Demand breakdown 2'!R278</f>
        <v>0</v>
      </c>
      <c r="S278" s="27">
        <f>M278*'Demand breakdown 2'!S278</f>
        <v>0</v>
      </c>
      <c r="T278" s="27">
        <f>M278*'Demand breakdown 2'!T278</f>
        <v>3.2656161604590306</v>
      </c>
      <c r="U278" s="27">
        <f>M278*'Demand breakdown 2'!U278</f>
        <v>0</v>
      </c>
      <c r="V278" s="27">
        <f>M278*'Demand breakdown 2'!V278</f>
        <v>8.6051106358069784</v>
      </c>
      <c r="W278" s="27">
        <f>M278*'Demand breakdown 2'!W278</f>
        <v>1.6243259603322193</v>
      </c>
      <c r="X278" s="27" cm="1">
        <f t="array" ref="X278">_xlfn.IFS(AND('Demand breakdown 2'!X278&gt;0,'Demand breakdown 2'!X278&lt;1),'Demand breakdown 2'!X278*'Demand breakdown final'!M278,'Demand breakdown 2'!X278=0,M278,'Demand breakdown 2'!X278=1,0)</f>
        <v>0</v>
      </c>
      <c r="Y278" s="27">
        <f>IF('Demand breakdown 2'!Y278&lt;1,M278*'Demand breakdown 2'!Y278,'Demand breakdown 2'!Y278-Doku!$H$9)</f>
        <v>0.83511475044856809</v>
      </c>
      <c r="Z278" s="27">
        <f t="shared" si="21"/>
        <v>25.899080458743107</v>
      </c>
      <c r="AA278" s="25">
        <f t="shared" si="22"/>
        <v>26.858305660918777</v>
      </c>
    </row>
    <row r="279" spans="1:27" s="25" customFormat="1" ht="15">
      <c r="A279" s="27" t="s">
        <v>1411</v>
      </c>
      <c r="B279" s="27" t="s">
        <v>1459</v>
      </c>
      <c r="C279" s="27">
        <v>9477</v>
      </c>
      <c r="D279" s="27">
        <v>697</v>
      </c>
      <c r="E279" s="27">
        <v>2542.8829999999998</v>
      </c>
      <c r="F279" s="27">
        <v>71566</v>
      </c>
      <c r="G279" s="27">
        <v>2</v>
      </c>
      <c r="H279" s="27">
        <v>4.0178465058295426E-3</v>
      </c>
      <c r="I279" s="27">
        <v>5.4526476190476193E-3</v>
      </c>
      <c r="J279" s="27">
        <v>72762.894516183122</v>
      </c>
      <c r="K279" s="29">
        <f t="shared" si="20"/>
        <v>321.5822204606709</v>
      </c>
      <c r="L279" s="28">
        <f t="shared" si="23"/>
        <v>160.79111023033545</v>
      </c>
      <c r="M279" s="27">
        <f t="shared" si="24"/>
        <v>72.355999603650957</v>
      </c>
      <c r="N279" s="27">
        <f>M279*'Demand breakdown 2'!N279</f>
        <v>8.6237045772808933</v>
      </c>
      <c r="O279" s="27">
        <f>M279*'Demand breakdown 2'!O279</f>
        <v>2.769327725130998</v>
      </c>
      <c r="P279" s="27">
        <f>M279*'Demand breakdown 2'!P279</f>
        <v>0</v>
      </c>
      <c r="Q279" s="27">
        <f>M279*'Demand breakdown 2'!Q279</f>
        <v>22.316992807733193</v>
      </c>
      <c r="R279" s="27">
        <f>M279*'Demand breakdown 2'!R279</f>
        <v>5.2409752713391198</v>
      </c>
      <c r="S279" s="27">
        <f>M279*'Demand breakdown 2'!S279</f>
        <v>5.6559233995346441</v>
      </c>
      <c r="T279" s="27">
        <f>M279*'Demand breakdown 2'!T279</f>
        <v>3.6443270389346032</v>
      </c>
      <c r="U279" s="27">
        <f>M279*'Demand breakdown 2'!U279</f>
        <v>5.5747378961920422</v>
      </c>
      <c r="V279" s="27">
        <f>M279*'Demand breakdown 2'!V279</f>
        <v>17.130141205289139</v>
      </c>
      <c r="W279" s="27">
        <f>M279*'Demand breakdown 2'!W279</f>
        <v>0</v>
      </c>
      <c r="X279" s="27" cm="1">
        <f t="array" ref="X279">_xlfn.IFS(AND('Demand breakdown 2'!X279&gt;0,'Demand breakdown 2'!X279&lt;1),'Demand breakdown 2'!X279*'Demand breakdown final'!M279,'Demand breakdown 2'!X279=0,M279,'Demand breakdown 2'!X279=1,0)</f>
        <v>0</v>
      </c>
      <c r="Y279" s="27">
        <f>IF('Demand breakdown 2'!Y279&lt;1,M279*'Demand breakdown 2'!Y279,'Demand breakdown 2'!Y279-Doku!$H$9)</f>
        <v>1.399869682216327</v>
      </c>
      <c r="Z279" s="27">
        <f t="shared" si="21"/>
        <v>43.413599762190572</v>
      </c>
      <c r="AA279" s="25">
        <f t="shared" si="22"/>
        <v>45.021510864493926</v>
      </c>
    </row>
    <row r="280" spans="1:27" s="25" customFormat="1" ht="15">
      <c r="A280" s="27" t="s">
        <v>1411</v>
      </c>
      <c r="B280" s="27" t="s">
        <v>1460</v>
      </c>
      <c r="C280" s="27">
        <v>9478</v>
      </c>
      <c r="D280" s="27">
        <v>625</v>
      </c>
      <c r="E280" s="27">
        <v>2419.2759999999998</v>
      </c>
      <c r="F280" s="27">
        <v>66776</v>
      </c>
      <c r="G280" s="27">
        <v>2</v>
      </c>
      <c r="H280" s="27">
        <v>3.8225430046279251E-3</v>
      </c>
      <c r="I280" s="27">
        <v>5.0876952380952377E-3</v>
      </c>
      <c r="J280" s="27">
        <v>72762.894516183122</v>
      </c>
      <c r="K280" s="29">
        <f t="shared" si="20"/>
        <v>303.9150122123101</v>
      </c>
      <c r="L280" s="28">
        <f t="shared" si="23"/>
        <v>151.95750610615505</v>
      </c>
      <c r="M280" s="27">
        <f t="shared" si="24"/>
        <v>68.380877747769773</v>
      </c>
      <c r="N280" s="27">
        <f>M280*'Demand breakdown 2'!N280</f>
        <v>5.5967172255066613</v>
      </c>
      <c r="O280" s="27">
        <f>M280*'Demand breakdown 2'!O280</f>
        <v>19.93937482481731</v>
      </c>
      <c r="P280" s="27">
        <f>M280*'Demand breakdown 2'!P280</f>
        <v>5.9133510746561209</v>
      </c>
      <c r="Q280" s="27">
        <f>M280*'Demand breakdown 2'!Q280</f>
        <v>0.93278620425111025</v>
      </c>
      <c r="R280" s="27">
        <f>M280*'Demand breakdown 2'!R280</f>
        <v>0</v>
      </c>
      <c r="S280" s="27">
        <f>M280*'Demand breakdown 2'!S280</f>
        <v>0</v>
      </c>
      <c r="T280" s="27">
        <f>M280*'Demand breakdown 2'!T280</f>
        <v>8.3094991222736514</v>
      </c>
      <c r="U280" s="27">
        <f>M280*'Demand breakdown 2'!U280</f>
        <v>0</v>
      </c>
      <c r="V280" s="27">
        <f>M280*'Demand breakdown 2'!V280</f>
        <v>17.123900868866716</v>
      </c>
      <c r="W280" s="27">
        <f>M280*'Demand breakdown 2'!W280</f>
        <v>0</v>
      </c>
      <c r="X280" s="27" cm="1">
        <f t="array" ref="X280">_xlfn.IFS(AND('Demand breakdown 2'!X280&gt;0,'Demand breakdown 2'!X280&lt;1),'Demand breakdown 2'!X280*'Demand breakdown final'!M280,'Demand breakdown 2'!X280=0,M280,'Demand breakdown 2'!X280=1,0)</f>
        <v>9.2422853265247618</v>
      </c>
      <c r="Y280" s="27">
        <f>IF('Demand breakdown 2'!Y280&lt;1,M280*'Demand breakdown 2'!Y280,'Demand breakdown 2'!Y280-Doku!$H$9)</f>
        <v>1.3229631008734395</v>
      </c>
      <c r="Z280" s="27">
        <f t="shared" si="21"/>
        <v>41.028526648661867</v>
      </c>
      <c r="AA280" s="25">
        <f t="shared" si="22"/>
        <v>42.548101709723419</v>
      </c>
    </row>
    <row r="281" spans="1:27" s="25" customFormat="1" ht="15">
      <c r="A281" s="27" t="s">
        <v>1411</v>
      </c>
      <c r="B281" s="27" t="s">
        <v>1461</v>
      </c>
      <c r="C281" s="27">
        <v>9479</v>
      </c>
      <c r="D281" s="27">
        <v>626</v>
      </c>
      <c r="E281" s="27">
        <v>2561.009</v>
      </c>
      <c r="F281" s="27">
        <v>72655</v>
      </c>
      <c r="G281" s="27">
        <v>1</v>
      </c>
      <c r="H281" s="27">
        <v>4.0464862370970314E-3</v>
      </c>
      <c r="I281" s="27">
        <v>5.5356190476190479E-3</v>
      </c>
      <c r="J281" s="27">
        <v>72762.894516183122</v>
      </c>
      <c r="K281" s="29">
        <f t="shared" si="20"/>
        <v>324.77306304260628</v>
      </c>
      <c r="L281" s="28">
        <f t="shared" si="23"/>
        <v>324.77306304260628</v>
      </c>
      <c r="M281" s="27">
        <f t="shared" si="24"/>
        <v>146.14787836917284</v>
      </c>
      <c r="N281" s="27">
        <f>M281*'Demand breakdown 2'!N281</f>
        <v>28.454821873845496</v>
      </c>
      <c r="O281" s="27">
        <f>M281*'Demand breakdown 2'!O281</f>
        <v>7.957838763604701</v>
      </c>
      <c r="P281" s="27">
        <f>M281*'Demand breakdown 2'!P281</f>
        <v>54.769587506482559</v>
      </c>
      <c r="Q281" s="27">
        <f>M281*'Demand breakdown 2'!Q281</f>
        <v>9.0040884815288251</v>
      </c>
      <c r="R281" s="27">
        <f>M281*'Demand breakdown 2'!R281</f>
        <v>5.881191596209848</v>
      </c>
      <c r="S281" s="27">
        <f>M281*'Demand breakdown 2'!S281</f>
        <v>3.9472148448955591</v>
      </c>
      <c r="T281" s="27">
        <f>M281*'Demand breakdown 2'!T281</f>
        <v>0</v>
      </c>
      <c r="U281" s="27">
        <f>M281*'Demand breakdown 2'!U281</f>
        <v>0</v>
      </c>
      <c r="V281" s="27">
        <f>M281*'Demand breakdown 2'!V281</f>
        <v>33.305616020584615</v>
      </c>
      <c r="W281" s="27">
        <f>M281*'Demand breakdown 2'!W281</f>
        <v>0</v>
      </c>
      <c r="X281" s="27" cm="1">
        <f t="array" ref="X281">_xlfn.IFS(AND('Demand breakdown 2'!X281&gt;0,'Demand breakdown 2'!X281&lt;1),'Demand breakdown 2'!X281*'Demand breakdown final'!M281,'Demand breakdown 2'!X281=0,M281,'Demand breakdown 2'!X281=1,0)</f>
        <v>0</v>
      </c>
      <c r="Y281" s="27">
        <f>IF('Demand breakdown 2'!Y281&lt;1,M281*'Demand breakdown 2'!Y281,'Demand breakdown 2'!Y281-Doku!$H$9)</f>
        <v>2.8275192820212416</v>
      </c>
      <c r="Z281" s="27">
        <f t="shared" si="21"/>
        <v>87.688727021503695</v>
      </c>
      <c r="AA281" s="25">
        <f t="shared" si="22"/>
        <v>90.936457651929771</v>
      </c>
    </row>
    <row r="282" spans="1:27" s="25" customFormat="1" ht="15">
      <c r="A282" s="27" t="s">
        <v>1411</v>
      </c>
      <c r="B282" s="27" t="s">
        <v>1462</v>
      </c>
      <c r="C282" s="27">
        <v>9561</v>
      </c>
      <c r="D282" s="27">
        <v>809</v>
      </c>
      <c r="E282" s="27">
        <v>2430.7489999999998</v>
      </c>
      <c r="F282" s="27">
        <v>41798</v>
      </c>
      <c r="G282" s="27">
        <v>1</v>
      </c>
      <c r="H282" s="27">
        <v>3.8406707568530104E-3</v>
      </c>
      <c r="I282" s="27">
        <v>3.1846095238095237E-3</v>
      </c>
      <c r="J282" s="27">
        <v>72762.894516183122</v>
      </c>
      <c r="K282" s="29">
        <f t="shared" si="20"/>
        <v>266.09198514937668</v>
      </c>
      <c r="L282" s="28">
        <f t="shared" si="23"/>
        <v>266.09198514937668</v>
      </c>
      <c r="M282" s="27">
        <f t="shared" si="24"/>
        <v>119.7413933172195</v>
      </c>
      <c r="N282" s="27">
        <f>M282*'Demand breakdown 2'!N282</f>
        <v>0</v>
      </c>
      <c r="O282" s="27">
        <f>M282*'Demand breakdown 2'!O282</f>
        <v>0</v>
      </c>
      <c r="P282" s="27">
        <f>M282*'Demand breakdown 2'!P282</f>
        <v>0</v>
      </c>
      <c r="Q282" s="27">
        <f>M282*'Demand breakdown 2'!Q282</f>
        <v>0</v>
      </c>
      <c r="R282" s="27">
        <f>M282*'Demand breakdown 2'!R282</f>
        <v>0</v>
      </c>
      <c r="S282" s="27">
        <f>M282*'Demand breakdown 2'!S282</f>
        <v>0</v>
      </c>
      <c r="T282" s="27">
        <f>M282*'Demand breakdown 2'!T282</f>
        <v>0</v>
      </c>
      <c r="U282" s="27">
        <f>M282*'Demand breakdown 2'!U282</f>
        <v>0</v>
      </c>
      <c r="V282" s="27">
        <f>M282*'Demand breakdown 2'!V282</f>
        <v>0</v>
      </c>
      <c r="W282" s="27">
        <f>M282*'Demand breakdown 2'!W282</f>
        <v>0</v>
      </c>
      <c r="X282" s="27" cm="1">
        <f t="array" ref="X282">_xlfn.IFS(AND('Demand breakdown 2'!X282&gt;0,'Demand breakdown 2'!X282&lt;1),'Demand breakdown 2'!X282*'Demand breakdown final'!M282,'Demand breakdown 2'!X282=0,M282,'Demand breakdown 2'!X282=1,0)</f>
        <v>119.7413933172195</v>
      </c>
      <c r="Y282" s="27">
        <f>IF('Demand breakdown 2'!Y282&lt;1,M282*'Demand breakdown 2'!Y282,'Demand breakdown 2'!Y282-Doku!$H$9)</f>
        <v>1.934697454094314E-2</v>
      </c>
      <c r="Z282" s="27">
        <f t="shared" si="21"/>
        <v>71.844835990331703</v>
      </c>
      <c r="AA282" s="25">
        <f t="shared" si="22"/>
        <v>74.505755841825476</v>
      </c>
    </row>
    <row r="283" spans="1:27" s="25" customFormat="1" ht="15">
      <c r="A283" s="27" t="s">
        <v>1411</v>
      </c>
      <c r="B283" s="27" t="s">
        <v>1463</v>
      </c>
      <c r="C283" s="27">
        <v>9562</v>
      </c>
      <c r="D283" s="27">
        <v>1046</v>
      </c>
      <c r="E283" s="27">
        <v>10935.843000000001</v>
      </c>
      <c r="F283" s="27">
        <v>112528</v>
      </c>
      <c r="G283" s="27">
        <v>1</v>
      </c>
      <c r="H283" s="27">
        <v>1.727902486502543E-2</v>
      </c>
      <c r="I283" s="27">
        <v>8.5735619047619047E-3</v>
      </c>
      <c r="J283" s="27">
        <v>72762.894516183122</v>
      </c>
      <c r="K283" s="29">
        <f t="shared" si="20"/>
        <v>1079.9101523305362</v>
      </c>
      <c r="L283" s="28">
        <f t="shared" si="23"/>
        <v>1079.9101523305362</v>
      </c>
      <c r="M283" s="27">
        <f t="shared" si="24"/>
        <v>485.95956854874129</v>
      </c>
      <c r="N283" s="27">
        <f>M283*'Demand breakdown 2'!N283</f>
        <v>0</v>
      </c>
      <c r="O283" s="27">
        <f>M283*'Demand breakdown 2'!O283</f>
        <v>9.5533505907395639</v>
      </c>
      <c r="P283" s="27">
        <f>M283*'Demand breakdown 2'!P283</f>
        <v>0</v>
      </c>
      <c r="Q283" s="27">
        <f>M283*'Demand breakdown 2'!Q283</f>
        <v>0</v>
      </c>
      <c r="R283" s="27">
        <f>M283*'Demand breakdown 2'!R283</f>
        <v>0</v>
      </c>
      <c r="S283" s="27">
        <f>M283*'Demand breakdown 2'!S283</f>
        <v>0</v>
      </c>
      <c r="T283" s="27">
        <f>M283*'Demand breakdown 2'!T283</f>
        <v>0</v>
      </c>
      <c r="U283" s="27">
        <f>M283*'Demand breakdown 2'!U283</f>
        <v>0</v>
      </c>
      <c r="V283" s="27">
        <f>M283*'Demand breakdown 2'!V283</f>
        <v>326.46363525780038</v>
      </c>
      <c r="W283" s="27">
        <f>M283*'Demand breakdown 2'!W283</f>
        <v>5.9689694428796649</v>
      </c>
      <c r="X283" s="27" cm="1">
        <f t="array" ref="X283">_xlfn.IFS(AND('Demand breakdown 2'!X283&gt;0,'Demand breakdown 2'!X283&lt;1),'Demand breakdown 2'!X283*'Demand breakdown final'!M283,'Demand breakdown 2'!X283=0,M283,'Demand breakdown 2'!X283=1,0)</f>
        <v>134.57176585668145</v>
      </c>
      <c r="Y283" s="27">
        <f>IF('Demand breakdown 2'!Y283&lt;1,M283*'Demand breakdown 2'!Y283,'Demand breakdown 2'!Y283-Doku!$H$9)</f>
        <v>9.4018474006402109</v>
      </c>
      <c r="Z283" s="27">
        <f t="shared" si="21"/>
        <v>291.57574112924482</v>
      </c>
      <c r="AA283" s="25">
        <f t="shared" si="22"/>
        <v>302.37484265255017</v>
      </c>
    </row>
    <row r="284" spans="1:27" s="25" customFormat="1" ht="15">
      <c r="A284" s="27" t="s">
        <v>1411</v>
      </c>
      <c r="B284" s="27" t="s">
        <v>1464</v>
      </c>
      <c r="C284" s="27">
        <v>9563</v>
      </c>
      <c r="D284" s="27">
        <v>751</v>
      </c>
      <c r="E284" s="27">
        <v>4787.4350000000004</v>
      </c>
      <c r="F284" s="27">
        <v>128497</v>
      </c>
      <c r="G284" s="27">
        <v>1</v>
      </c>
      <c r="H284" s="27">
        <v>7.5643193126211693E-3</v>
      </c>
      <c r="I284" s="27">
        <v>9.7902476190476189E-3</v>
      </c>
      <c r="J284" s="27">
        <v>72762.894516183122</v>
      </c>
      <c r="K284" s="29">
        <f t="shared" si="20"/>
        <v>595.75196446808718</v>
      </c>
      <c r="L284" s="28">
        <f t="shared" si="23"/>
        <v>595.75196446808718</v>
      </c>
      <c r="M284" s="27">
        <f t="shared" si="24"/>
        <v>268.08838401063923</v>
      </c>
      <c r="N284" s="27">
        <f>M284*'Demand breakdown 2'!N284</f>
        <v>50.044307859586489</v>
      </c>
      <c r="O284" s="27">
        <f>M284*'Demand breakdown 2'!O284</f>
        <v>5.6637983557302283</v>
      </c>
      <c r="P284" s="27">
        <f>M284*'Demand breakdown 2'!P284</f>
        <v>0</v>
      </c>
      <c r="Q284" s="27">
        <f>M284*'Demand breakdown 2'!Q284</f>
        <v>22.204343802564278</v>
      </c>
      <c r="R284" s="27">
        <f>M284*'Demand breakdown 2'!R284</f>
        <v>0</v>
      </c>
      <c r="S284" s="27">
        <f>M284*'Demand breakdown 2'!S284</f>
        <v>0</v>
      </c>
      <c r="T284" s="27">
        <f>M284*'Demand breakdown 2'!T284</f>
        <v>0</v>
      </c>
      <c r="U284" s="27">
        <f>M284*'Demand breakdown 2'!U284</f>
        <v>0</v>
      </c>
      <c r="V284" s="27">
        <f>M284*'Demand breakdown 2'!V284</f>
        <v>5.2693049379181716</v>
      </c>
      <c r="W284" s="27">
        <f>M284*'Demand breakdown 2'!W284</f>
        <v>37.617765198506746</v>
      </c>
      <c r="X284" s="27" cm="1">
        <f t="array" ref="X284">_xlfn.IFS(AND('Demand breakdown 2'!X284&gt;0,'Demand breakdown 2'!X284&lt;1),'Demand breakdown 2'!X284*'Demand breakdown final'!M284,'Demand breakdown 2'!X284=0,M284,'Demand breakdown 2'!X284=1,0)</f>
        <v>142.10216471615689</v>
      </c>
      <c r="Y284" s="27">
        <f>IF('Demand breakdown 2'!Y284&lt;1,M284*'Demand breakdown 2'!Y284,'Demand breakdown 2'!Y284-Doku!$H$9)</f>
        <v>5.1866991401764251</v>
      </c>
      <c r="Z284" s="27">
        <f t="shared" si="21"/>
        <v>160.85303040638354</v>
      </c>
      <c r="AA284" s="25">
        <f t="shared" si="22"/>
        <v>166.81055005106444</v>
      </c>
    </row>
    <row r="285" spans="1:27" s="25" customFormat="1" ht="15">
      <c r="A285" s="27" t="s">
        <v>1411</v>
      </c>
      <c r="B285" s="27" t="s">
        <v>1465</v>
      </c>
      <c r="C285" s="27">
        <v>9564</v>
      </c>
      <c r="D285" s="27">
        <v>929</v>
      </c>
      <c r="E285" s="27">
        <v>31374.248</v>
      </c>
      <c r="F285" s="27">
        <v>518370</v>
      </c>
      <c r="G285" s="27">
        <v>1</v>
      </c>
      <c r="H285" s="27">
        <v>4.9572439117265527E-2</v>
      </c>
      <c r="I285" s="27">
        <v>3.9494857142857144E-2</v>
      </c>
      <c r="J285" s="27">
        <v>72762.894516183122</v>
      </c>
      <c r="K285" s="29">
        <f t="shared" si="20"/>
        <v>3401.7174288285232</v>
      </c>
      <c r="L285" s="28">
        <f t="shared" si="23"/>
        <v>3401.7174288285232</v>
      </c>
      <c r="M285" s="27">
        <f t="shared" si="24"/>
        <v>1530.7728429728354</v>
      </c>
      <c r="N285" s="27">
        <f>M285*'Demand breakdown 2'!N285</f>
        <v>116.60298324933045</v>
      </c>
      <c r="O285" s="27">
        <f>M285*'Demand breakdown 2'!O285</f>
        <v>32.129654143519886</v>
      </c>
      <c r="P285" s="27">
        <f>M285*'Demand breakdown 2'!P285</f>
        <v>3.8654881916596775</v>
      </c>
      <c r="Q285" s="27">
        <f>M285*'Demand breakdown 2'!Q285</f>
        <v>77.061521472261276</v>
      </c>
      <c r="R285" s="27">
        <f>M285*'Demand breakdown 2'!R285</f>
        <v>0</v>
      </c>
      <c r="S285" s="27">
        <f>M285*'Demand breakdown 2'!S285</f>
        <v>75.536604112248739</v>
      </c>
      <c r="T285" s="27">
        <f>M285*'Demand breakdown 2'!T285</f>
        <v>0</v>
      </c>
      <c r="U285" s="27">
        <f>M285*'Demand breakdown 2'!U285</f>
        <v>0</v>
      </c>
      <c r="V285" s="27">
        <f>M285*'Demand breakdown 2'!V285</f>
        <v>976.86915346291244</v>
      </c>
      <c r="W285" s="27">
        <f>M285*'Demand breakdown 2'!W285</f>
        <v>60.110114540028931</v>
      </c>
      <c r="X285" s="27" cm="1">
        <f t="array" ref="X285">_xlfn.IFS(AND('Demand breakdown 2'!X285&gt;0,'Demand breakdown 2'!X285&lt;1),'Demand breakdown 2'!X285*'Demand breakdown final'!M285,'Demand breakdown 2'!X285=0,M285,'Demand breakdown 2'!X285=1,0)</f>
        <v>158.98150057991131</v>
      </c>
      <c r="Y285" s="27">
        <f>IF('Demand breakdown 2'!Y285&lt;1,M285*'Demand breakdown 2'!Y285,'Demand breakdown 2'!Y285-Doku!$H$9)</f>
        <v>29.615823220962596</v>
      </c>
      <c r="Z285" s="27">
        <f t="shared" si="21"/>
        <v>918.46370578370136</v>
      </c>
      <c r="AA285" s="25">
        <f t="shared" si="22"/>
        <v>952.48088007198658</v>
      </c>
    </row>
    <row r="286" spans="1:27" s="25" customFormat="1" ht="15">
      <c r="A286" s="27" t="s">
        <v>1411</v>
      </c>
      <c r="B286" s="27" t="s">
        <v>1466</v>
      </c>
      <c r="C286" s="27">
        <v>9565</v>
      </c>
      <c r="D286" s="27">
        <v>829</v>
      </c>
      <c r="E286" s="27">
        <v>1472.991</v>
      </c>
      <c r="F286" s="27">
        <v>40981</v>
      </c>
      <c r="G286" s="27">
        <v>1</v>
      </c>
      <c r="H286" s="27">
        <v>2.3273787045917423E-3</v>
      </c>
      <c r="I286" s="27">
        <v>3.1223619047619049E-3</v>
      </c>
      <c r="J286" s="27">
        <v>72762.894516183122</v>
      </c>
      <c r="K286" s="29">
        <f t="shared" si="20"/>
        <v>185.54348922753326</v>
      </c>
      <c r="L286" s="28">
        <f t="shared" si="23"/>
        <v>185.54348922753326</v>
      </c>
      <c r="M286" s="27">
        <f t="shared" si="24"/>
        <v>83.494570152389969</v>
      </c>
      <c r="N286" s="27">
        <f>M286*'Demand breakdown 2'!N286</f>
        <v>27.556561526984211</v>
      </c>
      <c r="O286" s="27">
        <f>M286*'Demand breakdown 2'!O286</f>
        <v>0</v>
      </c>
      <c r="P286" s="27">
        <f>M286*'Demand breakdown 2'!P286</f>
        <v>0</v>
      </c>
      <c r="Q286" s="27">
        <f>M286*'Demand breakdown 2'!Q286</f>
        <v>10.147579695060232</v>
      </c>
      <c r="R286" s="27">
        <f>M286*'Demand breakdown 2'!R286</f>
        <v>0</v>
      </c>
      <c r="S286" s="27">
        <f>M286*'Demand breakdown 2'!S286</f>
        <v>0</v>
      </c>
      <c r="T286" s="27">
        <f>M286*'Demand breakdown 2'!T286</f>
        <v>0</v>
      </c>
      <c r="U286" s="27">
        <f>M286*'Demand breakdown 2'!U286</f>
        <v>0</v>
      </c>
      <c r="V286" s="27">
        <f>M286*'Demand breakdown 2'!V286</f>
        <v>33.347299939926195</v>
      </c>
      <c r="W286" s="27">
        <f>M286*'Demand breakdown 2'!W286</f>
        <v>0</v>
      </c>
      <c r="X286" s="27" cm="1">
        <f t="array" ref="X286">_xlfn.IFS(AND('Demand breakdown 2'!X286&gt;0,'Demand breakdown 2'!X286&lt;1),'Demand breakdown 2'!X286*'Demand breakdown final'!M286,'Demand breakdown 2'!X286=0,M286,'Demand breakdown 2'!X286=1,0)</f>
        <v>10.827761667374048</v>
      </c>
      <c r="Y286" s="27">
        <f>IF('Demand breakdown 2'!Y286&lt;1,M286*'Demand breakdown 2'!Y286,'Demand breakdown 2'!Y286-Doku!$H$9)</f>
        <v>1.6153673230452796</v>
      </c>
      <c r="Z286" s="27">
        <f t="shared" si="21"/>
        <v>50.096742091433981</v>
      </c>
      <c r="AA286" s="25">
        <f t="shared" si="22"/>
        <v>51.952176983709315</v>
      </c>
    </row>
    <row r="287" spans="1:27" s="25" customFormat="1" ht="15">
      <c r="A287" s="27" t="s">
        <v>1411</v>
      </c>
      <c r="B287" s="27" t="s">
        <v>1462</v>
      </c>
      <c r="C287" s="27">
        <v>9571</v>
      </c>
      <c r="D287" s="27">
        <v>809</v>
      </c>
      <c r="E287" s="27">
        <v>2430.7489999999998</v>
      </c>
      <c r="F287" s="27">
        <v>41798</v>
      </c>
      <c r="G287" s="27">
        <v>4</v>
      </c>
      <c r="H287" s="27">
        <v>3.8406707568530104E-3</v>
      </c>
      <c r="I287" s="27">
        <v>3.1846095238095237E-3</v>
      </c>
      <c r="J287" s="27">
        <v>72762.894516183122</v>
      </c>
      <c r="K287" s="29">
        <f t="shared" si="20"/>
        <v>266.09198514937668</v>
      </c>
      <c r="L287" s="28">
        <f t="shared" si="23"/>
        <v>66.522996287344171</v>
      </c>
      <c r="M287" s="27">
        <f t="shared" si="24"/>
        <v>29.935348329304876</v>
      </c>
      <c r="N287" s="27">
        <f>M287*'Demand breakdown 2'!N287</f>
        <v>2.388501240449143</v>
      </c>
      <c r="O287" s="27">
        <f>M287*'Demand breakdown 2'!O287</f>
        <v>2.5704694500770406</v>
      </c>
      <c r="P287" s="27">
        <f>M287*'Demand breakdown 2'!P287</f>
        <v>1.391045869155483</v>
      </c>
      <c r="Q287" s="27">
        <f>M287*'Demand breakdown 2'!Q287</f>
        <v>1.7347635984526226</v>
      </c>
      <c r="R287" s="27">
        <f>M287*'Demand breakdown 2'!R287</f>
        <v>0.3369781659775879</v>
      </c>
      <c r="S287" s="27">
        <f>M287*'Demand breakdown 2'!S287</f>
        <v>1.0014991092853913</v>
      </c>
      <c r="T287" s="27">
        <f>M287*'Demand breakdown 2'!T287</f>
        <v>4.7406088389727064</v>
      </c>
      <c r="U287" s="27">
        <f>M287*'Demand breakdown 2'!U287</f>
        <v>2.9047517907268081</v>
      </c>
      <c r="V287" s="27">
        <f>M287*'Demand breakdown 2'!V287</f>
        <v>6.4254996688606463</v>
      </c>
      <c r="W287" s="27">
        <f>M287*'Demand breakdown 2'!W287</f>
        <v>4.3820640703725537</v>
      </c>
      <c r="X287" s="27" cm="1">
        <f t="array" ref="X287">_xlfn.IFS(AND('Demand breakdown 2'!X287&gt;0,'Demand breakdown 2'!X287&lt;1),'Demand breakdown 2'!X287*'Demand breakdown final'!M287,'Demand breakdown 2'!X287=0,M287,'Demand breakdown 2'!X287=1,0)</f>
        <v>1.4800081049735661</v>
      </c>
      <c r="Y287" s="27">
        <f>IF('Demand breakdown 2'!Y287&lt;1,M287*'Demand breakdown 2'!Y287,'Demand breakdown 2'!Y287-Doku!$H$9)</f>
        <v>0.5791584220013295</v>
      </c>
      <c r="Z287" s="27">
        <f t="shared" si="21"/>
        <v>17.961208997582926</v>
      </c>
      <c r="AA287" s="25">
        <f t="shared" si="22"/>
        <v>18.626438960456369</v>
      </c>
    </row>
    <row r="288" spans="1:27" s="25" customFormat="1" ht="15">
      <c r="A288" s="27" t="s">
        <v>1411</v>
      </c>
      <c r="B288" s="27" t="s">
        <v>1467</v>
      </c>
      <c r="C288" s="27">
        <v>9572</v>
      </c>
      <c r="D288" s="27">
        <v>951</v>
      </c>
      <c r="E288" s="27">
        <v>5237.6670000000004</v>
      </c>
      <c r="F288" s="27">
        <v>137262</v>
      </c>
      <c r="G288" s="27">
        <v>3</v>
      </c>
      <c r="H288" s="27">
        <v>8.2757020494646054E-3</v>
      </c>
      <c r="I288" s="27">
        <v>1.0458057142857143E-2</v>
      </c>
      <c r="J288" s="27">
        <v>72762.894516183122</v>
      </c>
      <c r="K288" s="29">
        <f t="shared" si="20"/>
        <v>646.62648784061889</v>
      </c>
      <c r="L288" s="28">
        <f t="shared" si="23"/>
        <v>215.54216261353963</v>
      </c>
      <c r="M288" s="27">
        <f t="shared" si="24"/>
        <v>96.993973176092837</v>
      </c>
      <c r="N288" s="27">
        <f>M288*'Demand breakdown 2'!N288</f>
        <v>22.329295221051254</v>
      </c>
      <c r="O288" s="27">
        <f>M288*'Demand breakdown 2'!O288</f>
        <v>0</v>
      </c>
      <c r="P288" s="27">
        <f>M288*'Demand breakdown 2'!P288</f>
        <v>0</v>
      </c>
      <c r="Q288" s="27">
        <f>M288*'Demand breakdown 2'!Q288</f>
        <v>57.767831330137099</v>
      </c>
      <c r="R288" s="27">
        <f>M288*'Demand breakdown 2'!R288</f>
        <v>0</v>
      </c>
      <c r="S288" s="27">
        <f>M288*'Demand breakdown 2'!S288</f>
        <v>0</v>
      </c>
      <c r="T288" s="27">
        <f>M288*'Demand breakdown 2'!T288</f>
        <v>0</v>
      </c>
      <c r="U288" s="27">
        <f>M288*'Demand breakdown 2'!U288</f>
        <v>0</v>
      </c>
      <c r="V288" s="27">
        <f>M288*'Demand breakdown 2'!V288</f>
        <v>0</v>
      </c>
      <c r="W288" s="27">
        <f>M288*'Demand breakdown 2'!W288</f>
        <v>15.020306695241686</v>
      </c>
      <c r="X288" s="27" cm="1">
        <f t="array" ref="X288">_xlfn.IFS(AND('Demand breakdown 2'!X288&gt;0,'Demand breakdown 2'!X288&lt;1),'Demand breakdown 2'!X288*'Demand breakdown final'!M288,'Demand breakdown 2'!X288=0,M288,'Demand breakdown 2'!X288=1,0)</f>
        <v>0</v>
      </c>
      <c r="Y288" s="27">
        <f>IF('Demand breakdown 2'!Y288&lt;1,M288*'Demand breakdown 2'!Y288,'Demand breakdown 2'!Y288-Doku!$H$9)</f>
        <v>1.87653992966279</v>
      </c>
      <c r="Z288" s="27">
        <f t="shared" si="21"/>
        <v>58.196383905655701</v>
      </c>
      <c r="AA288" s="25">
        <f t="shared" si="22"/>
        <v>60.351805531791101</v>
      </c>
    </row>
    <row r="289" spans="1:27" s="25" customFormat="1" ht="15">
      <c r="A289" s="27" t="s">
        <v>1411</v>
      </c>
      <c r="B289" s="27" t="s">
        <v>1464</v>
      </c>
      <c r="C289" s="27">
        <v>9573</v>
      </c>
      <c r="D289" s="27">
        <v>751</v>
      </c>
      <c r="E289" s="27">
        <v>4787.4350000000004</v>
      </c>
      <c r="F289" s="27">
        <v>128497</v>
      </c>
      <c r="G289" s="27">
        <v>2</v>
      </c>
      <c r="H289" s="27">
        <v>7.5643193126211693E-3</v>
      </c>
      <c r="I289" s="27">
        <v>9.7902476190476189E-3</v>
      </c>
      <c r="J289" s="27">
        <v>72762.894516183122</v>
      </c>
      <c r="K289" s="29">
        <f t="shared" si="20"/>
        <v>595.75196446808718</v>
      </c>
      <c r="L289" s="28">
        <f t="shared" si="23"/>
        <v>297.87598223404359</v>
      </c>
      <c r="M289" s="27">
        <f t="shared" si="24"/>
        <v>134.04419200531962</v>
      </c>
      <c r="N289" s="27">
        <f>M289*'Demand breakdown 2'!N289</f>
        <v>10.918415297105552</v>
      </c>
      <c r="O289" s="27">
        <f>M289*'Demand breakdown 2'!O289</f>
        <v>20.783676362797376</v>
      </c>
      <c r="P289" s="27">
        <f>M289*'Demand breakdown 2'!P289</f>
        <v>4.470532247633769</v>
      </c>
      <c r="Q289" s="27">
        <f>M289*'Demand breakdown 2'!Q289</f>
        <v>20.439789266825549</v>
      </c>
      <c r="R289" s="27">
        <f>M289*'Demand breakdown 2'!R289</f>
        <v>0</v>
      </c>
      <c r="S289" s="27">
        <f>M289*'Demand breakdown 2'!S289</f>
        <v>8.8980786082710601</v>
      </c>
      <c r="T289" s="27">
        <f>M289*'Demand breakdown 2'!T289</f>
        <v>0</v>
      </c>
      <c r="U289" s="27">
        <f>M289*'Demand breakdown 2'!U289</f>
        <v>3.1164768072446951</v>
      </c>
      <c r="V289" s="27">
        <f>M289*'Demand breakdown 2'!V289</f>
        <v>28.005305378205776</v>
      </c>
      <c r="W289" s="27">
        <f>M289*'Demand breakdown 2'!W289</f>
        <v>0</v>
      </c>
      <c r="X289" s="27" cm="1">
        <f t="array" ref="X289">_xlfn.IFS(AND('Demand breakdown 2'!X289&gt;0,'Demand breakdown 2'!X289&lt;1),'Demand breakdown 2'!X289*'Demand breakdown final'!M289,'Demand breakdown 2'!X289=0,M289,'Demand breakdown 2'!X289=1,0)</f>
        <v>34.818568467147621</v>
      </c>
      <c r="Y289" s="27">
        <f>IF('Demand breakdown 2'!Y289&lt;1,M289*'Demand breakdown 2'!Y289,'Demand breakdown 2'!Y289-Doku!$H$9)</f>
        <v>2.5933495700882125</v>
      </c>
      <c r="Z289" s="27">
        <f t="shared" si="21"/>
        <v>80.426515203191769</v>
      </c>
      <c r="AA289" s="25">
        <f t="shared" si="22"/>
        <v>83.40527502553222</v>
      </c>
    </row>
    <row r="290" spans="1:27" s="25" customFormat="1" ht="15">
      <c r="A290" s="27" t="s">
        <v>1411</v>
      </c>
      <c r="B290" s="27" t="s">
        <v>1468</v>
      </c>
      <c r="C290" s="27">
        <v>9574</v>
      </c>
      <c r="D290" s="27">
        <v>831</v>
      </c>
      <c r="E290" s="27">
        <v>5459.6450000000004</v>
      </c>
      <c r="F290" s="27">
        <v>170792</v>
      </c>
      <c r="G290" s="27">
        <v>1</v>
      </c>
      <c r="H290" s="27">
        <v>8.6264352651379307E-3</v>
      </c>
      <c r="I290" s="27">
        <v>1.3012723809523809E-2</v>
      </c>
      <c r="J290" s="27">
        <v>72762.894516183122</v>
      </c>
      <c r="K290" s="29">
        <f t="shared" si="20"/>
        <v>717.04893343626725</v>
      </c>
      <c r="L290" s="28">
        <f t="shared" si="23"/>
        <v>717.04893343626725</v>
      </c>
      <c r="M290" s="27">
        <f t="shared" si="24"/>
        <v>322.67202004632026</v>
      </c>
      <c r="N290" s="27">
        <f>M290*'Demand breakdown 2'!N290</f>
        <v>85.051489362313433</v>
      </c>
      <c r="O290" s="27">
        <f>M290*'Demand breakdown 2'!O290</f>
        <v>66.411310195626299</v>
      </c>
      <c r="P290" s="27">
        <f>M290*'Demand breakdown 2'!P290</f>
        <v>30.401460666213186</v>
      </c>
      <c r="Q290" s="27">
        <f>M290*'Demand breakdown 2'!Q290</f>
        <v>9.4743656523959903</v>
      </c>
      <c r="R290" s="27">
        <f>M290*'Demand breakdown 2'!R290</f>
        <v>0</v>
      </c>
      <c r="S290" s="27">
        <f>M290*'Demand breakdown 2'!S290</f>
        <v>13.576294076613415</v>
      </c>
      <c r="T290" s="27">
        <f>M290*'Demand breakdown 2'!T290</f>
        <v>0</v>
      </c>
      <c r="U290" s="27">
        <f>M290*'Demand breakdown 2'!U290</f>
        <v>28.168995196395748</v>
      </c>
      <c r="V290" s="27">
        <f>M290*'Demand breakdown 2'!V290</f>
        <v>65.050050762810798</v>
      </c>
      <c r="W290" s="27">
        <f>M290*'Demand breakdown 2'!W290</f>
        <v>5.5176382343455579</v>
      </c>
      <c r="X290" s="27" cm="1">
        <f t="array" ref="X290">_xlfn.IFS(AND('Demand breakdown 2'!X290&gt;0,'Demand breakdown 2'!X290&lt;1),'Demand breakdown 2'!X290*'Demand breakdown final'!M290,'Demand breakdown 2'!X290=0,M290,'Demand breakdown 2'!X290=1,0)</f>
        <v>12.777688542694976</v>
      </c>
      <c r="Y290" s="27">
        <f>IF('Demand breakdown 2'!Y290&lt;1,M290*'Demand breakdown 2'!Y290,'Demand breakdown 2'!Y290-Doku!$H$9)</f>
        <v>6.2427273569108888</v>
      </c>
      <c r="Z290" s="27">
        <f t="shared" si="21"/>
        <v>193.60321202779218</v>
      </c>
      <c r="AA290" s="25">
        <f t="shared" si="22"/>
        <v>200.77370136215484</v>
      </c>
    </row>
    <row r="291" spans="1:27" s="25" customFormat="1" ht="15">
      <c r="A291" s="27" t="s">
        <v>1411</v>
      </c>
      <c r="B291" s="27" t="s">
        <v>1469</v>
      </c>
      <c r="C291" s="27">
        <v>9575</v>
      </c>
      <c r="D291" s="27">
        <v>638</v>
      </c>
      <c r="E291" s="27">
        <v>3019.1790000000001</v>
      </c>
      <c r="F291" s="27">
        <v>101014</v>
      </c>
      <c r="G291" s="27">
        <v>4</v>
      </c>
      <c r="H291" s="27">
        <v>4.7704112991529424E-3</v>
      </c>
      <c r="I291" s="27">
        <v>7.6963047619047617E-3</v>
      </c>
      <c r="J291" s="27">
        <v>72762.894516183122</v>
      </c>
      <c r="K291" s="29">
        <f t="shared" si="20"/>
        <v>406.71994782989771</v>
      </c>
      <c r="L291" s="28">
        <f t="shared" si="23"/>
        <v>101.67998695747443</v>
      </c>
      <c r="M291" s="27">
        <f t="shared" si="24"/>
        <v>45.755994130863492</v>
      </c>
      <c r="N291" s="27">
        <f>M291*'Demand breakdown 2'!N291</f>
        <v>5.024192074231105</v>
      </c>
      <c r="O291" s="27">
        <f>M291*'Demand breakdown 2'!O291</f>
        <v>7.3766797995962232</v>
      </c>
      <c r="P291" s="27">
        <f>M291*'Demand breakdown 2'!P291</f>
        <v>12.303718988414019</v>
      </c>
      <c r="Q291" s="27">
        <f>M291*'Demand breakdown 2'!Q291</f>
        <v>9.618135655917559</v>
      </c>
      <c r="R291" s="27">
        <f>M291*'Demand breakdown 2'!R291</f>
        <v>0</v>
      </c>
      <c r="S291" s="27">
        <f>M291*'Demand breakdown 2'!S291</f>
        <v>1.5266881993519934</v>
      </c>
      <c r="T291" s="27">
        <f>M291*'Demand breakdown 2'!T291</f>
        <v>4.1983925482179822</v>
      </c>
      <c r="U291" s="27">
        <f>M291*'Demand breakdown 2'!U291</f>
        <v>0</v>
      </c>
      <c r="V291" s="27">
        <f>M291*'Demand breakdown 2'!V291</f>
        <v>3.0603158905192229</v>
      </c>
      <c r="W291" s="27">
        <f>M291*'Demand breakdown 2'!W291</f>
        <v>1.7626309210700286</v>
      </c>
      <c r="X291" s="27" cm="1">
        <f t="array" ref="X291">_xlfn.IFS(AND('Demand breakdown 2'!X291&gt;0,'Demand breakdown 2'!X291&lt;1),'Demand breakdown 2'!X291*'Demand breakdown final'!M291,'Demand breakdown 2'!X291=0,M291,'Demand breakdown 2'!X291=1,0)</f>
        <v>0</v>
      </c>
      <c r="Y291" s="27">
        <f>IF('Demand breakdown 2'!Y291&lt;1,M291*'Demand breakdown 2'!Y291,'Demand breakdown 2'!Y291-Doku!$H$9)</f>
        <v>0.88524005354535973</v>
      </c>
      <c r="Z291" s="27">
        <f t="shared" si="21"/>
        <v>27.453596478518097</v>
      </c>
      <c r="AA291" s="25">
        <f t="shared" si="22"/>
        <v>28.470396348092841</v>
      </c>
    </row>
    <row r="292" spans="1:27" s="25" customFormat="1" ht="15">
      <c r="A292" s="27" t="s">
        <v>1411</v>
      </c>
      <c r="B292" s="27" t="s">
        <v>1470</v>
      </c>
      <c r="C292" s="27">
        <v>9576</v>
      </c>
      <c r="D292" s="27">
        <v>736</v>
      </c>
      <c r="E292" s="27">
        <v>3758.3969999999999</v>
      </c>
      <c r="F292" s="27">
        <v>126749</v>
      </c>
      <c r="G292" s="27">
        <v>3</v>
      </c>
      <c r="H292" s="27">
        <v>5.9384022992682852E-3</v>
      </c>
      <c r="I292" s="27">
        <v>9.6570666666666669E-3</v>
      </c>
      <c r="J292" s="27">
        <v>72762.894516183122</v>
      </c>
      <c r="K292" s="29">
        <f t="shared" si="20"/>
        <v>507.85795936602477</v>
      </c>
      <c r="L292" s="28">
        <f t="shared" si="23"/>
        <v>169.2859864553416</v>
      </c>
      <c r="M292" s="27">
        <f t="shared" si="24"/>
        <v>76.178693904903724</v>
      </c>
      <c r="N292" s="27">
        <f>M292*'Demand breakdown 2'!N292</f>
        <v>19.010582629453282</v>
      </c>
      <c r="O292" s="27">
        <f>M292*'Demand breakdown 2'!O292</f>
        <v>9.0403974580996778</v>
      </c>
      <c r="P292" s="27">
        <f>M292*'Demand breakdown 2'!P292</f>
        <v>1.4018337830597605</v>
      </c>
      <c r="Q292" s="27">
        <f>M292*'Demand breakdown 2'!Q292</f>
        <v>10.935733950501907</v>
      </c>
      <c r="R292" s="27">
        <f>M292*'Demand breakdown 2'!R292</f>
        <v>0</v>
      </c>
      <c r="S292" s="27">
        <f>M292*'Demand breakdown 2'!S292</f>
        <v>3.0539950273801924</v>
      </c>
      <c r="T292" s="27">
        <f>M292*'Demand breakdown 2'!T292</f>
        <v>7.6099548223244131</v>
      </c>
      <c r="U292" s="27">
        <f>M292*'Demand breakdown 2'!U292</f>
        <v>0</v>
      </c>
      <c r="V292" s="27">
        <f>M292*'Demand breakdown 2'!V292</f>
        <v>23.652368982544015</v>
      </c>
      <c r="W292" s="27">
        <f>M292*'Demand breakdown 2'!W292</f>
        <v>0</v>
      </c>
      <c r="X292" s="27" cm="1">
        <f t="array" ref="X292">_xlfn.IFS(AND('Demand breakdown 2'!X292&gt;0,'Demand breakdown 2'!X292&lt;1),'Demand breakdown 2'!X292*'Demand breakdown final'!M292,'Demand breakdown 2'!X292=0,M292,'Demand breakdown 2'!X292=1,0)</f>
        <v>0</v>
      </c>
      <c r="Y292" s="27">
        <f>IF('Demand breakdown 2'!Y292&lt;1,M292*'Demand breakdown 2'!Y292,'Demand breakdown 2'!Y292-Doku!$H$9)</f>
        <v>1.4738272515404727</v>
      </c>
      <c r="Z292" s="27">
        <f t="shared" si="21"/>
        <v>45.707216342942232</v>
      </c>
      <c r="AA292" s="25">
        <f t="shared" si="22"/>
        <v>47.400076207495651</v>
      </c>
    </row>
    <row r="293" spans="1:27" s="25" customFormat="1" ht="15">
      <c r="A293" s="27" t="s">
        <v>1411</v>
      </c>
      <c r="B293" s="27" t="s">
        <v>1471</v>
      </c>
      <c r="C293" s="27">
        <v>9577</v>
      </c>
      <c r="D293" s="27">
        <v>634</v>
      </c>
      <c r="E293" s="27">
        <v>3023.5639999999999</v>
      </c>
      <c r="F293" s="27">
        <v>94734</v>
      </c>
      <c r="G293" s="27">
        <v>3</v>
      </c>
      <c r="H293" s="27">
        <v>4.777339756706067E-3</v>
      </c>
      <c r="I293" s="27">
        <v>7.217828571428571E-3</v>
      </c>
      <c r="J293" s="27">
        <v>72762.894516183122</v>
      </c>
      <c r="K293" s="29">
        <f t="shared" si="20"/>
        <v>397.33463723937342</v>
      </c>
      <c r="L293" s="28">
        <f t="shared" si="23"/>
        <v>132.44487907979115</v>
      </c>
      <c r="M293" s="27">
        <f t="shared" si="24"/>
        <v>59.600195585906022</v>
      </c>
      <c r="N293" s="27">
        <f>M293*'Demand breakdown 2'!N293</f>
        <v>20.913885577494028</v>
      </c>
      <c r="O293" s="27">
        <f>M293*'Demand breakdown 2'!O293</f>
        <v>12.075749209427279</v>
      </c>
      <c r="P293" s="27">
        <f>M293*'Demand breakdown 2'!P293</f>
        <v>6.6210093753902086</v>
      </c>
      <c r="Q293" s="27">
        <f>M293*'Demand breakdown 2'!Q293</f>
        <v>4.6468552038289079</v>
      </c>
      <c r="R293" s="27">
        <f>M293*'Demand breakdown 2'!R293</f>
        <v>0</v>
      </c>
      <c r="S293" s="27">
        <f>M293*'Demand breakdown 2'!S293</f>
        <v>0</v>
      </c>
      <c r="T293" s="27">
        <f>M293*'Demand breakdown 2'!T293</f>
        <v>0.83825623284756778</v>
      </c>
      <c r="U293" s="27">
        <f>M293*'Demand breakdown 2'!U293</f>
        <v>0</v>
      </c>
      <c r="V293" s="27">
        <f>M293*'Demand breakdown 2'!V293</f>
        <v>6.3233676695240444</v>
      </c>
      <c r="W293" s="27">
        <f>M293*'Demand breakdown 2'!W293</f>
        <v>0</v>
      </c>
      <c r="X293" s="27" cm="1">
        <f t="array" ref="X293">_xlfn.IFS(AND('Demand breakdown 2'!X293&gt;0,'Demand breakdown 2'!X293&lt;1),'Demand breakdown 2'!X293*'Demand breakdown final'!M293,'Demand breakdown 2'!X293=0,M293,'Demand breakdown 2'!X293=1,0)</f>
        <v>7.0279888507582315</v>
      </c>
      <c r="Y293" s="27">
        <f>IF('Demand breakdown 2'!Y293&lt;1,M293*'Demand breakdown 2'!Y293,'Demand breakdown 2'!Y293-Doku!$H$9)</f>
        <v>1.1530834666357554</v>
      </c>
      <c r="Z293" s="27">
        <f t="shared" si="21"/>
        <v>35.760117351543613</v>
      </c>
      <c r="AA293" s="25">
        <f t="shared" si="22"/>
        <v>37.084566142341522</v>
      </c>
    </row>
    <row r="294" spans="1:27" s="25" customFormat="1" ht="15">
      <c r="A294" s="27" t="s">
        <v>1411</v>
      </c>
      <c r="B294" s="27" t="s">
        <v>1472</v>
      </c>
      <c r="C294" s="27">
        <v>9661</v>
      </c>
      <c r="D294" s="27">
        <v>968</v>
      </c>
      <c r="E294" s="27">
        <v>5232.009</v>
      </c>
      <c r="F294" s="27">
        <v>71002</v>
      </c>
      <c r="G294" s="27">
        <v>1</v>
      </c>
      <c r="H294" s="27">
        <v>8.266762206172569E-3</v>
      </c>
      <c r="I294" s="27">
        <v>5.4096761904761908E-3</v>
      </c>
      <c r="J294" s="27">
        <v>72762.894516183122</v>
      </c>
      <c r="K294" s="29">
        <f t="shared" si="20"/>
        <v>543.30438885064621</v>
      </c>
      <c r="L294" s="28">
        <f t="shared" si="23"/>
        <v>543.30438885064621</v>
      </c>
      <c r="M294" s="27">
        <f t="shared" si="24"/>
        <v>244.4869749827908</v>
      </c>
      <c r="N294" s="27">
        <f>M294*'Demand breakdown 2'!N294</f>
        <v>10.598115710138979</v>
      </c>
      <c r="O294" s="27">
        <f>M294*'Demand breakdown 2'!O294</f>
        <v>0</v>
      </c>
      <c r="P294" s="27">
        <f>M294*'Demand breakdown 2'!P294</f>
        <v>0</v>
      </c>
      <c r="Q294" s="27">
        <f>M294*'Demand breakdown 2'!Q294</f>
        <v>0</v>
      </c>
      <c r="R294" s="27">
        <f>M294*'Demand breakdown 2'!R294</f>
        <v>0</v>
      </c>
      <c r="S294" s="27">
        <f>M294*'Demand breakdown 2'!S294</f>
        <v>0</v>
      </c>
      <c r="T294" s="27">
        <f>M294*'Demand breakdown 2'!T294</f>
        <v>0</v>
      </c>
      <c r="U294" s="27">
        <f>M294*'Demand breakdown 2'!U294</f>
        <v>0</v>
      </c>
      <c r="V294" s="27">
        <f>M294*'Demand breakdown 2'!V294</f>
        <v>133.36811476581141</v>
      </c>
      <c r="W294" s="27">
        <f>M294*'Demand breakdown 2'!W294</f>
        <v>8.4071590969852483</v>
      </c>
      <c r="X294" s="27" cm="1">
        <f t="array" ref="X294">_xlfn.IFS(AND('Demand breakdown 2'!X294&gt;0,'Demand breakdown 2'!X294&lt;1),'Demand breakdown 2'!X294*'Demand breakdown final'!M294,'Demand breakdown 2'!X294=0,M294,'Demand breakdown 2'!X294=1,0)</f>
        <v>87.383502129270909</v>
      </c>
      <c r="Y294" s="27">
        <f>IF('Demand breakdown 2'!Y294&lt;1,M294*'Demand breakdown 2'!Y294,'Demand breakdown 2'!Y294-Doku!$H$9)</f>
        <v>4.7300832805842559</v>
      </c>
      <c r="Z294" s="27">
        <f t="shared" si="21"/>
        <v>146.69218498967447</v>
      </c>
      <c r="AA294" s="25">
        <f t="shared" si="22"/>
        <v>152.12522887818096</v>
      </c>
    </row>
    <row r="295" spans="1:27" s="25" customFormat="1" ht="15">
      <c r="A295" s="27" t="s">
        <v>1411</v>
      </c>
      <c r="B295" s="27" t="s">
        <v>1473</v>
      </c>
      <c r="C295" s="27">
        <v>9662</v>
      </c>
      <c r="D295" s="27">
        <v>1194</v>
      </c>
      <c r="E295" s="27">
        <v>5676.4260000000004</v>
      </c>
      <c r="F295" s="27">
        <v>53426</v>
      </c>
      <c r="G295" s="27">
        <v>1</v>
      </c>
      <c r="H295" s="27">
        <v>8.9689570340829548E-3</v>
      </c>
      <c r="I295" s="27">
        <v>4.0705523809523806E-3</v>
      </c>
      <c r="J295" s="27">
        <v>72762.894516183122</v>
      </c>
      <c r="K295" s="29">
        <f t="shared" si="20"/>
        <v>552.80908629062685</v>
      </c>
      <c r="L295" s="28">
        <f t="shared" si="23"/>
        <v>552.80908629062685</v>
      </c>
      <c r="M295" s="27">
        <f t="shared" si="24"/>
        <v>248.7640888307821</v>
      </c>
      <c r="N295" s="27">
        <f>M295*'Demand breakdown 2'!N295</f>
        <v>4.2463406824795245</v>
      </c>
      <c r="O295" s="27">
        <f>M295*'Demand breakdown 2'!O295</f>
        <v>0</v>
      </c>
      <c r="P295" s="27">
        <f>M295*'Demand breakdown 2'!P295</f>
        <v>0</v>
      </c>
      <c r="Q295" s="27">
        <f>M295*'Demand breakdown 2'!Q295</f>
        <v>3.4336439011437307</v>
      </c>
      <c r="R295" s="27">
        <f>M295*'Demand breakdown 2'!R295</f>
        <v>0</v>
      </c>
      <c r="S295" s="27">
        <f>M295*'Demand breakdown 2'!S295</f>
        <v>0</v>
      </c>
      <c r="T295" s="27">
        <f>M295*'Demand breakdown 2'!T295</f>
        <v>0</v>
      </c>
      <c r="U295" s="27">
        <f>M295*'Demand breakdown 2'!U295</f>
        <v>0</v>
      </c>
      <c r="V295" s="27">
        <f>M295*'Demand breakdown 2'!V295</f>
        <v>236.27127175384877</v>
      </c>
      <c r="W295" s="27">
        <f>M295*'Demand breakdown 2'!W295</f>
        <v>0</v>
      </c>
      <c r="X295" s="27" cm="1">
        <f t="array" ref="X295">_xlfn.IFS(AND('Demand breakdown 2'!X295&gt;0,'Demand breakdown 2'!X295&lt;1),'Demand breakdown 2'!X295*'Demand breakdown final'!M295,'Demand breakdown 2'!X295=0,M295,'Demand breakdown 2'!X295=1,0)</f>
        <v>0</v>
      </c>
      <c r="Y295" s="27">
        <f>IF('Demand breakdown 2'!Y295&lt;1,M295*'Demand breakdown 2'!Y295,'Demand breakdown 2'!Y295-Doku!$H$9)</f>
        <v>4.8128324933100588</v>
      </c>
      <c r="Z295" s="27">
        <f t="shared" si="21"/>
        <v>149.25845329846925</v>
      </c>
      <c r="AA295" s="25">
        <f t="shared" si="22"/>
        <v>154.78654416137553</v>
      </c>
    </row>
    <row r="296" spans="1:27" s="25" customFormat="1" ht="15">
      <c r="A296" s="27" t="s">
        <v>1411</v>
      </c>
      <c r="B296" s="27" t="s">
        <v>1474</v>
      </c>
      <c r="C296" s="27">
        <v>9663</v>
      </c>
      <c r="D296" s="27">
        <v>829</v>
      </c>
      <c r="E296" s="27">
        <v>8161.2160000000003</v>
      </c>
      <c r="F296" s="27">
        <v>127934</v>
      </c>
      <c r="G296" s="27">
        <v>1</v>
      </c>
      <c r="H296" s="27">
        <v>1.2895014512630018E-2</v>
      </c>
      <c r="I296" s="27">
        <v>9.7473523809523815E-3</v>
      </c>
      <c r="J296" s="27">
        <v>72762.894516183122</v>
      </c>
      <c r="K296" s="29">
        <f t="shared" si="20"/>
        <v>874.14933862239218</v>
      </c>
      <c r="L296" s="28">
        <f t="shared" si="23"/>
        <v>874.14933862239218</v>
      </c>
      <c r="M296" s="27">
        <f t="shared" si="24"/>
        <v>393.36720238007649</v>
      </c>
      <c r="N296" s="27">
        <f>M296*'Demand breakdown 2'!N296</f>
        <v>10.277004624757149</v>
      </c>
      <c r="O296" s="27">
        <f>M296*'Demand breakdown 2'!O296</f>
        <v>0</v>
      </c>
      <c r="P296" s="27">
        <f>M296*'Demand breakdown 2'!P296</f>
        <v>4.7126595793085269</v>
      </c>
      <c r="Q296" s="27">
        <f>M296*'Demand breakdown 2'!Q296</f>
        <v>74.437309740644309</v>
      </c>
      <c r="R296" s="27">
        <f>M296*'Demand breakdown 2'!R296</f>
        <v>0</v>
      </c>
      <c r="S296" s="27">
        <f>M296*'Demand breakdown 2'!S296</f>
        <v>27.594609102939085</v>
      </c>
      <c r="T296" s="27">
        <f>M296*'Demand breakdown 2'!T296</f>
        <v>0</v>
      </c>
      <c r="U296" s="27">
        <f>M296*'Demand breakdown 2'!U296</f>
        <v>0</v>
      </c>
      <c r="V296" s="27">
        <f>M296*'Demand breakdown 2'!V296</f>
        <v>110.77588962928839</v>
      </c>
      <c r="W296" s="27">
        <f>M296*'Demand breakdown 2'!W296</f>
        <v>0</v>
      </c>
      <c r="X296" s="27" cm="1">
        <f t="array" ref="X296">_xlfn.IFS(AND('Demand breakdown 2'!X296&gt;0,'Demand breakdown 2'!X296&lt;1),'Demand breakdown 2'!X296*'Demand breakdown final'!M296,'Demand breakdown 2'!X296=0,M296,'Demand breakdown 2'!X296=1,0)</f>
        <v>157.95926445344966</v>
      </c>
      <c r="Y296" s="27">
        <f>IF('Demand breakdown 2'!Y296&lt;1,M296*'Demand breakdown 2'!Y296,'Demand breakdown 2'!Y296-Doku!$H$9)</f>
        <v>7.6104652496893674</v>
      </c>
      <c r="Z296" s="27">
        <f t="shared" si="21"/>
        <v>236.02032142804592</v>
      </c>
      <c r="AA296" s="25">
        <f t="shared" si="22"/>
        <v>244.76181481426983</v>
      </c>
    </row>
    <row r="297" spans="1:27" s="25" customFormat="1" ht="15">
      <c r="A297" s="27" t="s">
        <v>1411</v>
      </c>
      <c r="B297" s="27" t="s">
        <v>1472</v>
      </c>
      <c r="C297" s="27">
        <v>9671</v>
      </c>
      <c r="D297" s="27">
        <v>968</v>
      </c>
      <c r="E297" s="27">
        <v>5232.009</v>
      </c>
      <c r="F297" s="27">
        <v>71002</v>
      </c>
      <c r="G297" s="27">
        <v>3</v>
      </c>
      <c r="H297" s="27">
        <v>8.266762206172569E-3</v>
      </c>
      <c r="I297" s="27">
        <v>5.4096761904761908E-3</v>
      </c>
      <c r="J297" s="27">
        <v>72762.894516183122</v>
      </c>
      <c r="K297" s="29">
        <f t="shared" si="20"/>
        <v>543.30438885064621</v>
      </c>
      <c r="L297" s="28">
        <f t="shared" si="23"/>
        <v>181.10146295021539</v>
      </c>
      <c r="M297" s="27">
        <f t="shared" si="24"/>
        <v>81.495658327596928</v>
      </c>
      <c r="N297" s="27">
        <f>M297*'Demand breakdown 2'!N297</f>
        <v>6.1337222294077627</v>
      </c>
      <c r="O297" s="27">
        <f>M297*'Demand breakdown 2'!O297</f>
        <v>5.5453974951530762</v>
      </c>
      <c r="P297" s="27">
        <f>M297*'Demand breakdown 2'!P297</f>
        <v>5.1201726872264226</v>
      </c>
      <c r="Q297" s="27">
        <f>M297*'Demand breakdown 2'!Q297</f>
        <v>5.7725723925385495</v>
      </c>
      <c r="R297" s="27">
        <f>M297*'Demand breakdown 2'!R297</f>
        <v>1.5610992948540174</v>
      </c>
      <c r="S297" s="27">
        <f>M297*'Demand breakdown 2'!S297</f>
        <v>7.7588964953192212</v>
      </c>
      <c r="T297" s="27">
        <f>M297*'Demand breakdown 2'!T297</f>
        <v>1.0484995263944892</v>
      </c>
      <c r="U297" s="27">
        <f>M297*'Demand breakdown 2'!U297</f>
        <v>11.143219966625876</v>
      </c>
      <c r="V297" s="27">
        <f>M297*'Demand breakdown 2'!V297</f>
        <v>26.847412873067778</v>
      </c>
      <c r="W297" s="27">
        <f>M297*'Demand breakdown 2'!W297</f>
        <v>2.5746488370353564</v>
      </c>
      <c r="X297" s="27" cm="1">
        <f t="array" ref="X297">_xlfn.IFS(AND('Demand breakdown 2'!X297&gt;0,'Demand breakdown 2'!X297&lt;1),'Demand breakdown 2'!X297*'Demand breakdown final'!M297,'Demand breakdown 2'!X297=0,M297,'Demand breakdown 2'!X297=1,0)</f>
        <v>6.4133221031129581</v>
      </c>
      <c r="Y297" s="27">
        <f>IF('Demand breakdown 2'!Y297&lt;1,M297*'Demand breakdown 2'!Y297,'Demand breakdown 2'!Y297-Doku!$H$9)</f>
        <v>1.5766944268614187</v>
      </c>
      <c r="Z297" s="27">
        <f t="shared" si="21"/>
        <v>48.897394996558162</v>
      </c>
      <c r="AA297" s="25">
        <f t="shared" si="22"/>
        <v>50.708409626060316</v>
      </c>
    </row>
    <row r="298" spans="1:27" s="25" customFormat="1" ht="15">
      <c r="A298" s="27" t="s">
        <v>1411</v>
      </c>
      <c r="B298" s="27" t="s">
        <v>1475</v>
      </c>
      <c r="C298" s="27">
        <v>9672</v>
      </c>
      <c r="D298" s="27">
        <v>583</v>
      </c>
      <c r="E298" s="27">
        <v>3374.6379999999999</v>
      </c>
      <c r="F298" s="27">
        <v>103235</v>
      </c>
      <c r="G298" s="27">
        <v>3</v>
      </c>
      <c r="H298" s="27">
        <v>5.3320492908008723E-3</v>
      </c>
      <c r="I298" s="27">
        <v>7.8655238095238101E-3</v>
      </c>
      <c r="J298" s="27">
        <v>72762.894516183122</v>
      </c>
      <c r="K298" s="29">
        <f t="shared" si="20"/>
        <v>439.59136306790987</v>
      </c>
      <c r="L298" s="28">
        <f t="shared" si="23"/>
        <v>146.53045435596997</v>
      </c>
      <c r="M298" s="27">
        <f t="shared" si="24"/>
        <v>65.938704460186486</v>
      </c>
      <c r="N298" s="27">
        <f>M298*'Demand breakdown 2'!N298</f>
        <v>20.93464302018339</v>
      </c>
      <c r="O298" s="27">
        <f>M298*'Demand breakdown 2'!O298</f>
        <v>10.831050828975192</v>
      </c>
      <c r="P298" s="27">
        <f>M298*'Demand breakdown 2'!P298</f>
        <v>0</v>
      </c>
      <c r="Q298" s="27">
        <f>M298*'Demand breakdown 2'!Q298</f>
        <v>3.2331495011866243</v>
      </c>
      <c r="R298" s="27">
        <f>M298*'Demand breakdown 2'!R298</f>
        <v>0</v>
      </c>
      <c r="S298" s="27">
        <f>M298*'Demand breakdown 2'!S298</f>
        <v>0</v>
      </c>
      <c r="T298" s="27">
        <f>M298*'Demand breakdown 2'!T298</f>
        <v>16.489062456051784</v>
      </c>
      <c r="U298" s="27">
        <f>M298*'Demand breakdown 2'!U298</f>
        <v>0</v>
      </c>
      <c r="V298" s="27">
        <f>M298*'Demand breakdown 2'!V298</f>
        <v>11.235194516623517</v>
      </c>
      <c r="W298" s="27">
        <f>M298*'Demand breakdown 2'!W298</f>
        <v>1.9398897007119744</v>
      </c>
      <c r="X298" s="27" cm="1">
        <f t="array" ref="X298">_xlfn.IFS(AND('Demand breakdown 2'!X298&gt;0,'Demand breakdown 2'!X298&lt;1),'Demand breakdown 2'!X298*'Demand breakdown final'!M298,'Demand breakdown 2'!X298=0,M298,'Demand breakdown 2'!X298=1,0)</f>
        <v>0</v>
      </c>
      <c r="Y298" s="27">
        <f>IF('Demand breakdown 2'!Y298&lt;1,M298*'Demand breakdown 2'!Y298,'Demand breakdown 2'!Y298-Doku!$H$9)</f>
        <v>1.2757144364540018</v>
      </c>
      <c r="Z298" s="27">
        <f t="shared" si="21"/>
        <v>39.563222676111891</v>
      </c>
      <c r="AA298" s="25">
        <f t="shared" si="22"/>
        <v>41.028527219671595</v>
      </c>
    </row>
    <row r="299" spans="1:27" s="25" customFormat="1" ht="15">
      <c r="A299" s="27" t="s">
        <v>1411</v>
      </c>
      <c r="B299" s="27" t="s">
        <v>1476</v>
      </c>
      <c r="C299" s="27">
        <v>9673</v>
      </c>
      <c r="D299" s="27">
        <v>602</v>
      </c>
      <c r="E299" s="27">
        <v>3234.8139999999999</v>
      </c>
      <c r="F299" s="27">
        <v>79635</v>
      </c>
      <c r="G299" s="27">
        <v>3</v>
      </c>
      <c r="H299" s="27">
        <v>5.111122346922169E-3</v>
      </c>
      <c r="I299" s="27">
        <v>6.0674285714285717E-3</v>
      </c>
      <c r="J299" s="27">
        <v>72762.894516183122</v>
      </c>
      <c r="K299" s="29">
        <f t="shared" si="20"/>
        <v>391.38346669130419</v>
      </c>
      <c r="L299" s="28">
        <f t="shared" si="23"/>
        <v>130.46115556376807</v>
      </c>
      <c r="M299" s="27">
        <f t="shared" si="24"/>
        <v>58.707520003695635</v>
      </c>
      <c r="N299" s="27">
        <f>M299*'Demand breakdown 2'!N299</f>
        <v>18.922325788242286</v>
      </c>
      <c r="O299" s="27">
        <f>M299*'Demand breakdown 2'!O299</f>
        <v>9.5896961171363753</v>
      </c>
      <c r="P299" s="27">
        <f>M299*'Demand breakdown 2'!P299</f>
        <v>3.643637452431769</v>
      </c>
      <c r="Q299" s="27">
        <f>M299*'Demand breakdown 2'!Q299</f>
        <v>5.331334554631761</v>
      </c>
      <c r="R299" s="27">
        <f>M299*'Demand breakdown 2'!R299</f>
        <v>0</v>
      </c>
      <c r="S299" s="27">
        <f>M299*'Demand breakdown 2'!S299</f>
        <v>0</v>
      </c>
      <c r="T299" s="27">
        <f>M299*'Demand breakdown 2'!T299</f>
        <v>3.4648086204105786</v>
      </c>
      <c r="U299" s="27">
        <f>M299*'Demand breakdown 2'!U299</f>
        <v>0</v>
      </c>
      <c r="V299" s="27">
        <f>M299*'Demand breakdown 2'!V299</f>
        <v>16.61990457596945</v>
      </c>
      <c r="W299" s="27">
        <f>M299*'Demand breakdown 2'!W299</f>
        <v>0</v>
      </c>
      <c r="X299" s="27" cm="1">
        <f t="array" ref="X299">_xlfn.IFS(AND('Demand breakdown 2'!X299&gt;0,'Demand breakdown 2'!X299&lt;1),'Demand breakdown 2'!X299*'Demand breakdown final'!M299,'Demand breakdown 2'!X299=0,M299,'Demand breakdown 2'!X299=1,0)</f>
        <v>0</v>
      </c>
      <c r="Y299" s="27">
        <f>IF('Demand breakdown 2'!Y299&lt;1,M299*'Demand breakdown 2'!Y299,'Demand breakdown 2'!Y299-Doku!$H$9)</f>
        <v>1.1358128948734096</v>
      </c>
      <c r="Z299" s="27">
        <f t="shared" si="21"/>
        <v>35.224512002217381</v>
      </c>
      <c r="AA299" s="25">
        <f t="shared" si="22"/>
        <v>36.529123557855065</v>
      </c>
    </row>
    <row r="300" spans="1:27" s="25" customFormat="1" ht="15">
      <c r="A300" s="27" t="s">
        <v>1411</v>
      </c>
      <c r="B300" s="27" t="s">
        <v>1477</v>
      </c>
      <c r="C300" s="27">
        <v>9674</v>
      </c>
      <c r="D300" s="27">
        <v>621</v>
      </c>
      <c r="E300" s="27">
        <v>2736.422</v>
      </c>
      <c r="F300" s="27">
        <v>84384</v>
      </c>
      <c r="G300" s="27">
        <v>2</v>
      </c>
      <c r="H300" s="27">
        <v>4.3236450796891122E-3</v>
      </c>
      <c r="I300" s="27">
        <v>6.4292571428571426E-3</v>
      </c>
      <c r="J300" s="27">
        <v>72762.894516183122</v>
      </c>
      <c r="K300" s="29">
        <f t="shared" si="20"/>
        <v>357.4998508232365</v>
      </c>
      <c r="L300" s="28">
        <f t="shared" si="23"/>
        <v>178.74992541161825</v>
      </c>
      <c r="M300" s="27">
        <f t="shared" si="24"/>
        <v>80.437466435228217</v>
      </c>
      <c r="N300" s="27">
        <f>M300*'Demand breakdown 2'!N300</f>
        <v>8.8340176949982041</v>
      </c>
      <c r="O300" s="27">
        <f>M300*'Demand breakdown 2'!O300</f>
        <v>42.607802387451144</v>
      </c>
      <c r="P300" s="27">
        <f>M300*'Demand breakdown 2'!P300</f>
        <v>1.0793976604820956</v>
      </c>
      <c r="Q300" s="27">
        <f>M300*'Demand breakdown 2'!Q300</f>
        <v>17.483401579650785</v>
      </c>
      <c r="R300" s="27">
        <f>M300*'Demand breakdown 2'!R300</f>
        <v>0</v>
      </c>
      <c r="S300" s="27">
        <f>M300*'Demand breakdown 2'!S300</f>
        <v>0</v>
      </c>
      <c r="T300" s="27">
        <f>M300*'Demand breakdown 2'!T300</f>
        <v>2.996748767917397</v>
      </c>
      <c r="U300" s="27">
        <f>M300*'Demand breakdown 2'!U300</f>
        <v>0</v>
      </c>
      <c r="V300" s="27">
        <f>M300*'Demand breakdown 2'!V300</f>
        <v>5.8798767294682586</v>
      </c>
      <c r="W300" s="27">
        <f>M300*'Demand breakdown 2'!W300</f>
        <v>0</v>
      </c>
      <c r="X300" s="27" cm="1">
        <f t="array" ref="X300">_xlfn.IFS(AND('Demand breakdown 2'!X300&gt;0,'Demand breakdown 2'!X300&lt;1),'Demand breakdown 2'!X300*'Demand breakdown final'!M300,'Demand breakdown 2'!X300=0,M300,'Demand breakdown 2'!X300=1,0)</f>
        <v>0</v>
      </c>
      <c r="Y300" s="27">
        <f>IF('Demand breakdown 2'!Y300&lt;1,M300*'Demand breakdown 2'!Y300,'Demand breakdown 2'!Y300-Doku!$H$9)</f>
        <v>1.5562216152603288</v>
      </c>
      <c r="Z300" s="27">
        <f t="shared" si="21"/>
        <v>48.262479861136931</v>
      </c>
      <c r="AA300" s="25">
        <f t="shared" si="22"/>
        <v>50.049979115253116</v>
      </c>
    </row>
    <row r="301" spans="1:27" s="25" customFormat="1" ht="15">
      <c r="A301" s="27" t="s">
        <v>1411</v>
      </c>
      <c r="B301" s="27" t="s">
        <v>1478</v>
      </c>
      <c r="C301" s="27">
        <v>9675</v>
      </c>
      <c r="D301" s="27">
        <v>703</v>
      </c>
      <c r="E301" s="27">
        <v>3220.4850000000001</v>
      </c>
      <c r="F301" s="27">
        <v>91155</v>
      </c>
      <c r="G301" s="27">
        <v>2</v>
      </c>
      <c r="H301" s="27">
        <v>5.0884820120809552E-3</v>
      </c>
      <c r="I301" s="27">
        <v>6.9451428571428572E-3</v>
      </c>
      <c r="J301" s="27">
        <v>72762.894516183122</v>
      </c>
      <c r="K301" s="29">
        <f t="shared" si="20"/>
        <v>408.07956471458044</v>
      </c>
      <c r="L301" s="28">
        <f t="shared" si="23"/>
        <v>204.03978235729022</v>
      </c>
      <c r="M301" s="27">
        <f t="shared" si="24"/>
        <v>91.817902060780597</v>
      </c>
      <c r="N301" s="27">
        <f>M301*'Demand breakdown 2'!N301</f>
        <v>4.2178496238445069</v>
      </c>
      <c r="O301" s="27">
        <f>M301*'Demand breakdown 2'!O301</f>
        <v>4.419156083164359</v>
      </c>
      <c r="P301" s="27">
        <f>M301*'Demand breakdown 2'!P301</f>
        <v>18.203855535638002</v>
      </c>
      <c r="Q301" s="27">
        <f>M301*'Demand breakdown 2'!Q301</f>
        <v>14.800817770945272</v>
      </c>
      <c r="R301" s="27">
        <f>M301*'Demand breakdown 2'!R301</f>
        <v>0</v>
      </c>
      <c r="S301" s="27">
        <f>M301*'Demand breakdown 2'!S301</f>
        <v>0.75729572791753652</v>
      </c>
      <c r="T301" s="27">
        <f>M301*'Demand breakdown 2'!T301</f>
        <v>1.5912796308140642</v>
      </c>
      <c r="U301" s="27">
        <f>M301*'Demand breakdown 2'!U301</f>
        <v>0</v>
      </c>
      <c r="V301" s="27">
        <f>M301*'Demand breakdown 2'!V301</f>
        <v>17.695796376402186</v>
      </c>
      <c r="W301" s="27">
        <f>M301*'Demand breakdown 2'!W301</f>
        <v>0</v>
      </c>
      <c r="X301" s="27" cm="1">
        <f t="array" ref="X301">_xlfn.IFS(AND('Demand breakdown 2'!X301&gt;0,'Demand breakdown 2'!X301&lt;1),'Demand breakdown 2'!X301*'Demand breakdown final'!M301,'Demand breakdown 2'!X301=0,M301,'Demand breakdown 2'!X301=1,0)</f>
        <v>28.355452698481937</v>
      </c>
      <c r="Y301" s="27">
        <f>IF('Demand breakdown 2'!Y301&lt;1,M301*'Demand breakdown 2'!Y301,'Demand breakdown 2'!Y301-Doku!$H$9)</f>
        <v>1.776398613572733</v>
      </c>
      <c r="Z301" s="27">
        <f t="shared" si="21"/>
        <v>55.090741236468361</v>
      </c>
      <c r="AA301" s="25">
        <f t="shared" si="22"/>
        <v>57.131139060041271</v>
      </c>
    </row>
    <row r="302" spans="1:27" s="25" customFormat="1" ht="15">
      <c r="A302" s="27" t="s">
        <v>1411</v>
      </c>
      <c r="B302" s="27" t="s">
        <v>1479</v>
      </c>
      <c r="C302" s="27">
        <v>9676</v>
      </c>
      <c r="D302" s="27">
        <v>727</v>
      </c>
      <c r="E302" s="27">
        <v>4424.2259999999997</v>
      </c>
      <c r="F302" s="27">
        <v>128743</v>
      </c>
      <c r="G302" s="27">
        <v>4</v>
      </c>
      <c r="H302" s="27">
        <v>6.9904360425156065E-3</v>
      </c>
      <c r="I302" s="27">
        <v>9.808990476190476E-3</v>
      </c>
      <c r="J302" s="27">
        <v>72762.894516183122</v>
      </c>
      <c r="K302" s="29">
        <f t="shared" si="20"/>
        <v>566.06849048845697</v>
      </c>
      <c r="L302" s="28">
        <f t="shared" si="23"/>
        <v>141.51712262211424</v>
      </c>
      <c r="M302" s="27">
        <f t="shared" si="24"/>
        <v>63.682705179951412</v>
      </c>
      <c r="N302" s="27">
        <f>M302*'Demand breakdown 2'!N302</f>
        <v>6.7371596667126985</v>
      </c>
      <c r="O302" s="27">
        <f>M302*'Demand breakdown 2'!O302</f>
        <v>14.013069941563179</v>
      </c>
      <c r="P302" s="27">
        <f>M302*'Demand breakdown 2'!P302</f>
        <v>5.8818236496692071</v>
      </c>
      <c r="Q302" s="27">
        <f>M302*'Demand breakdown 2'!Q302</f>
        <v>7.7424571932378417</v>
      </c>
      <c r="R302" s="27">
        <f>M302*'Demand breakdown 2'!R302</f>
        <v>4.6987939637584022</v>
      </c>
      <c r="S302" s="27">
        <f>M302*'Demand breakdown 2'!S302</f>
        <v>0</v>
      </c>
      <c r="T302" s="27">
        <f>M302*'Demand breakdown 2'!T302</f>
        <v>4.6432526639503839</v>
      </c>
      <c r="U302" s="27">
        <f>M302*'Demand breakdown 2'!U302</f>
        <v>0</v>
      </c>
      <c r="V302" s="27">
        <f>M302*'Demand breakdown 2'!V302</f>
        <v>18.734080425244795</v>
      </c>
      <c r="W302" s="27">
        <f>M302*'Demand breakdown 2'!W302</f>
        <v>0</v>
      </c>
      <c r="X302" s="27" cm="1">
        <f t="array" ref="X302">_xlfn.IFS(AND('Demand breakdown 2'!X302&gt;0,'Demand breakdown 2'!X302&lt;1),'Demand breakdown 2'!X302*'Demand breakdown final'!M302,'Demand breakdown 2'!X302=0,M302,'Demand breakdown 2'!X302=1,0)</f>
        <v>0</v>
      </c>
      <c r="Y302" s="27">
        <f>IF('Demand breakdown 2'!Y302&lt;1,M302*'Demand breakdown 2'!Y302,'Demand breakdown 2'!Y302-Doku!$H$9)</f>
        <v>1.2320676758149078</v>
      </c>
      <c r="Z302" s="27">
        <f t="shared" si="21"/>
        <v>38.209623107970849</v>
      </c>
      <c r="AA302" s="25">
        <f t="shared" si="22"/>
        <v>39.624794334191989</v>
      </c>
    </row>
    <row r="303" spans="1:27" s="25" customFormat="1" ht="15">
      <c r="A303" s="27" t="s">
        <v>1411</v>
      </c>
      <c r="B303" s="27" t="s">
        <v>1480</v>
      </c>
      <c r="C303" s="27">
        <v>9677</v>
      </c>
      <c r="D303" s="27">
        <v>740</v>
      </c>
      <c r="E303" s="27">
        <v>4683.1880000000001</v>
      </c>
      <c r="F303" s="27">
        <v>126158</v>
      </c>
      <c r="G303" s="27">
        <v>3</v>
      </c>
      <c r="H303" s="27">
        <v>7.3996053070246818E-3</v>
      </c>
      <c r="I303" s="27">
        <v>9.612038095238095E-3</v>
      </c>
      <c r="J303" s="27">
        <v>72762.894516183122</v>
      </c>
      <c r="K303" s="29">
        <f t="shared" si="20"/>
        <v>583.49194422244273</v>
      </c>
      <c r="L303" s="28">
        <f t="shared" si="23"/>
        <v>194.49731474081423</v>
      </c>
      <c r="M303" s="27">
        <f t="shared" si="24"/>
        <v>87.5237916333664</v>
      </c>
      <c r="N303" s="27">
        <f>M303*'Demand breakdown 2'!N303</f>
        <v>20.20045460500118</v>
      </c>
      <c r="O303" s="27">
        <f>M303*'Demand breakdown 2'!O303</f>
        <v>2.5798388681403881</v>
      </c>
      <c r="P303" s="27">
        <f>M303*'Demand breakdown 2'!P303</f>
        <v>4.2831650560369319</v>
      </c>
      <c r="Q303" s="27">
        <f>M303*'Demand breakdown 2'!Q303</f>
        <v>2.9864684620679451</v>
      </c>
      <c r="R303" s="27">
        <f>M303*'Demand breakdown 2'!R303</f>
        <v>0</v>
      </c>
      <c r="S303" s="27">
        <f>M303*'Demand breakdown 2'!S303</f>
        <v>1.4322397919448389</v>
      </c>
      <c r="T303" s="27">
        <f>M303*'Demand breakdown 2'!T303</f>
        <v>2.8780339036872635</v>
      </c>
      <c r="U303" s="27">
        <f>M303*'Demand breakdown 2'!U303</f>
        <v>3.0768305940518466</v>
      </c>
      <c r="V303" s="27">
        <f>M303*'Demand breakdown 2'!V303</f>
        <v>48.393439783978451</v>
      </c>
      <c r="W303" s="27">
        <f>M303*'Demand breakdown 2'!W303</f>
        <v>0</v>
      </c>
      <c r="X303" s="27" cm="1">
        <f t="array" ref="X303">_xlfn.IFS(AND('Demand breakdown 2'!X303&gt;0,'Demand breakdown 2'!X303&lt;1),'Demand breakdown 2'!X303*'Demand breakdown final'!M303,'Demand breakdown 2'!X303=0,M303,'Demand breakdown 2'!X303=1,0)</f>
        <v>0</v>
      </c>
      <c r="Y303" s="27">
        <f>IF('Demand breakdown 2'!Y303&lt;1,M303*'Demand breakdown 2'!Y303,'Demand breakdown 2'!Y303-Doku!$H$9)</f>
        <v>1.6933205684575521</v>
      </c>
      <c r="Z303" s="27">
        <f t="shared" si="21"/>
        <v>52.514274980019849</v>
      </c>
      <c r="AA303" s="25">
        <f t="shared" si="22"/>
        <v>54.45924812742799</v>
      </c>
    </row>
    <row r="304" spans="1:27" s="25" customFormat="1" ht="15">
      <c r="A304" s="27" t="s">
        <v>1411</v>
      </c>
      <c r="B304" s="27" t="s">
        <v>1473</v>
      </c>
      <c r="C304" s="27">
        <v>9678</v>
      </c>
      <c r="D304" s="27">
        <v>1194</v>
      </c>
      <c r="E304" s="27">
        <v>5676.4260000000004</v>
      </c>
      <c r="F304" s="27">
        <v>53426</v>
      </c>
      <c r="G304" s="27">
        <v>3</v>
      </c>
      <c r="H304" s="27">
        <v>8.9689570340829548E-3</v>
      </c>
      <c r="I304" s="27">
        <v>4.0705523809523806E-3</v>
      </c>
      <c r="J304" s="27">
        <v>72762.894516183122</v>
      </c>
      <c r="K304" s="29">
        <f t="shared" si="20"/>
        <v>552.80908629062685</v>
      </c>
      <c r="L304" s="28">
        <f t="shared" si="23"/>
        <v>184.26969543020894</v>
      </c>
      <c r="M304" s="27">
        <f t="shared" si="24"/>
        <v>82.921362943594019</v>
      </c>
      <c r="N304" s="27">
        <f>M304*'Demand breakdown 2'!N304</f>
        <v>16.917965521185714</v>
      </c>
      <c r="O304" s="27">
        <f>M304*'Demand breakdown 2'!O304</f>
        <v>0</v>
      </c>
      <c r="P304" s="27">
        <f>M304*'Demand breakdown 2'!P304</f>
        <v>10.293301955167596</v>
      </c>
      <c r="Q304" s="27">
        <f>M304*'Demand breakdown 2'!Q304</f>
        <v>32.991352420408958</v>
      </c>
      <c r="R304" s="27">
        <f>M304*'Demand breakdown 2'!R304</f>
        <v>0</v>
      </c>
      <c r="S304" s="27">
        <f>M304*'Demand breakdown 2'!S304</f>
        <v>0</v>
      </c>
      <c r="T304" s="27">
        <f>M304*'Demand breakdown 2'!T304</f>
        <v>5.1466509775837981</v>
      </c>
      <c r="U304" s="27">
        <f>M304*'Demand breakdown 2'!U304</f>
        <v>0</v>
      </c>
      <c r="V304" s="27">
        <f>M304*'Demand breakdown 2'!V304</f>
        <v>15.967814571477934</v>
      </c>
      <c r="W304" s="27">
        <f>M304*'Demand breakdown 2'!W304</f>
        <v>0</v>
      </c>
      <c r="X304" s="27" cm="1">
        <f t="array" ref="X304">_xlfn.IFS(AND('Demand breakdown 2'!X304&gt;0,'Demand breakdown 2'!X304&lt;1),'Demand breakdown 2'!X304*'Demand breakdown final'!M304,'Demand breakdown 2'!X304=0,M304,'Demand breakdown 2'!X304=1,0)</f>
        <v>0</v>
      </c>
      <c r="Y304" s="27">
        <f>IF('Demand breakdown 2'!Y304&lt;1,M304*'Demand breakdown 2'!Y304,'Demand breakdown 2'!Y304-Doku!$H$9)</f>
        <v>1.6042774977700194</v>
      </c>
      <c r="Z304" s="27">
        <f t="shared" si="21"/>
        <v>49.752817766156419</v>
      </c>
      <c r="AA304" s="25">
        <f t="shared" si="22"/>
        <v>51.59551472045851</v>
      </c>
    </row>
    <row r="305" spans="1:27" s="25" customFormat="1" ht="15">
      <c r="A305" s="27" t="s">
        <v>1411</v>
      </c>
      <c r="B305" s="27" t="s">
        <v>1474</v>
      </c>
      <c r="C305" s="27">
        <v>9679</v>
      </c>
      <c r="D305" s="27">
        <v>829</v>
      </c>
      <c r="E305" s="27">
        <v>8161.2160000000003</v>
      </c>
      <c r="F305" s="27">
        <v>127934</v>
      </c>
      <c r="G305" s="27">
        <v>4</v>
      </c>
      <c r="H305" s="27">
        <v>1.2895014512630018E-2</v>
      </c>
      <c r="I305" s="27">
        <v>9.7473523809523815E-3</v>
      </c>
      <c r="J305" s="27">
        <v>72762.894516183122</v>
      </c>
      <c r="K305" s="29">
        <f t="shared" si="20"/>
        <v>874.14933862239218</v>
      </c>
      <c r="L305" s="28">
        <f t="shared" si="23"/>
        <v>218.53733465559804</v>
      </c>
      <c r="M305" s="27">
        <f t="shared" si="24"/>
        <v>98.341800595019123</v>
      </c>
      <c r="N305" s="27">
        <f>M305*'Demand breakdown 2'!N305</f>
        <v>3.8594443047043354</v>
      </c>
      <c r="O305" s="27">
        <f>M305*'Demand breakdown 2'!O305</f>
        <v>15.437777218817342</v>
      </c>
      <c r="P305" s="27">
        <f>M305*'Demand breakdown 2'!P305</f>
        <v>4.8565651737008961</v>
      </c>
      <c r="Q305" s="27">
        <f>M305*'Demand breakdown 2'!Q305</f>
        <v>24.130325029716769</v>
      </c>
      <c r="R305" s="27">
        <f>M305*'Demand breakdown 2'!R305</f>
        <v>0</v>
      </c>
      <c r="S305" s="27">
        <f>M305*'Demand breakdown 2'!S305</f>
        <v>8.5400469721117211</v>
      </c>
      <c r="T305" s="27">
        <f>M305*'Demand breakdown 2'!T305</f>
        <v>0</v>
      </c>
      <c r="U305" s="27">
        <f>M305*'Demand breakdown 2'!U305</f>
        <v>0</v>
      </c>
      <c r="V305" s="27">
        <f>M305*'Demand breakdown 2'!V305</f>
        <v>22.065698289206242</v>
      </c>
      <c r="W305" s="27">
        <f>M305*'Demand breakdown 2'!W305</f>
        <v>4.8682960074537966</v>
      </c>
      <c r="X305" s="27" cm="1">
        <f t="array" ref="X305">_xlfn.IFS(AND('Demand breakdown 2'!X305&gt;0,'Demand breakdown 2'!X305&lt;1),'Demand breakdown 2'!X305*'Demand breakdown final'!M305,'Demand breakdown 2'!X305=0,M305,'Demand breakdown 2'!X305=1,0)</f>
        <v>12.681031286885672</v>
      </c>
      <c r="Y305" s="27">
        <f>IF('Demand breakdown 2'!Y305&lt;1,M305*'Demand breakdown 2'!Y305,'Demand breakdown 2'!Y305-Doku!$H$9)</f>
        <v>1.902616312422353</v>
      </c>
      <c r="Z305" s="27">
        <f t="shared" si="21"/>
        <v>59.005080357011479</v>
      </c>
      <c r="AA305" s="25">
        <f t="shared" si="22"/>
        <v>61.190453703567457</v>
      </c>
    </row>
    <row r="306" spans="1:27" s="25" customFormat="1" ht="15">
      <c r="A306" s="27" t="s">
        <v>1411</v>
      </c>
      <c r="B306" s="27" t="s">
        <v>1481</v>
      </c>
      <c r="C306" s="27">
        <v>9761</v>
      </c>
      <c r="D306" s="27">
        <v>736</v>
      </c>
      <c r="E306" s="27">
        <v>14537.186</v>
      </c>
      <c r="F306" s="27">
        <v>296582</v>
      </c>
      <c r="G306" s="27">
        <v>1</v>
      </c>
      <c r="H306" s="27">
        <v>2.2969276201340819E-2</v>
      </c>
      <c r="I306" s="27">
        <v>2.2596723809523808E-2</v>
      </c>
      <c r="J306" s="27">
        <v>72762.894516183122</v>
      </c>
      <c r="K306" s="29">
        <f t="shared" si="20"/>
        <v>1663.7207840427282</v>
      </c>
      <c r="L306" s="28">
        <f t="shared" si="23"/>
        <v>1663.7207840427282</v>
      </c>
      <c r="M306" s="27">
        <f t="shared" si="24"/>
        <v>748.67435281922769</v>
      </c>
      <c r="N306" s="27">
        <f>M306*'Demand breakdown 2'!N306</f>
        <v>26.616579129625258</v>
      </c>
      <c r="O306" s="27">
        <f>M306*'Demand breakdown 2'!O306</f>
        <v>16.273208603158469</v>
      </c>
      <c r="P306" s="27">
        <f>M306*'Demand breakdown 2'!P306</f>
        <v>0</v>
      </c>
      <c r="Q306" s="27">
        <f>M306*'Demand breakdown 2'!Q306</f>
        <v>44.297785814920566</v>
      </c>
      <c r="R306" s="27">
        <f>M306*'Demand breakdown 2'!R306</f>
        <v>14.486134114292483</v>
      </c>
      <c r="S306" s="27">
        <f>M306*'Demand breakdown 2'!S306</f>
        <v>13.078136032155644</v>
      </c>
      <c r="T306" s="27">
        <f>M306*'Demand breakdown 2'!T306</f>
        <v>0</v>
      </c>
      <c r="U306" s="27">
        <f>M306*'Demand breakdown 2'!U306</f>
        <v>0</v>
      </c>
      <c r="V306" s="27">
        <f>M306*'Demand breakdown 2'!V306</f>
        <v>455.46030268507258</v>
      </c>
      <c r="W306" s="27">
        <f>M306*'Demand breakdown 2'!W306</f>
        <v>6.2547607110309604</v>
      </c>
      <c r="X306" s="27" cm="1">
        <f t="array" ref="X306">_xlfn.IFS(AND('Demand breakdown 2'!X306&gt;0,'Demand breakdown 2'!X306&lt;1),'Demand breakdown 2'!X306*'Demand breakdown final'!M306,'Demand breakdown 2'!X306=0,M306,'Demand breakdown 2'!X306=1,0)</f>
        <v>157.72286208552097</v>
      </c>
      <c r="Y306" s="27">
        <f>IF('Demand breakdown 2'!Y306&lt;1,M306*'Demand breakdown 2'!Y306,'Demand breakdown 2'!Y306-Doku!$H$9)</f>
        <v>14.484583643450764</v>
      </c>
      <c r="Z306" s="27">
        <f t="shared" si="21"/>
        <v>449.20461169153663</v>
      </c>
      <c r="AA306" s="25">
        <f t="shared" si="22"/>
        <v>465.84181953196395</v>
      </c>
    </row>
    <row r="307" spans="1:27" s="25" customFormat="1" ht="15">
      <c r="A307" s="27" t="s">
        <v>1411</v>
      </c>
      <c r="B307" s="27" t="s">
        <v>1482</v>
      </c>
      <c r="C307" s="27">
        <v>9762</v>
      </c>
      <c r="D307" s="27">
        <v>652</v>
      </c>
      <c r="E307" s="27">
        <v>1701.19</v>
      </c>
      <c r="F307" s="27">
        <v>44398</v>
      </c>
      <c r="G307" s="27">
        <v>1</v>
      </c>
      <c r="H307" s="27">
        <v>2.6879413237857028E-3</v>
      </c>
      <c r="I307" s="27">
        <v>3.3827047619047618E-3</v>
      </c>
      <c r="J307" s="27">
        <v>72762.894516183122</v>
      </c>
      <c r="K307" s="29">
        <f t="shared" si="20"/>
        <v>209.73723066154491</v>
      </c>
      <c r="L307" s="28">
        <f t="shared" si="23"/>
        <v>209.73723066154491</v>
      </c>
      <c r="M307" s="27">
        <f t="shared" si="24"/>
        <v>94.381753797695211</v>
      </c>
      <c r="N307" s="27">
        <f>M307*'Demand breakdown 2'!N307</f>
        <v>19.562849258082863</v>
      </c>
      <c r="O307" s="27">
        <f>M307*'Demand breakdown 2'!O307</f>
        <v>15.462476053588695</v>
      </c>
      <c r="P307" s="27">
        <f>M307*'Demand breakdown 2'!P307</f>
        <v>0</v>
      </c>
      <c r="Q307" s="27">
        <f>M307*'Demand breakdown 2'!Q307</f>
        <v>0</v>
      </c>
      <c r="R307" s="27">
        <f>M307*'Demand breakdown 2'!R307</f>
        <v>0</v>
      </c>
      <c r="S307" s="27">
        <f>M307*'Demand breakdown 2'!S307</f>
        <v>0</v>
      </c>
      <c r="T307" s="27">
        <f>M307*'Demand breakdown 2'!T307</f>
        <v>0</v>
      </c>
      <c r="U307" s="27">
        <f>M307*'Demand breakdown 2'!U307</f>
        <v>0</v>
      </c>
      <c r="V307" s="27">
        <f>M307*'Demand breakdown 2'!V307</f>
        <v>22.786806815814916</v>
      </c>
      <c r="W307" s="27">
        <f>M307*'Demand breakdown 2'!W307</f>
        <v>0</v>
      </c>
      <c r="X307" s="27" cm="1">
        <f t="array" ref="X307">_xlfn.IFS(AND('Demand breakdown 2'!X307&gt;0,'Demand breakdown 2'!X307&lt;1),'Demand breakdown 2'!X307*'Demand breakdown final'!M307,'Demand breakdown 2'!X307=0,M307,'Demand breakdown 2'!X307=1,0)</f>
        <v>34.74362028235516</v>
      </c>
      <c r="Y307" s="27">
        <f>IF('Demand breakdown 2'!Y307&lt;1,M307*'Demand breakdown 2'!Y307,'Demand breakdown 2'!Y307-Doku!$H$9)</f>
        <v>1.8260013878535728</v>
      </c>
      <c r="Z307" s="27">
        <f t="shared" si="21"/>
        <v>56.629052278617131</v>
      </c>
      <c r="AA307" s="25">
        <f t="shared" si="22"/>
        <v>58.726424585232579</v>
      </c>
    </row>
    <row r="308" spans="1:27" s="25" customFormat="1" ht="15">
      <c r="A308" s="27" t="s">
        <v>1411</v>
      </c>
      <c r="B308" s="27" t="s">
        <v>1483</v>
      </c>
      <c r="C308" s="27">
        <v>9763</v>
      </c>
      <c r="D308" s="27">
        <v>803</v>
      </c>
      <c r="E308" s="27">
        <v>3659.0250000000001</v>
      </c>
      <c r="F308" s="27">
        <v>69151</v>
      </c>
      <c r="G308" s="27">
        <v>1</v>
      </c>
      <c r="H308" s="27">
        <v>5.7813909688306311E-3</v>
      </c>
      <c r="I308" s="27">
        <v>5.2686476190476192E-3</v>
      </c>
      <c r="J308" s="27">
        <v>72762.894516183122</v>
      </c>
      <c r="K308" s="29">
        <f t="shared" si="20"/>
        <v>410.22430794507898</v>
      </c>
      <c r="L308" s="28">
        <f t="shared" si="23"/>
        <v>410.22430794507898</v>
      </c>
      <c r="M308" s="27">
        <f t="shared" si="24"/>
        <v>184.60093857528554</v>
      </c>
      <c r="N308" s="27">
        <f>M308*'Demand breakdown 2'!N308</f>
        <v>13.49247086997609</v>
      </c>
      <c r="O308" s="27">
        <f>M308*'Demand breakdown 2'!O308</f>
        <v>0</v>
      </c>
      <c r="P308" s="27">
        <f>M308*'Demand breakdown 2'!P308</f>
        <v>4.9691782960155839</v>
      </c>
      <c r="Q308" s="27">
        <f>M308*'Demand breakdown 2'!Q308</f>
        <v>0</v>
      </c>
      <c r="R308" s="27">
        <f>M308*'Demand breakdown 2'!R308</f>
        <v>0</v>
      </c>
      <c r="S308" s="27">
        <f>M308*'Demand breakdown 2'!S308</f>
        <v>0</v>
      </c>
      <c r="T308" s="27">
        <f>M308*'Demand breakdown 2'!T308</f>
        <v>0</v>
      </c>
      <c r="U308" s="27">
        <f>M308*'Demand breakdown 2'!U308</f>
        <v>0</v>
      </c>
      <c r="V308" s="27">
        <f>M308*'Demand breakdown 2'!V308</f>
        <v>69.831763868510393</v>
      </c>
      <c r="W308" s="27">
        <f>M308*'Demand breakdown 2'!W308</f>
        <v>0</v>
      </c>
      <c r="X308" s="27" cm="1">
        <f t="array" ref="X308">_xlfn.IFS(AND('Demand breakdown 2'!X308&gt;0,'Demand breakdown 2'!X308&lt;1),'Demand breakdown 2'!X308*'Demand breakdown final'!M308,'Demand breakdown 2'!X308=0,M308,'Demand breakdown 2'!X308=1,0)</f>
        <v>92.736055881933225</v>
      </c>
      <c r="Y308" s="27">
        <f>IF('Demand breakdown 2'!Y308&lt;1,M308*'Demand breakdown 2'!Y308,'Demand breakdown 2'!Y308-Doku!$H$9)</f>
        <v>3.5714696588502579</v>
      </c>
      <c r="Z308" s="27">
        <f t="shared" si="21"/>
        <v>110.76056314517133</v>
      </c>
      <c r="AA308" s="25">
        <f t="shared" si="22"/>
        <v>114.86280622462212</v>
      </c>
    </row>
    <row r="309" spans="1:27" s="25" customFormat="1" ht="15">
      <c r="A309" s="27" t="s">
        <v>1411</v>
      </c>
      <c r="B309" s="27" t="s">
        <v>1484</v>
      </c>
      <c r="C309" s="27">
        <v>9764</v>
      </c>
      <c r="D309" s="27">
        <v>948</v>
      </c>
      <c r="E309" s="27">
        <v>2714.7220000000002</v>
      </c>
      <c r="F309" s="27">
        <v>44100</v>
      </c>
      <c r="G309" s="27">
        <v>1</v>
      </c>
      <c r="H309" s="27">
        <v>4.2893583000077427E-3</v>
      </c>
      <c r="I309" s="27">
        <v>3.3600000000000001E-3</v>
      </c>
      <c r="J309" s="27">
        <v>72762.894516183122</v>
      </c>
      <c r="K309" s="29">
        <f t="shared" si="20"/>
        <v>293.17174153924122</v>
      </c>
      <c r="L309" s="28">
        <f t="shared" si="23"/>
        <v>293.17174153924122</v>
      </c>
      <c r="M309" s="27">
        <f t="shared" si="24"/>
        <v>131.92728369265856</v>
      </c>
      <c r="N309" s="27">
        <f>M309*'Demand breakdown 2'!N309</f>
        <v>53.033856753759949</v>
      </c>
      <c r="O309" s="27">
        <f>M309*'Demand breakdown 2'!O309</f>
        <v>16.5594023151355</v>
      </c>
      <c r="P309" s="27">
        <f>M309*'Demand breakdown 2'!P309</f>
        <v>0</v>
      </c>
      <c r="Q309" s="27">
        <f>M309*'Demand breakdown 2'!Q309</f>
        <v>30.054950457426543</v>
      </c>
      <c r="R309" s="27">
        <f>M309*'Demand breakdown 2'!R309</f>
        <v>0</v>
      </c>
      <c r="S309" s="27">
        <f>M309*'Demand breakdown 2'!S309</f>
        <v>0</v>
      </c>
      <c r="T309" s="27">
        <f>M309*'Demand breakdown 2'!T309</f>
        <v>0</v>
      </c>
      <c r="U309" s="27">
        <f>M309*'Demand breakdown 2'!U309</f>
        <v>0</v>
      </c>
      <c r="V309" s="27">
        <f>M309*'Demand breakdown 2'!V309</f>
        <v>29.726680367478927</v>
      </c>
      <c r="W309" s="27">
        <f>M309*'Demand breakdown 2'!W309</f>
        <v>0</v>
      </c>
      <c r="X309" s="27" cm="1">
        <f t="array" ref="X309">_xlfn.IFS(AND('Demand breakdown 2'!X309&gt;0,'Demand breakdown 2'!X309&lt;1),'Demand breakdown 2'!X309*'Demand breakdown final'!M309,'Demand breakdown 2'!X309=0,M309,'Demand breakdown 2'!X309=1,0)</f>
        <v>0</v>
      </c>
      <c r="Y309" s="27">
        <f>IF('Demand breakdown 2'!Y309&lt;1,M309*'Demand breakdown 2'!Y309,'Demand breakdown 2'!Y309-Doku!$H$9)</f>
        <v>2.5523937988576484</v>
      </c>
      <c r="Z309" s="27">
        <f t="shared" si="21"/>
        <v>79.156370215595132</v>
      </c>
      <c r="AA309" s="25">
        <f t="shared" si="22"/>
        <v>82.088087630987545</v>
      </c>
    </row>
    <row r="310" spans="1:27" s="25" customFormat="1" ht="15">
      <c r="A310" s="27" t="s">
        <v>1411</v>
      </c>
      <c r="B310" s="27" t="s">
        <v>1485</v>
      </c>
      <c r="C310" s="27">
        <v>9771</v>
      </c>
      <c r="D310" s="27">
        <v>766</v>
      </c>
      <c r="E310" s="27">
        <v>3688.288</v>
      </c>
      <c r="F310" s="27">
        <v>134655</v>
      </c>
      <c r="G310" s="27">
        <v>4</v>
      </c>
      <c r="H310" s="27">
        <v>5.8276275602507201E-3</v>
      </c>
      <c r="I310" s="27">
        <v>1.0259428571428572E-2</v>
      </c>
      <c r="J310" s="27">
        <v>72762.894516183122</v>
      </c>
      <c r="K310" s="29">
        <f t="shared" si="20"/>
        <v>514.32683690417809</v>
      </c>
      <c r="L310" s="28">
        <f t="shared" si="23"/>
        <v>128.58170922604452</v>
      </c>
      <c r="M310" s="27">
        <f t="shared" si="24"/>
        <v>57.86176915172004</v>
      </c>
      <c r="N310" s="27">
        <f>M310*'Demand breakdown 2'!N310</f>
        <v>8.90227378221077</v>
      </c>
      <c r="O310" s="27">
        <f>M310*'Demand breakdown 2'!O310</f>
        <v>2.0126879855433049</v>
      </c>
      <c r="P310" s="27">
        <f>M310*'Demand breakdown 2'!P310</f>
        <v>0.8072869392563804</v>
      </c>
      <c r="Q310" s="27">
        <f>M310*'Demand breakdown 2'!Q310</f>
        <v>19.308534190981376</v>
      </c>
      <c r="R310" s="27">
        <f>M310*'Demand breakdown 2'!R310</f>
        <v>0</v>
      </c>
      <c r="S310" s="27">
        <f>M310*'Demand breakdown 2'!S310</f>
        <v>0</v>
      </c>
      <c r="T310" s="27">
        <f>M310*'Demand breakdown 2'!T310</f>
        <v>4.7110169331947676</v>
      </c>
      <c r="U310" s="27">
        <f>M310*'Demand breakdown 2'!U310</f>
        <v>0</v>
      </c>
      <c r="V310" s="27">
        <f>M310*'Demand breakdown 2'!V310</f>
        <v>12.087186638455121</v>
      </c>
      <c r="W310" s="27">
        <f>M310*'Demand breakdown 2'!W310</f>
        <v>0.66352351171757307</v>
      </c>
      <c r="X310" s="27" cm="1">
        <f t="array" ref="X310">_xlfn.IFS(AND('Demand breakdown 2'!X310&gt;0,'Demand breakdown 2'!X310&lt;1),'Demand breakdown 2'!X310*'Demand breakdown final'!M310,'Demand breakdown 2'!X310=0,M310,'Demand breakdown 2'!X310=1,0)</f>
        <v>8.2498089956884915</v>
      </c>
      <c r="Y310" s="27">
        <f>IF('Demand breakdown 2'!Y310&lt;1,M310*'Demand breakdown 2'!Y310,'Demand breakdown 2'!Y310-Doku!$H$9)</f>
        <v>1.1194501746722567</v>
      </c>
      <c r="Z310" s="27">
        <f t="shared" si="21"/>
        <v>34.717061491032027</v>
      </c>
      <c r="AA310" s="25">
        <f t="shared" si="22"/>
        <v>36.002878583292471</v>
      </c>
    </row>
    <row r="311" spans="1:27" s="25" customFormat="1" ht="15">
      <c r="A311" s="27" t="s">
        <v>1411</v>
      </c>
      <c r="B311" s="27" t="s">
        <v>1481</v>
      </c>
      <c r="C311" s="27">
        <v>9772</v>
      </c>
      <c r="D311" s="27">
        <v>736</v>
      </c>
      <c r="E311" s="27">
        <v>14537.186</v>
      </c>
      <c r="F311" s="27">
        <v>296582</v>
      </c>
      <c r="G311" s="27">
        <v>6</v>
      </c>
      <c r="H311" s="27">
        <v>2.2969276201340819E-2</v>
      </c>
      <c r="I311" s="27">
        <v>2.2596723809523808E-2</v>
      </c>
      <c r="J311" s="27">
        <v>72762.894516183122</v>
      </c>
      <c r="K311" s="29">
        <f t="shared" si="20"/>
        <v>1663.7207840427282</v>
      </c>
      <c r="L311" s="28">
        <f t="shared" si="23"/>
        <v>277.28679734045471</v>
      </c>
      <c r="M311" s="27">
        <f t="shared" si="24"/>
        <v>124.77905880320462</v>
      </c>
      <c r="N311" s="27">
        <f>M311*'Demand breakdown 2'!N311</f>
        <v>23.198547566729975</v>
      </c>
      <c r="O311" s="27">
        <f>M311*'Demand breakdown 2'!O311</f>
        <v>31.833016058405061</v>
      </c>
      <c r="P311" s="27">
        <f>M311*'Demand breakdown 2'!P311</f>
        <v>12.407218353375269</v>
      </c>
      <c r="Q311" s="27">
        <f>M311*'Demand breakdown 2'!Q311</f>
        <v>20.072153361038019</v>
      </c>
      <c r="R311" s="27">
        <f>M311*'Demand breakdown 2'!R311</f>
        <v>0</v>
      </c>
      <c r="S311" s="27">
        <f>M311*'Demand breakdown 2'!S311</f>
        <v>2.5573202042064538</v>
      </c>
      <c r="T311" s="27">
        <f>M311*'Demand breakdown 2'!T311</f>
        <v>5.3745877918075191</v>
      </c>
      <c r="U311" s="27">
        <f>M311*'Demand breakdown 2'!U311</f>
        <v>8.1075481199292518</v>
      </c>
      <c r="V311" s="27">
        <f>M311*'Demand breakdown 2'!V311</f>
        <v>16.383710758817173</v>
      </c>
      <c r="W311" s="27">
        <f>M311*'Demand breakdown 2'!W311</f>
        <v>2.4308593149874533</v>
      </c>
      <c r="X311" s="27" cm="1">
        <f t="array" ref="X311">_xlfn.IFS(AND('Demand breakdown 2'!X311&gt;0,'Demand breakdown 2'!X311&lt;1),'Demand breakdown 2'!X311*'Demand breakdown final'!M311,'Demand breakdown 2'!X311=0,M311,'Demand breakdown 2'!X311=1,0)</f>
        <v>0</v>
      </c>
      <c r="Y311" s="27">
        <f>IF('Demand breakdown 2'!Y311&lt;1,M311*'Demand breakdown 2'!Y311,'Demand breakdown 2'!Y311-Doku!$H$9)</f>
        <v>2.414097273908447</v>
      </c>
      <c r="Z311" s="27">
        <f t="shared" si="21"/>
        <v>74.867435281922781</v>
      </c>
      <c r="AA311" s="25">
        <f t="shared" si="22"/>
        <v>77.640303255327325</v>
      </c>
    </row>
    <row r="312" spans="1:27" s="25" customFormat="1" ht="15">
      <c r="A312" s="27" t="s">
        <v>1411</v>
      </c>
      <c r="B312" s="27" t="s">
        <v>1486</v>
      </c>
      <c r="C312" s="27">
        <v>9773</v>
      </c>
      <c r="D312" s="27">
        <v>767</v>
      </c>
      <c r="E312" s="27">
        <v>3416.0169999999998</v>
      </c>
      <c r="F312" s="27">
        <v>96562</v>
      </c>
      <c r="G312" s="27">
        <v>6</v>
      </c>
      <c r="H312" s="27">
        <v>5.397429597549048E-3</v>
      </c>
      <c r="I312" s="27">
        <v>7.3571047619047621E-3</v>
      </c>
      <c r="J312" s="27">
        <v>72762.894516183122</v>
      </c>
      <c r="K312" s="29">
        <f t="shared" si="20"/>
        <v>432.65825890058574</v>
      </c>
      <c r="L312" s="28">
        <f t="shared" si="23"/>
        <v>72.109709816764294</v>
      </c>
      <c r="M312" s="27">
        <f t="shared" si="24"/>
        <v>32.449369417543934</v>
      </c>
      <c r="N312" s="27">
        <f>M312*'Demand breakdown 2'!N312</f>
        <v>4.9631916879535689</v>
      </c>
      <c r="O312" s="27">
        <f>M312*'Demand breakdown 2'!O312</f>
        <v>2.0477134149659184</v>
      </c>
      <c r="P312" s="27">
        <f>M312*'Demand breakdown 2'!P312</f>
        <v>3.1033176172545502</v>
      </c>
      <c r="Q312" s="27">
        <f>M312*'Demand breakdown 2'!Q312</f>
        <v>3.9366893559034706</v>
      </c>
      <c r="R312" s="27">
        <f>M312*'Demand breakdown 2'!R312</f>
        <v>0</v>
      </c>
      <c r="S312" s="27">
        <f>M312*'Demand breakdown 2'!S312</f>
        <v>0</v>
      </c>
      <c r="T312" s="27">
        <f>M312*'Demand breakdown 2'!T312</f>
        <v>0</v>
      </c>
      <c r="U312" s="27">
        <f>M312*'Demand breakdown 2'!U312</f>
        <v>0.43652805357800584</v>
      </c>
      <c r="V312" s="27">
        <f>M312*'Demand breakdown 2'!V312</f>
        <v>5.3071228816816944</v>
      </c>
      <c r="W312" s="27">
        <f>M312*'Demand breakdown 2'!W312</f>
        <v>0</v>
      </c>
      <c r="X312" s="27" cm="1">
        <f t="array" ref="X312">_xlfn.IFS(AND('Demand breakdown 2'!X312&gt;0,'Demand breakdown 2'!X312&lt;1),'Demand breakdown 2'!X312*'Demand breakdown final'!M312,'Demand breakdown 2'!X312=0,M312,'Demand breakdown 2'!X312=1,0)</f>
        <v>12.027009282215843</v>
      </c>
      <c r="Y312" s="27">
        <f>IF('Demand breakdown 2'!Y312&lt;1,M312*'Demand breakdown 2'!Y312,'Demand breakdown 2'!Y312-Doku!$H$9)</f>
        <v>0.62779712399088139</v>
      </c>
      <c r="Z312" s="27">
        <f t="shared" si="21"/>
        <v>19.46962165052636</v>
      </c>
      <c r="AA312" s="25">
        <f t="shared" si="22"/>
        <v>20.190718748694003</v>
      </c>
    </row>
    <row r="313" spans="1:27" s="25" customFormat="1" ht="15">
      <c r="A313" s="27" t="s">
        <v>1411</v>
      </c>
      <c r="B313" s="27" t="s">
        <v>1487</v>
      </c>
      <c r="C313" s="27">
        <v>9774</v>
      </c>
      <c r="D313" s="27">
        <v>780</v>
      </c>
      <c r="E313" s="27">
        <v>5638.1409999999996</v>
      </c>
      <c r="F313" s="27">
        <v>127027</v>
      </c>
      <c r="G313" s="27">
        <v>7</v>
      </c>
      <c r="H313" s="27">
        <v>8.9084653585022513E-3</v>
      </c>
      <c r="I313" s="27">
        <v>9.6782476190476197E-3</v>
      </c>
      <c r="J313" s="27">
        <v>72762.894516183122</v>
      </c>
      <c r="K313" s="29">
        <f t="shared" si="20"/>
        <v>663.8889691006284</v>
      </c>
      <c r="L313" s="28">
        <f t="shared" si="23"/>
        <v>94.841281300089776</v>
      </c>
      <c r="M313" s="27">
        <f t="shared" si="24"/>
        <v>42.678576585040403</v>
      </c>
      <c r="N313" s="27">
        <f>M313*'Demand breakdown 2'!N313</f>
        <v>11.920405928710911</v>
      </c>
      <c r="O313" s="27">
        <f>M313*'Demand breakdown 2'!O313</f>
        <v>6.9475101658653005</v>
      </c>
      <c r="P313" s="27">
        <f>M313*'Demand breakdown 2'!P313</f>
        <v>0.26290899983548233</v>
      </c>
      <c r="Q313" s="27">
        <f>M313*'Demand breakdown 2'!Q313</f>
        <v>4.2596851781855278</v>
      </c>
      <c r="R313" s="27">
        <f>M313*'Demand breakdown 2'!R313</f>
        <v>2.7157940302154615</v>
      </c>
      <c r="S313" s="27">
        <f>M313*'Demand breakdown 2'!S313</f>
        <v>0</v>
      </c>
      <c r="T313" s="27">
        <f>M313*'Demand breakdown 2'!T313</f>
        <v>0.77753938249217114</v>
      </c>
      <c r="U313" s="27">
        <f>M313*'Demand breakdown 2'!U313</f>
        <v>7.6075795697075739</v>
      </c>
      <c r="V313" s="27">
        <f>M313*'Demand breakdown 2'!V313</f>
        <v>7.3614519953935051</v>
      </c>
      <c r="W313" s="27">
        <f>M313*'Demand breakdown 2'!W313</f>
        <v>0</v>
      </c>
      <c r="X313" s="27" cm="1">
        <f t="array" ref="X313">_xlfn.IFS(AND('Demand breakdown 2'!X313&gt;0,'Demand breakdown 2'!X313&lt;1),'Demand breakdown 2'!X313*'Demand breakdown final'!M313,'Demand breakdown 2'!X313=0,M313,'Demand breakdown 2'!X313=1,0)</f>
        <v>0</v>
      </c>
      <c r="Y313" s="27">
        <f>IF('Demand breakdown 2'!Y313&lt;1,M313*'Demand breakdown 2'!Y313,'Demand breakdown 2'!Y313-Doku!$H$9)</f>
        <v>0.82570133463446871</v>
      </c>
      <c r="Z313" s="27">
        <f t="shared" si="21"/>
        <v>25.60714595102424</v>
      </c>
      <c r="AA313" s="25">
        <f t="shared" si="22"/>
        <v>26.55555876402514</v>
      </c>
    </row>
    <row r="314" spans="1:27" s="25" customFormat="1" ht="15">
      <c r="A314" s="27" t="s">
        <v>1411</v>
      </c>
      <c r="B314" s="27" t="s">
        <v>1488</v>
      </c>
      <c r="C314" s="27">
        <v>9775</v>
      </c>
      <c r="D314" s="27">
        <v>842</v>
      </c>
      <c r="E314" s="27">
        <v>6801.8850000000002</v>
      </c>
      <c r="F314" s="27">
        <v>175204</v>
      </c>
      <c r="G314" s="27">
        <v>4</v>
      </c>
      <c r="H314" s="27">
        <v>1.0747222691844013E-2</v>
      </c>
      <c r="I314" s="27">
        <v>1.3348876190476191E-2</v>
      </c>
      <c r="J314" s="27">
        <v>72762.894516183122</v>
      </c>
      <c r="K314" s="29">
        <f t="shared" si="20"/>
        <v>835.00410601339263</v>
      </c>
      <c r="L314" s="28">
        <f t="shared" si="23"/>
        <v>208.75102650334816</v>
      </c>
      <c r="M314" s="27">
        <f t="shared" si="24"/>
        <v>93.937961926506674</v>
      </c>
      <c r="N314" s="27">
        <f>M314*'Demand breakdown 2'!N314</f>
        <v>28.008757534133402</v>
      </c>
      <c r="O314" s="27">
        <f>M314*'Demand breakdown 2'!O314</f>
        <v>5.4122427115842644</v>
      </c>
      <c r="P314" s="27">
        <f>M314*'Demand breakdown 2'!P314</f>
        <v>1.0318593300275638</v>
      </c>
      <c r="Q314" s="27">
        <f>M314*'Demand breakdown 2'!Q314</f>
        <v>13.237510549030651</v>
      </c>
      <c r="R314" s="27">
        <f>M314*'Demand breakdown 2'!R314</f>
        <v>0</v>
      </c>
      <c r="S314" s="27">
        <f>M314*'Demand breakdown 2'!S314</f>
        <v>0.46574195440932836</v>
      </c>
      <c r="T314" s="27">
        <f>M314*'Demand breakdown 2'!T314</f>
        <v>1.9794033062396454</v>
      </c>
      <c r="U314" s="27">
        <f>M314*'Demand breakdown 2'!U314</f>
        <v>0</v>
      </c>
      <c r="V314" s="27">
        <f>M314*'Demand breakdown 2'!V314</f>
        <v>20.030919056449473</v>
      </c>
      <c r="W314" s="27">
        <f>M314*'Demand breakdown 2'!W314</f>
        <v>0</v>
      </c>
      <c r="X314" s="27" cm="1">
        <f t="array" ref="X314">_xlfn.IFS(AND('Demand breakdown 2'!X314&gt;0,'Demand breakdown 2'!X314&lt;1),'Demand breakdown 2'!X314*'Demand breakdown final'!M314,'Demand breakdown 2'!X314=0,M314,'Demand breakdown 2'!X314=1,0)</f>
        <v>21.954112126812134</v>
      </c>
      <c r="Y314" s="27">
        <f>IF('Demand breakdown 2'!Y314&lt;1,M314*'Demand breakdown 2'!Y314,'Demand breakdown 2'!Y314-Doku!$H$9)</f>
        <v>1.817415357820221</v>
      </c>
      <c r="Z314" s="27">
        <f t="shared" si="21"/>
        <v>56.362777155904006</v>
      </c>
      <c r="AA314" s="25">
        <f t="shared" si="22"/>
        <v>58.450287420937492</v>
      </c>
    </row>
    <row r="315" spans="1:27" s="25" customFormat="1" ht="15">
      <c r="A315" s="27" t="s">
        <v>1411</v>
      </c>
      <c r="B315" s="27" t="s">
        <v>1489</v>
      </c>
      <c r="C315" s="27">
        <v>9776</v>
      </c>
      <c r="D315" s="27">
        <v>741</v>
      </c>
      <c r="E315" s="27">
        <v>3088.556</v>
      </c>
      <c r="F315" s="27">
        <v>81981</v>
      </c>
      <c r="G315" s="27">
        <v>2</v>
      </c>
      <c r="H315" s="27">
        <v>4.8800294518697353E-3</v>
      </c>
      <c r="I315" s="27">
        <v>6.2461714285714284E-3</v>
      </c>
      <c r="J315" s="27">
        <v>72762.894516183122</v>
      </c>
      <c r="K315" s="29">
        <f t="shared" si="20"/>
        <v>382.91831271482954</v>
      </c>
      <c r="L315" s="28">
        <f t="shared" si="23"/>
        <v>191.45915635741477</v>
      </c>
      <c r="M315" s="27">
        <f t="shared" si="24"/>
        <v>86.156620360836655</v>
      </c>
      <c r="N315" s="27">
        <f>M315*'Demand breakdown 2'!N315</f>
        <v>8.8184717557725154</v>
      </c>
      <c r="O315" s="27">
        <f>M315*'Demand breakdown 2'!O315</f>
        <v>14.038127935201731</v>
      </c>
      <c r="P315" s="27">
        <f>M315*'Demand breakdown 2'!P315</f>
        <v>0</v>
      </c>
      <c r="Q315" s="27">
        <f>M315*'Demand breakdown 2'!Q315</f>
        <v>16.105386501001984</v>
      </c>
      <c r="R315" s="27">
        <f>M315*'Demand breakdown 2'!R315</f>
        <v>0</v>
      </c>
      <c r="S315" s="27">
        <f>M315*'Demand breakdown 2'!S315</f>
        <v>1.6963882583144949</v>
      </c>
      <c r="T315" s="27">
        <f>M315*'Demand breakdown 2'!T315</f>
        <v>0</v>
      </c>
      <c r="U315" s="27">
        <f>M315*'Demand breakdown 2'!U315</f>
        <v>0</v>
      </c>
      <c r="V315" s="27">
        <f>M315*'Demand breakdown 2'!V315</f>
        <v>20.301715350516787</v>
      </c>
      <c r="W315" s="27">
        <f>M315*'Demand breakdown 2'!W315</f>
        <v>0</v>
      </c>
      <c r="X315" s="27" cm="1">
        <f t="array" ref="X315">_xlfn.IFS(AND('Demand breakdown 2'!X315&gt;0,'Demand breakdown 2'!X315&lt;1),'Demand breakdown 2'!X315*'Demand breakdown final'!M315,'Demand breakdown 2'!X315=0,M315,'Demand breakdown 2'!X315=1,0)</f>
        <v>23.529660619374333</v>
      </c>
      <c r="Y315" s="27">
        <f>IF('Demand breakdown 2'!Y315&lt;1,M315*'Demand breakdown 2'!Y315,'Demand breakdown 2'!Y315-Doku!$H$9)</f>
        <v>1.6668699406548102</v>
      </c>
      <c r="Z315" s="27">
        <f t="shared" si="21"/>
        <v>51.69397221650199</v>
      </c>
      <c r="AA315" s="25">
        <f t="shared" si="22"/>
        <v>53.608563780076139</v>
      </c>
    </row>
    <row r="316" spans="1:27" s="25" customFormat="1" ht="15">
      <c r="A316" s="27" t="s">
        <v>1411</v>
      </c>
      <c r="B316" s="27" t="s">
        <v>1490</v>
      </c>
      <c r="C316" s="27">
        <v>9777</v>
      </c>
      <c r="D316" s="27">
        <v>760</v>
      </c>
      <c r="E316" s="27">
        <v>5052.2879999999996</v>
      </c>
      <c r="F316" s="27">
        <v>141182</v>
      </c>
      <c r="G316" s="27">
        <v>5</v>
      </c>
      <c r="H316" s="27">
        <v>7.9827965687939741E-3</v>
      </c>
      <c r="I316" s="27">
        <v>1.075672380952381E-2</v>
      </c>
      <c r="J316" s="27">
        <v>72762.894516183122</v>
      </c>
      <c r="K316" s="29">
        <f t="shared" si="20"/>
        <v>637.36629773888626</v>
      </c>
      <c r="L316" s="28">
        <f t="shared" si="23"/>
        <v>127.47325954777725</v>
      </c>
      <c r="M316" s="27">
        <f t="shared" si="24"/>
        <v>57.362966796499762</v>
      </c>
      <c r="N316" s="27">
        <f>M316*'Demand breakdown 2'!N316</f>
        <v>6.3722086670949674</v>
      </c>
      <c r="O316" s="27">
        <f>M316*'Demand breakdown 2'!O316</f>
        <v>7.3031788320717634</v>
      </c>
      <c r="P316" s="27">
        <f>M316*'Demand breakdown 2'!P316</f>
        <v>0.69470122159253378</v>
      </c>
      <c r="Q316" s="27">
        <f>M316*'Demand breakdown 2'!Q316</f>
        <v>9.2603320198070751</v>
      </c>
      <c r="R316" s="27">
        <f>M316*'Demand breakdown 2'!R316</f>
        <v>0</v>
      </c>
      <c r="S316" s="27">
        <f>M316*'Demand breakdown 2'!S316</f>
        <v>0</v>
      </c>
      <c r="T316" s="27">
        <f>M316*'Demand breakdown 2'!T316</f>
        <v>2.7364880606893718</v>
      </c>
      <c r="U316" s="27">
        <f>M316*'Demand breakdown 2'!U316</f>
        <v>0</v>
      </c>
      <c r="V316" s="27">
        <f>M316*'Demand breakdown 2'!V316</f>
        <v>29.886258137039206</v>
      </c>
      <c r="W316" s="27">
        <f>M316*'Demand breakdown 2'!W316</f>
        <v>0</v>
      </c>
      <c r="X316" s="27" cm="1">
        <f t="array" ref="X316">_xlfn.IFS(AND('Demand breakdown 2'!X316&gt;0,'Demand breakdown 2'!X316&lt;1),'Demand breakdown 2'!X316*'Demand breakdown final'!M316,'Demand breakdown 2'!X316=0,M316,'Demand breakdown 2'!X316=1,0)</f>
        <v>0</v>
      </c>
      <c r="Y316" s="27">
        <f>IF('Demand breakdown 2'!Y316&lt;1,M316*'Demand breakdown 2'!Y316,'Demand breakdown 2'!Y316-Doku!$H$9)</f>
        <v>1.1097998582048476</v>
      </c>
      <c r="Z316" s="27">
        <f t="shared" si="21"/>
        <v>34.417780077899856</v>
      </c>
      <c r="AA316" s="25">
        <f t="shared" si="22"/>
        <v>35.692512673377635</v>
      </c>
    </row>
    <row r="317" spans="1:27" s="25" customFormat="1" ht="15">
      <c r="A317" s="27" t="s">
        <v>1411</v>
      </c>
      <c r="B317" s="27" t="s">
        <v>1491</v>
      </c>
      <c r="C317" s="27">
        <v>9778</v>
      </c>
      <c r="D317" s="27">
        <v>761</v>
      </c>
      <c r="E317" s="27">
        <v>5469.8969999999999</v>
      </c>
      <c r="F317" s="27">
        <v>145341</v>
      </c>
      <c r="G317" s="27">
        <v>4</v>
      </c>
      <c r="H317" s="27">
        <v>8.6426337934924647E-3</v>
      </c>
      <c r="I317" s="27">
        <v>1.1073599999999999E-2</v>
      </c>
      <c r="J317" s="27">
        <v>72762.894516183122</v>
      </c>
      <c r="K317" s="29">
        <f t="shared" si="20"/>
        <v>678.3906096017156</v>
      </c>
      <c r="L317" s="28">
        <f t="shared" si="23"/>
        <v>169.5976524004289</v>
      </c>
      <c r="M317" s="27">
        <f t="shared" si="24"/>
        <v>76.318943580193007</v>
      </c>
      <c r="N317" s="27">
        <f>M317*'Demand breakdown 2'!N317</f>
        <v>6.9303488414688772</v>
      </c>
      <c r="O317" s="27">
        <f>M317*'Demand breakdown 2'!O317</f>
        <v>4.720818175514359</v>
      </c>
      <c r="P317" s="27">
        <f>M317*'Demand breakdown 2'!P317</f>
        <v>2.4039961873890592</v>
      </c>
      <c r="Q317" s="27">
        <f>M317*'Demand breakdown 2'!Q317</f>
        <v>7.8557364951918629</v>
      </c>
      <c r="R317" s="27">
        <f>M317*'Demand breakdown 2'!R317</f>
        <v>0</v>
      </c>
      <c r="S317" s="27">
        <f>M317*'Demand breakdown 2'!S317</f>
        <v>4.1575387341177592</v>
      </c>
      <c r="T317" s="27">
        <f>M317*'Demand breakdown 2'!T317</f>
        <v>1.6261341016508977</v>
      </c>
      <c r="U317" s="27">
        <f>M317*'Demand breakdown 2'!U317</f>
        <v>0</v>
      </c>
      <c r="V317" s="27">
        <f>M317*'Demand breakdown 2'!V317</f>
        <v>39.275329622141477</v>
      </c>
      <c r="W317" s="27">
        <f>M317*'Demand breakdown 2'!W317</f>
        <v>0</v>
      </c>
      <c r="X317" s="27" cm="1">
        <f t="array" ref="X317">_xlfn.IFS(AND('Demand breakdown 2'!X317&gt;0,'Demand breakdown 2'!X317&lt;1),'Demand breakdown 2'!X317*'Demand breakdown final'!M317,'Demand breakdown 2'!X317=0,M317,'Demand breakdown 2'!X317=1,0)</f>
        <v>7.8725007642810478</v>
      </c>
      <c r="Y317" s="27">
        <f>IF('Demand breakdown 2'!Y317&lt;1,M317*'Demand breakdown 2'!Y317,'Demand breakdown 2'!Y317-Doku!$H$9)</f>
        <v>1.4765406584376701</v>
      </c>
      <c r="Z317" s="27">
        <f t="shared" si="21"/>
        <v>45.791366148115806</v>
      </c>
      <c r="AA317" s="25">
        <f t="shared" si="22"/>
        <v>47.487342672120093</v>
      </c>
    </row>
    <row r="318" spans="1:27" s="25" customFormat="1" ht="15">
      <c r="A318" s="27" t="s">
        <v>1411</v>
      </c>
      <c r="B318" s="27" t="s">
        <v>1492</v>
      </c>
      <c r="C318" s="27">
        <v>9779</v>
      </c>
      <c r="D318" s="27">
        <v>813</v>
      </c>
      <c r="E318" s="27">
        <v>6611.9750000000004</v>
      </c>
      <c r="F318" s="27">
        <v>133783</v>
      </c>
      <c r="G318" s="27">
        <v>4</v>
      </c>
      <c r="H318" s="27">
        <v>1.0447158068374476E-2</v>
      </c>
      <c r="I318" s="27">
        <v>1.0192990476190477E-2</v>
      </c>
      <c r="J318" s="27">
        <v>72762.894516183122</v>
      </c>
      <c r="K318" s="29">
        <f t="shared" si="20"/>
        <v>754.98714900715879</v>
      </c>
      <c r="L318" s="28">
        <f t="shared" si="23"/>
        <v>188.7467872517897</v>
      </c>
      <c r="M318" s="27">
        <f t="shared" si="24"/>
        <v>84.936054263305365</v>
      </c>
      <c r="N318" s="27">
        <f>M318*'Demand breakdown 2'!N318</f>
        <v>2.7229482801247102</v>
      </c>
      <c r="O318" s="27">
        <f>M318*'Demand breakdown 2'!O318</f>
        <v>3.9304869018383064</v>
      </c>
      <c r="P318" s="27">
        <f>M318*'Demand breakdown 2'!P318</f>
        <v>3.2907993033667982</v>
      </c>
      <c r="Q318" s="27">
        <f>M318*'Demand breakdown 2'!Q318</f>
        <v>10.265788679213887</v>
      </c>
      <c r="R318" s="27">
        <f>M318*'Demand breakdown 2'!R318</f>
        <v>0</v>
      </c>
      <c r="S318" s="27">
        <f>M318*'Demand breakdown 2'!S318</f>
        <v>7.4538998773765615</v>
      </c>
      <c r="T318" s="27">
        <f>M318*'Demand breakdown 2'!T318</f>
        <v>3.4173685073424434</v>
      </c>
      <c r="U318" s="27">
        <f>M318*'Demand breakdown 2'!U318</f>
        <v>9.6910960773785213</v>
      </c>
      <c r="V318" s="27">
        <f>M318*'Demand breakdown 2'!V318</f>
        <v>15.951140490228045</v>
      </c>
      <c r="W318" s="27">
        <f>M318*'Demand breakdown 2'!W318</f>
        <v>1.4538354510716103</v>
      </c>
      <c r="X318" s="27" cm="1">
        <f t="array" ref="X318">_xlfn.IFS(AND('Demand breakdown 2'!X318&gt;0,'Demand breakdown 2'!X318&lt;1),'Demand breakdown 2'!X318*'Demand breakdown final'!M318,'Demand breakdown 2'!X318=0,M318,'Demand breakdown 2'!X318=1,0)</f>
        <v>25.115435015924145</v>
      </c>
      <c r="Y318" s="27">
        <f>IF('Demand breakdown 2'!Y318&lt;1,M318*'Demand breakdown 2'!Y318,'Demand breakdown 2'!Y318-Doku!$H$9)</f>
        <v>1.6432556794403339</v>
      </c>
      <c r="Z318" s="27">
        <f t="shared" si="21"/>
        <v>50.961632557983222</v>
      </c>
      <c r="AA318" s="25">
        <f t="shared" si="22"/>
        <v>52.849100430501117</v>
      </c>
    </row>
    <row r="319" spans="1:27" s="25" customFormat="1" ht="15">
      <c r="A319" s="27" t="s">
        <v>1411</v>
      </c>
      <c r="B319" s="27" t="s">
        <v>1493</v>
      </c>
      <c r="C319" s="27">
        <v>9780</v>
      </c>
      <c r="D319" s="27">
        <v>689</v>
      </c>
      <c r="E319" s="27">
        <v>5047.509</v>
      </c>
      <c r="F319" s="27">
        <v>156008</v>
      </c>
      <c r="G319" s="27">
        <v>2</v>
      </c>
      <c r="H319" s="27">
        <v>7.9752455770844225E-3</v>
      </c>
      <c r="I319" s="27">
        <v>1.188632380952381E-2</v>
      </c>
      <c r="J319" s="27">
        <v>72762.894516183122</v>
      </c>
      <c r="K319" s="29">
        <f t="shared" si="20"/>
        <v>659.98473707007747</v>
      </c>
      <c r="L319" s="28">
        <f t="shared" si="23"/>
        <v>329.99236853503874</v>
      </c>
      <c r="M319" s="27">
        <f t="shared" si="24"/>
        <v>148.49656584076743</v>
      </c>
      <c r="N319" s="27">
        <f>M319*'Demand breakdown 2'!N319</f>
        <v>7.3703853893615614</v>
      </c>
      <c r="O319" s="27">
        <f>M319*'Demand breakdown 2'!O319</f>
        <v>12.269351868401486</v>
      </c>
      <c r="P319" s="27">
        <f>M319*'Demand breakdown 2'!P319</f>
        <v>3.1002414733028787</v>
      </c>
      <c r="Q319" s="27">
        <f>M319*'Demand breakdown 2'!Q319</f>
        <v>37.31988792391013</v>
      </c>
      <c r="R319" s="27">
        <f>M319*'Demand breakdown 2'!R319</f>
        <v>2.8223896431483753</v>
      </c>
      <c r="S319" s="27">
        <f>M319*'Demand breakdown 2'!S319</f>
        <v>5.6594030668311985</v>
      </c>
      <c r="T319" s="27">
        <f>M319*'Demand breakdown 2'!T319</f>
        <v>1.1845262232902507</v>
      </c>
      <c r="U319" s="27">
        <f>M319*'Demand breakdown 2'!U319</f>
        <v>0</v>
      </c>
      <c r="V319" s="27">
        <f>M319*'Demand breakdown 2'!V319</f>
        <v>75.897420973782729</v>
      </c>
      <c r="W319" s="27">
        <f>M319*'Demand breakdown 2'!W319</f>
        <v>0</v>
      </c>
      <c r="X319" s="27" cm="1">
        <f t="array" ref="X319">_xlfn.IFS(AND('Demand breakdown 2'!X319&gt;0,'Demand breakdown 2'!X319&lt;1),'Demand breakdown 2'!X319*'Demand breakdown final'!M319,'Demand breakdown 2'!X319=0,M319,'Demand breakdown 2'!X319=1,0)</f>
        <v>0</v>
      </c>
      <c r="Y319" s="27">
        <f>IF('Demand breakdown 2'!Y319&lt;1,M319*'Demand breakdown 2'!Y319,'Demand breakdown 2'!Y319-Doku!$H$9)</f>
        <v>2.8729592787388145</v>
      </c>
      <c r="Z319" s="27">
        <f t="shared" si="21"/>
        <v>89.09793950446047</v>
      </c>
      <c r="AA319" s="25">
        <f t="shared" si="22"/>
        <v>92.397863189810849</v>
      </c>
    </row>
    <row r="320" spans="1:27" s="25" customFormat="1" ht="15">
      <c r="A320" s="27" t="s">
        <v>1494</v>
      </c>
      <c r="B320" s="27" t="s">
        <v>1495</v>
      </c>
      <c r="C320" s="27">
        <v>10041</v>
      </c>
      <c r="D320" s="27">
        <v>619</v>
      </c>
      <c r="E320" s="27">
        <v>14814.968000000001</v>
      </c>
      <c r="F320" s="27">
        <v>328714</v>
      </c>
      <c r="G320" s="27">
        <v>2</v>
      </c>
      <c r="H320" s="27">
        <v>0.40865495269357022</v>
      </c>
      <c r="I320" s="27">
        <v>0.33304356636271532</v>
      </c>
      <c r="J320" s="27">
        <v>7791.7843367432497</v>
      </c>
      <c r="K320" s="29">
        <f t="shared" si="20"/>
        <v>3019.1899271364987</v>
      </c>
      <c r="L320" s="28">
        <f t="shared" si="23"/>
        <v>1509.5949635682493</v>
      </c>
      <c r="M320" s="27">
        <f t="shared" si="24"/>
        <v>679.31773360571219</v>
      </c>
      <c r="N320" s="27">
        <f>M320*'Demand breakdown 2'!N320</f>
        <v>207.95808359922108</v>
      </c>
      <c r="O320" s="27">
        <f>M320*'Demand breakdown 2'!O320</f>
        <v>0</v>
      </c>
      <c r="P320" s="27">
        <f>M320*'Demand breakdown 2'!P320</f>
        <v>2.8981556498631251</v>
      </c>
      <c r="Q320" s="27">
        <f>M320*'Demand breakdown 2'!Q320</f>
        <v>31.725554933076122</v>
      </c>
      <c r="R320" s="27">
        <f>M320*'Demand breakdown 2'!R320</f>
        <v>0</v>
      </c>
      <c r="S320" s="27">
        <f>M320*'Demand breakdown 2'!S320</f>
        <v>10.143544774520937</v>
      </c>
      <c r="T320" s="27">
        <f>M320*'Demand breakdown 2'!T320</f>
        <v>4.4397278040456385</v>
      </c>
      <c r="U320" s="27">
        <f>M320*'Demand breakdown 2'!U320</f>
        <v>218.53326857691309</v>
      </c>
      <c r="V320" s="27">
        <f>M320*'Demand breakdown 2'!V320</f>
        <v>184.64951262798144</v>
      </c>
      <c r="W320" s="27">
        <f>M320*'Demand breakdown 2'!W320</f>
        <v>5.8271427428099001</v>
      </c>
      <c r="X320" s="27" cm="1">
        <f t="array" ref="X320">_xlfn.IFS(AND('Demand breakdown 2'!X320&gt;0,'Demand breakdown 2'!X320&lt;1),'Demand breakdown 2'!X320*'Demand breakdown final'!M320,'Demand breakdown 2'!X320=0,M320,'Demand breakdown 2'!X320=1,0)</f>
        <v>0</v>
      </c>
      <c r="Y320" s="27">
        <f>IF('Demand breakdown 2'!Y320&lt;1,M320*'Demand breakdown 2'!Y320,'Demand breakdown 2'!Y320-Doku!$H$9)</f>
        <v>13.142742897280907</v>
      </c>
      <c r="Z320" s="27">
        <f t="shared" si="21"/>
        <v>407.59064016342734</v>
      </c>
      <c r="AA320" s="25">
        <f t="shared" si="22"/>
        <v>422.68658979910987</v>
      </c>
    </row>
    <row r="321" spans="1:27" s="25" customFormat="1" ht="15">
      <c r="A321" s="27" t="s">
        <v>1494</v>
      </c>
      <c r="B321" s="27" t="s">
        <v>1496</v>
      </c>
      <c r="C321" s="27">
        <v>10042</v>
      </c>
      <c r="D321" s="27">
        <v>480</v>
      </c>
      <c r="E321" s="27">
        <v>2791.98</v>
      </c>
      <c r="F321" s="27">
        <v>103243</v>
      </c>
      <c r="G321" s="27">
        <v>5</v>
      </c>
      <c r="H321" s="27">
        <v>7.7013764378120436E-2</v>
      </c>
      <c r="I321" s="27">
        <v>0.10460283687943263</v>
      </c>
      <c r="J321" s="27">
        <v>7791.7843367432497</v>
      </c>
      <c r="K321" s="29">
        <f t="shared" si="20"/>
        <v>660.26571182975363</v>
      </c>
      <c r="L321" s="28">
        <f t="shared" si="23"/>
        <v>132.05314236595072</v>
      </c>
      <c r="M321" s="27">
        <f t="shared" si="24"/>
        <v>59.423914064677824</v>
      </c>
      <c r="N321" s="27">
        <f>M321*'Demand breakdown 2'!N321</f>
        <v>5.8689496987053706</v>
      </c>
      <c r="O321" s="27">
        <f>M321*'Demand breakdown 2'!O321</f>
        <v>9.4216944062550052</v>
      </c>
      <c r="P321" s="27">
        <f>M321*'Demand breakdown 2'!P321</f>
        <v>24.463184986270342</v>
      </c>
      <c r="Q321" s="27">
        <f>M321*'Demand breakdown 2'!Q321</f>
        <v>4.5309029906671965</v>
      </c>
      <c r="R321" s="27">
        <f>M321*'Demand breakdown 2'!R321</f>
        <v>0</v>
      </c>
      <c r="S321" s="27">
        <f>M321*'Demand breakdown 2'!S321</f>
        <v>0</v>
      </c>
      <c r="T321" s="27">
        <f>M321*'Demand breakdown 2'!T321</f>
        <v>0</v>
      </c>
      <c r="U321" s="27">
        <f>M321*'Demand breakdown 2'!U321</f>
        <v>0</v>
      </c>
      <c r="V321" s="27">
        <f>M321*'Demand breakdown 2'!V321</f>
        <v>13.989509030247394</v>
      </c>
      <c r="W321" s="27">
        <f>M321*'Demand breakdown 2'!W321</f>
        <v>0</v>
      </c>
      <c r="X321" s="27" cm="1">
        <f t="array" ref="X321">_xlfn.IFS(AND('Demand breakdown 2'!X321&gt;0,'Demand breakdown 2'!X321&lt;1),'Demand breakdown 2'!X321*'Demand breakdown final'!M321,'Demand breakdown 2'!X321=0,M321,'Demand breakdown 2'!X321=1,0)</f>
        <v>0</v>
      </c>
      <c r="Y321" s="27">
        <f>IF('Demand breakdown 2'!Y321&lt;1,M321*'Demand breakdown 2'!Y321,'Demand breakdown 2'!Y321-Doku!$H$9)</f>
        <v>1.1496729525325149</v>
      </c>
      <c r="Z321" s="27">
        <f t="shared" si="21"/>
        <v>35.6543484388067</v>
      </c>
      <c r="AA321" s="25">
        <f t="shared" si="22"/>
        <v>36.974879862466203</v>
      </c>
    </row>
    <row r="322" spans="1:27" s="25" customFormat="1" ht="15">
      <c r="A322" s="27" t="s">
        <v>1494</v>
      </c>
      <c r="B322" s="27" t="s">
        <v>1497</v>
      </c>
      <c r="C322" s="27">
        <v>10043</v>
      </c>
      <c r="D322" s="27">
        <v>489</v>
      </c>
      <c r="E322" s="27">
        <v>3388.5729999999999</v>
      </c>
      <c r="F322" s="27">
        <v>131408</v>
      </c>
      <c r="G322" s="27">
        <v>2</v>
      </c>
      <c r="H322" s="27">
        <v>9.3470140402173607E-2</v>
      </c>
      <c r="I322" s="27">
        <v>0.1331388044579534</v>
      </c>
      <c r="J322" s="27">
        <v>7791.7843367432497</v>
      </c>
      <c r="K322" s="29">
        <f t="shared" ref="K322:K385" si="25">H322*J322*$AD$6+I322*J322*$AF$6</f>
        <v>814.84428500866818</v>
      </c>
      <c r="L322" s="28">
        <f t="shared" si="23"/>
        <v>407.42214250433409</v>
      </c>
      <c r="M322" s="27">
        <f t="shared" si="24"/>
        <v>183.33996412695035</v>
      </c>
      <c r="N322" s="27">
        <f>M322*'Demand breakdown 2'!N322</f>
        <v>46.293555653122226</v>
      </c>
      <c r="O322" s="27">
        <f>M322*'Demand breakdown 2'!O322</f>
        <v>19.739384136356684</v>
      </c>
      <c r="P322" s="27">
        <f>M322*'Demand breakdown 2'!P322</f>
        <v>0.70497800486988171</v>
      </c>
      <c r="Q322" s="27">
        <f>M322*'Demand breakdown 2'!Q322</f>
        <v>15.345021239334425</v>
      </c>
      <c r="R322" s="27">
        <f>M322*'Demand breakdown 2'!R322</f>
        <v>0</v>
      </c>
      <c r="S322" s="27">
        <f>M322*'Demand breakdown 2'!S322</f>
        <v>0</v>
      </c>
      <c r="T322" s="27">
        <f>M322*'Demand breakdown 2'!T322</f>
        <v>0</v>
      </c>
      <c r="U322" s="27">
        <f>M322*'Demand breakdown 2'!U322</f>
        <v>30.00856374062796</v>
      </c>
      <c r="V322" s="27">
        <f>M322*'Demand breakdown 2'!V322</f>
        <v>50.264931747222562</v>
      </c>
      <c r="W322" s="27">
        <f>M322*'Demand breakdown 2'!W322</f>
        <v>0</v>
      </c>
      <c r="X322" s="27" cm="1">
        <f t="array" ref="X322">_xlfn.IFS(AND('Demand breakdown 2'!X322&gt;0,'Demand breakdown 2'!X322&lt;1),'Demand breakdown 2'!X322*'Demand breakdown final'!M322,'Demand breakdown 2'!X322=0,M322,'Demand breakdown 2'!X322=1,0)</f>
        <v>17.436455987115071</v>
      </c>
      <c r="Y322" s="27">
        <f>IF('Demand breakdown 2'!Y322&lt;1,M322*'Demand breakdown 2'!Y322,'Demand breakdown 2'!Y322-Doku!$H$9)</f>
        <v>3.5470736183015372</v>
      </c>
      <c r="Z322" s="27">
        <f t="shared" ref="Z322:Z385" si="26">L322*$AE$4</f>
        <v>110.00397847617022</v>
      </c>
      <c r="AA322" s="25">
        <f t="shared" ref="AA322:AA385" si="27">L322*$AF$6</f>
        <v>114.07819990121355</v>
      </c>
    </row>
    <row r="323" spans="1:27" s="25" customFormat="1" ht="15">
      <c r="A323" s="27" t="s">
        <v>1494</v>
      </c>
      <c r="B323" s="27" t="s">
        <v>1498</v>
      </c>
      <c r="C323" s="27">
        <v>10044</v>
      </c>
      <c r="D323" s="27">
        <v>608</v>
      </c>
      <c r="E323" s="27">
        <v>6390.7489999999998</v>
      </c>
      <c r="F323" s="27">
        <v>194319</v>
      </c>
      <c r="G323" s="27">
        <v>5</v>
      </c>
      <c r="H323" s="27">
        <v>0.17628193528811409</v>
      </c>
      <c r="I323" s="27">
        <v>0.19687841945288753</v>
      </c>
      <c r="J323" s="27">
        <v>7791.7843367432497</v>
      </c>
      <c r="K323" s="29">
        <f t="shared" si="25"/>
        <v>1418.4861637866918</v>
      </c>
      <c r="L323" s="28">
        <f t="shared" ref="L323:L386" si="28">K323/G323</f>
        <v>283.69723275733838</v>
      </c>
      <c r="M323" s="27">
        <f t="shared" ref="M323:M386" si="29">L323*0.45</f>
        <v>127.66375474080228</v>
      </c>
      <c r="N323" s="27">
        <f>M323*'Demand breakdown 2'!N323</f>
        <v>51.625353717749427</v>
      </c>
      <c r="O323" s="27">
        <f>M323*'Demand breakdown 2'!O323</f>
        <v>1.4465558752683316</v>
      </c>
      <c r="P323" s="27">
        <f>M323*'Demand breakdown 2'!P323</f>
        <v>2.3756898413060679</v>
      </c>
      <c r="Q323" s="27">
        <f>M323*'Demand breakdown 2'!Q323</f>
        <v>11.488991855496558</v>
      </c>
      <c r="R323" s="27">
        <f>M323*'Demand breakdown 2'!R323</f>
        <v>0</v>
      </c>
      <c r="S323" s="27">
        <f>M323*'Demand breakdown 2'!S323</f>
        <v>0</v>
      </c>
      <c r="T323" s="27">
        <f>M323*'Demand breakdown 2'!T323</f>
        <v>0</v>
      </c>
      <c r="U323" s="27">
        <f>M323*'Demand breakdown 2'!U323</f>
        <v>45.63327418827253</v>
      </c>
      <c r="V323" s="27">
        <f>M323*'Demand breakdown 2'!V323</f>
        <v>6.0810983525703328</v>
      </c>
      <c r="W323" s="27">
        <f>M323*'Demand breakdown 2'!W323</f>
        <v>0</v>
      </c>
      <c r="X323" s="27" cm="1">
        <f t="array" ref="X323">_xlfn.IFS(AND('Demand breakdown 2'!X323&gt;0,'Demand breakdown 2'!X323&lt;1),'Demand breakdown 2'!X323*'Demand breakdown final'!M323,'Demand breakdown 2'!X323=0,M323,'Demand breakdown 2'!X323=1,0)</f>
        <v>6.5428834973675309</v>
      </c>
      <c r="Y323" s="27">
        <f>IF('Demand breakdown 2'!Y323&lt;1,M323*'Demand breakdown 2'!Y323,'Demand breakdown 2'!Y323-Doku!$H$9)</f>
        <v>2.4699074127715108</v>
      </c>
      <c r="Z323" s="27">
        <f t="shared" si="26"/>
        <v>76.598252844481365</v>
      </c>
      <c r="AA323" s="25">
        <f t="shared" si="27"/>
        <v>79.435225172054757</v>
      </c>
    </row>
    <row r="324" spans="1:27" s="25" customFormat="1" ht="15">
      <c r="A324" s="27" t="s">
        <v>1494</v>
      </c>
      <c r="B324" s="27" t="s">
        <v>1499</v>
      </c>
      <c r="C324" s="27">
        <v>10045</v>
      </c>
      <c r="D324" s="27">
        <v>717</v>
      </c>
      <c r="E324" s="27">
        <v>5674.0240000000003</v>
      </c>
      <c r="F324" s="27">
        <v>142196</v>
      </c>
      <c r="G324" s="27">
        <v>1</v>
      </c>
      <c r="H324" s="27">
        <v>0.15651184729539624</v>
      </c>
      <c r="I324" s="27">
        <v>0.14406889564336373</v>
      </c>
      <c r="J324" s="27">
        <v>7791.7843367432497</v>
      </c>
      <c r="K324" s="29">
        <f t="shared" si="25"/>
        <v>1192.359777451175</v>
      </c>
      <c r="L324" s="28">
        <f t="shared" si="28"/>
        <v>1192.359777451175</v>
      </c>
      <c r="M324" s="27">
        <f t="shared" si="29"/>
        <v>536.56189985302876</v>
      </c>
      <c r="N324" s="27">
        <f>M324*'Demand breakdown 2'!N324</f>
        <v>77.950727874183698</v>
      </c>
      <c r="O324" s="27">
        <f>M324*'Demand breakdown 2'!O324</f>
        <v>64.422539971596194</v>
      </c>
      <c r="P324" s="27">
        <f>M324*'Demand breakdown 2'!P324</f>
        <v>4.0911858576373534</v>
      </c>
      <c r="Q324" s="27">
        <f>M324*'Demand breakdown 2'!Q324</f>
        <v>25.719921758346828</v>
      </c>
      <c r="R324" s="27">
        <f>M324*'Demand breakdown 2'!R324</f>
        <v>0</v>
      </c>
      <c r="S324" s="27">
        <f>M324*'Demand breakdown 2'!S324</f>
        <v>0</v>
      </c>
      <c r="T324" s="27">
        <f>M324*'Demand breakdown 2'!T324</f>
        <v>0</v>
      </c>
      <c r="U324" s="27">
        <f>M324*'Demand breakdown 2'!U324</f>
        <v>0</v>
      </c>
      <c r="V324" s="27">
        <f>M324*'Demand breakdown 2'!V324</f>
        <v>320.258028935852</v>
      </c>
      <c r="W324" s="27">
        <f>M324*'Demand breakdown 2'!W324</f>
        <v>0</v>
      </c>
      <c r="X324" s="27" cm="1">
        <f t="array" ref="X324">_xlfn.IFS(AND('Demand breakdown 2'!X324&gt;0,'Demand breakdown 2'!X324&lt;1),'Demand breakdown 2'!X324*'Demand breakdown final'!M324,'Demand breakdown 2'!X324=0,M324,'Demand breakdown 2'!X324=1,0)</f>
        <v>33.738646039316045</v>
      </c>
      <c r="Y324" s="27">
        <f>IF('Demand breakdown 2'!Y324&lt;1,M324*'Demand breakdown 2'!Y324,'Demand breakdown 2'!Y324-Doku!$H$9)</f>
        <v>10.380849416096691</v>
      </c>
      <c r="Z324" s="27">
        <f t="shared" si="26"/>
        <v>321.93713991181727</v>
      </c>
      <c r="AA324" s="25">
        <f t="shared" si="27"/>
        <v>333.860737686329</v>
      </c>
    </row>
    <row r="325" spans="1:27" s="25" customFormat="1" ht="15">
      <c r="A325" s="27" t="s">
        <v>1494</v>
      </c>
      <c r="B325" s="27" t="s">
        <v>1500</v>
      </c>
      <c r="C325" s="27">
        <v>10046</v>
      </c>
      <c r="D325" s="27">
        <v>565</v>
      </c>
      <c r="E325" s="27">
        <v>2649.3939999999998</v>
      </c>
      <c r="F325" s="27">
        <v>87007</v>
      </c>
      <c r="G325" s="27">
        <v>3</v>
      </c>
      <c r="H325" s="27">
        <v>7.3080682977960443E-2</v>
      </c>
      <c r="I325" s="27">
        <v>8.8152988855116521E-2</v>
      </c>
      <c r="J325" s="27">
        <v>7791.7843367432497</v>
      </c>
      <c r="K325" s="29">
        <f t="shared" si="25"/>
        <v>602.31216486479502</v>
      </c>
      <c r="L325" s="28">
        <f t="shared" si="28"/>
        <v>200.77072162159834</v>
      </c>
      <c r="M325" s="27">
        <f t="shared" si="29"/>
        <v>90.346824729719259</v>
      </c>
      <c r="N325" s="27">
        <f>M325*'Demand breakdown 2'!N325</f>
        <v>35.578698418368973</v>
      </c>
      <c r="O325" s="27">
        <f>M325*'Demand breakdown 2'!O325</f>
        <v>7.94412956954032</v>
      </c>
      <c r="P325" s="27">
        <f>M325*'Demand breakdown 2'!P325</f>
        <v>0.30741030920828127</v>
      </c>
      <c r="Q325" s="27">
        <f>M325*'Demand breakdown 2'!Q325</f>
        <v>41.322417353576334</v>
      </c>
      <c r="R325" s="27">
        <f>M325*'Demand breakdown 2'!R325</f>
        <v>0</v>
      </c>
      <c r="S325" s="27">
        <f>M325*'Demand breakdown 2'!S325</f>
        <v>0</v>
      </c>
      <c r="T325" s="27">
        <f>M325*'Demand breakdown 2'!T325</f>
        <v>0</v>
      </c>
      <c r="U325" s="27">
        <f>M325*'Demand breakdown 2'!U325</f>
        <v>0</v>
      </c>
      <c r="V325" s="27">
        <f>M325*'Demand breakdown 2'!V325</f>
        <v>3.4462313611244162</v>
      </c>
      <c r="W325" s="27">
        <f>M325*'Demand breakdown 2'!W325</f>
        <v>0</v>
      </c>
      <c r="X325" s="27" cm="1">
        <f t="array" ref="X325">_xlfn.IFS(AND('Demand breakdown 2'!X325&gt;0,'Demand breakdown 2'!X325&lt;1),'Demand breakdown 2'!X325*'Demand breakdown final'!M325,'Demand breakdown 2'!X325=0,M325,'Demand breakdown 2'!X325=1,0)</f>
        <v>0</v>
      </c>
      <c r="Y325" s="27">
        <f>IF('Demand breakdown 2'!Y325&lt;1,M325*'Demand breakdown 2'!Y325,'Demand breakdown 2'!Y325-Doku!$H$9)</f>
        <v>1.7479377179009306</v>
      </c>
      <c r="Z325" s="27">
        <f t="shared" si="26"/>
        <v>54.208094837831553</v>
      </c>
      <c r="AA325" s="25">
        <f t="shared" si="27"/>
        <v>56.215802054047543</v>
      </c>
    </row>
    <row r="326" spans="1:27" s="25" customFormat="1" ht="15">
      <c r="A326" s="27" t="s">
        <v>1501</v>
      </c>
      <c r="B326" s="27" t="s">
        <v>1502</v>
      </c>
      <c r="C326" s="27">
        <v>11000</v>
      </c>
      <c r="D326" s="27">
        <v>665</v>
      </c>
      <c r="E326" s="27">
        <v>145547.125</v>
      </c>
      <c r="F326" s="27">
        <v>3669491</v>
      </c>
      <c r="G326" s="27">
        <v>2</v>
      </c>
      <c r="H326" s="27">
        <v>0.94948252017404811</v>
      </c>
      <c r="I326" s="27">
        <v>1.0001338239302262</v>
      </c>
      <c r="J326" s="27">
        <v>12105.354687237967</v>
      </c>
      <c r="K326" s="29">
        <f t="shared" si="25"/>
        <v>11665.505235294508</v>
      </c>
      <c r="L326" s="28">
        <f t="shared" si="28"/>
        <v>5832.7526176472538</v>
      </c>
      <c r="M326" s="27">
        <f t="shared" si="29"/>
        <v>2624.7386779412641</v>
      </c>
      <c r="N326" s="27">
        <f>M326*'Demand breakdown 2'!N326</f>
        <v>0</v>
      </c>
      <c r="O326" s="27">
        <f>M326*'Demand breakdown 2'!O326</f>
        <v>0</v>
      </c>
      <c r="P326" s="27">
        <f>M326*'Demand breakdown 2'!P326</f>
        <v>0</v>
      </c>
      <c r="Q326" s="27">
        <f>M326*'Demand breakdown 2'!Q326</f>
        <v>0</v>
      </c>
      <c r="R326" s="27">
        <f>M326*'Demand breakdown 2'!R326</f>
        <v>0</v>
      </c>
      <c r="S326" s="27">
        <f>M326*'Demand breakdown 2'!S326</f>
        <v>0</v>
      </c>
      <c r="T326" s="27">
        <f>M326*'Demand breakdown 2'!T326</f>
        <v>0</v>
      </c>
      <c r="U326" s="27">
        <f>M326*'Demand breakdown 2'!U326</f>
        <v>0</v>
      </c>
      <c r="V326" s="27">
        <f>M326*'Demand breakdown 2'!V326</f>
        <v>0</v>
      </c>
      <c r="W326" s="27">
        <f>M326*'Demand breakdown 2'!W326</f>
        <v>0</v>
      </c>
      <c r="X326" s="27" cm="1">
        <f t="array" ref="X326">_xlfn.IFS(AND('Demand breakdown 2'!X326&gt;0,'Demand breakdown 2'!X326&lt;1),'Demand breakdown 2'!X326*'Demand breakdown final'!M326,'Demand breakdown 2'!X326=0,M326,'Demand breakdown 2'!X326=1,0)</f>
        <v>2624.7386779412641</v>
      </c>
      <c r="Y326" s="27">
        <f>IF('Demand breakdown 2'!Y326&lt;1,M326*'Demand breakdown 2'!Y326,'Demand breakdown 2'!Y326-Doku!$H$9)</f>
        <v>1.934697454094314E-2</v>
      </c>
      <c r="Z326" s="27">
        <f t="shared" si="26"/>
        <v>1574.8432067647586</v>
      </c>
      <c r="AA326" s="25">
        <f t="shared" si="27"/>
        <v>1633.1707329412313</v>
      </c>
    </row>
    <row r="327" spans="1:27" s="25" customFormat="1" ht="15">
      <c r="A327" s="27" t="s">
        <v>1503</v>
      </c>
      <c r="B327" s="27" t="s">
        <v>1504</v>
      </c>
      <c r="C327" s="27">
        <v>12051</v>
      </c>
      <c r="D327" s="27">
        <v>440</v>
      </c>
      <c r="E327" s="27">
        <v>2283.2339999999999</v>
      </c>
      <c r="F327" s="27">
        <v>72184</v>
      </c>
      <c r="G327" s="27">
        <v>1</v>
      </c>
      <c r="H327" s="27">
        <v>3.071752993407776E-2</v>
      </c>
      <c r="I327" s="27">
        <v>2.862172878667724E-2</v>
      </c>
      <c r="J327" s="27">
        <v>19281.160489686401</v>
      </c>
      <c r="K327" s="29">
        <f t="shared" si="25"/>
        <v>580.95497058799992</v>
      </c>
      <c r="L327" s="28">
        <f t="shared" si="28"/>
        <v>580.95497058799992</v>
      </c>
      <c r="M327" s="27">
        <f t="shared" si="29"/>
        <v>261.42973676459997</v>
      </c>
      <c r="N327" s="27">
        <f>M327*'Demand breakdown 2'!N327</f>
        <v>91.653069139026258</v>
      </c>
      <c r="O327" s="27">
        <f>M327*'Demand breakdown 2'!O327</f>
        <v>0</v>
      </c>
      <c r="P327" s="27">
        <f>M327*'Demand breakdown 2'!P327</f>
        <v>6.3155896381513879</v>
      </c>
      <c r="Q327" s="27">
        <f>M327*'Demand breakdown 2'!Q327</f>
        <v>0</v>
      </c>
      <c r="R327" s="27">
        <f>M327*'Demand breakdown 2'!R327</f>
        <v>0</v>
      </c>
      <c r="S327" s="27">
        <f>M327*'Demand breakdown 2'!S327</f>
        <v>0</v>
      </c>
      <c r="T327" s="27">
        <f>M327*'Demand breakdown 2'!T327</f>
        <v>0</v>
      </c>
      <c r="U327" s="27">
        <f>M327*'Demand breakdown 2'!U327</f>
        <v>0</v>
      </c>
      <c r="V327" s="27">
        <f>M327*'Demand breakdown 2'!V327</f>
        <v>18.63869137112971</v>
      </c>
      <c r="W327" s="27">
        <f>M327*'Demand breakdown 2'!W327</f>
        <v>6.9317447248003052</v>
      </c>
      <c r="X327" s="27" cm="1">
        <f t="array" ref="X327">_xlfn.IFS(AND('Demand breakdown 2'!X327&gt;0,'Demand breakdown 2'!X327&lt;1),'Demand breakdown 2'!X327*'Demand breakdown final'!M327,'Demand breakdown 2'!X327=0,M327,'Demand breakdown 2'!X327=1,0)</f>
        <v>132.83276743006212</v>
      </c>
      <c r="Y327" s="27">
        <f>IF('Demand breakdown 2'!Y327&lt;1,M327*'Demand breakdown 2'!Y327,'Demand breakdown 2'!Y327-Doku!$H$9)</f>
        <v>5.057874461430182</v>
      </c>
      <c r="Z327" s="27">
        <f t="shared" si="26"/>
        <v>156.85784205875999</v>
      </c>
      <c r="AA327" s="25">
        <f t="shared" si="27"/>
        <v>162.66739176464</v>
      </c>
    </row>
    <row r="328" spans="1:27" s="25" customFormat="1" ht="15">
      <c r="A328" s="27" t="s">
        <v>1503</v>
      </c>
      <c r="B328" s="27" t="s">
        <v>1505</v>
      </c>
      <c r="C328" s="27">
        <v>12052</v>
      </c>
      <c r="D328" s="27">
        <v>544</v>
      </c>
      <c r="E328" s="27">
        <v>3528.3679999999999</v>
      </c>
      <c r="F328" s="27">
        <v>99678</v>
      </c>
      <c r="G328" s="27">
        <v>1</v>
      </c>
      <c r="H328" s="27">
        <v>4.7468962733754873E-2</v>
      </c>
      <c r="I328" s="27">
        <v>3.9523394131641555E-2</v>
      </c>
      <c r="J328" s="27">
        <v>19281.160489686401</v>
      </c>
      <c r="K328" s="29">
        <f t="shared" si="25"/>
        <v>872.36074939670584</v>
      </c>
      <c r="L328" s="28">
        <f t="shared" si="28"/>
        <v>872.36074939670584</v>
      </c>
      <c r="M328" s="27">
        <f t="shared" si="29"/>
        <v>392.56233722851766</v>
      </c>
      <c r="N328" s="27">
        <f>M328*'Demand breakdown 2'!N328</f>
        <v>0</v>
      </c>
      <c r="O328" s="27">
        <f>M328*'Demand breakdown 2'!O328</f>
        <v>0</v>
      </c>
      <c r="P328" s="27">
        <f>M328*'Demand breakdown 2'!P328</f>
        <v>0</v>
      </c>
      <c r="Q328" s="27">
        <f>M328*'Demand breakdown 2'!Q328</f>
        <v>47.800124257482693</v>
      </c>
      <c r="R328" s="27">
        <f>M328*'Demand breakdown 2'!R328</f>
        <v>0</v>
      </c>
      <c r="S328" s="27">
        <f>M328*'Demand breakdown 2'!S328</f>
        <v>0</v>
      </c>
      <c r="T328" s="27">
        <f>M328*'Demand breakdown 2'!T328</f>
        <v>0</v>
      </c>
      <c r="U328" s="27">
        <f>M328*'Demand breakdown 2'!U328</f>
        <v>0</v>
      </c>
      <c r="V328" s="27">
        <f>M328*'Demand breakdown 2'!V328</f>
        <v>287.12155174796652</v>
      </c>
      <c r="W328" s="27">
        <f>M328*'Demand breakdown 2'!W328</f>
        <v>0</v>
      </c>
      <c r="X328" s="27" cm="1">
        <f t="array" ref="X328">_xlfn.IFS(AND('Demand breakdown 2'!X328&gt;0,'Demand breakdown 2'!X328&lt;1),'Demand breakdown 2'!X328*'Demand breakdown final'!M328,'Demand breakdown 2'!X328=0,M328,'Demand breakdown 2'!X328=1,0)</f>
        <v>50.045767678975167</v>
      </c>
      <c r="Y328" s="27">
        <f>IF('Demand breakdown 2'!Y328&lt;1,M328*'Demand breakdown 2'!Y328,'Demand breakdown 2'!Y328-Doku!$H$9)</f>
        <v>7.5948935440933107</v>
      </c>
      <c r="Z328" s="27">
        <f t="shared" si="26"/>
        <v>235.53740233711059</v>
      </c>
      <c r="AA328" s="25">
        <f t="shared" si="27"/>
        <v>244.26100983107767</v>
      </c>
    </row>
    <row r="329" spans="1:27" s="25" customFormat="1" ht="15">
      <c r="A329" s="27" t="s">
        <v>1503</v>
      </c>
      <c r="B329" s="27" t="s">
        <v>1506</v>
      </c>
      <c r="C329" s="27">
        <v>12053</v>
      </c>
      <c r="D329" s="27">
        <v>502</v>
      </c>
      <c r="E329" s="27">
        <v>2164.1019999999999</v>
      </c>
      <c r="F329" s="27">
        <v>57751</v>
      </c>
      <c r="G329" s="27">
        <v>1</v>
      </c>
      <c r="H329" s="27">
        <v>2.9114785416386384E-2</v>
      </c>
      <c r="I329" s="27">
        <v>2.289888977002379E-2</v>
      </c>
      <c r="J329" s="27">
        <v>19281.160489686401</v>
      </c>
      <c r="K329" s="29">
        <f t="shared" si="25"/>
        <v>527.80893940362216</v>
      </c>
      <c r="L329" s="28">
        <f t="shared" si="28"/>
        <v>527.80893940362216</v>
      </c>
      <c r="M329" s="27">
        <f t="shared" si="29"/>
        <v>237.51402273162998</v>
      </c>
      <c r="N329" s="27">
        <f>M329*'Demand breakdown 2'!N329</f>
        <v>0</v>
      </c>
      <c r="O329" s="27">
        <f>M329*'Demand breakdown 2'!O329</f>
        <v>0</v>
      </c>
      <c r="P329" s="27">
        <f>M329*'Demand breakdown 2'!P329</f>
        <v>2.2835180880463155</v>
      </c>
      <c r="Q329" s="27">
        <f>M329*'Demand breakdown 2'!Q329</f>
        <v>0</v>
      </c>
      <c r="R329" s="27">
        <f>M329*'Demand breakdown 2'!R329</f>
        <v>0</v>
      </c>
      <c r="S329" s="27">
        <f>M329*'Demand breakdown 2'!S329</f>
        <v>0</v>
      </c>
      <c r="T329" s="27">
        <f>M329*'Demand breakdown 2'!T329</f>
        <v>0</v>
      </c>
      <c r="U329" s="27">
        <f>M329*'Demand breakdown 2'!U329</f>
        <v>0</v>
      </c>
      <c r="V329" s="27">
        <f>M329*'Demand breakdown 2'!V329</f>
        <v>0</v>
      </c>
      <c r="W329" s="27">
        <f>M329*'Demand breakdown 2'!W329</f>
        <v>0</v>
      </c>
      <c r="X329" s="27" cm="1">
        <f t="array" ref="X329">_xlfn.IFS(AND('Demand breakdown 2'!X329&gt;0,'Demand breakdown 2'!X329&lt;1),'Demand breakdown 2'!X329*'Demand breakdown final'!M329,'Demand breakdown 2'!X329=0,M329,'Demand breakdown 2'!X329=1,0)</f>
        <v>230.63532689267782</v>
      </c>
      <c r="Y329" s="27">
        <f>IF('Demand breakdown 2'!Y329&lt;1,M329*'Demand breakdown 2'!Y329,'Demand breakdown 2'!Y329-Doku!$H$9)</f>
        <v>4.5951777509058358</v>
      </c>
      <c r="Z329" s="27">
        <f t="shared" si="26"/>
        <v>142.508413638978</v>
      </c>
      <c r="AA329" s="25">
        <f t="shared" si="27"/>
        <v>147.78650303301421</v>
      </c>
    </row>
    <row r="330" spans="1:27" s="25" customFormat="1" ht="15">
      <c r="A330" s="27" t="s">
        <v>1503</v>
      </c>
      <c r="B330" s="27" t="s">
        <v>1507</v>
      </c>
      <c r="C330" s="27">
        <v>12054</v>
      </c>
      <c r="D330" s="27">
        <v>567</v>
      </c>
      <c r="E330" s="27">
        <v>7507.7049999999999</v>
      </c>
      <c r="F330" s="27">
        <v>180334</v>
      </c>
      <c r="G330" s="27">
        <v>1</v>
      </c>
      <c r="H330" s="27">
        <v>0.10100504506928562</v>
      </c>
      <c r="I330" s="27">
        <v>7.1504361617763676E-2</v>
      </c>
      <c r="J330" s="27">
        <v>19281.160489686401</v>
      </c>
      <c r="K330" s="29">
        <f t="shared" si="25"/>
        <v>1788.2284088373196</v>
      </c>
      <c r="L330" s="28">
        <f t="shared" si="28"/>
        <v>1788.2284088373196</v>
      </c>
      <c r="M330" s="27">
        <f t="shared" si="29"/>
        <v>804.70278397679385</v>
      </c>
      <c r="N330" s="27">
        <f>M330*'Demand breakdown 2'!N330</f>
        <v>0</v>
      </c>
      <c r="O330" s="27">
        <f>M330*'Demand breakdown 2'!O330</f>
        <v>0</v>
      </c>
      <c r="P330" s="27">
        <f>M330*'Demand breakdown 2'!P330</f>
        <v>119.37084663973023</v>
      </c>
      <c r="Q330" s="27">
        <f>M330*'Demand breakdown 2'!Q330</f>
        <v>87.205049641000542</v>
      </c>
      <c r="R330" s="27">
        <f>M330*'Demand breakdown 2'!R330</f>
        <v>0</v>
      </c>
      <c r="S330" s="27">
        <f>M330*'Demand breakdown 2'!S330</f>
        <v>90.779027085303838</v>
      </c>
      <c r="T330" s="27">
        <f>M330*'Demand breakdown 2'!T330</f>
        <v>0</v>
      </c>
      <c r="U330" s="27">
        <f>M330*'Demand breakdown 2'!U330</f>
        <v>0</v>
      </c>
      <c r="V330" s="27">
        <f>M330*'Demand breakdown 2'!V330</f>
        <v>63.616798508598748</v>
      </c>
      <c r="W330" s="27">
        <f>M330*'Demand breakdown 2'!W330</f>
        <v>238.74169327946046</v>
      </c>
      <c r="X330" s="27" cm="1">
        <f t="array" ref="X330">_xlfn.IFS(AND('Demand breakdown 2'!X330&gt;0,'Demand breakdown 2'!X330&lt;1),'Demand breakdown 2'!X330*'Demand breakdown final'!M330,'Demand breakdown 2'!X330=0,M330,'Demand breakdown 2'!X330=1,0)</f>
        <v>189.42080454807493</v>
      </c>
      <c r="Y330" s="27">
        <f>IF('Demand breakdown 2'!Y330&lt;1,M330*'Demand breakdown 2'!Y330,'Demand breakdown 2'!Y330-Doku!$H$9)</f>
        <v>15.568564274625098</v>
      </c>
      <c r="Z330" s="27">
        <f t="shared" si="26"/>
        <v>482.82167038607633</v>
      </c>
      <c r="AA330" s="25">
        <f t="shared" si="27"/>
        <v>500.70395447444957</v>
      </c>
    </row>
    <row r="331" spans="1:27" s="25" customFormat="1" ht="15">
      <c r="A331" s="27" t="s">
        <v>1503</v>
      </c>
      <c r="B331" s="27" t="s">
        <v>1508</v>
      </c>
      <c r="C331" s="27">
        <v>12060</v>
      </c>
      <c r="D331" s="27">
        <v>453</v>
      </c>
      <c r="E331" s="27">
        <v>4005.9340000000002</v>
      </c>
      <c r="F331" s="27">
        <v>185244</v>
      </c>
      <c r="G331" s="27">
        <v>6</v>
      </c>
      <c r="H331" s="27">
        <v>5.3893905556302975E-2</v>
      </c>
      <c r="I331" s="27">
        <v>7.3451229183187944E-2</v>
      </c>
      <c r="J331" s="27">
        <v>19281.160489686401</v>
      </c>
      <c r="K331" s="29">
        <f t="shared" si="25"/>
        <v>1144.7216532147165</v>
      </c>
      <c r="L331" s="28">
        <f t="shared" si="28"/>
        <v>190.78694220245276</v>
      </c>
      <c r="M331" s="27">
        <f t="shared" si="29"/>
        <v>85.854123991103748</v>
      </c>
      <c r="N331" s="27">
        <f>M331*'Demand breakdown 2'!N331</f>
        <v>11.216880426183918</v>
      </c>
      <c r="O331" s="27">
        <f>M331*'Demand breakdown 2'!O331</f>
        <v>5.8744531876259654</v>
      </c>
      <c r="P331" s="27">
        <f>M331*'Demand breakdown 2'!P331</f>
        <v>6.7833308506171521</v>
      </c>
      <c r="Q331" s="27">
        <f>M331*'Demand breakdown 2'!Q331</f>
        <v>12.391771063709113</v>
      </c>
      <c r="R331" s="27">
        <f>M331*'Demand breakdown 2'!R331</f>
        <v>0</v>
      </c>
      <c r="S331" s="27">
        <f>M331*'Demand breakdown 2'!S331</f>
        <v>4.6330593064672705</v>
      </c>
      <c r="T331" s="27">
        <f>M331*'Demand breakdown 2'!T331</f>
        <v>4.433549575566766</v>
      </c>
      <c r="U331" s="27">
        <f>M331*'Demand breakdown 2'!U331</f>
        <v>0</v>
      </c>
      <c r="V331" s="27">
        <f>M331*'Demand breakdown 2'!V331</f>
        <v>22.721941574779681</v>
      </c>
      <c r="W331" s="27">
        <f>M331*'Demand breakdown 2'!W331</f>
        <v>2.2832780314168848</v>
      </c>
      <c r="X331" s="27" cm="1">
        <f t="array" ref="X331">_xlfn.IFS(AND('Demand breakdown 2'!X331&gt;0,'Demand breakdown 2'!X331&lt;1),'Demand breakdown 2'!X331*'Demand breakdown final'!M331,'Demand breakdown 2'!X331=0,M331,'Demand breakdown 2'!X331=1,0)</f>
        <v>13.854842423646145</v>
      </c>
      <c r="Y331" s="27">
        <f>IF('Demand breakdown 2'!Y331&lt;1,M331*'Demand breakdown 2'!Y331,'Demand breakdown 2'!Y331-Doku!$H$9)</f>
        <v>1.6610175510908598</v>
      </c>
      <c r="Z331" s="27">
        <f t="shared" si="26"/>
        <v>51.512474394662249</v>
      </c>
      <c r="AA331" s="25">
        <f t="shared" si="27"/>
        <v>53.420343816686781</v>
      </c>
    </row>
    <row r="332" spans="1:27" s="25" customFormat="1" ht="15">
      <c r="A332" s="27" t="s">
        <v>1503</v>
      </c>
      <c r="B332" s="27" t="s">
        <v>1509</v>
      </c>
      <c r="C332" s="27">
        <v>12061</v>
      </c>
      <c r="D332" s="27">
        <v>892</v>
      </c>
      <c r="E332" s="27">
        <v>5633.8580000000002</v>
      </c>
      <c r="F332" s="27">
        <v>170791</v>
      </c>
      <c r="G332" s="27">
        <v>7</v>
      </c>
      <c r="H332" s="27">
        <v>7.5795210547558195E-2</v>
      </c>
      <c r="I332" s="27">
        <v>6.772045995241871E-2</v>
      </c>
      <c r="J332" s="27">
        <v>19281.160489686401</v>
      </c>
      <c r="K332" s="29">
        <f t="shared" si="25"/>
        <v>1417.8262615181</v>
      </c>
      <c r="L332" s="28">
        <f t="shared" si="28"/>
        <v>202.54660878830001</v>
      </c>
      <c r="M332" s="27">
        <f t="shared" si="29"/>
        <v>91.145973954734998</v>
      </c>
      <c r="N332" s="27">
        <f>M332*'Demand breakdown 2'!N332</f>
        <v>8.2610935256849878</v>
      </c>
      <c r="O332" s="27">
        <f>M332*'Demand breakdown 2'!O332</f>
        <v>4.9290167690425299</v>
      </c>
      <c r="P332" s="27">
        <f>M332*'Demand breakdown 2'!P332</f>
        <v>4.0998363779886473</v>
      </c>
      <c r="Q332" s="27">
        <f>M332*'Demand breakdown 2'!Q332</f>
        <v>28.361040412528205</v>
      </c>
      <c r="R332" s="27">
        <f>M332*'Demand breakdown 2'!R332</f>
        <v>0</v>
      </c>
      <c r="S332" s="27">
        <f>M332*'Demand breakdown 2'!S332</f>
        <v>0</v>
      </c>
      <c r="T332" s="27">
        <f>M332*'Demand breakdown 2'!T332</f>
        <v>0</v>
      </c>
      <c r="U332" s="27">
        <f>M332*'Demand breakdown 2'!U332</f>
        <v>0</v>
      </c>
      <c r="V332" s="27">
        <f>M332*'Demand breakdown 2'!V332</f>
        <v>34.718090077274645</v>
      </c>
      <c r="W332" s="27">
        <f>M332*'Demand breakdown 2'!W332</f>
        <v>1.0441530850308165</v>
      </c>
      <c r="X332" s="27" cm="1">
        <f t="array" ref="X332">_xlfn.IFS(AND('Demand breakdown 2'!X332&gt;0,'Demand breakdown 2'!X332&lt;1),'Demand breakdown 2'!X332*'Demand breakdown final'!M332,'Demand breakdown 2'!X332=0,M332,'Demand breakdown 2'!X332=1,0)</f>
        <v>7.9693448695734377</v>
      </c>
      <c r="Y332" s="27">
        <f>IF('Demand breakdown 2'!Y332&lt;1,M332*'Demand breakdown 2'!Y332,'Demand breakdown 2'!Y332-Doku!$H$9)</f>
        <v>1.7633988376117247</v>
      </c>
      <c r="Z332" s="27">
        <f t="shared" si="26"/>
        <v>54.687584372841002</v>
      </c>
      <c r="AA332" s="25">
        <f t="shared" si="27"/>
        <v>56.713050460724006</v>
      </c>
    </row>
    <row r="333" spans="1:27" s="25" customFormat="1" ht="15">
      <c r="A333" s="27" t="s">
        <v>1503</v>
      </c>
      <c r="B333" s="27" t="s">
        <v>1510</v>
      </c>
      <c r="C333" s="27">
        <v>12062</v>
      </c>
      <c r="D333" s="27">
        <v>377</v>
      </c>
      <c r="E333" s="27">
        <v>2544.3960000000002</v>
      </c>
      <c r="F333" s="27">
        <v>101827</v>
      </c>
      <c r="G333" s="27">
        <v>3</v>
      </c>
      <c r="H333" s="27">
        <v>3.423107762679941E-2</v>
      </c>
      <c r="I333" s="27">
        <v>4.0375495638382233E-2</v>
      </c>
      <c r="J333" s="27">
        <v>19281.160489686401</v>
      </c>
      <c r="K333" s="29">
        <f t="shared" si="25"/>
        <v>693.18692420040634</v>
      </c>
      <c r="L333" s="28">
        <f t="shared" si="28"/>
        <v>231.0623080668021</v>
      </c>
      <c r="M333" s="27">
        <f t="shared" si="29"/>
        <v>103.97803863006095</v>
      </c>
      <c r="N333" s="27">
        <f>M333*'Demand breakdown 2'!N333</f>
        <v>29.754693969319835</v>
      </c>
      <c r="O333" s="27">
        <f>M333*'Demand breakdown 2'!O333</f>
        <v>9.9024127723520543</v>
      </c>
      <c r="P333" s="27">
        <f>M333*'Demand breakdown 2'!P333</f>
        <v>9.1747594376424786</v>
      </c>
      <c r="Q333" s="27">
        <f>M333*'Demand breakdown 2'!Q333</f>
        <v>14.806163506264415</v>
      </c>
      <c r="R333" s="27">
        <f>M333*'Demand breakdown 2'!R333</f>
        <v>0</v>
      </c>
      <c r="S333" s="27">
        <f>M333*'Demand breakdown 2'!S333</f>
        <v>0</v>
      </c>
      <c r="T333" s="27">
        <f>M333*'Demand breakdown 2'!T333</f>
        <v>0</v>
      </c>
      <c r="U333" s="27">
        <f>M333*'Demand breakdown 2'!U333</f>
        <v>0</v>
      </c>
      <c r="V333" s="27">
        <f>M333*'Demand breakdown 2'!V333</f>
        <v>24.502935118807237</v>
      </c>
      <c r="W333" s="27">
        <f>M333*'Demand breakdown 2'!W333</f>
        <v>1.7716776845102717</v>
      </c>
      <c r="X333" s="27" cm="1">
        <f t="array" ref="X333">_xlfn.IFS(AND('Demand breakdown 2'!X333&gt;0,'Demand breakdown 2'!X333&lt;1),'Demand breakdown 2'!X333*'Demand breakdown final'!M333,'Demand breakdown 2'!X333=0,M333,'Demand breakdown 2'!X333=1,0)</f>
        <v>12.053735674971671</v>
      </c>
      <c r="Y333" s="27">
        <f>IF('Demand breakdown 2'!Y333&lt;1,M333*'Demand breakdown 2'!Y333,'Demand breakdown 2'!Y333-Doku!$H$9)</f>
        <v>2.0116604661929918</v>
      </c>
      <c r="Z333" s="27">
        <f t="shared" si="26"/>
        <v>62.386823178036572</v>
      </c>
      <c r="AA333" s="25">
        <f t="shared" si="27"/>
        <v>64.697446258704602</v>
      </c>
    </row>
    <row r="334" spans="1:27" s="25" customFormat="1" ht="15">
      <c r="A334" s="27" t="s">
        <v>1503</v>
      </c>
      <c r="B334" s="27" t="s">
        <v>1511</v>
      </c>
      <c r="C334" s="27">
        <v>12063</v>
      </c>
      <c r="D334" s="27">
        <v>482</v>
      </c>
      <c r="E334" s="27">
        <v>3385.3850000000002</v>
      </c>
      <c r="F334" s="27">
        <v>162996</v>
      </c>
      <c r="G334" s="27">
        <v>3</v>
      </c>
      <c r="H334" s="27">
        <v>4.554533835598009E-2</v>
      </c>
      <c r="I334" s="27">
        <v>6.4629659000793024E-2</v>
      </c>
      <c r="J334" s="27">
        <v>19281.160489686401</v>
      </c>
      <c r="K334" s="29">
        <f t="shared" si="25"/>
        <v>981.19797617171844</v>
      </c>
      <c r="L334" s="28">
        <f t="shared" si="28"/>
        <v>327.0659920572395</v>
      </c>
      <c r="M334" s="27">
        <f t="shared" si="29"/>
        <v>147.17969642575778</v>
      </c>
      <c r="N334" s="27">
        <f>M334*'Demand breakdown 2'!N334</f>
        <v>17.415778734663615</v>
      </c>
      <c r="O334" s="27">
        <f>M334*'Demand breakdown 2'!O334</f>
        <v>24.546151912261401</v>
      </c>
      <c r="P334" s="27">
        <f>M334*'Demand breakdown 2'!P334</f>
        <v>5.3845885942921337</v>
      </c>
      <c r="Q334" s="27">
        <f>M334*'Demand breakdown 2'!Q334</f>
        <v>23.9572125347607</v>
      </c>
      <c r="R334" s="27">
        <f>M334*'Demand breakdown 2'!R334</f>
        <v>0</v>
      </c>
      <c r="S334" s="27">
        <f>M334*'Demand breakdown 2'!S334</f>
        <v>12.914599206622537</v>
      </c>
      <c r="T334" s="27">
        <f>M334*'Demand breakdown 2'!T334</f>
        <v>0</v>
      </c>
      <c r="U334" s="27">
        <f>M334*'Demand breakdown 2'!U334</f>
        <v>10.516774598226823</v>
      </c>
      <c r="V334" s="27">
        <f>M334*'Demand breakdown 2'!V334</f>
        <v>18.362288448504032</v>
      </c>
      <c r="W334" s="27">
        <f>M334*'Demand breakdown 2'!W334</f>
        <v>25.029923543779837</v>
      </c>
      <c r="X334" s="27" cm="1">
        <f t="array" ref="X334">_xlfn.IFS(AND('Demand breakdown 2'!X334&gt;0,'Demand breakdown 2'!X334&lt;1),'Demand breakdown 2'!X334*'Demand breakdown final'!M334,'Demand breakdown 2'!X334=0,M334,'Demand breakdown 2'!X334=1,0)</f>
        <v>6.2048970129538246</v>
      </c>
      <c r="Y334" s="27">
        <f>IF('Demand breakdown 2'!Y334&lt;1,M334*'Demand breakdown 2'!Y334,'Demand breakdown 2'!Y334-Doku!$H$9)</f>
        <v>2.8474818396928758</v>
      </c>
      <c r="Z334" s="27">
        <f t="shared" si="26"/>
        <v>88.307817855454672</v>
      </c>
      <c r="AA334" s="25">
        <f t="shared" si="27"/>
        <v>91.578477776027071</v>
      </c>
    </row>
    <row r="335" spans="1:27" s="25" customFormat="1" ht="15">
      <c r="A335" s="27" t="s">
        <v>1503</v>
      </c>
      <c r="B335" s="27" t="s">
        <v>1512</v>
      </c>
      <c r="C335" s="27">
        <v>12064</v>
      </c>
      <c r="D335" s="27">
        <v>476</v>
      </c>
      <c r="E335" s="27">
        <v>4154.37</v>
      </c>
      <c r="F335" s="27">
        <v>195751</v>
      </c>
      <c r="G335" s="27">
        <v>3</v>
      </c>
      <c r="H335" s="27">
        <v>5.5890891968249694E-2</v>
      </c>
      <c r="I335" s="27">
        <v>7.7617367168913556E-2</v>
      </c>
      <c r="J335" s="27">
        <v>19281.160489686401</v>
      </c>
      <c r="K335" s="29">
        <f t="shared" si="25"/>
        <v>1194.9365214129207</v>
      </c>
      <c r="L335" s="28">
        <f t="shared" si="28"/>
        <v>398.31217380430689</v>
      </c>
      <c r="M335" s="27">
        <f t="shared" si="29"/>
        <v>179.2404782119381</v>
      </c>
      <c r="N335" s="27">
        <f>M335*'Demand breakdown 2'!N335</f>
        <v>19.221803829761694</v>
      </c>
      <c r="O335" s="27">
        <f>M335*'Demand breakdown 2'!O335</f>
        <v>0</v>
      </c>
      <c r="P335" s="27">
        <f>M335*'Demand breakdown 2'!P335</f>
        <v>53.554081225697153</v>
      </c>
      <c r="Q335" s="27">
        <f>M335*'Demand breakdown 2'!Q335</f>
        <v>9.5575080153537311</v>
      </c>
      <c r="R335" s="27">
        <f>M335*'Demand breakdown 2'!R335</f>
        <v>0</v>
      </c>
      <c r="S335" s="27">
        <f>M335*'Demand breakdown 2'!S335</f>
        <v>31.021855625254283</v>
      </c>
      <c r="T335" s="27">
        <f>M335*'Demand breakdown 2'!T335</f>
        <v>0</v>
      </c>
      <c r="U335" s="27">
        <f>M335*'Demand breakdown 2'!U335</f>
        <v>0</v>
      </c>
      <c r="V335" s="27">
        <f>M335*'Demand breakdown 2'!V335</f>
        <v>20.129500121722664</v>
      </c>
      <c r="W335" s="27">
        <f>M335*'Demand breakdown 2'!W335</f>
        <v>9.9846592115706567</v>
      </c>
      <c r="X335" s="27" cm="1">
        <f t="array" ref="X335">_xlfn.IFS(AND('Demand breakdown 2'!X335&gt;0,'Demand breakdown 2'!X335&lt;1),'Demand breakdown 2'!X335*'Demand breakdown final'!M335,'Demand breakdown 2'!X335=0,M335,'Demand breakdown 2'!X335=1,0)</f>
        <v>32.303309213905067</v>
      </c>
      <c r="Y335" s="27">
        <f>IF('Demand breakdown 2'!Y335&lt;1,M335*'Demand breakdown 2'!Y335,'Demand breakdown 2'!Y335-Doku!$H$9)</f>
        <v>3.4677609686728599</v>
      </c>
      <c r="Z335" s="27">
        <f t="shared" si="26"/>
        <v>107.54428692716287</v>
      </c>
      <c r="AA335" s="25">
        <f t="shared" si="27"/>
        <v>111.52740866520594</v>
      </c>
    </row>
    <row r="336" spans="1:27" s="25" customFormat="1" ht="15">
      <c r="A336" s="27" t="s">
        <v>1503</v>
      </c>
      <c r="B336" s="27" t="s">
        <v>1513</v>
      </c>
      <c r="C336" s="27">
        <v>12065</v>
      </c>
      <c r="D336" s="27">
        <v>641</v>
      </c>
      <c r="E336" s="27">
        <v>5621.7759999999998</v>
      </c>
      <c r="F336" s="27">
        <v>212914</v>
      </c>
      <c r="G336" s="27">
        <v>3</v>
      </c>
      <c r="H336" s="27">
        <v>7.5632665141934619E-2</v>
      </c>
      <c r="I336" s="27">
        <v>8.4422680412371137E-2</v>
      </c>
      <c r="J336" s="27">
        <v>19281.160489686401</v>
      </c>
      <c r="K336" s="29">
        <f t="shared" si="25"/>
        <v>1505.7404295024542</v>
      </c>
      <c r="L336" s="28">
        <f t="shared" si="28"/>
        <v>501.91347650081804</v>
      </c>
      <c r="M336" s="27">
        <f t="shared" si="29"/>
        <v>225.86106442536811</v>
      </c>
      <c r="N336" s="27">
        <f>M336*'Demand breakdown 2'!N336</f>
        <v>14.322385190352877</v>
      </c>
      <c r="O336" s="27">
        <f>M336*'Demand breakdown 2'!O336</f>
        <v>41.414975895256838</v>
      </c>
      <c r="P336" s="27">
        <f>M336*'Demand breakdown 2'!P336</f>
        <v>10.818221982860956</v>
      </c>
      <c r="Q336" s="27">
        <f>M336*'Demand breakdown 2'!Q336</f>
        <v>8.8897563250466121</v>
      </c>
      <c r="R336" s="27">
        <f>M336*'Demand breakdown 2'!R336</f>
        <v>0</v>
      </c>
      <c r="S336" s="27">
        <f>M336*'Demand breakdown 2'!S336</f>
        <v>0</v>
      </c>
      <c r="T336" s="27">
        <f>M336*'Demand breakdown 2'!T336</f>
        <v>0</v>
      </c>
      <c r="U336" s="27">
        <f>M336*'Demand breakdown 2'!U336</f>
        <v>0</v>
      </c>
      <c r="V336" s="27">
        <f>M336*'Demand breakdown 2'!V336</f>
        <v>18.10876288435421</v>
      </c>
      <c r="W336" s="27">
        <f>M336*'Demand breakdown 2'!W336</f>
        <v>2.7986269912183777</v>
      </c>
      <c r="X336" s="27" cm="1">
        <f t="array" ref="X336">_xlfn.IFS(AND('Demand breakdown 2'!X336&gt;0,'Demand breakdown 2'!X336&lt;1),'Demand breakdown 2'!X336*'Demand breakdown final'!M336,'Demand breakdown 2'!X336=0,M336,'Demand breakdown 2'!X336=1,0)</f>
        <v>125.13860689305035</v>
      </c>
      <c r="Y336" s="27">
        <f>IF('Demand breakdown 2'!Y336&lt;1,M336*'Demand breakdown 2'!Y336,'Demand breakdown 2'!Y336-Doku!$H$9)</f>
        <v>4.3697282632278904</v>
      </c>
      <c r="Z336" s="27">
        <f t="shared" si="26"/>
        <v>135.51663865522087</v>
      </c>
      <c r="AA336" s="25">
        <f t="shared" si="27"/>
        <v>140.53577342022908</v>
      </c>
    </row>
    <row r="337" spans="1:27" s="25" customFormat="1" ht="15">
      <c r="A337" s="27" t="s">
        <v>1503</v>
      </c>
      <c r="B337" s="27" t="s">
        <v>1514</v>
      </c>
      <c r="C337" s="27">
        <v>12066</v>
      </c>
      <c r="D337" s="27">
        <v>450</v>
      </c>
      <c r="E337" s="27">
        <v>3070.6660000000002</v>
      </c>
      <c r="F337" s="27">
        <v>109371</v>
      </c>
      <c r="G337" s="27">
        <v>5</v>
      </c>
      <c r="H337" s="27">
        <v>4.1311260594645502E-2</v>
      </c>
      <c r="I337" s="27">
        <v>4.3366772402854879E-2</v>
      </c>
      <c r="J337" s="27">
        <v>19281.160489686401</v>
      </c>
      <c r="K337" s="29">
        <f t="shared" si="25"/>
        <v>807.62618841412609</v>
      </c>
      <c r="L337" s="28">
        <f t="shared" si="28"/>
        <v>161.52523768282521</v>
      </c>
      <c r="M337" s="27">
        <f t="shared" si="29"/>
        <v>72.686356957271343</v>
      </c>
      <c r="N337" s="27">
        <f>M337*'Demand breakdown 2'!N337</f>
        <v>10.090430591209309</v>
      </c>
      <c r="O337" s="27">
        <f>M337*'Demand breakdown 2'!O337</f>
        <v>5.3182028967696349</v>
      </c>
      <c r="P337" s="27">
        <f>M337*'Demand breakdown 2'!P337</f>
        <v>6.9763498075495214</v>
      </c>
      <c r="Q337" s="27">
        <f>M337*'Demand breakdown 2'!Q337</f>
        <v>3.2758512139797751</v>
      </c>
      <c r="R337" s="27">
        <f>M337*'Demand breakdown 2'!R337</f>
        <v>0</v>
      </c>
      <c r="S337" s="27">
        <f>M337*'Demand breakdown 2'!S337</f>
        <v>0</v>
      </c>
      <c r="T337" s="27">
        <f>M337*'Demand breakdown 2'!T337</f>
        <v>0</v>
      </c>
      <c r="U337" s="27">
        <f>M337*'Demand breakdown 2'!U337</f>
        <v>0</v>
      </c>
      <c r="V337" s="27">
        <f>M337*'Demand breakdown 2'!V337</f>
        <v>9.109697357394376</v>
      </c>
      <c r="W337" s="27">
        <f>M337*'Demand breakdown 2'!W337</f>
        <v>0.88973736675993886</v>
      </c>
      <c r="X337" s="27" cm="1">
        <f t="array" ref="X337">_xlfn.IFS(AND('Demand breakdown 2'!X337&gt;0,'Demand breakdown 2'!X337&lt;1),'Demand breakdown 2'!X337*'Demand breakdown final'!M337,'Demand breakdown 2'!X337=0,M337,'Demand breakdown 2'!X337=1,0)</f>
        <v>35.619826626082556</v>
      </c>
      <c r="Y337" s="27">
        <f>IF('Demand breakdown 2'!Y337&lt;1,M337*'Demand breakdown 2'!Y337,'Demand breakdown 2'!Y337-Doku!$H$9)</f>
        <v>1.406261097526234</v>
      </c>
      <c r="Z337" s="27">
        <f t="shared" si="26"/>
        <v>43.611814174362806</v>
      </c>
      <c r="AA337" s="25">
        <f t="shared" si="27"/>
        <v>45.227066551191065</v>
      </c>
    </row>
    <row r="338" spans="1:27" s="25" customFormat="1" ht="15">
      <c r="A338" s="27" t="s">
        <v>1503</v>
      </c>
      <c r="B338" s="27" t="s">
        <v>1515</v>
      </c>
      <c r="C338" s="27">
        <v>12067</v>
      </c>
      <c r="D338" s="27">
        <v>453</v>
      </c>
      <c r="E338" s="27">
        <v>4645.9880000000003</v>
      </c>
      <c r="F338" s="27">
        <v>178803</v>
      </c>
      <c r="G338" s="27">
        <v>3</v>
      </c>
      <c r="H338" s="27">
        <v>6.2504883627068478E-2</v>
      </c>
      <c r="I338" s="27">
        <v>7.0897303727200628E-2</v>
      </c>
      <c r="J338" s="27">
        <v>19281.160489686401</v>
      </c>
      <c r="K338" s="29">
        <f t="shared" si="25"/>
        <v>1250.4750602799843</v>
      </c>
      <c r="L338" s="28">
        <f t="shared" si="28"/>
        <v>416.82502009332808</v>
      </c>
      <c r="M338" s="27">
        <f t="shared" si="29"/>
        <v>187.57125904199765</v>
      </c>
      <c r="N338" s="27">
        <f>M338*'Demand breakdown 2'!N338</f>
        <v>23.881193587873145</v>
      </c>
      <c r="O338" s="27">
        <f>M338*'Demand breakdown 2'!O338</f>
        <v>35.216190735801455</v>
      </c>
      <c r="P338" s="27">
        <f>M338*'Demand breakdown 2'!P338</f>
        <v>6.6501696976756799</v>
      </c>
      <c r="Q338" s="27">
        <f>M338*'Demand breakdown 2'!Q338</f>
        <v>12.774724608249846</v>
      </c>
      <c r="R338" s="27">
        <f>M338*'Demand breakdown 2'!R338</f>
        <v>0</v>
      </c>
      <c r="S338" s="27">
        <f>M338*'Demand breakdown 2'!S338</f>
        <v>0</v>
      </c>
      <c r="T338" s="27">
        <f>M338*'Demand breakdown 2'!T338</f>
        <v>0</v>
      </c>
      <c r="U338" s="27">
        <f>M338*'Demand breakdown 2'!U338</f>
        <v>0</v>
      </c>
      <c r="V338" s="27">
        <f>M338*'Demand breakdown 2'!V338</f>
        <v>19.082102053468017</v>
      </c>
      <c r="W338" s="27">
        <f>M338*'Demand breakdown 2'!W338</f>
        <v>2.8566021038125773</v>
      </c>
      <c r="X338" s="27" cm="1">
        <f t="array" ref="X338">_xlfn.IFS(AND('Demand breakdown 2'!X338&gt;0,'Demand breakdown 2'!X338&lt;1),'Demand breakdown 2'!X338*'Demand breakdown final'!M338,'Demand breakdown 2'!X338=0,M338,'Demand breakdown 2'!X338=1,0)</f>
        <v>83.481339881818755</v>
      </c>
      <c r="Y338" s="27">
        <f>IF('Demand breakdown 2'!Y338&lt;1,M338*'Demand breakdown 2'!Y338,'Demand breakdown 2'!Y338-Doku!$H$9)</f>
        <v>3.6289363732981794</v>
      </c>
      <c r="Z338" s="27">
        <f t="shared" si="26"/>
        <v>112.54275542519859</v>
      </c>
      <c r="AA338" s="25">
        <f t="shared" si="27"/>
        <v>116.71100562613188</v>
      </c>
    </row>
    <row r="339" spans="1:27" s="25" customFormat="1" ht="15">
      <c r="A339" s="27" t="s">
        <v>1503</v>
      </c>
      <c r="B339" s="27" t="s">
        <v>1516</v>
      </c>
      <c r="C339" s="27">
        <v>12068</v>
      </c>
      <c r="D339" s="27">
        <v>422</v>
      </c>
      <c r="E339" s="27">
        <v>2636.2060000000001</v>
      </c>
      <c r="F339" s="27">
        <v>98861</v>
      </c>
      <c r="G339" s="27">
        <v>4</v>
      </c>
      <c r="H339" s="27">
        <v>3.5466245123099691E-2</v>
      </c>
      <c r="I339" s="27">
        <v>3.9199444885011897E-2</v>
      </c>
      <c r="J339" s="27">
        <v>19281.160489686401</v>
      </c>
      <c r="K339" s="29">
        <f t="shared" si="25"/>
        <v>703.98488283489951</v>
      </c>
      <c r="L339" s="28">
        <f t="shared" si="28"/>
        <v>175.99622070872488</v>
      </c>
      <c r="M339" s="27">
        <f t="shared" si="29"/>
        <v>79.198299318926203</v>
      </c>
      <c r="N339" s="27">
        <f>M339*'Demand breakdown 2'!N339</f>
        <v>6.6095663127479947</v>
      </c>
      <c r="O339" s="27">
        <f>M339*'Demand breakdown 2'!O339</f>
        <v>11.59957001906105</v>
      </c>
      <c r="P339" s="27">
        <f>M339*'Demand breakdown 2'!P339</f>
        <v>0.99216447961780052</v>
      </c>
      <c r="Q339" s="27">
        <f>M339*'Demand breakdown 2'!Q339</f>
        <v>15.188870930619562</v>
      </c>
      <c r="R339" s="27">
        <f>M339*'Demand breakdown 2'!R339</f>
        <v>0</v>
      </c>
      <c r="S339" s="27">
        <f>M339*'Demand breakdown 2'!S339</f>
        <v>0</v>
      </c>
      <c r="T339" s="27">
        <f>M339*'Demand breakdown 2'!T339</f>
        <v>16.545801763038028</v>
      </c>
      <c r="U339" s="27">
        <f>M339*'Demand breakdown 2'!U339</f>
        <v>6.6679289291961013</v>
      </c>
      <c r="V339" s="27">
        <f>M339*'Demand breakdown 2'!V339</f>
        <v>11.278575628596466</v>
      </c>
      <c r="W339" s="27">
        <f>M339*'Demand breakdown 2'!W339</f>
        <v>0</v>
      </c>
      <c r="X339" s="27" cm="1">
        <f t="array" ref="X339">_xlfn.IFS(AND('Demand breakdown 2'!X339&gt;0,'Demand breakdown 2'!X339&lt;1),'Demand breakdown 2'!X339*'Demand breakdown final'!M339,'Demand breakdown 2'!X339=0,M339,'Demand breakdown 2'!X339=1,0)</f>
        <v>8.7835737754399386</v>
      </c>
      <c r="Y339" s="27">
        <f>IF('Demand breakdown 2'!Y339&lt;1,M339*'Demand breakdown 2'!Y339,'Demand breakdown 2'!Y339-Doku!$H$9)</f>
        <v>1.5322474806092596</v>
      </c>
      <c r="Z339" s="27">
        <f t="shared" si="26"/>
        <v>47.518979591355723</v>
      </c>
      <c r="AA339" s="25">
        <f t="shared" si="27"/>
        <v>49.278941798442972</v>
      </c>
    </row>
    <row r="340" spans="1:27" s="25" customFormat="1" ht="15">
      <c r="A340" s="27" t="s">
        <v>1503</v>
      </c>
      <c r="B340" s="27" t="s">
        <v>1517</v>
      </c>
      <c r="C340" s="27">
        <v>12069</v>
      </c>
      <c r="D340" s="27">
        <v>543</v>
      </c>
      <c r="E340" s="27">
        <v>5416.2020000000002</v>
      </c>
      <c r="F340" s="27">
        <v>216566</v>
      </c>
      <c r="G340" s="27">
        <v>6</v>
      </c>
      <c r="H340" s="27">
        <v>7.2866971613076828E-2</v>
      </c>
      <c r="I340" s="27">
        <v>8.5870737509912767E-2</v>
      </c>
      <c r="J340" s="27">
        <v>19281.160489686401</v>
      </c>
      <c r="K340" s="29">
        <f t="shared" si="25"/>
        <v>1475.1635292927747</v>
      </c>
      <c r="L340" s="28">
        <f t="shared" si="28"/>
        <v>245.86058821546246</v>
      </c>
      <c r="M340" s="27">
        <f t="shared" si="29"/>
        <v>110.63726469695811</v>
      </c>
      <c r="N340" s="27">
        <f>M340*'Demand breakdown 2'!N340</f>
        <v>20.559614047700776</v>
      </c>
      <c r="O340" s="27">
        <f>M340*'Demand breakdown 2'!O340</f>
        <v>4.6918609922764754</v>
      </c>
      <c r="P340" s="27">
        <f>M340*'Demand breakdown 2'!P340</f>
        <v>7.8331928154315413</v>
      </c>
      <c r="Q340" s="27">
        <f>M340*'Demand breakdown 2'!Q340</f>
        <v>21.405357230857913</v>
      </c>
      <c r="R340" s="27">
        <f>M340*'Demand breakdown 2'!R340</f>
        <v>0</v>
      </c>
      <c r="S340" s="27">
        <f>M340*'Demand breakdown 2'!S340</f>
        <v>0</v>
      </c>
      <c r="T340" s="27">
        <f>M340*'Demand breakdown 2'!T340</f>
        <v>0</v>
      </c>
      <c r="U340" s="27">
        <f>M340*'Demand breakdown 2'!U340</f>
        <v>0</v>
      </c>
      <c r="V340" s="27">
        <f>M340*'Demand breakdown 2'!V340</f>
        <v>31.715369368392484</v>
      </c>
      <c r="W340" s="27">
        <f>M340*'Demand breakdown 2'!W340</f>
        <v>2.7788704589448652</v>
      </c>
      <c r="X340" s="27" cm="1">
        <f t="array" ref="X340">_xlfn.IFS(AND('Demand breakdown 2'!X340&gt;0,'Demand breakdown 2'!X340&lt;1),'Demand breakdown 2'!X340*'Demand breakdown final'!M340,'Demand breakdown 2'!X340=0,M340,'Demand breakdown 2'!X340=1,0)</f>
        <v>19.512503439982424</v>
      </c>
      <c r="Y340" s="27">
        <f>IF('Demand breakdown 2'!Y340&lt;1,M340*'Demand breakdown 2'!Y340,'Demand breakdown 2'!Y340-Doku!$H$9)</f>
        <v>2.1404963433716357</v>
      </c>
      <c r="Z340" s="27">
        <f t="shared" si="26"/>
        <v>66.382358818174865</v>
      </c>
      <c r="AA340" s="25">
        <f t="shared" si="27"/>
        <v>68.840964700329494</v>
      </c>
    </row>
    <row r="341" spans="1:27" s="25" customFormat="1" ht="15">
      <c r="A341" s="27" t="s">
        <v>1503</v>
      </c>
      <c r="B341" s="27" t="s">
        <v>1518</v>
      </c>
      <c r="C341" s="27">
        <v>12070</v>
      </c>
      <c r="D341" s="27">
        <v>406</v>
      </c>
      <c r="E341" s="27">
        <v>2041.671</v>
      </c>
      <c r="F341" s="27">
        <v>76158</v>
      </c>
      <c r="G341" s="27">
        <v>1</v>
      </c>
      <c r="H341" s="27">
        <v>2.7467657742499665E-2</v>
      </c>
      <c r="I341" s="27">
        <v>3.019746233148295E-2</v>
      </c>
      <c r="J341" s="27">
        <v>19281.160489686401</v>
      </c>
      <c r="K341" s="29">
        <f t="shared" si="25"/>
        <v>544.34578131690068</v>
      </c>
      <c r="L341" s="28">
        <f t="shared" si="28"/>
        <v>544.34578131690068</v>
      </c>
      <c r="M341" s="27">
        <f t="shared" si="29"/>
        <v>244.95560159260532</v>
      </c>
      <c r="N341" s="27">
        <f>M341*'Demand breakdown 2'!N341</f>
        <v>17.694404478078983</v>
      </c>
      <c r="O341" s="27">
        <f>M341*'Demand breakdown 2'!O341</f>
        <v>15.408048843271022</v>
      </c>
      <c r="P341" s="27">
        <f>M341*'Demand breakdown 2'!P341</f>
        <v>6.1632195373084082</v>
      </c>
      <c r="Q341" s="27">
        <f>M341*'Demand breakdown 2'!Q341</f>
        <v>50.498637499236644</v>
      </c>
      <c r="R341" s="27">
        <f>M341*'Demand breakdown 2'!R341</f>
        <v>0</v>
      </c>
      <c r="S341" s="27">
        <f>M341*'Demand breakdown 2'!S341</f>
        <v>0</v>
      </c>
      <c r="T341" s="27">
        <f>M341*'Demand breakdown 2'!T341</f>
        <v>34.444444672215539</v>
      </c>
      <c r="U341" s="27">
        <f>M341*'Demand breakdown 2'!U341</f>
        <v>0</v>
      </c>
      <c r="V341" s="27">
        <f>M341*'Demand breakdown 2'!V341</f>
        <v>71.175244979239039</v>
      </c>
      <c r="W341" s="27">
        <f>M341*'Demand breakdown 2'!W341</f>
        <v>5.0200417199044303</v>
      </c>
      <c r="X341" s="27" cm="1">
        <f t="array" ref="X341">_xlfn.IFS(AND('Demand breakdown 2'!X341&gt;0,'Demand breakdown 2'!X341&lt;1),'Demand breakdown 2'!X341*'Demand breakdown final'!M341,'Demand breakdown 2'!X341=0,M341,'Demand breakdown 2'!X341=1,0)</f>
        <v>39.812410075677704</v>
      </c>
      <c r="Y341" s="27">
        <f>IF('Demand breakdown 2'!Y341&lt;1,M341*'Demand breakdown 2'!Y341,'Demand breakdown 2'!Y341-Doku!$H$9)</f>
        <v>4.7391497876735462</v>
      </c>
      <c r="Z341" s="27">
        <f t="shared" si="26"/>
        <v>146.97336095556318</v>
      </c>
      <c r="AA341" s="25">
        <f t="shared" si="27"/>
        <v>152.41681876873221</v>
      </c>
    </row>
    <row r="342" spans="1:27" s="25" customFormat="1" ht="15">
      <c r="A342" s="27" t="s">
        <v>1503</v>
      </c>
      <c r="B342" s="27" t="s">
        <v>1519</v>
      </c>
      <c r="C342" s="27">
        <v>12071</v>
      </c>
      <c r="D342" s="27">
        <v>526</v>
      </c>
      <c r="E342" s="27">
        <v>3755.6570000000002</v>
      </c>
      <c r="F342" s="27">
        <v>113720</v>
      </c>
      <c r="G342" s="27">
        <v>5</v>
      </c>
      <c r="H342" s="27">
        <v>5.0526799408045206E-2</v>
      </c>
      <c r="I342" s="27">
        <v>4.5091197462331485E-2</v>
      </c>
      <c r="J342" s="27">
        <v>19281.160489686401</v>
      </c>
      <c r="K342" s="29">
        <f t="shared" si="25"/>
        <v>944.87000864417132</v>
      </c>
      <c r="L342" s="28">
        <f t="shared" si="28"/>
        <v>188.97400172883425</v>
      </c>
      <c r="M342" s="27">
        <f t="shared" si="29"/>
        <v>85.038300777975422</v>
      </c>
      <c r="N342" s="27">
        <f>M342*'Demand breakdown 2'!N342</f>
        <v>5.9225946835786045</v>
      </c>
      <c r="O342" s="27">
        <f>M342*'Demand breakdown 2'!O342</f>
        <v>10.763353186565451</v>
      </c>
      <c r="P342" s="27">
        <f>M342*'Demand breakdown 2'!P342</f>
        <v>12.963697960650382</v>
      </c>
      <c r="Q342" s="27">
        <f>M342*'Demand breakdown 2'!Q342</f>
        <v>19.326361599045974</v>
      </c>
      <c r="R342" s="27">
        <f>M342*'Demand breakdown 2'!R342</f>
        <v>0</v>
      </c>
      <c r="S342" s="27">
        <f>M342*'Demand breakdown 2'!S342</f>
        <v>16.22754270887636</v>
      </c>
      <c r="T342" s="27">
        <f>M342*'Demand breakdown 2'!T342</f>
        <v>2.2920258063384691</v>
      </c>
      <c r="U342" s="27">
        <f>M342*'Demand breakdown 2'!U342</f>
        <v>0</v>
      </c>
      <c r="V342" s="27">
        <f>M342*'Demand breakdown 2'!V342</f>
        <v>15.897490992763624</v>
      </c>
      <c r="W342" s="27">
        <f>M342*'Demand breakdown 2'!W342</f>
        <v>0</v>
      </c>
      <c r="X342" s="27" cm="1">
        <f t="array" ref="X342">_xlfn.IFS(AND('Demand breakdown 2'!X342&gt;0,'Demand breakdown 2'!X342&lt;1),'Demand breakdown 2'!X342*'Demand breakdown final'!M342,'Demand breakdown 2'!X342=0,M342,'Demand breakdown 2'!X342=1,0)</f>
        <v>0</v>
      </c>
      <c r="Y342" s="27">
        <f>IF('Demand breakdown 2'!Y342&lt;1,M342*'Demand breakdown 2'!Y342,'Demand breakdown 2'!Y342-Doku!$H$9)</f>
        <v>1.6452338401565558</v>
      </c>
      <c r="Z342" s="27">
        <f t="shared" si="26"/>
        <v>51.022980466785249</v>
      </c>
      <c r="AA342" s="25">
        <f t="shared" si="27"/>
        <v>52.912720484073596</v>
      </c>
    </row>
    <row r="343" spans="1:27" s="25" customFormat="1" ht="15">
      <c r="A343" s="27" t="s">
        <v>1503</v>
      </c>
      <c r="B343" s="27" t="s">
        <v>1520</v>
      </c>
      <c r="C343" s="27">
        <v>12072</v>
      </c>
      <c r="D343" s="27">
        <v>742</v>
      </c>
      <c r="E343" s="27">
        <v>5966.8509999999997</v>
      </c>
      <c r="F343" s="27">
        <v>169997</v>
      </c>
      <c r="G343" s="27">
        <v>2</v>
      </c>
      <c r="H343" s="27">
        <v>8.0275137898560472E-2</v>
      </c>
      <c r="I343" s="27">
        <v>6.7405630452022205E-2</v>
      </c>
      <c r="J343" s="27">
        <v>19281.160489686401</v>
      </c>
      <c r="K343" s="29">
        <f t="shared" si="25"/>
        <v>1478.3188863738744</v>
      </c>
      <c r="L343" s="28">
        <f t="shared" si="28"/>
        <v>739.15944318693721</v>
      </c>
      <c r="M343" s="27">
        <f t="shared" si="29"/>
        <v>332.62174943412174</v>
      </c>
      <c r="N343" s="27">
        <f>M343*'Demand breakdown 2'!N343</f>
        <v>21.147886570184774</v>
      </c>
      <c r="O343" s="27">
        <f>M343*'Demand breakdown 2'!O343</f>
        <v>4.2819117914884801</v>
      </c>
      <c r="P343" s="27">
        <f>M343*'Demand breakdown 2'!P343</f>
        <v>3.7585670169732222</v>
      </c>
      <c r="Q343" s="27">
        <f>M343*'Demand breakdown 2'!Q343</f>
        <v>31.400686470915527</v>
      </c>
      <c r="R343" s="27">
        <f>M343*'Demand breakdown 2'!R343</f>
        <v>0</v>
      </c>
      <c r="S343" s="27">
        <f>M343*'Demand breakdown 2'!S343</f>
        <v>13.416656946663904</v>
      </c>
      <c r="T343" s="27">
        <f>M343*'Demand breakdown 2'!T343</f>
        <v>30.235054927676995</v>
      </c>
      <c r="U343" s="27">
        <f>M343*'Demand breakdown 2'!U343</f>
        <v>67.963455490458827</v>
      </c>
      <c r="V343" s="27">
        <f>M343*'Demand breakdown 2'!V343</f>
        <v>69.557278212846199</v>
      </c>
      <c r="W343" s="27">
        <f>M343*'Demand breakdown 2'!W343</f>
        <v>0</v>
      </c>
      <c r="X343" s="27" cm="1">
        <f t="array" ref="X343">_xlfn.IFS(AND('Demand breakdown 2'!X343&gt;0,'Demand breakdown 2'!X343&lt;1),'Demand breakdown 2'!X343*'Demand breakdown final'!M343,'Demand breakdown 2'!X343=0,M343,'Demand breakdown 2'!X343=1,0)</f>
        <v>84.425027488847888</v>
      </c>
      <c r="Y343" s="27">
        <f>IF('Demand breakdown 2'!Y343&lt;1,M343*'Demand breakdown 2'!Y343,'Demand breakdown 2'!Y343-Doku!$H$9)</f>
        <v>6.4352245180659216</v>
      </c>
      <c r="Z343" s="27">
        <f t="shared" si="26"/>
        <v>199.57304966047306</v>
      </c>
      <c r="AA343" s="25">
        <f t="shared" si="27"/>
        <v>206.96464409234244</v>
      </c>
    </row>
    <row r="344" spans="1:27" s="25" customFormat="1" ht="15">
      <c r="A344" s="27" t="s">
        <v>1503</v>
      </c>
      <c r="B344" s="27" t="s">
        <v>1521</v>
      </c>
      <c r="C344" s="27">
        <v>12073</v>
      </c>
      <c r="D344" s="27">
        <v>414</v>
      </c>
      <c r="E344" s="27">
        <v>3540.7779999999998</v>
      </c>
      <c r="F344" s="27">
        <v>118947</v>
      </c>
      <c r="G344" s="27">
        <v>4</v>
      </c>
      <c r="H344" s="27">
        <v>4.7635920893313602E-2</v>
      </c>
      <c r="I344" s="27">
        <v>4.7163758921490884E-2</v>
      </c>
      <c r="J344" s="27">
        <v>19281.160489686401</v>
      </c>
      <c r="K344" s="29">
        <f t="shared" si="25"/>
        <v>915.92676320634985</v>
      </c>
      <c r="L344" s="28">
        <f t="shared" si="28"/>
        <v>228.98169080158746</v>
      </c>
      <c r="M344" s="27">
        <f t="shared" si="29"/>
        <v>103.04176086071436</v>
      </c>
      <c r="N344" s="27">
        <f>M344*'Demand breakdown 2'!N344</f>
        <v>12.523236828732299</v>
      </c>
      <c r="O344" s="27">
        <f>M344*'Demand breakdown 2'!O344</f>
        <v>7.4081119268557281</v>
      </c>
      <c r="P344" s="27">
        <f>M344*'Demand breakdown 2'!P344</f>
        <v>2.5085670016865951</v>
      </c>
      <c r="Q344" s="27">
        <f>M344*'Demand breakdown 2'!Q344</f>
        <v>9.19154627961729</v>
      </c>
      <c r="R344" s="27">
        <f>M344*'Demand breakdown 2'!R344</f>
        <v>0</v>
      </c>
      <c r="S344" s="27">
        <f>M344*'Demand breakdown 2'!S344</f>
        <v>0</v>
      </c>
      <c r="T344" s="27">
        <f>M344*'Demand breakdown 2'!T344</f>
        <v>8.0744500366787282</v>
      </c>
      <c r="U344" s="27">
        <f>M344*'Demand breakdown 2'!U344</f>
        <v>0</v>
      </c>
      <c r="V344" s="27">
        <f>M344*'Demand breakdown 2'!V344</f>
        <v>11.739309640705239</v>
      </c>
      <c r="W344" s="27">
        <f>M344*'Demand breakdown 2'!W344</f>
        <v>0.88191808653044368</v>
      </c>
      <c r="X344" s="27" cm="1">
        <f t="array" ref="X344">_xlfn.IFS(AND('Demand breakdown 2'!X344&gt;0,'Demand breakdown 2'!X344&lt;1),'Demand breakdown 2'!X344*'Demand breakdown final'!M344,'Demand breakdown 2'!X344=0,M344,'Demand breakdown 2'!X344=1,0)</f>
        <v>48.721074735881842</v>
      </c>
      <c r="Y344" s="27">
        <f>IF('Demand breakdown 2'!Y344&lt;1,M344*'Demand breakdown 2'!Y344,'Demand breakdown 2'!Y344-Doku!$H$9)</f>
        <v>1.9935463240261921</v>
      </c>
      <c r="Z344" s="27">
        <f t="shared" si="26"/>
        <v>61.825056516428617</v>
      </c>
      <c r="AA344" s="25">
        <f t="shared" si="27"/>
        <v>64.114873424444497</v>
      </c>
    </row>
    <row r="345" spans="1:27" s="25" customFormat="1" ht="15">
      <c r="A345" s="27" t="s">
        <v>1522</v>
      </c>
      <c r="B345" s="27" t="s">
        <v>1523</v>
      </c>
      <c r="C345" s="27">
        <v>13003</v>
      </c>
      <c r="D345" s="27">
        <v>476</v>
      </c>
      <c r="E345" s="27">
        <v>7567.7190000000001</v>
      </c>
      <c r="F345" s="27">
        <v>209191</v>
      </c>
      <c r="G345" s="27">
        <v>1</v>
      </c>
      <c r="H345" s="27">
        <v>0.16251248738376961</v>
      </c>
      <c r="I345" s="27">
        <v>0.13009390547263683</v>
      </c>
      <c r="J345" s="27">
        <v>5739.956397786349</v>
      </c>
      <c r="K345" s="29">
        <f t="shared" si="25"/>
        <v>880.71184261721078</v>
      </c>
      <c r="L345" s="28">
        <f t="shared" si="28"/>
        <v>880.71184261721078</v>
      </c>
      <c r="M345" s="27">
        <f t="shared" si="29"/>
        <v>396.32032917774484</v>
      </c>
      <c r="N345" s="27">
        <f>M345*'Demand breakdown 2'!N345</f>
        <v>44.080282823937281</v>
      </c>
      <c r="O345" s="27">
        <f>M345*'Demand breakdown 2'!O345</f>
        <v>0</v>
      </c>
      <c r="P345" s="27">
        <f>M345*'Demand breakdown 2'!P345</f>
        <v>2.8200968342085857</v>
      </c>
      <c r="Q345" s="27">
        <f>M345*'Demand breakdown 2'!Q345</f>
        <v>25.94489087471899</v>
      </c>
      <c r="R345" s="27">
        <f>M345*'Demand breakdown 2'!R345</f>
        <v>0</v>
      </c>
      <c r="S345" s="27">
        <f>M345*'Demand breakdown 2'!S345</f>
        <v>0</v>
      </c>
      <c r="T345" s="27">
        <f>M345*'Demand breakdown 2'!T345</f>
        <v>0</v>
      </c>
      <c r="U345" s="27">
        <f>M345*'Demand breakdown 2'!U345</f>
        <v>69.114065490681185</v>
      </c>
      <c r="V345" s="27">
        <f>M345*'Demand breakdown 2'!V345</f>
        <v>184.56449127266652</v>
      </c>
      <c r="W345" s="27">
        <f>M345*'Demand breakdown 2'!W345</f>
        <v>28.764987708927574</v>
      </c>
      <c r="X345" s="27" cm="1">
        <f t="array" ref="X345">_xlfn.IFS(AND('Demand breakdown 2'!X345&gt;0,'Demand breakdown 2'!X345&lt;1),'Demand breakdown 2'!X345*'Demand breakdown final'!M345,'Demand breakdown 2'!X345=0,M345,'Demand breakdown 2'!X345=1,0)</f>
        <v>33.36391485394465</v>
      </c>
      <c r="Y345" s="27">
        <f>IF('Demand breakdown 2'!Y345&lt;1,M345*'Demand breakdown 2'!Y345,'Demand breakdown 2'!Y345-Doku!$H$9)</f>
        <v>7.6675993186600344</v>
      </c>
      <c r="Z345" s="27">
        <f t="shared" si="26"/>
        <v>237.79219750664691</v>
      </c>
      <c r="AA345" s="25">
        <f t="shared" si="27"/>
        <v>246.59931593281905</v>
      </c>
    </row>
    <row r="346" spans="1:27" s="25" customFormat="1" ht="15">
      <c r="A346" s="27" t="s">
        <v>1522</v>
      </c>
      <c r="B346" s="27" t="s">
        <v>1524</v>
      </c>
      <c r="C346" s="27">
        <v>13004</v>
      </c>
      <c r="D346" s="27">
        <v>523</v>
      </c>
      <c r="E346" s="27">
        <v>3806.2939999999999</v>
      </c>
      <c r="F346" s="27">
        <v>95653</v>
      </c>
      <c r="G346" s="27">
        <v>1</v>
      </c>
      <c r="H346" s="27">
        <v>8.1738011896836812E-2</v>
      </c>
      <c r="I346" s="27">
        <v>5.9485696517412937E-2</v>
      </c>
      <c r="J346" s="27">
        <v>5739.956397786349</v>
      </c>
      <c r="K346" s="29">
        <f t="shared" si="25"/>
        <v>433.40897472183372</v>
      </c>
      <c r="L346" s="28">
        <f t="shared" si="28"/>
        <v>433.40897472183372</v>
      </c>
      <c r="M346" s="27">
        <f t="shared" si="29"/>
        <v>195.03403862482517</v>
      </c>
      <c r="N346" s="27">
        <f>M346*'Demand breakdown 2'!N346</f>
        <v>17.382606937417073</v>
      </c>
      <c r="O346" s="27">
        <f>M346*'Demand breakdown 2'!O346</f>
        <v>19.932749871349518</v>
      </c>
      <c r="P346" s="27">
        <f>M346*'Demand breakdown 2'!P346</f>
        <v>0</v>
      </c>
      <c r="Q346" s="27">
        <f>M346*'Demand breakdown 2'!Q346</f>
        <v>38.04396907560443</v>
      </c>
      <c r="R346" s="27">
        <f>M346*'Demand breakdown 2'!R346</f>
        <v>0</v>
      </c>
      <c r="S346" s="27">
        <f>M346*'Demand breakdown 2'!S346</f>
        <v>0</v>
      </c>
      <c r="T346" s="27">
        <f>M346*'Demand breakdown 2'!T346</f>
        <v>0</v>
      </c>
      <c r="U346" s="27">
        <f>M346*'Demand breakdown 2'!U346</f>
        <v>0</v>
      </c>
      <c r="V346" s="27">
        <f>M346*'Demand breakdown 2'!V346</f>
        <v>51.575339745450052</v>
      </c>
      <c r="W346" s="27">
        <f>M346*'Demand breakdown 2'!W346</f>
        <v>16.393776003851428</v>
      </c>
      <c r="X346" s="27" cm="1">
        <f t="array" ref="X346">_xlfn.IFS(AND('Demand breakdown 2'!X346&gt;0,'Demand breakdown 2'!X346&lt;1),'Demand breakdown 2'!X346*'Demand breakdown final'!M346,'Demand breakdown 2'!X346=0,M346,'Demand breakdown 2'!X346=1,0)</f>
        <v>47.932278411260853</v>
      </c>
      <c r="Y346" s="27">
        <f>IF('Demand breakdown 2'!Y346&lt;1,M346*'Demand breakdown 2'!Y346,'Demand breakdown 2'!Y346-Doku!$H$9)</f>
        <v>3.7733185798918139</v>
      </c>
      <c r="Z346" s="27">
        <f t="shared" si="26"/>
        <v>117.02042317489511</v>
      </c>
      <c r="AA346" s="25">
        <f t="shared" si="27"/>
        <v>121.35451292211346</v>
      </c>
    </row>
    <row r="347" spans="1:27" s="25" customFormat="1" ht="15">
      <c r="A347" s="27" t="s">
        <v>1522</v>
      </c>
      <c r="B347" s="27" t="s">
        <v>1525</v>
      </c>
      <c r="C347" s="27">
        <v>13071</v>
      </c>
      <c r="D347" s="27">
        <v>416</v>
      </c>
      <c r="E347" s="27">
        <v>7157.6319999999996</v>
      </c>
      <c r="F347" s="27">
        <v>258074</v>
      </c>
      <c r="G347" s="27">
        <v>7</v>
      </c>
      <c r="H347" s="27">
        <v>0.15370610088689415</v>
      </c>
      <c r="I347" s="27">
        <v>0.16049378109452736</v>
      </c>
      <c r="J347" s="27">
        <v>5739.956397786349</v>
      </c>
      <c r="K347" s="29">
        <f t="shared" si="25"/>
        <v>893.17539392602305</v>
      </c>
      <c r="L347" s="28">
        <f t="shared" si="28"/>
        <v>127.59648484657473</v>
      </c>
      <c r="M347" s="27">
        <f t="shared" si="29"/>
        <v>57.418418180958625</v>
      </c>
      <c r="N347" s="27">
        <f>M347*'Demand breakdown 2'!N347</f>
        <v>3.2941144520430772</v>
      </c>
      <c r="O347" s="27">
        <f>M347*'Demand breakdown 2'!O347</f>
        <v>1.8903407212063836</v>
      </c>
      <c r="P347" s="27">
        <f>M347*'Demand breakdown 2'!P347</f>
        <v>4.927189867996522</v>
      </c>
      <c r="Q347" s="27">
        <f>M347*'Demand breakdown 2'!Q347</f>
        <v>16.185343334826261</v>
      </c>
      <c r="R347" s="27">
        <f>M347*'Demand breakdown 2'!R347</f>
        <v>0</v>
      </c>
      <c r="S347" s="27">
        <f>M347*'Demand breakdown 2'!S347</f>
        <v>4.8824480757786191</v>
      </c>
      <c r="T347" s="27">
        <f>M347*'Demand breakdown 2'!T347</f>
        <v>1.6890026562258222</v>
      </c>
      <c r="U347" s="27">
        <f>M347*'Demand breakdown 2'!U347</f>
        <v>9.4181472618684907</v>
      </c>
      <c r="V347" s="27">
        <f>M347*'Demand breakdown 2'!V347</f>
        <v>8.5568677616738658</v>
      </c>
      <c r="W347" s="27">
        <f>M347*'Demand breakdown 2'!W347</f>
        <v>1.1297302535020399</v>
      </c>
      <c r="X347" s="27" cm="1">
        <f t="array" ref="X347">_xlfn.IFS(AND('Demand breakdown 2'!X347&gt;0,'Demand breakdown 2'!X347&lt;1),'Demand breakdown 2'!X347*'Demand breakdown final'!M347,'Demand breakdown 2'!X347=0,M347,'Demand breakdown 2'!X347=1,0)</f>
        <v>4.3343611211093123</v>
      </c>
      <c r="Y347" s="27">
        <f>IF('Demand breakdown 2'!Y347&lt;1,M347*'Demand breakdown 2'!Y347,'Demand breakdown 2'!Y347-Doku!$H$9)</f>
        <v>1.1108726747282396</v>
      </c>
      <c r="Z347" s="27">
        <f t="shared" si="26"/>
        <v>34.451050908575176</v>
      </c>
      <c r="AA347" s="25">
        <f t="shared" si="27"/>
        <v>35.727015757040924</v>
      </c>
    </row>
    <row r="348" spans="1:27" s="25" customFormat="1" ht="15">
      <c r="A348" s="27" t="s">
        <v>1522</v>
      </c>
      <c r="B348" s="27" t="s">
        <v>1526</v>
      </c>
      <c r="C348" s="27">
        <v>13072</v>
      </c>
      <c r="D348" s="27">
        <v>462</v>
      </c>
      <c r="E348" s="27">
        <v>5529.01</v>
      </c>
      <c r="F348" s="27">
        <v>215794</v>
      </c>
      <c r="G348" s="27">
        <v>7</v>
      </c>
      <c r="H348" s="27">
        <v>0.11873236412051454</v>
      </c>
      <c r="I348" s="27">
        <v>0.13420024875621892</v>
      </c>
      <c r="J348" s="27">
        <v>5739.956397786349</v>
      </c>
      <c r="K348" s="29">
        <f t="shared" si="25"/>
        <v>706.37838840282689</v>
      </c>
      <c r="L348" s="28">
        <f t="shared" si="28"/>
        <v>100.91119834326098</v>
      </c>
      <c r="M348" s="27">
        <f t="shared" si="29"/>
        <v>45.410039254467442</v>
      </c>
      <c r="N348" s="27">
        <f>M348*'Demand breakdown 2'!N348</f>
        <v>5.2229061156284207</v>
      </c>
      <c r="O348" s="27">
        <f>M348*'Demand breakdown 2'!O348</f>
        <v>7.8778833910728672</v>
      </c>
      <c r="P348" s="27">
        <f>M348*'Demand breakdown 2'!P348</f>
        <v>2.238388335269323</v>
      </c>
      <c r="Q348" s="27">
        <f>M348*'Demand breakdown 2'!Q348</f>
        <v>16.756823787641181</v>
      </c>
      <c r="R348" s="27">
        <f>M348*'Demand breakdown 2'!R348</f>
        <v>0</v>
      </c>
      <c r="S348" s="27">
        <f>M348*'Demand breakdown 2'!S348</f>
        <v>0</v>
      </c>
      <c r="T348" s="27">
        <f>M348*'Demand breakdown 2'!T348</f>
        <v>0.76478268121701887</v>
      </c>
      <c r="U348" s="27">
        <f>M348*'Demand breakdown 2'!U348</f>
        <v>5.987688796845438</v>
      </c>
      <c r="V348" s="27">
        <f>M348*'Demand breakdown 2'!V348</f>
        <v>4.0912764572422624</v>
      </c>
      <c r="W348" s="27">
        <f>M348*'Demand breakdown 2'!W348</f>
        <v>1.5917428161915184</v>
      </c>
      <c r="X348" s="27" cm="1">
        <f t="array" ref="X348">_xlfn.IFS(AND('Demand breakdown 2'!X348&gt;0,'Demand breakdown 2'!X348&lt;1),'Demand breakdown 2'!X348*'Demand breakdown final'!M348,'Demand breakdown 2'!X348=0,M348,'Demand breakdown 2'!X348=1,0)</f>
        <v>0</v>
      </c>
      <c r="Y348" s="27">
        <f>IF('Demand breakdown 2'!Y348&lt;1,M348*'Demand breakdown 2'!Y348,'Demand breakdown 2'!Y348-Doku!$H$9)</f>
        <v>0.87854687335941017</v>
      </c>
      <c r="Z348" s="27">
        <f t="shared" si="26"/>
        <v>27.246023552680466</v>
      </c>
      <c r="AA348" s="25">
        <f t="shared" si="27"/>
        <v>28.255135536113077</v>
      </c>
    </row>
    <row r="349" spans="1:27" s="25" customFormat="1" ht="15">
      <c r="A349" s="27" t="s">
        <v>1522</v>
      </c>
      <c r="B349" s="27" t="s">
        <v>1527</v>
      </c>
      <c r="C349" s="27">
        <v>13073</v>
      </c>
      <c r="D349" s="27">
        <v>403</v>
      </c>
      <c r="E349" s="27">
        <v>5642.9530000000004</v>
      </c>
      <c r="F349" s="27">
        <v>224702</v>
      </c>
      <c r="G349" s="27">
        <v>5</v>
      </c>
      <c r="H349" s="27">
        <v>0.12117922563188525</v>
      </c>
      <c r="I349" s="27">
        <v>0.13974004975124379</v>
      </c>
      <c r="J349" s="27">
        <v>5739.956397786349</v>
      </c>
      <c r="K349" s="29">
        <f t="shared" si="25"/>
        <v>725.39420136712306</v>
      </c>
      <c r="L349" s="28">
        <f t="shared" si="28"/>
        <v>145.07884027342462</v>
      </c>
      <c r="M349" s="27">
        <f t="shared" si="29"/>
        <v>65.285478123041074</v>
      </c>
      <c r="N349" s="27">
        <f>M349*'Demand breakdown 2'!N349</f>
        <v>11.541921413319121</v>
      </c>
      <c r="O349" s="27">
        <f>M349*'Demand breakdown 2'!O349</f>
        <v>0</v>
      </c>
      <c r="P349" s="27">
        <f>M349*'Demand breakdown 2'!P349</f>
        <v>2.9757859977708021</v>
      </c>
      <c r="Q349" s="27">
        <f>M349*'Demand breakdown 2'!Q349</f>
        <v>24.098706259404008</v>
      </c>
      <c r="R349" s="27">
        <f>M349*'Demand breakdown 2'!R349</f>
        <v>0</v>
      </c>
      <c r="S349" s="27">
        <f>M349*'Demand breakdown 2'!S349</f>
        <v>0</v>
      </c>
      <c r="T349" s="27">
        <f>M349*'Demand breakdown 2'!T349</f>
        <v>9.1337708948918817</v>
      </c>
      <c r="U349" s="27">
        <f>M349*'Demand breakdown 2'!U349</f>
        <v>11.937546141346454</v>
      </c>
      <c r="V349" s="27">
        <f>M349*'Demand breakdown 2'!V349</f>
        <v>2.8553784718494399</v>
      </c>
      <c r="W349" s="27">
        <f>M349*'Demand breakdown 2'!W349</f>
        <v>1.4792924613195892</v>
      </c>
      <c r="X349" s="27" cm="1">
        <f t="array" ref="X349">_xlfn.IFS(AND('Demand breakdown 2'!X349&gt;0,'Demand breakdown 2'!X349&lt;1),'Demand breakdown 2'!X349*'Demand breakdown final'!M349,'Demand breakdown 2'!X349=0,M349,'Demand breakdown 2'!X349=1,0)</f>
        <v>0</v>
      </c>
      <c r="Y349" s="27">
        <f>IF('Demand breakdown 2'!Y349&lt;1,M349*'Demand breakdown 2'!Y349,'Demand breakdown 2'!Y349-Doku!$H$9)</f>
        <v>1.2630764831397761</v>
      </c>
      <c r="Z349" s="27">
        <f t="shared" si="26"/>
        <v>39.171286873824648</v>
      </c>
      <c r="AA349" s="25">
        <f t="shared" si="27"/>
        <v>40.622075276558895</v>
      </c>
    </row>
    <row r="350" spans="1:27" s="25" customFormat="1" ht="15">
      <c r="A350" s="27" t="s">
        <v>1522</v>
      </c>
      <c r="B350" s="27" t="s">
        <v>1528</v>
      </c>
      <c r="C350" s="27">
        <v>13074</v>
      </c>
      <c r="D350" s="27">
        <v>430</v>
      </c>
      <c r="E350" s="27">
        <v>3751.8969999999999</v>
      </c>
      <c r="F350" s="27">
        <v>157322</v>
      </c>
      <c r="G350" s="27">
        <v>3</v>
      </c>
      <c r="H350" s="27">
        <v>8.0569867073249299E-2</v>
      </c>
      <c r="I350" s="27">
        <v>9.7837064676616917E-2</v>
      </c>
      <c r="J350" s="27">
        <v>5739.956397786349</v>
      </c>
      <c r="K350" s="29">
        <f t="shared" si="25"/>
        <v>490.2191531553745</v>
      </c>
      <c r="L350" s="28">
        <f t="shared" si="28"/>
        <v>163.40638438512482</v>
      </c>
      <c r="M350" s="27">
        <f t="shared" si="29"/>
        <v>73.532872973306169</v>
      </c>
      <c r="N350" s="27">
        <f>M350*'Demand breakdown 2'!N350</f>
        <v>7.3806147671629816</v>
      </c>
      <c r="O350" s="27">
        <f>M350*'Demand breakdown 2'!O350</f>
        <v>8.1607348942068629</v>
      </c>
      <c r="P350" s="27">
        <f>M350*'Demand breakdown 2'!P350</f>
        <v>1.7230479327751815</v>
      </c>
      <c r="Q350" s="27">
        <f>M350*'Demand breakdown 2'!Q350</f>
        <v>10.724955833533707</v>
      </c>
      <c r="R350" s="27">
        <f>M350*'Demand breakdown 2'!R350</f>
        <v>0</v>
      </c>
      <c r="S350" s="27">
        <f>M350*'Demand breakdown 2'!S350</f>
        <v>1.003980685239082</v>
      </c>
      <c r="T350" s="27">
        <f>M350*'Demand breakdown 2'!T350</f>
        <v>18.682181129381295</v>
      </c>
      <c r="U350" s="27">
        <f>M350*'Demand breakdown 2'!U350</f>
        <v>0</v>
      </c>
      <c r="V350" s="27">
        <f>M350*'Demand breakdown 2'!V350</f>
        <v>10.514662581895793</v>
      </c>
      <c r="W350" s="27">
        <f>M350*'Demand breakdown 2'!W350</f>
        <v>1.8315863852334606</v>
      </c>
      <c r="X350" s="27" cm="1">
        <f t="array" ref="X350">_xlfn.IFS(AND('Demand breakdown 2'!X350&gt;0,'Demand breakdown 2'!X350&lt;1),'Demand breakdown 2'!X350*'Demand breakdown final'!M350,'Demand breakdown 2'!X350=0,M350,'Demand breakdown 2'!X350=1,0)</f>
        <v>12.088470142540841</v>
      </c>
      <c r="Y350" s="27">
        <f>IF('Demand breakdown 2'!Y350&lt;1,M350*'Demand breakdown 2'!Y350,'Demand breakdown 2'!Y350-Doku!$H$9)</f>
        <v>1.4226386213369604</v>
      </c>
      <c r="Z350" s="27">
        <f t="shared" si="26"/>
        <v>44.119723783983709</v>
      </c>
      <c r="AA350" s="25">
        <f t="shared" si="27"/>
        <v>45.753787627834953</v>
      </c>
    </row>
    <row r="351" spans="1:27" s="25" customFormat="1" ht="15">
      <c r="A351" s="27" t="s">
        <v>1522</v>
      </c>
      <c r="B351" s="27" t="s">
        <v>1529</v>
      </c>
      <c r="C351" s="27">
        <v>13075</v>
      </c>
      <c r="D351" s="27">
        <v>368</v>
      </c>
      <c r="E351" s="27">
        <v>5976.4040000000005</v>
      </c>
      <c r="F351" s="27">
        <v>235623</v>
      </c>
      <c r="G351" s="27">
        <v>7</v>
      </c>
      <c r="H351" s="27">
        <v>0.12833989735220222</v>
      </c>
      <c r="I351" s="27">
        <v>0.14653171641791043</v>
      </c>
      <c r="J351" s="27">
        <v>5739.956397786349</v>
      </c>
      <c r="K351" s="29">
        <f t="shared" si="25"/>
        <v>765.90308440341983</v>
      </c>
      <c r="L351" s="28">
        <f t="shared" si="28"/>
        <v>109.41472634334569</v>
      </c>
      <c r="M351" s="27">
        <f t="shared" si="29"/>
        <v>49.236626854505559</v>
      </c>
      <c r="N351" s="27">
        <f>M351*'Demand breakdown 2'!N351</f>
        <v>10.66760909954524</v>
      </c>
      <c r="O351" s="27">
        <f>M351*'Demand breakdown 2'!O351</f>
        <v>0</v>
      </c>
      <c r="P351" s="27">
        <f>M351*'Demand breakdown 2'!P351</f>
        <v>0.68202746702010553</v>
      </c>
      <c r="Q351" s="27">
        <f>M351*'Demand breakdown 2'!Q351</f>
        <v>7.8258279869614675</v>
      </c>
      <c r="R351" s="27">
        <f>M351*'Demand breakdown 2'!R351</f>
        <v>0</v>
      </c>
      <c r="S351" s="27">
        <f>M351*'Demand breakdown 2'!S351</f>
        <v>0</v>
      </c>
      <c r="T351" s="27">
        <f>M351*'Demand breakdown 2'!T351</f>
        <v>3.3926494513307812</v>
      </c>
      <c r="U351" s="27">
        <f>M351*'Demand breakdown 2'!U351</f>
        <v>10.711328808969606</v>
      </c>
      <c r="V351" s="27">
        <f>M351*'Demand breakdown 2'!V351</f>
        <v>5.1414378283054107</v>
      </c>
      <c r="W351" s="27">
        <f>M351*'Demand breakdown 2'!W351</f>
        <v>0.91811389791168063</v>
      </c>
      <c r="X351" s="27" cm="1">
        <f t="array" ref="X351">_xlfn.IFS(AND('Demand breakdown 2'!X351&gt;0,'Demand breakdown 2'!X351&lt;1),'Demand breakdown 2'!X351*'Demand breakdown final'!M351,'Demand breakdown 2'!X351=0,M351,'Demand breakdown 2'!X351=1,0)</f>
        <v>8.945052548225231</v>
      </c>
      <c r="Y351" s="27">
        <f>IF('Demand breakdown 2'!Y351&lt;1,M351*'Demand breakdown 2'!Y351,'Demand breakdown 2'!Y351-Doku!$H$9)</f>
        <v>0.95257976623603635</v>
      </c>
      <c r="Z351" s="27">
        <f t="shared" si="26"/>
        <v>29.541976112703338</v>
      </c>
      <c r="AA351" s="25">
        <f t="shared" si="27"/>
        <v>30.636123376136798</v>
      </c>
    </row>
    <row r="352" spans="1:27" s="25" customFormat="1" ht="15">
      <c r="A352" s="27" t="s">
        <v>1522</v>
      </c>
      <c r="B352" s="27" t="s">
        <v>1530</v>
      </c>
      <c r="C352" s="27">
        <v>13076</v>
      </c>
      <c r="D352" s="27">
        <v>472</v>
      </c>
      <c r="E352" s="27">
        <v>5252.0370000000003</v>
      </c>
      <c r="F352" s="27">
        <v>211779</v>
      </c>
      <c r="G352" s="27">
        <v>6</v>
      </c>
      <c r="H352" s="27">
        <v>0.11278452552236563</v>
      </c>
      <c r="I352" s="27">
        <v>0.13170335820895523</v>
      </c>
      <c r="J352" s="27">
        <v>5739.956397786349</v>
      </c>
      <c r="K352" s="29">
        <f t="shared" si="25"/>
        <v>677.7843757644514</v>
      </c>
      <c r="L352" s="28">
        <f t="shared" si="28"/>
        <v>112.96406262740857</v>
      </c>
      <c r="M352" s="27">
        <f t="shared" si="29"/>
        <v>50.833828182333853</v>
      </c>
      <c r="N352" s="27">
        <f>M352*'Demand breakdown 2'!N352</f>
        <v>4.101027322021956</v>
      </c>
      <c r="O352" s="27">
        <f>M352*'Demand breakdown 2'!O352</f>
        <v>4.3333696972803937</v>
      </c>
      <c r="P352" s="27">
        <f>M352*'Demand breakdown 2'!P352</f>
        <v>2.607397766789139</v>
      </c>
      <c r="Q352" s="27">
        <f>M352*'Demand breakdown 2'!Q352</f>
        <v>21.382874472197209</v>
      </c>
      <c r="R352" s="27">
        <f>M352*'Demand breakdown 2'!R352</f>
        <v>0</v>
      </c>
      <c r="S352" s="27">
        <f>M352*'Demand breakdown 2'!S352</f>
        <v>2.780732554680355</v>
      </c>
      <c r="T352" s="27">
        <f>M352*'Demand breakdown 2'!T352</f>
        <v>1.467813735759657</v>
      </c>
      <c r="U352" s="27">
        <f>M352*'Demand breakdown 2'!U352</f>
        <v>4.1747868062309834</v>
      </c>
      <c r="V352" s="27">
        <f>M352*'Demand breakdown 2'!V352</f>
        <v>5.170539843052862</v>
      </c>
      <c r="W352" s="27">
        <f>M352*'Demand breakdown 2'!W352</f>
        <v>0.89986570735014149</v>
      </c>
      <c r="X352" s="27" cm="1">
        <f t="array" ref="X352">_xlfn.IFS(AND('Demand breakdown 2'!X352&gt;0,'Demand breakdown 2'!X352&lt;1),'Demand breakdown 2'!X352*'Demand breakdown final'!M352,'Demand breakdown 2'!X352=0,M352,'Demand breakdown 2'!X352=1,0)</f>
        <v>2.9319394973088624</v>
      </c>
      <c r="Y352" s="27">
        <f>IF('Demand breakdown 2'!Y352&lt;1,M352*'Demand breakdown 2'!Y352,'Demand breakdown 2'!Y352-Doku!$H$9)</f>
        <v>0.98348077966229097</v>
      </c>
      <c r="Z352" s="27">
        <f t="shared" si="26"/>
        <v>30.500296909400316</v>
      </c>
      <c r="AA352" s="25">
        <f t="shared" si="27"/>
        <v>31.629937535674401</v>
      </c>
    </row>
    <row r="353" spans="1:27" s="25" customFormat="1" ht="15">
      <c r="A353" s="27" t="s">
        <v>1531</v>
      </c>
      <c r="B353" s="27" t="s">
        <v>1532</v>
      </c>
      <c r="C353" s="27">
        <v>14511</v>
      </c>
      <c r="D353" s="27">
        <v>523</v>
      </c>
      <c r="E353" s="27">
        <v>8883.9500000000007</v>
      </c>
      <c r="F353" s="27">
        <v>246334</v>
      </c>
      <c r="G353" s="27">
        <v>1</v>
      </c>
      <c r="H353" s="27">
        <v>6.9353302575392087E-2</v>
      </c>
      <c r="I353" s="27">
        <v>6.0494597249508841E-2</v>
      </c>
      <c r="J353" s="27">
        <v>22752.492034210969</v>
      </c>
      <c r="K353" s="29">
        <f t="shared" si="25"/>
        <v>1521.524330131869</v>
      </c>
      <c r="L353" s="28">
        <f t="shared" si="28"/>
        <v>1521.524330131869</v>
      </c>
      <c r="M353" s="27">
        <f t="shared" si="29"/>
        <v>684.685948559341</v>
      </c>
      <c r="N353" s="27">
        <f>M353*'Demand breakdown 2'!N353</f>
        <v>178.43979487507721</v>
      </c>
      <c r="O353" s="27">
        <f>M353*'Demand breakdown 2'!O353</f>
        <v>0</v>
      </c>
      <c r="P353" s="27">
        <f>M353*'Demand breakdown 2'!P353</f>
        <v>36.263327002614332</v>
      </c>
      <c r="Q353" s="27">
        <f>M353*'Demand breakdown 2'!Q353</f>
        <v>28.314163463419121</v>
      </c>
      <c r="R353" s="27">
        <f>M353*'Demand breakdown 2'!R353</f>
        <v>18.472341938701245</v>
      </c>
      <c r="S353" s="27">
        <f>M353*'Demand breakdown 2'!S353</f>
        <v>0</v>
      </c>
      <c r="T353" s="27">
        <f>M353*'Demand breakdown 2'!T353</f>
        <v>0</v>
      </c>
      <c r="U353" s="27">
        <f>M353*'Demand breakdown 2'!U353</f>
        <v>0</v>
      </c>
      <c r="V353" s="27">
        <f>M353*'Demand breakdown 2'!V353</f>
        <v>394.65704314118688</v>
      </c>
      <c r="W353" s="27">
        <f>M353*'Demand breakdown 2'!W353</f>
        <v>15.292676523023164</v>
      </c>
      <c r="X353" s="27" cm="1">
        <f t="array" ref="X353">_xlfn.IFS(AND('Demand breakdown 2'!X353&gt;0,'Demand breakdown 2'!X353&lt;1),'Demand breakdown 2'!X353*'Demand breakdown final'!M353,'Demand breakdown 2'!X353=0,M353,'Demand breakdown 2'!X353=1,0)</f>
        <v>0</v>
      </c>
      <c r="Y353" s="27">
        <f>IF('Demand breakdown 2'!Y353&lt;1,M353*'Demand breakdown 2'!Y353,'Demand breakdown 2'!Y353-Doku!$H$9)</f>
        <v>13.246601615319076</v>
      </c>
      <c r="Z353" s="27">
        <f t="shared" si="26"/>
        <v>410.81156913560466</v>
      </c>
      <c r="AA353" s="25">
        <f t="shared" si="27"/>
        <v>426.02681243692336</v>
      </c>
    </row>
    <row r="354" spans="1:27" s="25" customFormat="1" ht="15">
      <c r="A354" s="27" t="s">
        <v>1531</v>
      </c>
      <c r="B354" s="27" t="s">
        <v>1533</v>
      </c>
      <c r="C354" s="27">
        <v>14521</v>
      </c>
      <c r="D354" s="27">
        <v>360</v>
      </c>
      <c r="E354" s="27">
        <v>8058.7929999999997</v>
      </c>
      <c r="F354" s="27">
        <v>334948</v>
      </c>
      <c r="G354" s="27">
        <v>4</v>
      </c>
      <c r="H354" s="27">
        <v>6.2911645081461701E-2</v>
      </c>
      <c r="I354" s="27">
        <v>8.2256385068762275E-2</v>
      </c>
      <c r="J354" s="27">
        <v>22752.492034210969</v>
      </c>
      <c r="K354" s="29">
        <f t="shared" si="25"/>
        <v>1554.6361954652477</v>
      </c>
      <c r="L354" s="28">
        <f t="shared" si="28"/>
        <v>388.65904886631193</v>
      </c>
      <c r="M354" s="27">
        <f t="shared" si="29"/>
        <v>174.89657198984037</v>
      </c>
      <c r="N354" s="27">
        <f>M354*'Demand breakdown 2'!N354</f>
        <v>63.076567348243536</v>
      </c>
      <c r="O354" s="27">
        <f>M354*'Demand breakdown 2'!O354</f>
        <v>9.7802009147953584</v>
      </c>
      <c r="P354" s="27">
        <f>M354*'Demand breakdown 2'!P354</f>
        <v>2.9163538404075617</v>
      </c>
      <c r="Q354" s="27">
        <f>M354*'Demand breakdown 2'!Q354</f>
        <v>6.8690548491028096</v>
      </c>
      <c r="R354" s="27">
        <f>M354*'Demand breakdown 2'!R354</f>
        <v>6.3899395753215673</v>
      </c>
      <c r="S354" s="27">
        <f>M354*'Demand breakdown 2'!S354</f>
        <v>6.1503819384309475</v>
      </c>
      <c r="T354" s="27">
        <f>M354*'Demand breakdown 2'!T354</f>
        <v>8.7230226476476158</v>
      </c>
      <c r="U354" s="27">
        <f>M354*'Demand breakdown 2'!U354</f>
        <v>16.128478292396817</v>
      </c>
      <c r="V354" s="27">
        <f>M354*'Demand breakdown 2'!V354</f>
        <v>44.71916147782094</v>
      </c>
      <c r="W354" s="27">
        <f>M354*'Demand breakdown 2'!W354</f>
        <v>6.7881352146177161</v>
      </c>
      <c r="X354" s="27" cm="1">
        <f t="array" ref="X354">_xlfn.IFS(AND('Demand breakdown 2'!X354&gt;0,'Demand breakdown 2'!X354&lt;1),'Demand breakdown 2'!X354*'Demand breakdown final'!M354,'Demand breakdown 2'!X354=0,M354,'Demand breakdown 2'!X354=1,0)</f>
        <v>0</v>
      </c>
      <c r="Y354" s="27">
        <f>IF('Demand breakdown 2'!Y354&lt;1,M354*'Demand breakdown 2'!Y354,'Demand breakdown 2'!Y354-Doku!$H$9)</f>
        <v>3.3837195255856707</v>
      </c>
      <c r="Z354" s="27">
        <f t="shared" si="26"/>
        <v>104.93794319390423</v>
      </c>
      <c r="AA354" s="25">
        <f t="shared" si="27"/>
        <v>108.82453368256735</v>
      </c>
    </row>
    <row r="355" spans="1:27" s="25" customFormat="1" ht="15">
      <c r="A355" s="27" t="s">
        <v>1531</v>
      </c>
      <c r="B355" s="27" t="s">
        <v>1534</v>
      </c>
      <c r="C355" s="27">
        <v>14522</v>
      </c>
      <c r="D355" s="27">
        <v>448</v>
      </c>
      <c r="E355" s="27">
        <v>8349.1710000000003</v>
      </c>
      <c r="F355" s="27">
        <v>304099</v>
      </c>
      <c r="G355" s="27">
        <v>4</v>
      </c>
      <c r="H355" s="27">
        <v>6.5178505351413382E-2</v>
      </c>
      <c r="I355" s="27">
        <v>7.4680500982318265E-2</v>
      </c>
      <c r="J355" s="27">
        <v>22752.492034210969</v>
      </c>
      <c r="K355" s="29">
        <f t="shared" si="25"/>
        <v>1543.5077661821656</v>
      </c>
      <c r="L355" s="28">
        <f t="shared" si="28"/>
        <v>385.8769415455414</v>
      </c>
      <c r="M355" s="27">
        <f t="shared" si="29"/>
        <v>173.64462369549364</v>
      </c>
      <c r="N355" s="27">
        <f>M355*'Demand breakdown 2'!N355</f>
        <v>26.707130698610349</v>
      </c>
      <c r="O355" s="27">
        <f>M355*'Demand breakdown 2'!O355</f>
        <v>8.7766611893709925</v>
      </c>
      <c r="P355" s="27">
        <f>M355*'Demand breakdown 2'!P355</f>
        <v>9.7291175019829943</v>
      </c>
      <c r="Q355" s="27">
        <f>M355*'Demand breakdown 2'!Q355</f>
        <v>12.618448061047589</v>
      </c>
      <c r="R355" s="27">
        <f>M355*'Demand breakdown 2'!R355</f>
        <v>0</v>
      </c>
      <c r="S355" s="27">
        <f>M355*'Demand breakdown 2'!S355</f>
        <v>14.472222092305845</v>
      </c>
      <c r="T355" s="27">
        <f>M355*'Demand breakdown 2'!T355</f>
        <v>7.9520513616733544</v>
      </c>
      <c r="U355" s="27">
        <f>M355*'Demand breakdown 2'!U355</f>
        <v>10.227718793149007</v>
      </c>
      <c r="V355" s="27">
        <f>M355*'Demand breakdown 2'!V355</f>
        <v>43.020342173683019</v>
      </c>
      <c r="W355" s="27">
        <f>M355*'Demand breakdown 2'!W355</f>
        <v>2.4738294830929162</v>
      </c>
      <c r="X355" s="27" cm="1">
        <f t="array" ref="X355">_xlfn.IFS(AND('Demand breakdown 2'!X355&gt;0,'Demand breakdown 2'!X355&lt;1),'Demand breakdown 2'!X355*'Demand breakdown final'!M355,'Demand breakdown 2'!X355=0,M355,'Demand breakdown 2'!X355=1,0)</f>
        <v>34.307604226769207</v>
      </c>
      <c r="Y355" s="27">
        <f>IF('Demand breakdown 2'!Y355&lt;1,M355*'Demand breakdown 2'!Y355,'Demand breakdown 2'!Y355-Doku!$H$9)</f>
        <v>3.359498113808348</v>
      </c>
      <c r="Z355" s="27">
        <f t="shared" si="26"/>
        <v>104.18677421729619</v>
      </c>
      <c r="AA355" s="25">
        <f t="shared" si="27"/>
        <v>108.0455436327516</v>
      </c>
    </row>
    <row r="356" spans="1:27" s="25" customFormat="1" ht="15">
      <c r="A356" s="27" t="s">
        <v>1531</v>
      </c>
      <c r="B356" s="27" t="s">
        <v>1535</v>
      </c>
      <c r="C356" s="27">
        <v>14523</v>
      </c>
      <c r="D356" s="27">
        <v>419</v>
      </c>
      <c r="E356" s="27">
        <v>5868.107</v>
      </c>
      <c r="F356" s="27">
        <v>225997</v>
      </c>
      <c r="G356" s="27">
        <v>3</v>
      </c>
      <c r="H356" s="27">
        <v>4.5809870644901912E-2</v>
      </c>
      <c r="I356" s="27">
        <v>5.5500245579567779E-2</v>
      </c>
      <c r="J356" s="27">
        <v>22752.492034210969</v>
      </c>
      <c r="K356" s="29">
        <f t="shared" si="25"/>
        <v>1104.0231669190266</v>
      </c>
      <c r="L356" s="28">
        <f t="shared" si="28"/>
        <v>368.0077223063422</v>
      </c>
      <c r="M356" s="27">
        <f t="shared" si="29"/>
        <v>165.603475037854</v>
      </c>
      <c r="N356" s="27">
        <f>M356*'Demand breakdown 2'!N356</f>
        <v>35.406692000463138</v>
      </c>
      <c r="O356" s="27">
        <f>M356*'Demand breakdown 2'!O356</f>
        <v>10.803128297108261</v>
      </c>
      <c r="P356" s="27">
        <f>M356*'Demand breakdown 2'!P356</f>
        <v>5.1451100643497814</v>
      </c>
      <c r="Q356" s="27">
        <f>M356*'Demand breakdown 2'!Q356</f>
        <v>15.844053889750025</v>
      </c>
      <c r="R356" s="27">
        <f>M356*'Demand breakdown 2'!R356</f>
        <v>21.89476743894642</v>
      </c>
      <c r="S356" s="27">
        <f>M356*'Demand breakdown 2'!S356</f>
        <v>3.2938321439996261</v>
      </c>
      <c r="T356" s="27">
        <f>M356*'Demand breakdown 2'!T356</f>
        <v>3.7426267913572397</v>
      </c>
      <c r="U356" s="27">
        <f>M356*'Demand breakdown 2'!U356</f>
        <v>0</v>
      </c>
      <c r="V356" s="27">
        <f>M356*'Demand breakdown 2'!V356</f>
        <v>27.40051605920857</v>
      </c>
      <c r="W356" s="27">
        <f>M356*'Demand breakdown 2'!W356</f>
        <v>10.218092417517088</v>
      </c>
      <c r="X356" s="27" cm="1">
        <f t="array" ref="X356">_xlfn.IFS(AND('Demand breakdown 2'!X356&gt;0,'Demand breakdown 2'!X356&lt;1),'Demand breakdown 2'!X356*'Demand breakdown final'!M356,'Demand breakdown 2'!X356=0,M356,'Demand breakdown 2'!X356=1,0)</f>
        <v>28.650729719704778</v>
      </c>
      <c r="Y356" s="27">
        <f>IF('Demand breakdown 2'!Y356&lt;1,M356*'Demand breakdown 2'!Y356,'Demand breakdown 2'!Y356-Doku!$H$9)</f>
        <v>3.2039262154490742</v>
      </c>
      <c r="Z356" s="27">
        <f t="shared" si="26"/>
        <v>99.362085022712407</v>
      </c>
      <c r="AA356" s="25">
        <f t="shared" si="27"/>
        <v>103.04216224577583</v>
      </c>
    </row>
    <row r="357" spans="1:27" s="25" customFormat="1" ht="15">
      <c r="A357" s="27" t="s">
        <v>1531</v>
      </c>
      <c r="B357" s="27" t="s">
        <v>1536</v>
      </c>
      <c r="C357" s="27">
        <v>14524</v>
      </c>
      <c r="D357" s="27">
        <v>485</v>
      </c>
      <c r="E357" s="27">
        <v>9859.2440000000006</v>
      </c>
      <c r="F357" s="27">
        <v>315002</v>
      </c>
      <c r="G357" s="27">
        <v>2</v>
      </c>
      <c r="H357" s="27">
        <v>7.6967017182291556E-2</v>
      </c>
      <c r="I357" s="27">
        <v>7.7358055009823179E-2</v>
      </c>
      <c r="J357" s="27">
        <v>22752.492034210969</v>
      </c>
      <c r="K357" s="29">
        <f t="shared" si="25"/>
        <v>1753.6826291527441</v>
      </c>
      <c r="L357" s="28">
        <f t="shared" si="28"/>
        <v>876.84131457637204</v>
      </c>
      <c r="M357" s="27">
        <f t="shared" si="29"/>
        <v>394.57859155936745</v>
      </c>
      <c r="N357" s="27">
        <f>M357*'Demand breakdown 2'!N357</f>
        <v>61.742325637850243</v>
      </c>
      <c r="O357" s="27">
        <f>M357*'Demand breakdown 2'!O357</f>
        <v>0</v>
      </c>
      <c r="P357" s="27">
        <f>M357*'Demand breakdown 2'!P357</f>
        <v>10.37463146718687</v>
      </c>
      <c r="Q357" s="27">
        <f>M357*'Demand breakdown 2'!Q357</f>
        <v>12.080569649976429</v>
      </c>
      <c r="R357" s="27">
        <f>M357*'Demand breakdown 2'!R357</f>
        <v>14.999619429416338</v>
      </c>
      <c r="S357" s="27">
        <f>M357*'Demand breakdown 2'!S357</f>
        <v>5.3958192892677141</v>
      </c>
      <c r="T357" s="27">
        <f>M357*'Demand breakdown 2'!T357</f>
        <v>1.3647505462316467</v>
      </c>
      <c r="U357" s="27">
        <f>M357*'Demand breakdown 2'!U357</f>
        <v>190.37006462018294</v>
      </c>
      <c r="V357" s="27">
        <f>M357*'Demand breakdown 2'!V357</f>
        <v>86.585840210918917</v>
      </c>
      <c r="W357" s="27">
        <f>M357*'Demand breakdown 2'!W357</f>
        <v>4.0310687430360668</v>
      </c>
      <c r="X357" s="27" cm="1">
        <f t="array" ref="X357">_xlfn.IFS(AND('Demand breakdown 2'!X357&gt;0,'Demand breakdown 2'!X357&lt;1),'Demand breakdown 2'!X357*'Demand breakdown final'!M357,'Demand breakdown 2'!X357=0,M357,'Demand breakdown 2'!X357=1,0)</f>
        <v>0</v>
      </c>
      <c r="Y357" s="27">
        <f>IF('Demand breakdown 2'!Y357&lt;1,M357*'Demand breakdown 2'!Y357,'Demand breakdown 2'!Y357-Doku!$H$9)</f>
        <v>7.633901965300284</v>
      </c>
      <c r="Z357" s="27">
        <f t="shared" si="26"/>
        <v>236.74715493562047</v>
      </c>
      <c r="AA357" s="25">
        <f t="shared" si="27"/>
        <v>245.5155680813842</v>
      </c>
    </row>
    <row r="358" spans="1:27" s="25" customFormat="1" ht="15">
      <c r="A358" s="27" t="s">
        <v>1531</v>
      </c>
      <c r="B358" s="27" t="s">
        <v>1537</v>
      </c>
      <c r="C358" s="27">
        <v>14612</v>
      </c>
      <c r="D358" s="27">
        <v>538</v>
      </c>
      <c r="E358" s="27">
        <v>22404.080000000002</v>
      </c>
      <c r="F358" s="27">
        <v>556780</v>
      </c>
      <c r="G358" s="27">
        <v>1</v>
      </c>
      <c r="H358" s="27">
        <v>0.17489933409837857</v>
      </c>
      <c r="I358" s="27">
        <v>0.13673379174852651</v>
      </c>
      <c r="J358" s="27">
        <v>22752.492034210969</v>
      </c>
      <c r="K358" s="29">
        <f t="shared" si="25"/>
        <v>3736.2545703391834</v>
      </c>
      <c r="L358" s="28">
        <f t="shared" si="28"/>
        <v>3736.2545703391834</v>
      </c>
      <c r="M358" s="27">
        <f t="shared" si="29"/>
        <v>1681.3145566526325</v>
      </c>
      <c r="N358" s="27">
        <f>M358*'Demand breakdown 2'!N358</f>
        <v>80.799489241626191</v>
      </c>
      <c r="O358" s="27">
        <f>M358*'Demand breakdown 2'!O358</f>
        <v>143.89571960446912</v>
      </c>
      <c r="P358" s="27">
        <f>M358*'Demand breakdown 2'!P358</f>
        <v>14.412268446188939</v>
      </c>
      <c r="Q358" s="27">
        <f>M358*'Demand breakdown 2'!Q358</f>
        <v>64.855208007850237</v>
      </c>
      <c r="R358" s="27">
        <f>M358*'Demand breakdown 2'!R358</f>
        <v>0</v>
      </c>
      <c r="S358" s="27">
        <f>M358*'Demand breakdown 2'!S358</f>
        <v>103.94990469849662</v>
      </c>
      <c r="T358" s="27">
        <f>M358*'Demand breakdown 2'!T358</f>
        <v>0</v>
      </c>
      <c r="U358" s="27">
        <f>M358*'Demand breakdown 2'!U358</f>
        <v>0</v>
      </c>
      <c r="V358" s="27">
        <f>M358*'Demand breakdown 2'!V358</f>
        <v>989.68026078121079</v>
      </c>
      <c r="W358" s="27">
        <f>M358*'Demand breakdown 2'!W358</f>
        <v>53.620447565545469</v>
      </c>
      <c r="X358" s="27" cm="1">
        <f t="array" ref="X358">_xlfn.IFS(AND('Demand breakdown 2'!X358&gt;0,'Demand breakdown 2'!X358&lt;1),'Demand breakdown 2'!X358*'Demand breakdown final'!M358,'Demand breakdown 2'!X358=0,M358,'Demand breakdown 2'!X358=1,0)</f>
        <v>197.57290838436964</v>
      </c>
      <c r="Y358" s="27">
        <f>IF('Demand breakdown 2'!Y358&lt;1,M358*'Demand breakdown 2'!Y358,'Demand breakdown 2'!Y358-Doku!$H$9)</f>
        <v>32.528349922875584</v>
      </c>
      <c r="Z358" s="27">
        <f t="shared" si="26"/>
        <v>1008.7887339915795</v>
      </c>
      <c r="AA358" s="25">
        <f t="shared" si="27"/>
        <v>1046.1512796949714</v>
      </c>
    </row>
    <row r="359" spans="1:27" s="25" customFormat="1" ht="15">
      <c r="A359" s="27" t="s">
        <v>1531</v>
      </c>
      <c r="B359" s="27" t="s">
        <v>1538</v>
      </c>
      <c r="C359" s="27">
        <v>14625</v>
      </c>
      <c r="D359" s="27">
        <v>436</v>
      </c>
      <c r="E359" s="27">
        <v>7961.6109999999999</v>
      </c>
      <c r="F359" s="27">
        <v>299758</v>
      </c>
      <c r="G359" s="27">
        <v>5</v>
      </c>
      <c r="H359" s="27">
        <v>6.2152985628078722E-2</v>
      </c>
      <c r="I359" s="27">
        <v>7.3614440078585461E-2</v>
      </c>
      <c r="J359" s="27">
        <v>22752.492034210969</v>
      </c>
      <c r="K359" s="29">
        <f t="shared" si="25"/>
        <v>1487.1527727092655</v>
      </c>
      <c r="L359" s="28">
        <f t="shared" si="28"/>
        <v>297.4305545418531</v>
      </c>
      <c r="M359" s="27">
        <f t="shared" si="29"/>
        <v>133.84374954383389</v>
      </c>
      <c r="N359" s="27">
        <f>M359*'Demand breakdown 2'!N359</f>
        <v>19.154150088999334</v>
      </c>
      <c r="O359" s="27">
        <f>M359*'Demand breakdown 2'!O359</f>
        <v>16.434175032839519</v>
      </c>
      <c r="P359" s="27">
        <f>M359*'Demand breakdown 2'!P359</f>
        <v>9.736653265833036</v>
      </c>
      <c r="Q359" s="27">
        <f>M359*'Demand breakdown 2'!Q359</f>
        <v>17.706037274511448</v>
      </c>
      <c r="R359" s="27">
        <f>M359*'Demand breakdown 2'!R359</f>
        <v>4.2728855085382751</v>
      </c>
      <c r="S359" s="27">
        <f>M359*'Demand breakdown 2'!S359</f>
        <v>0</v>
      </c>
      <c r="T359" s="27">
        <f>M359*'Demand breakdown 2'!T359</f>
        <v>8.0837087045590348</v>
      </c>
      <c r="U359" s="27">
        <f>M359*'Demand breakdown 2'!U359</f>
        <v>5.1350842566379722</v>
      </c>
      <c r="V359" s="27">
        <f>M359*'Demand breakdown 2'!V359</f>
        <v>42.624057447492177</v>
      </c>
      <c r="W359" s="27">
        <f>M359*'Demand breakdown 2'!W359</f>
        <v>1.7386880831844711</v>
      </c>
      <c r="X359" s="27" cm="1">
        <f t="array" ref="X359">_xlfn.IFS(AND('Demand breakdown 2'!X359&gt;0,'Demand breakdown 2'!X359&lt;1),'Demand breakdown 2'!X359*'Demand breakdown final'!M359,'Demand breakdown 2'!X359=0,M359,'Demand breakdown 2'!X359=1,0)</f>
        <v>6.3688382663496927</v>
      </c>
      <c r="Y359" s="27">
        <f>IF('Demand breakdown 2'!Y359&lt;1,M359*'Demand breakdown 2'!Y359,'Demand breakdown 2'!Y359-Doku!$H$9)</f>
        <v>2.5894716148889243</v>
      </c>
      <c r="Z359" s="27">
        <f t="shared" si="26"/>
        <v>80.306249726300337</v>
      </c>
      <c r="AA359" s="25">
        <f t="shared" si="27"/>
        <v>83.280555271718882</v>
      </c>
    </row>
    <row r="360" spans="1:27" s="25" customFormat="1" ht="15">
      <c r="A360" s="27" t="s">
        <v>1531</v>
      </c>
      <c r="B360" s="27" t="s">
        <v>1539</v>
      </c>
      <c r="C360" s="27">
        <v>14626</v>
      </c>
      <c r="D360" s="27">
        <v>377</v>
      </c>
      <c r="E360" s="27">
        <v>6746.3919999999998</v>
      </c>
      <c r="F360" s="27">
        <v>252725</v>
      </c>
      <c r="G360" s="27">
        <v>4</v>
      </c>
      <c r="H360" s="27">
        <v>5.2666276337463014E-2</v>
      </c>
      <c r="I360" s="27">
        <v>6.2064096267190567E-2</v>
      </c>
      <c r="J360" s="27">
        <v>22752.492034210969</v>
      </c>
      <c r="K360" s="29">
        <f t="shared" si="25"/>
        <v>1258.159703304902</v>
      </c>
      <c r="L360" s="28">
        <f t="shared" si="28"/>
        <v>314.5399258262255</v>
      </c>
      <c r="M360" s="27">
        <f t="shared" si="29"/>
        <v>141.54296662180147</v>
      </c>
      <c r="N360" s="27">
        <f>M360*'Demand breakdown 2'!N360</f>
        <v>21.88490953545141</v>
      </c>
      <c r="O360" s="27">
        <f>M360*'Demand breakdown 2'!O360</f>
        <v>4.9754968893981388</v>
      </c>
      <c r="P360" s="27">
        <f>M360*'Demand breakdown 2'!P360</f>
        <v>10.769631292591216</v>
      </c>
      <c r="Q360" s="27">
        <f>M360*'Demand breakdown 2'!Q360</f>
        <v>13.434751198612524</v>
      </c>
      <c r="R360" s="27">
        <f>M360*'Demand breakdown 2'!R360</f>
        <v>11.724708392018647</v>
      </c>
      <c r="S360" s="27">
        <f>M360*'Demand breakdown 2'!S360</f>
        <v>2.2739930938748349</v>
      </c>
      <c r="T360" s="27">
        <f>M360*'Demand breakdown 2'!T360</f>
        <v>10.005569613049271</v>
      </c>
      <c r="U360" s="27">
        <f>M360*'Demand breakdown 2'!U360</f>
        <v>19.647300331078569</v>
      </c>
      <c r="V360" s="27">
        <f>M360*'Demand breakdown 2'!V360</f>
        <v>35.019493645672455</v>
      </c>
      <c r="W360" s="27">
        <f>M360*'Demand breakdown 2'!W360</f>
        <v>9.0686844583728412</v>
      </c>
      <c r="X360" s="27" cm="1">
        <f t="array" ref="X360">_xlfn.IFS(AND('Demand breakdown 2'!X360&gt;0,'Demand breakdown 2'!X360&lt;1),'Demand breakdown 2'!X360*'Demand breakdown final'!M360,'Demand breakdown 2'!X360=0,M360,'Demand breakdown 2'!X360=1,0)</f>
        <v>0</v>
      </c>
      <c r="Y360" s="27">
        <f>IF('Demand breakdown 2'!Y360&lt;1,M360*'Demand breakdown 2'!Y360,'Demand breakdown 2'!Y360-Doku!$H$9)</f>
        <v>2.7384281716815577</v>
      </c>
      <c r="Z360" s="27">
        <f t="shared" si="26"/>
        <v>84.925779973080893</v>
      </c>
      <c r="AA360" s="25">
        <f t="shared" si="27"/>
        <v>88.071179231343152</v>
      </c>
    </row>
    <row r="361" spans="1:27" s="25" customFormat="1" ht="15">
      <c r="A361" s="27" t="s">
        <v>1531</v>
      </c>
      <c r="B361" s="27" t="s">
        <v>1540</v>
      </c>
      <c r="C361" s="27">
        <v>14627</v>
      </c>
      <c r="D361" s="27">
        <v>465</v>
      </c>
      <c r="E361" s="27">
        <v>6770.8040000000001</v>
      </c>
      <c r="F361" s="27">
        <v>241717</v>
      </c>
      <c r="G361" s="27">
        <v>3</v>
      </c>
      <c r="H361" s="27">
        <v>5.285685066785327E-2</v>
      </c>
      <c r="I361" s="27">
        <v>5.9360756385068762E-2</v>
      </c>
      <c r="J361" s="27">
        <v>22752.492034210969</v>
      </c>
      <c r="K361" s="29">
        <f t="shared" si="25"/>
        <v>1244.0594914200276</v>
      </c>
      <c r="L361" s="28">
        <f t="shared" si="28"/>
        <v>414.68649714000918</v>
      </c>
      <c r="M361" s="27">
        <f t="shared" si="29"/>
        <v>186.60892371300415</v>
      </c>
      <c r="N361" s="27">
        <f>M361*'Demand breakdown 2'!N361</f>
        <v>44.669304684903942</v>
      </c>
      <c r="O361" s="27">
        <f>M361*'Demand breakdown 2'!O361</f>
        <v>13.997340446315436</v>
      </c>
      <c r="P361" s="27">
        <f>M361*'Demand breakdown 2'!P361</f>
        <v>23.58345229241208</v>
      </c>
      <c r="Q361" s="27">
        <f>M361*'Demand breakdown 2'!Q361</f>
        <v>10.870848485264233</v>
      </c>
      <c r="R361" s="27">
        <f>M361*'Demand breakdown 2'!R361</f>
        <v>0</v>
      </c>
      <c r="S361" s="27">
        <f>M361*'Demand breakdown 2'!S361</f>
        <v>10.053288805793949</v>
      </c>
      <c r="T361" s="27">
        <f>M361*'Demand breakdown 2'!T361</f>
        <v>0</v>
      </c>
      <c r="U361" s="27">
        <f>M361*'Demand breakdown 2'!U361</f>
        <v>0</v>
      </c>
      <c r="V361" s="27">
        <f>M361*'Demand breakdown 2'!V361</f>
        <v>46.852458554258661</v>
      </c>
      <c r="W361" s="27">
        <f>M361*'Demand breakdown 2'!W361</f>
        <v>0.77263881796092904</v>
      </c>
      <c r="X361" s="27" cm="1">
        <f t="array" ref="X361">_xlfn.IFS(AND('Demand breakdown 2'!X361&gt;0,'Demand breakdown 2'!X361&lt;1),'Demand breakdown 2'!X361*'Demand breakdown final'!M361,'Demand breakdown 2'!X361=0,M361,'Demand breakdown 2'!X361=1,0)</f>
        <v>32.199273529906627</v>
      </c>
      <c r="Y361" s="27">
        <f>IF('Demand breakdown 2'!Y361&lt;1,M361*'Demand breakdown 2'!Y361,'Demand breakdown 2'!Y361-Doku!$H$9)</f>
        <v>3.6103180961882919</v>
      </c>
      <c r="Z361" s="27">
        <f t="shared" si="26"/>
        <v>111.96535422780249</v>
      </c>
      <c r="AA361" s="25">
        <f t="shared" si="27"/>
        <v>116.11221919920258</v>
      </c>
    </row>
    <row r="362" spans="1:27" s="25" customFormat="1" ht="15">
      <c r="A362" s="27" t="s">
        <v>1531</v>
      </c>
      <c r="B362" s="27" t="s">
        <v>1541</v>
      </c>
      <c r="C362" s="27">
        <v>14628</v>
      </c>
      <c r="D362" s="27">
        <v>418</v>
      </c>
      <c r="E362" s="27">
        <v>5806.4539999999997</v>
      </c>
      <c r="F362" s="27">
        <v>245586</v>
      </c>
      <c r="G362" s="27">
        <v>3</v>
      </c>
      <c r="H362" s="27">
        <v>4.5328571317048795E-2</v>
      </c>
      <c r="I362" s="27">
        <v>6.031090373280943E-2</v>
      </c>
      <c r="J362" s="27">
        <v>22752.492034210969</v>
      </c>
      <c r="K362" s="29">
        <f t="shared" si="25"/>
        <v>1126.785869517495</v>
      </c>
      <c r="L362" s="28">
        <f t="shared" si="28"/>
        <v>375.59528983916499</v>
      </c>
      <c r="M362" s="27">
        <f t="shared" si="29"/>
        <v>169.01788042762425</v>
      </c>
      <c r="N362" s="27">
        <f>M362*'Demand breakdown 2'!N362</f>
        <v>29.405352950273059</v>
      </c>
      <c r="O362" s="27">
        <f>M362*'Demand breakdown 2'!O362</f>
        <v>30.758687724730521</v>
      </c>
      <c r="P362" s="27">
        <f>M362*'Demand breakdown 2'!P362</f>
        <v>4.7841571412838286</v>
      </c>
      <c r="Q362" s="27">
        <f>M362*'Demand breakdown 2'!Q362</f>
        <v>9.0341031873870801</v>
      </c>
      <c r="R362" s="27">
        <f>M362*'Demand breakdown 2'!R362</f>
        <v>0</v>
      </c>
      <c r="S362" s="27">
        <f>M362*'Demand breakdown 2'!S362</f>
        <v>9.3902439175074655</v>
      </c>
      <c r="T362" s="27">
        <f>M362*'Demand breakdown 2'!T362</f>
        <v>10.387437961844542</v>
      </c>
      <c r="U362" s="27">
        <f>M362*'Demand breakdown 2'!U362</f>
        <v>0</v>
      </c>
      <c r="V362" s="27">
        <f>M362*'Demand breakdown 2'!V362</f>
        <v>68.568961905844645</v>
      </c>
      <c r="W362" s="27">
        <f>M362*'Demand breakdown 2'!W362</f>
        <v>3.4189510091556889</v>
      </c>
      <c r="X362" s="27" cm="1">
        <f t="array" ref="X362">_xlfn.IFS(AND('Demand breakdown 2'!X362&gt;0,'Demand breakdown 2'!X362&lt;1),'Demand breakdown 2'!X362*'Demand breakdown final'!M362,'Demand breakdown 2'!X362=0,M362,'Demand breakdown 2'!X362=1,0)</f>
        <v>0</v>
      </c>
      <c r="Y362" s="27">
        <f>IF('Demand breakdown 2'!Y362&lt;1,M362*'Demand breakdown 2'!Y362,'Demand breakdown 2'!Y362-Doku!$H$9)</f>
        <v>3.2699846295974182</v>
      </c>
      <c r="Z362" s="27">
        <f t="shared" si="26"/>
        <v>101.41072825657456</v>
      </c>
      <c r="AA362" s="25">
        <f t="shared" si="27"/>
        <v>105.16668115496621</v>
      </c>
    </row>
    <row r="363" spans="1:27" s="25" customFormat="1" ht="15">
      <c r="A363" s="27" t="s">
        <v>1531</v>
      </c>
      <c r="B363" s="27" t="s">
        <v>1542</v>
      </c>
      <c r="C363" s="27">
        <v>14713</v>
      </c>
      <c r="D363" s="27">
        <v>508</v>
      </c>
      <c r="E363" s="27">
        <v>21501.916000000001</v>
      </c>
      <c r="F363" s="27">
        <v>593145</v>
      </c>
      <c r="G363" s="27">
        <v>1</v>
      </c>
      <c r="H363" s="27">
        <v>0.16785651498473814</v>
      </c>
      <c r="I363" s="27">
        <v>0.1456642927308448</v>
      </c>
      <c r="J363" s="27">
        <v>22752.492034210969</v>
      </c>
      <c r="K363" s="29">
        <f t="shared" si="25"/>
        <v>3677.7740792657873</v>
      </c>
      <c r="L363" s="28">
        <f t="shared" si="28"/>
        <v>3677.7740792657873</v>
      </c>
      <c r="M363" s="27">
        <f t="shared" si="29"/>
        <v>1654.9983356696043</v>
      </c>
      <c r="N363" s="27">
        <f>M363*'Demand breakdown 2'!N363</f>
        <v>341.65304397025324</v>
      </c>
      <c r="O363" s="27">
        <f>M363*'Demand breakdown 2'!O363</f>
        <v>79.521229589106085</v>
      </c>
      <c r="P363" s="27">
        <f>M363*'Demand breakdown 2'!P363</f>
        <v>43.236489435441477</v>
      </c>
      <c r="Q363" s="27">
        <f>M363*'Demand breakdown 2'!Q363</f>
        <v>65.787285886083495</v>
      </c>
      <c r="R363" s="27">
        <f>M363*'Demand breakdown 2'!R363</f>
        <v>0</v>
      </c>
      <c r="S363" s="27">
        <f>M363*'Demand breakdown 2'!S363</f>
        <v>178.20215841823133</v>
      </c>
      <c r="T363" s="27">
        <f>M363*'Demand breakdown 2'!T363</f>
        <v>0</v>
      </c>
      <c r="U363" s="27">
        <f>M363*'Demand breakdown 2'!U363</f>
        <v>0</v>
      </c>
      <c r="V363" s="27">
        <f>M363*'Demand breakdown 2'!V363</f>
        <v>811.4895625020506</v>
      </c>
      <c r="W363" s="27">
        <f>M363*'Demand breakdown 2'!W363</f>
        <v>103.08935520293497</v>
      </c>
      <c r="X363" s="27" cm="1">
        <f t="array" ref="X363">_xlfn.IFS(AND('Demand breakdown 2'!X363&gt;0,'Demand breakdown 2'!X363&lt;1),'Demand breakdown 2'!X363*'Demand breakdown final'!M363,'Demand breakdown 2'!X363=0,M363,'Demand breakdown 2'!X363=1,0)</f>
        <v>0</v>
      </c>
      <c r="Y363" s="27">
        <f>IF('Demand breakdown 2'!Y363&lt;1,M363*'Demand breakdown 2'!Y363,'Demand breakdown 2'!Y363-Doku!$H$9)</f>
        <v>32.019210665503103</v>
      </c>
      <c r="Z363" s="27">
        <f t="shared" si="26"/>
        <v>992.9990014017626</v>
      </c>
      <c r="AA363" s="25">
        <f t="shared" si="27"/>
        <v>1029.7767421944206</v>
      </c>
    </row>
    <row r="364" spans="1:27" s="25" customFormat="1" ht="15">
      <c r="A364" s="27" t="s">
        <v>1531</v>
      </c>
      <c r="B364" s="27" t="s">
        <v>1543</v>
      </c>
      <c r="C364" s="27">
        <v>14729</v>
      </c>
      <c r="D364" s="27">
        <v>452</v>
      </c>
      <c r="E364" s="27">
        <v>6732.6440000000002</v>
      </c>
      <c r="F364" s="27">
        <v>258139</v>
      </c>
      <c r="G364" s="27">
        <v>5</v>
      </c>
      <c r="H364" s="27">
        <v>5.2558951419627319E-2</v>
      </c>
      <c r="I364" s="27">
        <v>6.3393664047151271E-2</v>
      </c>
      <c r="J364" s="27">
        <v>22752.492034210969</v>
      </c>
      <c r="K364" s="29">
        <f t="shared" si="25"/>
        <v>1264.8718030717487</v>
      </c>
      <c r="L364" s="28">
        <f t="shared" si="28"/>
        <v>252.97436061434973</v>
      </c>
      <c r="M364" s="27">
        <f t="shared" si="29"/>
        <v>113.83846227645738</v>
      </c>
      <c r="N364" s="27">
        <f>M364*'Demand breakdown 2'!N364</f>
        <v>14.574873043764843</v>
      </c>
      <c r="O364" s="27">
        <f>M364*'Demand breakdown 2'!O364</f>
        <v>17.046220523041161</v>
      </c>
      <c r="P364" s="27">
        <f>M364*'Demand breakdown 2'!P364</f>
        <v>10.888108771401809</v>
      </c>
      <c r="Q364" s="27">
        <f>M364*'Demand breakdown 2'!Q364</f>
        <v>22.272512733314027</v>
      </c>
      <c r="R364" s="27">
        <f>M364*'Demand breakdown 2'!R364</f>
        <v>0</v>
      </c>
      <c r="S364" s="27">
        <f>M364*'Demand breakdown 2'!S364</f>
        <v>4.294472668906387</v>
      </c>
      <c r="T364" s="27">
        <f>M364*'Demand breakdown 2'!T364</f>
        <v>4.7705109128653511</v>
      </c>
      <c r="U364" s="27">
        <f>M364*'Demand breakdown 2'!U364</f>
        <v>4.5172990809722853</v>
      </c>
      <c r="V364" s="27">
        <f>M364*'Demand breakdown 2'!V364</f>
        <v>28.926919675463786</v>
      </c>
      <c r="W364" s="27">
        <f>M364*'Demand breakdown 2'!W364</f>
        <v>4.3451150352850014</v>
      </c>
      <c r="X364" s="27" cm="1">
        <f t="array" ref="X364">_xlfn.IFS(AND('Demand breakdown 2'!X364&gt;0,'Demand breakdown 2'!X364&lt;1),'Demand breakdown 2'!X364*'Demand breakdown final'!M364,'Demand breakdown 2'!X364=0,M364,'Demand breakdown 2'!X364=1,0)</f>
        <v>0</v>
      </c>
      <c r="Y364" s="27">
        <f>IF('Demand breakdown 2'!Y364&lt;1,M364*'Demand breakdown 2'!Y364,'Demand breakdown 2'!Y364-Doku!$H$9)</f>
        <v>2.2024298314427369</v>
      </c>
      <c r="Z364" s="27">
        <f t="shared" si="26"/>
        <v>68.303077365874429</v>
      </c>
      <c r="AA364" s="25">
        <f t="shared" si="27"/>
        <v>70.832820972017927</v>
      </c>
    </row>
    <row r="365" spans="1:27" s="25" customFormat="1" ht="15">
      <c r="A365" s="27" t="s">
        <v>1531</v>
      </c>
      <c r="B365" s="27" t="s">
        <v>1544</v>
      </c>
      <c r="C365" s="27">
        <v>14730</v>
      </c>
      <c r="D365" s="27">
        <v>436</v>
      </c>
      <c r="E365" s="27">
        <v>5430.7380000000003</v>
      </c>
      <c r="F365" s="27">
        <v>197741</v>
      </c>
      <c r="G365" s="27">
        <v>5</v>
      </c>
      <c r="H365" s="27">
        <v>4.239551277547484E-2</v>
      </c>
      <c r="I365" s="27">
        <v>4.8561149312377212E-2</v>
      </c>
      <c r="J365" s="27">
        <v>22752.492034210969</v>
      </c>
      <c r="K365" s="29">
        <f t="shared" si="25"/>
        <v>1003.8829736439599</v>
      </c>
      <c r="L365" s="28">
        <f t="shared" si="28"/>
        <v>200.77659472879196</v>
      </c>
      <c r="M365" s="27">
        <f t="shared" si="29"/>
        <v>90.349467627956386</v>
      </c>
      <c r="N365" s="27">
        <f>M365*'Demand breakdown 2'!N365</f>
        <v>4.2098928189011318</v>
      </c>
      <c r="O365" s="27">
        <f>M365*'Demand breakdown 2'!O365</f>
        <v>3.1145755722135808</v>
      </c>
      <c r="P365" s="27">
        <f>M365*'Demand breakdown 2'!P365</f>
        <v>18.620393193688368</v>
      </c>
      <c r="Q365" s="27">
        <f>M365*'Demand breakdown 2'!Q365</f>
        <v>15.483464208277081</v>
      </c>
      <c r="R365" s="27">
        <f>M365*'Demand breakdown 2'!R365</f>
        <v>0</v>
      </c>
      <c r="S365" s="27">
        <f>M365*'Demand breakdown 2'!S365</f>
        <v>5.0518713826813588</v>
      </c>
      <c r="T365" s="27">
        <f>M365*'Demand breakdown 2'!T365</f>
        <v>0</v>
      </c>
      <c r="U365" s="27">
        <f>M365*'Demand breakdown 2'!U365</f>
        <v>0</v>
      </c>
      <c r="V365" s="27">
        <f>M365*'Demand breakdown 2'!V365</f>
        <v>28.71668482131852</v>
      </c>
      <c r="W365" s="27">
        <f>M365*'Demand breakdown 2'!W365</f>
        <v>0.83452742604765806</v>
      </c>
      <c r="X365" s="27" cm="1">
        <f t="array" ref="X365">_xlfn.IFS(AND('Demand breakdown 2'!X365&gt;0,'Demand breakdown 2'!X365&lt;1),'Demand breakdown 2'!X365*'Demand breakdown final'!M365,'Demand breakdown 2'!X365=0,M365,'Demand breakdown 2'!X365=1,0)</f>
        <v>12.570069354842849</v>
      </c>
      <c r="Y365" s="27">
        <f>IF('Demand breakdown 2'!Y365&lt;1,M365*'Demand breakdown 2'!Y365,'Demand breakdown 2'!Y365-Doku!$H$9)</f>
        <v>1.7479888499858387</v>
      </c>
      <c r="Z365" s="27">
        <f t="shared" si="26"/>
        <v>54.209680576773835</v>
      </c>
      <c r="AA365" s="25">
        <f t="shared" si="27"/>
        <v>56.217446524061756</v>
      </c>
    </row>
    <row r="366" spans="1:27" s="25" customFormat="1" ht="15">
      <c r="A366" s="27" t="s">
        <v>1545</v>
      </c>
      <c r="B366" s="27" t="s">
        <v>1546</v>
      </c>
      <c r="C366" s="27">
        <v>15001</v>
      </c>
      <c r="D366" s="27">
        <v>451</v>
      </c>
      <c r="E366" s="27">
        <v>2418.402</v>
      </c>
      <c r="F366" s="27">
        <v>80103</v>
      </c>
      <c r="G366" s="27">
        <v>1</v>
      </c>
      <c r="H366" s="27">
        <v>3.8058100558659221E-2</v>
      </c>
      <c r="I366" s="27">
        <v>3.6493394077448747E-2</v>
      </c>
      <c r="J366" s="27">
        <v>15482.91296327352</v>
      </c>
      <c r="K366" s="29">
        <f t="shared" si="25"/>
        <v>582.46691850396951</v>
      </c>
      <c r="L366" s="28">
        <f t="shared" si="28"/>
        <v>582.46691850396951</v>
      </c>
      <c r="M366" s="27">
        <f t="shared" si="29"/>
        <v>262.11011332678629</v>
      </c>
      <c r="N366" s="27">
        <f>M366*'Demand breakdown 2'!N366</f>
        <v>21.236974351070955</v>
      </c>
      <c r="O366" s="27">
        <f>M366*'Demand breakdown 2'!O366</f>
        <v>100.22597388891504</v>
      </c>
      <c r="P366" s="27">
        <f>M366*'Demand breakdown 2'!P366</f>
        <v>4.6147855657390471</v>
      </c>
      <c r="Q366" s="27">
        <f>M366*'Demand breakdown 2'!Q366</f>
        <v>17.025422475542115</v>
      </c>
      <c r="R366" s="27">
        <f>M366*'Demand breakdown 2'!R366</f>
        <v>0</v>
      </c>
      <c r="S366" s="27">
        <f>M366*'Demand breakdown 2'!S366</f>
        <v>0</v>
      </c>
      <c r="T366" s="27">
        <f>M366*'Demand breakdown 2'!T366</f>
        <v>6.451739043363327</v>
      </c>
      <c r="U366" s="27">
        <f>M366*'Demand breakdown 2'!U366</f>
        <v>6.2725240699365683</v>
      </c>
      <c r="V366" s="27">
        <f>M366*'Demand breakdown 2'!V366</f>
        <v>28.629592004924767</v>
      </c>
      <c r="W366" s="27">
        <f>M366*'Demand breakdown 2'!W366</f>
        <v>0</v>
      </c>
      <c r="X366" s="27" cm="1">
        <f t="array" ref="X366">_xlfn.IFS(AND('Demand breakdown 2'!X366&gt;0,'Demand breakdown 2'!X366&lt;1),'Demand breakdown 2'!X366*'Demand breakdown final'!M366,'Demand breakdown 2'!X366=0,M366,'Demand breakdown 2'!X366=1,0)</f>
        <v>72.582064237837429</v>
      </c>
      <c r="Y366" s="27">
        <f>IF('Demand breakdown 2'!Y366&lt;1,M366*'Demand breakdown 2'!Y366,'Demand breakdown 2'!Y366-Doku!$H$9)</f>
        <v>5.0710376894570555</v>
      </c>
      <c r="Z366" s="27">
        <f t="shared" si="26"/>
        <v>157.26606799607177</v>
      </c>
      <c r="AA366" s="25">
        <f t="shared" si="27"/>
        <v>163.09073718111148</v>
      </c>
    </row>
    <row r="367" spans="1:27" s="25" customFormat="1" ht="15">
      <c r="A367" s="27" t="s">
        <v>1545</v>
      </c>
      <c r="B367" s="27" t="s">
        <v>1547</v>
      </c>
      <c r="C367" s="27">
        <v>15002</v>
      </c>
      <c r="D367" s="27">
        <v>396</v>
      </c>
      <c r="E367" s="27">
        <v>7404.97</v>
      </c>
      <c r="F367" s="27">
        <v>238762</v>
      </c>
      <c r="G367" s="27">
        <v>1</v>
      </c>
      <c r="H367" s="27">
        <v>0.11653111967896766</v>
      </c>
      <c r="I367" s="27">
        <v>0.1087753986332574</v>
      </c>
      <c r="J367" s="27">
        <v>15482.91296327352</v>
      </c>
      <c r="K367" s="29">
        <f t="shared" si="25"/>
        <v>1770.6184604051814</v>
      </c>
      <c r="L367" s="28">
        <f t="shared" si="28"/>
        <v>1770.6184604051814</v>
      </c>
      <c r="M367" s="27">
        <f t="shared" si="29"/>
        <v>796.77830718233167</v>
      </c>
      <c r="N367" s="27">
        <f>M367*'Demand breakdown 2'!N367</f>
        <v>60.448306870459731</v>
      </c>
      <c r="O367" s="27">
        <f>M367*'Demand breakdown 2'!O367</f>
        <v>78.651490189404996</v>
      </c>
      <c r="P367" s="27">
        <f>M367*'Demand breakdown 2'!P367</f>
        <v>6.697397636215709</v>
      </c>
      <c r="Q367" s="27">
        <f>M367*'Demand breakdown 2'!Q367</f>
        <v>107.15836217945134</v>
      </c>
      <c r="R367" s="27">
        <f>M367*'Demand breakdown 2'!R367</f>
        <v>0</v>
      </c>
      <c r="S367" s="27">
        <f>M367*'Demand breakdown 2'!S367</f>
        <v>52.205355933578865</v>
      </c>
      <c r="T367" s="27">
        <f>M367*'Demand breakdown 2'!T367</f>
        <v>0</v>
      </c>
      <c r="U367" s="27">
        <f>M367*'Demand breakdown 2'!U367</f>
        <v>0</v>
      </c>
      <c r="V367" s="27">
        <f>M367*'Demand breakdown 2'!V367</f>
        <v>339.8499980018176</v>
      </c>
      <c r="W367" s="27">
        <f>M367*'Demand breakdown 2'!W367</f>
        <v>29.708969001674813</v>
      </c>
      <c r="X367" s="27" cm="1">
        <f t="array" ref="X367">_xlfn.IFS(AND('Demand breakdown 2'!X367&gt;0,'Demand breakdown 2'!X367&lt;1),'Demand breakdown 2'!X367*'Demand breakdown final'!M367,'Demand breakdown 2'!X367=0,M367,'Demand breakdown 2'!X367=1,0)</f>
        <v>106.64317774589627</v>
      </c>
      <c r="Y367" s="27">
        <f>IF('Demand breakdown 2'!Y367&lt;1,M367*'Demand breakdown 2'!Y367,'Demand breakdown 2'!Y367-Doku!$H$9)</f>
        <v>15.415249623832254</v>
      </c>
      <c r="Z367" s="27">
        <f t="shared" si="26"/>
        <v>478.066984309399</v>
      </c>
      <c r="AA367" s="25">
        <f t="shared" si="27"/>
        <v>495.77316891345083</v>
      </c>
    </row>
    <row r="368" spans="1:27" s="25" customFormat="1" ht="15">
      <c r="A368" s="27" t="s">
        <v>1545</v>
      </c>
      <c r="B368" s="27" t="s">
        <v>1548</v>
      </c>
      <c r="C368" s="27">
        <v>15003</v>
      </c>
      <c r="D368" s="27">
        <v>519</v>
      </c>
      <c r="E368" s="27">
        <v>8237.3690000000006</v>
      </c>
      <c r="F368" s="27">
        <v>237565</v>
      </c>
      <c r="G368" s="27">
        <v>1</v>
      </c>
      <c r="H368" s="27">
        <v>0.1296304823353529</v>
      </c>
      <c r="I368" s="27">
        <v>0.10823006833712984</v>
      </c>
      <c r="J368" s="27">
        <v>15482.91296327352</v>
      </c>
      <c r="K368" s="29">
        <f t="shared" si="25"/>
        <v>1914.2820661379324</v>
      </c>
      <c r="L368" s="28">
        <f t="shared" si="28"/>
        <v>1914.2820661379324</v>
      </c>
      <c r="M368" s="27">
        <f t="shared" si="29"/>
        <v>861.42692976206956</v>
      </c>
      <c r="N368" s="27">
        <f>M368*'Demand breakdown 2'!N368</f>
        <v>95.204813544629999</v>
      </c>
      <c r="O368" s="27">
        <f>M368*'Demand breakdown 2'!O368</f>
        <v>0</v>
      </c>
      <c r="P368" s="27">
        <f>M368*'Demand breakdown 2'!P368</f>
        <v>37.477805566922498</v>
      </c>
      <c r="Q368" s="27">
        <f>M368*'Demand breakdown 2'!Q368</f>
        <v>84.241156990724306</v>
      </c>
      <c r="R368" s="27">
        <f>M368*'Demand breakdown 2'!R368</f>
        <v>0</v>
      </c>
      <c r="S368" s="27">
        <f>M368*'Demand breakdown 2'!S368</f>
        <v>0</v>
      </c>
      <c r="T368" s="27">
        <f>M368*'Demand breakdown 2'!T368</f>
        <v>34.457206312275012</v>
      </c>
      <c r="U368" s="27">
        <f>M368*'Demand breakdown 2'!U368</f>
        <v>0</v>
      </c>
      <c r="V368" s="27">
        <f>M368*'Demand breakdown 2'!V368</f>
        <v>475.8003196302131</v>
      </c>
      <c r="W368" s="27">
        <f>M368*'Demand breakdown 2'!W368</f>
        <v>49.448328539044013</v>
      </c>
      <c r="X368" s="27" cm="1">
        <f t="array" ref="X368">_xlfn.IFS(AND('Demand breakdown 2'!X368&gt;0,'Demand breakdown 2'!X368&lt;1),'Demand breakdown 2'!X368*'Demand breakdown final'!M368,'Demand breakdown 2'!X368=0,M368,'Demand breakdown 2'!X368=1,0)</f>
        <v>68.131294299271048</v>
      </c>
      <c r="Y368" s="27">
        <f>IF('Demand breakdown 2'!Y368&lt;1,M368*'Demand breakdown 2'!Y368,'Demand breakdown 2'!Y368-Doku!$H$9)</f>
        <v>16.666004878989575</v>
      </c>
      <c r="Z368" s="27">
        <f t="shared" si="26"/>
        <v>516.85615785724178</v>
      </c>
      <c r="AA368" s="25">
        <f t="shared" si="27"/>
        <v>535.99897851862113</v>
      </c>
    </row>
    <row r="369" spans="1:27" s="25" customFormat="1" ht="15">
      <c r="A369" s="27" t="s">
        <v>1545</v>
      </c>
      <c r="B369" s="27" t="s">
        <v>1549</v>
      </c>
      <c r="C369" s="27">
        <v>15081</v>
      </c>
      <c r="D369" s="27">
        <v>454</v>
      </c>
      <c r="E369" s="27">
        <v>2003.2909999999999</v>
      </c>
      <c r="F369" s="27">
        <v>83173</v>
      </c>
      <c r="G369" s="27">
        <v>3</v>
      </c>
      <c r="H369" s="27">
        <v>3.1525548823668266E-2</v>
      </c>
      <c r="I369" s="27">
        <v>3.789202733485194E-2</v>
      </c>
      <c r="J369" s="27">
        <v>15482.91296327352</v>
      </c>
      <c r="K369" s="29">
        <f t="shared" si="25"/>
        <v>515.70738570422395</v>
      </c>
      <c r="L369" s="28">
        <f t="shared" si="28"/>
        <v>171.90246190140797</v>
      </c>
      <c r="M369" s="27">
        <f t="shared" si="29"/>
        <v>77.356107855633596</v>
      </c>
      <c r="N369" s="27">
        <f>M369*'Demand breakdown 2'!N369</f>
        <v>13.601784983745768</v>
      </c>
      <c r="O369" s="27">
        <f>M369*'Demand breakdown 2'!O369</f>
        <v>32.549018540870222</v>
      </c>
      <c r="P369" s="27">
        <f>M369*'Demand breakdown 2'!P369</f>
        <v>11.537700881153995</v>
      </c>
      <c r="Q369" s="27">
        <f>M369*'Demand breakdown 2'!Q369</f>
        <v>10.990806802689512</v>
      </c>
      <c r="R369" s="27">
        <f>M369*'Demand breakdown 2'!R369</f>
        <v>0</v>
      </c>
      <c r="S369" s="27">
        <f>M369*'Demand breakdown 2'!S369</f>
        <v>0</v>
      </c>
      <c r="T369" s="27">
        <f>M369*'Demand breakdown 2'!T369</f>
        <v>0</v>
      </c>
      <c r="U369" s="27">
        <f>M369*'Demand breakdown 2'!U369</f>
        <v>0</v>
      </c>
      <c r="V369" s="27">
        <f>M369*'Demand breakdown 2'!V369</f>
        <v>2.9990965593213752</v>
      </c>
      <c r="W369" s="27">
        <f>M369*'Demand breakdown 2'!W369</f>
        <v>0</v>
      </c>
      <c r="X369" s="27" cm="1">
        <f t="array" ref="X369">_xlfn.IFS(AND('Demand breakdown 2'!X369&gt;0,'Demand breakdown 2'!X369&lt;1),'Demand breakdown 2'!X369*'Demand breakdown final'!M369,'Demand breakdown 2'!X369=0,M369,'Demand breakdown 2'!X369=1,0)</f>
        <v>4.1810934385833294</v>
      </c>
      <c r="Y369" s="27">
        <f>IF('Demand breakdown 2'!Y369&lt;1,M369*'Demand breakdown 2'!Y369,'Demand breakdown 2'!Y369-Doku!$H$9)</f>
        <v>1.4966066492693948</v>
      </c>
      <c r="Z369" s="27">
        <f t="shared" si="26"/>
        <v>46.413664713380157</v>
      </c>
      <c r="AA369" s="25">
        <f t="shared" si="27"/>
        <v>48.132689332394236</v>
      </c>
    </row>
    <row r="370" spans="1:27" s="25" customFormat="1" ht="15">
      <c r="A370" s="27" t="s">
        <v>1545</v>
      </c>
      <c r="B370" s="27" t="s">
        <v>1550</v>
      </c>
      <c r="C370" s="27">
        <v>15082</v>
      </c>
      <c r="D370" s="27">
        <v>450</v>
      </c>
      <c r="E370" s="27">
        <v>4605.692</v>
      </c>
      <c r="F370" s="27">
        <v>158486</v>
      </c>
      <c r="G370" s="27">
        <v>1</v>
      </c>
      <c r="H370" s="27">
        <v>7.2479219450782909E-2</v>
      </c>
      <c r="I370" s="27">
        <v>7.2203189066059228E-2</v>
      </c>
      <c r="J370" s="27">
        <v>15482.91296327352</v>
      </c>
      <c r="K370" s="29">
        <f t="shared" si="25"/>
        <v>1120.9927951643422</v>
      </c>
      <c r="L370" s="28">
        <f t="shared" si="28"/>
        <v>1120.9927951643422</v>
      </c>
      <c r="M370" s="27">
        <f t="shared" si="29"/>
        <v>504.44675782395399</v>
      </c>
      <c r="N370" s="27">
        <f>M370*'Demand breakdown 2'!N370</f>
        <v>64.513803453268537</v>
      </c>
      <c r="O370" s="27">
        <f>M370*'Demand breakdown 2'!O370</f>
        <v>159.94119796094267</v>
      </c>
      <c r="P370" s="27">
        <f>M370*'Demand breakdown 2'!P370</f>
        <v>54.04644756577229</v>
      </c>
      <c r="Q370" s="27">
        <f>M370*'Demand breakdown 2'!Q370</f>
        <v>77.737563057805474</v>
      </c>
      <c r="R370" s="27">
        <f>M370*'Demand breakdown 2'!R370</f>
        <v>0</v>
      </c>
      <c r="S370" s="27">
        <f>M370*'Demand breakdown 2'!S370</f>
        <v>19.294826019284748</v>
      </c>
      <c r="T370" s="27">
        <f>M370*'Demand breakdown 2'!T370</f>
        <v>4.9545484534148905</v>
      </c>
      <c r="U370" s="27">
        <f>M370*'Demand breakdown 2'!U370</f>
        <v>23.028182952491743</v>
      </c>
      <c r="V370" s="27">
        <f>M370*'Demand breakdown 2'!V370</f>
        <v>76.376806792430955</v>
      </c>
      <c r="W370" s="27">
        <f>M370*'Demand breakdown 2'!W370</f>
        <v>0</v>
      </c>
      <c r="X370" s="27" cm="1">
        <f t="array" ref="X370">_xlfn.IFS(AND('Demand breakdown 2'!X370&gt;0,'Demand breakdown 2'!X370&lt;1),'Demand breakdown 2'!X370*'Demand breakdown final'!M370,'Demand breakdown 2'!X370=0,M370,'Demand breakdown 2'!X370=1,0)</f>
        <v>14.793862987661363</v>
      </c>
      <c r="Y370" s="27">
        <f>IF('Demand breakdown 2'!Y370&lt;1,M370*'Demand breakdown 2'!Y370,'Demand breakdown 2'!Y370-Doku!$H$9)</f>
        <v>9.7595185808812914</v>
      </c>
      <c r="Z370" s="27">
        <f t="shared" si="26"/>
        <v>302.66805469437242</v>
      </c>
      <c r="AA370" s="25">
        <f t="shared" si="27"/>
        <v>313.87798264601582</v>
      </c>
    </row>
    <row r="371" spans="1:27" s="25" customFormat="1" ht="15">
      <c r="A371" s="27" t="s">
        <v>1545</v>
      </c>
      <c r="B371" s="27" t="s">
        <v>1551</v>
      </c>
      <c r="C371" s="27">
        <v>15083</v>
      </c>
      <c r="D371" s="27">
        <v>637</v>
      </c>
      <c r="E371" s="27">
        <v>4854.4049999999997</v>
      </c>
      <c r="F371" s="27">
        <v>170923</v>
      </c>
      <c r="G371" s="27">
        <v>4</v>
      </c>
      <c r="H371" s="27">
        <v>7.6393185931229832E-2</v>
      </c>
      <c r="I371" s="27">
        <v>7.7869248291571755E-2</v>
      </c>
      <c r="J371" s="27">
        <v>15482.91296327352</v>
      </c>
      <c r="K371" s="29">
        <f t="shared" si="25"/>
        <v>1189.1880973753932</v>
      </c>
      <c r="L371" s="28">
        <f t="shared" si="28"/>
        <v>297.29702434384831</v>
      </c>
      <c r="M371" s="27">
        <f t="shared" si="29"/>
        <v>133.78366095473174</v>
      </c>
      <c r="N371" s="27">
        <f>M371*'Demand breakdown 2'!N371</f>
        <v>7.965134204576942</v>
      </c>
      <c r="O371" s="27">
        <f>M371*'Demand breakdown 2'!O371</f>
        <v>29.783763606852627</v>
      </c>
      <c r="P371" s="27">
        <f>M371*'Demand breakdown 2'!P371</f>
        <v>23.57846533648064</v>
      </c>
      <c r="Q371" s="27">
        <f>M371*'Demand breakdown 2'!Q371</f>
        <v>17.489933431411359</v>
      </c>
      <c r="R371" s="27">
        <f>M371*'Demand breakdown 2'!R371</f>
        <v>0</v>
      </c>
      <c r="S371" s="27">
        <f>M371*'Demand breakdown 2'!S371</f>
        <v>3.8199282363311409</v>
      </c>
      <c r="T371" s="27">
        <f>M371*'Demand breakdown 2'!T371</f>
        <v>0</v>
      </c>
      <c r="U371" s="27">
        <f>M371*'Demand breakdown 2'!U371</f>
        <v>3.2861391378045184</v>
      </c>
      <c r="V371" s="27">
        <f>M371*'Demand breakdown 2'!V371</f>
        <v>35.496975052020382</v>
      </c>
      <c r="W371" s="27">
        <f>M371*'Demand breakdown 2'!W371</f>
        <v>0</v>
      </c>
      <c r="X371" s="27" cm="1">
        <f t="array" ref="X371">_xlfn.IFS(AND('Demand breakdown 2'!X371&gt;0,'Demand breakdown 2'!X371&lt;1),'Demand breakdown 2'!X371*'Demand breakdown final'!M371,'Demand breakdown 2'!X371=0,M371,'Demand breakdown 2'!X371=1,0)</f>
        <v>9.7750128667687708</v>
      </c>
      <c r="Y371" s="27">
        <f>IF('Demand breakdown 2'!Y371&lt;1,M371*'Demand breakdown 2'!Y371,'Demand breakdown 2'!Y371-Doku!$H$9)</f>
        <v>2.5883090824853787</v>
      </c>
      <c r="Z371" s="27">
        <f t="shared" si="26"/>
        <v>80.270196572839055</v>
      </c>
      <c r="AA371" s="25">
        <f t="shared" si="27"/>
        <v>83.243166816277537</v>
      </c>
    </row>
    <row r="372" spans="1:27" s="25" customFormat="1" ht="15">
      <c r="A372" s="27" t="s">
        <v>1545</v>
      </c>
      <c r="B372" s="27" t="s">
        <v>1552</v>
      </c>
      <c r="C372" s="27">
        <v>15084</v>
      </c>
      <c r="D372" s="27">
        <v>432</v>
      </c>
      <c r="E372" s="27">
        <v>4556.357</v>
      </c>
      <c r="F372" s="27">
        <v>178846</v>
      </c>
      <c r="G372" s="27">
        <v>5</v>
      </c>
      <c r="H372" s="27">
        <v>7.1702840506727511E-2</v>
      </c>
      <c r="I372" s="27">
        <v>8.1478815489749432E-2</v>
      </c>
      <c r="J372" s="27">
        <v>15482.91296327352</v>
      </c>
      <c r="K372" s="29">
        <f t="shared" si="25"/>
        <v>1152.5497983272601</v>
      </c>
      <c r="L372" s="28">
        <f t="shared" si="28"/>
        <v>230.50995966545202</v>
      </c>
      <c r="M372" s="27">
        <f t="shared" si="29"/>
        <v>103.72948184945341</v>
      </c>
      <c r="N372" s="27">
        <f>M372*'Demand breakdown 2'!N372</f>
        <v>10.560387892180755</v>
      </c>
      <c r="O372" s="27">
        <f>M372*'Demand breakdown 2'!O372</f>
        <v>11.408233485665383</v>
      </c>
      <c r="P372" s="27">
        <f>M372*'Demand breakdown 2'!P372</f>
        <v>31.794209755673545</v>
      </c>
      <c r="Q372" s="27">
        <f>M372*'Demand breakdown 2'!Q372</f>
        <v>33.989187792139305</v>
      </c>
      <c r="R372" s="27">
        <f>M372*'Demand breakdown 2'!R372</f>
        <v>0</v>
      </c>
      <c r="S372" s="27">
        <f>M372*'Demand breakdown 2'!S372</f>
        <v>0</v>
      </c>
      <c r="T372" s="27">
        <f>M372*'Demand breakdown 2'!T372</f>
        <v>3.74936162452091</v>
      </c>
      <c r="U372" s="27">
        <f>M372*'Demand breakdown 2'!U372</f>
        <v>0</v>
      </c>
      <c r="V372" s="27">
        <f>M372*'Demand breakdown 2'!V372</f>
        <v>10.221249654786904</v>
      </c>
      <c r="W372" s="27">
        <f>M372*'Demand breakdown 2'!W372</f>
        <v>0</v>
      </c>
      <c r="X372" s="27" cm="1">
        <f t="array" ref="X372">_xlfn.IFS(AND('Demand breakdown 2'!X372&gt;0,'Demand breakdown 2'!X372&lt;1),'Demand breakdown 2'!X372*'Demand breakdown final'!M372,'Demand breakdown 2'!X372=0,M372,'Demand breakdown 2'!X372=1,0)</f>
        <v>0</v>
      </c>
      <c r="Y372" s="27">
        <f>IF('Demand breakdown 2'!Y372&lt;1,M372*'Demand breakdown 2'!Y372,'Demand breakdown 2'!Y372-Doku!$H$9)</f>
        <v>2.0068516444865985</v>
      </c>
      <c r="Z372" s="27">
        <f t="shared" si="26"/>
        <v>62.237689109672047</v>
      </c>
      <c r="AA372" s="25">
        <f t="shared" si="27"/>
        <v>64.542788706326576</v>
      </c>
    </row>
    <row r="373" spans="1:27" s="25" customFormat="1" ht="15">
      <c r="A373" s="27" t="s">
        <v>1545</v>
      </c>
      <c r="B373" s="27" t="s">
        <v>1553</v>
      </c>
      <c r="C373" s="27">
        <v>15085</v>
      </c>
      <c r="D373" s="27">
        <v>414</v>
      </c>
      <c r="E373" s="27">
        <v>5173.0249999999996</v>
      </c>
      <c r="F373" s="27">
        <v>213310</v>
      </c>
      <c r="G373" s="27">
        <v>4</v>
      </c>
      <c r="H373" s="27">
        <v>8.1407270438272089E-2</v>
      </c>
      <c r="I373" s="27">
        <v>9.7179954441913435E-2</v>
      </c>
      <c r="J373" s="27">
        <v>15482.91296327352</v>
      </c>
      <c r="K373" s="29">
        <f t="shared" si="25"/>
        <v>1328.7996689886031</v>
      </c>
      <c r="L373" s="28">
        <f t="shared" si="28"/>
        <v>332.19991724715078</v>
      </c>
      <c r="M373" s="27">
        <f t="shared" si="29"/>
        <v>149.48996276121787</v>
      </c>
      <c r="N373" s="27">
        <f>M373*'Demand breakdown 2'!N373</f>
        <v>40.498185634483605</v>
      </c>
      <c r="O373" s="27">
        <f>M373*'Demand breakdown 2'!O373</f>
        <v>14.625697240441061</v>
      </c>
      <c r="P373" s="27">
        <f>M373*'Demand breakdown 2'!P373</f>
        <v>8.7539958849244428</v>
      </c>
      <c r="Q373" s="27">
        <f>M373*'Demand breakdown 2'!Q373</f>
        <v>10.633329817950493</v>
      </c>
      <c r="R373" s="27">
        <f>M373*'Demand breakdown 2'!R373</f>
        <v>2.161720897055869</v>
      </c>
      <c r="S373" s="27">
        <f>M373*'Demand breakdown 2'!S373</f>
        <v>6.6506998769781918</v>
      </c>
      <c r="T373" s="27">
        <f>M373*'Demand breakdown 2'!T373</f>
        <v>3.8365677181982543</v>
      </c>
      <c r="U373" s="27">
        <f>M373*'Demand breakdown 2'!U373</f>
        <v>6.8259745443070461</v>
      </c>
      <c r="V373" s="27">
        <f>M373*'Demand breakdown 2'!V373</f>
        <v>48.132371144807038</v>
      </c>
      <c r="W373" s="27">
        <f>M373*'Demand breakdown 2'!W373</f>
        <v>2.5414826762683869</v>
      </c>
      <c r="X373" s="27" cm="1">
        <f t="array" ref="X373">_xlfn.IFS(AND('Demand breakdown 2'!X373&gt;0,'Demand breakdown 2'!X373&lt;1),'Demand breakdown 2'!X373*'Demand breakdown final'!M373,'Demand breakdown 2'!X373=0,M373,'Demand breakdown 2'!X373=1,0)</f>
        <v>1.9377588221356663</v>
      </c>
      <c r="Y373" s="27">
        <f>IF('Demand breakdown 2'!Y373&lt;1,M373*'Demand breakdown 2'!Y373,'Demand breakdown 2'!Y373-Doku!$H$9)</f>
        <v>2.8921785036678203</v>
      </c>
      <c r="Z373" s="27">
        <f t="shared" si="26"/>
        <v>89.693977656730709</v>
      </c>
      <c r="AA373" s="25">
        <f t="shared" si="27"/>
        <v>93.015976829202231</v>
      </c>
    </row>
    <row r="374" spans="1:27" s="25" customFormat="1" ht="15">
      <c r="A374" s="27" t="s">
        <v>1545</v>
      </c>
      <c r="B374" s="27" t="s">
        <v>1554</v>
      </c>
      <c r="C374" s="27">
        <v>15086</v>
      </c>
      <c r="D374" s="27">
        <v>439</v>
      </c>
      <c r="E374" s="27">
        <v>2300.134</v>
      </c>
      <c r="F374" s="27">
        <v>89589</v>
      </c>
      <c r="G374" s="27">
        <v>4</v>
      </c>
      <c r="H374" s="27">
        <v>3.6196931308521522E-2</v>
      </c>
      <c r="I374" s="27">
        <v>4.0815034168564919E-2</v>
      </c>
      <c r="J374" s="27">
        <v>15482.91296327352</v>
      </c>
      <c r="K374" s="29">
        <f t="shared" si="25"/>
        <v>580.454408685928</v>
      </c>
      <c r="L374" s="28">
        <f t="shared" si="28"/>
        <v>145.113602171482</v>
      </c>
      <c r="M374" s="27">
        <f t="shared" si="29"/>
        <v>65.301120977166903</v>
      </c>
      <c r="N374" s="27">
        <f>M374*'Demand breakdown 2'!N374</f>
        <v>22.129742782902909</v>
      </c>
      <c r="O374" s="27">
        <f>M374*'Demand breakdown 2'!O374</f>
        <v>3.3500629540347928</v>
      </c>
      <c r="P374" s="27">
        <f>M374*'Demand breakdown 2'!P374</f>
        <v>3.1245779475132198</v>
      </c>
      <c r="Q374" s="27">
        <f>M374*'Demand breakdown 2'!Q374</f>
        <v>14.769267927163002</v>
      </c>
      <c r="R374" s="27">
        <f>M374*'Demand breakdown 2'!R374</f>
        <v>0</v>
      </c>
      <c r="S374" s="27">
        <f>M374*'Demand breakdown 2'!S374</f>
        <v>5.218367293784965</v>
      </c>
      <c r="T374" s="27">
        <f>M374*'Demand breakdown 2'!T374</f>
        <v>2.6091836468924825</v>
      </c>
      <c r="U374" s="27">
        <f>M374*'Demand breakdown 2'!U374</f>
        <v>1.7716679083837845</v>
      </c>
      <c r="V374" s="27">
        <f>M374*'Demand breakdown 2'!V374</f>
        <v>11.064871391451454</v>
      </c>
      <c r="W374" s="27">
        <f>M374*'Demand breakdown 2'!W374</f>
        <v>0</v>
      </c>
      <c r="X374" s="27" cm="1">
        <f t="array" ref="X374">_xlfn.IFS(AND('Demand breakdown 2'!X374&gt;0,'Demand breakdown 2'!X374&lt;1),'Demand breakdown 2'!X374*'Demand breakdown final'!M374,'Demand breakdown 2'!X374=0,M374,'Demand breakdown 2'!X374=1,0)</f>
        <v>0</v>
      </c>
      <c r="Y374" s="27">
        <f>IF('Demand breakdown 2'!Y374&lt;1,M374*'Demand breakdown 2'!Y374,'Demand breakdown 2'!Y374-Doku!$H$9)</f>
        <v>1.2633791250402961</v>
      </c>
      <c r="Z374" s="27">
        <f t="shared" si="26"/>
        <v>39.18067258630014</v>
      </c>
      <c r="AA374" s="25">
        <f t="shared" si="27"/>
        <v>40.631808608014964</v>
      </c>
    </row>
    <row r="375" spans="1:27" s="25" customFormat="1" ht="15">
      <c r="A375" s="27" t="s">
        <v>1545</v>
      </c>
      <c r="B375" s="27" t="s">
        <v>1555</v>
      </c>
      <c r="C375" s="27">
        <v>15087</v>
      </c>
      <c r="D375" s="27">
        <v>342</v>
      </c>
      <c r="E375" s="27">
        <v>2840.1489999999999</v>
      </c>
      <c r="F375" s="27">
        <v>134942</v>
      </c>
      <c r="G375" s="27">
        <v>2</v>
      </c>
      <c r="H375" s="27">
        <v>4.4695082225194742E-2</v>
      </c>
      <c r="I375" s="27">
        <v>6.1476993166287013E-2</v>
      </c>
      <c r="J375" s="27">
        <v>15482.91296327352</v>
      </c>
      <c r="K375" s="29">
        <f t="shared" si="25"/>
        <v>764.76327058737854</v>
      </c>
      <c r="L375" s="28">
        <f t="shared" si="28"/>
        <v>382.38163529368927</v>
      </c>
      <c r="M375" s="27">
        <f>L375*0.45</f>
        <v>172.07173588216017</v>
      </c>
      <c r="N375" s="27">
        <f>M375*'Demand breakdown 2'!N375</f>
        <v>54.700514480913462</v>
      </c>
      <c r="O375" s="27">
        <f>M375*'Demand breakdown 2'!O375</f>
        <v>8.8073440837461305</v>
      </c>
      <c r="P375" s="27">
        <f>M375*'Demand breakdown 2'!P375</f>
        <v>7.6632528179653834</v>
      </c>
      <c r="Q375" s="27">
        <f>M375*'Demand breakdown 2'!Q375</f>
        <v>48.591498854197404</v>
      </c>
      <c r="R375" s="27">
        <f>M375*'Demand breakdown 2'!R375</f>
        <v>0</v>
      </c>
      <c r="S375" s="27">
        <f>M375*'Demand breakdown 2'!S375</f>
        <v>0</v>
      </c>
      <c r="T375" s="27">
        <f>M375*'Demand breakdown 2'!T375</f>
        <v>11.829471955619804</v>
      </c>
      <c r="U375" s="27">
        <f>M375*'Demand breakdown 2'!U375</f>
        <v>0</v>
      </c>
      <c r="V375" s="27">
        <f>M375*'Demand breakdown 2'!V375</f>
        <v>34.732883898890996</v>
      </c>
      <c r="W375" s="27">
        <f>M375*'Demand breakdown 2'!W375</f>
        <v>2.4177022974989382</v>
      </c>
      <c r="X375" s="27" cm="1">
        <f t="array" ref="X375">_xlfn.IFS(AND('Demand breakdown 2'!X375&gt;0,'Demand breakdown 2'!X375&lt;1),'Demand breakdown 2'!X375*'Demand breakdown final'!M375,'Demand breakdown 2'!X375=0,M375,'Demand breakdown 2'!X375=1,0)</f>
        <v>0</v>
      </c>
      <c r="Y375" s="27">
        <f>IF('Demand breakdown 2'!Y375&lt;1,M375*'Demand breakdown 2'!Y375,'Demand breakdown 2'!Y375-Doku!$H$9)</f>
        <v>3.3290674933280449</v>
      </c>
      <c r="Z375" s="27">
        <f t="shared" si="26"/>
        <v>103.24304152929611</v>
      </c>
      <c r="AA375" s="25">
        <f t="shared" si="27"/>
        <v>107.06685788223301</v>
      </c>
    </row>
    <row r="376" spans="1:27" s="25" customFormat="1" ht="15">
      <c r="A376" s="27" t="s">
        <v>1545</v>
      </c>
      <c r="B376" s="27" t="s">
        <v>1556</v>
      </c>
      <c r="C376" s="27">
        <v>15088</v>
      </c>
      <c r="D376" s="27">
        <v>599</v>
      </c>
      <c r="E376" s="27">
        <v>6507.4629999999997</v>
      </c>
      <c r="F376" s="27">
        <v>183815</v>
      </c>
      <c r="G376" s="27">
        <v>4</v>
      </c>
      <c r="H376" s="27">
        <v>0.10240716028011645</v>
      </c>
      <c r="I376" s="27">
        <v>8.3742596810933947E-2</v>
      </c>
      <c r="J376" s="27">
        <v>15482.91296327352</v>
      </c>
      <c r="K376" s="29">
        <f t="shared" si="25"/>
        <v>1504.6462421596068</v>
      </c>
      <c r="L376" s="28">
        <f t="shared" si="28"/>
        <v>376.1615605399017</v>
      </c>
      <c r="M376" s="27">
        <f t="shared" si="29"/>
        <v>169.27270224295577</v>
      </c>
      <c r="N376" s="27">
        <f>M376*'Demand breakdown 2'!N376</f>
        <v>21.983966116908064</v>
      </c>
      <c r="O376" s="27">
        <f>M376*'Demand breakdown 2'!O376</f>
        <v>62.886705360709584</v>
      </c>
      <c r="P376" s="27">
        <f>M376*'Demand breakdown 2'!P376</f>
        <v>8.7056505822955934</v>
      </c>
      <c r="Q376" s="27">
        <f>M376*'Demand breakdown 2'!Q376</f>
        <v>9.3337638999215393</v>
      </c>
      <c r="R376" s="27">
        <f>M376*'Demand breakdown 2'!R376</f>
        <v>0</v>
      </c>
      <c r="S376" s="27">
        <f>M376*'Demand breakdown 2'!S376</f>
        <v>0</v>
      </c>
      <c r="T376" s="27">
        <f>M376*'Demand breakdown 2'!T376</f>
        <v>0</v>
      </c>
      <c r="U376" s="27">
        <f>M376*'Demand breakdown 2'!U376</f>
        <v>0</v>
      </c>
      <c r="V376" s="27">
        <f>M376*'Demand breakdown 2'!V376</f>
        <v>41.857471486592956</v>
      </c>
      <c r="W376" s="27">
        <f>M376*'Demand breakdown 2'!W376</f>
        <v>1.2813511679569272</v>
      </c>
      <c r="X376" s="27" cm="1">
        <f t="array" ref="X376">_xlfn.IFS(AND('Demand breakdown 2'!X376&gt;0,'Demand breakdown 2'!X376&lt;1),'Demand breakdown 2'!X376*'Demand breakdown final'!M376,'Demand breakdown 2'!X376=0,M376,'Demand breakdown 2'!X376=1,0)</f>
        <v>19.948878967800002</v>
      </c>
      <c r="Y376" s="27">
        <f>IF('Demand breakdown 2'!Y376&lt;1,M376*'Demand breakdown 2'!Y376,'Demand breakdown 2'!Y376-Doku!$H$9)</f>
        <v>3.2749146607710955</v>
      </c>
      <c r="Z376" s="27">
        <f t="shared" si="26"/>
        <v>101.56362134577347</v>
      </c>
      <c r="AA376" s="25">
        <f t="shared" si="27"/>
        <v>105.32523695117249</v>
      </c>
    </row>
    <row r="377" spans="1:27" s="25" customFormat="1" ht="15">
      <c r="A377" s="27" t="s">
        <v>1545</v>
      </c>
      <c r="B377" s="27" t="s">
        <v>1557</v>
      </c>
      <c r="C377" s="27">
        <v>15089</v>
      </c>
      <c r="D377" s="27">
        <v>407</v>
      </c>
      <c r="E377" s="27">
        <v>4769.768</v>
      </c>
      <c r="F377" s="27">
        <v>189125</v>
      </c>
      <c r="G377" s="27">
        <v>3</v>
      </c>
      <c r="H377" s="27">
        <v>7.5061263671413955E-2</v>
      </c>
      <c r="I377" s="27">
        <v>8.6161731207289288E-2</v>
      </c>
      <c r="J377" s="27">
        <v>15482.91296327352</v>
      </c>
      <c r="K377" s="29">
        <f t="shared" si="25"/>
        <v>1210.2899326965153</v>
      </c>
      <c r="L377" s="28">
        <f t="shared" si="28"/>
        <v>403.42997756550511</v>
      </c>
      <c r="M377" s="27">
        <f t="shared" si="29"/>
        <v>181.5434899044773</v>
      </c>
      <c r="N377" s="27">
        <f>M377*'Demand breakdown 2'!N377</f>
        <v>43.602120755758847</v>
      </c>
      <c r="O377" s="27">
        <f>M377*'Demand breakdown 2'!O377</f>
        <v>30.29295643930476</v>
      </c>
      <c r="P377" s="27">
        <f>M377*'Demand breakdown 2'!P377</f>
        <v>26.916973295618845</v>
      </c>
      <c r="Q377" s="27">
        <f>M377*'Demand breakdown 2'!Q377</f>
        <v>27.176664306671604</v>
      </c>
      <c r="R377" s="27">
        <f>M377*'Demand breakdown 2'!R377</f>
        <v>0</v>
      </c>
      <c r="S377" s="27">
        <f>M377*'Demand breakdown 2'!S377</f>
        <v>5.7651404453713297</v>
      </c>
      <c r="T377" s="27">
        <f>M377*'Demand breakdown 2'!T377</f>
        <v>5.7132022431607776</v>
      </c>
      <c r="U377" s="27">
        <f>M377*'Demand breakdown 2'!U377</f>
        <v>18.308216279219764</v>
      </c>
      <c r="V377" s="27">
        <f>M377*'Demand breakdown 2'!V377</f>
        <v>18.438061784746147</v>
      </c>
      <c r="W377" s="27">
        <f>M377*'Demand breakdown 2'!W377</f>
        <v>1.5321769652112995</v>
      </c>
      <c r="X377" s="27" cm="1">
        <f t="array" ref="X377">_xlfn.IFS(AND('Demand breakdown 2'!X377&gt;0,'Demand breakdown 2'!X377&lt;1),'Demand breakdown 2'!X377*'Demand breakdown final'!M377,'Demand breakdown 2'!X377=0,M377,'Demand breakdown 2'!X377=1,0)</f>
        <v>0.28566011215803888</v>
      </c>
      <c r="Y377" s="27">
        <f>IF('Demand breakdown 2'!Y377&lt;1,M377*'Demand breakdown 2'!Y377,'Demand breakdown 2'!Y377-Doku!$H$9)</f>
        <v>3.5123172772558702</v>
      </c>
      <c r="Z377" s="27">
        <f t="shared" si="26"/>
        <v>108.92609394268639</v>
      </c>
      <c r="AA377" s="25">
        <f t="shared" si="27"/>
        <v>112.96039371834144</v>
      </c>
    </row>
    <row r="378" spans="1:27" s="25" customFormat="1" ht="15">
      <c r="A378" s="27" t="s">
        <v>1545</v>
      </c>
      <c r="B378" s="27" t="s">
        <v>1558</v>
      </c>
      <c r="C378" s="27">
        <v>15090</v>
      </c>
      <c r="D378" s="27">
        <v>368</v>
      </c>
      <c r="E378" s="27">
        <v>2903.163</v>
      </c>
      <c r="F378" s="27">
        <v>111190</v>
      </c>
      <c r="G378" s="27">
        <v>3</v>
      </c>
      <c r="H378" s="27">
        <v>4.5686725942245654E-2</v>
      </c>
      <c r="I378" s="27">
        <v>5.0656036446469245E-2</v>
      </c>
      <c r="J378" s="27">
        <v>15482.91296327352</v>
      </c>
      <c r="K378" s="29">
        <f t="shared" si="25"/>
        <v>728.9066339075448</v>
      </c>
      <c r="L378" s="28">
        <f t="shared" si="28"/>
        <v>242.96887796918159</v>
      </c>
      <c r="M378" s="27">
        <f t="shared" si="29"/>
        <v>109.33599508613172</v>
      </c>
      <c r="N378" s="27">
        <f>M378*'Demand breakdown 2'!N378</f>
        <v>17.382390987292094</v>
      </c>
      <c r="O378" s="27">
        <f>M378*'Demand breakdown 2'!O378</f>
        <v>0</v>
      </c>
      <c r="P378" s="27">
        <f>M378*'Demand breakdown 2'!P378</f>
        <v>6.2916061654340067</v>
      </c>
      <c r="Q378" s="27">
        <f>M378*'Demand breakdown 2'!Q378</f>
        <v>65.783863534398364</v>
      </c>
      <c r="R378" s="27">
        <f>M378*'Demand breakdown 2'!R378</f>
        <v>0</v>
      </c>
      <c r="S378" s="27">
        <f>M378*'Demand breakdown 2'!S378</f>
        <v>0</v>
      </c>
      <c r="T378" s="27">
        <f>M378*'Demand breakdown 2'!T378</f>
        <v>5.1503380703087691</v>
      </c>
      <c r="U378" s="27">
        <f>M378*'Demand breakdown 2'!U378</f>
        <v>0</v>
      </c>
      <c r="V378" s="27">
        <f>M378*'Demand breakdown 2'!V378</f>
        <v>12.612475615358406</v>
      </c>
      <c r="W378" s="27">
        <f>M378*'Demand breakdown 2'!W378</f>
        <v>0</v>
      </c>
      <c r="X378" s="27" cm="1">
        <f t="array" ref="X378">_xlfn.IFS(AND('Demand breakdown 2'!X378&gt;0,'Demand breakdown 2'!X378&lt;1),'Demand breakdown 2'!X378*'Demand breakdown final'!M378,'Demand breakdown 2'!X378=0,M378,'Demand breakdown 2'!X378=1,0)</f>
        <v>0</v>
      </c>
      <c r="Y378" s="27">
        <f>IF('Demand breakdown 2'!Y378&lt;1,M378*'Demand breakdown 2'!Y378,'Demand breakdown 2'!Y378-Doku!$H$9)</f>
        <v>2.1153207133400747</v>
      </c>
      <c r="Z378" s="27">
        <f t="shared" si="26"/>
        <v>65.601597051679036</v>
      </c>
      <c r="AA378" s="25">
        <f t="shared" si="27"/>
        <v>68.031285831370852</v>
      </c>
    </row>
    <row r="379" spans="1:27" s="25" customFormat="1" ht="15">
      <c r="A379" s="27" t="s">
        <v>1545</v>
      </c>
      <c r="B379" s="27" t="s">
        <v>1559</v>
      </c>
      <c r="C379" s="27">
        <v>15091</v>
      </c>
      <c r="D379" s="27">
        <v>480</v>
      </c>
      <c r="E379" s="27">
        <v>3180.9490000000001</v>
      </c>
      <c r="F379" s="27">
        <v>124953</v>
      </c>
      <c r="G379" s="27">
        <v>3</v>
      </c>
      <c r="H379" s="27">
        <v>5.0058210716814856E-2</v>
      </c>
      <c r="I379" s="27">
        <v>5.6926195899772207E-2</v>
      </c>
      <c r="J379" s="27">
        <v>15482.91296327352</v>
      </c>
      <c r="K379" s="29">
        <f t="shared" si="25"/>
        <v>804.82111633546879</v>
      </c>
      <c r="L379" s="28">
        <f t="shared" si="28"/>
        <v>268.27370544515628</v>
      </c>
      <c r="M379" s="27">
        <f t="shared" si="29"/>
        <v>120.72316745032033</v>
      </c>
      <c r="N379" s="27">
        <f>M379*'Demand breakdown 2'!N379</f>
        <v>21.272969251006362</v>
      </c>
      <c r="O379" s="27">
        <f>M379*'Demand breakdown 2'!O379</f>
        <v>30.923113196951608</v>
      </c>
      <c r="P379" s="27">
        <f>M379*'Demand breakdown 2'!P379</f>
        <v>11.529522808346181</v>
      </c>
      <c r="Q379" s="27">
        <f>M379*'Demand breakdown 2'!Q379</f>
        <v>31.309652111913508</v>
      </c>
      <c r="R379" s="27">
        <f>M379*'Demand breakdown 2'!R379</f>
        <v>0</v>
      </c>
      <c r="S379" s="27">
        <f>M379*'Demand breakdown 2'!S379</f>
        <v>6.8643979725991713</v>
      </c>
      <c r="T379" s="27">
        <f>M379*'Demand breakdown 2'!T379</f>
        <v>0</v>
      </c>
      <c r="U379" s="27">
        <f>M379*'Demand breakdown 2'!U379</f>
        <v>0</v>
      </c>
      <c r="V379" s="27">
        <f>M379*'Demand breakdown 2'!V379</f>
        <v>13.995374507241028</v>
      </c>
      <c r="W379" s="27">
        <f>M379*'Demand breakdown 2'!W379</f>
        <v>2.4925095550991165</v>
      </c>
      <c r="X379" s="27" cm="1">
        <f t="array" ref="X379">_xlfn.IFS(AND('Demand breakdown 2'!X379&gt;0,'Demand breakdown 2'!X379&lt;1),'Demand breakdown 2'!X379*'Demand breakdown final'!M379,'Demand breakdown 2'!X379=0,M379,'Demand breakdown 2'!X379=1,0)</f>
        <v>0</v>
      </c>
      <c r="Y379" s="27">
        <f>IF('Demand breakdown 2'!Y379&lt;1,M379*'Demand breakdown 2'!Y379,'Demand breakdown 2'!Y379-Doku!$H$9)</f>
        <v>2.3356280471633633</v>
      </c>
      <c r="Z379" s="27">
        <f t="shared" si="26"/>
        <v>72.433900470192199</v>
      </c>
      <c r="AA379" s="25">
        <f t="shared" si="27"/>
        <v>75.116637524643764</v>
      </c>
    </row>
    <row r="380" spans="1:27" s="25" customFormat="1" ht="15">
      <c r="A380" s="27" t="s">
        <v>1560</v>
      </c>
      <c r="B380" s="27" t="s">
        <v>1561</v>
      </c>
      <c r="C380" s="27">
        <v>16051</v>
      </c>
      <c r="D380" s="27">
        <v>520</v>
      </c>
      <c r="E380" s="27">
        <v>8472.73</v>
      </c>
      <c r="F380" s="27">
        <v>213981</v>
      </c>
      <c r="G380" s="27">
        <v>1</v>
      </c>
      <c r="H380" s="27">
        <v>0.13266417185983151</v>
      </c>
      <c r="I380" s="27">
        <v>0.10031926863572434</v>
      </c>
      <c r="J380" s="27">
        <v>13457.754485996982</v>
      </c>
      <c r="K380" s="29">
        <f t="shared" si="25"/>
        <v>1663.4807193679796</v>
      </c>
      <c r="L380" s="28">
        <f t="shared" si="28"/>
        <v>1663.4807193679796</v>
      </c>
      <c r="M380" s="27">
        <f t="shared" si="29"/>
        <v>748.5663237155909</v>
      </c>
      <c r="N380" s="27">
        <f>M380*'Demand breakdown 2'!N380</f>
        <v>130.3178134883093</v>
      </c>
      <c r="O380" s="27">
        <f>M380*'Demand breakdown 2'!O380</f>
        <v>51.808305056514406</v>
      </c>
      <c r="P380" s="27">
        <f>M380*'Demand breakdown 2'!P380</f>
        <v>29.490881339862042</v>
      </c>
      <c r="Q380" s="27">
        <f>M380*'Demand breakdown 2'!Q380</f>
        <v>117.16647451242487</v>
      </c>
      <c r="R380" s="27">
        <f>M380*'Demand breakdown 2'!R380</f>
        <v>0</v>
      </c>
      <c r="S380" s="27">
        <f>M380*'Demand breakdown 2'!S380</f>
        <v>19.262062136396381</v>
      </c>
      <c r="T380" s="27">
        <f>M380*'Demand breakdown 2'!T380</f>
        <v>0</v>
      </c>
      <c r="U380" s="27">
        <f>M380*'Demand breakdown 2'!U380</f>
        <v>0</v>
      </c>
      <c r="V380" s="27">
        <f>M380*'Demand breakdown 2'!V380</f>
        <v>362.25960997208921</v>
      </c>
      <c r="W380" s="27">
        <f>M380*'Demand breakdown 2'!W380</f>
        <v>23.778683602861744</v>
      </c>
      <c r="X380" s="27" cm="1">
        <f t="array" ref="X380">_xlfn.IFS(AND('Demand breakdown 2'!X380&gt;0,'Demand breakdown 2'!X380&lt;1),'Demand breakdown 2'!X380*'Demand breakdown final'!M380,'Demand breakdown 2'!X380=0,M380,'Demand breakdown 2'!X380=1,0)</f>
        <v>0</v>
      </c>
      <c r="Y380" s="27">
        <f>IF('Demand breakdown 2'!Y380&lt;1,M380*'Demand breakdown 2'!Y380,'Demand breakdown 2'!Y380-Doku!$H$9)</f>
        <v>14.482493607132939</v>
      </c>
      <c r="Z380" s="27">
        <f t="shared" si="26"/>
        <v>449.13979422935455</v>
      </c>
      <c r="AA380" s="25">
        <f t="shared" si="27"/>
        <v>465.77460142303437</v>
      </c>
    </row>
    <row r="381" spans="1:27" s="25" customFormat="1" ht="15">
      <c r="A381" s="27" t="s">
        <v>1560</v>
      </c>
      <c r="B381" s="27" t="s">
        <v>1562</v>
      </c>
      <c r="C381" s="27">
        <v>16052</v>
      </c>
      <c r="D381" s="27">
        <v>427</v>
      </c>
      <c r="E381" s="27">
        <v>2704.1419999999998</v>
      </c>
      <c r="F381" s="27">
        <v>93125</v>
      </c>
      <c r="G381" s="27">
        <v>1</v>
      </c>
      <c r="H381" s="27">
        <v>4.234086994645038E-2</v>
      </c>
      <c r="I381" s="27">
        <v>4.3659165494608534E-2</v>
      </c>
      <c r="J381" s="27">
        <v>13457.754485996982</v>
      </c>
      <c r="K381" s="29">
        <f t="shared" si="25"/>
        <v>574.78059585444407</v>
      </c>
      <c r="L381" s="28">
        <f t="shared" si="28"/>
        <v>574.78059585444407</v>
      </c>
      <c r="M381" s="27">
        <f t="shared" si="29"/>
        <v>258.65126813449984</v>
      </c>
      <c r="N381" s="27">
        <f>M381*'Demand breakdown 2'!N381</f>
        <v>55.925906514792899</v>
      </c>
      <c r="O381" s="27">
        <f>M381*'Demand breakdown 2'!O381</f>
        <v>6.6466563564999959</v>
      </c>
      <c r="P381" s="27">
        <f>M381*'Demand breakdown 2'!P381</f>
        <v>0</v>
      </c>
      <c r="Q381" s="27">
        <f>M381*'Demand breakdown 2'!Q381</f>
        <v>44.243904433671688</v>
      </c>
      <c r="R381" s="27">
        <f>M381*'Demand breakdown 2'!R381</f>
        <v>24.505349193156547</v>
      </c>
      <c r="S381" s="27">
        <f>M381*'Demand breakdown 2'!S381</f>
        <v>0</v>
      </c>
      <c r="T381" s="27">
        <f>M381*'Demand breakdown 2'!T381</f>
        <v>0</v>
      </c>
      <c r="U381" s="27">
        <f>M381*'Demand breakdown 2'!U381</f>
        <v>0</v>
      </c>
      <c r="V381" s="27">
        <f>M381*'Demand breakdown 2'!V381</f>
        <v>29.003591373818161</v>
      </c>
      <c r="W381" s="27">
        <f>M381*'Demand breakdown 2'!W381</f>
        <v>12.2191056250808</v>
      </c>
      <c r="X381" s="27" cm="1">
        <f t="array" ref="X381">_xlfn.IFS(AND('Demand breakdown 2'!X381&gt;0,'Demand breakdown 2'!X381&lt;1),'Demand breakdown 2'!X381*'Demand breakdown final'!M381,'Demand breakdown 2'!X381=0,M381,'Demand breakdown 2'!X381=1,0)</f>
        <v>81.102635137898929</v>
      </c>
      <c r="Y381" s="27">
        <f>IF('Demand breakdown 2'!Y381&lt;1,M381*'Demand breakdown 2'!Y381,'Demand breakdown 2'!Y381-Doku!$H$9)</f>
        <v>5.004119499580769</v>
      </c>
      <c r="Z381" s="27">
        <f t="shared" si="26"/>
        <v>155.19076088069991</v>
      </c>
      <c r="AA381" s="25">
        <f t="shared" si="27"/>
        <v>160.93856683924434</v>
      </c>
    </row>
    <row r="382" spans="1:27" s="25" customFormat="1" ht="15">
      <c r="A382" s="27" t="s">
        <v>1560</v>
      </c>
      <c r="B382" s="27" t="s">
        <v>1563</v>
      </c>
      <c r="C382" s="27">
        <v>16053</v>
      </c>
      <c r="D382" s="27">
        <v>586</v>
      </c>
      <c r="E382" s="27">
        <v>4992.6549999999997</v>
      </c>
      <c r="F382" s="27">
        <v>111343</v>
      </c>
      <c r="G382" s="27">
        <v>1</v>
      </c>
      <c r="H382" s="27">
        <v>7.8173911001158669E-2</v>
      </c>
      <c r="I382" s="27">
        <v>5.2200187529301452E-2</v>
      </c>
      <c r="J382" s="27">
        <v>13457.754485996982</v>
      </c>
      <c r="K382" s="29">
        <f t="shared" si="25"/>
        <v>954.17186326377112</v>
      </c>
      <c r="L382" s="28">
        <f t="shared" si="28"/>
        <v>954.17186326377112</v>
      </c>
      <c r="M382" s="27">
        <f t="shared" si="29"/>
        <v>429.37733846869702</v>
      </c>
      <c r="N382" s="27">
        <f>M382*'Demand breakdown 2'!N382</f>
        <v>37.76020437834007</v>
      </c>
      <c r="O382" s="27">
        <f>M382*'Demand breakdown 2'!O382</f>
        <v>21.758464021627482</v>
      </c>
      <c r="P382" s="27">
        <f>M382*'Demand breakdown 2'!P382</f>
        <v>33.125553970145873</v>
      </c>
      <c r="Q382" s="27">
        <f>M382*'Demand breakdown 2'!Q382</f>
        <v>0</v>
      </c>
      <c r="R382" s="27">
        <f>M382*'Demand breakdown 2'!R382</f>
        <v>0</v>
      </c>
      <c r="S382" s="27">
        <f>M382*'Demand breakdown 2'!S382</f>
        <v>0</v>
      </c>
      <c r="T382" s="27">
        <f>M382*'Demand breakdown 2'!T382</f>
        <v>0</v>
      </c>
      <c r="U382" s="27">
        <f>M382*'Demand breakdown 2'!U382</f>
        <v>0</v>
      </c>
      <c r="V382" s="27">
        <f>M382*'Demand breakdown 2'!V382</f>
        <v>269.00486685034514</v>
      </c>
      <c r="W382" s="27">
        <f>M382*'Demand breakdown 2'!W382</f>
        <v>36.882060090471697</v>
      </c>
      <c r="X382" s="27" cm="1">
        <f t="array" ref="X382">_xlfn.IFS(AND('Demand breakdown 2'!X382&gt;0,'Demand breakdown 2'!X382&lt;1),'Demand breakdown 2'!X382*'Demand breakdown final'!M382,'Demand breakdown 2'!X382=0,M382,'Demand breakdown 2'!X382=1,0)</f>
        <v>22.539036721954925</v>
      </c>
      <c r="Y382" s="27">
        <f>IF('Demand breakdown 2'!Y382&lt;1,M382*'Demand breakdown 2'!Y382,'Demand breakdown 2'!Y382-Doku!$H$9)</f>
        <v>8.3071524358118065</v>
      </c>
      <c r="Z382" s="27">
        <f t="shared" si="26"/>
        <v>257.6264030812182</v>
      </c>
      <c r="AA382" s="25">
        <f t="shared" si="27"/>
        <v>267.16812171385595</v>
      </c>
    </row>
    <row r="383" spans="1:27" s="25" customFormat="1" ht="15">
      <c r="A383" s="27" t="s">
        <v>1560</v>
      </c>
      <c r="B383" s="27" t="s">
        <v>1564</v>
      </c>
      <c r="C383" s="27">
        <v>16054</v>
      </c>
      <c r="D383" s="27">
        <v>539</v>
      </c>
      <c r="E383" s="27">
        <v>1218.3009999999999</v>
      </c>
      <c r="F383" s="27">
        <v>36789</v>
      </c>
      <c r="G383" s="27">
        <v>1</v>
      </c>
      <c r="H383" s="27">
        <v>1.9075893276547771E-2</v>
      </c>
      <c r="I383" s="27">
        <v>1.7247538677918426E-2</v>
      </c>
      <c r="J383" s="27">
        <v>13457.754485996982</v>
      </c>
      <c r="K383" s="29">
        <f t="shared" si="25"/>
        <v>249.82913507238521</v>
      </c>
      <c r="L383" s="28">
        <f t="shared" si="28"/>
        <v>249.82913507238521</v>
      </c>
      <c r="M383" s="27">
        <f t="shared" si="29"/>
        <v>112.42311078257335</v>
      </c>
      <c r="N383" s="27">
        <f>M383*'Demand breakdown 2'!N383</f>
        <v>14.03056344128454</v>
      </c>
      <c r="O383" s="27">
        <f>M383*'Demand breakdown 2'!O383</f>
        <v>0</v>
      </c>
      <c r="P383" s="27">
        <f>M383*'Demand breakdown 2'!P383</f>
        <v>0</v>
      </c>
      <c r="Q383" s="27">
        <f>M383*'Demand breakdown 2'!Q383</f>
        <v>0</v>
      </c>
      <c r="R383" s="27">
        <f>M383*'Demand breakdown 2'!R383</f>
        <v>0</v>
      </c>
      <c r="S383" s="27">
        <f>M383*'Demand breakdown 2'!S383</f>
        <v>0</v>
      </c>
      <c r="T383" s="27">
        <f>M383*'Demand breakdown 2'!T383</f>
        <v>0</v>
      </c>
      <c r="U383" s="27">
        <f>M383*'Demand breakdown 2'!U383</f>
        <v>0</v>
      </c>
      <c r="V383" s="27">
        <f>M383*'Demand breakdown 2'!V383</f>
        <v>52.018452600493667</v>
      </c>
      <c r="W383" s="27">
        <f>M383*'Demand breakdown 2'!W383</f>
        <v>0</v>
      </c>
      <c r="X383" s="27" cm="1">
        <f t="array" ref="X383">_xlfn.IFS(AND('Demand breakdown 2'!X383&gt;0,'Demand breakdown 2'!X383&lt;1),'Demand breakdown 2'!X383*'Demand breakdown final'!M383,'Demand breakdown 2'!X383=0,M383,'Demand breakdown 2'!X383=1,0)</f>
        <v>44.199047678671064</v>
      </c>
      <c r="Y383" s="27">
        <f>IF('Demand breakdown 2'!Y383&lt;1,M383*'Demand breakdown 2'!Y383,'Demand breakdown 2'!Y383-Doku!$H$9)</f>
        <v>2.1750470621240767</v>
      </c>
      <c r="Z383" s="27">
        <f t="shared" si="26"/>
        <v>67.45386646954401</v>
      </c>
      <c r="AA383" s="25">
        <f t="shared" si="27"/>
        <v>69.952157820267871</v>
      </c>
    </row>
    <row r="384" spans="1:27" s="25" customFormat="1" ht="15">
      <c r="A384" s="27" t="s">
        <v>1560</v>
      </c>
      <c r="B384" s="27" t="s">
        <v>1565</v>
      </c>
      <c r="C384" s="27">
        <v>16055</v>
      </c>
      <c r="D384" s="27">
        <v>421</v>
      </c>
      <c r="E384" s="27">
        <v>1981.673</v>
      </c>
      <c r="F384" s="27">
        <v>65228</v>
      </c>
      <c r="G384" s="27">
        <v>1</v>
      </c>
      <c r="H384" s="27">
        <v>3.1028606770425578E-2</v>
      </c>
      <c r="I384" s="27">
        <v>3.0580403187998123E-2</v>
      </c>
      <c r="J384" s="27">
        <v>13457.754485996982</v>
      </c>
      <c r="K384" s="29">
        <f t="shared" si="25"/>
        <v>415.88646410275635</v>
      </c>
      <c r="L384" s="28">
        <f t="shared" si="28"/>
        <v>415.88646410275635</v>
      </c>
      <c r="M384" s="27">
        <f t="shared" si="29"/>
        <v>187.14890884624037</v>
      </c>
      <c r="N384" s="27">
        <f>M384*'Demand breakdown 2'!N384</f>
        <v>13.542513553086398</v>
      </c>
      <c r="O384" s="27">
        <f>M384*'Demand breakdown 2'!O384</f>
        <v>0</v>
      </c>
      <c r="P384" s="27">
        <f>M384*'Demand breakdown 2'!P384</f>
        <v>0</v>
      </c>
      <c r="Q384" s="27">
        <f>M384*'Demand breakdown 2'!Q384</f>
        <v>0</v>
      </c>
      <c r="R384" s="27">
        <f>M384*'Demand breakdown 2'!R384</f>
        <v>0</v>
      </c>
      <c r="S384" s="27">
        <f>M384*'Demand breakdown 2'!S384</f>
        <v>0</v>
      </c>
      <c r="T384" s="27">
        <f>M384*'Demand breakdown 2'!T384</f>
        <v>0</v>
      </c>
      <c r="U384" s="27">
        <f>M384*'Demand breakdown 2'!U384</f>
        <v>0</v>
      </c>
      <c r="V384" s="27">
        <f>M384*'Demand breakdown 2'!V384</f>
        <v>24.484864503980212</v>
      </c>
      <c r="W384" s="27">
        <f>M384*'Demand breakdown 2'!W384</f>
        <v>0</v>
      </c>
      <c r="X384" s="27" cm="1">
        <f t="array" ref="X384">_xlfn.IFS(AND('Demand breakdown 2'!X384&gt;0,'Demand breakdown 2'!X384&lt;1),'Demand breakdown 2'!X384*'Demand breakdown final'!M384,'Demand breakdown 2'!X384=0,M384,'Demand breakdown 2'!X384=1,0)</f>
        <v>145.50076561436026</v>
      </c>
      <c r="Y384" s="27">
        <f>IF('Demand breakdown 2'!Y384&lt;1,M384*'Demand breakdown 2'!Y384,'Demand breakdown 2'!Y384-Doku!$H$9)</f>
        <v>3.620765174813501</v>
      </c>
      <c r="Z384" s="27">
        <f t="shared" si="26"/>
        <v>112.28934530774423</v>
      </c>
      <c r="AA384" s="25">
        <f t="shared" si="27"/>
        <v>116.44820994877179</v>
      </c>
    </row>
    <row r="385" spans="1:27" s="25" customFormat="1" ht="15">
      <c r="A385" s="27" t="s">
        <v>1560</v>
      </c>
      <c r="B385" s="27" t="s">
        <v>1566</v>
      </c>
      <c r="C385" s="27">
        <v>16056</v>
      </c>
      <c r="D385" s="27">
        <v>492</v>
      </c>
      <c r="E385" s="27">
        <v>1676.136</v>
      </c>
      <c r="F385" s="27">
        <v>42250</v>
      </c>
      <c r="G385" s="27">
        <v>1</v>
      </c>
      <c r="H385" s="27">
        <v>2.6244574578022734E-2</v>
      </c>
      <c r="I385" s="27">
        <v>1.9807782466010313E-2</v>
      </c>
      <c r="J385" s="27">
        <v>13457.754485996982</v>
      </c>
      <c r="K385" s="29">
        <f t="shared" si="25"/>
        <v>328.93810624262557</v>
      </c>
      <c r="L385" s="28">
        <f t="shared" si="28"/>
        <v>328.93810624262557</v>
      </c>
      <c r="M385" s="27">
        <f t="shared" si="29"/>
        <v>148.02214780918152</v>
      </c>
      <c r="N385" s="27">
        <f>M385*'Demand breakdown 2'!N385</f>
        <v>9.9131319153161321</v>
      </c>
      <c r="O385" s="27">
        <f>M385*'Demand breakdown 2'!O385</f>
        <v>0</v>
      </c>
      <c r="P385" s="27">
        <f>M385*'Demand breakdown 2'!P385</f>
        <v>0</v>
      </c>
      <c r="Q385" s="27">
        <f>M385*'Demand breakdown 2'!Q385</f>
        <v>0</v>
      </c>
      <c r="R385" s="27">
        <f>M385*'Demand breakdown 2'!R385</f>
        <v>0</v>
      </c>
      <c r="S385" s="27">
        <f>M385*'Demand breakdown 2'!S385</f>
        <v>0</v>
      </c>
      <c r="T385" s="27">
        <f>M385*'Demand breakdown 2'!T385</f>
        <v>0</v>
      </c>
      <c r="U385" s="27">
        <f>M385*'Demand breakdown 2'!U385</f>
        <v>112.95951076161498</v>
      </c>
      <c r="V385" s="27">
        <f>M385*'Demand breakdown 2'!V385</f>
        <v>12.071434053840658</v>
      </c>
      <c r="W385" s="27">
        <f>M385*'Demand breakdown 2'!W385</f>
        <v>5.5212380287836691</v>
      </c>
      <c r="X385" s="27" cm="1">
        <f t="array" ref="X385">_xlfn.IFS(AND('Demand breakdown 2'!X385&gt;0,'Demand breakdown 2'!X385&lt;1),'Demand breakdown 2'!X385*'Demand breakdown final'!M385,'Demand breakdown 2'!X385=0,M385,'Demand breakdown 2'!X385=1,0)</f>
        <v>4.6930523244661195</v>
      </c>
      <c r="Y385" s="27">
        <f>IF('Demand breakdown 2'!Y385&lt;1,M385*'Demand breakdown 2'!Y385,'Demand breakdown 2'!Y385-Doku!$H$9)</f>
        <v>2.8637807251599572</v>
      </c>
      <c r="Z385" s="27">
        <f t="shared" si="26"/>
        <v>88.813288685508908</v>
      </c>
      <c r="AA385" s="25">
        <f t="shared" si="27"/>
        <v>92.102669747935167</v>
      </c>
    </row>
    <row r="386" spans="1:27" s="25" customFormat="1" ht="15">
      <c r="A386" s="27" t="s">
        <v>1560</v>
      </c>
      <c r="B386" s="27" t="s">
        <v>1567</v>
      </c>
      <c r="C386" s="27">
        <v>16061</v>
      </c>
      <c r="D386" s="27">
        <v>410</v>
      </c>
      <c r="E386" s="27">
        <v>2626.6030000000001</v>
      </c>
      <c r="F386" s="27">
        <v>100006</v>
      </c>
      <c r="G386" s="27">
        <v>3</v>
      </c>
      <c r="H386" s="27">
        <v>4.1126781072871328E-2</v>
      </c>
      <c r="I386" s="27">
        <v>4.688513830285982E-2</v>
      </c>
      <c r="J386" s="27">
        <v>13457.754485996982</v>
      </c>
      <c r="K386" s="29">
        <f t="shared" ref="K386:K402" si="30">H386*J386*$AD$6+I386*J386*$AF$6</f>
        <v>575.17259867432813</v>
      </c>
      <c r="L386" s="28">
        <f t="shared" si="28"/>
        <v>191.72419955810938</v>
      </c>
      <c r="M386" s="27">
        <f t="shared" si="29"/>
        <v>86.275889801149219</v>
      </c>
      <c r="N386" s="27">
        <f>M386*'Demand breakdown 2'!N386</f>
        <v>20.905547859002645</v>
      </c>
      <c r="O386" s="27">
        <f>M386*'Demand breakdown 2'!O386</f>
        <v>4.5855614098873003</v>
      </c>
      <c r="P386" s="27">
        <f>M386*'Demand breakdown 2'!P386</f>
        <v>3.5566926989648113</v>
      </c>
      <c r="Q386" s="27">
        <f>M386*'Demand breakdown 2'!Q386</f>
        <v>19.255810098385549</v>
      </c>
      <c r="R386" s="27">
        <f>M386*'Demand breakdown 2'!R386</f>
        <v>0</v>
      </c>
      <c r="S386" s="27">
        <f>M386*'Demand breakdown 2'!S386</f>
        <v>4.851648145470703</v>
      </c>
      <c r="T386" s="27">
        <f>M386*'Demand breakdown 2'!T386</f>
        <v>2.377041504545061</v>
      </c>
      <c r="U386" s="27">
        <f>M386*'Demand breakdown 2'!U386</f>
        <v>6.0046906663321131</v>
      </c>
      <c r="V386" s="27">
        <f>M386*'Demand breakdown 2'!V386</f>
        <v>11.4417296300863</v>
      </c>
      <c r="W386" s="27">
        <f>M386*'Demand breakdown 2'!W386</f>
        <v>2.2706068103116999</v>
      </c>
      <c r="X386" s="27" cm="1">
        <f t="array" ref="X386">_xlfn.IFS(AND('Demand breakdown 2'!X386&gt;0,'Demand breakdown 2'!X386&lt;1),'Demand breakdown 2'!X386*'Demand breakdown final'!M386,'Demand breakdown 2'!X386=0,M386,'Demand breakdown 2'!X386=1,0)</f>
        <v>9.3573835346829828</v>
      </c>
      <c r="Y386" s="27">
        <f>IF('Demand breakdown 2'!Y386&lt;1,M386*'Demand breakdown 2'!Y386,'Demand breakdown 2'!Y386-Doku!$H$9)</f>
        <v>1.6691774434800404</v>
      </c>
      <c r="Z386" s="27">
        <f t="shared" ref="Z386:Z402" si="31">L386*$AE$4</f>
        <v>51.765533880689532</v>
      </c>
      <c r="AA386" s="25">
        <f t="shared" ref="AA386:AA402" si="32">L386*$AF$6</f>
        <v>53.682775876270632</v>
      </c>
    </row>
    <row r="387" spans="1:27" s="25" customFormat="1" ht="15">
      <c r="A387" s="27" t="s">
        <v>1560</v>
      </c>
      <c r="B387" s="27" t="s">
        <v>1568</v>
      </c>
      <c r="C387" s="27">
        <v>16062</v>
      </c>
      <c r="D387" s="27">
        <v>393</v>
      </c>
      <c r="E387" s="27">
        <v>2244.808</v>
      </c>
      <c r="F387" s="27">
        <v>83416</v>
      </c>
      <c r="G387" s="27">
        <v>1</v>
      </c>
      <c r="H387" s="27">
        <v>3.5148717627532647E-2</v>
      </c>
      <c r="I387" s="27">
        <v>3.9107360525082041E-2</v>
      </c>
      <c r="J387" s="27">
        <v>13457.754485996982</v>
      </c>
      <c r="K387" s="29">
        <f t="shared" si="30"/>
        <v>487.9396567085962</v>
      </c>
      <c r="L387" s="28">
        <f t="shared" ref="L387:L401" si="33">K387/G387</f>
        <v>487.9396567085962</v>
      </c>
      <c r="M387" s="27">
        <f t="shared" ref="M387:M400" si="34">L387*0.45</f>
        <v>219.57284551886829</v>
      </c>
      <c r="N387" s="27">
        <f>M387*'Demand breakdown 2'!N387</f>
        <v>38.458701440781951</v>
      </c>
      <c r="O387" s="27">
        <f>M387*'Demand breakdown 2'!O387</f>
        <v>17.625073460289784</v>
      </c>
      <c r="P387" s="27">
        <f>M387*'Demand breakdown 2'!P387</f>
        <v>24.921238533626703</v>
      </c>
      <c r="Q387" s="27">
        <f>M387*'Demand breakdown 2'!Q387</f>
        <v>25.756341764912253</v>
      </c>
      <c r="R387" s="27">
        <f>M387*'Demand breakdown 2'!R387</f>
        <v>0</v>
      </c>
      <c r="S387" s="27">
        <f>M387*'Demand breakdown 2'!S387</f>
        <v>0</v>
      </c>
      <c r="T387" s="27">
        <f>M387*'Demand breakdown 2'!T387</f>
        <v>0</v>
      </c>
      <c r="U387" s="27">
        <f>M387*'Demand breakdown 2'!U387</f>
        <v>0</v>
      </c>
      <c r="V387" s="27">
        <f>M387*'Demand breakdown 2'!V387</f>
        <v>108.56342006712161</v>
      </c>
      <c r="W387" s="27">
        <f>M387*'Demand breakdown 2'!W387</f>
        <v>0</v>
      </c>
      <c r="X387" s="27" cm="1">
        <f t="array" ref="X387">_xlfn.IFS(AND('Demand breakdown 2'!X387&gt;0,'Demand breakdown 2'!X387&lt;1),'Demand breakdown 2'!X387*'Demand breakdown final'!M387,'Demand breakdown 2'!X387=0,M387,'Demand breakdown 2'!X387=1,0)</f>
        <v>0</v>
      </c>
      <c r="Y387" s="27">
        <f>IF('Demand breakdown 2'!Y387&lt;1,M387*'Demand breakdown 2'!Y387,'Demand breakdown 2'!Y387-Doku!$H$9)</f>
        <v>4.2480702521359861</v>
      </c>
      <c r="Z387" s="27">
        <f t="shared" si="31"/>
        <v>131.74370731132097</v>
      </c>
      <c r="AA387" s="25">
        <f t="shared" si="32"/>
        <v>136.62310387840694</v>
      </c>
    </row>
    <row r="388" spans="1:27" s="25" customFormat="1" ht="15">
      <c r="A388" s="27" t="s">
        <v>1560</v>
      </c>
      <c r="B388" s="27" t="s">
        <v>1569</v>
      </c>
      <c r="C388" s="27">
        <v>16063</v>
      </c>
      <c r="D388" s="27">
        <v>498</v>
      </c>
      <c r="E388" s="27">
        <v>3357.384</v>
      </c>
      <c r="F388" s="27">
        <v>118974</v>
      </c>
      <c r="G388" s="27">
        <v>3</v>
      </c>
      <c r="H388" s="27">
        <v>5.2569191745216549E-2</v>
      </c>
      <c r="I388" s="27">
        <v>5.577777777777778E-2</v>
      </c>
      <c r="J388" s="27">
        <v>13457.754485996982</v>
      </c>
      <c r="K388" s="29">
        <f t="shared" si="30"/>
        <v>719.55377769497784</v>
      </c>
      <c r="L388" s="28">
        <f t="shared" si="33"/>
        <v>239.85125923165927</v>
      </c>
      <c r="M388" s="27">
        <f t="shared" si="34"/>
        <v>107.93306665424667</v>
      </c>
      <c r="N388" s="27">
        <f>M388*'Demand breakdown 2'!N388</f>
        <v>30.009386502673561</v>
      </c>
      <c r="O388" s="27">
        <f>M388*'Demand breakdown 2'!O388</f>
        <v>7.8544682584823287</v>
      </c>
      <c r="P388" s="27">
        <f>M388*'Demand breakdown 2'!P388</f>
        <v>0.47428628093305919</v>
      </c>
      <c r="Q388" s="27">
        <f>M388*'Demand breakdown 2'!Q388</f>
        <v>3.6505671320302131</v>
      </c>
      <c r="R388" s="27">
        <f>M388*'Demand breakdown 2'!R388</f>
        <v>0</v>
      </c>
      <c r="S388" s="27">
        <f>M388*'Demand breakdown 2'!S388</f>
        <v>0</v>
      </c>
      <c r="T388" s="27">
        <f>M388*'Demand breakdown 2'!T388</f>
        <v>4.0889226341047076</v>
      </c>
      <c r="U388" s="27">
        <f>M388*'Demand breakdown 2'!U388</f>
        <v>5.6483184365664316</v>
      </c>
      <c r="V388" s="27">
        <f>M388*'Demand breakdown 2'!V388</f>
        <v>39.056756619260248</v>
      </c>
      <c r="W388" s="27">
        <f>M388*'Demand breakdown 2'!W388</f>
        <v>2.3858037162087218</v>
      </c>
      <c r="X388" s="27" cm="1">
        <f t="array" ref="X388">_xlfn.IFS(AND('Demand breakdown 2'!X388&gt;0,'Demand breakdown 2'!X388&lt;1),'Demand breakdown 2'!X388*'Demand breakdown final'!M388,'Demand breakdown 2'!X388=0,M388,'Demand breakdown 2'!X388=1,0)</f>
        <v>12.676378781301764</v>
      </c>
      <c r="Y388" s="27">
        <f>IF('Demand breakdown 2'!Y388&lt;1,M388*'Demand breakdown 2'!Y388,'Demand breakdown 2'!Y388-Doku!$H$9)</f>
        <v>2.0881782926856416</v>
      </c>
      <c r="Z388" s="27">
        <f t="shared" si="31"/>
        <v>64.759839992548009</v>
      </c>
      <c r="AA388" s="25">
        <f t="shared" si="32"/>
        <v>67.158352584864602</v>
      </c>
    </row>
    <row r="389" spans="1:27" s="25" customFormat="1" ht="15">
      <c r="A389" s="27" t="s">
        <v>1560</v>
      </c>
      <c r="B389" s="27" t="s">
        <v>1570</v>
      </c>
      <c r="C389" s="27">
        <v>16064</v>
      </c>
      <c r="D389" s="27">
        <v>380</v>
      </c>
      <c r="E389" s="27">
        <v>2574.4899999999998</v>
      </c>
      <c r="F389" s="27">
        <v>102232</v>
      </c>
      <c r="G389" s="27">
        <v>3</v>
      </c>
      <c r="H389" s="27">
        <v>4.0310807002160769E-2</v>
      </c>
      <c r="I389" s="27">
        <v>4.7928738865447726E-2</v>
      </c>
      <c r="J389" s="27">
        <v>13457.754485996982</v>
      </c>
      <c r="K389" s="29">
        <f t="shared" si="30"/>
        <v>571.19861564549512</v>
      </c>
      <c r="L389" s="28">
        <f t="shared" si="33"/>
        <v>190.39953854849838</v>
      </c>
      <c r="M389" s="27">
        <f t="shared" si="34"/>
        <v>85.679792346824271</v>
      </c>
      <c r="N389" s="27">
        <f>M389*'Demand breakdown 2'!N389</f>
        <v>11.575830828131542</v>
      </c>
      <c r="O389" s="27">
        <f>M389*'Demand breakdown 2'!O389</f>
        <v>6.5279584347067523</v>
      </c>
      <c r="P389" s="27">
        <f>M389*'Demand breakdown 2'!P389</f>
        <v>7.7120272677323189</v>
      </c>
      <c r="Q389" s="27">
        <f>M389*'Demand breakdown 2'!Q389</f>
        <v>7.3069510880130464</v>
      </c>
      <c r="R389" s="27">
        <f>M389*'Demand breakdown 2'!R389</f>
        <v>4.8764940096974057</v>
      </c>
      <c r="S389" s="27">
        <f>M389*'Demand breakdown 2'!S389</f>
        <v>0</v>
      </c>
      <c r="T389" s="27">
        <f>M389*'Demand breakdown 2'!T389</f>
        <v>1.4800860412819601</v>
      </c>
      <c r="U389" s="27">
        <f>M389*'Demand breakdown 2'!U389</f>
        <v>31.75174054876458</v>
      </c>
      <c r="V389" s="27">
        <f>M389*'Demand breakdown 2'!V389</f>
        <v>12.79105936728936</v>
      </c>
      <c r="W389" s="27">
        <f>M389*'Demand breakdown 2'!W389</f>
        <v>0</v>
      </c>
      <c r="X389" s="27" cm="1">
        <f t="array" ref="X389">_xlfn.IFS(AND('Demand breakdown 2'!X389&gt;0,'Demand breakdown 2'!X389&lt;1),'Demand breakdown 2'!X389*'Demand breakdown final'!M389,'Demand breakdown 2'!X389=0,M389,'Demand breakdown 2'!X389=1,0)</f>
        <v>0</v>
      </c>
      <c r="Y389" s="27">
        <f>IF('Demand breakdown 2'!Y389&lt;1,M389*'Demand breakdown 2'!Y389,'Demand breakdown 2'!Y389-Doku!$H$9)</f>
        <v>1.6576447612073042</v>
      </c>
      <c r="Z389" s="27">
        <f t="shared" si="31"/>
        <v>51.407875408094569</v>
      </c>
      <c r="AA389" s="25">
        <f t="shared" si="32"/>
        <v>53.311870793579551</v>
      </c>
    </row>
    <row r="390" spans="1:27" s="25" customFormat="1" ht="15">
      <c r="A390" s="27" t="s">
        <v>1560</v>
      </c>
      <c r="B390" s="27" t="s">
        <v>1571</v>
      </c>
      <c r="C390" s="27">
        <v>16065</v>
      </c>
      <c r="D390" s="27">
        <v>348</v>
      </c>
      <c r="E390" s="27">
        <v>1681.4949999999999</v>
      </c>
      <c r="F390" s="27">
        <v>74212</v>
      </c>
      <c r="G390" s="27">
        <v>3</v>
      </c>
      <c r="H390" s="27">
        <v>2.6328484639714399E-2</v>
      </c>
      <c r="I390" s="27">
        <v>3.479231129864041E-2</v>
      </c>
      <c r="J390" s="27">
        <v>13457.754485996982</v>
      </c>
      <c r="K390" s="29">
        <f t="shared" si="30"/>
        <v>386.21543060222052</v>
      </c>
      <c r="L390" s="28">
        <f t="shared" si="33"/>
        <v>128.73847686740683</v>
      </c>
      <c r="M390" s="27">
        <f t="shared" si="34"/>
        <v>57.932314590333078</v>
      </c>
      <c r="N390" s="27">
        <f>M390*'Demand breakdown 2'!N390</f>
        <v>11.07801065955174</v>
      </c>
      <c r="O390" s="27">
        <f>M390*'Demand breakdown 2'!O390</f>
        <v>9.4248068372755398</v>
      </c>
      <c r="P390" s="27">
        <f>M390*'Demand breakdown 2'!P390</f>
        <v>0</v>
      </c>
      <c r="Q390" s="27">
        <f>M390*'Demand breakdown 2'!Q390</f>
        <v>7.6016474818681408</v>
      </c>
      <c r="R390" s="27">
        <f>M390*'Demand breakdown 2'!R390</f>
        <v>0</v>
      </c>
      <c r="S390" s="27">
        <f>M390*'Demand breakdown 2'!S390</f>
        <v>0</v>
      </c>
      <c r="T390" s="27">
        <f>M390*'Demand breakdown 2'!T390</f>
        <v>0</v>
      </c>
      <c r="U390" s="27">
        <f>M390*'Demand breakdown 2'!U390</f>
        <v>0</v>
      </c>
      <c r="V390" s="27">
        <f>M390*'Demand breakdown 2'!V390</f>
        <v>28.707034596160579</v>
      </c>
      <c r="W390" s="27">
        <f>M390*'Demand breakdown 2'!W390</f>
        <v>0</v>
      </c>
      <c r="X390" s="27" cm="1">
        <f t="array" ref="X390">_xlfn.IFS(AND('Demand breakdown 2'!X390&gt;0,'Demand breakdown 2'!X390&lt;1),'Demand breakdown 2'!X390*'Demand breakdown final'!M390,'Demand breakdown 2'!X390=0,M390,'Demand breakdown 2'!X390=1,0)</f>
        <v>0</v>
      </c>
      <c r="Y390" s="27">
        <f>IF('Demand breakdown 2'!Y390&lt;1,M390*'Demand breakdown 2'!Y390,'Demand breakdown 2'!Y390-Doku!$H$9)</f>
        <v>1.1208150154770828</v>
      </c>
      <c r="Z390" s="27">
        <f t="shared" si="31"/>
        <v>34.759388754199847</v>
      </c>
      <c r="AA390" s="25">
        <f t="shared" si="32"/>
        <v>36.046773522873913</v>
      </c>
    </row>
    <row r="391" spans="1:27" s="25" customFormat="1" ht="15">
      <c r="A391" s="27" t="s">
        <v>1560</v>
      </c>
      <c r="B391" s="27" t="s">
        <v>1572</v>
      </c>
      <c r="C391" s="27">
        <v>16066</v>
      </c>
      <c r="D391" s="27">
        <v>428</v>
      </c>
      <c r="E391" s="27">
        <v>3454.0880000000002</v>
      </c>
      <c r="F391" s="27">
        <v>124916</v>
      </c>
      <c r="G391" s="27">
        <v>4</v>
      </c>
      <c r="H391" s="27">
        <v>5.4083362039269722E-2</v>
      </c>
      <c r="I391" s="27">
        <v>5.8563525550867322E-2</v>
      </c>
      <c r="J391" s="27">
        <v>13457.754485996982</v>
      </c>
      <c r="K391" s="29">
        <f t="shared" si="30"/>
        <v>744.72263146871774</v>
      </c>
      <c r="L391" s="28">
        <f t="shared" si="33"/>
        <v>186.18065786717943</v>
      </c>
      <c r="M391" s="27">
        <f t="shared" si="34"/>
        <v>83.781296040230743</v>
      </c>
      <c r="N391" s="27">
        <f>M391*'Demand breakdown 2'!N391</f>
        <v>26.79984180231876</v>
      </c>
      <c r="O391" s="27">
        <f>M391*'Demand breakdown 2'!O391</f>
        <v>9.8233836498030023</v>
      </c>
      <c r="P391" s="27">
        <f>M391*'Demand breakdown 2'!P391</f>
        <v>1.4319049049614356</v>
      </c>
      <c r="Q391" s="27">
        <f>M391*'Demand breakdown 2'!Q391</f>
        <v>12.267942023588516</v>
      </c>
      <c r="R391" s="27">
        <f>M391*'Demand breakdown 2'!R391</f>
        <v>0.61920212106440453</v>
      </c>
      <c r="S391" s="27">
        <f>M391*'Demand breakdown 2'!S391</f>
        <v>0</v>
      </c>
      <c r="T391" s="27">
        <f>M391*'Demand breakdown 2'!T391</f>
        <v>2.9541101192447634</v>
      </c>
      <c r="U391" s="27">
        <f>M391*'Demand breakdown 2'!U391</f>
        <v>2.6058089261460355</v>
      </c>
      <c r="V391" s="27">
        <f>M391*'Demand breakdown 2'!V391</f>
        <v>15.260752275399804</v>
      </c>
      <c r="W391" s="27">
        <f>M391*'Demand breakdown 2'!W391</f>
        <v>0</v>
      </c>
      <c r="X391" s="27" cm="1">
        <f t="array" ref="X391">_xlfn.IFS(AND('Demand breakdown 2'!X391&gt;0,'Demand breakdown 2'!X391&lt;1),'Demand breakdown 2'!X391*'Demand breakdown final'!M391,'Demand breakdown 2'!X391=0,M391,'Demand breakdown 2'!X391=1,0)</f>
        <v>10.397435616206458</v>
      </c>
      <c r="Y391" s="27">
        <f>IF('Demand breakdown 2'!Y391&lt;1,M391*'Demand breakdown 2'!Y391,'Demand breakdown 2'!Y391-Doku!$H$9)</f>
        <v>1.6209146014975646</v>
      </c>
      <c r="Z391" s="27">
        <f t="shared" si="31"/>
        <v>50.268777624138451</v>
      </c>
      <c r="AA391" s="25">
        <f t="shared" si="32"/>
        <v>52.130584202810248</v>
      </c>
    </row>
    <row r="392" spans="1:27" s="25" customFormat="1" ht="15">
      <c r="A392" s="27" t="s">
        <v>1560</v>
      </c>
      <c r="B392" s="27" t="s">
        <v>1573</v>
      </c>
      <c r="C392" s="27">
        <v>16067</v>
      </c>
      <c r="D392" s="27">
        <v>436</v>
      </c>
      <c r="E392" s="27">
        <v>3821.098</v>
      </c>
      <c r="F392" s="27">
        <v>134908</v>
      </c>
      <c r="G392" s="27">
        <v>4</v>
      </c>
      <c r="H392" s="27">
        <v>5.9829925155794945E-2</v>
      </c>
      <c r="I392" s="27">
        <v>6.3248007501172057E-2</v>
      </c>
      <c r="J392" s="27">
        <v>13457.754485996982</v>
      </c>
      <c r="K392" s="29">
        <f t="shared" si="30"/>
        <v>818.05636330702475</v>
      </c>
      <c r="L392" s="28">
        <f t="shared" si="33"/>
        <v>204.51409082675619</v>
      </c>
      <c r="M392" s="27">
        <f t="shared" si="34"/>
        <v>92.031340872040289</v>
      </c>
      <c r="N392" s="27">
        <f>M392*'Demand breakdown 2'!N392</f>
        <v>15.636022386581082</v>
      </c>
      <c r="O392" s="27">
        <f>M392*'Demand breakdown 2'!O392</f>
        <v>24.880162162378198</v>
      </c>
      <c r="P392" s="27">
        <f>M392*'Demand breakdown 2'!P392</f>
        <v>2.1134968632642468</v>
      </c>
      <c r="Q392" s="27">
        <f>M392*'Demand breakdown 2'!Q392</f>
        <v>15.75807843643525</v>
      </c>
      <c r="R392" s="27">
        <f>M392*'Demand breakdown 2'!R392</f>
        <v>0</v>
      </c>
      <c r="S392" s="27">
        <f>M392*'Demand breakdown 2'!S392</f>
        <v>2.2805209314857371</v>
      </c>
      <c r="T392" s="27">
        <f>M392*'Demand breakdown 2'!T392</f>
        <v>0</v>
      </c>
      <c r="U392" s="27">
        <f>M392*'Demand breakdown 2'!U392</f>
        <v>11.473268686291625</v>
      </c>
      <c r="V392" s="27">
        <f>M392*'Demand breakdown 2'!V392</f>
        <v>8.8008835947477753</v>
      </c>
      <c r="W392" s="27">
        <f>M392*'Demand breakdown 2'!W392</f>
        <v>2.2419769157423164</v>
      </c>
      <c r="X392" s="27" cm="1">
        <f t="array" ref="X392">_xlfn.IFS(AND('Demand breakdown 2'!X392&gt;0,'Demand breakdown 2'!X392&lt;1),'Demand breakdown 2'!X392*'Demand breakdown final'!M392,'Demand breakdown 2'!X392=0,M392,'Demand breakdown 2'!X392=1,0)</f>
        <v>7.0664028862938331</v>
      </c>
      <c r="Y392" s="27">
        <f>IF('Demand breakdown 2'!Y392&lt;1,M392*'Demand breakdown 2'!Y392,'Demand breakdown 2'!Y392-Doku!$H$9)</f>
        <v>1.7805280088202335</v>
      </c>
      <c r="Z392" s="27">
        <f t="shared" si="31"/>
        <v>55.218804523224172</v>
      </c>
      <c r="AA392" s="25">
        <f t="shared" si="32"/>
        <v>57.263945431491742</v>
      </c>
    </row>
    <row r="393" spans="1:27" s="25" customFormat="1" ht="15">
      <c r="A393" s="27" t="s">
        <v>1560</v>
      </c>
      <c r="B393" s="27" t="s">
        <v>1574</v>
      </c>
      <c r="C393" s="27">
        <v>16068</v>
      </c>
      <c r="D393" s="27">
        <v>446</v>
      </c>
      <c r="E393" s="27">
        <v>1779.998</v>
      </c>
      <c r="F393" s="27">
        <v>69427</v>
      </c>
      <c r="G393" s="27">
        <v>2</v>
      </c>
      <c r="H393" s="27">
        <v>2.7870823286255599E-2</v>
      </c>
      <c r="I393" s="27">
        <v>3.2548992030004685E-2</v>
      </c>
      <c r="J393" s="27">
        <v>13457.754485996982</v>
      </c>
      <c r="K393" s="29">
        <f t="shared" si="30"/>
        <v>392.70683810031869</v>
      </c>
      <c r="L393" s="28">
        <f t="shared" si="33"/>
        <v>196.35341905015935</v>
      </c>
      <c r="M393" s="27">
        <f t="shared" si="34"/>
        <v>88.359038572571706</v>
      </c>
      <c r="N393" s="27">
        <f>M393*'Demand breakdown 2'!N393</f>
        <v>34.360451867491122</v>
      </c>
      <c r="O393" s="27">
        <f>M393*'Demand breakdown 2'!O393</f>
        <v>10.074356665994705</v>
      </c>
      <c r="P393" s="27">
        <f>M393*'Demand breakdown 2'!P393</f>
        <v>1.5304949192078767</v>
      </c>
      <c r="Q393" s="27">
        <f>M393*'Demand breakdown 2'!Q393</f>
        <v>22.116492513828113</v>
      </c>
      <c r="R393" s="27">
        <f>M393*'Demand breakdown 2'!R393</f>
        <v>0</v>
      </c>
      <c r="S393" s="27">
        <f>M393*'Demand breakdown 2'!S393</f>
        <v>0</v>
      </c>
      <c r="T393" s="27">
        <f>M393*'Demand breakdown 2'!T393</f>
        <v>0</v>
      </c>
      <c r="U393" s="27">
        <f>M393*'Demand breakdown 2'!U393</f>
        <v>0</v>
      </c>
      <c r="V393" s="27">
        <f>M393*'Demand breakdown 2'!V393</f>
        <v>18.567762536324132</v>
      </c>
      <c r="W393" s="27">
        <f>M393*'Demand breakdown 2'!W393</f>
        <v>0</v>
      </c>
      <c r="X393" s="27" cm="1">
        <f t="array" ref="X393">_xlfn.IFS(AND('Demand breakdown 2'!X393&gt;0,'Demand breakdown 2'!X393&lt;1),'Demand breakdown 2'!X393*'Demand breakdown final'!M393,'Demand breakdown 2'!X393=0,M393,'Demand breakdown 2'!X393=1,0)</f>
        <v>0</v>
      </c>
      <c r="Y393" s="27">
        <f>IF('Demand breakdown 2'!Y393&lt;1,M393*'Demand breakdown 2'!Y393,'Demand breakdown 2'!Y393-Doku!$H$9)</f>
        <v>1.7094800697257577</v>
      </c>
      <c r="Z393" s="27">
        <f t="shared" si="31"/>
        <v>53.015423143543025</v>
      </c>
      <c r="AA393" s="25">
        <f t="shared" si="32"/>
        <v>54.978957334044622</v>
      </c>
    </row>
    <row r="394" spans="1:27" s="25" customFormat="1" ht="15">
      <c r="A394" s="27" t="s">
        <v>1560</v>
      </c>
      <c r="B394" s="27" t="s">
        <v>1575</v>
      </c>
      <c r="C394" s="27">
        <v>16069</v>
      </c>
      <c r="D394" s="27">
        <v>400</v>
      </c>
      <c r="E394" s="27">
        <v>1478.492</v>
      </c>
      <c r="F394" s="27">
        <v>63197</v>
      </c>
      <c r="G394" s="27">
        <v>3</v>
      </c>
      <c r="H394" s="27">
        <v>2.3149907619077443E-2</v>
      </c>
      <c r="I394" s="27">
        <v>2.9628223159868728E-2</v>
      </c>
      <c r="J394" s="27">
        <v>13457.754485996982</v>
      </c>
      <c r="K394" s="29">
        <f t="shared" si="30"/>
        <v>335.95717551967579</v>
      </c>
      <c r="L394" s="28">
        <f t="shared" si="33"/>
        <v>111.98572517322526</v>
      </c>
      <c r="M394" s="27">
        <f t="shared" si="34"/>
        <v>50.393576327951372</v>
      </c>
      <c r="N394" s="27">
        <f>M394*'Demand breakdown 2'!N394</f>
        <v>15.488820611163598</v>
      </c>
      <c r="O394" s="27">
        <f>M394*'Demand breakdown 2'!O394</f>
        <v>9.8139082301255502</v>
      </c>
      <c r="P394" s="27">
        <f>M394*'Demand breakdown 2'!P394</f>
        <v>7.4202720764363921</v>
      </c>
      <c r="Q394" s="27">
        <f>M394*'Demand breakdown 2'!Q394</f>
        <v>0</v>
      </c>
      <c r="R394" s="27">
        <f>M394*'Demand breakdown 2'!R394</f>
        <v>0</v>
      </c>
      <c r="S394" s="27">
        <f>M394*'Demand breakdown 2'!S394</f>
        <v>0</v>
      </c>
      <c r="T394" s="27">
        <f>M394*'Demand breakdown 2'!T394</f>
        <v>0</v>
      </c>
      <c r="U394" s="27">
        <f>M394*'Demand breakdown 2'!U394</f>
        <v>0</v>
      </c>
      <c r="V394" s="27">
        <f>M394*'Demand breakdown 2'!V394</f>
        <v>16.695612171981882</v>
      </c>
      <c r="W394" s="27">
        <f>M394*'Demand breakdown 2'!W394</f>
        <v>0</v>
      </c>
      <c r="X394" s="27" cm="1">
        <f t="array" ref="X394">_xlfn.IFS(AND('Demand breakdown 2'!X394&gt;0,'Demand breakdown 2'!X394&lt;1),'Demand breakdown 2'!X394*'Demand breakdown final'!M394,'Demand breakdown 2'!X394=0,M394,'Demand breakdown 2'!X394=1,0)</f>
        <v>0</v>
      </c>
      <c r="Y394" s="27">
        <f>IF('Demand breakdown 2'!Y394&lt;1,M394*'Demand breakdown 2'!Y394,'Demand breakdown 2'!Y394-Doku!$H$9)</f>
        <v>0.97496323824395015</v>
      </c>
      <c r="Z394" s="27">
        <f t="shared" si="31"/>
        <v>30.236145796770824</v>
      </c>
      <c r="AA394" s="25">
        <f t="shared" si="32"/>
        <v>31.356003048503077</v>
      </c>
    </row>
    <row r="395" spans="1:27" s="25" customFormat="1" ht="15">
      <c r="A395" s="27" t="s">
        <v>1560</v>
      </c>
      <c r="B395" s="27" t="s">
        <v>1576</v>
      </c>
      <c r="C395" s="27">
        <v>16070</v>
      </c>
      <c r="D395" s="27">
        <v>492</v>
      </c>
      <c r="E395" s="27">
        <v>3165.9090000000001</v>
      </c>
      <c r="F395" s="27">
        <v>106249</v>
      </c>
      <c r="G395" s="27">
        <v>2</v>
      </c>
      <c r="H395" s="27">
        <v>4.9571117652585102E-2</v>
      </c>
      <c r="I395" s="27">
        <v>4.9812001875293013E-2</v>
      </c>
      <c r="J395" s="27">
        <v>13457.754485996982</v>
      </c>
      <c r="K395" s="29">
        <f t="shared" si="30"/>
        <v>668.02362396901219</v>
      </c>
      <c r="L395" s="28">
        <f t="shared" si="33"/>
        <v>334.0118119845061</v>
      </c>
      <c r="M395" s="27">
        <f t="shared" si="34"/>
        <v>150.30531539302774</v>
      </c>
      <c r="N395" s="27">
        <f>M395*'Demand breakdown 2'!N395</f>
        <v>21.970788333413395</v>
      </c>
      <c r="O395" s="27">
        <f>M395*'Demand breakdown 2'!O395</f>
        <v>6.6379291575964654</v>
      </c>
      <c r="P395" s="27">
        <f>M395*'Demand breakdown 2'!P395</f>
        <v>13.679686705008685</v>
      </c>
      <c r="Q395" s="27">
        <f>M395*'Demand breakdown 2'!Q395</f>
        <v>8.7454085669474342</v>
      </c>
      <c r="R395" s="27">
        <f>M395*'Demand breakdown 2'!R395</f>
        <v>0</v>
      </c>
      <c r="S395" s="27">
        <f>M395*'Demand breakdown 2'!S395</f>
        <v>4.2780570046106492</v>
      </c>
      <c r="T395" s="27">
        <f>M395*'Demand breakdown 2'!T395</f>
        <v>3.8868482519766374</v>
      </c>
      <c r="U395" s="27">
        <f>M395*'Demand breakdown 2'!U395</f>
        <v>20.090462393333787</v>
      </c>
      <c r="V395" s="27">
        <f>M395*'Demand breakdown 2'!V395</f>
        <v>55.072096661123524</v>
      </c>
      <c r="W395" s="27">
        <f>M395*'Demand breakdown 2'!W395</f>
        <v>0</v>
      </c>
      <c r="X395" s="27" cm="1">
        <f t="array" ref="X395">_xlfn.IFS(AND('Demand breakdown 2'!X395&gt;0,'Demand breakdown 2'!X395&lt;1),'Demand breakdown 2'!X395*'Demand breakdown final'!M395,'Demand breakdown 2'!X395=0,M395,'Demand breakdown 2'!X395=1,0)</f>
        <v>13.036085208739825</v>
      </c>
      <c r="Y395" s="27">
        <f>IF('Demand breakdown 2'!Y395&lt;1,M395*'Demand breakdown 2'!Y395,'Demand breakdown 2'!Y395-Doku!$H$9)</f>
        <v>2.9079531102773202</v>
      </c>
      <c r="Z395" s="27">
        <f t="shared" si="31"/>
        <v>90.183189235816656</v>
      </c>
      <c r="AA395" s="25">
        <f t="shared" si="32"/>
        <v>93.523307355661714</v>
      </c>
    </row>
    <row r="396" spans="1:27" s="25" customFormat="1" ht="15">
      <c r="A396" s="27" t="s">
        <v>1560</v>
      </c>
      <c r="B396" s="27" t="s">
        <v>1577</v>
      </c>
      <c r="C396" s="27">
        <v>16071</v>
      </c>
      <c r="D396" s="27">
        <v>465</v>
      </c>
      <c r="E396" s="27">
        <v>2011.345</v>
      </c>
      <c r="F396" s="27">
        <v>82156</v>
      </c>
      <c r="G396" s="27">
        <v>3</v>
      </c>
      <c r="H396" s="27">
        <v>3.1493204521967869E-2</v>
      </c>
      <c r="I396" s="27">
        <v>3.8516643225503987E-2</v>
      </c>
      <c r="J396" s="27">
        <v>13457.754485996982</v>
      </c>
      <c r="K396" s="29">
        <f t="shared" si="30"/>
        <v>450.29333427543219</v>
      </c>
      <c r="L396" s="28">
        <f t="shared" si="33"/>
        <v>150.09777809181074</v>
      </c>
      <c r="M396" s="27">
        <f t="shared" si="34"/>
        <v>67.544000141314839</v>
      </c>
      <c r="N396" s="27">
        <f>M396*'Demand breakdown 2'!N396</f>
        <v>6.4779348900494691</v>
      </c>
      <c r="O396" s="27">
        <f>M396*'Demand breakdown 2'!O396</f>
        <v>11.965612217288829</v>
      </c>
      <c r="P396" s="27">
        <f>M396*'Demand breakdown 2'!P396</f>
        <v>0.46762162688255199</v>
      </c>
      <c r="Q396" s="27">
        <f>M396*'Demand breakdown 2'!Q396</f>
        <v>17.494550276311944</v>
      </c>
      <c r="R396" s="27">
        <f>M396*'Demand breakdown 2'!R396</f>
        <v>0</v>
      </c>
      <c r="S396" s="27">
        <f>M396*'Demand breakdown 2'!S396</f>
        <v>0</v>
      </c>
      <c r="T396" s="27">
        <f>M396*'Demand breakdown 2'!T396</f>
        <v>0</v>
      </c>
      <c r="U396" s="27">
        <f>M396*'Demand breakdown 2'!U396</f>
        <v>0</v>
      </c>
      <c r="V396" s="27">
        <f>M396*'Demand breakdown 2'!V396</f>
        <v>8.8160430244622283</v>
      </c>
      <c r="W396" s="27">
        <f>M396*'Demand breakdown 2'!W396</f>
        <v>0</v>
      </c>
      <c r="X396" s="27" cm="1">
        <f t="array" ref="X396">_xlfn.IFS(AND('Demand breakdown 2'!X396&gt;0,'Demand breakdown 2'!X396&lt;1),'Demand breakdown 2'!X396*'Demand breakdown final'!M396,'Demand breakdown 2'!X396=0,M396,'Demand breakdown 2'!X396=1,0)</f>
        <v>21.015466055192338</v>
      </c>
      <c r="Y396" s="27">
        <f>IF('Demand breakdown 2'!Y396&lt;1,M396*'Demand breakdown 2'!Y396,'Demand breakdown 2'!Y396-Doku!$H$9)</f>
        <v>1.3067720511274781</v>
      </c>
      <c r="Z396" s="27">
        <f t="shared" si="31"/>
        <v>40.526400084788904</v>
      </c>
      <c r="AA396" s="25">
        <f t="shared" si="32"/>
        <v>42.02737786570701</v>
      </c>
    </row>
    <row r="397" spans="1:27" s="25" customFormat="1" ht="15">
      <c r="A397" s="27" t="s">
        <v>1560</v>
      </c>
      <c r="B397" s="27" t="s">
        <v>1578</v>
      </c>
      <c r="C397" s="27">
        <v>16072</v>
      </c>
      <c r="D397" s="27">
        <v>464</v>
      </c>
      <c r="E397" s="27">
        <v>1634.6579999999999</v>
      </c>
      <c r="F397" s="27">
        <v>57717</v>
      </c>
      <c r="G397" s="27">
        <v>2</v>
      </c>
      <c r="H397" s="27">
        <v>2.5595121034666331E-2</v>
      </c>
      <c r="I397" s="27">
        <v>2.7059071729957807E-2</v>
      </c>
      <c r="J397" s="27">
        <v>13457.754485996982</v>
      </c>
      <c r="K397" s="29">
        <f t="shared" si="30"/>
        <v>349.96927185423095</v>
      </c>
      <c r="L397" s="28">
        <f t="shared" si="33"/>
        <v>174.98463592711548</v>
      </c>
      <c r="M397" s="27">
        <f t="shared" si="34"/>
        <v>78.743086167201966</v>
      </c>
      <c r="N397" s="27">
        <f>M397*'Demand breakdown 2'!N397</f>
        <v>6.6644556993485651</v>
      </c>
      <c r="O397" s="27">
        <f>M397*'Demand breakdown 2'!O397</f>
        <v>28.070564558546494</v>
      </c>
      <c r="P397" s="27">
        <f>M397*'Demand breakdown 2'!P397</f>
        <v>20.914720420536284</v>
      </c>
      <c r="Q397" s="27">
        <f>M397*'Demand breakdown 2'!Q397</f>
        <v>0</v>
      </c>
      <c r="R397" s="27">
        <f>M397*'Demand breakdown 2'!R397</f>
        <v>0</v>
      </c>
      <c r="S397" s="27">
        <f>M397*'Demand breakdown 2'!S397</f>
        <v>2.303383306226463</v>
      </c>
      <c r="T397" s="27">
        <f>M397*'Demand breakdown 2'!T397</f>
        <v>0</v>
      </c>
      <c r="U397" s="27">
        <f>M397*'Demand breakdown 2'!U397</f>
        <v>5.6202552671925696</v>
      </c>
      <c r="V397" s="27">
        <f>M397*'Demand breakdown 2'!V397</f>
        <v>10.769596614001063</v>
      </c>
      <c r="W397" s="27">
        <f>M397*'Demand breakdown 2'!W397</f>
        <v>2.8766698179983829</v>
      </c>
      <c r="X397" s="27" cm="1">
        <f t="array" ref="X397">_xlfn.IFS(AND('Demand breakdown 2'!X397&gt;0,'Demand breakdown 2'!X397&lt;1),'Demand breakdown 2'!X397*'Demand breakdown final'!M397,'Demand breakdown 2'!X397=0,M397,'Demand breakdown 2'!X397=1,0)</f>
        <v>0</v>
      </c>
      <c r="Y397" s="27">
        <f>IF('Demand breakdown 2'!Y397&lt;1,M397*'Demand breakdown 2'!Y397,'Demand breakdown 2'!Y397-Doku!$H$9)</f>
        <v>1.5234404833521484</v>
      </c>
      <c r="Z397" s="27">
        <f t="shared" si="31"/>
        <v>47.245851700321182</v>
      </c>
      <c r="AA397" s="25">
        <f t="shared" si="32"/>
        <v>48.995698059592335</v>
      </c>
    </row>
    <row r="398" spans="1:27" s="25" customFormat="1" ht="15">
      <c r="A398" s="27" t="s">
        <v>1560</v>
      </c>
      <c r="B398" s="27" t="s">
        <v>1579</v>
      </c>
      <c r="C398" s="27">
        <v>16073</v>
      </c>
      <c r="D398" s="27">
        <v>433</v>
      </c>
      <c r="E398" s="27">
        <v>2820.8789999999999</v>
      </c>
      <c r="F398" s="27">
        <v>103199</v>
      </c>
      <c r="G398" s="27">
        <v>4</v>
      </c>
      <c r="H398" s="27">
        <v>4.416871261704193E-2</v>
      </c>
      <c r="I398" s="27">
        <v>4.8382090951711205E-2</v>
      </c>
      <c r="J398" s="27">
        <v>13457.754485996982</v>
      </c>
      <c r="K398" s="29">
        <f t="shared" si="30"/>
        <v>610.28842149439492</v>
      </c>
      <c r="L398" s="28">
        <f t="shared" si="33"/>
        <v>152.57210537359873</v>
      </c>
      <c r="M398" s="27">
        <f t="shared" si="34"/>
        <v>68.657447418119432</v>
      </c>
      <c r="N398" s="27">
        <f>M398*'Demand breakdown 2'!N398</f>
        <v>9.5740092341131202</v>
      </c>
      <c r="O398" s="27">
        <f>M398*'Demand breakdown 2'!O398</f>
        <v>10.092457387584949</v>
      </c>
      <c r="P398" s="27">
        <f>M398*'Demand breakdown 2'!P398</f>
        <v>3.1366113285045691</v>
      </c>
      <c r="Q398" s="27">
        <f>M398*'Demand breakdown 2'!Q398</f>
        <v>11.483626599401026</v>
      </c>
      <c r="R398" s="27">
        <f>M398*'Demand breakdown 2'!R398</f>
        <v>0</v>
      </c>
      <c r="S398" s="27">
        <f>M398*'Demand breakdown 2'!S398</f>
        <v>0</v>
      </c>
      <c r="T398" s="27">
        <f>M398*'Demand breakdown 2'!T398</f>
        <v>2.2638902701603221</v>
      </c>
      <c r="U398" s="27">
        <f>M398*'Demand breakdown 2'!U398</f>
        <v>6.3423490774720479</v>
      </c>
      <c r="V398" s="27">
        <f>M398*'Demand breakdown 2'!V398</f>
        <v>16.659467331561459</v>
      </c>
      <c r="W398" s="27">
        <f>M398*'Demand breakdown 2'!W398</f>
        <v>7.7767223020774443</v>
      </c>
      <c r="X398" s="27" cm="1">
        <f t="array" ref="X398">_xlfn.IFS(AND('Demand breakdown 2'!X398&gt;0,'Demand breakdown 2'!X398&lt;1),'Demand breakdown 2'!X398*'Demand breakdown final'!M398,'Demand breakdown 2'!X398=0,M398,'Demand breakdown 2'!X398=1,0)</f>
        <v>0</v>
      </c>
      <c r="Y398" s="27">
        <f>IF('Demand breakdown 2'!Y398&lt;1,M398*'Demand breakdown 2'!Y398,'Demand breakdown 2'!Y398-Doku!$H$9)</f>
        <v>1.3283138872444991</v>
      </c>
      <c r="Z398" s="27">
        <f t="shared" si="31"/>
        <v>41.194468450871661</v>
      </c>
      <c r="AA398" s="25">
        <f t="shared" si="32"/>
        <v>42.720189504607646</v>
      </c>
    </row>
    <row r="399" spans="1:27" s="25" customFormat="1" ht="15">
      <c r="A399" s="27" t="s">
        <v>1560</v>
      </c>
      <c r="B399" s="27" t="s">
        <v>1580</v>
      </c>
      <c r="C399" s="27">
        <v>16074</v>
      </c>
      <c r="D399" s="27">
        <v>432</v>
      </c>
      <c r="E399" s="27">
        <v>1931.269</v>
      </c>
      <c r="F399" s="27">
        <v>82950</v>
      </c>
      <c r="G399" s="27">
        <v>5</v>
      </c>
      <c r="H399" s="27">
        <v>3.0239391851689473E-2</v>
      </c>
      <c r="I399" s="27">
        <v>3.888888888888889E-2</v>
      </c>
      <c r="J399" s="27">
        <v>13457.754485996982</v>
      </c>
      <c r="K399" s="29">
        <f t="shared" si="30"/>
        <v>439.54709746101128</v>
      </c>
      <c r="L399" s="28">
        <f t="shared" si="33"/>
        <v>87.909419492202261</v>
      </c>
      <c r="M399" s="27">
        <f t="shared" si="34"/>
        <v>39.559238771491017</v>
      </c>
      <c r="N399" s="27">
        <f>M399*'Demand breakdown 2'!N399</f>
        <v>2.6781797209080871</v>
      </c>
      <c r="O399" s="27">
        <f>M399*'Demand breakdown 2'!O399</f>
        <v>3.1831754733674504</v>
      </c>
      <c r="P399" s="27">
        <f>M399*'Demand breakdown 2'!P399</f>
        <v>5.15209149700115</v>
      </c>
      <c r="Q399" s="27">
        <f>M399*'Demand breakdown 2'!Q399</f>
        <v>7.5522398485776767</v>
      </c>
      <c r="R399" s="27">
        <f>M399*'Demand breakdown 2'!R399</f>
        <v>0</v>
      </c>
      <c r="S399" s="27">
        <f>M399*'Demand breakdown 2'!S399</f>
        <v>0</v>
      </c>
      <c r="T399" s="27">
        <f>M399*'Demand breakdown 2'!T399</f>
        <v>0.86813876546385016</v>
      </c>
      <c r="U399" s="27">
        <f>M399*'Demand breakdown 2'!U399</f>
        <v>0</v>
      </c>
      <c r="V399" s="27">
        <f>M399*'Demand breakdown 2'!V399</f>
        <v>13.555447782308091</v>
      </c>
      <c r="W399" s="27">
        <f>M399*'Demand breakdown 2'!W399</f>
        <v>1.3390898604540435</v>
      </c>
      <c r="X399" s="27" cm="1">
        <f t="array" ref="X399">_xlfn.IFS(AND('Demand breakdown 2'!X399&gt;0,'Demand breakdown 2'!X399&lt;1),'Demand breakdown 2'!X399*'Demand breakdown final'!M399,'Demand breakdown 2'!X399=0,M399,'Demand breakdown 2'!X399=1,0)</f>
        <v>4.465524238039543</v>
      </c>
      <c r="Y399" s="27">
        <f>IF('Demand breakdown 2'!Y399&lt;1,M399*'Demand breakdown 2'!Y399,'Demand breakdown 2'!Y399-Doku!$H$9)</f>
        <v>0.76535158537112313</v>
      </c>
      <c r="Z399" s="27">
        <f t="shared" si="31"/>
        <v>23.735543262894613</v>
      </c>
      <c r="AA399" s="25">
        <f t="shared" si="32"/>
        <v>24.614637457816634</v>
      </c>
    </row>
    <row r="400" spans="1:27" s="25" customFormat="1" ht="15">
      <c r="A400" s="27" t="s">
        <v>1560</v>
      </c>
      <c r="B400" s="27" t="s">
        <v>1581</v>
      </c>
      <c r="C400" s="27">
        <v>16075</v>
      </c>
      <c r="D400" s="27">
        <v>437</v>
      </c>
      <c r="E400" s="27">
        <v>2231.13</v>
      </c>
      <c r="F400" s="27">
        <v>80312</v>
      </c>
      <c r="G400" s="27">
        <v>3</v>
      </c>
      <c r="H400" s="27">
        <v>3.4934550465036171E-2</v>
      </c>
      <c r="I400" s="27">
        <v>3.7652133145804033E-2</v>
      </c>
      <c r="J400" s="27">
        <v>13457.754485996982</v>
      </c>
      <c r="K400" s="29">
        <f t="shared" si="30"/>
        <v>480.38092018081647</v>
      </c>
      <c r="L400" s="28">
        <f t="shared" si="33"/>
        <v>160.12697339360548</v>
      </c>
      <c r="M400" s="27">
        <f t="shared" si="34"/>
        <v>72.057138027122463</v>
      </c>
      <c r="N400" s="27">
        <f>M400*'Demand breakdown 2'!N400</f>
        <v>10.137783837765518</v>
      </c>
      <c r="O400" s="27">
        <f>M400*'Demand breakdown 2'!O400</f>
        <v>19.863075688391913</v>
      </c>
      <c r="P400" s="27">
        <f>M400*'Demand breakdown 2'!P400</f>
        <v>5.0292292278116895</v>
      </c>
      <c r="Q400" s="27">
        <f>M400*'Demand breakdown 2'!Q400</f>
        <v>4.4660190146024936</v>
      </c>
      <c r="R400" s="27">
        <f>M400*'Demand breakdown 2'!R400</f>
        <v>0</v>
      </c>
      <c r="S400" s="27">
        <f>M400*'Demand breakdown 2'!S400</f>
        <v>0</v>
      </c>
      <c r="T400" s="27">
        <f>M400*'Demand breakdown 2'!T400</f>
        <v>9.8125497709827432</v>
      </c>
      <c r="U400" s="27">
        <f>M400*'Demand breakdown 2'!U400</f>
        <v>6.2429075745864342</v>
      </c>
      <c r="V400" s="27">
        <f>M400*'Demand breakdown 2'!V400</f>
        <v>13.001430133096779</v>
      </c>
      <c r="W400" s="27">
        <f>M400*'Demand breakdown 2'!W400</f>
        <v>2.1100551649809294</v>
      </c>
      <c r="X400" s="27" cm="1">
        <f t="array" ref="X400">_xlfn.IFS(AND('Demand breakdown 2'!X400&gt;0,'Demand breakdown 2'!X400&lt;1),'Demand breakdown 2'!X400*'Demand breakdown final'!M400,'Demand breakdown 2'!X400=0,M400,'Demand breakdown 2'!X400=1,0)</f>
        <v>0</v>
      </c>
      <c r="Y400" s="27">
        <f>IF('Demand breakdown 2'!Y400&lt;1,M400*'Demand breakdown 2'!Y400,'Demand breakdown 2'!Y400-Doku!$H$9)</f>
        <v>1.394087614903964</v>
      </c>
      <c r="Z400" s="27">
        <f t="shared" si="31"/>
        <v>43.234282816273485</v>
      </c>
      <c r="AA400" s="25">
        <f t="shared" si="32"/>
        <v>44.835552550209542</v>
      </c>
    </row>
    <row r="401" spans="1:27" s="25" customFormat="1" ht="15">
      <c r="A401" s="27" t="s">
        <v>1560</v>
      </c>
      <c r="B401" s="27" t="s">
        <v>1582</v>
      </c>
      <c r="C401" s="27">
        <v>16076</v>
      </c>
      <c r="D401" s="27">
        <v>396</v>
      </c>
      <c r="E401" s="27">
        <v>2363.297</v>
      </c>
      <c r="F401" s="27">
        <v>97398</v>
      </c>
      <c r="G401" s="27">
        <v>2</v>
      </c>
      <c r="H401" s="27">
        <v>3.7003992734788466E-2</v>
      </c>
      <c r="I401" s="27">
        <v>4.5662447257383963E-2</v>
      </c>
      <c r="J401" s="27">
        <v>13457.754485996982</v>
      </c>
      <c r="K401" s="29">
        <f t="shared" si="30"/>
        <v>530.61718868051207</v>
      </c>
      <c r="L401" s="28">
        <f t="shared" si="33"/>
        <v>265.30859434025604</v>
      </c>
      <c r="M401" s="27">
        <f>L401*0.45</f>
        <v>119.38886745311522</v>
      </c>
      <c r="N401" s="27">
        <f>M401*'Demand breakdown 2'!N401</f>
        <v>20.117690487504049</v>
      </c>
      <c r="O401" s="27">
        <f>M401*'Demand breakdown 2'!O401</f>
        <v>23.238673917431306</v>
      </c>
      <c r="P401" s="27">
        <f>M401*'Demand breakdown 2'!P401</f>
        <v>11.471722877570445</v>
      </c>
      <c r="Q401" s="27">
        <f>M401*'Demand breakdown 2'!Q401</f>
        <v>7.3596163313825107</v>
      </c>
      <c r="R401" s="27">
        <f>M401*'Demand breakdown 2'!R401</f>
        <v>0</v>
      </c>
      <c r="S401" s="27">
        <f>M401*'Demand breakdown 2'!S401</f>
        <v>0</v>
      </c>
      <c r="T401" s="27">
        <f>M401*'Demand breakdown 2'!T401</f>
        <v>12.947863689022524</v>
      </c>
      <c r="U401" s="27">
        <f>M401*'Demand breakdown 2'!U401</f>
        <v>7.781370848940246</v>
      </c>
      <c r="V401" s="27">
        <f>M401*'Demand breakdown 2'!V401</f>
        <v>34.162115922176689</v>
      </c>
      <c r="W401" s="27">
        <f>M401*'Demand breakdown 2'!W401</f>
        <v>0</v>
      </c>
      <c r="X401" s="27" cm="1">
        <f t="array" ref="X401">_xlfn.IFS(AND('Demand breakdown 2'!X401&gt;0,'Demand breakdown 2'!X401&lt;1),'Demand breakdown 2'!X401*'Demand breakdown final'!M401,'Demand breakdown 2'!X401=0,M401,'Demand breakdown 2'!X401=1,0)</f>
        <v>0</v>
      </c>
      <c r="Y401" s="27">
        <f>IF('Demand breakdown 2'!Y401&lt;1,M401*'Demand breakdown 2'!Y401,'Demand breakdown 2'!Y401-Doku!$H$9)</f>
        <v>2.3098133790874553</v>
      </c>
      <c r="Z401" s="27">
        <f t="shared" si="31"/>
        <v>71.633320471869141</v>
      </c>
      <c r="AA401" s="25">
        <f t="shared" si="32"/>
        <v>74.286406415271699</v>
      </c>
    </row>
    <row r="402" spans="1:27" s="25" customFormat="1" ht="15">
      <c r="A402" s="27" t="s">
        <v>1560</v>
      </c>
      <c r="B402" s="27" t="s">
        <v>1583</v>
      </c>
      <c r="C402" s="27">
        <v>16077</v>
      </c>
      <c r="E402" s="27">
        <v>2017.299</v>
      </c>
      <c r="F402" s="27">
        <v>89393</v>
      </c>
      <c r="G402" s="27">
        <v>5</v>
      </c>
      <c r="H402" s="27">
        <v>3.1586430964832615E-2</v>
      </c>
      <c r="I402" s="27">
        <v>4.1909517112048759E-2</v>
      </c>
      <c r="J402" s="27">
        <v>13457.754485996982</v>
      </c>
      <c r="K402" s="29">
        <f t="shared" si="30"/>
        <v>463.98158950757892</v>
      </c>
      <c r="L402" s="28">
        <f>K402/G402</f>
        <v>92.796317901515778</v>
      </c>
      <c r="M402" s="27">
        <f>L402*0.45</f>
        <v>41.758343055682104</v>
      </c>
      <c r="N402" s="27">
        <f>M402*'Demand breakdown 2'!N402</f>
        <v>9.8563485958920243</v>
      </c>
      <c r="O402" s="27">
        <f>M402*'Demand breakdown 2'!O402</f>
        <v>4.6824716252117415</v>
      </c>
      <c r="P402" s="27">
        <f>M402*'Demand breakdown 2'!P402</f>
        <v>2.6038834972528506</v>
      </c>
      <c r="Q402" s="27">
        <f>M402*'Demand breakdown 2'!Q402</f>
        <v>6.2753027450063259</v>
      </c>
      <c r="R402" s="27">
        <f>M402*'Demand breakdown 2'!R402</f>
        <v>0</v>
      </c>
      <c r="S402" s="27">
        <f>M402*'Demand breakdown 2'!S402</f>
        <v>0</v>
      </c>
      <c r="T402" s="27">
        <f>M402*'Demand breakdown 2'!T402</f>
        <v>0</v>
      </c>
      <c r="U402" s="27">
        <f>M402*'Demand breakdown 2'!U402</f>
        <v>2.0221047549165299</v>
      </c>
      <c r="V402" s="27">
        <f>M402*'Demand breakdown 2'!V402</f>
        <v>5.6709306534530617</v>
      </c>
      <c r="W402" s="27">
        <f>M402*'Demand breakdown 2'!W402</f>
        <v>2.2028515486520859</v>
      </c>
      <c r="X402" s="27" cm="1">
        <f t="array" ref="X402">_xlfn.IFS(AND('Demand breakdown 2'!X402&gt;0,'Demand breakdown 2'!X402&lt;1),'Demand breakdown 2'!X402*'Demand breakdown final'!M402,'Demand breakdown 2'!X402=0,M402,'Demand breakdown 2'!X402=1,0)</f>
        <v>7.6365520353272309</v>
      </c>
      <c r="Y402" s="27">
        <f>IF('Demand breakdown 2'!Y402&lt;1,M402*'Demand breakdown 2'!Y402,'Demand breakdown 2'!Y402-Doku!$H$9)</f>
        <v>0.80789759997025146</v>
      </c>
      <c r="Z402" s="27">
        <f t="shared" si="31"/>
        <v>25.055005833409261</v>
      </c>
      <c r="AA402" s="25">
        <f t="shared" si="32"/>
        <v>25.982969012424419</v>
      </c>
    </row>
    <row r="403" spans="1:27" ht="15">
      <c r="A403" s="99" t="s">
        <v>1685</v>
      </c>
      <c r="B403" s="100"/>
      <c r="C403" s="100"/>
      <c r="D403" s="100"/>
      <c r="E403" s="100"/>
      <c r="F403" s="100"/>
      <c r="G403" s="100"/>
      <c r="H403" s="100"/>
      <c r="I403" s="100"/>
      <c r="J403" s="100"/>
      <c r="K403" s="100"/>
      <c r="L403" s="98">
        <f>SUM(M2:M402)*1/0.45</f>
        <v>252153.30456027624</v>
      </c>
      <c r="M403" s="96">
        <f>SUM(M1:M402)</f>
        <v>113468.98705212431</v>
      </c>
      <c r="N403" s="96">
        <f t="shared" ref="N403:Y403" si="35">SUM(N1:N402)</f>
        <v>12168.60216295534</v>
      </c>
      <c r="O403" s="96">
        <f t="shared" si="35"/>
        <v>10133.59099718801</v>
      </c>
      <c r="P403" s="96">
        <f t="shared" si="35"/>
        <v>3487.1077193856659</v>
      </c>
      <c r="Q403" s="96">
        <f t="shared" si="35"/>
        <v>9926.6218314707639</v>
      </c>
      <c r="R403" s="96">
        <f t="shared" si="35"/>
        <v>546.52766859188444</v>
      </c>
      <c r="S403" s="96">
        <f t="shared" si="35"/>
        <v>2815.9110976053489</v>
      </c>
      <c r="T403" s="96">
        <f t="shared" si="35"/>
        <v>1067.1399435956105</v>
      </c>
      <c r="U403" s="96">
        <f t="shared" si="35"/>
        <v>5795.8059967189956</v>
      </c>
      <c r="V403" s="96">
        <f t="shared" si="35"/>
        <v>36470.491774920782</v>
      </c>
      <c r="W403" s="96">
        <f t="shared" si="35"/>
        <v>2905.8615397594504</v>
      </c>
      <c r="X403" s="96">
        <f t="shared" si="35"/>
        <v>26147.749936788885</v>
      </c>
      <c r="Y403" s="96">
        <f t="shared" si="35"/>
        <v>2003.7227425190204</v>
      </c>
    </row>
    <row r="405" spans="1:27">
      <c r="L405" s="96" t="s">
        <v>1686</v>
      </c>
      <c r="M405" s="96">
        <f>M403*1/0.45</f>
        <v>252153.30456027624</v>
      </c>
    </row>
  </sheetData>
  <mergeCells count="4">
    <mergeCell ref="AF5:AG5"/>
    <mergeCell ref="AC6:AC7"/>
    <mergeCell ref="AD6:AE7"/>
    <mergeCell ref="AF6:AG7"/>
  </mergeCells>
  <pageMargins left="0.7" right="0.7" top="0.78740157499999996" bottom="0.78740157499999996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B838B-A60A-4E72-9F68-16106620E5E6}">
  <dimension ref="A1:V38"/>
  <sheetViews>
    <sheetView tabSelected="1" workbookViewId="0">
      <selection activeCell="H26" sqref="H26"/>
    </sheetView>
  </sheetViews>
  <sheetFormatPr baseColWidth="10" defaultRowHeight="15"/>
  <cols>
    <col min="1" max="1" width="11.42578125" style="27"/>
  </cols>
  <sheetData>
    <row r="1" spans="1:22">
      <c r="A1" s="27" t="s">
        <v>1647</v>
      </c>
      <c r="G1" s="50"/>
      <c r="H1" s="50" t="s">
        <v>1611</v>
      </c>
      <c r="I1" s="50" t="s">
        <v>1612</v>
      </c>
      <c r="J1" s="50" t="s">
        <v>1613</v>
      </c>
      <c r="K1" s="50" t="s">
        <v>1614</v>
      </c>
    </row>
    <row r="2" spans="1:22">
      <c r="G2" s="50" t="s">
        <v>1615</v>
      </c>
      <c r="H2" s="51">
        <v>0.45</v>
      </c>
      <c r="I2" s="51">
        <v>0.27</v>
      </c>
      <c r="J2" s="51">
        <v>0.26</v>
      </c>
      <c r="K2" s="51">
        <v>0.02</v>
      </c>
    </row>
    <row r="3" spans="1:22">
      <c r="A3" s="27" t="s">
        <v>1648</v>
      </c>
      <c r="G3" s="50" t="s">
        <v>1616</v>
      </c>
      <c r="H3" s="51">
        <v>0.3</v>
      </c>
      <c r="I3" s="51">
        <v>0.7</v>
      </c>
      <c r="J3" s="117" t="s">
        <v>1619</v>
      </c>
      <c r="K3" s="117"/>
    </row>
    <row r="4" spans="1:22">
      <c r="A4" s="27" t="s">
        <v>1652</v>
      </c>
      <c r="G4" s="115" t="s">
        <v>1617</v>
      </c>
      <c r="H4" s="116">
        <v>0.72</v>
      </c>
      <c r="I4" s="116"/>
      <c r="J4" s="116">
        <v>0.28000000000000003</v>
      </c>
      <c r="K4" s="116"/>
    </row>
    <row r="5" spans="1:22">
      <c r="A5" s="27" t="s">
        <v>1650</v>
      </c>
      <c r="G5" s="115"/>
      <c r="H5" s="116"/>
      <c r="I5" s="116"/>
      <c r="J5" s="116"/>
      <c r="K5" s="116"/>
    </row>
    <row r="6" spans="1:22">
      <c r="A6" s="27" t="s">
        <v>1659</v>
      </c>
    </row>
    <row r="7" spans="1:22">
      <c r="A7" s="27" t="s">
        <v>1649</v>
      </c>
      <c r="G7" s="27"/>
      <c r="H7" s="27" t="s">
        <v>1586</v>
      </c>
      <c r="I7" s="27" t="s">
        <v>1146</v>
      </c>
      <c r="J7" s="27" t="s">
        <v>1587</v>
      </c>
      <c r="K7" s="27" t="s">
        <v>1147</v>
      </c>
      <c r="L7" s="27" t="s">
        <v>1148</v>
      </c>
      <c r="M7" s="27" t="s">
        <v>1149</v>
      </c>
      <c r="N7" s="27" t="s">
        <v>1150</v>
      </c>
      <c r="O7" s="27" t="s">
        <v>1151</v>
      </c>
      <c r="P7" s="27" t="s">
        <v>1152</v>
      </c>
      <c r="Q7" s="27" t="s">
        <v>1154</v>
      </c>
      <c r="R7" s="27" t="s">
        <v>1621</v>
      </c>
      <c r="S7" s="27" t="s">
        <v>1589</v>
      </c>
      <c r="T7" s="27" t="s">
        <v>1590</v>
      </c>
      <c r="U7" s="27" t="s">
        <v>1612</v>
      </c>
      <c r="V7" s="27" t="s">
        <v>1624</v>
      </c>
    </row>
    <row r="8" spans="1:22">
      <c r="A8" s="27" t="s">
        <v>1651</v>
      </c>
      <c r="G8" s="73" t="s">
        <v>1597</v>
      </c>
      <c r="H8" s="73">
        <v>8.2127525178677968E-2</v>
      </c>
      <c r="I8" s="73">
        <v>0.10443058951054132</v>
      </c>
      <c r="J8" s="73">
        <v>2.4761470286625571E-2</v>
      </c>
      <c r="K8" s="73">
        <v>3.6967719043775611E-2</v>
      </c>
      <c r="L8" s="73">
        <v>4.1564801709381713E-3</v>
      </c>
      <c r="M8" s="73">
        <v>4.0660201897320121E-2</v>
      </c>
      <c r="N8" s="73">
        <v>9.1005860403092793E-3</v>
      </c>
      <c r="O8" s="73">
        <v>3.4598993242795369E-2</v>
      </c>
      <c r="P8" s="73">
        <v>6.6324322427446805E-2</v>
      </c>
      <c r="Q8" s="73">
        <v>8.6950757797299456E-3</v>
      </c>
      <c r="R8" s="73">
        <v>3.7605227963051775E-2</v>
      </c>
      <c r="S8" s="73">
        <v>2.3564435190492346E-2</v>
      </c>
      <c r="T8" s="73">
        <v>9.7926828792788152E-3</v>
      </c>
      <c r="U8" s="73">
        <v>0.26728000093579291</v>
      </c>
      <c r="V8" s="73">
        <v>0.249934689453224</v>
      </c>
    </row>
    <row r="9" spans="1:22">
      <c r="A9" s="27" t="s">
        <v>1658</v>
      </c>
      <c r="G9" s="27" t="s">
        <v>1664</v>
      </c>
      <c r="H9" s="83">
        <f>SUM(H8:P8,R8)/SUM(H8:R8)</f>
        <v>0.98065302545905686</v>
      </c>
    </row>
    <row r="10" spans="1:22">
      <c r="A10" s="27" t="s">
        <v>1660</v>
      </c>
      <c r="G10" s="27" t="s">
        <v>1665</v>
      </c>
      <c r="H10" s="84">
        <f>1-H9</f>
        <v>1.934697454094314E-2</v>
      </c>
    </row>
    <row r="11" spans="1:22">
      <c r="A11" s="27" t="s">
        <v>1691</v>
      </c>
    </row>
    <row r="12" spans="1:22">
      <c r="A12" s="27" t="s">
        <v>1690</v>
      </c>
    </row>
    <row r="13" spans="1:22">
      <c r="A13" s="118" t="s">
        <v>1684</v>
      </c>
      <c r="B13" s="118"/>
      <c r="C13" s="118"/>
      <c r="D13" s="118"/>
      <c r="E13" s="118"/>
      <c r="F13" s="118"/>
      <c r="G13" s="118"/>
      <c r="H13" s="118"/>
    </row>
    <row r="14" spans="1:22">
      <c r="A14" s="97" t="s">
        <v>1669</v>
      </c>
    </row>
    <row r="15" spans="1:22">
      <c r="A15" s="27" t="s">
        <v>1653</v>
      </c>
      <c r="C15" t="s">
        <v>1666</v>
      </c>
      <c r="E15" t="s">
        <v>1673</v>
      </c>
    </row>
    <row r="16" spans="1:22">
      <c r="A16" s="27" t="s">
        <v>1654</v>
      </c>
      <c r="C16" t="s">
        <v>1663</v>
      </c>
      <c r="E16" t="s">
        <v>1674</v>
      </c>
    </row>
    <row r="17" spans="1:8">
      <c r="A17" s="27" t="s">
        <v>1655</v>
      </c>
      <c r="C17" t="s">
        <v>1657</v>
      </c>
      <c r="E17" t="s">
        <v>1675</v>
      </c>
    </row>
    <row r="18" spans="1:8">
      <c r="A18" s="27" t="s">
        <v>1656</v>
      </c>
      <c r="C18" s="25" t="s">
        <v>1657</v>
      </c>
      <c r="E18" t="s">
        <v>1672</v>
      </c>
    </row>
    <row r="19" spans="1:8">
      <c r="A19" s="27" t="s">
        <v>1670</v>
      </c>
      <c r="C19" t="s">
        <v>1671</v>
      </c>
      <c r="E19" t="s">
        <v>1676</v>
      </c>
    </row>
    <row r="21" spans="1:8">
      <c r="A21" s="97" t="s">
        <v>1662</v>
      </c>
    </row>
    <row r="22" spans="1:8">
      <c r="A22" s="27" t="s">
        <v>1661</v>
      </c>
    </row>
    <row r="23" spans="1:8">
      <c r="A23" s="95"/>
      <c r="B23" s="95"/>
      <c r="C23" s="95"/>
    </row>
    <row r="24" spans="1:8">
      <c r="A24" s="97" t="s">
        <v>1682</v>
      </c>
    </row>
    <row r="25" spans="1:8">
      <c r="A25" s="94">
        <v>0</v>
      </c>
      <c r="B25" s="94" t="s">
        <v>1677</v>
      </c>
      <c r="C25" s="94">
        <v>1</v>
      </c>
    </row>
    <row r="26" spans="1:8">
      <c r="A26" s="27" t="s">
        <v>1679</v>
      </c>
      <c r="B26" s="27" t="s">
        <v>1680</v>
      </c>
      <c r="C26" s="27" t="s">
        <v>1681</v>
      </c>
    </row>
    <row r="28" spans="1:8">
      <c r="A28" s="97" t="s">
        <v>1683</v>
      </c>
    </row>
    <row r="29" spans="1:8">
      <c r="A29" s="27">
        <v>1.934697454094314E-2</v>
      </c>
      <c r="B29" s="27">
        <v>1</v>
      </c>
    </row>
    <row r="30" spans="1:8">
      <c r="A30" s="27" t="s">
        <v>1680</v>
      </c>
      <c r="B30" s="27" t="s">
        <v>1678</v>
      </c>
    </row>
    <row r="32" spans="1:8">
      <c r="A32" s="118" t="s">
        <v>1687</v>
      </c>
      <c r="B32" s="118"/>
      <c r="C32" s="118"/>
      <c r="D32" s="118"/>
      <c r="E32" s="118"/>
      <c r="F32" s="118"/>
      <c r="G32" s="118"/>
      <c r="H32" s="118"/>
    </row>
    <row r="33" spans="1:1">
      <c r="A33" s="27" t="s">
        <v>1688</v>
      </c>
    </row>
    <row r="34" spans="1:1">
      <c r="A34" s="27" t="s">
        <v>1689</v>
      </c>
    </row>
    <row r="36" spans="1:1">
      <c r="A36" s="27" t="s">
        <v>1692</v>
      </c>
    </row>
    <row r="37" spans="1:1">
      <c r="A37" s="27" t="s">
        <v>1693</v>
      </c>
    </row>
    <row r="38" spans="1:1">
      <c r="A38" s="27" t="s">
        <v>1694</v>
      </c>
    </row>
  </sheetData>
  <mergeCells count="6">
    <mergeCell ref="A32:H32"/>
    <mergeCell ref="A13:H13"/>
    <mergeCell ref="J3:K3"/>
    <mergeCell ref="G4:G5"/>
    <mergeCell ref="H4:I5"/>
    <mergeCell ref="J4:K5"/>
  </mergeCell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6</vt:i4>
      </vt:variant>
      <vt:variant>
        <vt:lpstr>Benannte Bereiche</vt:lpstr>
      </vt:variant>
      <vt:variant>
        <vt:i4>1</vt:i4>
      </vt:variant>
    </vt:vector>
  </HeadingPairs>
  <TitlesOfParts>
    <vt:vector size="7" baseType="lpstr">
      <vt:lpstr>Verarbeitendes Gew. 2019</vt:lpstr>
      <vt:lpstr>Baugewerbe 2019</vt:lpstr>
      <vt:lpstr>Demand breakdown 1</vt:lpstr>
      <vt:lpstr>Demand breakdown 2</vt:lpstr>
      <vt:lpstr>Demand breakdown final</vt:lpstr>
      <vt:lpstr>Doku</vt:lpstr>
      <vt:lpstr>'Verarbeitendes Gew. 2019'!Drucktitel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Maximilian Bernecker</cp:lastModifiedBy>
  <dcterms:created xsi:type="dcterms:W3CDTF">2021-11-09T10:37:19Z</dcterms:created>
  <dcterms:modified xsi:type="dcterms:W3CDTF">2022-02-24T15:33:52Z</dcterms:modified>
</cp:coreProperties>
</file>